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Gas\300522\"/>
    </mc:Choice>
  </mc:AlternateContent>
  <xr:revisionPtr revIDLastSave="0" documentId="13_ncr:1_{EBDC4CF5-1B13-4400-836B-0AB4B70D4E3E}" xr6:coauthVersionLast="47" xr6:coauthVersionMax="47" xr10:uidLastSave="{00000000-0000-0000-0000-000000000000}"/>
  <bookViews>
    <workbookView xWindow="-120" yWindow="-120" windowWidth="29040" windowHeight="15990" xr2:uid="{C802CE9D-0E7F-4903-8483-F2E28CB51B4A}"/>
  </bookViews>
  <sheets>
    <sheet name="Parameter" sheetId="4" r:id="rId1"/>
    <sheet name="Indexing" sheetId="5" r:id="rId2"/>
    <sheet name="Scores" sheetId="6" r:id="rId3"/>
    <sheet name="Indexing - fca" sheetId="9" r:id="rId4"/>
    <sheet name="Scores - FCA" sheetId="10" r:id="rId5"/>
    <sheet name="Data Category" sheetId="12" r:id="rId6"/>
  </sheets>
  <externalReferences>
    <externalReference r:id="rId7"/>
    <externalReference r:id="rId8"/>
    <externalReference r:id="rId9"/>
  </externalReferences>
  <definedNames>
    <definedName name="_xlnm._FilterDatabase" localSheetId="0" hidden="1">Parameter!$A$1:$X$1227</definedName>
    <definedName name="_xlnm._FilterDatabase" localSheetId="2" hidden="1">Scores!$A$1:$N$4907</definedName>
    <definedName name="_xlnm._FilterDatabase" localSheetId="4" hidden="1">'Scores - FCA'!$A$1:$J$4283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4" i="12" l="1"/>
  <c r="J1223" i="6"/>
  <c r="L1223" i="6" s="1"/>
  <c r="K1223" i="6"/>
  <c r="J1224" i="6"/>
  <c r="K1224" i="6"/>
  <c r="L1224" i="6"/>
  <c r="J1225" i="6"/>
  <c r="L1225" i="6" s="1"/>
  <c r="K1225" i="6"/>
  <c r="J1226" i="6"/>
  <c r="L1226" i="6" s="1"/>
  <c r="K1226" i="6"/>
  <c r="J1227" i="6"/>
  <c r="K1227" i="6"/>
  <c r="L1227" i="6"/>
  <c r="J1228" i="6"/>
  <c r="K1228" i="6"/>
  <c r="L1228" i="6" s="1"/>
  <c r="E1223" i="6"/>
  <c r="F1223" i="6"/>
  <c r="G1223" i="6"/>
  <c r="E1224" i="6"/>
  <c r="F1224" i="6"/>
  <c r="G1224" i="6"/>
  <c r="E1225" i="6"/>
  <c r="F1225" i="6"/>
  <c r="G1225" i="6"/>
  <c r="E1226" i="6"/>
  <c r="F1226" i="6"/>
  <c r="G1226" i="6"/>
  <c r="E1227" i="6"/>
  <c r="F1227" i="6"/>
  <c r="G1227" i="6"/>
  <c r="E1228" i="6"/>
  <c r="F1228" i="6"/>
  <c r="G1228" i="6"/>
  <c r="E1222" i="6"/>
  <c r="F1222" i="6"/>
  <c r="G1222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2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1509" i="6"/>
  <c r="F1510" i="6"/>
  <c r="F1511" i="6"/>
  <c r="F1512" i="6"/>
  <c r="F1513" i="6"/>
  <c r="F1514" i="6"/>
  <c r="F1515" i="6"/>
  <c r="F1516" i="6"/>
  <c r="F1517" i="6"/>
  <c r="F1518" i="6"/>
  <c r="F1519" i="6"/>
  <c r="F1520" i="6"/>
  <c r="F1521" i="6"/>
  <c r="F1522" i="6"/>
  <c r="F1523" i="6"/>
  <c r="F1524" i="6"/>
  <c r="F1525" i="6"/>
  <c r="F1526" i="6"/>
  <c r="F1527" i="6"/>
  <c r="F1528" i="6"/>
  <c r="F1529" i="6"/>
  <c r="F1530" i="6"/>
  <c r="F1531" i="6"/>
  <c r="F1532" i="6"/>
  <c r="F1533" i="6"/>
  <c r="F1534" i="6"/>
  <c r="F1535" i="6"/>
  <c r="F1536" i="6"/>
  <c r="F1537" i="6"/>
  <c r="F1538" i="6"/>
  <c r="F1539" i="6"/>
  <c r="F1540" i="6"/>
  <c r="F1541" i="6"/>
  <c r="F1542" i="6"/>
  <c r="F1543" i="6"/>
  <c r="F1544" i="6"/>
  <c r="F1545" i="6"/>
  <c r="F1546" i="6"/>
  <c r="F1547" i="6"/>
  <c r="F1548" i="6"/>
  <c r="F1549" i="6"/>
  <c r="F1550" i="6"/>
  <c r="F1551" i="6"/>
  <c r="F1552" i="6"/>
  <c r="F1553" i="6"/>
  <c r="F1554" i="6"/>
  <c r="F1555" i="6"/>
  <c r="F1556" i="6"/>
  <c r="F1557" i="6"/>
  <c r="F1558" i="6"/>
  <c r="F1559" i="6"/>
  <c r="F1560" i="6"/>
  <c r="F1561" i="6"/>
  <c r="F1562" i="6"/>
  <c r="F1563" i="6"/>
  <c r="F1564" i="6"/>
  <c r="F1565" i="6"/>
  <c r="F1566" i="6"/>
  <c r="F1567" i="6"/>
  <c r="F1568" i="6"/>
  <c r="F1569" i="6"/>
  <c r="F1570" i="6"/>
  <c r="F1571" i="6"/>
  <c r="F1572" i="6"/>
  <c r="F1573" i="6"/>
  <c r="F1574" i="6"/>
  <c r="F1575" i="6"/>
  <c r="F1576" i="6"/>
  <c r="F1577" i="6"/>
  <c r="F1578" i="6"/>
  <c r="F1579" i="6"/>
  <c r="F1580" i="6"/>
  <c r="F1581" i="6"/>
  <c r="F1582" i="6"/>
  <c r="F1583" i="6"/>
  <c r="F1584" i="6"/>
  <c r="F1585" i="6"/>
  <c r="F1586" i="6"/>
  <c r="F1587" i="6"/>
  <c r="F1588" i="6"/>
  <c r="F1589" i="6"/>
  <c r="F1590" i="6"/>
  <c r="F1591" i="6"/>
  <c r="F1592" i="6"/>
  <c r="F1593" i="6"/>
  <c r="F1594" i="6"/>
  <c r="F1595" i="6"/>
  <c r="F1596" i="6"/>
  <c r="F1597" i="6"/>
  <c r="F1598" i="6"/>
  <c r="F1599" i="6"/>
  <c r="F1600" i="6"/>
  <c r="F1601" i="6"/>
  <c r="F1602" i="6"/>
  <c r="F1603" i="6"/>
  <c r="F1604" i="6"/>
  <c r="F1605" i="6"/>
  <c r="F1606" i="6"/>
  <c r="F1607" i="6"/>
  <c r="F1608" i="6"/>
  <c r="F1609" i="6"/>
  <c r="F1610" i="6"/>
  <c r="F1611" i="6"/>
  <c r="F1612" i="6"/>
  <c r="F1613" i="6"/>
  <c r="F1614" i="6"/>
  <c r="F1615" i="6"/>
  <c r="F1616" i="6"/>
  <c r="F1617" i="6"/>
  <c r="F1618" i="6"/>
  <c r="F1619" i="6"/>
  <c r="F1620" i="6"/>
  <c r="F1621" i="6"/>
  <c r="F1622" i="6"/>
  <c r="F1623" i="6"/>
  <c r="F1624" i="6"/>
  <c r="F1625" i="6"/>
  <c r="F1626" i="6"/>
  <c r="F1627" i="6"/>
  <c r="F1628" i="6"/>
  <c r="F1629" i="6"/>
  <c r="F1630" i="6"/>
  <c r="F1631" i="6"/>
  <c r="F1632" i="6"/>
  <c r="F1633" i="6"/>
  <c r="F1634" i="6"/>
  <c r="F1635" i="6"/>
  <c r="F1636" i="6"/>
  <c r="F1637" i="6"/>
  <c r="F1638" i="6"/>
  <c r="F1639" i="6"/>
  <c r="F1640" i="6"/>
  <c r="F1641" i="6"/>
  <c r="F1642" i="6"/>
  <c r="F1643" i="6"/>
  <c r="F1644" i="6"/>
  <c r="F1645" i="6"/>
  <c r="F1646" i="6"/>
  <c r="F1647" i="6"/>
  <c r="F1648" i="6"/>
  <c r="F1649" i="6"/>
  <c r="F1650" i="6"/>
  <c r="F1651" i="6"/>
  <c r="F1652" i="6"/>
  <c r="F1653" i="6"/>
  <c r="F1654" i="6"/>
  <c r="F1655" i="6"/>
  <c r="F1656" i="6"/>
  <c r="F1657" i="6"/>
  <c r="F1658" i="6"/>
  <c r="F1659" i="6"/>
  <c r="F1660" i="6"/>
  <c r="F1661" i="6"/>
  <c r="F1662" i="6"/>
  <c r="F1663" i="6"/>
  <c r="F1664" i="6"/>
  <c r="F1665" i="6"/>
  <c r="F1666" i="6"/>
  <c r="F1667" i="6"/>
  <c r="F1668" i="6"/>
  <c r="F1669" i="6"/>
  <c r="F1670" i="6"/>
  <c r="F1671" i="6"/>
  <c r="F1672" i="6"/>
  <c r="F1673" i="6"/>
  <c r="F1674" i="6"/>
  <c r="F1675" i="6"/>
  <c r="F1676" i="6"/>
  <c r="F1677" i="6"/>
  <c r="F1678" i="6"/>
  <c r="F1679" i="6"/>
  <c r="F1680" i="6"/>
  <c r="F1681" i="6"/>
  <c r="F1682" i="6"/>
  <c r="F1683" i="6"/>
  <c r="F1684" i="6"/>
  <c r="F1685" i="6"/>
  <c r="F1686" i="6"/>
  <c r="F1687" i="6"/>
  <c r="F1688" i="6"/>
  <c r="F1689" i="6"/>
  <c r="F1690" i="6"/>
  <c r="F1691" i="6"/>
  <c r="F1692" i="6"/>
  <c r="F1693" i="6"/>
  <c r="F1694" i="6"/>
  <c r="F1695" i="6"/>
  <c r="F1696" i="6"/>
  <c r="F1697" i="6"/>
  <c r="F1698" i="6"/>
  <c r="F1699" i="6"/>
  <c r="F1700" i="6"/>
  <c r="F1701" i="6"/>
  <c r="F1702" i="6"/>
  <c r="F1703" i="6"/>
  <c r="F1704" i="6"/>
  <c r="F1705" i="6"/>
  <c r="F1706" i="6"/>
  <c r="F1707" i="6"/>
  <c r="F1708" i="6"/>
  <c r="F1709" i="6"/>
  <c r="F1710" i="6"/>
  <c r="F1711" i="6"/>
  <c r="F1712" i="6"/>
  <c r="F1713" i="6"/>
  <c r="F1714" i="6"/>
  <c r="F1715" i="6"/>
  <c r="F1716" i="6"/>
  <c r="F1717" i="6"/>
  <c r="F1718" i="6"/>
  <c r="F1719" i="6"/>
  <c r="F1720" i="6"/>
  <c r="F1721" i="6"/>
  <c r="F1722" i="6"/>
  <c r="F1723" i="6"/>
  <c r="F1724" i="6"/>
  <c r="F1725" i="6"/>
  <c r="F1726" i="6"/>
  <c r="F1727" i="6"/>
  <c r="F1728" i="6"/>
  <c r="F1729" i="6"/>
  <c r="F1730" i="6"/>
  <c r="F1731" i="6"/>
  <c r="F1732" i="6"/>
  <c r="F1733" i="6"/>
  <c r="F1734" i="6"/>
  <c r="F1735" i="6"/>
  <c r="F1736" i="6"/>
  <c r="F1737" i="6"/>
  <c r="F1738" i="6"/>
  <c r="F1739" i="6"/>
  <c r="F1740" i="6"/>
  <c r="F1741" i="6"/>
  <c r="F1742" i="6"/>
  <c r="F1743" i="6"/>
  <c r="F1744" i="6"/>
  <c r="F1745" i="6"/>
  <c r="F1746" i="6"/>
  <c r="F1747" i="6"/>
  <c r="F1748" i="6"/>
  <c r="F1749" i="6"/>
  <c r="F1750" i="6"/>
  <c r="F1751" i="6"/>
  <c r="F1752" i="6"/>
  <c r="F1753" i="6"/>
  <c r="F1754" i="6"/>
  <c r="F1755" i="6"/>
  <c r="F1756" i="6"/>
  <c r="F1757" i="6"/>
  <c r="F1758" i="6"/>
  <c r="F1759" i="6"/>
  <c r="F1760" i="6"/>
  <c r="F1761" i="6"/>
  <c r="F1762" i="6"/>
  <c r="F1763" i="6"/>
  <c r="F1764" i="6"/>
  <c r="F1765" i="6"/>
  <c r="F1766" i="6"/>
  <c r="F1767" i="6"/>
  <c r="F1768" i="6"/>
  <c r="F1769" i="6"/>
  <c r="F1770" i="6"/>
  <c r="F1771" i="6"/>
  <c r="F1772" i="6"/>
  <c r="F1773" i="6"/>
  <c r="F1774" i="6"/>
  <c r="F1775" i="6"/>
  <c r="F1776" i="6"/>
  <c r="F1777" i="6"/>
  <c r="F1778" i="6"/>
  <c r="F1779" i="6"/>
  <c r="F1780" i="6"/>
  <c r="F1781" i="6"/>
  <c r="F1782" i="6"/>
  <c r="F1783" i="6"/>
  <c r="F1784" i="6"/>
  <c r="F1785" i="6"/>
  <c r="F1786" i="6"/>
  <c r="F1787" i="6"/>
  <c r="F1788" i="6"/>
  <c r="F1789" i="6"/>
  <c r="F1790" i="6"/>
  <c r="F1791" i="6"/>
  <c r="F1792" i="6"/>
  <c r="F1793" i="6"/>
  <c r="F1794" i="6"/>
  <c r="F1795" i="6"/>
  <c r="F1796" i="6"/>
  <c r="F1797" i="6"/>
  <c r="F1798" i="6"/>
  <c r="F1799" i="6"/>
  <c r="F1800" i="6"/>
  <c r="F1801" i="6"/>
  <c r="F1802" i="6"/>
  <c r="F1803" i="6"/>
  <c r="F1804" i="6"/>
  <c r="F1805" i="6"/>
  <c r="F1806" i="6"/>
  <c r="F1807" i="6"/>
  <c r="F1808" i="6"/>
  <c r="F1809" i="6"/>
  <c r="F1810" i="6"/>
  <c r="F1811" i="6"/>
  <c r="F1812" i="6"/>
  <c r="F1813" i="6"/>
  <c r="F1814" i="6"/>
  <c r="F1815" i="6"/>
  <c r="F1816" i="6"/>
  <c r="F1817" i="6"/>
  <c r="F1818" i="6"/>
  <c r="F1819" i="6"/>
  <c r="F1820" i="6"/>
  <c r="F1821" i="6"/>
  <c r="F1822" i="6"/>
  <c r="F1823" i="6"/>
  <c r="F1824" i="6"/>
  <c r="F1825" i="6"/>
  <c r="F1826" i="6"/>
  <c r="F1827" i="6"/>
  <c r="F1828" i="6"/>
  <c r="F1829" i="6"/>
  <c r="F1830" i="6"/>
  <c r="F1831" i="6"/>
  <c r="F1832" i="6"/>
  <c r="F1833" i="6"/>
  <c r="F1834" i="6"/>
  <c r="F1835" i="6"/>
  <c r="F1836" i="6"/>
  <c r="F1837" i="6"/>
  <c r="F1838" i="6"/>
  <c r="F1839" i="6"/>
  <c r="F1840" i="6"/>
  <c r="F1841" i="6"/>
  <c r="F1842" i="6"/>
  <c r="F1843" i="6"/>
  <c r="F1844" i="6"/>
  <c r="F1845" i="6"/>
  <c r="F1846" i="6"/>
  <c r="F1847" i="6"/>
  <c r="F1848" i="6"/>
  <c r="F1849" i="6"/>
  <c r="F1850" i="6"/>
  <c r="F1851" i="6"/>
  <c r="F1852" i="6"/>
  <c r="F1853" i="6"/>
  <c r="F1854" i="6"/>
  <c r="F1855" i="6"/>
  <c r="F1856" i="6"/>
  <c r="F1857" i="6"/>
  <c r="F1858" i="6"/>
  <c r="F1859" i="6"/>
  <c r="F1860" i="6"/>
  <c r="F1861" i="6"/>
  <c r="F1862" i="6"/>
  <c r="F1863" i="6"/>
  <c r="F1864" i="6"/>
  <c r="F1865" i="6"/>
  <c r="F1866" i="6"/>
  <c r="F1867" i="6"/>
  <c r="F1868" i="6"/>
  <c r="F1869" i="6"/>
  <c r="F1870" i="6"/>
  <c r="F1871" i="6"/>
  <c r="F1872" i="6"/>
  <c r="F1873" i="6"/>
  <c r="F1874" i="6"/>
  <c r="F1875" i="6"/>
  <c r="F1876" i="6"/>
  <c r="F1877" i="6"/>
  <c r="F1878" i="6"/>
  <c r="F1879" i="6"/>
  <c r="F1880" i="6"/>
  <c r="F1881" i="6"/>
  <c r="F1882" i="6"/>
  <c r="F1883" i="6"/>
  <c r="F1884" i="6"/>
  <c r="F1885" i="6"/>
  <c r="F1886" i="6"/>
  <c r="F1887" i="6"/>
  <c r="F1888" i="6"/>
  <c r="F1889" i="6"/>
  <c r="F1890" i="6"/>
  <c r="F1891" i="6"/>
  <c r="F1892" i="6"/>
  <c r="F1893" i="6"/>
  <c r="F1894" i="6"/>
  <c r="F1895" i="6"/>
  <c r="F1896" i="6"/>
  <c r="F1897" i="6"/>
  <c r="F1898" i="6"/>
  <c r="F1899" i="6"/>
  <c r="F1900" i="6"/>
  <c r="F1901" i="6"/>
  <c r="F1902" i="6"/>
  <c r="F1903" i="6"/>
  <c r="F1904" i="6"/>
  <c r="F1905" i="6"/>
  <c r="F1906" i="6"/>
  <c r="F1907" i="6"/>
  <c r="F1908" i="6"/>
  <c r="F1909" i="6"/>
  <c r="F1910" i="6"/>
  <c r="F1911" i="6"/>
  <c r="F1912" i="6"/>
  <c r="F1913" i="6"/>
  <c r="F1914" i="6"/>
  <c r="F1915" i="6"/>
  <c r="F1916" i="6"/>
  <c r="F1917" i="6"/>
  <c r="F1918" i="6"/>
  <c r="F1919" i="6"/>
  <c r="F1920" i="6"/>
  <c r="F1921" i="6"/>
  <c r="F1922" i="6"/>
  <c r="F1923" i="6"/>
  <c r="F1924" i="6"/>
  <c r="F1925" i="6"/>
  <c r="F1926" i="6"/>
  <c r="F1927" i="6"/>
  <c r="F1928" i="6"/>
  <c r="F1929" i="6"/>
  <c r="F1930" i="6"/>
  <c r="F1931" i="6"/>
  <c r="F1932" i="6"/>
  <c r="F1933" i="6"/>
  <c r="F1934" i="6"/>
  <c r="F1935" i="6"/>
  <c r="F1936" i="6"/>
  <c r="F1937" i="6"/>
  <c r="F1938" i="6"/>
  <c r="F1939" i="6"/>
  <c r="F1940" i="6"/>
  <c r="F1941" i="6"/>
  <c r="F1942" i="6"/>
  <c r="F1943" i="6"/>
  <c r="F1944" i="6"/>
  <c r="F1945" i="6"/>
  <c r="F1946" i="6"/>
  <c r="F1947" i="6"/>
  <c r="F1948" i="6"/>
  <c r="F1949" i="6"/>
  <c r="F1950" i="6"/>
  <c r="F1951" i="6"/>
  <c r="F1952" i="6"/>
  <c r="F1953" i="6"/>
  <c r="F1954" i="6"/>
  <c r="F1955" i="6"/>
  <c r="F1956" i="6"/>
  <c r="F1957" i="6"/>
  <c r="F1958" i="6"/>
  <c r="F1959" i="6"/>
  <c r="F1960" i="6"/>
  <c r="F1961" i="6"/>
  <c r="F1962" i="6"/>
  <c r="F1963" i="6"/>
  <c r="F1964" i="6"/>
  <c r="F1965" i="6"/>
  <c r="F1966" i="6"/>
  <c r="F1967" i="6"/>
  <c r="F1968" i="6"/>
  <c r="F1969" i="6"/>
  <c r="F1970" i="6"/>
  <c r="F1971" i="6"/>
  <c r="F1972" i="6"/>
  <c r="F1973" i="6"/>
  <c r="F1974" i="6"/>
  <c r="F1975" i="6"/>
  <c r="F1976" i="6"/>
  <c r="F1977" i="6"/>
  <c r="F1978" i="6"/>
  <c r="F1979" i="6"/>
  <c r="F1980" i="6"/>
  <c r="F1981" i="6"/>
  <c r="F1982" i="6"/>
  <c r="F1983" i="6"/>
  <c r="F1984" i="6"/>
  <c r="F1985" i="6"/>
  <c r="F1986" i="6"/>
  <c r="F1987" i="6"/>
  <c r="F1988" i="6"/>
  <c r="F1989" i="6"/>
  <c r="F1990" i="6"/>
  <c r="F1991" i="6"/>
  <c r="F1992" i="6"/>
  <c r="F1993" i="6"/>
  <c r="F1994" i="6"/>
  <c r="F1995" i="6"/>
  <c r="F1996" i="6"/>
  <c r="F1997" i="6"/>
  <c r="F1998" i="6"/>
  <c r="F1999" i="6"/>
  <c r="F2000" i="6"/>
  <c r="F2001" i="6"/>
  <c r="F2002" i="6"/>
  <c r="F2003" i="6"/>
  <c r="F2004" i="6"/>
  <c r="F2005" i="6"/>
  <c r="F2006" i="6"/>
  <c r="F2007" i="6"/>
  <c r="F2008" i="6"/>
  <c r="F2009" i="6"/>
  <c r="F2010" i="6"/>
  <c r="F2011" i="6"/>
  <c r="F2012" i="6"/>
  <c r="F2013" i="6"/>
  <c r="F2014" i="6"/>
  <c r="F2015" i="6"/>
  <c r="F2016" i="6"/>
  <c r="F2017" i="6"/>
  <c r="F2018" i="6"/>
  <c r="F2019" i="6"/>
  <c r="F2020" i="6"/>
  <c r="F2021" i="6"/>
  <c r="F2022" i="6"/>
  <c r="F2023" i="6"/>
  <c r="F2024" i="6"/>
  <c r="F2025" i="6"/>
  <c r="F2026" i="6"/>
  <c r="F2027" i="6"/>
  <c r="F2028" i="6"/>
  <c r="F2029" i="6"/>
  <c r="F2030" i="6"/>
  <c r="F2031" i="6"/>
  <c r="F2032" i="6"/>
  <c r="F2033" i="6"/>
  <c r="F2034" i="6"/>
  <c r="F2035" i="6"/>
  <c r="F2036" i="6"/>
  <c r="F2037" i="6"/>
  <c r="F2038" i="6"/>
  <c r="F2039" i="6"/>
  <c r="F2040" i="6"/>
  <c r="F2041" i="6"/>
  <c r="F2042" i="6"/>
  <c r="F2043" i="6"/>
  <c r="F2044" i="6"/>
  <c r="F2045" i="6"/>
  <c r="F2046" i="6"/>
  <c r="F2047" i="6"/>
  <c r="F2048" i="6"/>
  <c r="F2049" i="6"/>
  <c r="F2050" i="6"/>
  <c r="F2051" i="6"/>
  <c r="F2052" i="6"/>
  <c r="F2053" i="6"/>
  <c r="F2054" i="6"/>
  <c r="F2055" i="6"/>
  <c r="F2056" i="6"/>
  <c r="F2057" i="6"/>
  <c r="F2058" i="6"/>
  <c r="F2059" i="6"/>
  <c r="F2060" i="6"/>
  <c r="F2061" i="6"/>
  <c r="F2062" i="6"/>
  <c r="F2063" i="6"/>
  <c r="F2064" i="6"/>
  <c r="F2065" i="6"/>
  <c r="F2066" i="6"/>
  <c r="F2067" i="6"/>
  <c r="F2068" i="6"/>
  <c r="F2069" i="6"/>
  <c r="F2070" i="6"/>
  <c r="F2071" i="6"/>
  <c r="F2072" i="6"/>
  <c r="F2073" i="6"/>
  <c r="F2074" i="6"/>
  <c r="F2075" i="6"/>
  <c r="F2076" i="6"/>
  <c r="F2077" i="6"/>
  <c r="F2078" i="6"/>
  <c r="F2079" i="6"/>
  <c r="F2080" i="6"/>
  <c r="F2081" i="6"/>
  <c r="F2082" i="6"/>
  <c r="F2083" i="6"/>
  <c r="F2084" i="6"/>
  <c r="F2085" i="6"/>
  <c r="F2086" i="6"/>
  <c r="F2087" i="6"/>
  <c r="F2088" i="6"/>
  <c r="F2089" i="6"/>
  <c r="F2090" i="6"/>
  <c r="F2091" i="6"/>
  <c r="F2092" i="6"/>
  <c r="F2093" i="6"/>
  <c r="F2094" i="6"/>
  <c r="F2095" i="6"/>
  <c r="F2096" i="6"/>
  <c r="F2097" i="6"/>
  <c r="F2098" i="6"/>
  <c r="F2099" i="6"/>
  <c r="F2100" i="6"/>
  <c r="F2101" i="6"/>
  <c r="F2102" i="6"/>
  <c r="F2103" i="6"/>
  <c r="F2104" i="6"/>
  <c r="F2105" i="6"/>
  <c r="F2106" i="6"/>
  <c r="F2107" i="6"/>
  <c r="F2108" i="6"/>
  <c r="F2109" i="6"/>
  <c r="F2110" i="6"/>
  <c r="F2111" i="6"/>
  <c r="F2112" i="6"/>
  <c r="F2113" i="6"/>
  <c r="F2114" i="6"/>
  <c r="F2115" i="6"/>
  <c r="F2116" i="6"/>
  <c r="F2117" i="6"/>
  <c r="F2118" i="6"/>
  <c r="F2119" i="6"/>
  <c r="F2120" i="6"/>
  <c r="F2121" i="6"/>
  <c r="F2122" i="6"/>
  <c r="F2123" i="6"/>
  <c r="F2124" i="6"/>
  <c r="F2125" i="6"/>
  <c r="F2126" i="6"/>
  <c r="F2127" i="6"/>
  <c r="F2128" i="6"/>
  <c r="F2129" i="6"/>
  <c r="F2130" i="6"/>
  <c r="F2131" i="6"/>
  <c r="F2132" i="6"/>
  <c r="F2133" i="6"/>
  <c r="F2134" i="6"/>
  <c r="F2135" i="6"/>
  <c r="F2136" i="6"/>
  <c r="F2137" i="6"/>
  <c r="F2138" i="6"/>
  <c r="F2139" i="6"/>
  <c r="F2140" i="6"/>
  <c r="F2141" i="6"/>
  <c r="F2142" i="6"/>
  <c r="F2143" i="6"/>
  <c r="F2144" i="6"/>
  <c r="F2145" i="6"/>
  <c r="F2146" i="6"/>
  <c r="F2147" i="6"/>
  <c r="F2148" i="6"/>
  <c r="F2149" i="6"/>
  <c r="F2150" i="6"/>
  <c r="F2151" i="6"/>
  <c r="F2152" i="6"/>
  <c r="F2153" i="6"/>
  <c r="F2154" i="6"/>
  <c r="F2155" i="6"/>
  <c r="F2156" i="6"/>
  <c r="F2157" i="6"/>
  <c r="F2158" i="6"/>
  <c r="F2159" i="6"/>
  <c r="F2160" i="6"/>
  <c r="F2161" i="6"/>
  <c r="F2162" i="6"/>
  <c r="F2163" i="6"/>
  <c r="F2164" i="6"/>
  <c r="F2165" i="6"/>
  <c r="F2166" i="6"/>
  <c r="F2167" i="6"/>
  <c r="F2168" i="6"/>
  <c r="F2169" i="6"/>
  <c r="F2170" i="6"/>
  <c r="F2171" i="6"/>
  <c r="F2172" i="6"/>
  <c r="F2173" i="6"/>
  <c r="F2174" i="6"/>
  <c r="F2175" i="6"/>
  <c r="F2176" i="6"/>
  <c r="F2177" i="6"/>
  <c r="F2178" i="6"/>
  <c r="F2179" i="6"/>
  <c r="F2180" i="6"/>
  <c r="F2181" i="6"/>
  <c r="F2182" i="6"/>
  <c r="F2183" i="6"/>
  <c r="F2184" i="6"/>
  <c r="F2185" i="6"/>
  <c r="F2186" i="6"/>
  <c r="F2187" i="6"/>
  <c r="F2188" i="6"/>
  <c r="F2189" i="6"/>
  <c r="F2190" i="6"/>
  <c r="F2191" i="6"/>
  <c r="F2192" i="6"/>
  <c r="F2193" i="6"/>
  <c r="F2194" i="6"/>
  <c r="F2195" i="6"/>
  <c r="F2196" i="6"/>
  <c r="F2197" i="6"/>
  <c r="F2198" i="6"/>
  <c r="F2199" i="6"/>
  <c r="F2200" i="6"/>
  <c r="F2201" i="6"/>
  <c r="F2202" i="6"/>
  <c r="F2203" i="6"/>
  <c r="F2204" i="6"/>
  <c r="F2205" i="6"/>
  <c r="F2206" i="6"/>
  <c r="F2207" i="6"/>
  <c r="F2208" i="6"/>
  <c r="F2209" i="6"/>
  <c r="F2210" i="6"/>
  <c r="F2211" i="6"/>
  <c r="F2212" i="6"/>
  <c r="F2213" i="6"/>
  <c r="F2214" i="6"/>
  <c r="F2215" i="6"/>
  <c r="F2216" i="6"/>
  <c r="F2217" i="6"/>
  <c r="F2218" i="6"/>
  <c r="F2219" i="6"/>
  <c r="F2220" i="6"/>
  <c r="F2221" i="6"/>
  <c r="F2222" i="6"/>
  <c r="F2223" i="6"/>
  <c r="F2224" i="6"/>
  <c r="F2225" i="6"/>
  <c r="F2226" i="6"/>
  <c r="F2227" i="6"/>
  <c r="F2228" i="6"/>
  <c r="F2229" i="6"/>
  <c r="F2230" i="6"/>
  <c r="F2231" i="6"/>
  <c r="F2232" i="6"/>
  <c r="F2233" i="6"/>
  <c r="F2234" i="6"/>
  <c r="F2235" i="6"/>
  <c r="F2236" i="6"/>
  <c r="F2237" i="6"/>
  <c r="F2238" i="6"/>
  <c r="F2239" i="6"/>
  <c r="F2240" i="6"/>
  <c r="F2241" i="6"/>
  <c r="F2242" i="6"/>
  <c r="F2243" i="6"/>
  <c r="F2244" i="6"/>
  <c r="F2245" i="6"/>
  <c r="F2246" i="6"/>
  <c r="F2247" i="6"/>
  <c r="F2248" i="6"/>
  <c r="F2249" i="6"/>
  <c r="F2250" i="6"/>
  <c r="F2251" i="6"/>
  <c r="F2252" i="6"/>
  <c r="F2253" i="6"/>
  <c r="F2254" i="6"/>
  <c r="F2255" i="6"/>
  <c r="F2256" i="6"/>
  <c r="F2257" i="6"/>
  <c r="F2258" i="6"/>
  <c r="F2259" i="6"/>
  <c r="F2260" i="6"/>
  <c r="F2261" i="6"/>
  <c r="F2262" i="6"/>
  <c r="F2263" i="6"/>
  <c r="F2264" i="6"/>
  <c r="F2265" i="6"/>
  <c r="F2266" i="6"/>
  <c r="F2267" i="6"/>
  <c r="F2268" i="6"/>
  <c r="F2269" i="6"/>
  <c r="F2270" i="6"/>
  <c r="F2271" i="6"/>
  <c r="F2272" i="6"/>
  <c r="F2273" i="6"/>
  <c r="F2274" i="6"/>
  <c r="F2275" i="6"/>
  <c r="F2276" i="6"/>
  <c r="F2277" i="6"/>
  <c r="F2278" i="6"/>
  <c r="F2279" i="6"/>
  <c r="F2280" i="6"/>
  <c r="F2281" i="6"/>
  <c r="F2282" i="6"/>
  <c r="F2283" i="6"/>
  <c r="F2284" i="6"/>
  <c r="F2285" i="6"/>
  <c r="F2286" i="6"/>
  <c r="F2287" i="6"/>
  <c r="F2288" i="6"/>
  <c r="F2289" i="6"/>
  <c r="F2290" i="6"/>
  <c r="F2291" i="6"/>
  <c r="F2292" i="6"/>
  <c r="F2293" i="6"/>
  <c r="F2294" i="6"/>
  <c r="F2295" i="6"/>
  <c r="F2296" i="6"/>
  <c r="F2297" i="6"/>
  <c r="F2298" i="6"/>
  <c r="F2299" i="6"/>
  <c r="F2300" i="6"/>
  <c r="F2301" i="6"/>
  <c r="F2302" i="6"/>
  <c r="F2303" i="6"/>
  <c r="F2304" i="6"/>
  <c r="F2305" i="6"/>
  <c r="F2306" i="6"/>
  <c r="F2307" i="6"/>
  <c r="F2308" i="6"/>
  <c r="F2309" i="6"/>
  <c r="F2310" i="6"/>
  <c r="F2311" i="6"/>
  <c r="F2312" i="6"/>
  <c r="F2313" i="6"/>
  <c r="F2314" i="6"/>
  <c r="F2315" i="6"/>
  <c r="F2316" i="6"/>
  <c r="F2317" i="6"/>
  <c r="F2318" i="6"/>
  <c r="F2319" i="6"/>
  <c r="F2320" i="6"/>
  <c r="F2321" i="6"/>
  <c r="F2322" i="6"/>
  <c r="F2323" i="6"/>
  <c r="F2324" i="6"/>
  <c r="F2325" i="6"/>
  <c r="F2326" i="6"/>
  <c r="F2327" i="6"/>
  <c r="F2328" i="6"/>
  <c r="F2329" i="6"/>
  <c r="F2330" i="6"/>
  <c r="F2331" i="6"/>
  <c r="F2332" i="6"/>
  <c r="F2333" i="6"/>
  <c r="F2334" i="6"/>
  <c r="F2335" i="6"/>
  <c r="F2336" i="6"/>
  <c r="F2337" i="6"/>
  <c r="F2338" i="6"/>
  <c r="F2339" i="6"/>
  <c r="F2340" i="6"/>
  <c r="F2341" i="6"/>
  <c r="F2342" i="6"/>
  <c r="F2343" i="6"/>
  <c r="F2344" i="6"/>
  <c r="F2345" i="6"/>
  <c r="F2346" i="6"/>
  <c r="F2347" i="6"/>
  <c r="F2348" i="6"/>
  <c r="F2349" i="6"/>
  <c r="F2350" i="6"/>
  <c r="F2351" i="6"/>
  <c r="F2352" i="6"/>
  <c r="F2353" i="6"/>
  <c r="F2354" i="6"/>
  <c r="F2355" i="6"/>
  <c r="F2356" i="6"/>
  <c r="F2357" i="6"/>
  <c r="F2358" i="6"/>
  <c r="F2359" i="6"/>
  <c r="F2360" i="6"/>
  <c r="F2361" i="6"/>
  <c r="F2362" i="6"/>
  <c r="F2363" i="6"/>
  <c r="F2364" i="6"/>
  <c r="F2365" i="6"/>
  <c r="F2366" i="6"/>
  <c r="F2367" i="6"/>
  <c r="F2368" i="6"/>
  <c r="F2369" i="6"/>
  <c r="F2370" i="6"/>
  <c r="F2371" i="6"/>
  <c r="F2372" i="6"/>
  <c r="F2373" i="6"/>
  <c r="F2374" i="6"/>
  <c r="F2375" i="6"/>
  <c r="F2376" i="6"/>
  <c r="F2377" i="6"/>
  <c r="F2378" i="6"/>
  <c r="F2379" i="6"/>
  <c r="F2380" i="6"/>
  <c r="F2381" i="6"/>
  <c r="F2382" i="6"/>
  <c r="F2383" i="6"/>
  <c r="F2384" i="6"/>
  <c r="F2385" i="6"/>
  <c r="F2386" i="6"/>
  <c r="F2387" i="6"/>
  <c r="F2388" i="6"/>
  <c r="F2389" i="6"/>
  <c r="F2390" i="6"/>
  <c r="F2391" i="6"/>
  <c r="F2392" i="6"/>
  <c r="F2393" i="6"/>
  <c r="F2394" i="6"/>
  <c r="F2395" i="6"/>
  <c r="F2396" i="6"/>
  <c r="F2397" i="6"/>
  <c r="F2398" i="6"/>
  <c r="F2399" i="6"/>
  <c r="F2400" i="6"/>
  <c r="F2401" i="6"/>
  <c r="F2402" i="6"/>
  <c r="F2403" i="6"/>
  <c r="F2404" i="6"/>
  <c r="F2405" i="6"/>
  <c r="F2406" i="6"/>
  <c r="F2407" i="6"/>
  <c r="F2408" i="6"/>
  <c r="F2409" i="6"/>
  <c r="F2410" i="6"/>
  <c r="F2411" i="6"/>
  <c r="F2412" i="6"/>
  <c r="F2413" i="6"/>
  <c r="F2414" i="6"/>
  <c r="F2415" i="6"/>
  <c r="F2416" i="6"/>
  <c r="F2417" i="6"/>
  <c r="F2418" i="6"/>
  <c r="F2419" i="6"/>
  <c r="F2420" i="6"/>
  <c r="F2421" i="6"/>
  <c r="F2422" i="6"/>
  <c r="F2423" i="6"/>
  <c r="F2424" i="6"/>
  <c r="F2425" i="6"/>
  <c r="F2426" i="6"/>
  <c r="F2427" i="6"/>
  <c r="F2428" i="6"/>
  <c r="F2429" i="6"/>
  <c r="F2430" i="6"/>
  <c r="F2431" i="6"/>
  <c r="F2432" i="6"/>
  <c r="F2433" i="6"/>
  <c r="F2434" i="6"/>
  <c r="F2435" i="6"/>
  <c r="F2436" i="6"/>
  <c r="F2437" i="6"/>
  <c r="F2438" i="6"/>
  <c r="F2439" i="6"/>
  <c r="F2440" i="6"/>
  <c r="F2441" i="6"/>
  <c r="F2442" i="6"/>
  <c r="F2443" i="6"/>
  <c r="F2444" i="6"/>
  <c r="F2445" i="6"/>
  <c r="F2446" i="6"/>
  <c r="F2447" i="6"/>
  <c r="F2448" i="6"/>
  <c r="F2449" i="6"/>
  <c r="F2450" i="6"/>
  <c r="F2451" i="6"/>
  <c r="F2452" i="6"/>
  <c r="F2453" i="6"/>
  <c r="F2454" i="6"/>
  <c r="F2455" i="6"/>
  <c r="F2456" i="6"/>
  <c r="F2457" i="6"/>
  <c r="F2458" i="6"/>
  <c r="F2459" i="6"/>
  <c r="F2460" i="6"/>
  <c r="F2461" i="6"/>
  <c r="F2462" i="6"/>
  <c r="F2463" i="6"/>
  <c r="F2464" i="6"/>
  <c r="F2465" i="6"/>
  <c r="F2466" i="6"/>
  <c r="F2467" i="6"/>
  <c r="F2468" i="6"/>
  <c r="F2469" i="6"/>
  <c r="F2470" i="6"/>
  <c r="F2471" i="6"/>
  <c r="F2472" i="6"/>
  <c r="F2473" i="6"/>
  <c r="F2474" i="6"/>
  <c r="F2475" i="6"/>
  <c r="F2476" i="6"/>
  <c r="F2477" i="6"/>
  <c r="F2478" i="6"/>
  <c r="F2479" i="6"/>
  <c r="F2480" i="6"/>
  <c r="F2481" i="6"/>
  <c r="F2482" i="6"/>
  <c r="F2483" i="6"/>
  <c r="F2484" i="6"/>
  <c r="F2485" i="6"/>
  <c r="F2486" i="6"/>
  <c r="F2487" i="6"/>
  <c r="F2488" i="6"/>
  <c r="F2489" i="6"/>
  <c r="F2490" i="6"/>
  <c r="F2491" i="6"/>
  <c r="F2492" i="6"/>
  <c r="F2493" i="6"/>
  <c r="F2494" i="6"/>
  <c r="F2495" i="6"/>
  <c r="F2496" i="6"/>
  <c r="F2497" i="6"/>
  <c r="F2498" i="6"/>
  <c r="F2499" i="6"/>
  <c r="F2500" i="6"/>
  <c r="F2501" i="6"/>
  <c r="F2502" i="6"/>
  <c r="F2503" i="6"/>
  <c r="F2504" i="6"/>
  <c r="F2505" i="6"/>
  <c r="F2506" i="6"/>
  <c r="F2507" i="6"/>
  <c r="F2508" i="6"/>
  <c r="F2509" i="6"/>
  <c r="F2510" i="6"/>
  <c r="F2511" i="6"/>
  <c r="F2512" i="6"/>
  <c r="F2513" i="6"/>
  <c r="F2514" i="6"/>
  <c r="F2515" i="6"/>
  <c r="F2516" i="6"/>
  <c r="F2517" i="6"/>
  <c r="F2518" i="6"/>
  <c r="F2519" i="6"/>
  <c r="F2520" i="6"/>
  <c r="F2521" i="6"/>
  <c r="F2522" i="6"/>
  <c r="F2523" i="6"/>
  <c r="F2524" i="6"/>
  <c r="F2525" i="6"/>
  <c r="F2526" i="6"/>
  <c r="F2527" i="6"/>
  <c r="F2528" i="6"/>
  <c r="F2529" i="6"/>
  <c r="F2530" i="6"/>
  <c r="F2531" i="6"/>
  <c r="F2532" i="6"/>
  <c r="F2533" i="6"/>
  <c r="F2534" i="6"/>
  <c r="F2535" i="6"/>
  <c r="F2536" i="6"/>
  <c r="F2537" i="6"/>
  <c r="F2538" i="6"/>
  <c r="F2539" i="6"/>
  <c r="F2540" i="6"/>
  <c r="F2541" i="6"/>
  <c r="F2542" i="6"/>
  <c r="F2543" i="6"/>
  <c r="F2544" i="6"/>
  <c r="F2545" i="6"/>
  <c r="F2546" i="6"/>
  <c r="F2547" i="6"/>
  <c r="F2548" i="6"/>
  <c r="F2549" i="6"/>
  <c r="F2550" i="6"/>
  <c r="F2551" i="6"/>
  <c r="F2552" i="6"/>
  <c r="F2553" i="6"/>
  <c r="F2554" i="6"/>
  <c r="F2555" i="6"/>
  <c r="F2556" i="6"/>
  <c r="F2557" i="6"/>
  <c r="F2558" i="6"/>
  <c r="F2559" i="6"/>
  <c r="F2560" i="6"/>
  <c r="F2561" i="6"/>
  <c r="F2562" i="6"/>
  <c r="F2563" i="6"/>
  <c r="F2564" i="6"/>
  <c r="F2565" i="6"/>
  <c r="F2566" i="6"/>
  <c r="F2567" i="6"/>
  <c r="F2568" i="6"/>
  <c r="F2569" i="6"/>
  <c r="F2570" i="6"/>
  <c r="F2571" i="6"/>
  <c r="F2572" i="6"/>
  <c r="F2573" i="6"/>
  <c r="F2574" i="6"/>
  <c r="F2575" i="6"/>
  <c r="F2576" i="6"/>
  <c r="F2577" i="6"/>
  <c r="F2578" i="6"/>
  <c r="F2579" i="6"/>
  <c r="F2580" i="6"/>
  <c r="F2581" i="6"/>
  <c r="F2582" i="6"/>
  <c r="F2583" i="6"/>
  <c r="F2584" i="6"/>
  <c r="F2585" i="6"/>
  <c r="F2586" i="6"/>
  <c r="F2587" i="6"/>
  <c r="F2588" i="6"/>
  <c r="F2589" i="6"/>
  <c r="F2590" i="6"/>
  <c r="F2591" i="6"/>
  <c r="F2592" i="6"/>
  <c r="F2593" i="6"/>
  <c r="F2594" i="6"/>
  <c r="F2595" i="6"/>
  <c r="F2596" i="6"/>
  <c r="F2597" i="6"/>
  <c r="F2598" i="6"/>
  <c r="F2599" i="6"/>
  <c r="F2600" i="6"/>
  <c r="F2601" i="6"/>
  <c r="F2602" i="6"/>
  <c r="F2603" i="6"/>
  <c r="F2604" i="6"/>
  <c r="F2605" i="6"/>
  <c r="F2606" i="6"/>
  <c r="F2607" i="6"/>
  <c r="F2608" i="6"/>
  <c r="F2609" i="6"/>
  <c r="F2610" i="6"/>
  <c r="F2611" i="6"/>
  <c r="F2612" i="6"/>
  <c r="F2613" i="6"/>
  <c r="F2614" i="6"/>
  <c r="F2615" i="6"/>
  <c r="F2616" i="6"/>
  <c r="F2617" i="6"/>
  <c r="F2618" i="6"/>
  <c r="F2619" i="6"/>
  <c r="F2620" i="6"/>
  <c r="F2621" i="6"/>
  <c r="F2622" i="6"/>
  <c r="F2623" i="6"/>
  <c r="F2624" i="6"/>
  <c r="F2625" i="6"/>
  <c r="F2626" i="6"/>
  <c r="F2627" i="6"/>
  <c r="F2628" i="6"/>
  <c r="F2629" i="6"/>
  <c r="F2630" i="6"/>
  <c r="F2631" i="6"/>
  <c r="F2632" i="6"/>
  <c r="F2633" i="6"/>
  <c r="F2634" i="6"/>
  <c r="F2635" i="6"/>
  <c r="F2636" i="6"/>
  <c r="F2637" i="6"/>
  <c r="F2638" i="6"/>
  <c r="F2639" i="6"/>
  <c r="F2640" i="6"/>
  <c r="F2641" i="6"/>
  <c r="F2642" i="6"/>
  <c r="F2643" i="6"/>
  <c r="F2644" i="6"/>
  <c r="F2645" i="6"/>
  <c r="F2646" i="6"/>
  <c r="F2647" i="6"/>
  <c r="F2648" i="6"/>
  <c r="F2649" i="6"/>
  <c r="F2650" i="6"/>
  <c r="F2651" i="6"/>
  <c r="F2652" i="6"/>
  <c r="F2653" i="6"/>
  <c r="F2654" i="6"/>
  <c r="F2655" i="6"/>
  <c r="F2656" i="6"/>
  <c r="F2657" i="6"/>
  <c r="F2658" i="6"/>
  <c r="F2659" i="6"/>
  <c r="F2660" i="6"/>
  <c r="F2661" i="6"/>
  <c r="F2662" i="6"/>
  <c r="F2663" i="6"/>
  <c r="F2664" i="6"/>
  <c r="F2665" i="6"/>
  <c r="F2666" i="6"/>
  <c r="F2667" i="6"/>
  <c r="F2668" i="6"/>
  <c r="F2669" i="6"/>
  <c r="F2670" i="6"/>
  <c r="F2671" i="6"/>
  <c r="F2672" i="6"/>
  <c r="F2673" i="6"/>
  <c r="F2674" i="6"/>
  <c r="F2675" i="6"/>
  <c r="F2676" i="6"/>
  <c r="F2677" i="6"/>
  <c r="F2678" i="6"/>
  <c r="F2679" i="6"/>
  <c r="F2680" i="6"/>
  <c r="F2681" i="6"/>
  <c r="F2682" i="6"/>
  <c r="F2683" i="6"/>
  <c r="F2684" i="6"/>
  <c r="F2685" i="6"/>
  <c r="F2686" i="6"/>
  <c r="F2687" i="6"/>
  <c r="F2688" i="6"/>
  <c r="F2689" i="6"/>
  <c r="F2690" i="6"/>
  <c r="F2691" i="6"/>
  <c r="F2692" i="6"/>
  <c r="F2693" i="6"/>
  <c r="F2694" i="6"/>
  <c r="F2695" i="6"/>
  <c r="F2696" i="6"/>
  <c r="F2697" i="6"/>
  <c r="F2698" i="6"/>
  <c r="F2699" i="6"/>
  <c r="F2700" i="6"/>
  <c r="F2701" i="6"/>
  <c r="F2702" i="6"/>
  <c r="F2703" i="6"/>
  <c r="F2704" i="6"/>
  <c r="F2705" i="6"/>
  <c r="F2706" i="6"/>
  <c r="F2707" i="6"/>
  <c r="F2708" i="6"/>
  <c r="F2709" i="6"/>
  <c r="F2710" i="6"/>
  <c r="F2711" i="6"/>
  <c r="F2712" i="6"/>
  <c r="F2713" i="6"/>
  <c r="F2714" i="6"/>
  <c r="F2715" i="6"/>
  <c r="F2716" i="6"/>
  <c r="F2717" i="6"/>
  <c r="F2718" i="6"/>
  <c r="F2719" i="6"/>
  <c r="F2720" i="6"/>
  <c r="F2721" i="6"/>
  <c r="F2722" i="6"/>
  <c r="F2723" i="6"/>
  <c r="F2724" i="6"/>
  <c r="F2725" i="6"/>
  <c r="F2726" i="6"/>
  <c r="F2727" i="6"/>
  <c r="F2728" i="6"/>
  <c r="F2729" i="6"/>
  <c r="F2730" i="6"/>
  <c r="F2731" i="6"/>
  <c r="F2732" i="6"/>
  <c r="F2733" i="6"/>
  <c r="F2734" i="6"/>
  <c r="F2735" i="6"/>
  <c r="F2736" i="6"/>
  <c r="F2737" i="6"/>
  <c r="F2738" i="6"/>
  <c r="F2739" i="6"/>
  <c r="F2740" i="6"/>
  <c r="F2741" i="6"/>
  <c r="F2742" i="6"/>
  <c r="F2743" i="6"/>
  <c r="F2744" i="6"/>
  <c r="F2745" i="6"/>
  <c r="F2746" i="6"/>
  <c r="F2747" i="6"/>
  <c r="F2748" i="6"/>
  <c r="F2749" i="6"/>
  <c r="F2750" i="6"/>
  <c r="F2751" i="6"/>
  <c r="F2752" i="6"/>
  <c r="F2753" i="6"/>
  <c r="F2754" i="6"/>
  <c r="F2755" i="6"/>
  <c r="F2756" i="6"/>
  <c r="F2757" i="6"/>
  <c r="F2758" i="6"/>
  <c r="F2759" i="6"/>
  <c r="F2760" i="6"/>
  <c r="F2761" i="6"/>
  <c r="F2762" i="6"/>
  <c r="F2763" i="6"/>
  <c r="F2764" i="6"/>
  <c r="F2765" i="6"/>
  <c r="F2766" i="6"/>
  <c r="F2767" i="6"/>
  <c r="F2768" i="6"/>
  <c r="F2769" i="6"/>
  <c r="F2770" i="6"/>
  <c r="F2771" i="6"/>
  <c r="F2772" i="6"/>
  <c r="F2773" i="6"/>
  <c r="F2774" i="6"/>
  <c r="F2775" i="6"/>
  <c r="F2776" i="6"/>
  <c r="F2777" i="6"/>
  <c r="F2778" i="6"/>
  <c r="F2779" i="6"/>
  <c r="F2780" i="6"/>
  <c r="F2781" i="6"/>
  <c r="F2782" i="6"/>
  <c r="F2783" i="6"/>
  <c r="F2784" i="6"/>
  <c r="F2785" i="6"/>
  <c r="F2786" i="6"/>
  <c r="F2787" i="6"/>
  <c r="F2788" i="6"/>
  <c r="F2789" i="6"/>
  <c r="F2790" i="6"/>
  <c r="F2791" i="6"/>
  <c r="F2792" i="6"/>
  <c r="F2793" i="6"/>
  <c r="F2794" i="6"/>
  <c r="F2795" i="6"/>
  <c r="F2796" i="6"/>
  <c r="F2797" i="6"/>
  <c r="F2798" i="6"/>
  <c r="F2799" i="6"/>
  <c r="F2800" i="6"/>
  <c r="F2801" i="6"/>
  <c r="F2802" i="6"/>
  <c r="F2803" i="6"/>
  <c r="F2804" i="6"/>
  <c r="F2805" i="6"/>
  <c r="F2806" i="6"/>
  <c r="F2807" i="6"/>
  <c r="F2808" i="6"/>
  <c r="F2809" i="6"/>
  <c r="F2810" i="6"/>
  <c r="F2811" i="6"/>
  <c r="F2812" i="6"/>
  <c r="F2813" i="6"/>
  <c r="F2814" i="6"/>
  <c r="F2815" i="6"/>
  <c r="F2816" i="6"/>
  <c r="F2817" i="6"/>
  <c r="F2818" i="6"/>
  <c r="F2819" i="6"/>
  <c r="F2820" i="6"/>
  <c r="F2821" i="6"/>
  <c r="F2822" i="6"/>
  <c r="F2823" i="6"/>
  <c r="F2824" i="6"/>
  <c r="F2825" i="6"/>
  <c r="F2826" i="6"/>
  <c r="F2827" i="6"/>
  <c r="F2828" i="6"/>
  <c r="F2829" i="6"/>
  <c r="F2830" i="6"/>
  <c r="F2831" i="6"/>
  <c r="F2832" i="6"/>
  <c r="F2833" i="6"/>
  <c r="F2834" i="6"/>
  <c r="F2835" i="6"/>
  <c r="F2836" i="6"/>
  <c r="F2837" i="6"/>
  <c r="F2838" i="6"/>
  <c r="F2839" i="6"/>
  <c r="F2840" i="6"/>
  <c r="F2841" i="6"/>
  <c r="F2842" i="6"/>
  <c r="F2843" i="6"/>
  <c r="F2844" i="6"/>
  <c r="F2845" i="6"/>
  <c r="F2846" i="6"/>
  <c r="F2847" i="6"/>
  <c r="F2848" i="6"/>
  <c r="F2849" i="6"/>
  <c r="F2850" i="6"/>
  <c r="F2851" i="6"/>
  <c r="F2852" i="6"/>
  <c r="F2853" i="6"/>
  <c r="F2854" i="6"/>
  <c r="F2855" i="6"/>
  <c r="F2856" i="6"/>
  <c r="F2857" i="6"/>
  <c r="F2858" i="6"/>
  <c r="F2859" i="6"/>
  <c r="F2860" i="6"/>
  <c r="F2861" i="6"/>
  <c r="F2862" i="6"/>
  <c r="F2863" i="6"/>
  <c r="F2864" i="6"/>
  <c r="F2865" i="6"/>
  <c r="F2866" i="6"/>
  <c r="F2867" i="6"/>
  <c r="F2868" i="6"/>
  <c r="F2869" i="6"/>
  <c r="F2870" i="6"/>
  <c r="F2871" i="6"/>
  <c r="F2872" i="6"/>
  <c r="F2873" i="6"/>
  <c r="F2874" i="6"/>
  <c r="F2875" i="6"/>
  <c r="F2876" i="6"/>
  <c r="F2877" i="6"/>
  <c r="F2878" i="6"/>
  <c r="F2879" i="6"/>
  <c r="F2880" i="6"/>
  <c r="F2881" i="6"/>
  <c r="F2882" i="6"/>
  <c r="F2883" i="6"/>
  <c r="F2884" i="6"/>
  <c r="F2885" i="6"/>
  <c r="F2886" i="6"/>
  <c r="F2887" i="6"/>
  <c r="F2888" i="6"/>
  <c r="F2889" i="6"/>
  <c r="F2890" i="6"/>
  <c r="F2891" i="6"/>
  <c r="F2892" i="6"/>
  <c r="F2893" i="6"/>
  <c r="F2894" i="6"/>
  <c r="F2895" i="6"/>
  <c r="F2896" i="6"/>
  <c r="F2897" i="6"/>
  <c r="F2898" i="6"/>
  <c r="F2899" i="6"/>
  <c r="F2900" i="6"/>
  <c r="F2901" i="6"/>
  <c r="F2902" i="6"/>
  <c r="F2903" i="6"/>
  <c r="F2904" i="6"/>
  <c r="F2905" i="6"/>
  <c r="F2906" i="6"/>
  <c r="F2907" i="6"/>
  <c r="F2908" i="6"/>
  <c r="F2909" i="6"/>
  <c r="F2910" i="6"/>
  <c r="F2911" i="6"/>
  <c r="F2912" i="6"/>
  <c r="F2913" i="6"/>
  <c r="F2914" i="6"/>
  <c r="F2915" i="6"/>
  <c r="F2916" i="6"/>
  <c r="F2917" i="6"/>
  <c r="F2918" i="6"/>
  <c r="F2919" i="6"/>
  <c r="F2920" i="6"/>
  <c r="F2921" i="6"/>
  <c r="F2922" i="6"/>
  <c r="F2923" i="6"/>
  <c r="F2924" i="6"/>
  <c r="F2925" i="6"/>
  <c r="F2926" i="6"/>
  <c r="F2927" i="6"/>
  <c r="F2928" i="6"/>
  <c r="F2929" i="6"/>
  <c r="F2930" i="6"/>
  <c r="F2931" i="6"/>
  <c r="F2932" i="6"/>
  <c r="F2933" i="6"/>
  <c r="F2934" i="6"/>
  <c r="F2935" i="6"/>
  <c r="F2936" i="6"/>
  <c r="F2937" i="6"/>
  <c r="F2938" i="6"/>
  <c r="F2939" i="6"/>
  <c r="F2940" i="6"/>
  <c r="F2941" i="6"/>
  <c r="F2942" i="6"/>
  <c r="F2943" i="6"/>
  <c r="F2944" i="6"/>
  <c r="F2945" i="6"/>
  <c r="F2946" i="6"/>
  <c r="F2947" i="6"/>
  <c r="F2948" i="6"/>
  <c r="F2949" i="6"/>
  <c r="F2950" i="6"/>
  <c r="F2951" i="6"/>
  <c r="F2952" i="6"/>
  <c r="F2953" i="6"/>
  <c r="F2954" i="6"/>
  <c r="F2955" i="6"/>
  <c r="F2956" i="6"/>
  <c r="F2957" i="6"/>
  <c r="F2958" i="6"/>
  <c r="F2959" i="6"/>
  <c r="F2960" i="6"/>
  <c r="F2961" i="6"/>
  <c r="F2962" i="6"/>
  <c r="F2963" i="6"/>
  <c r="F2964" i="6"/>
  <c r="F2965" i="6"/>
  <c r="F2966" i="6"/>
  <c r="F2967" i="6"/>
  <c r="F2968" i="6"/>
  <c r="F2969" i="6"/>
  <c r="F2970" i="6"/>
  <c r="F2971" i="6"/>
  <c r="F2972" i="6"/>
  <c r="F2973" i="6"/>
  <c r="F2974" i="6"/>
  <c r="F2975" i="6"/>
  <c r="F2976" i="6"/>
  <c r="F2977" i="6"/>
  <c r="F2978" i="6"/>
  <c r="F2979" i="6"/>
  <c r="F2980" i="6"/>
  <c r="F2981" i="6"/>
  <c r="F2982" i="6"/>
  <c r="F2983" i="6"/>
  <c r="F2984" i="6"/>
  <c r="F2985" i="6"/>
  <c r="F2986" i="6"/>
  <c r="F2987" i="6"/>
  <c r="F2988" i="6"/>
  <c r="F2989" i="6"/>
  <c r="F2990" i="6"/>
  <c r="F2991" i="6"/>
  <c r="F2992" i="6"/>
  <c r="F2993" i="6"/>
  <c r="F2994" i="6"/>
  <c r="F2995" i="6"/>
  <c r="F2996" i="6"/>
  <c r="F2997" i="6"/>
  <c r="F2998" i="6"/>
  <c r="F2999" i="6"/>
  <c r="F3000" i="6"/>
  <c r="F3001" i="6"/>
  <c r="F3002" i="6"/>
  <c r="F3003" i="6"/>
  <c r="F3004" i="6"/>
  <c r="F3005" i="6"/>
  <c r="F3006" i="6"/>
  <c r="F3007" i="6"/>
  <c r="F3008" i="6"/>
  <c r="F3009" i="6"/>
  <c r="F3010" i="6"/>
  <c r="F3011" i="6"/>
  <c r="F3012" i="6"/>
  <c r="F3013" i="6"/>
  <c r="F3014" i="6"/>
  <c r="F3015" i="6"/>
  <c r="F3016" i="6"/>
  <c r="F3017" i="6"/>
  <c r="F3018" i="6"/>
  <c r="F3019" i="6"/>
  <c r="F3020" i="6"/>
  <c r="F3021" i="6"/>
  <c r="F3022" i="6"/>
  <c r="F3023" i="6"/>
  <c r="F3024" i="6"/>
  <c r="F3025" i="6"/>
  <c r="F3026" i="6"/>
  <c r="F3027" i="6"/>
  <c r="F3028" i="6"/>
  <c r="F3029" i="6"/>
  <c r="F3030" i="6"/>
  <c r="F3031" i="6"/>
  <c r="F3032" i="6"/>
  <c r="F3033" i="6"/>
  <c r="F3034" i="6"/>
  <c r="F3035" i="6"/>
  <c r="F3036" i="6"/>
  <c r="F3037" i="6"/>
  <c r="F3038" i="6"/>
  <c r="F3039" i="6"/>
  <c r="F3040" i="6"/>
  <c r="F3041" i="6"/>
  <c r="F3042" i="6"/>
  <c r="F3043" i="6"/>
  <c r="F3044" i="6"/>
  <c r="F3045" i="6"/>
  <c r="F3046" i="6"/>
  <c r="F3047" i="6"/>
  <c r="F3048" i="6"/>
  <c r="F3049" i="6"/>
  <c r="F3050" i="6"/>
  <c r="F3051" i="6"/>
  <c r="F3052" i="6"/>
  <c r="F3053" i="6"/>
  <c r="F3054" i="6"/>
  <c r="F3055" i="6"/>
  <c r="F3056" i="6"/>
  <c r="F3057" i="6"/>
  <c r="F3058" i="6"/>
  <c r="F3059" i="6"/>
  <c r="F3060" i="6"/>
  <c r="F3061" i="6"/>
  <c r="F3062" i="6"/>
  <c r="F3063" i="6"/>
  <c r="F3064" i="6"/>
  <c r="F3065" i="6"/>
  <c r="F3066" i="6"/>
  <c r="F3067" i="6"/>
  <c r="F3068" i="6"/>
  <c r="F3069" i="6"/>
  <c r="F3070" i="6"/>
  <c r="F3071" i="6"/>
  <c r="F3072" i="6"/>
  <c r="F3073" i="6"/>
  <c r="F3074" i="6"/>
  <c r="F3075" i="6"/>
  <c r="F3076" i="6"/>
  <c r="F3077" i="6"/>
  <c r="F3078" i="6"/>
  <c r="F3079" i="6"/>
  <c r="F3080" i="6"/>
  <c r="F3081" i="6"/>
  <c r="F3082" i="6"/>
  <c r="F3083" i="6"/>
  <c r="F3084" i="6"/>
  <c r="F3085" i="6"/>
  <c r="F3086" i="6"/>
  <c r="F3087" i="6"/>
  <c r="F3088" i="6"/>
  <c r="F3089" i="6"/>
  <c r="F3090" i="6"/>
  <c r="F3091" i="6"/>
  <c r="F3092" i="6"/>
  <c r="F3093" i="6"/>
  <c r="F3094" i="6"/>
  <c r="F3095" i="6"/>
  <c r="F3096" i="6"/>
  <c r="F3097" i="6"/>
  <c r="F3098" i="6"/>
  <c r="F3099" i="6"/>
  <c r="F3100" i="6"/>
  <c r="F3101" i="6"/>
  <c r="F3102" i="6"/>
  <c r="F3103" i="6"/>
  <c r="F3104" i="6"/>
  <c r="F3105" i="6"/>
  <c r="F3106" i="6"/>
  <c r="F3107" i="6"/>
  <c r="F3108" i="6"/>
  <c r="F3109" i="6"/>
  <c r="F3110" i="6"/>
  <c r="F3111" i="6"/>
  <c r="F3112" i="6"/>
  <c r="F3113" i="6"/>
  <c r="F3114" i="6"/>
  <c r="F3115" i="6"/>
  <c r="F3116" i="6"/>
  <c r="F3117" i="6"/>
  <c r="F3118" i="6"/>
  <c r="F3119" i="6"/>
  <c r="F3120" i="6"/>
  <c r="F3121" i="6"/>
  <c r="F3122" i="6"/>
  <c r="F3123" i="6"/>
  <c r="F3124" i="6"/>
  <c r="F3125" i="6"/>
  <c r="F3126" i="6"/>
  <c r="F3127" i="6"/>
  <c r="F3128" i="6"/>
  <c r="F3129" i="6"/>
  <c r="F3130" i="6"/>
  <c r="F3131" i="6"/>
  <c r="F3132" i="6"/>
  <c r="F3133" i="6"/>
  <c r="F3134" i="6"/>
  <c r="F3135" i="6"/>
  <c r="F3136" i="6"/>
  <c r="F3137" i="6"/>
  <c r="F3138" i="6"/>
  <c r="F3139" i="6"/>
  <c r="F3140" i="6"/>
  <c r="F3141" i="6"/>
  <c r="F3142" i="6"/>
  <c r="F3143" i="6"/>
  <c r="F3144" i="6"/>
  <c r="F3145" i="6"/>
  <c r="F3146" i="6"/>
  <c r="F3147" i="6"/>
  <c r="F3148" i="6"/>
  <c r="F3149" i="6"/>
  <c r="F3150" i="6"/>
  <c r="F3151" i="6"/>
  <c r="F3152" i="6"/>
  <c r="F3153" i="6"/>
  <c r="F3154" i="6"/>
  <c r="F3155" i="6"/>
  <c r="F3156" i="6"/>
  <c r="F3157" i="6"/>
  <c r="F3158" i="6"/>
  <c r="F3159" i="6"/>
  <c r="F3160" i="6"/>
  <c r="F3161" i="6"/>
  <c r="F3162" i="6"/>
  <c r="F3163" i="6"/>
  <c r="F3164" i="6"/>
  <c r="F3165" i="6"/>
  <c r="F3166" i="6"/>
  <c r="F3167" i="6"/>
  <c r="F3168" i="6"/>
  <c r="F3169" i="6"/>
  <c r="F3170" i="6"/>
  <c r="F3171" i="6"/>
  <c r="F3172" i="6"/>
  <c r="F3173" i="6"/>
  <c r="F3174" i="6"/>
  <c r="F3175" i="6"/>
  <c r="F3176" i="6"/>
  <c r="F3177" i="6"/>
  <c r="F3178" i="6"/>
  <c r="F3179" i="6"/>
  <c r="F3180" i="6"/>
  <c r="F3181" i="6"/>
  <c r="F3182" i="6"/>
  <c r="F3183" i="6"/>
  <c r="F3184" i="6"/>
  <c r="F3185" i="6"/>
  <c r="F3186" i="6"/>
  <c r="F3187" i="6"/>
  <c r="F3188" i="6"/>
  <c r="F3189" i="6"/>
  <c r="F3190" i="6"/>
  <c r="F3191" i="6"/>
  <c r="F3192" i="6"/>
  <c r="F3193" i="6"/>
  <c r="F3194" i="6"/>
  <c r="F3195" i="6"/>
  <c r="F3196" i="6"/>
  <c r="F3197" i="6"/>
  <c r="F3198" i="6"/>
  <c r="F3199" i="6"/>
  <c r="F3200" i="6"/>
  <c r="F3201" i="6"/>
  <c r="F3202" i="6"/>
  <c r="F3203" i="6"/>
  <c r="F3204" i="6"/>
  <c r="F3205" i="6"/>
  <c r="F3206" i="6"/>
  <c r="F3207" i="6"/>
  <c r="F3208" i="6"/>
  <c r="F3209" i="6"/>
  <c r="F3210" i="6"/>
  <c r="F3211" i="6"/>
  <c r="F3212" i="6"/>
  <c r="F3213" i="6"/>
  <c r="F3214" i="6"/>
  <c r="F3215" i="6"/>
  <c r="F3216" i="6"/>
  <c r="F3217" i="6"/>
  <c r="H1192" i="10"/>
  <c r="H1193" i="10"/>
  <c r="H1194" i="10"/>
  <c r="H1195" i="10"/>
  <c r="H1196" i="10"/>
  <c r="H1197" i="10"/>
  <c r="H1198" i="10"/>
  <c r="H1199" i="10"/>
  <c r="H1200" i="10"/>
  <c r="H1201" i="10"/>
  <c r="H1202" i="10"/>
  <c r="H1203" i="10"/>
  <c r="H1204" i="10"/>
  <c r="H1205" i="10"/>
  <c r="H1206" i="10"/>
  <c r="H1207" i="10"/>
  <c r="H1208" i="10"/>
  <c r="H1209" i="10"/>
  <c r="H1210" i="10"/>
  <c r="H1211" i="10"/>
  <c r="H1212" i="10"/>
  <c r="H1213" i="10"/>
  <c r="H1214" i="10"/>
  <c r="H1215" i="10"/>
  <c r="H1216" i="10"/>
  <c r="H1217" i="10"/>
  <c r="H1218" i="10"/>
  <c r="H1219" i="10"/>
  <c r="H1220" i="10"/>
  <c r="H1221" i="10"/>
  <c r="H1222" i="10"/>
  <c r="I1192" i="10"/>
  <c r="I1193" i="10"/>
  <c r="I1194" i="10"/>
  <c r="I1195" i="10"/>
  <c r="I1196" i="10"/>
  <c r="I1197" i="10"/>
  <c r="I1198" i="10"/>
  <c r="I1199" i="10"/>
  <c r="I1200" i="10"/>
  <c r="I1201" i="10"/>
  <c r="I1202" i="10"/>
  <c r="I1203" i="10"/>
  <c r="I1204" i="10"/>
  <c r="I1205" i="10"/>
  <c r="I1206" i="10"/>
  <c r="I1207" i="10"/>
  <c r="I1208" i="10"/>
  <c r="I1209" i="10"/>
  <c r="I1210" i="10"/>
  <c r="I1211" i="10"/>
  <c r="I1212" i="10"/>
  <c r="I1213" i="10"/>
  <c r="I1214" i="10"/>
  <c r="I1215" i="10"/>
  <c r="I1216" i="10"/>
  <c r="I1217" i="10"/>
  <c r="I1218" i="10"/>
  <c r="I1219" i="10"/>
  <c r="I1220" i="10"/>
  <c r="I1221" i="10"/>
  <c r="I1222" i="10"/>
  <c r="D1192" i="10"/>
  <c r="E1192" i="10"/>
  <c r="F1192" i="10"/>
  <c r="D1193" i="10"/>
  <c r="E1193" i="10"/>
  <c r="F1193" i="10"/>
  <c r="D1194" i="10"/>
  <c r="E1194" i="10"/>
  <c r="F1194" i="10"/>
  <c r="D1195" i="10"/>
  <c r="E1195" i="10"/>
  <c r="F1195" i="10"/>
  <c r="D1196" i="10"/>
  <c r="E1196" i="10"/>
  <c r="F1196" i="10"/>
  <c r="D1197" i="10"/>
  <c r="E1197" i="10"/>
  <c r="F1197" i="10"/>
  <c r="D1198" i="10"/>
  <c r="E1198" i="10"/>
  <c r="F1198" i="10"/>
  <c r="D1199" i="10"/>
  <c r="E1199" i="10"/>
  <c r="F1199" i="10"/>
  <c r="D1200" i="10"/>
  <c r="E1200" i="10"/>
  <c r="F1200" i="10"/>
  <c r="D1201" i="10"/>
  <c r="E1201" i="10"/>
  <c r="F1201" i="10"/>
  <c r="D1202" i="10"/>
  <c r="E1202" i="10"/>
  <c r="F1202" i="10"/>
  <c r="D1203" i="10"/>
  <c r="E1203" i="10"/>
  <c r="F1203" i="10"/>
  <c r="D1204" i="10"/>
  <c r="E1204" i="10"/>
  <c r="F1204" i="10"/>
  <c r="D1205" i="10"/>
  <c r="E1205" i="10"/>
  <c r="F1205" i="10"/>
  <c r="D1206" i="10"/>
  <c r="E1206" i="10"/>
  <c r="F1206" i="10"/>
  <c r="D1207" i="10"/>
  <c r="E1207" i="10"/>
  <c r="F1207" i="10"/>
  <c r="D1208" i="10"/>
  <c r="E1208" i="10"/>
  <c r="F1208" i="10"/>
  <c r="D1209" i="10"/>
  <c r="E1209" i="10"/>
  <c r="F1209" i="10"/>
  <c r="D1210" i="10"/>
  <c r="E1210" i="10"/>
  <c r="F1210" i="10"/>
  <c r="D1211" i="10"/>
  <c r="E1211" i="10"/>
  <c r="F1211" i="10"/>
  <c r="D1212" i="10"/>
  <c r="E1212" i="10"/>
  <c r="F1212" i="10"/>
  <c r="D1213" i="10"/>
  <c r="E1213" i="10"/>
  <c r="F1213" i="10"/>
  <c r="D1214" i="10"/>
  <c r="E1214" i="10"/>
  <c r="F1214" i="10"/>
  <c r="D1215" i="10"/>
  <c r="E1215" i="10"/>
  <c r="F1215" i="10"/>
  <c r="D1216" i="10"/>
  <c r="E1216" i="10"/>
  <c r="F1216" i="10"/>
  <c r="D1217" i="10"/>
  <c r="E1217" i="10"/>
  <c r="F1217" i="10"/>
  <c r="D1218" i="10"/>
  <c r="E1218" i="10"/>
  <c r="F1218" i="10"/>
  <c r="D1219" i="10"/>
  <c r="E1219" i="10"/>
  <c r="F1219" i="10"/>
  <c r="D1220" i="10"/>
  <c r="E1220" i="10"/>
  <c r="F1220" i="10"/>
  <c r="D1221" i="10"/>
  <c r="E1221" i="10"/>
  <c r="F1221" i="10"/>
  <c r="D1222" i="10"/>
  <c r="E1222" i="10"/>
  <c r="F1222" i="10"/>
  <c r="C1192" i="10"/>
  <c r="C1193" i="10"/>
  <c r="C1194" i="10"/>
  <c r="C1195" i="10"/>
  <c r="C1196" i="10"/>
  <c r="C1197" i="10"/>
  <c r="C1198" i="10"/>
  <c r="C1199" i="10"/>
  <c r="C1200" i="10"/>
  <c r="C1201" i="10"/>
  <c r="C1202" i="10"/>
  <c r="C1203" i="10"/>
  <c r="C1204" i="10"/>
  <c r="C1205" i="10"/>
  <c r="C1206" i="10"/>
  <c r="C1207" i="10"/>
  <c r="C1208" i="10"/>
  <c r="C1209" i="10"/>
  <c r="C1210" i="10"/>
  <c r="C1211" i="10"/>
  <c r="C1212" i="10"/>
  <c r="C1213" i="10"/>
  <c r="C1214" i="10"/>
  <c r="C1215" i="10"/>
  <c r="C1216" i="10"/>
  <c r="C1217" i="10"/>
  <c r="C1218" i="10"/>
  <c r="C1219" i="10"/>
  <c r="C1220" i="10"/>
  <c r="C1221" i="10"/>
  <c r="C1222" i="10"/>
  <c r="A3" i="5"/>
  <c r="J1192" i="6"/>
  <c r="L1192" i="6" s="1"/>
  <c r="K1192" i="6"/>
  <c r="J1193" i="6"/>
  <c r="L1193" i="6" s="1"/>
  <c r="K1193" i="6"/>
  <c r="J1194" i="6"/>
  <c r="L1194" i="6" s="1"/>
  <c r="K1194" i="6"/>
  <c r="J1195" i="6"/>
  <c r="L1195" i="6" s="1"/>
  <c r="K1195" i="6"/>
  <c r="J1196" i="6"/>
  <c r="K1196" i="6"/>
  <c r="L1196" i="6"/>
  <c r="J1197" i="6"/>
  <c r="K1197" i="6"/>
  <c r="L1197" i="6" s="1"/>
  <c r="J1198" i="6"/>
  <c r="L1198" i="6" s="1"/>
  <c r="K1198" i="6"/>
  <c r="J1199" i="6"/>
  <c r="L1199" i="6" s="1"/>
  <c r="K1199" i="6"/>
  <c r="J1200" i="6"/>
  <c r="L1200" i="6" s="1"/>
  <c r="K1200" i="6"/>
  <c r="J1201" i="6"/>
  <c r="K1201" i="6"/>
  <c r="L1201" i="6"/>
  <c r="J1202" i="6"/>
  <c r="L1202" i="6" s="1"/>
  <c r="K1202" i="6"/>
  <c r="J1203" i="6"/>
  <c r="L1203" i="6" s="1"/>
  <c r="K1203" i="6"/>
  <c r="J1204" i="6"/>
  <c r="K1204" i="6"/>
  <c r="L1204" i="6"/>
  <c r="J1205" i="6"/>
  <c r="K1205" i="6"/>
  <c r="L1205" i="6"/>
  <c r="J1206" i="6"/>
  <c r="L1206" i="6" s="1"/>
  <c r="K1206" i="6"/>
  <c r="J1207" i="6"/>
  <c r="L1207" i="6" s="1"/>
  <c r="K1207" i="6"/>
  <c r="J1208" i="6"/>
  <c r="L1208" i="6" s="1"/>
  <c r="K1208" i="6"/>
  <c r="J1209" i="6"/>
  <c r="K1209" i="6"/>
  <c r="L1209" i="6"/>
  <c r="J1210" i="6"/>
  <c r="L1210" i="6" s="1"/>
  <c r="K1210" i="6"/>
  <c r="J1211" i="6"/>
  <c r="L1211" i="6" s="1"/>
  <c r="K1211" i="6"/>
  <c r="J1212" i="6"/>
  <c r="K1212" i="6"/>
  <c r="L1212" i="6"/>
  <c r="J1213" i="6"/>
  <c r="K1213" i="6"/>
  <c r="L1213" i="6"/>
  <c r="J1214" i="6"/>
  <c r="L1214" i="6" s="1"/>
  <c r="K1214" i="6"/>
  <c r="J1215" i="6"/>
  <c r="L1215" i="6" s="1"/>
  <c r="K1215" i="6"/>
  <c r="J1216" i="6"/>
  <c r="L1216" i="6" s="1"/>
  <c r="K1216" i="6"/>
  <c r="J1217" i="6"/>
  <c r="K1217" i="6"/>
  <c r="L1217" i="6"/>
  <c r="J1218" i="6"/>
  <c r="L1218" i="6" s="1"/>
  <c r="K1218" i="6"/>
  <c r="J1219" i="6"/>
  <c r="L1219" i="6" s="1"/>
  <c r="K1219" i="6"/>
  <c r="J1220" i="6"/>
  <c r="K1220" i="6"/>
  <c r="L1220" i="6"/>
  <c r="J1221" i="6"/>
  <c r="K1221" i="6"/>
  <c r="L1221" i="6"/>
  <c r="J1222" i="6"/>
  <c r="L1222" i="6" s="1"/>
  <c r="K1222" i="6"/>
  <c r="F1192" i="6"/>
  <c r="G1192" i="6"/>
  <c r="F1193" i="6"/>
  <c r="G1193" i="6"/>
  <c r="F1194" i="6"/>
  <c r="G1194" i="6"/>
  <c r="F1195" i="6"/>
  <c r="G1195" i="6"/>
  <c r="F1196" i="6"/>
  <c r="G1196" i="6"/>
  <c r="F1197" i="6"/>
  <c r="G1197" i="6"/>
  <c r="F1198" i="6"/>
  <c r="G1198" i="6"/>
  <c r="F1199" i="6"/>
  <c r="G1199" i="6"/>
  <c r="F1200" i="6"/>
  <c r="G1200" i="6"/>
  <c r="F1201" i="6"/>
  <c r="G1201" i="6"/>
  <c r="F1202" i="6"/>
  <c r="G1202" i="6"/>
  <c r="F1203" i="6"/>
  <c r="G1203" i="6"/>
  <c r="F1204" i="6"/>
  <c r="G1204" i="6"/>
  <c r="F1205" i="6"/>
  <c r="G1205" i="6"/>
  <c r="F1206" i="6"/>
  <c r="G1206" i="6"/>
  <c r="F1207" i="6"/>
  <c r="G1207" i="6"/>
  <c r="F1208" i="6"/>
  <c r="G1208" i="6"/>
  <c r="F1209" i="6"/>
  <c r="G1209" i="6"/>
  <c r="F1210" i="6"/>
  <c r="G1210" i="6"/>
  <c r="F1211" i="6"/>
  <c r="G1211" i="6"/>
  <c r="F1212" i="6"/>
  <c r="G1212" i="6"/>
  <c r="F1213" i="6"/>
  <c r="G1213" i="6"/>
  <c r="F1214" i="6"/>
  <c r="G1214" i="6"/>
  <c r="F1215" i="6"/>
  <c r="G1215" i="6"/>
  <c r="F1216" i="6"/>
  <c r="G1216" i="6"/>
  <c r="F1217" i="6"/>
  <c r="G1217" i="6"/>
  <c r="F1218" i="6"/>
  <c r="G1218" i="6"/>
  <c r="F1219" i="6"/>
  <c r="G1219" i="6"/>
  <c r="F1220" i="6"/>
  <c r="G1220" i="6"/>
  <c r="F1221" i="6"/>
  <c r="G122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V1192" i="4"/>
  <c r="V1193" i="4"/>
  <c r="V1194" i="4"/>
  <c r="V1195" i="4"/>
  <c r="V1196" i="4"/>
  <c r="V1197" i="4"/>
  <c r="V1198" i="4"/>
  <c r="V1199" i="4"/>
  <c r="V1200" i="4"/>
  <c r="V1201" i="4"/>
  <c r="V1202" i="4"/>
  <c r="V1203" i="4"/>
  <c r="V1204" i="4"/>
  <c r="V1205" i="4"/>
  <c r="V1206" i="4"/>
  <c r="V1207" i="4"/>
  <c r="V1208" i="4"/>
  <c r="V1209" i="4"/>
  <c r="V1210" i="4"/>
  <c r="V1211" i="4"/>
  <c r="V1212" i="4"/>
  <c r="V1213" i="4"/>
  <c r="V1214" i="4"/>
  <c r="V1215" i="4"/>
  <c r="V1216" i="4"/>
  <c r="V1217" i="4"/>
  <c r="V1218" i="4"/>
  <c r="V1219" i="4"/>
  <c r="V1220" i="4"/>
  <c r="V1221" i="4"/>
  <c r="V1222" i="4"/>
  <c r="V1191" i="4"/>
  <c r="U1192" i="4"/>
  <c r="U1193" i="4"/>
  <c r="U1194" i="4"/>
  <c r="U1195" i="4"/>
  <c r="U1196" i="4"/>
  <c r="U1197" i="4"/>
  <c r="U1198" i="4"/>
  <c r="U1199" i="4"/>
  <c r="U1200" i="4"/>
  <c r="U1201" i="4"/>
  <c r="U1202" i="4"/>
  <c r="U1203" i="4"/>
  <c r="U1204" i="4"/>
  <c r="U1205" i="4"/>
  <c r="U1206" i="4"/>
  <c r="U1207" i="4"/>
  <c r="U1208" i="4"/>
  <c r="U1209" i="4"/>
  <c r="U1210" i="4"/>
  <c r="U1211" i="4"/>
  <c r="U1212" i="4"/>
  <c r="U1213" i="4"/>
  <c r="U1214" i="4"/>
  <c r="U1215" i="4"/>
  <c r="U1216" i="4"/>
  <c r="U1217" i="4"/>
  <c r="U1218" i="4"/>
  <c r="U1219" i="4"/>
  <c r="U1220" i="4"/>
  <c r="U1221" i="4"/>
  <c r="U1222" i="4"/>
  <c r="U1191" i="4"/>
  <c r="T1192" i="4"/>
  <c r="T1193" i="4"/>
  <c r="T1194" i="4"/>
  <c r="T1195" i="4"/>
  <c r="T1196" i="4"/>
  <c r="T1197" i="4"/>
  <c r="T1198" i="4"/>
  <c r="T1199" i="4"/>
  <c r="T1200" i="4"/>
  <c r="T1201" i="4"/>
  <c r="T1202" i="4"/>
  <c r="T1203" i="4"/>
  <c r="T1204" i="4"/>
  <c r="T1205" i="4"/>
  <c r="T1206" i="4"/>
  <c r="T1207" i="4"/>
  <c r="T1208" i="4"/>
  <c r="T1209" i="4"/>
  <c r="T1210" i="4"/>
  <c r="T1211" i="4"/>
  <c r="T1212" i="4"/>
  <c r="T1213" i="4"/>
  <c r="T1214" i="4"/>
  <c r="T1215" i="4"/>
  <c r="T1216" i="4"/>
  <c r="T1217" i="4"/>
  <c r="T1218" i="4"/>
  <c r="T1219" i="4"/>
  <c r="T1220" i="4"/>
  <c r="T1221" i="4"/>
  <c r="T1222" i="4"/>
  <c r="T1191" i="4"/>
  <c r="S1192" i="4"/>
  <c r="S1193" i="4"/>
  <c r="S1194" i="4"/>
  <c r="S1195" i="4"/>
  <c r="S1196" i="4"/>
  <c r="S1197" i="4"/>
  <c r="S1198" i="4"/>
  <c r="S1199" i="4"/>
  <c r="S1200" i="4"/>
  <c r="S1201" i="4"/>
  <c r="S1202" i="4"/>
  <c r="S1203" i="4"/>
  <c r="S1204" i="4"/>
  <c r="S1205" i="4"/>
  <c r="S1206" i="4"/>
  <c r="S1207" i="4"/>
  <c r="S1208" i="4"/>
  <c r="S1209" i="4"/>
  <c r="S1210" i="4"/>
  <c r="S1211" i="4"/>
  <c r="S1212" i="4"/>
  <c r="S1213" i="4"/>
  <c r="S1214" i="4"/>
  <c r="S1215" i="4"/>
  <c r="S1216" i="4"/>
  <c r="S1217" i="4"/>
  <c r="S1218" i="4"/>
  <c r="S1219" i="4"/>
  <c r="S1220" i="4"/>
  <c r="S1221" i="4"/>
  <c r="S1222" i="4"/>
  <c r="S1191" i="4"/>
  <c r="R1192" i="4"/>
  <c r="R1193" i="4"/>
  <c r="R1194" i="4"/>
  <c r="R1195" i="4"/>
  <c r="R1196" i="4"/>
  <c r="R1197" i="4"/>
  <c r="R1198" i="4"/>
  <c r="R1199" i="4"/>
  <c r="R1200" i="4"/>
  <c r="R1201" i="4"/>
  <c r="R1202" i="4"/>
  <c r="R1203" i="4"/>
  <c r="R1204" i="4"/>
  <c r="R1205" i="4"/>
  <c r="R1206" i="4"/>
  <c r="R1207" i="4"/>
  <c r="R1208" i="4"/>
  <c r="R1209" i="4"/>
  <c r="R1210" i="4"/>
  <c r="R1211" i="4"/>
  <c r="R1212" i="4"/>
  <c r="R1213" i="4"/>
  <c r="R1214" i="4"/>
  <c r="R1215" i="4"/>
  <c r="R1216" i="4"/>
  <c r="R1217" i="4"/>
  <c r="R1218" i="4"/>
  <c r="R1219" i="4"/>
  <c r="R1220" i="4"/>
  <c r="R1221" i="4"/>
  <c r="R1222" i="4"/>
  <c r="R1191" i="4"/>
  <c r="Q1192" i="4"/>
  <c r="Q1193" i="4"/>
  <c r="Q1194" i="4"/>
  <c r="Q1195" i="4"/>
  <c r="Q1196" i="4"/>
  <c r="Q1197" i="4"/>
  <c r="Q1198" i="4"/>
  <c r="Q1199" i="4"/>
  <c r="Q1200" i="4"/>
  <c r="Q1201" i="4"/>
  <c r="Q1202" i="4"/>
  <c r="Q1203" i="4"/>
  <c r="Q1204" i="4"/>
  <c r="Q1205" i="4"/>
  <c r="Q1206" i="4"/>
  <c r="Q1207" i="4"/>
  <c r="Q1208" i="4"/>
  <c r="Q1209" i="4"/>
  <c r="Q1210" i="4"/>
  <c r="Q1211" i="4"/>
  <c r="Q1212" i="4"/>
  <c r="Q1213" i="4"/>
  <c r="Q1214" i="4"/>
  <c r="Q1215" i="4"/>
  <c r="Q1216" i="4"/>
  <c r="Q1217" i="4"/>
  <c r="Q1218" i="4"/>
  <c r="Q1219" i="4"/>
  <c r="Q1220" i="4"/>
  <c r="Q1221" i="4"/>
  <c r="Q1222" i="4"/>
  <c r="Q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191" i="4"/>
  <c r="O1192" i="4"/>
  <c r="O1193" i="4"/>
  <c r="O1194" i="4"/>
  <c r="O1195" i="4"/>
  <c r="O1196" i="4"/>
  <c r="O1197" i="4"/>
  <c r="O1198" i="4"/>
  <c r="O1199" i="4"/>
  <c r="O1200" i="4"/>
  <c r="O1201" i="4"/>
  <c r="O1202" i="4"/>
  <c r="O1203" i="4"/>
  <c r="O1204" i="4"/>
  <c r="O1205" i="4"/>
  <c r="O1206" i="4"/>
  <c r="O1207" i="4"/>
  <c r="O1208" i="4"/>
  <c r="O1209" i="4"/>
  <c r="O1210" i="4"/>
  <c r="O1211" i="4"/>
  <c r="O1212" i="4"/>
  <c r="O1213" i="4"/>
  <c r="O1214" i="4"/>
  <c r="O1215" i="4"/>
  <c r="O1216" i="4"/>
  <c r="O1217" i="4"/>
  <c r="O1218" i="4"/>
  <c r="O1219" i="4"/>
  <c r="O1220" i="4"/>
  <c r="O1221" i="4"/>
  <c r="O1222" i="4"/>
  <c r="O1191" i="4"/>
  <c r="L1208" i="4"/>
  <c r="L1192" i="4"/>
  <c r="L1193" i="4"/>
  <c r="L1194" i="4"/>
  <c r="L1195" i="4"/>
  <c r="L1196" i="4"/>
  <c r="L1197" i="4"/>
  <c r="L1198" i="4"/>
  <c r="L1199" i="4"/>
  <c r="L1200" i="4"/>
  <c r="L1201" i="4"/>
  <c r="L1202" i="4"/>
  <c r="L1203" i="4"/>
  <c r="L1204" i="4"/>
  <c r="L1205" i="4"/>
  <c r="L1206" i="4"/>
  <c r="L1207" i="4"/>
  <c r="L1209" i="4"/>
  <c r="L1210" i="4"/>
  <c r="L1211" i="4"/>
  <c r="L1212" i="4"/>
  <c r="L1213" i="4"/>
  <c r="L1214" i="4"/>
  <c r="L1215" i="4"/>
  <c r="L1216" i="4"/>
  <c r="L1217" i="4"/>
  <c r="L1218" i="4"/>
  <c r="L1219" i="4"/>
  <c r="L1220" i="4"/>
  <c r="L1221" i="4"/>
  <c r="L1222" i="4"/>
  <c r="L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191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B1196" i="4"/>
  <c r="A1196" i="4"/>
  <c r="AA35" i="4"/>
  <c r="AA36" i="4"/>
  <c r="AA37" i="4"/>
  <c r="AA41" i="4"/>
  <c r="AA42" i="4"/>
  <c r="AA43" i="4"/>
  <c r="AA44" i="4"/>
  <c r="AA45" i="4"/>
  <c r="AA46" i="4"/>
  <c r="AA47" i="4"/>
  <c r="AA48" i="4"/>
  <c r="AA49" i="4"/>
  <c r="AA50" i="4"/>
  <c r="AA51" i="4"/>
  <c r="AA52" i="4"/>
  <c r="AA59" i="4"/>
  <c r="AA60" i="4"/>
  <c r="AA61" i="4"/>
  <c r="AA71" i="4"/>
  <c r="AA72" i="4"/>
  <c r="AA73" i="4"/>
  <c r="AA74" i="4"/>
  <c r="AA75" i="4"/>
  <c r="AA76" i="4"/>
  <c r="AA86" i="4"/>
  <c r="AA87" i="4"/>
  <c r="AA88" i="4"/>
  <c r="AA89" i="4"/>
  <c r="AA90" i="4"/>
  <c r="AA91" i="4"/>
  <c r="AA92" i="4"/>
  <c r="AA93" i="4"/>
  <c r="AA94" i="4"/>
  <c r="AA95" i="4"/>
  <c r="AA96" i="4"/>
  <c r="AA97" i="4"/>
  <c r="AA167" i="4"/>
  <c r="AA168" i="4"/>
  <c r="AA172" i="4"/>
  <c r="AA173" i="4"/>
  <c r="AA174" i="4"/>
  <c r="AA175" i="4"/>
  <c r="AA176" i="4"/>
  <c r="AA177" i="4"/>
  <c r="AA178" i="4"/>
  <c r="AA179" i="4"/>
  <c r="AA183" i="4"/>
  <c r="AA184" i="4"/>
  <c r="AA185" i="4"/>
  <c r="AA186" i="4"/>
  <c r="AA187" i="4"/>
  <c r="AA188" i="4"/>
  <c r="AA189" i="4"/>
  <c r="AA190" i="4"/>
  <c r="AA191" i="4"/>
  <c r="AA192" i="4"/>
  <c r="AA193" i="4"/>
  <c r="AA194" i="4"/>
  <c r="AA195" i="4"/>
  <c r="AA196" i="4"/>
  <c r="AA197" i="4"/>
  <c r="AA198" i="4"/>
  <c r="AA199" i="4"/>
  <c r="AA200" i="4"/>
  <c r="AA201" i="4"/>
  <c r="AA202" i="4"/>
  <c r="AA203" i="4"/>
  <c r="AA204" i="4"/>
  <c r="AA205" i="4"/>
  <c r="AA206" i="4"/>
  <c r="AA207" i="4"/>
  <c r="AA208" i="4"/>
  <c r="AA209" i="4"/>
  <c r="AA210" i="4"/>
  <c r="AA211" i="4"/>
  <c r="AA212" i="4"/>
  <c r="AA213" i="4"/>
  <c r="AA214" i="4"/>
  <c r="AA215" i="4"/>
  <c r="AA216" i="4"/>
  <c r="AA217" i="4"/>
  <c r="AA218" i="4"/>
  <c r="AA219" i="4"/>
  <c r="AA220" i="4"/>
  <c r="AA221" i="4"/>
  <c r="AA222" i="4"/>
  <c r="AA223" i="4"/>
  <c r="AA224" i="4"/>
  <c r="AA225" i="4"/>
  <c r="AA226" i="4"/>
  <c r="AA227" i="4"/>
  <c r="AA228" i="4"/>
  <c r="AA229" i="4"/>
  <c r="AA230" i="4"/>
  <c r="AA231" i="4"/>
  <c r="AA232" i="4"/>
  <c r="AA233" i="4"/>
  <c r="AA234" i="4"/>
  <c r="AA235" i="4"/>
  <c r="AA236" i="4"/>
  <c r="AA237" i="4"/>
  <c r="AA238" i="4"/>
  <c r="AA239" i="4"/>
  <c r="AA240" i="4"/>
  <c r="AA241" i="4"/>
  <c r="AA242" i="4"/>
  <c r="AA243" i="4"/>
  <c r="AA244" i="4"/>
  <c r="AA245" i="4"/>
  <c r="AA246" i="4"/>
  <c r="AA247" i="4"/>
  <c r="AA248" i="4"/>
  <c r="AA249" i="4"/>
  <c r="AA250" i="4"/>
  <c r="AA251" i="4"/>
  <c r="AA252" i="4"/>
  <c r="AA253" i="4"/>
  <c r="AA254" i="4"/>
  <c r="AA255" i="4"/>
  <c r="AA256" i="4"/>
  <c r="AA257" i="4"/>
  <c r="AA258" i="4"/>
  <c r="AA259" i="4"/>
  <c r="AA260" i="4"/>
  <c r="AA261" i="4"/>
  <c r="AA262" i="4"/>
  <c r="AA263" i="4"/>
  <c r="AA264" i="4"/>
  <c r="AA265" i="4"/>
  <c r="AA266" i="4"/>
  <c r="AA267" i="4"/>
  <c r="AA268" i="4"/>
  <c r="AA269" i="4"/>
  <c r="AA270" i="4"/>
  <c r="AA271" i="4"/>
  <c r="AA272" i="4"/>
  <c r="AA273" i="4"/>
  <c r="AA274" i="4"/>
  <c r="AA275" i="4"/>
  <c r="AA276" i="4"/>
  <c r="AA277" i="4"/>
  <c r="AA278" i="4"/>
  <c r="AA279" i="4"/>
  <c r="AA280" i="4"/>
  <c r="AA281" i="4"/>
  <c r="AA282" i="4"/>
  <c r="AA283" i="4"/>
  <c r="AA284" i="4"/>
  <c r="AA287" i="4"/>
  <c r="AA288" i="4"/>
  <c r="AA289" i="4"/>
  <c r="AA290" i="4"/>
  <c r="AA291" i="4"/>
  <c r="AA292" i="4"/>
  <c r="AA293" i="4"/>
  <c r="AA294" i="4"/>
  <c r="AA295" i="4"/>
  <c r="AA296" i="4"/>
  <c r="AA297" i="4"/>
  <c r="AA298" i="4"/>
  <c r="AA299" i="4"/>
  <c r="AA300" i="4"/>
  <c r="AA301" i="4"/>
  <c r="AA302" i="4"/>
  <c r="AA303" i="4"/>
  <c r="AA304" i="4"/>
  <c r="AA305" i="4"/>
  <c r="AA306" i="4"/>
  <c r="AA307" i="4"/>
  <c r="AA308" i="4"/>
  <c r="AA309" i="4"/>
  <c r="AA310" i="4"/>
  <c r="AA311" i="4"/>
  <c r="AA312" i="4"/>
  <c r="AA313" i="4"/>
  <c r="AA314" i="4"/>
  <c r="AA315" i="4"/>
  <c r="AA316" i="4"/>
  <c r="AA317" i="4"/>
  <c r="AA318" i="4"/>
  <c r="AA319" i="4"/>
  <c r="AA320" i="4"/>
  <c r="AA321" i="4"/>
  <c r="AA322" i="4"/>
  <c r="AA323" i="4"/>
  <c r="AA324" i="4"/>
  <c r="AA325" i="4"/>
  <c r="AA326" i="4"/>
  <c r="AA327" i="4"/>
  <c r="AA328" i="4"/>
  <c r="AA330" i="4"/>
  <c r="AA331" i="4"/>
  <c r="AA332" i="4"/>
  <c r="AA333" i="4"/>
  <c r="AA334" i="4"/>
  <c r="AA335" i="4"/>
  <c r="AA336" i="4"/>
  <c r="AA337" i="4"/>
  <c r="AA338" i="4"/>
  <c r="AA339" i="4"/>
  <c r="AA340" i="4"/>
  <c r="AA341" i="4"/>
  <c r="AA342" i="4"/>
  <c r="AA343" i="4"/>
  <c r="AA344" i="4"/>
  <c r="AA345" i="4"/>
  <c r="AA346" i="4"/>
  <c r="AA347" i="4"/>
  <c r="AA348" i="4"/>
  <c r="AA349" i="4"/>
  <c r="AA350" i="4"/>
  <c r="AA351" i="4"/>
  <c r="AA352" i="4"/>
  <c r="AA353" i="4"/>
  <c r="AA354" i="4"/>
  <c r="AA355" i="4"/>
  <c r="AA356" i="4"/>
  <c r="AA357" i="4"/>
  <c r="AA358" i="4"/>
  <c r="AA359" i="4"/>
  <c r="AA361" i="4"/>
  <c r="AA362" i="4"/>
  <c r="AA363" i="4"/>
  <c r="AA364" i="4"/>
  <c r="AA365" i="4"/>
  <c r="AA366" i="4"/>
  <c r="AA367" i="4"/>
  <c r="AA368" i="4"/>
  <c r="AA369" i="4"/>
  <c r="AA370" i="4"/>
  <c r="AA371" i="4"/>
  <c r="AA372" i="4"/>
  <c r="AA373" i="4"/>
  <c r="AA374" i="4"/>
  <c r="AA375" i="4"/>
  <c r="AA376" i="4"/>
  <c r="AA377" i="4"/>
  <c r="AA378" i="4"/>
  <c r="AA379" i="4"/>
  <c r="AA380" i="4"/>
  <c r="AA381" i="4"/>
  <c r="AA382" i="4"/>
  <c r="AA383" i="4"/>
  <c r="AA384" i="4"/>
  <c r="AA388" i="4"/>
  <c r="AA389" i="4"/>
  <c r="AA390" i="4"/>
  <c r="AA391" i="4"/>
  <c r="AA392" i="4"/>
  <c r="AA393" i="4"/>
  <c r="AA394" i="4"/>
  <c r="AA395" i="4"/>
  <c r="AA396" i="4"/>
  <c r="AA397" i="4"/>
  <c r="AA398" i="4"/>
  <c r="AA399" i="4"/>
  <c r="AA400" i="4"/>
  <c r="AA401" i="4"/>
  <c r="AA402" i="4"/>
  <c r="AA406" i="4"/>
  <c r="AA407" i="4"/>
  <c r="AA408" i="4"/>
  <c r="AA409" i="4"/>
  <c r="AA410" i="4"/>
  <c r="AA411" i="4"/>
  <c r="AA412" i="4"/>
  <c r="AA413" i="4"/>
  <c r="AA414" i="4"/>
  <c r="AA415" i="4"/>
  <c r="AA416" i="4"/>
  <c r="AA417" i="4"/>
  <c r="AA418" i="4"/>
  <c r="AA419" i="4"/>
  <c r="AA420" i="4"/>
  <c r="AA421" i="4"/>
  <c r="AA422" i="4"/>
  <c r="AA423" i="4"/>
  <c r="AA424" i="4"/>
  <c r="AA425" i="4"/>
  <c r="AA426" i="4"/>
  <c r="AA427" i="4"/>
  <c r="AA428" i="4"/>
  <c r="AA429" i="4"/>
  <c r="AA430" i="4"/>
  <c r="AA431" i="4"/>
  <c r="AA432" i="4"/>
  <c r="AA436" i="4"/>
  <c r="AA437" i="4"/>
  <c r="AA438" i="4"/>
  <c r="AA439" i="4"/>
  <c r="AA440" i="4"/>
  <c r="AA441" i="4"/>
  <c r="AA442" i="4"/>
  <c r="AA443" i="4"/>
  <c r="AA444" i="4"/>
  <c r="AA445" i="4"/>
  <c r="AA446" i="4"/>
  <c r="AA447" i="4"/>
  <c r="AA448" i="4"/>
  <c r="AA449" i="4"/>
  <c r="AA450" i="4"/>
  <c r="AA451" i="4"/>
  <c r="AA452" i="4"/>
  <c r="AA453" i="4"/>
  <c r="AA454" i="4"/>
  <c r="AA455" i="4"/>
  <c r="AA456" i="4"/>
  <c r="AA457" i="4"/>
  <c r="AA458" i="4"/>
  <c r="AA459" i="4"/>
  <c r="AA460" i="4"/>
  <c r="AA461" i="4"/>
  <c r="AA462" i="4"/>
  <c r="AA463" i="4"/>
  <c r="AA464" i="4"/>
  <c r="AA465" i="4"/>
  <c r="AA469" i="4"/>
  <c r="AA470" i="4"/>
  <c r="AA471" i="4"/>
  <c r="AA472" i="4"/>
  <c r="AA473" i="4"/>
  <c r="AA474" i="4"/>
  <c r="AA475" i="4"/>
  <c r="AA476" i="4"/>
  <c r="AA477" i="4"/>
  <c r="AA478" i="4"/>
  <c r="AA479" i="4"/>
  <c r="AA480" i="4"/>
  <c r="AA481" i="4"/>
  <c r="AA482" i="4"/>
  <c r="AA483" i="4"/>
  <c r="AA484" i="4"/>
  <c r="AA485" i="4"/>
  <c r="AA486" i="4"/>
  <c r="AA487" i="4"/>
  <c r="AA488" i="4"/>
  <c r="AA489" i="4"/>
  <c r="AA490" i="4"/>
  <c r="AA491" i="4"/>
  <c r="AA492" i="4"/>
  <c r="AA496" i="4"/>
  <c r="AA497" i="4"/>
  <c r="AA498" i="4"/>
  <c r="AA499" i="4"/>
  <c r="AA500" i="4"/>
  <c r="AA501" i="4"/>
  <c r="AA502" i="4"/>
  <c r="AA503" i="4"/>
  <c r="AA504" i="4"/>
  <c r="AA505" i="4"/>
  <c r="AA506" i="4"/>
  <c r="AA507" i="4"/>
  <c r="AA511" i="4"/>
  <c r="AA512" i="4"/>
  <c r="AA513" i="4"/>
  <c r="AA523" i="4"/>
  <c r="AA524" i="4"/>
  <c r="AA525" i="4"/>
  <c r="AA526" i="4"/>
  <c r="AA527" i="4"/>
  <c r="AA528" i="4"/>
  <c r="AA532" i="4"/>
  <c r="AA533" i="4"/>
  <c r="AA534" i="4"/>
  <c r="AA535" i="4"/>
  <c r="AA536" i="4"/>
  <c r="AA537" i="4"/>
  <c r="AA541" i="4"/>
  <c r="AA542" i="4"/>
  <c r="AA543" i="4"/>
  <c r="AA544" i="4"/>
  <c r="AA545" i="4"/>
  <c r="AA546" i="4"/>
  <c r="AA550" i="4"/>
  <c r="AA551" i="4"/>
  <c r="AA552" i="4"/>
  <c r="AA553" i="4"/>
  <c r="AA554" i="4"/>
  <c r="AA555" i="4"/>
  <c r="AA556" i="4"/>
  <c r="AA557" i="4"/>
  <c r="AA558" i="4"/>
  <c r="AA559" i="4"/>
  <c r="AA560" i="4"/>
  <c r="AA561" i="4"/>
  <c r="AA562" i="4"/>
  <c r="AA563" i="4"/>
  <c r="AA564" i="4"/>
  <c r="AA565" i="4"/>
  <c r="AA566" i="4"/>
  <c r="AA567" i="4"/>
  <c r="AA568" i="4"/>
  <c r="AA569" i="4"/>
  <c r="AA570" i="4"/>
  <c r="AA571" i="4"/>
  <c r="AA572" i="4"/>
  <c r="AA573" i="4"/>
  <c r="AA574" i="4"/>
  <c r="AA575" i="4"/>
  <c r="AA576" i="4"/>
  <c r="AA593" i="4"/>
  <c r="AA594" i="4"/>
  <c r="AA595" i="4"/>
  <c r="AA607" i="4"/>
  <c r="AA608" i="4"/>
  <c r="AA609" i="4"/>
  <c r="AA610" i="4"/>
  <c r="AA611" i="4"/>
  <c r="AA612" i="4"/>
  <c r="AA613" i="4"/>
  <c r="AA614" i="4"/>
  <c r="AA615" i="4"/>
  <c r="AA628" i="4"/>
  <c r="AA629" i="4"/>
  <c r="AA630" i="4"/>
  <c r="AA637" i="4"/>
  <c r="AA638" i="4"/>
  <c r="AA639" i="4"/>
  <c r="AA640" i="4"/>
  <c r="AA641" i="4"/>
  <c r="AA642" i="4"/>
  <c r="AA643" i="4"/>
  <c r="AA644" i="4"/>
  <c r="AA645" i="4"/>
  <c r="AA646" i="4"/>
  <c r="AA647" i="4"/>
  <c r="AA648" i="4"/>
  <c r="AA649" i="4"/>
  <c r="AA650" i="4"/>
  <c r="AA651" i="4"/>
  <c r="AA652" i="4"/>
  <c r="AA653" i="4"/>
  <c r="AA654" i="4"/>
  <c r="AA655" i="4"/>
  <c r="AA656" i="4"/>
  <c r="AA657" i="4"/>
  <c r="AA658" i="4"/>
  <c r="AA659" i="4"/>
  <c r="AA660" i="4"/>
  <c r="AA663" i="4"/>
  <c r="AA664" i="4"/>
  <c r="AA665" i="4"/>
  <c r="AA667" i="4"/>
  <c r="AA668" i="4"/>
  <c r="AA669" i="4"/>
  <c r="AA670" i="4"/>
  <c r="AA671" i="4"/>
  <c r="AA672" i="4"/>
  <c r="AA673" i="4"/>
  <c r="AA674" i="4"/>
  <c r="AA675" i="4"/>
  <c r="AA676" i="4"/>
  <c r="AA677" i="4"/>
  <c r="AA678" i="4"/>
  <c r="AA679" i="4"/>
  <c r="AA680" i="4"/>
  <c r="AA681" i="4"/>
  <c r="AA682" i="4"/>
  <c r="AA683" i="4"/>
  <c r="AA684" i="4"/>
  <c r="AA685" i="4"/>
  <c r="AA686" i="4"/>
  <c r="AA687" i="4"/>
  <c r="AA688" i="4"/>
  <c r="AA689" i="4"/>
  <c r="AA690" i="4"/>
  <c r="AA691" i="4"/>
  <c r="AA692" i="4"/>
  <c r="AA693" i="4"/>
  <c r="AA694" i="4"/>
  <c r="AA695" i="4"/>
  <c r="AA696" i="4"/>
  <c r="AA697" i="4"/>
  <c r="AA698" i="4"/>
  <c r="AA699" i="4"/>
  <c r="AA700" i="4"/>
  <c r="AA701" i="4"/>
  <c r="AA702" i="4"/>
  <c r="AA703" i="4"/>
  <c r="AA704" i="4"/>
  <c r="AA705" i="4"/>
  <c r="AA706" i="4"/>
  <c r="AA707" i="4"/>
  <c r="AA708" i="4"/>
  <c r="AA709" i="4"/>
  <c r="AA710" i="4"/>
  <c r="AA711" i="4"/>
  <c r="AA712" i="4"/>
  <c r="AA713" i="4"/>
  <c r="AA714" i="4"/>
  <c r="AA715" i="4"/>
  <c r="AA716" i="4"/>
  <c r="AA717" i="4"/>
  <c r="AA718" i="4"/>
  <c r="AA719" i="4"/>
  <c r="AA720" i="4"/>
  <c r="AA721" i="4"/>
  <c r="AA722" i="4"/>
  <c r="AA723" i="4"/>
  <c r="AA724" i="4"/>
  <c r="AA725" i="4"/>
  <c r="AA726" i="4"/>
  <c r="AA727" i="4"/>
  <c r="AA728" i="4"/>
  <c r="AA729" i="4"/>
  <c r="AA730" i="4"/>
  <c r="AA731" i="4"/>
  <c r="AA732" i="4"/>
  <c r="AA733" i="4"/>
  <c r="AA734" i="4"/>
  <c r="AA735" i="4"/>
  <c r="AA736" i="4"/>
  <c r="AA737" i="4"/>
  <c r="AA738" i="4"/>
  <c r="AA742" i="4"/>
  <c r="AA743" i="4"/>
  <c r="AA744" i="4"/>
  <c r="AA747" i="4"/>
  <c r="AA748" i="4"/>
  <c r="AA749" i="4"/>
  <c r="AA753" i="4"/>
  <c r="AA754" i="4"/>
  <c r="AA755" i="4"/>
  <c r="AA757" i="4"/>
  <c r="AA758" i="4"/>
  <c r="AA759" i="4"/>
  <c r="AA760" i="4"/>
  <c r="AA761" i="4"/>
  <c r="AA762" i="4"/>
  <c r="AA763" i="4"/>
  <c r="AA764" i="4"/>
  <c r="AA765" i="4"/>
  <c r="AA766" i="4"/>
  <c r="AA767" i="4"/>
  <c r="AA768" i="4"/>
  <c r="AA772" i="4"/>
  <c r="AA773" i="4"/>
  <c r="AA774" i="4"/>
  <c r="AA775" i="4"/>
  <c r="AA776" i="4"/>
  <c r="AA777" i="4"/>
  <c r="AA778" i="4"/>
  <c r="AA779" i="4"/>
  <c r="AA780" i="4"/>
  <c r="AA790" i="4"/>
  <c r="AA791" i="4"/>
  <c r="AA792" i="4"/>
  <c r="AA793" i="4"/>
  <c r="AA794" i="4"/>
  <c r="AA795" i="4"/>
  <c r="AA796" i="4"/>
  <c r="AA797" i="4"/>
  <c r="AA798" i="4"/>
  <c r="AA799" i="4"/>
  <c r="AA800" i="4"/>
  <c r="AA801" i="4"/>
  <c r="AA802" i="4"/>
  <c r="AA803" i="4"/>
  <c r="AA804" i="4"/>
  <c r="AA808" i="4"/>
  <c r="AA809" i="4"/>
  <c r="AA810" i="4"/>
  <c r="AA811" i="4"/>
  <c r="AA812" i="4"/>
  <c r="AA813" i="4"/>
  <c r="AA826" i="4"/>
  <c r="AA827" i="4"/>
  <c r="AA828" i="4"/>
  <c r="AA829" i="4"/>
  <c r="AA830" i="4"/>
  <c r="AA831" i="4"/>
  <c r="AA832" i="4"/>
  <c r="AA833" i="4"/>
  <c r="AA834" i="4"/>
  <c r="AA835" i="4"/>
  <c r="AA836" i="4"/>
  <c r="AA837" i="4"/>
  <c r="AA838" i="4"/>
  <c r="AA839" i="4"/>
  <c r="AA840" i="4"/>
  <c r="AA856" i="4"/>
  <c r="AA857" i="4"/>
  <c r="AA858" i="4"/>
  <c r="AA859" i="4"/>
  <c r="AA860" i="4"/>
  <c r="AA861" i="4"/>
  <c r="AA862" i="4"/>
  <c r="AA863" i="4"/>
  <c r="AA864" i="4"/>
  <c r="AA865" i="4"/>
  <c r="AA866" i="4"/>
  <c r="AA867" i="4"/>
  <c r="AA868" i="4"/>
  <c r="AA869" i="4"/>
  <c r="AA870" i="4"/>
  <c r="AA896" i="4"/>
  <c r="AA897" i="4"/>
  <c r="AA898" i="4"/>
  <c r="AA920" i="4"/>
  <c r="AA921" i="4"/>
  <c r="AA922" i="4"/>
  <c r="AA932" i="4"/>
  <c r="AA933" i="4"/>
  <c r="AA934" i="4"/>
  <c r="AA944" i="4"/>
  <c r="AA945" i="4"/>
  <c r="AA946" i="4"/>
  <c r="AA947" i="4"/>
  <c r="AA948" i="4"/>
  <c r="AA949" i="4"/>
  <c r="AA950" i="4"/>
  <c r="AA951" i="4"/>
  <c r="AA952" i="4"/>
  <c r="AA953" i="4"/>
  <c r="AA954" i="4"/>
  <c r="AA955" i="4"/>
  <c r="AA956" i="4"/>
  <c r="AA957" i="4"/>
  <c r="AA958" i="4"/>
  <c r="AA959" i="4"/>
  <c r="AA960" i="4"/>
  <c r="AA961" i="4"/>
  <c r="AA962" i="4"/>
  <c r="AA963" i="4"/>
  <c r="AA964" i="4"/>
  <c r="AA965" i="4"/>
  <c r="AA966" i="4"/>
  <c r="AA967" i="4"/>
  <c r="AA968" i="4"/>
  <c r="AA969" i="4"/>
  <c r="AA970" i="4"/>
  <c r="AA971" i="4"/>
  <c r="AA972" i="4"/>
  <c r="AA973" i="4"/>
  <c r="AA1010" i="4"/>
  <c r="AA1011" i="4"/>
  <c r="AA1012" i="4"/>
  <c r="AA1028" i="4"/>
  <c r="AA1029" i="4"/>
  <c r="AA1030" i="4"/>
  <c r="AA1034" i="4"/>
  <c r="AA1035" i="4"/>
  <c r="AA1036" i="4"/>
  <c r="AA1037" i="4"/>
  <c r="AA1038" i="4"/>
  <c r="AA1039" i="4"/>
  <c r="AA1040" i="4"/>
  <c r="AA1041" i="4"/>
  <c r="AA1042" i="4"/>
  <c r="AA1050" i="4"/>
  <c r="AA1051" i="4"/>
  <c r="AA1052" i="4"/>
  <c r="AA1053" i="4"/>
  <c r="AA1054" i="4"/>
  <c r="AA1055" i="4"/>
  <c r="AA1056" i="4"/>
  <c r="AA1057" i="4"/>
  <c r="AA1058" i="4"/>
  <c r="AA1062" i="4"/>
  <c r="AA1063" i="4"/>
  <c r="AA1064" i="4"/>
  <c r="AA1089" i="4"/>
  <c r="AA1090" i="4"/>
  <c r="AA1091" i="4"/>
  <c r="AA1092" i="4"/>
  <c r="AA1093" i="4"/>
  <c r="AA1094" i="4"/>
  <c r="AA1095" i="4"/>
  <c r="AA1096" i="4"/>
  <c r="AA1097" i="4"/>
  <c r="AA1098" i="4"/>
  <c r="AA1099" i="4"/>
  <c r="AA1100" i="4"/>
  <c r="AA1101" i="4"/>
  <c r="AA1102" i="4"/>
  <c r="AA1103" i="4"/>
  <c r="AA1107" i="4"/>
  <c r="AA1108" i="4"/>
  <c r="AA1109" i="4"/>
  <c r="AA1110" i="4"/>
  <c r="AA1111" i="4"/>
  <c r="AA1112" i="4"/>
  <c r="AA1113" i="4"/>
  <c r="AA1114" i="4"/>
  <c r="AA1115" i="4"/>
  <c r="AA1116" i="4"/>
  <c r="AA1117" i="4"/>
  <c r="AA1118" i="4"/>
  <c r="AA1119" i="4"/>
  <c r="AA1120" i="4"/>
  <c r="AA1121" i="4"/>
  <c r="AA1143" i="4"/>
  <c r="AA1144" i="4"/>
  <c r="AA1145" i="4"/>
  <c r="AA1146" i="4"/>
  <c r="AA1147" i="4"/>
  <c r="AA1148" i="4"/>
  <c r="AA1149" i="4"/>
  <c r="AA1150" i="4"/>
  <c r="AA1151" i="4"/>
  <c r="AA1152" i="4"/>
  <c r="AA1153" i="4"/>
  <c r="AA1154" i="4"/>
  <c r="AA1155" i="4"/>
  <c r="AA1156" i="4"/>
  <c r="AA1157" i="4"/>
  <c r="AA1158" i="4"/>
  <c r="AA1159" i="4"/>
  <c r="AA1160" i="4"/>
  <c r="AA1161" i="4"/>
  <c r="AA1162" i="4"/>
  <c r="AA1163" i="4"/>
  <c r="AA1164" i="4"/>
  <c r="AA1165" i="4"/>
  <c r="AA1166" i="4"/>
  <c r="AA1182" i="4"/>
  <c r="AA1183" i="4"/>
  <c r="AA1184" i="4"/>
  <c r="AA1185" i="4"/>
  <c r="AA1186" i="4"/>
  <c r="AA1187" i="4"/>
  <c r="AA1188" i="4"/>
  <c r="AA1189" i="4"/>
  <c r="AA1190" i="4"/>
  <c r="AA1191" i="4"/>
  <c r="AA1192" i="4"/>
  <c r="AA1193" i="4"/>
  <c r="AA1194" i="4"/>
  <c r="AA1195" i="4"/>
  <c r="AA1196" i="4"/>
  <c r="AA1197" i="4"/>
  <c r="AA1198" i="4"/>
  <c r="AA1199" i="4"/>
  <c r="AA1200" i="4"/>
  <c r="AA1201" i="4"/>
  <c r="AA1202" i="4"/>
  <c r="AA1203" i="4"/>
  <c r="AA1204" i="4"/>
  <c r="AA1205" i="4"/>
  <c r="AA1206" i="4"/>
  <c r="AA1207" i="4"/>
  <c r="AA1208" i="4"/>
  <c r="AA1209" i="4"/>
  <c r="AA1210" i="4"/>
  <c r="AA1211" i="4"/>
  <c r="AA1212" i="4"/>
  <c r="AA1213" i="4"/>
  <c r="AA1214" i="4"/>
  <c r="AA1215" i="4"/>
  <c r="AA1216" i="4"/>
  <c r="AA1217" i="4"/>
  <c r="AA1218" i="4"/>
  <c r="AA1219" i="4"/>
  <c r="AA1220" i="4"/>
  <c r="AA1221" i="4"/>
  <c r="AA1222" i="4"/>
  <c r="X3" i="4" l="1"/>
  <c r="AA3" i="4" s="1"/>
  <c r="X4" i="4"/>
  <c r="AA4" i="4" s="1"/>
  <c r="X5" i="4"/>
  <c r="AA5" i="4" s="1"/>
  <c r="X6" i="4"/>
  <c r="AA6" i="4" s="1"/>
  <c r="X7" i="4"/>
  <c r="AA7" i="4" s="1"/>
  <c r="X8" i="4"/>
  <c r="AA8" i="4" s="1"/>
  <c r="X9" i="4"/>
  <c r="AA9" i="4" s="1"/>
  <c r="X10" i="4"/>
  <c r="AA10" i="4" s="1"/>
  <c r="X11" i="4"/>
  <c r="AA11" i="4" s="1"/>
  <c r="X12" i="4"/>
  <c r="AA12" i="4" s="1"/>
  <c r="X13" i="4"/>
  <c r="AA13" i="4" s="1"/>
  <c r="X14" i="4"/>
  <c r="AA14" i="4" s="1"/>
  <c r="X15" i="4"/>
  <c r="AA15" i="4" s="1"/>
  <c r="X16" i="4"/>
  <c r="AA16" i="4" s="1"/>
  <c r="X17" i="4"/>
  <c r="AA17" i="4" s="1"/>
  <c r="X18" i="4"/>
  <c r="AA18" i="4" s="1"/>
  <c r="X19" i="4"/>
  <c r="AA19" i="4" s="1"/>
  <c r="X20" i="4"/>
  <c r="AA20" i="4" s="1"/>
  <c r="X21" i="4"/>
  <c r="AA21" i="4" s="1"/>
  <c r="X22" i="4"/>
  <c r="AA22" i="4" s="1"/>
  <c r="X23" i="4"/>
  <c r="AA23" i="4" s="1"/>
  <c r="X24" i="4"/>
  <c r="AA24" i="4" s="1"/>
  <c r="X25" i="4"/>
  <c r="AA25" i="4" s="1"/>
  <c r="X26" i="4"/>
  <c r="AA26" i="4" s="1"/>
  <c r="X27" i="4"/>
  <c r="AA27" i="4" s="1"/>
  <c r="X28" i="4"/>
  <c r="AA28" i="4" s="1"/>
  <c r="X29" i="4"/>
  <c r="AA29" i="4" s="1"/>
  <c r="X30" i="4"/>
  <c r="AA30" i="4" s="1"/>
  <c r="X31" i="4"/>
  <c r="AA31" i="4" s="1"/>
  <c r="X32" i="4"/>
  <c r="AA32" i="4" s="1"/>
  <c r="X33" i="4"/>
  <c r="AA33" i="4" s="1"/>
  <c r="X34" i="4"/>
  <c r="AA34" i="4" s="1"/>
  <c r="X38" i="4"/>
  <c r="AA38" i="4" s="1"/>
  <c r="X39" i="4"/>
  <c r="AA39" i="4" s="1"/>
  <c r="X40" i="4"/>
  <c r="AA40" i="4" s="1"/>
  <c r="X53" i="4"/>
  <c r="AA53" i="4" s="1"/>
  <c r="X54" i="4"/>
  <c r="AA54" i="4" s="1"/>
  <c r="X55" i="4"/>
  <c r="AA55" i="4" s="1"/>
  <c r="X56" i="4"/>
  <c r="AA56" i="4" s="1"/>
  <c r="X57" i="4"/>
  <c r="AA57" i="4" s="1"/>
  <c r="X58" i="4"/>
  <c r="AA58" i="4" s="1"/>
  <c r="X62" i="4"/>
  <c r="AA62" i="4" s="1"/>
  <c r="X63" i="4"/>
  <c r="AA63" i="4" s="1"/>
  <c r="X64" i="4"/>
  <c r="AA64" i="4" s="1"/>
  <c r="X65" i="4"/>
  <c r="AA65" i="4" s="1"/>
  <c r="X66" i="4"/>
  <c r="AA66" i="4" s="1"/>
  <c r="X67" i="4"/>
  <c r="AA67" i="4" s="1"/>
  <c r="X68" i="4"/>
  <c r="AA68" i="4" s="1"/>
  <c r="X69" i="4"/>
  <c r="AA69" i="4" s="1"/>
  <c r="X70" i="4"/>
  <c r="AA70" i="4" s="1"/>
  <c r="X77" i="4"/>
  <c r="AA77" i="4" s="1"/>
  <c r="X78" i="4"/>
  <c r="AA78" i="4" s="1"/>
  <c r="X79" i="4"/>
  <c r="AA79" i="4" s="1"/>
  <c r="X80" i="4"/>
  <c r="AA80" i="4" s="1"/>
  <c r="X81" i="4"/>
  <c r="AA81" i="4" s="1"/>
  <c r="X82" i="4"/>
  <c r="AA82" i="4" s="1"/>
  <c r="X83" i="4"/>
  <c r="AA83" i="4" s="1"/>
  <c r="X84" i="4"/>
  <c r="AA84" i="4" s="1"/>
  <c r="X85" i="4"/>
  <c r="AA85" i="4" s="1"/>
  <c r="X86" i="4"/>
  <c r="X87" i="4"/>
  <c r="X88" i="4"/>
  <c r="X98" i="4"/>
  <c r="AA98" i="4" s="1"/>
  <c r="X99" i="4"/>
  <c r="AA99" i="4" s="1"/>
  <c r="X100" i="4"/>
  <c r="AA100" i="4" s="1"/>
  <c r="X101" i="4"/>
  <c r="AA101" i="4" s="1"/>
  <c r="X102" i="4"/>
  <c r="AA102" i="4" s="1"/>
  <c r="X103" i="4"/>
  <c r="AA103" i="4" s="1"/>
  <c r="X104" i="4"/>
  <c r="AA104" i="4" s="1"/>
  <c r="X105" i="4"/>
  <c r="AA105" i="4" s="1"/>
  <c r="X106" i="4"/>
  <c r="AA106" i="4" s="1"/>
  <c r="X107" i="4"/>
  <c r="AA107" i="4" s="1"/>
  <c r="X108" i="4"/>
  <c r="AA108" i="4" s="1"/>
  <c r="X109" i="4"/>
  <c r="AA109" i="4" s="1"/>
  <c r="X110" i="4"/>
  <c r="AA110" i="4" s="1"/>
  <c r="X111" i="4"/>
  <c r="AA111" i="4" s="1"/>
  <c r="X112" i="4"/>
  <c r="AA112" i="4" s="1"/>
  <c r="X113" i="4"/>
  <c r="AA113" i="4" s="1"/>
  <c r="X114" i="4"/>
  <c r="AA114" i="4" s="1"/>
  <c r="X115" i="4"/>
  <c r="AA115" i="4" s="1"/>
  <c r="X116" i="4"/>
  <c r="AA116" i="4" s="1"/>
  <c r="X117" i="4"/>
  <c r="AA117" i="4" s="1"/>
  <c r="X118" i="4"/>
  <c r="AA118" i="4" s="1"/>
  <c r="X119" i="4"/>
  <c r="AA119" i="4" s="1"/>
  <c r="X120" i="4"/>
  <c r="AA120" i="4" s="1"/>
  <c r="X121" i="4"/>
  <c r="AA121" i="4" s="1"/>
  <c r="X122" i="4"/>
  <c r="AA122" i="4" s="1"/>
  <c r="X123" i="4"/>
  <c r="AA123" i="4" s="1"/>
  <c r="X124" i="4"/>
  <c r="AA124" i="4" s="1"/>
  <c r="X125" i="4"/>
  <c r="AA125" i="4" s="1"/>
  <c r="X126" i="4"/>
  <c r="AA126" i="4" s="1"/>
  <c r="X127" i="4"/>
  <c r="AA127" i="4" s="1"/>
  <c r="X128" i="4"/>
  <c r="AA128" i="4" s="1"/>
  <c r="X129" i="4"/>
  <c r="AA129" i="4" s="1"/>
  <c r="X130" i="4"/>
  <c r="AA130" i="4" s="1"/>
  <c r="X131" i="4"/>
  <c r="AA131" i="4" s="1"/>
  <c r="X132" i="4"/>
  <c r="AA132" i="4" s="1"/>
  <c r="X133" i="4"/>
  <c r="AA133" i="4" s="1"/>
  <c r="X134" i="4"/>
  <c r="AA134" i="4" s="1"/>
  <c r="X135" i="4"/>
  <c r="AA135" i="4" s="1"/>
  <c r="X136" i="4"/>
  <c r="AA136" i="4" s="1"/>
  <c r="X137" i="4"/>
  <c r="AA137" i="4" s="1"/>
  <c r="X138" i="4"/>
  <c r="AA138" i="4" s="1"/>
  <c r="X139" i="4"/>
  <c r="AA139" i="4" s="1"/>
  <c r="X140" i="4"/>
  <c r="AA140" i="4" s="1"/>
  <c r="X141" i="4"/>
  <c r="AA141" i="4" s="1"/>
  <c r="X142" i="4"/>
  <c r="AA142" i="4" s="1"/>
  <c r="X143" i="4"/>
  <c r="AA143" i="4" s="1"/>
  <c r="X144" i="4"/>
  <c r="AA144" i="4" s="1"/>
  <c r="X145" i="4"/>
  <c r="AA145" i="4" s="1"/>
  <c r="X146" i="4"/>
  <c r="AA146" i="4" s="1"/>
  <c r="X147" i="4"/>
  <c r="AA147" i="4" s="1"/>
  <c r="X148" i="4"/>
  <c r="AA148" i="4" s="1"/>
  <c r="X149" i="4"/>
  <c r="AA149" i="4" s="1"/>
  <c r="X150" i="4"/>
  <c r="AA150" i="4" s="1"/>
  <c r="X151" i="4"/>
  <c r="AA151" i="4" s="1"/>
  <c r="X152" i="4"/>
  <c r="AA152" i="4" s="1"/>
  <c r="X153" i="4"/>
  <c r="AA153" i="4" s="1"/>
  <c r="X154" i="4"/>
  <c r="AA154" i="4" s="1"/>
  <c r="X155" i="4"/>
  <c r="AA155" i="4" s="1"/>
  <c r="X156" i="4"/>
  <c r="AA156" i="4" s="1"/>
  <c r="X157" i="4"/>
  <c r="AA157" i="4" s="1"/>
  <c r="X158" i="4"/>
  <c r="AA158" i="4" s="1"/>
  <c r="X159" i="4"/>
  <c r="AA159" i="4" s="1"/>
  <c r="X160" i="4"/>
  <c r="AA160" i="4" s="1"/>
  <c r="X161" i="4"/>
  <c r="AA161" i="4" s="1"/>
  <c r="X162" i="4"/>
  <c r="AA162" i="4" s="1"/>
  <c r="X163" i="4"/>
  <c r="AA163" i="4" s="1"/>
  <c r="X164" i="4"/>
  <c r="AA164" i="4" s="1"/>
  <c r="X165" i="4"/>
  <c r="AA165" i="4" s="1"/>
  <c r="X166" i="4"/>
  <c r="AA166" i="4" s="1"/>
  <c r="X167" i="4"/>
  <c r="X168" i="4"/>
  <c r="X169" i="4"/>
  <c r="AA169" i="4" s="1"/>
  <c r="X170" i="4"/>
  <c r="AA170" i="4" s="1"/>
  <c r="X171" i="4"/>
  <c r="AA171" i="4" s="1"/>
  <c r="X180" i="4"/>
  <c r="AA180" i="4" s="1"/>
  <c r="X181" i="4"/>
  <c r="AA181" i="4" s="1"/>
  <c r="X182" i="4"/>
  <c r="AA182" i="4" s="1"/>
  <c r="X186" i="4"/>
  <c r="X187" i="4"/>
  <c r="X188" i="4"/>
  <c r="X189" i="4"/>
  <c r="X190" i="4"/>
  <c r="X191" i="4"/>
  <c r="X195" i="4"/>
  <c r="X196" i="4"/>
  <c r="X197" i="4"/>
  <c r="X198" i="4"/>
  <c r="X199" i="4"/>
  <c r="X200" i="4"/>
  <c r="X201" i="4"/>
  <c r="X202" i="4"/>
  <c r="X203" i="4"/>
  <c r="X204" i="4"/>
  <c r="X205" i="4"/>
  <c r="X206" i="4"/>
  <c r="X207" i="4"/>
  <c r="X208" i="4"/>
  <c r="X209" i="4"/>
  <c r="X210" i="4"/>
  <c r="X211" i="4"/>
  <c r="X212" i="4"/>
  <c r="X213" i="4"/>
  <c r="X214" i="4"/>
  <c r="X215" i="4"/>
  <c r="X216" i="4"/>
  <c r="X217" i="4"/>
  <c r="X218" i="4"/>
  <c r="X219" i="4"/>
  <c r="X220" i="4"/>
  <c r="X221" i="4"/>
  <c r="X222" i="4"/>
  <c r="X223" i="4"/>
  <c r="X224" i="4"/>
  <c r="X231" i="4"/>
  <c r="X232" i="4"/>
  <c r="X233" i="4"/>
  <c r="X234" i="4"/>
  <c r="X235" i="4"/>
  <c r="X236" i="4"/>
  <c r="X237" i="4"/>
  <c r="X238" i="4"/>
  <c r="X239" i="4"/>
  <c r="X240" i="4"/>
  <c r="X241" i="4"/>
  <c r="X242" i="4"/>
  <c r="X243" i="4"/>
  <c r="X244" i="4"/>
  <c r="X245" i="4"/>
  <c r="X246" i="4"/>
  <c r="X247" i="4"/>
  <c r="X248" i="4"/>
  <c r="X249" i="4"/>
  <c r="X250" i="4"/>
  <c r="X251" i="4"/>
  <c r="X252" i="4"/>
  <c r="X253" i="4"/>
  <c r="X254" i="4"/>
  <c r="X261" i="4"/>
  <c r="X262" i="4"/>
  <c r="X263" i="4"/>
  <c r="X264" i="4"/>
  <c r="X265" i="4"/>
  <c r="X266" i="4"/>
  <c r="X267" i="4"/>
  <c r="X268" i="4"/>
  <c r="X269" i="4"/>
  <c r="X270" i="4"/>
  <c r="X271" i="4"/>
  <c r="X272" i="4"/>
  <c r="X273" i="4"/>
  <c r="X274" i="4"/>
  <c r="X275" i="4"/>
  <c r="X285" i="4"/>
  <c r="AA285" i="4" s="1"/>
  <c r="X286" i="4"/>
  <c r="AA286" i="4" s="1"/>
  <c r="X287" i="4"/>
  <c r="X288" i="4"/>
  <c r="X289" i="4"/>
  <c r="X290" i="4"/>
  <c r="X291" i="4"/>
  <c r="X292" i="4"/>
  <c r="X293" i="4"/>
  <c r="X294" i="4"/>
  <c r="X295" i="4"/>
  <c r="X296" i="4"/>
  <c r="X297" i="4"/>
  <c r="X298" i="4"/>
  <c r="X299" i="4"/>
  <c r="X300" i="4"/>
  <c r="X301" i="4"/>
  <c r="X302" i="4"/>
  <c r="X303" i="4"/>
  <c r="X304" i="4"/>
  <c r="X314" i="4"/>
  <c r="X315" i="4"/>
  <c r="X316" i="4"/>
  <c r="X317" i="4"/>
  <c r="X318" i="4"/>
  <c r="X319" i="4"/>
  <c r="X320" i="4"/>
  <c r="X321" i="4"/>
  <c r="X322" i="4"/>
  <c r="X323" i="4"/>
  <c r="X324" i="4"/>
  <c r="X325" i="4"/>
  <c r="X326" i="4"/>
  <c r="X327" i="4"/>
  <c r="X328" i="4"/>
  <c r="X329" i="4"/>
  <c r="AA329" i="4" s="1"/>
  <c r="X330" i="4"/>
  <c r="X331" i="4"/>
  <c r="X332" i="4"/>
  <c r="X333" i="4"/>
  <c r="X334" i="4"/>
  <c r="X335" i="4"/>
  <c r="X336" i="4"/>
  <c r="X337" i="4"/>
  <c r="X338" i="4"/>
  <c r="X339" i="4"/>
  <c r="X340" i="4"/>
  <c r="X341" i="4"/>
  <c r="X345" i="4"/>
  <c r="X346" i="4"/>
  <c r="X347" i="4"/>
  <c r="X348" i="4"/>
  <c r="X349" i="4"/>
  <c r="X350" i="4"/>
  <c r="X351" i="4"/>
  <c r="X352" i="4"/>
  <c r="X353" i="4"/>
  <c r="X354" i="4"/>
  <c r="X355" i="4"/>
  <c r="X356" i="4"/>
  <c r="X357" i="4"/>
  <c r="X358" i="4"/>
  <c r="X359" i="4"/>
  <c r="X360" i="4"/>
  <c r="AA360" i="4" s="1"/>
  <c r="X361" i="4"/>
  <c r="X362" i="4"/>
  <c r="X363" i="4"/>
  <c r="X364" i="4"/>
  <c r="X365" i="4"/>
  <c r="X366" i="4"/>
  <c r="X367" i="4"/>
  <c r="X368" i="4"/>
  <c r="X369" i="4"/>
  <c r="X370" i="4"/>
  <c r="X371" i="4"/>
  <c r="X372" i="4"/>
  <c r="X373" i="4"/>
  <c r="X374" i="4"/>
  <c r="X375" i="4"/>
  <c r="X376" i="4"/>
  <c r="X377" i="4"/>
  <c r="X378" i="4"/>
  <c r="X379" i="4"/>
  <c r="X380" i="4"/>
  <c r="X381" i="4"/>
  <c r="X382" i="4"/>
  <c r="X383" i="4"/>
  <c r="X384" i="4"/>
  <c r="X385" i="4"/>
  <c r="AA385" i="4" s="1"/>
  <c r="X386" i="4"/>
  <c r="AA386" i="4" s="1"/>
  <c r="X387" i="4"/>
  <c r="AA387" i="4" s="1"/>
  <c r="X388" i="4"/>
  <c r="X389" i="4"/>
  <c r="X390" i="4"/>
  <c r="X391" i="4"/>
  <c r="X392" i="4"/>
  <c r="X393" i="4"/>
  <c r="X394" i="4"/>
  <c r="X395" i="4"/>
  <c r="X396" i="4"/>
  <c r="X397" i="4"/>
  <c r="X398" i="4"/>
  <c r="X399" i="4"/>
  <c r="X400" i="4"/>
  <c r="X401" i="4"/>
  <c r="X402" i="4"/>
  <c r="X403" i="4"/>
  <c r="AA403" i="4" s="1"/>
  <c r="X404" i="4"/>
  <c r="AA404" i="4" s="1"/>
  <c r="X405" i="4"/>
  <c r="AA405" i="4" s="1"/>
  <c r="X406" i="4"/>
  <c r="X407" i="4"/>
  <c r="X408" i="4"/>
  <c r="X409" i="4"/>
  <c r="X410" i="4"/>
  <c r="X411" i="4"/>
  <c r="X412" i="4"/>
  <c r="X413" i="4"/>
  <c r="X414" i="4"/>
  <c r="X415" i="4"/>
  <c r="X416" i="4"/>
  <c r="X417" i="4"/>
  <c r="X418" i="4"/>
  <c r="X419" i="4"/>
  <c r="X420" i="4"/>
  <c r="X421" i="4"/>
  <c r="X422" i="4"/>
  <c r="X423" i="4"/>
  <c r="X424" i="4"/>
  <c r="X425" i="4"/>
  <c r="X426" i="4"/>
  <c r="X427" i="4"/>
  <c r="X428" i="4"/>
  <c r="X429" i="4"/>
  <c r="X430" i="4"/>
  <c r="X431" i="4"/>
  <c r="X432" i="4"/>
  <c r="X433" i="4"/>
  <c r="AA433" i="4" s="1"/>
  <c r="X434" i="4"/>
  <c r="AA434" i="4" s="1"/>
  <c r="X435" i="4"/>
  <c r="AA435" i="4" s="1"/>
  <c r="X436" i="4"/>
  <c r="X437" i="4"/>
  <c r="X438" i="4"/>
  <c r="X439" i="4"/>
  <c r="X440" i="4"/>
  <c r="X441" i="4"/>
  <c r="X442" i="4"/>
  <c r="X443" i="4"/>
  <c r="X444" i="4"/>
  <c r="X445" i="4"/>
  <c r="X446" i="4"/>
  <c r="X447" i="4"/>
  <c r="X448" i="4"/>
  <c r="X449" i="4"/>
  <c r="X450" i="4"/>
  <c r="X451" i="4"/>
  <c r="X452" i="4"/>
  <c r="X453" i="4"/>
  <c r="X454" i="4"/>
  <c r="X455" i="4"/>
  <c r="X456" i="4"/>
  <c r="X457" i="4"/>
  <c r="X458" i="4"/>
  <c r="X459" i="4"/>
  <c r="X460" i="4"/>
  <c r="X461" i="4"/>
  <c r="X462" i="4"/>
  <c r="X463" i="4"/>
  <c r="X464" i="4"/>
  <c r="X465" i="4"/>
  <c r="X466" i="4"/>
  <c r="AA466" i="4" s="1"/>
  <c r="X467" i="4"/>
  <c r="AA467" i="4" s="1"/>
  <c r="X468" i="4"/>
  <c r="AA468" i="4" s="1"/>
  <c r="X469" i="4"/>
  <c r="X470" i="4"/>
  <c r="X471" i="4"/>
  <c r="X472" i="4"/>
  <c r="X473" i="4"/>
  <c r="X474" i="4"/>
  <c r="X475" i="4"/>
  <c r="X476" i="4"/>
  <c r="X477" i="4"/>
  <c r="X478" i="4"/>
  <c r="X479" i="4"/>
  <c r="X480" i="4"/>
  <c r="X481" i="4"/>
  <c r="X482" i="4"/>
  <c r="X483" i="4"/>
  <c r="X484" i="4"/>
  <c r="X485" i="4"/>
  <c r="X486" i="4"/>
  <c r="X487" i="4"/>
  <c r="X488" i="4"/>
  <c r="X489" i="4"/>
  <c r="X493" i="4"/>
  <c r="AA493" i="4" s="1"/>
  <c r="X494" i="4"/>
  <c r="AA494" i="4" s="1"/>
  <c r="X495" i="4"/>
  <c r="AA495" i="4" s="1"/>
  <c r="X502" i="4"/>
  <c r="X503" i="4"/>
  <c r="X504" i="4"/>
  <c r="X505" i="4"/>
  <c r="X506" i="4"/>
  <c r="X507" i="4"/>
  <c r="X508" i="4"/>
  <c r="AA508" i="4" s="1"/>
  <c r="X509" i="4"/>
  <c r="AA509" i="4" s="1"/>
  <c r="X510" i="4"/>
  <c r="AA510" i="4" s="1"/>
  <c r="X511" i="4"/>
  <c r="X512" i="4"/>
  <c r="X513" i="4"/>
  <c r="X514" i="4"/>
  <c r="AA514" i="4" s="1"/>
  <c r="X515" i="4"/>
  <c r="AA515" i="4" s="1"/>
  <c r="X516" i="4"/>
  <c r="AA516" i="4" s="1"/>
  <c r="X517" i="4"/>
  <c r="AA517" i="4" s="1"/>
  <c r="X518" i="4"/>
  <c r="AA518" i="4" s="1"/>
  <c r="X519" i="4"/>
  <c r="AA519" i="4" s="1"/>
  <c r="X520" i="4"/>
  <c r="AA520" i="4" s="1"/>
  <c r="X521" i="4"/>
  <c r="AA521" i="4" s="1"/>
  <c r="X522" i="4"/>
  <c r="AA522" i="4" s="1"/>
  <c r="X523" i="4"/>
  <c r="X524" i="4"/>
  <c r="X525" i="4"/>
  <c r="X526" i="4"/>
  <c r="X527" i="4"/>
  <c r="X528" i="4"/>
  <c r="X529" i="4"/>
  <c r="AA529" i="4" s="1"/>
  <c r="X530" i="4"/>
  <c r="AA530" i="4" s="1"/>
  <c r="X531" i="4"/>
  <c r="AA531" i="4" s="1"/>
  <c r="X532" i="4"/>
  <c r="X533" i="4"/>
  <c r="X534" i="4"/>
  <c r="X535" i="4"/>
  <c r="X536" i="4"/>
  <c r="X537" i="4"/>
  <c r="X538" i="4"/>
  <c r="AA538" i="4" s="1"/>
  <c r="X539" i="4"/>
  <c r="AA539" i="4" s="1"/>
  <c r="X540" i="4"/>
  <c r="AA540" i="4" s="1"/>
  <c r="X541" i="4"/>
  <c r="X542" i="4"/>
  <c r="X543" i="4"/>
  <c r="X544" i="4"/>
  <c r="X545" i="4"/>
  <c r="X546" i="4"/>
  <c r="X547" i="4"/>
  <c r="AA547" i="4" s="1"/>
  <c r="X548" i="4"/>
  <c r="AA548" i="4" s="1"/>
  <c r="X549" i="4"/>
  <c r="AA549" i="4" s="1"/>
  <c r="X550" i="4"/>
  <c r="X551" i="4"/>
  <c r="X552" i="4"/>
  <c r="X553" i="4"/>
  <c r="X554" i="4"/>
  <c r="X555" i="4"/>
  <c r="X556" i="4"/>
  <c r="X557" i="4"/>
  <c r="X558" i="4"/>
  <c r="X562" i="4"/>
  <c r="X563" i="4"/>
  <c r="X564" i="4"/>
  <c r="X565" i="4"/>
  <c r="X566" i="4"/>
  <c r="X567" i="4"/>
  <c r="X568" i="4"/>
  <c r="X569" i="4"/>
  <c r="X570" i="4"/>
  <c r="X571" i="4"/>
  <c r="X572" i="4"/>
  <c r="X573" i="4"/>
  <c r="X574" i="4"/>
  <c r="X575" i="4"/>
  <c r="X576" i="4"/>
  <c r="X577" i="4"/>
  <c r="AA577" i="4" s="1"/>
  <c r="X578" i="4"/>
  <c r="AA578" i="4" s="1"/>
  <c r="X579" i="4"/>
  <c r="AA579" i="4" s="1"/>
  <c r="X580" i="4"/>
  <c r="AA580" i="4" s="1"/>
  <c r="X581" i="4"/>
  <c r="AA581" i="4" s="1"/>
  <c r="X582" i="4"/>
  <c r="AA582" i="4" s="1"/>
  <c r="X583" i="4"/>
  <c r="AA583" i="4" s="1"/>
  <c r="X584" i="4"/>
  <c r="AA584" i="4" s="1"/>
  <c r="X585" i="4"/>
  <c r="AA585" i="4" s="1"/>
  <c r="X586" i="4"/>
  <c r="AA586" i="4" s="1"/>
  <c r="X587" i="4"/>
  <c r="AA587" i="4" s="1"/>
  <c r="X588" i="4"/>
  <c r="AA588" i="4" s="1"/>
  <c r="X589" i="4"/>
  <c r="AA589" i="4" s="1"/>
  <c r="X590" i="4"/>
  <c r="AA590" i="4" s="1"/>
  <c r="X591" i="4"/>
  <c r="AA591" i="4" s="1"/>
  <c r="X592" i="4"/>
  <c r="AA592" i="4" s="1"/>
  <c r="X593" i="4"/>
  <c r="X594" i="4"/>
  <c r="X595" i="4"/>
  <c r="X596" i="4"/>
  <c r="AA596" i="4" s="1"/>
  <c r="X597" i="4"/>
  <c r="AA597" i="4" s="1"/>
  <c r="X598" i="4"/>
  <c r="AA598" i="4" s="1"/>
  <c r="X599" i="4"/>
  <c r="AA599" i="4" s="1"/>
  <c r="X600" i="4"/>
  <c r="AA600" i="4" s="1"/>
  <c r="X601" i="4"/>
  <c r="AA601" i="4" s="1"/>
  <c r="X602" i="4"/>
  <c r="AA602" i="4" s="1"/>
  <c r="X603" i="4"/>
  <c r="AA603" i="4" s="1"/>
  <c r="X604" i="4"/>
  <c r="AA604" i="4" s="1"/>
  <c r="X605" i="4"/>
  <c r="AA605" i="4" s="1"/>
  <c r="X606" i="4"/>
  <c r="AA606" i="4" s="1"/>
  <c r="X607" i="4"/>
  <c r="X608" i="4"/>
  <c r="X609" i="4"/>
  <c r="X610" i="4"/>
  <c r="X611" i="4"/>
  <c r="X612" i="4"/>
  <c r="X613" i="4"/>
  <c r="X614" i="4"/>
  <c r="X615" i="4"/>
  <c r="X616" i="4"/>
  <c r="AA616" i="4" s="1"/>
  <c r="X617" i="4"/>
  <c r="AA617" i="4" s="1"/>
  <c r="X618" i="4"/>
  <c r="AA618" i="4" s="1"/>
  <c r="X619" i="4"/>
  <c r="AA619" i="4" s="1"/>
  <c r="X620" i="4"/>
  <c r="AA620" i="4" s="1"/>
  <c r="X621" i="4"/>
  <c r="AA621" i="4" s="1"/>
  <c r="X622" i="4"/>
  <c r="AA622" i="4" s="1"/>
  <c r="X623" i="4"/>
  <c r="AA623" i="4" s="1"/>
  <c r="X624" i="4"/>
  <c r="AA624" i="4" s="1"/>
  <c r="X625" i="4"/>
  <c r="AA625" i="4" s="1"/>
  <c r="X626" i="4"/>
  <c r="AA626" i="4" s="1"/>
  <c r="X627" i="4"/>
  <c r="AA627" i="4" s="1"/>
  <c r="X628" i="4"/>
  <c r="X629" i="4"/>
  <c r="X630" i="4"/>
  <c r="X631" i="4"/>
  <c r="AA631" i="4" s="1"/>
  <c r="X632" i="4"/>
  <c r="AA632" i="4" s="1"/>
  <c r="X633" i="4"/>
  <c r="AA633" i="4" s="1"/>
  <c r="X634" i="4"/>
  <c r="AA634" i="4" s="1"/>
  <c r="X635" i="4"/>
  <c r="AA635" i="4" s="1"/>
  <c r="X636" i="4"/>
  <c r="AA636" i="4" s="1"/>
  <c r="X637" i="4"/>
  <c r="X638" i="4"/>
  <c r="X642" i="4"/>
  <c r="X643" i="4"/>
  <c r="X644" i="4"/>
  <c r="X654" i="4"/>
  <c r="X655" i="4"/>
  <c r="X656" i="4"/>
  <c r="X657" i="4"/>
  <c r="X658" i="4"/>
  <c r="X659" i="4"/>
  <c r="X660" i="4"/>
  <c r="X661" i="4"/>
  <c r="AA661" i="4" s="1"/>
  <c r="X662" i="4"/>
  <c r="AA662" i="4" s="1"/>
  <c r="X663" i="4"/>
  <c r="X664" i="4"/>
  <c r="X665" i="4"/>
  <c r="X666" i="4"/>
  <c r="AA666" i="4" s="1"/>
  <c r="X667" i="4"/>
  <c r="X668" i="4"/>
  <c r="X669" i="4"/>
  <c r="X670" i="4"/>
  <c r="X671" i="4"/>
  <c r="X672" i="4"/>
  <c r="X679" i="4"/>
  <c r="X680" i="4"/>
  <c r="X681" i="4"/>
  <c r="X682" i="4"/>
  <c r="X683" i="4"/>
  <c r="X684" i="4"/>
  <c r="X685" i="4"/>
  <c r="X686" i="4"/>
  <c r="X687" i="4"/>
  <c r="X688" i="4"/>
  <c r="X689" i="4"/>
  <c r="X690" i="4"/>
  <c r="X691" i="4"/>
  <c r="X692" i="4"/>
  <c r="X693" i="4"/>
  <c r="X733" i="4"/>
  <c r="X734" i="4"/>
  <c r="X735" i="4"/>
  <c r="X739" i="4"/>
  <c r="AA739" i="4" s="1"/>
  <c r="X740" i="4"/>
  <c r="AA740" i="4" s="1"/>
  <c r="X741" i="4"/>
  <c r="AA741" i="4" s="1"/>
  <c r="X742" i="4"/>
  <c r="X743" i="4"/>
  <c r="X744" i="4"/>
  <c r="X745" i="4"/>
  <c r="AA745" i="4" s="1"/>
  <c r="X746" i="4"/>
  <c r="AA746" i="4" s="1"/>
  <c r="X747" i="4"/>
  <c r="X748" i="4"/>
  <c r="X749" i="4"/>
  <c r="X750" i="4"/>
  <c r="AA750" i="4" s="1"/>
  <c r="X751" i="4"/>
  <c r="AA751" i="4" s="1"/>
  <c r="X752" i="4"/>
  <c r="AA752" i="4" s="1"/>
  <c r="X753" i="4"/>
  <c r="X754" i="4"/>
  <c r="X755" i="4"/>
  <c r="X756" i="4"/>
  <c r="AA756" i="4" s="1"/>
  <c r="X757" i="4"/>
  <c r="X758" i="4"/>
  <c r="X759" i="4"/>
  <c r="X760" i="4"/>
  <c r="X761" i="4"/>
  <c r="X762" i="4"/>
  <c r="X763" i="4"/>
  <c r="X764" i="4"/>
  <c r="X765" i="4"/>
  <c r="X766" i="4"/>
  <c r="X767" i="4"/>
  <c r="X768" i="4"/>
  <c r="X769" i="4"/>
  <c r="AA769" i="4" s="1"/>
  <c r="X770" i="4"/>
  <c r="AA770" i="4" s="1"/>
  <c r="X771" i="4"/>
  <c r="AA771" i="4" s="1"/>
  <c r="X781" i="4"/>
  <c r="AA781" i="4" s="1"/>
  <c r="X782" i="4"/>
  <c r="AA782" i="4" s="1"/>
  <c r="X783" i="4"/>
  <c r="AA783" i="4" s="1"/>
  <c r="X784" i="4"/>
  <c r="AA784" i="4" s="1"/>
  <c r="X785" i="4"/>
  <c r="AA785" i="4" s="1"/>
  <c r="X786" i="4"/>
  <c r="AA786" i="4" s="1"/>
  <c r="X787" i="4"/>
  <c r="AA787" i="4" s="1"/>
  <c r="X788" i="4"/>
  <c r="AA788" i="4" s="1"/>
  <c r="X789" i="4"/>
  <c r="AA789" i="4" s="1"/>
  <c r="X805" i="4"/>
  <c r="AA805" i="4" s="1"/>
  <c r="X806" i="4"/>
  <c r="AA806" i="4" s="1"/>
  <c r="X807" i="4"/>
  <c r="AA807" i="4" s="1"/>
  <c r="X814" i="4"/>
  <c r="AA814" i="4" s="1"/>
  <c r="X815" i="4"/>
  <c r="AA815" i="4" s="1"/>
  <c r="X816" i="4"/>
  <c r="AA816" i="4" s="1"/>
  <c r="X817" i="4"/>
  <c r="AA817" i="4" s="1"/>
  <c r="X818" i="4"/>
  <c r="AA818" i="4" s="1"/>
  <c r="X819" i="4"/>
  <c r="AA819" i="4" s="1"/>
  <c r="X820" i="4"/>
  <c r="AA820" i="4" s="1"/>
  <c r="X821" i="4"/>
  <c r="AA821" i="4" s="1"/>
  <c r="X822" i="4"/>
  <c r="AA822" i="4" s="1"/>
  <c r="X823" i="4"/>
  <c r="AA823" i="4" s="1"/>
  <c r="X824" i="4"/>
  <c r="AA824" i="4" s="1"/>
  <c r="X825" i="4"/>
  <c r="AA825" i="4" s="1"/>
  <c r="X841" i="4"/>
  <c r="AA841" i="4" s="1"/>
  <c r="X842" i="4"/>
  <c r="AA842" i="4" s="1"/>
  <c r="X843" i="4"/>
  <c r="AA843" i="4" s="1"/>
  <c r="X844" i="4"/>
  <c r="AA844" i="4" s="1"/>
  <c r="X845" i="4"/>
  <c r="AA845" i="4" s="1"/>
  <c r="X846" i="4"/>
  <c r="AA846" i="4" s="1"/>
  <c r="X847" i="4"/>
  <c r="AA847" i="4" s="1"/>
  <c r="X848" i="4"/>
  <c r="AA848" i="4" s="1"/>
  <c r="X849" i="4"/>
  <c r="AA849" i="4" s="1"/>
  <c r="X850" i="4"/>
  <c r="AA850" i="4" s="1"/>
  <c r="X851" i="4"/>
  <c r="AA851" i="4" s="1"/>
  <c r="X852" i="4"/>
  <c r="AA852" i="4" s="1"/>
  <c r="X853" i="4"/>
  <c r="AA853" i="4" s="1"/>
  <c r="X854" i="4"/>
  <c r="AA854" i="4" s="1"/>
  <c r="X855" i="4"/>
  <c r="AA855" i="4" s="1"/>
  <c r="X871" i="4"/>
  <c r="AA871" i="4" s="1"/>
  <c r="X872" i="4"/>
  <c r="AA872" i="4" s="1"/>
  <c r="X873" i="4"/>
  <c r="AA873" i="4" s="1"/>
  <c r="X874" i="4"/>
  <c r="AA874" i="4" s="1"/>
  <c r="X875" i="4"/>
  <c r="AA875" i="4" s="1"/>
  <c r="X876" i="4"/>
  <c r="AA876" i="4" s="1"/>
  <c r="X877" i="4"/>
  <c r="AA877" i="4" s="1"/>
  <c r="X878" i="4"/>
  <c r="AA878" i="4" s="1"/>
  <c r="X879" i="4"/>
  <c r="AA879" i="4" s="1"/>
  <c r="X880" i="4"/>
  <c r="AA880" i="4" s="1"/>
  <c r="X881" i="4"/>
  <c r="AA881" i="4" s="1"/>
  <c r="X882" i="4"/>
  <c r="AA882" i="4" s="1"/>
  <c r="X883" i="4"/>
  <c r="AA883" i="4" s="1"/>
  <c r="X884" i="4"/>
  <c r="AA884" i="4" s="1"/>
  <c r="X885" i="4"/>
  <c r="AA885" i="4" s="1"/>
  <c r="X886" i="4"/>
  <c r="AA886" i="4" s="1"/>
  <c r="X887" i="4"/>
  <c r="AA887" i="4" s="1"/>
  <c r="X888" i="4"/>
  <c r="AA888" i="4" s="1"/>
  <c r="X889" i="4"/>
  <c r="AA889" i="4" s="1"/>
  <c r="X890" i="4"/>
  <c r="AA890" i="4" s="1"/>
  <c r="X891" i="4"/>
  <c r="AA891" i="4" s="1"/>
  <c r="X892" i="4"/>
  <c r="AA892" i="4" s="1"/>
  <c r="X893" i="4"/>
  <c r="AA893" i="4" s="1"/>
  <c r="X894" i="4"/>
  <c r="AA894" i="4" s="1"/>
  <c r="X895" i="4"/>
  <c r="AA895" i="4" s="1"/>
  <c r="X899" i="4"/>
  <c r="AA899" i="4" s="1"/>
  <c r="X900" i="4"/>
  <c r="AA900" i="4" s="1"/>
  <c r="X901" i="4"/>
  <c r="AA901" i="4" s="1"/>
  <c r="X902" i="4"/>
  <c r="AA902" i="4" s="1"/>
  <c r="X903" i="4"/>
  <c r="AA903" i="4" s="1"/>
  <c r="X904" i="4"/>
  <c r="AA904" i="4" s="1"/>
  <c r="X905" i="4"/>
  <c r="AA905" i="4" s="1"/>
  <c r="X906" i="4"/>
  <c r="AA906" i="4" s="1"/>
  <c r="X907" i="4"/>
  <c r="AA907" i="4" s="1"/>
  <c r="X908" i="4"/>
  <c r="AA908" i="4" s="1"/>
  <c r="X909" i="4"/>
  <c r="AA909" i="4" s="1"/>
  <c r="X910" i="4"/>
  <c r="AA910" i="4" s="1"/>
  <c r="X911" i="4"/>
  <c r="AA911" i="4" s="1"/>
  <c r="X912" i="4"/>
  <c r="AA912" i="4" s="1"/>
  <c r="X913" i="4"/>
  <c r="AA913" i="4" s="1"/>
  <c r="X914" i="4"/>
  <c r="AA914" i="4" s="1"/>
  <c r="X915" i="4"/>
  <c r="AA915" i="4" s="1"/>
  <c r="X916" i="4"/>
  <c r="AA916" i="4" s="1"/>
  <c r="X917" i="4"/>
  <c r="AA917" i="4" s="1"/>
  <c r="X918" i="4"/>
  <c r="AA918" i="4" s="1"/>
  <c r="X919" i="4"/>
  <c r="AA919" i="4" s="1"/>
  <c r="X923" i="4"/>
  <c r="AA923" i="4" s="1"/>
  <c r="X924" i="4"/>
  <c r="AA924" i="4" s="1"/>
  <c r="X925" i="4"/>
  <c r="AA925" i="4" s="1"/>
  <c r="X926" i="4"/>
  <c r="AA926" i="4" s="1"/>
  <c r="X927" i="4"/>
  <c r="AA927" i="4" s="1"/>
  <c r="X928" i="4"/>
  <c r="AA928" i="4" s="1"/>
  <c r="X929" i="4"/>
  <c r="AA929" i="4" s="1"/>
  <c r="X930" i="4"/>
  <c r="AA930" i="4" s="1"/>
  <c r="X931" i="4"/>
  <c r="AA931" i="4" s="1"/>
  <c r="X932" i="4"/>
  <c r="X933" i="4"/>
  <c r="X934" i="4"/>
  <c r="X935" i="4"/>
  <c r="AA935" i="4" s="1"/>
  <c r="X936" i="4"/>
  <c r="AA936" i="4" s="1"/>
  <c r="X937" i="4"/>
  <c r="AA937" i="4" s="1"/>
  <c r="X938" i="4"/>
  <c r="AA938" i="4" s="1"/>
  <c r="X939" i="4"/>
  <c r="AA939" i="4" s="1"/>
  <c r="X940" i="4"/>
  <c r="AA940" i="4" s="1"/>
  <c r="X941" i="4"/>
  <c r="AA941" i="4" s="1"/>
  <c r="X942" i="4"/>
  <c r="AA942" i="4" s="1"/>
  <c r="X943" i="4"/>
  <c r="AA943" i="4" s="1"/>
  <c r="X956" i="4"/>
  <c r="X957" i="4"/>
  <c r="X958" i="4"/>
  <c r="X959" i="4"/>
  <c r="X960" i="4"/>
  <c r="X961" i="4"/>
  <c r="X962" i="4"/>
  <c r="X963" i="4"/>
  <c r="X964" i="4"/>
  <c r="X965" i="4"/>
  <c r="X966" i="4"/>
  <c r="X967" i="4"/>
  <c r="X968" i="4"/>
  <c r="X969" i="4"/>
  <c r="X970" i="4"/>
  <c r="X971" i="4"/>
  <c r="X972" i="4"/>
  <c r="X973" i="4"/>
  <c r="X974" i="4"/>
  <c r="AA974" i="4" s="1"/>
  <c r="X975" i="4"/>
  <c r="AA975" i="4" s="1"/>
  <c r="X976" i="4"/>
  <c r="AA976" i="4" s="1"/>
  <c r="X977" i="4"/>
  <c r="AA977" i="4" s="1"/>
  <c r="X978" i="4"/>
  <c r="AA978" i="4" s="1"/>
  <c r="X979" i="4"/>
  <c r="AA979" i="4" s="1"/>
  <c r="X980" i="4"/>
  <c r="AA980" i="4" s="1"/>
  <c r="X981" i="4"/>
  <c r="AA981" i="4" s="1"/>
  <c r="X982" i="4"/>
  <c r="AA982" i="4" s="1"/>
  <c r="X983" i="4"/>
  <c r="AA983" i="4" s="1"/>
  <c r="X984" i="4"/>
  <c r="AA984" i="4" s="1"/>
  <c r="X985" i="4"/>
  <c r="AA985" i="4" s="1"/>
  <c r="X986" i="4"/>
  <c r="AA986" i="4" s="1"/>
  <c r="X987" i="4"/>
  <c r="AA987" i="4" s="1"/>
  <c r="X988" i="4"/>
  <c r="AA988" i="4" s="1"/>
  <c r="X989" i="4"/>
  <c r="AA989" i="4" s="1"/>
  <c r="X990" i="4"/>
  <c r="AA990" i="4" s="1"/>
  <c r="X991" i="4"/>
  <c r="AA991" i="4" s="1"/>
  <c r="X992" i="4"/>
  <c r="AA992" i="4" s="1"/>
  <c r="X993" i="4"/>
  <c r="AA993" i="4" s="1"/>
  <c r="X994" i="4"/>
  <c r="AA994" i="4" s="1"/>
  <c r="X995" i="4"/>
  <c r="AA995" i="4" s="1"/>
  <c r="X996" i="4"/>
  <c r="AA996" i="4" s="1"/>
  <c r="X997" i="4"/>
  <c r="AA997" i="4" s="1"/>
  <c r="X998" i="4"/>
  <c r="AA998" i="4" s="1"/>
  <c r="X999" i="4"/>
  <c r="AA999" i="4" s="1"/>
  <c r="X1000" i="4"/>
  <c r="AA1000" i="4" s="1"/>
  <c r="X1001" i="4"/>
  <c r="AA1001" i="4" s="1"/>
  <c r="X1002" i="4"/>
  <c r="AA1002" i="4" s="1"/>
  <c r="X1003" i="4"/>
  <c r="AA1003" i="4" s="1"/>
  <c r="X1004" i="4"/>
  <c r="AA1004" i="4" s="1"/>
  <c r="X1005" i="4"/>
  <c r="AA1005" i="4" s="1"/>
  <c r="X1006" i="4"/>
  <c r="AA1006" i="4" s="1"/>
  <c r="X1007" i="4"/>
  <c r="AA1007" i="4" s="1"/>
  <c r="X1008" i="4"/>
  <c r="AA1008" i="4" s="1"/>
  <c r="X1009" i="4"/>
  <c r="AA1009" i="4" s="1"/>
  <c r="X1010" i="4"/>
  <c r="X1011" i="4"/>
  <c r="X1012" i="4"/>
  <c r="X1013" i="4"/>
  <c r="AA1013" i="4" s="1"/>
  <c r="X1014" i="4"/>
  <c r="AA1014" i="4" s="1"/>
  <c r="X1015" i="4"/>
  <c r="AA1015" i="4" s="1"/>
  <c r="X1016" i="4"/>
  <c r="AA1016" i="4" s="1"/>
  <c r="X1017" i="4"/>
  <c r="AA1017" i="4" s="1"/>
  <c r="X1018" i="4"/>
  <c r="AA1018" i="4" s="1"/>
  <c r="X1019" i="4"/>
  <c r="AA1019" i="4" s="1"/>
  <c r="X1020" i="4"/>
  <c r="AA1020" i="4" s="1"/>
  <c r="X1021" i="4"/>
  <c r="AA1021" i="4" s="1"/>
  <c r="X1022" i="4"/>
  <c r="AA1022" i="4" s="1"/>
  <c r="X1023" i="4"/>
  <c r="AA1023" i="4" s="1"/>
  <c r="X1024" i="4"/>
  <c r="AA1024" i="4" s="1"/>
  <c r="X1025" i="4"/>
  <c r="AA1025" i="4" s="1"/>
  <c r="X1026" i="4"/>
  <c r="AA1026" i="4" s="1"/>
  <c r="X1027" i="4"/>
  <c r="AA1027" i="4" s="1"/>
  <c r="X1028" i="4"/>
  <c r="X1029" i="4"/>
  <c r="X1030" i="4"/>
  <c r="X1031" i="4"/>
  <c r="AA1031" i="4" s="1"/>
  <c r="X1032" i="4"/>
  <c r="AA1032" i="4" s="1"/>
  <c r="X1033" i="4"/>
  <c r="AA1033" i="4" s="1"/>
  <c r="X1034" i="4"/>
  <c r="X1035" i="4"/>
  <c r="X1036" i="4"/>
  <c r="X1037" i="4"/>
  <c r="X1038" i="4"/>
  <c r="X1039" i="4"/>
  <c r="X1040" i="4"/>
  <c r="X1041" i="4"/>
  <c r="X1042" i="4"/>
  <c r="X1043" i="4"/>
  <c r="AA1043" i="4" s="1"/>
  <c r="X1044" i="4"/>
  <c r="AA1044" i="4" s="1"/>
  <c r="X1045" i="4"/>
  <c r="AA1045" i="4" s="1"/>
  <c r="X1046" i="4"/>
  <c r="AA1046" i="4" s="1"/>
  <c r="X1047" i="4"/>
  <c r="AA1047" i="4" s="1"/>
  <c r="X1048" i="4"/>
  <c r="AA1048" i="4" s="1"/>
  <c r="X1049" i="4"/>
  <c r="AA1049" i="4" s="1"/>
  <c r="X1050" i="4"/>
  <c r="X1051" i="4"/>
  <c r="X1052" i="4"/>
  <c r="X1053" i="4"/>
  <c r="X1054" i="4"/>
  <c r="X1055" i="4"/>
  <c r="X1056" i="4"/>
  <c r="X1057" i="4"/>
  <c r="X1058" i="4"/>
  <c r="X1059" i="4"/>
  <c r="AA1059" i="4" s="1"/>
  <c r="X1060" i="4"/>
  <c r="AA1060" i="4" s="1"/>
  <c r="X1061" i="4"/>
  <c r="AA1061" i="4" s="1"/>
  <c r="X1062" i="4"/>
  <c r="X1063" i="4"/>
  <c r="X1064" i="4"/>
  <c r="X1065" i="4"/>
  <c r="AA1065" i="4" s="1"/>
  <c r="X1066" i="4"/>
  <c r="AA1066" i="4" s="1"/>
  <c r="X1067" i="4"/>
  <c r="AA1067" i="4" s="1"/>
  <c r="X1068" i="4"/>
  <c r="AA1068" i="4" s="1"/>
  <c r="X1069" i="4"/>
  <c r="AA1069" i="4" s="1"/>
  <c r="X1070" i="4"/>
  <c r="AA1070" i="4" s="1"/>
  <c r="X1071" i="4"/>
  <c r="AA1071" i="4" s="1"/>
  <c r="X1072" i="4"/>
  <c r="AA1072" i="4" s="1"/>
  <c r="X1073" i="4"/>
  <c r="AA1073" i="4" s="1"/>
  <c r="X1074" i="4"/>
  <c r="AA1074" i="4" s="1"/>
  <c r="X1075" i="4"/>
  <c r="AA1075" i="4" s="1"/>
  <c r="X1076" i="4"/>
  <c r="AA1076" i="4" s="1"/>
  <c r="X1077" i="4"/>
  <c r="AA1077" i="4" s="1"/>
  <c r="X1078" i="4"/>
  <c r="AA1078" i="4" s="1"/>
  <c r="X1079" i="4"/>
  <c r="AA1079" i="4" s="1"/>
  <c r="X1080" i="4"/>
  <c r="AA1080" i="4" s="1"/>
  <c r="X1081" i="4"/>
  <c r="AA1081" i="4" s="1"/>
  <c r="X1082" i="4"/>
  <c r="AA1082" i="4" s="1"/>
  <c r="X1083" i="4"/>
  <c r="AA1083" i="4" s="1"/>
  <c r="X1084" i="4"/>
  <c r="AA1084" i="4" s="1"/>
  <c r="X1085" i="4"/>
  <c r="AA1085" i="4" s="1"/>
  <c r="X1086" i="4"/>
  <c r="AA1086" i="4" s="1"/>
  <c r="X1087" i="4"/>
  <c r="AA1087" i="4" s="1"/>
  <c r="X1088" i="4"/>
  <c r="AA1088" i="4" s="1"/>
  <c r="X1104" i="4"/>
  <c r="AA1104" i="4" s="1"/>
  <c r="X1105" i="4"/>
  <c r="AA1105" i="4" s="1"/>
  <c r="X1106" i="4"/>
  <c r="AA1106" i="4" s="1"/>
  <c r="X1122" i="4"/>
  <c r="AA1122" i="4" s="1"/>
  <c r="X1123" i="4"/>
  <c r="AA1123" i="4" s="1"/>
  <c r="X1124" i="4"/>
  <c r="AA1124" i="4" s="1"/>
  <c r="X1125" i="4"/>
  <c r="AA1125" i="4" s="1"/>
  <c r="X1126" i="4"/>
  <c r="AA1126" i="4" s="1"/>
  <c r="X1127" i="4"/>
  <c r="AA1127" i="4" s="1"/>
  <c r="X1128" i="4"/>
  <c r="AA1128" i="4" s="1"/>
  <c r="X1129" i="4"/>
  <c r="AA1129" i="4" s="1"/>
  <c r="X1130" i="4"/>
  <c r="AA1130" i="4" s="1"/>
  <c r="X1131" i="4"/>
  <c r="AA1131" i="4" s="1"/>
  <c r="X1132" i="4"/>
  <c r="AA1132" i="4" s="1"/>
  <c r="X1133" i="4"/>
  <c r="AA1133" i="4" s="1"/>
  <c r="X1134" i="4"/>
  <c r="AA1134" i="4" s="1"/>
  <c r="X1135" i="4"/>
  <c r="AA1135" i="4" s="1"/>
  <c r="X1136" i="4"/>
  <c r="AA1136" i="4" s="1"/>
  <c r="X1137" i="4"/>
  <c r="AA1137" i="4" s="1"/>
  <c r="X1138" i="4"/>
  <c r="AA1138" i="4" s="1"/>
  <c r="X1139" i="4"/>
  <c r="AA1139" i="4" s="1"/>
  <c r="X1140" i="4"/>
  <c r="AA1140" i="4" s="1"/>
  <c r="X1141" i="4"/>
  <c r="AA1141" i="4" s="1"/>
  <c r="X1142" i="4"/>
  <c r="AA1142" i="4" s="1"/>
  <c r="X1167" i="4"/>
  <c r="AA1167" i="4" s="1"/>
  <c r="X1168" i="4"/>
  <c r="AA1168" i="4" s="1"/>
  <c r="X1169" i="4"/>
  <c r="AA1169" i="4" s="1"/>
  <c r="X1170" i="4"/>
  <c r="AA1170" i="4" s="1"/>
  <c r="X1171" i="4"/>
  <c r="AA1171" i="4" s="1"/>
  <c r="X1172" i="4"/>
  <c r="AA1172" i="4" s="1"/>
  <c r="X1173" i="4"/>
  <c r="AA1173" i="4" s="1"/>
  <c r="X1174" i="4"/>
  <c r="AA1174" i="4" s="1"/>
  <c r="X1175" i="4"/>
  <c r="AA1175" i="4" s="1"/>
  <c r="X1176" i="4"/>
  <c r="AA1176" i="4" s="1"/>
  <c r="X1177" i="4"/>
  <c r="AA1177" i="4" s="1"/>
  <c r="X1178" i="4"/>
  <c r="AA1178" i="4" s="1"/>
  <c r="X1179" i="4"/>
  <c r="AA1179" i="4" s="1"/>
  <c r="X1180" i="4"/>
  <c r="AA1180" i="4" s="1"/>
  <c r="X1181" i="4"/>
  <c r="AA1181" i="4" s="1"/>
  <c r="X2" i="4"/>
  <c r="AA2" i="4" s="1"/>
  <c r="W2" i="4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8" i="4"/>
  <c r="W39" i="4"/>
  <c r="W40" i="4"/>
  <c r="W53" i="4"/>
  <c r="W54" i="4"/>
  <c r="W55" i="4"/>
  <c r="W56" i="4"/>
  <c r="W57" i="4"/>
  <c r="W58" i="4"/>
  <c r="W62" i="4"/>
  <c r="W63" i="4"/>
  <c r="W64" i="4"/>
  <c r="W65" i="4"/>
  <c r="W66" i="4"/>
  <c r="W67" i="4"/>
  <c r="W68" i="4"/>
  <c r="W69" i="4"/>
  <c r="W70" i="4"/>
  <c r="W77" i="4"/>
  <c r="W78" i="4"/>
  <c r="W79" i="4"/>
  <c r="W80" i="4"/>
  <c r="W81" i="4"/>
  <c r="W82" i="4"/>
  <c r="W83" i="4"/>
  <c r="W84" i="4"/>
  <c r="W85" i="4"/>
  <c r="W86" i="4"/>
  <c r="W87" i="4"/>
  <c r="W88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80" i="4"/>
  <c r="W181" i="4"/>
  <c r="W182" i="4"/>
  <c r="W186" i="4"/>
  <c r="W187" i="4"/>
  <c r="W188" i="4"/>
  <c r="W189" i="4"/>
  <c r="W190" i="4"/>
  <c r="W191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3" i="4"/>
  <c r="W494" i="4"/>
  <c r="W495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42" i="4"/>
  <c r="W643" i="4"/>
  <c r="W644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733" i="4"/>
  <c r="W734" i="4"/>
  <c r="W735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81" i="4"/>
  <c r="W782" i="4"/>
  <c r="W783" i="4"/>
  <c r="W784" i="4"/>
  <c r="W785" i="4"/>
  <c r="W786" i="4"/>
  <c r="W787" i="4"/>
  <c r="W788" i="4"/>
  <c r="W789" i="4"/>
  <c r="W805" i="4"/>
  <c r="W806" i="4"/>
  <c r="W807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104" i="4"/>
  <c r="W1105" i="4"/>
  <c r="W1106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B3" i="4" l="1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2" i="4"/>
  <c r="A3" i="4" l="1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J1189" i="4" s="1"/>
  <c r="A1190" i="4"/>
  <c r="A1191" i="4"/>
  <c r="A1192" i="4"/>
  <c r="A1193" i="4"/>
  <c r="A1194" i="4"/>
  <c r="A1195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2" i="4"/>
  <c r="V1186" i="4" l="1"/>
  <c r="U1186" i="4"/>
  <c r="T1186" i="4"/>
  <c r="S1186" i="4"/>
  <c r="V1178" i="4"/>
  <c r="U1178" i="4"/>
  <c r="T1178" i="4"/>
  <c r="S1178" i="4"/>
  <c r="V1170" i="4"/>
  <c r="U1170" i="4"/>
  <c r="T1170" i="4"/>
  <c r="S1170" i="4"/>
  <c r="V1162" i="4"/>
  <c r="U1162" i="4"/>
  <c r="T1162" i="4"/>
  <c r="S1162" i="4"/>
  <c r="V1154" i="4"/>
  <c r="U1154" i="4"/>
  <c r="T1154" i="4"/>
  <c r="S1154" i="4"/>
  <c r="V1146" i="4"/>
  <c r="U1146" i="4"/>
  <c r="T1146" i="4"/>
  <c r="S1146" i="4"/>
  <c r="V1138" i="4"/>
  <c r="U1138" i="4"/>
  <c r="T1138" i="4"/>
  <c r="S1138" i="4"/>
  <c r="V1130" i="4"/>
  <c r="U1130" i="4"/>
  <c r="T1130" i="4"/>
  <c r="S1130" i="4"/>
  <c r="V1122" i="4"/>
  <c r="U1122" i="4"/>
  <c r="T1122" i="4"/>
  <c r="S1122" i="4"/>
  <c r="V1114" i="4"/>
  <c r="U1114" i="4"/>
  <c r="T1114" i="4"/>
  <c r="S1114" i="4"/>
  <c r="V1106" i="4"/>
  <c r="U1106" i="4"/>
  <c r="T1106" i="4"/>
  <c r="S1106" i="4"/>
  <c r="V1098" i="4"/>
  <c r="U1098" i="4"/>
  <c r="T1098" i="4"/>
  <c r="S1098" i="4"/>
  <c r="V1090" i="4"/>
  <c r="U1090" i="4"/>
  <c r="T1090" i="4"/>
  <c r="S1090" i="4"/>
  <c r="V1082" i="4"/>
  <c r="U1082" i="4"/>
  <c r="T1082" i="4"/>
  <c r="S1082" i="4"/>
  <c r="V1074" i="4"/>
  <c r="U1074" i="4"/>
  <c r="T1074" i="4"/>
  <c r="S1074" i="4"/>
  <c r="V1066" i="4"/>
  <c r="U1066" i="4"/>
  <c r="T1066" i="4"/>
  <c r="S1066" i="4"/>
  <c r="V1058" i="4"/>
  <c r="U1058" i="4"/>
  <c r="T1058" i="4"/>
  <c r="S1058" i="4"/>
  <c r="V1050" i="4"/>
  <c r="U1050" i="4"/>
  <c r="T1050" i="4"/>
  <c r="S1050" i="4"/>
  <c r="V1042" i="4"/>
  <c r="U1042" i="4"/>
  <c r="T1042" i="4"/>
  <c r="S1042" i="4"/>
  <c r="V1034" i="4"/>
  <c r="U1034" i="4"/>
  <c r="T1034" i="4"/>
  <c r="S1034" i="4"/>
  <c r="V1026" i="4"/>
  <c r="U1026" i="4"/>
  <c r="S1026" i="4"/>
  <c r="T1026" i="4"/>
  <c r="V1018" i="4"/>
  <c r="U1018" i="4"/>
  <c r="S1018" i="4"/>
  <c r="T1018" i="4"/>
  <c r="V1010" i="4"/>
  <c r="U1010" i="4"/>
  <c r="T1010" i="4"/>
  <c r="S1010" i="4"/>
  <c r="V1002" i="4"/>
  <c r="U1002" i="4"/>
  <c r="T1002" i="4"/>
  <c r="S1002" i="4"/>
  <c r="V994" i="4"/>
  <c r="U994" i="4"/>
  <c r="T994" i="4"/>
  <c r="S994" i="4"/>
  <c r="V986" i="4"/>
  <c r="U986" i="4"/>
  <c r="S986" i="4"/>
  <c r="T986" i="4"/>
  <c r="V978" i="4"/>
  <c r="U978" i="4"/>
  <c r="T978" i="4"/>
  <c r="S978" i="4"/>
  <c r="V970" i="4"/>
  <c r="U970" i="4"/>
  <c r="T970" i="4"/>
  <c r="S970" i="4"/>
  <c r="V962" i="4"/>
  <c r="U962" i="4"/>
  <c r="S962" i="4"/>
  <c r="T962" i="4"/>
  <c r="V954" i="4"/>
  <c r="U954" i="4"/>
  <c r="T954" i="4"/>
  <c r="S954" i="4"/>
  <c r="V946" i="4"/>
  <c r="U946" i="4"/>
  <c r="T946" i="4"/>
  <c r="S946" i="4"/>
  <c r="V938" i="4"/>
  <c r="U938" i="4"/>
  <c r="S938" i="4"/>
  <c r="T938" i="4"/>
  <c r="V930" i="4"/>
  <c r="U930" i="4"/>
  <c r="T930" i="4"/>
  <c r="S930" i="4"/>
  <c r="V922" i="4"/>
  <c r="U922" i="4"/>
  <c r="T922" i="4"/>
  <c r="S922" i="4"/>
  <c r="V914" i="4"/>
  <c r="U914" i="4"/>
  <c r="T914" i="4"/>
  <c r="S914" i="4"/>
  <c r="V906" i="4"/>
  <c r="U906" i="4"/>
  <c r="T906" i="4"/>
  <c r="S906" i="4"/>
  <c r="V898" i="4"/>
  <c r="U898" i="4"/>
  <c r="S898" i="4"/>
  <c r="T898" i="4"/>
  <c r="V890" i="4"/>
  <c r="U890" i="4"/>
  <c r="T890" i="4"/>
  <c r="S890" i="4"/>
  <c r="V882" i="4"/>
  <c r="U882" i="4"/>
  <c r="T882" i="4"/>
  <c r="S882" i="4"/>
  <c r="V874" i="4"/>
  <c r="U874" i="4"/>
  <c r="S874" i="4"/>
  <c r="T874" i="4"/>
  <c r="V866" i="4"/>
  <c r="U866" i="4"/>
  <c r="T866" i="4"/>
  <c r="S866" i="4"/>
  <c r="V858" i="4"/>
  <c r="U858" i="4"/>
  <c r="T858" i="4"/>
  <c r="S858" i="4"/>
  <c r="V850" i="4"/>
  <c r="U850" i="4"/>
  <c r="T850" i="4"/>
  <c r="S850" i="4"/>
  <c r="V842" i="4"/>
  <c r="U842" i="4"/>
  <c r="T842" i="4"/>
  <c r="S842" i="4"/>
  <c r="V834" i="4"/>
  <c r="U834" i="4"/>
  <c r="S834" i="4"/>
  <c r="T834" i="4"/>
  <c r="V826" i="4"/>
  <c r="U826" i="4"/>
  <c r="T826" i="4"/>
  <c r="S826" i="4"/>
  <c r="V818" i="4"/>
  <c r="U818" i="4"/>
  <c r="T818" i="4"/>
  <c r="S818" i="4"/>
  <c r="V810" i="4"/>
  <c r="U810" i="4"/>
  <c r="T810" i="4"/>
  <c r="S810" i="4"/>
  <c r="V802" i="4"/>
  <c r="U802" i="4"/>
  <c r="T802" i="4"/>
  <c r="S802" i="4"/>
  <c r="V794" i="4"/>
  <c r="U794" i="4"/>
  <c r="T794" i="4"/>
  <c r="S794" i="4"/>
  <c r="V786" i="4"/>
  <c r="U786" i="4"/>
  <c r="T786" i="4"/>
  <c r="S786" i="4"/>
  <c r="V778" i="4"/>
  <c r="U778" i="4"/>
  <c r="T778" i="4"/>
  <c r="S778" i="4"/>
  <c r="V770" i="4"/>
  <c r="U770" i="4"/>
  <c r="S770" i="4"/>
  <c r="T770" i="4"/>
  <c r="V762" i="4"/>
  <c r="U762" i="4"/>
  <c r="T762" i="4"/>
  <c r="S762" i="4"/>
  <c r="V754" i="4"/>
  <c r="U754" i="4"/>
  <c r="T754" i="4"/>
  <c r="S754" i="4"/>
  <c r="V746" i="4"/>
  <c r="U746" i="4"/>
  <c r="S746" i="4"/>
  <c r="T746" i="4"/>
  <c r="V738" i="4"/>
  <c r="U738" i="4"/>
  <c r="T738" i="4"/>
  <c r="S738" i="4"/>
  <c r="V730" i="4"/>
  <c r="U730" i="4"/>
  <c r="T730" i="4"/>
  <c r="S730" i="4"/>
  <c r="V722" i="4"/>
  <c r="U722" i="4"/>
  <c r="T722" i="4"/>
  <c r="S722" i="4"/>
  <c r="V714" i="4"/>
  <c r="U714" i="4"/>
  <c r="T714" i="4"/>
  <c r="S714" i="4"/>
  <c r="V706" i="4"/>
  <c r="U706" i="4"/>
  <c r="S706" i="4"/>
  <c r="T706" i="4"/>
  <c r="V698" i="4"/>
  <c r="U698" i="4"/>
  <c r="T698" i="4"/>
  <c r="S698" i="4"/>
  <c r="V690" i="4"/>
  <c r="U690" i="4"/>
  <c r="T690" i="4"/>
  <c r="S690" i="4"/>
  <c r="V682" i="4"/>
  <c r="U682" i="4"/>
  <c r="T682" i="4"/>
  <c r="S682" i="4"/>
  <c r="U674" i="4"/>
  <c r="V674" i="4"/>
  <c r="T674" i="4"/>
  <c r="S674" i="4"/>
  <c r="V666" i="4"/>
  <c r="U666" i="4"/>
  <c r="T666" i="4"/>
  <c r="S666" i="4"/>
  <c r="V658" i="4"/>
  <c r="U658" i="4"/>
  <c r="T658" i="4"/>
  <c r="S658" i="4"/>
  <c r="V650" i="4"/>
  <c r="U650" i="4"/>
  <c r="T650" i="4"/>
  <c r="S650" i="4"/>
  <c r="V642" i="4"/>
  <c r="U642" i="4"/>
  <c r="T642" i="4"/>
  <c r="S642" i="4"/>
  <c r="V634" i="4"/>
  <c r="U634" i="4"/>
  <c r="T634" i="4"/>
  <c r="S634" i="4"/>
  <c r="V626" i="4"/>
  <c r="U626" i="4"/>
  <c r="T626" i="4"/>
  <c r="S626" i="4"/>
  <c r="V618" i="4"/>
  <c r="U618" i="4"/>
  <c r="T618" i="4"/>
  <c r="S618" i="4"/>
  <c r="V610" i="4"/>
  <c r="U610" i="4"/>
  <c r="T610" i="4"/>
  <c r="S610" i="4"/>
  <c r="V602" i="4"/>
  <c r="U602" i="4"/>
  <c r="T602" i="4"/>
  <c r="S602" i="4"/>
  <c r="V594" i="4"/>
  <c r="U594" i="4"/>
  <c r="T594" i="4"/>
  <c r="S594" i="4"/>
  <c r="V586" i="4"/>
  <c r="U586" i="4"/>
  <c r="T586" i="4"/>
  <c r="S586" i="4"/>
  <c r="V578" i="4"/>
  <c r="U578" i="4"/>
  <c r="T578" i="4"/>
  <c r="S578" i="4"/>
  <c r="V570" i="4"/>
  <c r="U570" i="4"/>
  <c r="T570" i="4"/>
  <c r="S570" i="4"/>
  <c r="V562" i="4"/>
  <c r="U562" i="4"/>
  <c r="T562" i="4"/>
  <c r="S562" i="4"/>
  <c r="V554" i="4"/>
  <c r="U554" i="4"/>
  <c r="T554" i="4"/>
  <c r="S554" i="4"/>
  <c r="V546" i="4"/>
  <c r="U546" i="4"/>
  <c r="T546" i="4"/>
  <c r="S546" i="4"/>
  <c r="V538" i="4"/>
  <c r="U538" i="4"/>
  <c r="S538" i="4"/>
  <c r="T538" i="4"/>
  <c r="V530" i="4"/>
  <c r="U530" i="4"/>
  <c r="T530" i="4"/>
  <c r="S530" i="4"/>
  <c r="V522" i="4"/>
  <c r="U522" i="4"/>
  <c r="T522" i="4"/>
  <c r="S522" i="4"/>
  <c r="V514" i="4"/>
  <c r="U514" i="4"/>
  <c r="T514" i="4"/>
  <c r="S514" i="4"/>
  <c r="V506" i="4"/>
  <c r="U506" i="4"/>
  <c r="T506" i="4"/>
  <c r="S506" i="4"/>
  <c r="V498" i="4"/>
  <c r="U498" i="4"/>
  <c r="T498" i="4"/>
  <c r="S498" i="4"/>
  <c r="V490" i="4"/>
  <c r="U490" i="4"/>
  <c r="T490" i="4"/>
  <c r="S490" i="4"/>
  <c r="V482" i="4"/>
  <c r="U482" i="4"/>
  <c r="S482" i="4"/>
  <c r="T482" i="4"/>
  <c r="V474" i="4"/>
  <c r="U474" i="4"/>
  <c r="T474" i="4"/>
  <c r="S474" i="4"/>
  <c r="V466" i="4"/>
  <c r="U466" i="4"/>
  <c r="S466" i="4"/>
  <c r="T466" i="4"/>
  <c r="V458" i="4"/>
  <c r="U458" i="4"/>
  <c r="T458" i="4"/>
  <c r="S458" i="4"/>
  <c r="V450" i="4"/>
  <c r="U450" i="4"/>
  <c r="T450" i="4"/>
  <c r="S450" i="4"/>
  <c r="V442" i="4"/>
  <c r="U442" i="4"/>
  <c r="T442" i="4"/>
  <c r="S442" i="4"/>
  <c r="V434" i="4"/>
  <c r="U434" i="4"/>
  <c r="T434" i="4"/>
  <c r="S434" i="4"/>
  <c r="V426" i="4"/>
  <c r="U426" i="4"/>
  <c r="T426" i="4"/>
  <c r="S426" i="4"/>
  <c r="V418" i="4"/>
  <c r="U418" i="4"/>
  <c r="T418" i="4"/>
  <c r="S418" i="4"/>
  <c r="V410" i="4"/>
  <c r="U410" i="4"/>
  <c r="T410" i="4"/>
  <c r="S410" i="4"/>
  <c r="V402" i="4"/>
  <c r="U402" i="4"/>
  <c r="S402" i="4"/>
  <c r="T402" i="4"/>
  <c r="V394" i="4"/>
  <c r="U394" i="4"/>
  <c r="T394" i="4"/>
  <c r="S394" i="4"/>
  <c r="V386" i="4"/>
  <c r="U386" i="4"/>
  <c r="T386" i="4"/>
  <c r="S386" i="4"/>
  <c r="V378" i="4"/>
  <c r="U378" i="4"/>
  <c r="T378" i="4"/>
  <c r="S378" i="4"/>
  <c r="V370" i="4"/>
  <c r="U370" i="4"/>
  <c r="T370" i="4"/>
  <c r="S370" i="4"/>
  <c r="V362" i="4"/>
  <c r="U362" i="4"/>
  <c r="T362" i="4"/>
  <c r="S362" i="4"/>
  <c r="V354" i="4"/>
  <c r="U354" i="4"/>
  <c r="T354" i="4"/>
  <c r="S354" i="4"/>
  <c r="V346" i="4"/>
  <c r="U346" i="4"/>
  <c r="T346" i="4"/>
  <c r="S346" i="4"/>
  <c r="V338" i="4"/>
  <c r="U338" i="4"/>
  <c r="S338" i="4"/>
  <c r="T338" i="4"/>
  <c r="V330" i="4"/>
  <c r="U330" i="4"/>
  <c r="T330" i="4"/>
  <c r="S330" i="4"/>
  <c r="V322" i="4"/>
  <c r="U322" i="4"/>
  <c r="T322" i="4"/>
  <c r="S322" i="4"/>
  <c r="V314" i="4"/>
  <c r="U314" i="4"/>
  <c r="T314" i="4"/>
  <c r="S314" i="4"/>
  <c r="V306" i="4"/>
  <c r="U306" i="4"/>
  <c r="T306" i="4"/>
  <c r="S306" i="4"/>
  <c r="V298" i="4"/>
  <c r="U298" i="4"/>
  <c r="S298" i="4"/>
  <c r="T298" i="4"/>
  <c r="V290" i="4"/>
  <c r="U290" i="4"/>
  <c r="T290" i="4"/>
  <c r="S290" i="4"/>
  <c r="V282" i="4"/>
  <c r="U282" i="4"/>
  <c r="T282" i="4"/>
  <c r="S282" i="4"/>
  <c r="V274" i="4"/>
  <c r="U274" i="4"/>
  <c r="T274" i="4"/>
  <c r="S274" i="4"/>
  <c r="V266" i="4"/>
  <c r="U266" i="4"/>
  <c r="S266" i="4"/>
  <c r="T266" i="4"/>
  <c r="V258" i="4"/>
  <c r="U258" i="4"/>
  <c r="T258" i="4"/>
  <c r="S258" i="4"/>
  <c r="V250" i="4"/>
  <c r="U250" i="4"/>
  <c r="T250" i="4"/>
  <c r="S250" i="4"/>
  <c r="V242" i="4"/>
  <c r="U242" i="4"/>
  <c r="T242" i="4"/>
  <c r="S242" i="4"/>
  <c r="V234" i="4"/>
  <c r="U234" i="4"/>
  <c r="S234" i="4"/>
  <c r="T234" i="4"/>
  <c r="V226" i="4"/>
  <c r="U226" i="4"/>
  <c r="T226" i="4"/>
  <c r="S226" i="4"/>
  <c r="V218" i="4"/>
  <c r="U218" i="4"/>
  <c r="T218" i="4"/>
  <c r="S218" i="4"/>
  <c r="V210" i="4"/>
  <c r="U210" i="4"/>
  <c r="T210" i="4"/>
  <c r="S210" i="4"/>
  <c r="V202" i="4"/>
  <c r="U202" i="4"/>
  <c r="T202" i="4"/>
  <c r="S202" i="4"/>
  <c r="V194" i="4"/>
  <c r="U194" i="4"/>
  <c r="T194" i="4"/>
  <c r="S194" i="4"/>
  <c r="V186" i="4"/>
  <c r="U186" i="4"/>
  <c r="T186" i="4"/>
  <c r="S186" i="4"/>
  <c r="V178" i="4"/>
  <c r="U178" i="4"/>
  <c r="T178" i="4"/>
  <c r="S178" i="4"/>
  <c r="V170" i="4"/>
  <c r="U170" i="4"/>
  <c r="T170" i="4"/>
  <c r="S170" i="4"/>
  <c r="V162" i="4"/>
  <c r="U162" i="4"/>
  <c r="T162" i="4"/>
  <c r="S162" i="4"/>
  <c r="V154" i="4"/>
  <c r="U154" i="4"/>
  <c r="T154" i="4"/>
  <c r="S154" i="4"/>
  <c r="V146" i="4"/>
  <c r="U146" i="4"/>
  <c r="T146" i="4"/>
  <c r="S146" i="4"/>
  <c r="V138" i="4"/>
  <c r="U138" i="4"/>
  <c r="T138" i="4"/>
  <c r="S138" i="4"/>
  <c r="V130" i="4"/>
  <c r="U130" i="4"/>
  <c r="T130" i="4"/>
  <c r="S130" i="4"/>
  <c r="V122" i="4"/>
  <c r="U122" i="4"/>
  <c r="T122" i="4"/>
  <c r="S122" i="4"/>
  <c r="V114" i="4"/>
  <c r="U114" i="4"/>
  <c r="T114" i="4"/>
  <c r="S114" i="4"/>
  <c r="V106" i="4"/>
  <c r="U106" i="4"/>
  <c r="T106" i="4"/>
  <c r="S106" i="4"/>
  <c r="V98" i="4"/>
  <c r="U98" i="4"/>
  <c r="T98" i="4"/>
  <c r="S98" i="4"/>
  <c r="V90" i="4"/>
  <c r="U90" i="4"/>
  <c r="T90" i="4"/>
  <c r="S90" i="4"/>
  <c r="V82" i="4"/>
  <c r="U82" i="4"/>
  <c r="T82" i="4"/>
  <c r="S82" i="4"/>
  <c r="V74" i="4"/>
  <c r="U74" i="4"/>
  <c r="T74" i="4"/>
  <c r="S74" i="4"/>
  <c r="V66" i="4"/>
  <c r="U66" i="4"/>
  <c r="T66" i="4"/>
  <c r="S66" i="4"/>
  <c r="V58" i="4"/>
  <c r="U58" i="4"/>
  <c r="T58" i="4"/>
  <c r="S58" i="4"/>
  <c r="V50" i="4"/>
  <c r="U50" i="4"/>
  <c r="T50" i="4"/>
  <c r="S50" i="4"/>
  <c r="V42" i="4"/>
  <c r="U42" i="4"/>
  <c r="T42" i="4"/>
  <c r="S42" i="4"/>
  <c r="U34" i="4"/>
  <c r="V34" i="4"/>
  <c r="T34" i="4"/>
  <c r="S34" i="4"/>
  <c r="U26" i="4"/>
  <c r="V26" i="4"/>
  <c r="T26" i="4"/>
  <c r="S26" i="4"/>
  <c r="V18" i="4"/>
  <c r="U18" i="4"/>
  <c r="T18" i="4"/>
  <c r="S18" i="4"/>
  <c r="V10" i="4"/>
  <c r="U10" i="4"/>
  <c r="T10" i="4"/>
  <c r="S10" i="4"/>
  <c r="V2" i="4"/>
  <c r="U2" i="4"/>
  <c r="T2" i="4"/>
  <c r="S2" i="4"/>
  <c r="V1185" i="4"/>
  <c r="U1185" i="4"/>
  <c r="T1185" i="4"/>
  <c r="S1185" i="4"/>
  <c r="V1177" i="4"/>
  <c r="U1177" i="4"/>
  <c r="T1177" i="4"/>
  <c r="S1177" i="4"/>
  <c r="V1169" i="4"/>
  <c r="U1169" i="4"/>
  <c r="T1169" i="4"/>
  <c r="S1169" i="4"/>
  <c r="V1161" i="4"/>
  <c r="U1161" i="4"/>
  <c r="T1161" i="4"/>
  <c r="S1161" i="4"/>
  <c r="V1153" i="4"/>
  <c r="U1153" i="4"/>
  <c r="T1153" i="4"/>
  <c r="S1153" i="4"/>
  <c r="V1145" i="4"/>
  <c r="U1145" i="4"/>
  <c r="T1145" i="4"/>
  <c r="S1145" i="4"/>
  <c r="V1137" i="4"/>
  <c r="U1137" i="4"/>
  <c r="T1137" i="4"/>
  <c r="S1137" i="4"/>
  <c r="V1129" i="4"/>
  <c r="U1129" i="4"/>
  <c r="T1129" i="4"/>
  <c r="S1129" i="4"/>
  <c r="V1121" i="4"/>
  <c r="U1121" i="4"/>
  <c r="T1121" i="4"/>
  <c r="S1121" i="4"/>
  <c r="V1113" i="4"/>
  <c r="U1113" i="4"/>
  <c r="T1113" i="4"/>
  <c r="S1113" i="4"/>
  <c r="V1105" i="4"/>
  <c r="U1105" i="4"/>
  <c r="T1105" i="4"/>
  <c r="S1105" i="4"/>
  <c r="V1097" i="4"/>
  <c r="U1097" i="4"/>
  <c r="T1097" i="4"/>
  <c r="S1097" i="4"/>
  <c r="V1089" i="4"/>
  <c r="U1089" i="4"/>
  <c r="T1089" i="4"/>
  <c r="S1089" i="4"/>
  <c r="V1081" i="4"/>
  <c r="U1081" i="4"/>
  <c r="T1081" i="4"/>
  <c r="S1081" i="4"/>
  <c r="V1073" i="4"/>
  <c r="U1073" i="4"/>
  <c r="T1073" i="4"/>
  <c r="S1073" i="4"/>
  <c r="V1065" i="4"/>
  <c r="U1065" i="4"/>
  <c r="T1065" i="4"/>
  <c r="S1065" i="4"/>
  <c r="V1057" i="4"/>
  <c r="U1057" i="4"/>
  <c r="T1057" i="4"/>
  <c r="S1057" i="4"/>
  <c r="V1049" i="4"/>
  <c r="U1049" i="4"/>
  <c r="T1049" i="4"/>
  <c r="S1049" i="4"/>
  <c r="V1041" i="4"/>
  <c r="U1041" i="4"/>
  <c r="T1041" i="4"/>
  <c r="S1041" i="4"/>
  <c r="V1033" i="4"/>
  <c r="U1033" i="4"/>
  <c r="T1033" i="4"/>
  <c r="S1033" i="4"/>
  <c r="V1025" i="4"/>
  <c r="U1025" i="4"/>
  <c r="T1025" i="4"/>
  <c r="S1025" i="4"/>
  <c r="V1017" i="4"/>
  <c r="U1017" i="4"/>
  <c r="T1017" i="4"/>
  <c r="S1017" i="4"/>
  <c r="V1009" i="4"/>
  <c r="U1009" i="4"/>
  <c r="T1009" i="4"/>
  <c r="S1009" i="4"/>
  <c r="V1001" i="4"/>
  <c r="U1001" i="4"/>
  <c r="T1001" i="4"/>
  <c r="S1001" i="4"/>
  <c r="V993" i="4"/>
  <c r="U993" i="4"/>
  <c r="T993" i="4"/>
  <c r="S993" i="4"/>
  <c r="V985" i="4"/>
  <c r="U985" i="4"/>
  <c r="T985" i="4"/>
  <c r="S985" i="4"/>
  <c r="V977" i="4"/>
  <c r="U977" i="4"/>
  <c r="T977" i="4"/>
  <c r="S977" i="4"/>
  <c r="V969" i="4"/>
  <c r="U969" i="4"/>
  <c r="T969" i="4"/>
  <c r="S969" i="4"/>
  <c r="V961" i="4"/>
  <c r="U961" i="4"/>
  <c r="T961" i="4"/>
  <c r="S961" i="4"/>
  <c r="V953" i="4"/>
  <c r="U953" i="4"/>
  <c r="T953" i="4"/>
  <c r="S953" i="4"/>
  <c r="V945" i="4"/>
  <c r="U945" i="4"/>
  <c r="T945" i="4"/>
  <c r="S945" i="4"/>
  <c r="V937" i="4"/>
  <c r="U937" i="4"/>
  <c r="T937" i="4"/>
  <c r="S937" i="4"/>
  <c r="V929" i="4"/>
  <c r="U929" i="4"/>
  <c r="T929" i="4"/>
  <c r="S929" i="4"/>
  <c r="V921" i="4"/>
  <c r="U921" i="4"/>
  <c r="T921" i="4"/>
  <c r="S921" i="4"/>
  <c r="V913" i="4"/>
  <c r="U913" i="4"/>
  <c r="T913" i="4"/>
  <c r="S913" i="4"/>
  <c r="V905" i="4"/>
  <c r="U905" i="4"/>
  <c r="T905" i="4"/>
  <c r="S905" i="4"/>
  <c r="V897" i="4"/>
  <c r="U897" i="4"/>
  <c r="T897" i="4"/>
  <c r="S897" i="4"/>
  <c r="V889" i="4"/>
  <c r="U889" i="4"/>
  <c r="T889" i="4"/>
  <c r="S889" i="4"/>
  <c r="V881" i="4"/>
  <c r="U881" i="4"/>
  <c r="T881" i="4"/>
  <c r="S881" i="4"/>
  <c r="V873" i="4"/>
  <c r="U873" i="4"/>
  <c r="T873" i="4"/>
  <c r="S873" i="4"/>
  <c r="V865" i="4"/>
  <c r="U865" i="4"/>
  <c r="T865" i="4"/>
  <c r="S865" i="4"/>
  <c r="V857" i="4"/>
  <c r="U857" i="4"/>
  <c r="T857" i="4"/>
  <c r="S857" i="4"/>
  <c r="V849" i="4"/>
  <c r="U849" i="4"/>
  <c r="T849" i="4"/>
  <c r="S849" i="4"/>
  <c r="V841" i="4"/>
  <c r="U841" i="4"/>
  <c r="T841" i="4"/>
  <c r="S841" i="4"/>
  <c r="V833" i="4"/>
  <c r="U833" i="4"/>
  <c r="T833" i="4"/>
  <c r="S833" i="4"/>
  <c r="V825" i="4"/>
  <c r="U825" i="4"/>
  <c r="T825" i="4"/>
  <c r="S825" i="4"/>
  <c r="V817" i="4"/>
  <c r="U817" i="4"/>
  <c r="T817" i="4"/>
  <c r="S817" i="4"/>
  <c r="V809" i="4"/>
  <c r="U809" i="4"/>
  <c r="T809" i="4"/>
  <c r="S809" i="4"/>
  <c r="V801" i="4"/>
  <c r="U801" i="4"/>
  <c r="T801" i="4"/>
  <c r="S801" i="4"/>
  <c r="V793" i="4"/>
  <c r="U793" i="4"/>
  <c r="T793" i="4"/>
  <c r="S793" i="4"/>
  <c r="V785" i="4"/>
  <c r="U785" i="4"/>
  <c r="T785" i="4"/>
  <c r="S785" i="4"/>
  <c r="V777" i="4"/>
  <c r="U777" i="4"/>
  <c r="T777" i="4"/>
  <c r="S777" i="4"/>
  <c r="V769" i="4"/>
  <c r="U769" i="4"/>
  <c r="T769" i="4"/>
  <c r="S769" i="4"/>
  <c r="V761" i="4"/>
  <c r="U761" i="4"/>
  <c r="T761" i="4"/>
  <c r="S761" i="4"/>
  <c r="V753" i="4"/>
  <c r="U753" i="4"/>
  <c r="T753" i="4"/>
  <c r="S753" i="4"/>
  <c r="V745" i="4"/>
  <c r="U745" i="4"/>
  <c r="S745" i="4"/>
  <c r="T745" i="4"/>
  <c r="V737" i="4"/>
  <c r="U737" i="4"/>
  <c r="T737" i="4"/>
  <c r="S737" i="4"/>
  <c r="V729" i="4"/>
  <c r="U729" i="4"/>
  <c r="T729" i="4"/>
  <c r="S729" i="4"/>
  <c r="V721" i="4"/>
  <c r="U721" i="4"/>
  <c r="S721" i="4"/>
  <c r="T721" i="4"/>
  <c r="V713" i="4"/>
  <c r="U713" i="4"/>
  <c r="T713" i="4"/>
  <c r="S713" i="4"/>
  <c r="V705" i="4"/>
  <c r="U705" i="4"/>
  <c r="T705" i="4"/>
  <c r="S705" i="4"/>
  <c r="V697" i="4"/>
  <c r="U697" i="4"/>
  <c r="T697" i="4"/>
  <c r="S697" i="4"/>
  <c r="V689" i="4"/>
  <c r="U689" i="4"/>
  <c r="T689" i="4"/>
  <c r="S689" i="4"/>
  <c r="V681" i="4"/>
  <c r="U681" i="4"/>
  <c r="T681" i="4"/>
  <c r="S681" i="4"/>
  <c r="V673" i="4"/>
  <c r="U673" i="4"/>
  <c r="T673" i="4"/>
  <c r="S673" i="4"/>
  <c r="V665" i="4"/>
  <c r="U665" i="4"/>
  <c r="T665" i="4"/>
  <c r="S665" i="4"/>
  <c r="V657" i="4"/>
  <c r="U657" i="4"/>
  <c r="T657" i="4"/>
  <c r="S657" i="4"/>
  <c r="V649" i="4"/>
  <c r="U649" i="4"/>
  <c r="T649" i="4"/>
  <c r="S649" i="4"/>
  <c r="V641" i="4"/>
  <c r="U641" i="4"/>
  <c r="T641" i="4"/>
  <c r="S641" i="4"/>
  <c r="V633" i="4"/>
  <c r="U633" i="4"/>
  <c r="T633" i="4"/>
  <c r="S633" i="4"/>
  <c r="V625" i="4"/>
  <c r="U625" i="4"/>
  <c r="T625" i="4"/>
  <c r="S625" i="4"/>
  <c r="V617" i="4"/>
  <c r="U617" i="4"/>
  <c r="T617" i="4"/>
  <c r="S617" i="4"/>
  <c r="V609" i="4"/>
  <c r="U609" i="4"/>
  <c r="T609" i="4"/>
  <c r="S609" i="4"/>
  <c r="V601" i="4"/>
  <c r="U601" i="4"/>
  <c r="T601" i="4"/>
  <c r="S601" i="4"/>
  <c r="V593" i="4"/>
  <c r="U593" i="4"/>
  <c r="T593" i="4"/>
  <c r="S593" i="4"/>
  <c r="V585" i="4"/>
  <c r="U585" i="4"/>
  <c r="T585" i="4"/>
  <c r="S585" i="4"/>
  <c r="V577" i="4"/>
  <c r="U577" i="4"/>
  <c r="T577" i="4"/>
  <c r="S577" i="4"/>
  <c r="V569" i="4"/>
  <c r="U569" i="4"/>
  <c r="T569" i="4"/>
  <c r="S569" i="4"/>
  <c r="V561" i="4"/>
  <c r="U561" i="4"/>
  <c r="T561" i="4"/>
  <c r="S561" i="4"/>
  <c r="V553" i="4"/>
  <c r="U553" i="4"/>
  <c r="T553" i="4"/>
  <c r="S553" i="4"/>
  <c r="V545" i="4"/>
  <c r="U545" i="4"/>
  <c r="T545" i="4"/>
  <c r="S545" i="4"/>
  <c r="V537" i="4"/>
  <c r="U537" i="4"/>
  <c r="T537" i="4"/>
  <c r="S537" i="4"/>
  <c r="V529" i="4"/>
  <c r="U529" i="4"/>
  <c r="T529" i="4"/>
  <c r="S529" i="4"/>
  <c r="V521" i="4"/>
  <c r="U521" i="4"/>
  <c r="T521" i="4"/>
  <c r="S521" i="4"/>
  <c r="V513" i="4"/>
  <c r="U513" i="4"/>
  <c r="T513" i="4"/>
  <c r="S513" i="4"/>
  <c r="V505" i="4"/>
  <c r="U505" i="4"/>
  <c r="T505" i="4"/>
  <c r="S505" i="4"/>
  <c r="V497" i="4"/>
  <c r="U497" i="4"/>
  <c r="T497" i="4"/>
  <c r="S497" i="4"/>
  <c r="V489" i="4"/>
  <c r="U489" i="4"/>
  <c r="T489" i="4"/>
  <c r="S489" i="4"/>
  <c r="V481" i="4"/>
  <c r="U481" i="4"/>
  <c r="T481" i="4"/>
  <c r="S481" i="4"/>
  <c r="V473" i="4"/>
  <c r="U473" i="4"/>
  <c r="T473" i="4"/>
  <c r="S473" i="4"/>
  <c r="V465" i="4"/>
  <c r="U465" i="4"/>
  <c r="T465" i="4"/>
  <c r="S465" i="4"/>
  <c r="V457" i="4"/>
  <c r="U457" i="4"/>
  <c r="T457" i="4"/>
  <c r="S457" i="4"/>
  <c r="V449" i="4"/>
  <c r="U449" i="4"/>
  <c r="T449" i="4"/>
  <c r="S449" i="4"/>
  <c r="V441" i="4"/>
  <c r="U441" i="4"/>
  <c r="T441" i="4"/>
  <c r="S441" i="4"/>
  <c r="V433" i="4"/>
  <c r="U433" i="4"/>
  <c r="T433" i="4"/>
  <c r="S433" i="4"/>
  <c r="V425" i="4"/>
  <c r="U425" i="4"/>
  <c r="T425" i="4"/>
  <c r="S425" i="4"/>
  <c r="V417" i="4"/>
  <c r="U417" i="4"/>
  <c r="T417" i="4"/>
  <c r="S417" i="4"/>
  <c r="V409" i="4"/>
  <c r="U409" i="4"/>
  <c r="T409" i="4"/>
  <c r="S409" i="4"/>
  <c r="V401" i="4"/>
  <c r="U401" i="4"/>
  <c r="T401" i="4"/>
  <c r="S401" i="4"/>
  <c r="V393" i="4"/>
  <c r="U393" i="4"/>
  <c r="T393" i="4"/>
  <c r="S393" i="4"/>
  <c r="V385" i="4"/>
  <c r="U385" i="4"/>
  <c r="T385" i="4"/>
  <c r="S385" i="4"/>
  <c r="V377" i="4"/>
  <c r="U377" i="4"/>
  <c r="T377" i="4"/>
  <c r="S377" i="4"/>
  <c r="V369" i="4"/>
  <c r="U369" i="4"/>
  <c r="T369" i="4"/>
  <c r="S369" i="4"/>
  <c r="V361" i="4"/>
  <c r="U361" i="4"/>
  <c r="T361" i="4"/>
  <c r="S361" i="4"/>
  <c r="V353" i="4"/>
  <c r="U353" i="4"/>
  <c r="T353" i="4"/>
  <c r="S353" i="4"/>
  <c r="V345" i="4"/>
  <c r="U345" i="4"/>
  <c r="T345" i="4"/>
  <c r="S345" i="4"/>
  <c r="V337" i="4"/>
  <c r="U337" i="4"/>
  <c r="T337" i="4"/>
  <c r="S337" i="4"/>
  <c r="V329" i="4"/>
  <c r="U329" i="4"/>
  <c r="T329" i="4"/>
  <c r="S329" i="4"/>
  <c r="V321" i="4"/>
  <c r="U321" i="4"/>
  <c r="T321" i="4"/>
  <c r="S321" i="4"/>
  <c r="V313" i="4"/>
  <c r="U313" i="4"/>
  <c r="T313" i="4"/>
  <c r="S313" i="4"/>
  <c r="V305" i="4"/>
  <c r="U305" i="4"/>
  <c r="T305" i="4"/>
  <c r="S305" i="4"/>
  <c r="V297" i="4"/>
  <c r="U297" i="4"/>
  <c r="T297" i="4"/>
  <c r="S297" i="4"/>
  <c r="V289" i="4"/>
  <c r="U289" i="4"/>
  <c r="T289" i="4"/>
  <c r="S289" i="4"/>
  <c r="V281" i="4"/>
  <c r="U281" i="4"/>
  <c r="T281" i="4"/>
  <c r="S281" i="4"/>
  <c r="V273" i="4"/>
  <c r="U273" i="4"/>
  <c r="T273" i="4"/>
  <c r="S273" i="4"/>
  <c r="V265" i="4"/>
  <c r="U265" i="4"/>
  <c r="T265" i="4"/>
  <c r="S265" i="4"/>
  <c r="V257" i="4"/>
  <c r="U257" i="4"/>
  <c r="T257" i="4"/>
  <c r="S257" i="4"/>
  <c r="V249" i="4"/>
  <c r="U249" i="4"/>
  <c r="T249" i="4"/>
  <c r="S249" i="4"/>
  <c r="V241" i="4"/>
  <c r="U241" i="4"/>
  <c r="T241" i="4"/>
  <c r="S241" i="4"/>
  <c r="V233" i="4"/>
  <c r="U233" i="4"/>
  <c r="T233" i="4"/>
  <c r="S233" i="4"/>
  <c r="V225" i="4"/>
  <c r="U225" i="4"/>
  <c r="T225" i="4"/>
  <c r="S225" i="4"/>
  <c r="V217" i="4"/>
  <c r="U217" i="4"/>
  <c r="T217" i="4"/>
  <c r="S217" i="4"/>
  <c r="V209" i="4"/>
  <c r="U209" i="4"/>
  <c r="T209" i="4"/>
  <c r="S209" i="4"/>
  <c r="V201" i="4"/>
  <c r="U201" i="4"/>
  <c r="T201" i="4"/>
  <c r="S201" i="4"/>
  <c r="V193" i="4"/>
  <c r="U193" i="4"/>
  <c r="T193" i="4"/>
  <c r="S193" i="4"/>
  <c r="V185" i="4"/>
  <c r="U185" i="4"/>
  <c r="T185" i="4"/>
  <c r="S185" i="4"/>
  <c r="V177" i="4"/>
  <c r="U177" i="4"/>
  <c r="T177" i="4"/>
  <c r="S177" i="4"/>
  <c r="V169" i="4"/>
  <c r="U169" i="4"/>
  <c r="T169" i="4"/>
  <c r="S169" i="4"/>
  <c r="V161" i="4"/>
  <c r="U161" i="4"/>
  <c r="T161" i="4"/>
  <c r="S161" i="4"/>
  <c r="V153" i="4"/>
  <c r="U153" i="4"/>
  <c r="T153" i="4"/>
  <c r="S153" i="4"/>
  <c r="V145" i="4"/>
  <c r="U145" i="4"/>
  <c r="T145" i="4"/>
  <c r="S145" i="4"/>
  <c r="V137" i="4"/>
  <c r="U137" i="4"/>
  <c r="T137" i="4"/>
  <c r="S137" i="4"/>
  <c r="V129" i="4"/>
  <c r="U129" i="4"/>
  <c r="T129" i="4"/>
  <c r="S129" i="4"/>
  <c r="V121" i="4"/>
  <c r="U121" i="4"/>
  <c r="S121" i="4"/>
  <c r="T121" i="4"/>
  <c r="V113" i="4"/>
  <c r="U113" i="4"/>
  <c r="T113" i="4"/>
  <c r="S113" i="4"/>
  <c r="V105" i="4"/>
  <c r="U105" i="4"/>
  <c r="T105" i="4"/>
  <c r="S105" i="4"/>
  <c r="V97" i="4"/>
  <c r="U97" i="4"/>
  <c r="T97" i="4"/>
  <c r="S97" i="4"/>
  <c r="V89" i="4"/>
  <c r="U89" i="4"/>
  <c r="T89" i="4"/>
  <c r="S89" i="4"/>
  <c r="V81" i="4"/>
  <c r="U81" i="4"/>
  <c r="T81" i="4"/>
  <c r="S81" i="4"/>
  <c r="V73" i="4"/>
  <c r="U73" i="4"/>
  <c r="T73" i="4"/>
  <c r="S73" i="4"/>
  <c r="V65" i="4"/>
  <c r="U65" i="4"/>
  <c r="T65" i="4"/>
  <c r="S65" i="4"/>
  <c r="V57" i="4"/>
  <c r="U57" i="4"/>
  <c r="T57" i="4"/>
  <c r="S57" i="4"/>
  <c r="V49" i="4"/>
  <c r="U49" i="4"/>
  <c r="T49" i="4"/>
  <c r="S49" i="4"/>
  <c r="V41" i="4"/>
  <c r="U41" i="4"/>
  <c r="T41" i="4"/>
  <c r="S41" i="4"/>
  <c r="V33" i="4"/>
  <c r="U33" i="4"/>
  <c r="T33" i="4"/>
  <c r="S33" i="4"/>
  <c r="V25" i="4"/>
  <c r="U25" i="4"/>
  <c r="T25" i="4"/>
  <c r="S25" i="4"/>
  <c r="V17" i="4"/>
  <c r="U17" i="4"/>
  <c r="T17" i="4"/>
  <c r="S17" i="4"/>
  <c r="V9" i="4"/>
  <c r="U9" i="4"/>
  <c r="T9" i="4"/>
  <c r="S9" i="4"/>
  <c r="V1184" i="4"/>
  <c r="U1184" i="4"/>
  <c r="T1184" i="4"/>
  <c r="S1184" i="4"/>
  <c r="V1176" i="4"/>
  <c r="U1176" i="4"/>
  <c r="S1176" i="4"/>
  <c r="T1176" i="4"/>
  <c r="V1168" i="4"/>
  <c r="U1168" i="4"/>
  <c r="S1168" i="4"/>
  <c r="T1168" i="4"/>
  <c r="V1160" i="4"/>
  <c r="U1160" i="4"/>
  <c r="T1160" i="4"/>
  <c r="S1160" i="4"/>
  <c r="V1152" i="4"/>
  <c r="U1152" i="4"/>
  <c r="T1152" i="4"/>
  <c r="S1152" i="4"/>
  <c r="V1144" i="4"/>
  <c r="U1144" i="4"/>
  <c r="S1144" i="4"/>
  <c r="T1144" i="4"/>
  <c r="V1136" i="4"/>
  <c r="U1136" i="4"/>
  <c r="S1136" i="4"/>
  <c r="T1136" i="4"/>
  <c r="V1128" i="4"/>
  <c r="U1128" i="4"/>
  <c r="T1128" i="4"/>
  <c r="S1128" i="4"/>
  <c r="V1120" i="4"/>
  <c r="U1120" i="4"/>
  <c r="T1120" i="4"/>
  <c r="S1120" i="4"/>
  <c r="V1112" i="4"/>
  <c r="U1112" i="4"/>
  <c r="S1112" i="4"/>
  <c r="T1112" i="4"/>
  <c r="V1104" i="4"/>
  <c r="U1104" i="4"/>
  <c r="S1104" i="4"/>
  <c r="T1104" i="4"/>
  <c r="V1096" i="4"/>
  <c r="U1096" i="4"/>
  <c r="T1096" i="4"/>
  <c r="S1096" i="4"/>
  <c r="V1088" i="4"/>
  <c r="U1088" i="4"/>
  <c r="T1088" i="4"/>
  <c r="S1088" i="4"/>
  <c r="V1080" i="4"/>
  <c r="U1080" i="4"/>
  <c r="S1080" i="4"/>
  <c r="T1080" i="4"/>
  <c r="V1072" i="4"/>
  <c r="U1072" i="4"/>
  <c r="S1072" i="4"/>
  <c r="T1072" i="4"/>
  <c r="V1064" i="4"/>
  <c r="U1064" i="4"/>
  <c r="T1064" i="4"/>
  <c r="S1064" i="4"/>
  <c r="V1056" i="4"/>
  <c r="U1056" i="4"/>
  <c r="T1056" i="4"/>
  <c r="S1056" i="4"/>
  <c r="V1048" i="4"/>
  <c r="U1048" i="4"/>
  <c r="T1048" i="4"/>
  <c r="S1048" i="4"/>
  <c r="V1040" i="4"/>
  <c r="U1040" i="4"/>
  <c r="T1040" i="4"/>
  <c r="S1040" i="4"/>
  <c r="V1032" i="4"/>
  <c r="U1032" i="4"/>
  <c r="T1032" i="4"/>
  <c r="S1032" i="4"/>
  <c r="V1024" i="4"/>
  <c r="U1024" i="4"/>
  <c r="T1024" i="4"/>
  <c r="S1024" i="4"/>
  <c r="V1016" i="4"/>
  <c r="U1016" i="4"/>
  <c r="T1016" i="4"/>
  <c r="S1016" i="4"/>
  <c r="V1008" i="4"/>
  <c r="U1008" i="4"/>
  <c r="S1008" i="4"/>
  <c r="T1008" i="4"/>
  <c r="V1000" i="4"/>
  <c r="U1000" i="4"/>
  <c r="T1000" i="4"/>
  <c r="S1000" i="4"/>
  <c r="V992" i="4"/>
  <c r="U992" i="4"/>
  <c r="T992" i="4"/>
  <c r="S992" i="4"/>
  <c r="V984" i="4"/>
  <c r="U984" i="4"/>
  <c r="T984" i="4"/>
  <c r="S984" i="4"/>
  <c r="V976" i="4"/>
  <c r="U976" i="4"/>
  <c r="T976" i="4"/>
  <c r="S976" i="4"/>
  <c r="V968" i="4"/>
  <c r="U968" i="4"/>
  <c r="T968" i="4"/>
  <c r="S968" i="4"/>
  <c r="V960" i="4"/>
  <c r="U960" i="4"/>
  <c r="T960" i="4"/>
  <c r="S960" i="4"/>
  <c r="V952" i="4"/>
  <c r="U952" i="4"/>
  <c r="T952" i="4"/>
  <c r="S952" i="4"/>
  <c r="V944" i="4"/>
  <c r="U944" i="4"/>
  <c r="T944" i="4"/>
  <c r="S944" i="4"/>
  <c r="V936" i="4"/>
  <c r="U936" i="4"/>
  <c r="T936" i="4"/>
  <c r="S936" i="4"/>
  <c r="V928" i="4"/>
  <c r="U928" i="4"/>
  <c r="T928" i="4"/>
  <c r="S928" i="4"/>
  <c r="V920" i="4"/>
  <c r="U920" i="4"/>
  <c r="T920" i="4"/>
  <c r="S920" i="4"/>
  <c r="V912" i="4"/>
  <c r="U912" i="4"/>
  <c r="T912" i="4"/>
  <c r="S912" i="4"/>
  <c r="V904" i="4"/>
  <c r="U904" i="4"/>
  <c r="T904" i="4"/>
  <c r="S904" i="4"/>
  <c r="V896" i="4"/>
  <c r="U896" i="4"/>
  <c r="T896" i="4"/>
  <c r="S896" i="4"/>
  <c r="V888" i="4"/>
  <c r="U888" i="4"/>
  <c r="T888" i="4"/>
  <c r="S888" i="4"/>
  <c r="V880" i="4"/>
  <c r="U880" i="4"/>
  <c r="T880" i="4"/>
  <c r="S880" i="4"/>
  <c r="V872" i="4"/>
  <c r="U872" i="4"/>
  <c r="T872" i="4"/>
  <c r="S872" i="4"/>
  <c r="V864" i="4"/>
  <c r="U864" i="4"/>
  <c r="T864" i="4"/>
  <c r="S864" i="4"/>
  <c r="V856" i="4"/>
  <c r="U856" i="4"/>
  <c r="T856" i="4"/>
  <c r="S856" i="4"/>
  <c r="V848" i="4"/>
  <c r="U848" i="4"/>
  <c r="T848" i="4"/>
  <c r="S848" i="4"/>
  <c r="V840" i="4"/>
  <c r="U840" i="4"/>
  <c r="T840" i="4"/>
  <c r="S840" i="4"/>
  <c r="V832" i="4"/>
  <c r="U832" i="4"/>
  <c r="T832" i="4"/>
  <c r="S832" i="4"/>
  <c r="V824" i="4"/>
  <c r="U824" i="4"/>
  <c r="T824" i="4"/>
  <c r="S824" i="4"/>
  <c r="V816" i="4"/>
  <c r="U816" i="4"/>
  <c r="T816" i="4"/>
  <c r="S816" i="4"/>
  <c r="V808" i="4"/>
  <c r="U808" i="4"/>
  <c r="T808" i="4"/>
  <c r="S808" i="4"/>
  <c r="V800" i="4"/>
  <c r="U800" i="4"/>
  <c r="T800" i="4"/>
  <c r="S800" i="4"/>
  <c r="V792" i="4"/>
  <c r="U792" i="4"/>
  <c r="T792" i="4"/>
  <c r="S792" i="4"/>
  <c r="V784" i="4"/>
  <c r="U784" i="4"/>
  <c r="T784" i="4"/>
  <c r="S784" i="4"/>
  <c r="V776" i="4"/>
  <c r="U776" i="4"/>
  <c r="T776" i="4"/>
  <c r="S776" i="4"/>
  <c r="V768" i="4"/>
  <c r="U768" i="4"/>
  <c r="T768" i="4"/>
  <c r="S768" i="4"/>
  <c r="V760" i="4"/>
  <c r="U760" i="4"/>
  <c r="T760" i="4"/>
  <c r="S760" i="4"/>
  <c r="V752" i="4"/>
  <c r="U752" i="4"/>
  <c r="T752" i="4"/>
  <c r="S752" i="4"/>
  <c r="V744" i="4"/>
  <c r="U744" i="4"/>
  <c r="T744" i="4"/>
  <c r="S744" i="4"/>
  <c r="V736" i="4"/>
  <c r="U736" i="4"/>
  <c r="T736" i="4"/>
  <c r="S736" i="4"/>
  <c r="V728" i="4"/>
  <c r="U728" i="4"/>
  <c r="T728" i="4"/>
  <c r="S728" i="4"/>
  <c r="V720" i="4"/>
  <c r="U720" i="4"/>
  <c r="T720" i="4"/>
  <c r="S720" i="4"/>
  <c r="V712" i="4"/>
  <c r="U712" i="4"/>
  <c r="T712" i="4"/>
  <c r="S712" i="4"/>
  <c r="V704" i="4"/>
  <c r="U704" i="4"/>
  <c r="T704" i="4"/>
  <c r="S704" i="4"/>
  <c r="V696" i="4"/>
  <c r="U696" i="4"/>
  <c r="T696" i="4"/>
  <c r="S696" i="4"/>
  <c r="V688" i="4"/>
  <c r="U688" i="4"/>
  <c r="T688" i="4"/>
  <c r="S688" i="4"/>
  <c r="V680" i="4"/>
  <c r="U680" i="4"/>
  <c r="T680" i="4"/>
  <c r="S680" i="4"/>
  <c r="V672" i="4"/>
  <c r="U672" i="4"/>
  <c r="T672" i="4"/>
  <c r="S672" i="4"/>
  <c r="V664" i="4"/>
  <c r="U664" i="4"/>
  <c r="T664" i="4"/>
  <c r="S664" i="4"/>
  <c r="V656" i="4"/>
  <c r="U656" i="4"/>
  <c r="T656" i="4"/>
  <c r="S656" i="4"/>
  <c r="V648" i="4"/>
  <c r="U648" i="4"/>
  <c r="T648" i="4"/>
  <c r="S648" i="4"/>
  <c r="V640" i="4"/>
  <c r="U640" i="4"/>
  <c r="T640" i="4"/>
  <c r="S640" i="4"/>
  <c r="V632" i="4"/>
  <c r="U632" i="4"/>
  <c r="T632" i="4"/>
  <c r="S632" i="4"/>
  <c r="V624" i="4"/>
  <c r="U624" i="4"/>
  <c r="S624" i="4"/>
  <c r="T624" i="4"/>
  <c r="V616" i="4"/>
  <c r="U616" i="4"/>
  <c r="T616" i="4"/>
  <c r="S616" i="4"/>
  <c r="V608" i="4"/>
  <c r="U608" i="4"/>
  <c r="T608" i="4"/>
  <c r="S608" i="4"/>
  <c r="V600" i="4"/>
  <c r="U600" i="4"/>
  <c r="T600" i="4"/>
  <c r="S600" i="4"/>
  <c r="V592" i="4"/>
  <c r="U592" i="4"/>
  <c r="T592" i="4"/>
  <c r="S592" i="4"/>
  <c r="V584" i="4"/>
  <c r="U584" i="4"/>
  <c r="T584" i="4"/>
  <c r="S584" i="4"/>
  <c r="V576" i="4"/>
  <c r="U576" i="4"/>
  <c r="T576" i="4"/>
  <c r="S576" i="4"/>
  <c r="V568" i="4"/>
  <c r="U568" i="4"/>
  <c r="T568" i="4"/>
  <c r="S568" i="4"/>
  <c r="V560" i="4"/>
  <c r="U560" i="4"/>
  <c r="T560" i="4"/>
  <c r="S560" i="4"/>
  <c r="V552" i="4"/>
  <c r="U552" i="4"/>
  <c r="T552" i="4"/>
  <c r="S552" i="4"/>
  <c r="V544" i="4"/>
  <c r="U544" i="4"/>
  <c r="T544" i="4"/>
  <c r="S544" i="4"/>
  <c r="V536" i="4"/>
  <c r="U536" i="4"/>
  <c r="T536" i="4"/>
  <c r="S536" i="4"/>
  <c r="V528" i="4"/>
  <c r="U528" i="4"/>
  <c r="T528" i="4"/>
  <c r="S528" i="4"/>
  <c r="V520" i="4"/>
  <c r="U520" i="4"/>
  <c r="T520" i="4"/>
  <c r="S520" i="4"/>
  <c r="V512" i="4"/>
  <c r="U512" i="4"/>
  <c r="T512" i="4"/>
  <c r="S512" i="4"/>
  <c r="V504" i="4"/>
  <c r="U504" i="4"/>
  <c r="S504" i="4"/>
  <c r="T504" i="4"/>
  <c r="V496" i="4"/>
  <c r="U496" i="4"/>
  <c r="T496" i="4"/>
  <c r="S496" i="4"/>
  <c r="V488" i="4"/>
  <c r="U488" i="4"/>
  <c r="T488" i="4"/>
  <c r="S488" i="4"/>
  <c r="V480" i="4"/>
  <c r="U480" i="4"/>
  <c r="T480" i="4"/>
  <c r="S480" i="4"/>
  <c r="V472" i="4"/>
  <c r="U472" i="4"/>
  <c r="T472" i="4"/>
  <c r="S472" i="4"/>
  <c r="V464" i="4"/>
  <c r="U464" i="4"/>
  <c r="T464" i="4"/>
  <c r="S464" i="4"/>
  <c r="V456" i="4"/>
  <c r="U456" i="4"/>
  <c r="T456" i="4"/>
  <c r="S456" i="4"/>
  <c r="V448" i="4"/>
  <c r="U448" i="4"/>
  <c r="T448" i="4"/>
  <c r="S448" i="4"/>
  <c r="V440" i="4"/>
  <c r="U440" i="4"/>
  <c r="T440" i="4"/>
  <c r="S440" i="4"/>
  <c r="V432" i="4"/>
  <c r="U432" i="4"/>
  <c r="T432" i="4"/>
  <c r="S432" i="4"/>
  <c r="V424" i="4"/>
  <c r="U424" i="4"/>
  <c r="T424" i="4"/>
  <c r="S424" i="4"/>
  <c r="V416" i="4"/>
  <c r="U416" i="4"/>
  <c r="T416" i="4"/>
  <c r="S416" i="4"/>
  <c r="V408" i="4"/>
  <c r="U408" i="4"/>
  <c r="T408" i="4"/>
  <c r="S408" i="4"/>
  <c r="V400" i="4"/>
  <c r="U400" i="4"/>
  <c r="T400" i="4"/>
  <c r="S400" i="4"/>
  <c r="V392" i="4"/>
  <c r="U392" i="4"/>
  <c r="T392" i="4"/>
  <c r="S392" i="4"/>
  <c r="V384" i="4"/>
  <c r="U384" i="4"/>
  <c r="T384" i="4"/>
  <c r="S384" i="4"/>
  <c r="V376" i="4"/>
  <c r="U376" i="4"/>
  <c r="T376" i="4"/>
  <c r="S376" i="4"/>
  <c r="V368" i="4"/>
  <c r="U368" i="4"/>
  <c r="T368" i="4"/>
  <c r="S368" i="4"/>
  <c r="V360" i="4"/>
  <c r="U360" i="4"/>
  <c r="T360" i="4"/>
  <c r="S360" i="4"/>
  <c r="V352" i="4"/>
  <c r="U352" i="4"/>
  <c r="T352" i="4"/>
  <c r="S352" i="4"/>
  <c r="V344" i="4"/>
  <c r="U344" i="4"/>
  <c r="T344" i="4"/>
  <c r="S344" i="4"/>
  <c r="V336" i="4"/>
  <c r="U336" i="4"/>
  <c r="T336" i="4"/>
  <c r="S336" i="4"/>
  <c r="V328" i="4"/>
  <c r="U328" i="4"/>
  <c r="T328" i="4"/>
  <c r="S328" i="4"/>
  <c r="V320" i="4"/>
  <c r="U320" i="4"/>
  <c r="T320" i="4"/>
  <c r="S320" i="4"/>
  <c r="V312" i="4"/>
  <c r="U312" i="4"/>
  <c r="T312" i="4"/>
  <c r="S312" i="4"/>
  <c r="V304" i="4"/>
  <c r="U304" i="4"/>
  <c r="T304" i="4"/>
  <c r="S304" i="4"/>
  <c r="V296" i="4"/>
  <c r="U296" i="4"/>
  <c r="T296" i="4"/>
  <c r="S296" i="4"/>
  <c r="V288" i="4"/>
  <c r="U288" i="4"/>
  <c r="T288" i="4"/>
  <c r="S288" i="4"/>
  <c r="V280" i="4"/>
  <c r="U280" i="4"/>
  <c r="T280" i="4"/>
  <c r="S280" i="4"/>
  <c r="V272" i="4"/>
  <c r="U272" i="4"/>
  <c r="T272" i="4"/>
  <c r="S272" i="4"/>
  <c r="V264" i="4"/>
  <c r="U264" i="4"/>
  <c r="T264" i="4"/>
  <c r="S264" i="4"/>
  <c r="V256" i="4"/>
  <c r="U256" i="4"/>
  <c r="T256" i="4"/>
  <c r="S256" i="4"/>
  <c r="V248" i="4"/>
  <c r="U248" i="4"/>
  <c r="T248" i="4"/>
  <c r="S248" i="4"/>
  <c r="V240" i="4"/>
  <c r="U240" i="4"/>
  <c r="T240" i="4"/>
  <c r="S240" i="4"/>
  <c r="V232" i="4"/>
  <c r="U232" i="4"/>
  <c r="T232" i="4"/>
  <c r="S232" i="4"/>
  <c r="V224" i="4"/>
  <c r="U224" i="4"/>
  <c r="T224" i="4"/>
  <c r="S224" i="4"/>
  <c r="V216" i="4"/>
  <c r="U216" i="4"/>
  <c r="T216" i="4"/>
  <c r="S216" i="4"/>
  <c r="V208" i="4"/>
  <c r="U208" i="4"/>
  <c r="T208" i="4"/>
  <c r="S208" i="4"/>
  <c r="V200" i="4"/>
  <c r="U200" i="4"/>
  <c r="T200" i="4"/>
  <c r="S200" i="4"/>
  <c r="V192" i="4"/>
  <c r="U192" i="4"/>
  <c r="T192" i="4"/>
  <c r="S192" i="4"/>
  <c r="V184" i="4"/>
  <c r="U184" i="4"/>
  <c r="T184" i="4"/>
  <c r="S184" i="4"/>
  <c r="V176" i="4"/>
  <c r="U176" i="4"/>
  <c r="T176" i="4"/>
  <c r="S176" i="4"/>
  <c r="V168" i="4"/>
  <c r="U168" i="4"/>
  <c r="T168" i="4"/>
  <c r="S168" i="4"/>
  <c r="V160" i="4"/>
  <c r="U160" i="4"/>
  <c r="T160" i="4"/>
  <c r="S160" i="4"/>
  <c r="V152" i="4"/>
  <c r="U152" i="4"/>
  <c r="T152" i="4"/>
  <c r="S152" i="4"/>
  <c r="V144" i="4"/>
  <c r="U144" i="4"/>
  <c r="T144" i="4"/>
  <c r="S144" i="4"/>
  <c r="V136" i="4"/>
  <c r="U136" i="4"/>
  <c r="T136" i="4"/>
  <c r="S136" i="4"/>
  <c r="V128" i="4"/>
  <c r="U128" i="4"/>
  <c r="T128" i="4"/>
  <c r="S128" i="4"/>
  <c r="V120" i="4"/>
  <c r="U120" i="4"/>
  <c r="T120" i="4"/>
  <c r="S120" i="4"/>
  <c r="V112" i="4"/>
  <c r="U112" i="4"/>
  <c r="T112" i="4"/>
  <c r="S112" i="4"/>
  <c r="V104" i="4"/>
  <c r="U104" i="4"/>
  <c r="T104" i="4"/>
  <c r="S104" i="4"/>
  <c r="V96" i="4"/>
  <c r="U96" i="4"/>
  <c r="T96" i="4"/>
  <c r="S96" i="4"/>
  <c r="V88" i="4"/>
  <c r="U88" i="4"/>
  <c r="T88" i="4"/>
  <c r="S88" i="4"/>
  <c r="V80" i="4"/>
  <c r="U80" i="4"/>
  <c r="T80" i="4"/>
  <c r="S80" i="4"/>
  <c r="V72" i="4"/>
  <c r="U72" i="4"/>
  <c r="T72" i="4"/>
  <c r="S72" i="4"/>
  <c r="V64" i="4"/>
  <c r="U64" i="4"/>
  <c r="T64" i="4"/>
  <c r="S64" i="4"/>
  <c r="V56" i="4"/>
  <c r="U56" i="4"/>
  <c r="T56" i="4"/>
  <c r="S56" i="4"/>
  <c r="V48" i="4"/>
  <c r="U48" i="4"/>
  <c r="T48" i="4"/>
  <c r="S48" i="4"/>
  <c r="V40" i="4"/>
  <c r="U40" i="4"/>
  <c r="T40" i="4"/>
  <c r="S40" i="4"/>
  <c r="V32" i="4"/>
  <c r="U32" i="4"/>
  <c r="T32" i="4"/>
  <c r="S32" i="4"/>
  <c r="V24" i="4"/>
  <c r="T24" i="4"/>
  <c r="U24" i="4"/>
  <c r="S24" i="4"/>
  <c r="V16" i="4"/>
  <c r="U16" i="4"/>
  <c r="T16" i="4"/>
  <c r="S16" i="4"/>
  <c r="V8" i="4"/>
  <c r="U8" i="4"/>
  <c r="T8" i="4"/>
  <c r="S8" i="4"/>
  <c r="V1183" i="4"/>
  <c r="U1183" i="4"/>
  <c r="T1183" i="4"/>
  <c r="S1183" i="4"/>
  <c r="V1175" i="4"/>
  <c r="U1175" i="4"/>
  <c r="T1175" i="4"/>
  <c r="S1175" i="4"/>
  <c r="V1167" i="4"/>
  <c r="U1167" i="4"/>
  <c r="T1167" i="4"/>
  <c r="S1167" i="4"/>
  <c r="V1159" i="4"/>
  <c r="U1159" i="4"/>
  <c r="T1159" i="4"/>
  <c r="S1159" i="4"/>
  <c r="V1151" i="4"/>
  <c r="U1151" i="4"/>
  <c r="T1151" i="4"/>
  <c r="S1151" i="4"/>
  <c r="V1143" i="4"/>
  <c r="U1143" i="4"/>
  <c r="T1143" i="4"/>
  <c r="S1143" i="4"/>
  <c r="V1135" i="4"/>
  <c r="U1135" i="4"/>
  <c r="T1135" i="4"/>
  <c r="S1135" i="4"/>
  <c r="V1127" i="4"/>
  <c r="U1127" i="4"/>
  <c r="T1127" i="4"/>
  <c r="S1127" i="4"/>
  <c r="V1119" i="4"/>
  <c r="U1119" i="4"/>
  <c r="T1119" i="4"/>
  <c r="S1119" i="4"/>
  <c r="V1111" i="4"/>
  <c r="U1111" i="4"/>
  <c r="T1111" i="4"/>
  <c r="S1111" i="4"/>
  <c r="V1103" i="4"/>
  <c r="U1103" i="4"/>
  <c r="T1103" i="4"/>
  <c r="S1103" i="4"/>
  <c r="V1095" i="4"/>
  <c r="U1095" i="4"/>
  <c r="T1095" i="4"/>
  <c r="S1095" i="4"/>
  <c r="V1087" i="4"/>
  <c r="U1087" i="4"/>
  <c r="T1087" i="4"/>
  <c r="S1087" i="4"/>
  <c r="V1079" i="4"/>
  <c r="U1079" i="4"/>
  <c r="T1079" i="4"/>
  <c r="S1079" i="4"/>
  <c r="V1071" i="4"/>
  <c r="U1071" i="4"/>
  <c r="T1071" i="4"/>
  <c r="S1071" i="4"/>
  <c r="V1063" i="4"/>
  <c r="U1063" i="4"/>
  <c r="T1063" i="4"/>
  <c r="S1063" i="4"/>
  <c r="V1055" i="4"/>
  <c r="U1055" i="4"/>
  <c r="T1055" i="4"/>
  <c r="S1055" i="4"/>
  <c r="V1047" i="4"/>
  <c r="U1047" i="4"/>
  <c r="T1047" i="4"/>
  <c r="S1047" i="4"/>
  <c r="V1039" i="4"/>
  <c r="U1039" i="4"/>
  <c r="T1039" i="4"/>
  <c r="S1039" i="4"/>
  <c r="V1031" i="4"/>
  <c r="U1031" i="4"/>
  <c r="T1031" i="4"/>
  <c r="S1031" i="4"/>
  <c r="V1023" i="4"/>
  <c r="U1023" i="4"/>
  <c r="T1023" i="4"/>
  <c r="S1023" i="4"/>
  <c r="V1015" i="4"/>
  <c r="T1015" i="4"/>
  <c r="U1015" i="4"/>
  <c r="S1015" i="4"/>
  <c r="V1007" i="4"/>
  <c r="U1007" i="4"/>
  <c r="T1007" i="4"/>
  <c r="S1007" i="4"/>
  <c r="V999" i="4"/>
  <c r="U999" i="4"/>
  <c r="T999" i="4"/>
  <c r="S999" i="4"/>
  <c r="V991" i="4"/>
  <c r="U991" i="4"/>
  <c r="T991" i="4"/>
  <c r="S991" i="4"/>
  <c r="V983" i="4"/>
  <c r="U983" i="4"/>
  <c r="T983" i="4"/>
  <c r="S983" i="4"/>
  <c r="V975" i="4"/>
  <c r="U975" i="4"/>
  <c r="T975" i="4"/>
  <c r="S975" i="4"/>
  <c r="V967" i="4"/>
  <c r="U967" i="4"/>
  <c r="T967" i="4"/>
  <c r="S967" i="4"/>
  <c r="V959" i="4"/>
  <c r="U959" i="4"/>
  <c r="T959" i="4"/>
  <c r="S959" i="4"/>
  <c r="V951" i="4"/>
  <c r="U951" i="4"/>
  <c r="T951" i="4"/>
  <c r="S951" i="4"/>
  <c r="V943" i="4"/>
  <c r="U943" i="4"/>
  <c r="T943" i="4"/>
  <c r="S943" i="4"/>
  <c r="V935" i="4"/>
  <c r="U935" i="4"/>
  <c r="T935" i="4"/>
  <c r="S935" i="4"/>
  <c r="V927" i="4"/>
  <c r="U927" i="4"/>
  <c r="T927" i="4"/>
  <c r="S927" i="4"/>
  <c r="V919" i="4"/>
  <c r="U919" i="4"/>
  <c r="T919" i="4"/>
  <c r="S919" i="4"/>
  <c r="V911" i="4"/>
  <c r="U911" i="4"/>
  <c r="T911" i="4"/>
  <c r="S911" i="4"/>
  <c r="V903" i="4"/>
  <c r="U903" i="4"/>
  <c r="T903" i="4"/>
  <c r="S903" i="4"/>
  <c r="V895" i="4"/>
  <c r="U895" i="4"/>
  <c r="T895" i="4"/>
  <c r="S895" i="4"/>
  <c r="V887" i="4"/>
  <c r="U887" i="4"/>
  <c r="T887" i="4"/>
  <c r="S887" i="4"/>
  <c r="V879" i="4"/>
  <c r="U879" i="4"/>
  <c r="T879" i="4"/>
  <c r="S879" i="4"/>
  <c r="V871" i="4"/>
  <c r="U871" i="4"/>
  <c r="T871" i="4"/>
  <c r="S871" i="4"/>
  <c r="V863" i="4"/>
  <c r="U863" i="4"/>
  <c r="T863" i="4"/>
  <c r="S863" i="4"/>
  <c r="V855" i="4"/>
  <c r="U855" i="4"/>
  <c r="T855" i="4"/>
  <c r="S855" i="4"/>
  <c r="V847" i="4"/>
  <c r="U847" i="4"/>
  <c r="S847" i="4"/>
  <c r="T847" i="4"/>
  <c r="V839" i="4"/>
  <c r="U839" i="4"/>
  <c r="T839" i="4"/>
  <c r="S839" i="4"/>
  <c r="V831" i="4"/>
  <c r="U831" i="4"/>
  <c r="T831" i="4"/>
  <c r="S831" i="4"/>
  <c r="V823" i="4"/>
  <c r="U823" i="4"/>
  <c r="T823" i="4"/>
  <c r="S823" i="4"/>
  <c r="V815" i="4"/>
  <c r="U815" i="4"/>
  <c r="T815" i="4"/>
  <c r="S815" i="4"/>
  <c r="V807" i="4"/>
  <c r="U807" i="4"/>
  <c r="T807" i="4"/>
  <c r="S807" i="4"/>
  <c r="V799" i="4"/>
  <c r="U799" i="4"/>
  <c r="T799" i="4"/>
  <c r="S799" i="4"/>
  <c r="V791" i="4"/>
  <c r="U791" i="4"/>
  <c r="T791" i="4"/>
  <c r="S791" i="4"/>
  <c r="V783" i="4"/>
  <c r="U783" i="4"/>
  <c r="T783" i="4"/>
  <c r="S783" i="4"/>
  <c r="V775" i="4"/>
  <c r="U775" i="4"/>
  <c r="T775" i="4"/>
  <c r="S775" i="4"/>
  <c r="V767" i="4"/>
  <c r="U767" i="4"/>
  <c r="T767" i="4"/>
  <c r="S767" i="4"/>
  <c r="V759" i="4"/>
  <c r="U759" i="4"/>
  <c r="T759" i="4"/>
  <c r="S759" i="4"/>
  <c r="V751" i="4"/>
  <c r="U751" i="4"/>
  <c r="T751" i="4"/>
  <c r="S751" i="4"/>
  <c r="V743" i="4"/>
  <c r="U743" i="4"/>
  <c r="T743" i="4"/>
  <c r="S743" i="4"/>
  <c r="V735" i="4"/>
  <c r="U735" i="4"/>
  <c r="T735" i="4"/>
  <c r="S735" i="4"/>
  <c r="V727" i="4"/>
  <c r="U727" i="4"/>
  <c r="T727" i="4"/>
  <c r="S727" i="4"/>
  <c r="V719" i="4"/>
  <c r="U719" i="4"/>
  <c r="T719" i="4"/>
  <c r="S719" i="4"/>
  <c r="V711" i="4"/>
  <c r="T711" i="4"/>
  <c r="U711" i="4"/>
  <c r="S711" i="4"/>
  <c r="V703" i="4"/>
  <c r="U703" i="4"/>
  <c r="T703" i="4"/>
  <c r="S703" i="4"/>
  <c r="V695" i="4"/>
  <c r="U695" i="4"/>
  <c r="T695" i="4"/>
  <c r="S695" i="4"/>
  <c r="V687" i="4"/>
  <c r="U687" i="4"/>
  <c r="T687" i="4"/>
  <c r="S687" i="4"/>
  <c r="V679" i="4"/>
  <c r="U679" i="4"/>
  <c r="T679" i="4"/>
  <c r="S679" i="4"/>
  <c r="V671" i="4"/>
  <c r="U671" i="4"/>
  <c r="T671" i="4"/>
  <c r="S671" i="4"/>
  <c r="V663" i="4"/>
  <c r="U663" i="4"/>
  <c r="T663" i="4"/>
  <c r="S663" i="4"/>
  <c r="V655" i="4"/>
  <c r="U655" i="4"/>
  <c r="T655" i="4"/>
  <c r="S655" i="4"/>
  <c r="V647" i="4"/>
  <c r="U647" i="4"/>
  <c r="T647" i="4"/>
  <c r="S647" i="4"/>
  <c r="V639" i="4"/>
  <c r="U639" i="4"/>
  <c r="T639" i="4"/>
  <c r="S639" i="4"/>
  <c r="V631" i="4"/>
  <c r="U631" i="4"/>
  <c r="T631" i="4"/>
  <c r="S631" i="4"/>
  <c r="V623" i="4"/>
  <c r="U623" i="4"/>
  <c r="S623" i="4"/>
  <c r="T623" i="4"/>
  <c r="V615" i="4"/>
  <c r="U615" i="4"/>
  <c r="T615" i="4"/>
  <c r="S615" i="4"/>
  <c r="V607" i="4"/>
  <c r="U607" i="4"/>
  <c r="T607" i="4"/>
  <c r="S607" i="4"/>
  <c r="V599" i="4"/>
  <c r="U599" i="4"/>
  <c r="T599" i="4"/>
  <c r="S599" i="4"/>
  <c r="V591" i="4"/>
  <c r="U591" i="4"/>
  <c r="T591" i="4"/>
  <c r="S591" i="4"/>
  <c r="V583" i="4"/>
  <c r="T583" i="4"/>
  <c r="U583" i="4"/>
  <c r="S583" i="4"/>
  <c r="V575" i="4"/>
  <c r="U575" i="4"/>
  <c r="T575" i="4"/>
  <c r="S575" i="4"/>
  <c r="V567" i="4"/>
  <c r="U567" i="4"/>
  <c r="T567" i="4"/>
  <c r="S567" i="4"/>
  <c r="V559" i="4"/>
  <c r="U559" i="4"/>
  <c r="T559" i="4"/>
  <c r="S559" i="4"/>
  <c r="V551" i="4"/>
  <c r="U551" i="4"/>
  <c r="T551" i="4"/>
  <c r="S551" i="4"/>
  <c r="V543" i="4"/>
  <c r="U543" i="4"/>
  <c r="T543" i="4"/>
  <c r="S543" i="4"/>
  <c r="V535" i="4"/>
  <c r="U535" i="4"/>
  <c r="T535" i="4"/>
  <c r="S535" i="4"/>
  <c r="V527" i="4"/>
  <c r="U527" i="4"/>
  <c r="T527" i="4"/>
  <c r="S527" i="4"/>
  <c r="V519" i="4"/>
  <c r="U519" i="4"/>
  <c r="T519" i="4"/>
  <c r="S519" i="4"/>
  <c r="V511" i="4"/>
  <c r="U511" i="4"/>
  <c r="T511" i="4"/>
  <c r="S511" i="4"/>
  <c r="V503" i="4"/>
  <c r="U503" i="4"/>
  <c r="T503" i="4"/>
  <c r="S503" i="4"/>
  <c r="V495" i="4"/>
  <c r="U495" i="4"/>
  <c r="T495" i="4"/>
  <c r="S495" i="4"/>
  <c r="V487" i="4"/>
  <c r="U487" i="4"/>
  <c r="T487" i="4"/>
  <c r="S487" i="4"/>
  <c r="V479" i="4"/>
  <c r="U479" i="4"/>
  <c r="T479" i="4"/>
  <c r="S479" i="4"/>
  <c r="V471" i="4"/>
  <c r="U471" i="4"/>
  <c r="T471" i="4"/>
  <c r="S471" i="4"/>
  <c r="V463" i="4"/>
  <c r="U463" i="4"/>
  <c r="T463" i="4"/>
  <c r="S463" i="4"/>
  <c r="V455" i="4"/>
  <c r="U455" i="4"/>
  <c r="T455" i="4"/>
  <c r="S455" i="4"/>
  <c r="V447" i="4"/>
  <c r="U447" i="4"/>
  <c r="T447" i="4"/>
  <c r="S447" i="4"/>
  <c r="V439" i="4"/>
  <c r="U439" i="4"/>
  <c r="T439" i="4"/>
  <c r="S439" i="4"/>
  <c r="V431" i="4"/>
  <c r="U431" i="4"/>
  <c r="T431" i="4"/>
  <c r="S431" i="4"/>
  <c r="V423" i="4"/>
  <c r="U423" i="4"/>
  <c r="S423" i="4"/>
  <c r="T423" i="4"/>
  <c r="V415" i="4"/>
  <c r="U415" i="4"/>
  <c r="T415" i="4"/>
  <c r="S415" i="4"/>
  <c r="V407" i="4"/>
  <c r="U407" i="4"/>
  <c r="T407" i="4"/>
  <c r="S407" i="4"/>
  <c r="V399" i="4"/>
  <c r="U399" i="4"/>
  <c r="T399" i="4"/>
  <c r="S399" i="4"/>
  <c r="V391" i="4"/>
  <c r="U391" i="4"/>
  <c r="T391" i="4"/>
  <c r="S391" i="4"/>
  <c r="V383" i="4"/>
  <c r="U383" i="4"/>
  <c r="T383" i="4"/>
  <c r="S383" i="4"/>
  <c r="V375" i="4"/>
  <c r="U375" i="4"/>
  <c r="T375" i="4"/>
  <c r="S375" i="4"/>
  <c r="V367" i="4"/>
  <c r="U367" i="4"/>
  <c r="T367" i="4"/>
  <c r="S367" i="4"/>
  <c r="V359" i="4"/>
  <c r="U359" i="4"/>
  <c r="T359" i="4"/>
  <c r="S359" i="4"/>
  <c r="V351" i="4"/>
  <c r="U351" i="4"/>
  <c r="T351" i="4"/>
  <c r="S351" i="4"/>
  <c r="V343" i="4"/>
  <c r="U343" i="4"/>
  <c r="T343" i="4"/>
  <c r="S343" i="4"/>
  <c r="V335" i="4"/>
  <c r="U335" i="4"/>
  <c r="T335" i="4"/>
  <c r="S335" i="4"/>
  <c r="V327" i="4"/>
  <c r="U327" i="4"/>
  <c r="T327" i="4"/>
  <c r="S327" i="4"/>
  <c r="V319" i="4"/>
  <c r="U319" i="4"/>
  <c r="T319" i="4"/>
  <c r="S319" i="4"/>
  <c r="V311" i="4"/>
  <c r="U311" i="4"/>
  <c r="T311" i="4"/>
  <c r="S311" i="4"/>
  <c r="V303" i="4"/>
  <c r="U303" i="4"/>
  <c r="T303" i="4"/>
  <c r="S303" i="4"/>
  <c r="V295" i="4"/>
  <c r="U295" i="4"/>
  <c r="T295" i="4"/>
  <c r="S295" i="4"/>
  <c r="V287" i="4"/>
  <c r="U287" i="4"/>
  <c r="T287" i="4"/>
  <c r="S287" i="4"/>
  <c r="V279" i="4"/>
  <c r="U279" i="4"/>
  <c r="T279" i="4"/>
  <c r="S279" i="4"/>
  <c r="V271" i="4"/>
  <c r="U271" i="4"/>
  <c r="T271" i="4"/>
  <c r="S271" i="4"/>
  <c r="V263" i="4"/>
  <c r="U263" i="4"/>
  <c r="T263" i="4"/>
  <c r="S263" i="4"/>
  <c r="V255" i="4"/>
  <c r="U255" i="4"/>
  <c r="T255" i="4"/>
  <c r="S255" i="4"/>
  <c r="V247" i="4"/>
  <c r="U247" i="4"/>
  <c r="T247" i="4"/>
  <c r="S247" i="4"/>
  <c r="V239" i="4"/>
  <c r="U239" i="4"/>
  <c r="T239" i="4"/>
  <c r="S239" i="4"/>
  <c r="V231" i="4"/>
  <c r="U231" i="4"/>
  <c r="T231" i="4"/>
  <c r="S231" i="4"/>
  <c r="V223" i="4"/>
  <c r="U223" i="4"/>
  <c r="T223" i="4"/>
  <c r="S223" i="4"/>
  <c r="V215" i="4"/>
  <c r="U215" i="4"/>
  <c r="T215" i="4"/>
  <c r="S215" i="4"/>
  <c r="V207" i="4"/>
  <c r="U207" i="4"/>
  <c r="T207" i="4"/>
  <c r="S207" i="4"/>
  <c r="V199" i="4"/>
  <c r="U199" i="4"/>
  <c r="T199" i="4"/>
  <c r="S199" i="4"/>
  <c r="V191" i="4"/>
  <c r="U191" i="4"/>
  <c r="T191" i="4"/>
  <c r="S191" i="4"/>
  <c r="V183" i="4"/>
  <c r="U183" i="4"/>
  <c r="T183" i="4"/>
  <c r="S183" i="4"/>
  <c r="V175" i="4"/>
  <c r="U175" i="4"/>
  <c r="T175" i="4"/>
  <c r="S175" i="4"/>
  <c r="V167" i="4"/>
  <c r="U167" i="4"/>
  <c r="T167" i="4"/>
  <c r="S167" i="4"/>
  <c r="V159" i="4"/>
  <c r="U159" i="4"/>
  <c r="T159" i="4"/>
  <c r="S159" i="4"/>
  <c r="V151" i="4"/>
  <c r="U151" i="4"/>
  <c r="T151" i="4"/>
  <c r="S151" i="4"/>
  <c r="V143" i="4"/>
  <c r="U143" i="4"/>
  <c r="T143" i="4"/>
  <c r="S143" i="4"/>
  <c r="V135" i="4"/>
  <c r="U135" i="4"/>
  <c r="T135" i="4"/>
  <c r="S135" i="4"/>
  <c r="V127" i="4"/>
  <c r="U127" i="4"/>
  <c r="T127" i="4"/>
  <c r="S127" i="4"/>
  <c r="V119" i="4"/>
  <c r="U119" i="4"/>
  <c r="T119" i="4"/>
  <c r="S119" i="4"/>
  <c r="V111" i="4"/>
  <c r="U111" i="4"/>
  <c r="T111" i="4"/>
  <c r="S111" i="4"/>
  <c r="V103" i="4"/>
  <c r="U103" i="4"/>
  <c r="T103" i="4"/>
  <c r="S103" i="4"/>
  <c r="V95" i="4"/>
  <c r="U95" i="4"/>
  <c r="T95" i="4"/>
  <c r="S95" i="4"/>
  <c r="V87" i="4"/>
  <c r="U87" i="4"/>
  <c r="T87" i="4"/>
  <c r="S87" i="4"/>
  <c r="V79" i="4"/>
  <c r="U79" i="4"/>
  <c r="T79" i="4"/>
  <c r="S79" i="4"/>
  <c r="V71" i="4"/>
  <c r="U71" i="4"/>
  <c r="T71" i="4"/>
  <c r="S71" i="4"/>
  <c r="V63" i="4"/>
  <c r="U63" i="4"/>
  <c r="T63" i="4"/>
  <c r="S63" i="4"/>
  <c r="V55" i="4"/>
  <c r="U55" i="4"/>
  <c r="T55" i="4"/>
  <c r="S55" i="4"/>
  <c r="V47" i="4"/>
  <c r="U47" i="4"/>
  <c r="T47" i="4"/>
  <c r="S47" i="4"/>
  <c r="V39" i="4"/>
  <c r="U39" i="4"/>
  <c r="T39" i="4"/>
  <c r="S39" i="4"/>
  <c r="V31" i="4"/>
  <c r="U31" i="4"/>
  <c r="T31" i="4"/>
  <c r="S31" i="4"/>
  <c r="V23" i="4"/>
  <c r="U23" i="4"/>
  <c r="T23" i="4"/>
  <c r="S23" i="4"/>
  <c r="V15" i="4"/>
  <c r="U15" i="4"/>
  <c r="T15" i="4"/>
  <c r="S15" i="4"/>
  <c r="V7" i="4"/>
  <c r="U7" i="4"/>
  <c r="T7" i="4"/>
  <c r="S7" i="4"/>
  <c r="V1190" i="4"/>
  <c r="U1190" i="4"/>
  <c r="T1190" i="4"/>
  <c r="S1190" i="4"/>
  <c r="V1182" i="4"/>
  <c r="U1182" i="4"/>
  <c r="T1182" i="4"/>
  <c r="S1182" i="4"/>
  <c r="V1174" i="4"/>
  <c r="U1174" i="4"/>
  <c r="T1174" i="4"/>
  <c r="S1174" i="4"/>
  <c r="V1166" i="4"/>
  <c r="U1166" i="4"/>
  <c r="T1166" i="4"/>
  <c r="S1166" i="4"/>
  <c r="V1158" i="4"/>
  <c r="U1158" i="4"/>
  <c r="T1158" i="4"/>
  <c r="S1158" i="4"/>
  <c r="V1150" i="4"/>
  <c r="U1150" i="4"/>
  <c r="T1150" i="4"/>
  <c r="S1150" i="4"/>
  <c r="V1142" i="4"/>
  <c r="U1142" i="4"/>
  <c r="T1142" i="4"/>
  <c r="S1142" i="4"/>
  <c r="V1134" i="4"/>
  <c r="U1134" i="4"/>
  <c r="T1134" i="4"/>
  <c r="S1134" i="4"/>
  <c r="V1126" i="4"/>
  <c r="U1126" i="4"/>
  <c r="T1126" i="4"/>
  <c r="S1126" i="4"/>
  <c r="V1118" i="4"/>
  <c r="U1118" i="4"/>
  <c r="T1118" i="4"/>
  <c r="S1118" i="4"/>
  <c r="V1110" i="4"/>
  <c r="U1110" i="4"/>
  <c r="T1110" i="4"/>
  <c r="S1110" i="4"/>
  <c r="V1102" i="4"/>
  <c r="U1102" i="4"/>
  <c r="T1102" i="4"/>
  <c r="S1102" i="4"/>
  <c r="V1094" i="4"/>
  <c r="U1094" i="4"/>
  <c r="T1094" i="4"/>
  <c r="S1094" i="4"/>
  <c r="V1086" i="4"/>
  <c r="U1086" i="4"/>
  <c r="T1086" i="4"/>
  <c r="S1086" i="4"/>
  <c r="V1078" i="4"/>
  <c r="U1078" i="4"/>
  <c r="T1078" i="4"/>
  <c r="S1078" i="4"/>
  <c r="V1070" i="4"/>
  <c r="U1070" i="4"/>
  <c r="T1070" i="4"/>
  <c r="S1070" i="4"/>
  <c r="V1062" i="4"/>
  <c r="U1062" i="4"/>
  <c r="T1062" i="4"/>
  <c r="S1062" i="4"/>
  <c r="V1054" i="4"/>
  <c r="U1054" i="4"/>
  <c r="T1054" i="4"/>
  <c r="S1054" i="4"/>
  <c r="V1046" i="4"/>
  <c r="U1046" i="4"/>
  <c r="T1046" i="4"/>
  <c r="S1046" i="4"/>
  <c r="V1038" i="4"/>
  <c r="U1038" i="4"/>
  <c r="T1038" i="4"/>
  <c r="S1038" i="4"/>
  <c r="V1030" i="4"/>
  <c r="U1030" i="4"/>
  <c r="T1030" i="4"/>
  <c r="S1030" i="4"/>
  <c r="V1022" i="4"/>
  <c r="U1022" i="4"/>
  <c r="T1022" i="4"/>
  <c r="S1022" i="4"/>
  <c r="V1014" i="4"/>
  <c r="U1014" i="4"/>
  <c r="T1014" i="4"/>
  <c r="S1014" i="4"/>
  <c r="V1006" i="4"/>
  <c r="U1006" i="4"/>
  <c r="T1006" i="4"/>
  <c r="S1006" i="4"/>
  <c r="V998" i="4"/>
  <c r="U998" i="4"/>
  <c r="S998" i="4"/>
  <c r="T998" i="4"/>
  <c r="V990" i="4"/>
  <c r="U990" i="4"/>
  <c r="T990" i="4"/>
  <c r="S990" i="4"/>
  <c r="V982" i="4"/>
  <c r="U982" i="4"/>
  <c r="T982" i="4"/>
  <c r="S982" i="4"/>
  <c r="V974" i="4"/>
  <c r="U974" i="4"/>
  <c r="T974" i="4"/>
  <c r="S974" i="4"/>
  <c r="V966" i="4"/>
  <c r="U966" i="4"/>
  <c r="T966" i="4"/>
  <c r="S966" i="4"/>
  <c r="V958" i="4"/>
  <c r="U958" i="4"/>
  <c r="T958" i="4"/>
  <c r="S958" i="4"/>
  <c r="V950" i="4"/>
  <c r="U950" i="4"/>
  <c r="S950" i="4"/>
  <c r="T950" i="4"/>
  <c r="V942" i="4"/>
  <c r="U942" i="4"/>
  <c r="T942" i="4"/>
  <c r="S942" i="4"/>
  <c r="V934" i="4"/>
  <c r="U934" i="4"/>
  <c r="T934" i="4"/>
  <c r="S934" i="4"/>
  <c r="V926" i="4"/>
  <c r="U926" i="4"/>
  <c r="T926" i="4"/>
  <c r="S926" i="4"/>
  <c r="V918" i="4"/>
  <c r="U918" i="4"/>
  <c r="T918" i="4"/>
  <c r="S918" i="4"/>
  <c r="V910" i="4"/>
  <c r="U910" i="4"/>
  <c r="T910" i="4"/>
  <c r="S910" i="4"/>
  <c r="V902" i="4"/>
  <c r="U902" i="4"/>
  <c r="T902" i="4"/>
  <c r="S902" i="4"/>
  <c r="V894" i="4"/>
  <c r="T894" i="4"/>
  <c r="U894" i="4"/>
  <c r="S894" i="4"/>
  <c r="V886" i="4"/>
  <c r="U886" i="4"/>
  <c r="T886" i="4"/>
  <c r="S886" i="4"/>
  <c r="V878" i="4"/>
  <c r="U878" i="4"/>
  <c r="T878" i="4"/>
  <c r="S878" i="4"/>
  <c r="V870" i="4"/>
  <c r="U870" i="4"/>
  <c r="T870" i="4"/>
  <c r="S870" i="4"/>
  <c r="V862" i="4"/>
  <c r="U862" i="4"/>
  <c r="T862" i="4"/>
  <c r="S862" i="4"/>
  <c r="V854" i="4"/>
  <c r="U854" i="4"/>
  <c r="T854" i="4"/>
  <c r="S854" i="4"/>
  <c r="V846" i="4"/>
  <c r="U846" i="4"/>
  <c r="T846" i="4"/>
  <c r="S846" i="4"/>
  <c r="V838" i="4"/>
  <c r="U838" i="4"/>
  <c r="T838" i="4"/>
  <c r="S838" i="4"/>
  <c r="V830" i="4"/>
  <c r="U830" i="4"/>
  <c r="T830" i="4"/>
  <c r="S830" i="4"/>
  <c r="V822" i="4"/>
  <c r="U822" i="4"/>
  <c r="T822" i="4"/>
  <c r="S822" i="4"/>
  <c r="V814" i="4"/>
  <c r="U814" i="4"/>
  <c r="T814" i="4"/>
  <c r="S814" i="4"/>
  <c r="V806" i="4"/>
  <c r="U806" i="4"/>
  <c r="T806" i="4"/>
  <c r="S806" i="4"/>
  <c r="V798" i="4"/>
  <c r="U798" i="4"/>
  <c r="S798" i="4"/>
  <c r="T798" i="4"/>
  <c r="V790" i="4"/>
  <c r="U790" i="4"/>
  <c r="T790" i="4"/>
  <c r="S790" i="4"/>
  <c r="V782" i="4"/>
  <c r="U782" i="4"/>
  <c r="T782" i="4"/>
  <c r="S782" i="4"/>
  <c r="V774" i="4"/>
  <c r="U774" i="4"/>
  <c r="T774" i="4"/>
  <c r="S774" i="4"/>
  <c r="V766" i="4"/>
  <c r="U766" i="4"/>
  <c r="T766" i="4"/>
  <c r="S766" i="4"/>
  <c r="V758" i="4"/>
  <c r="U758" i="4"/>
  <c r="S758" i="4"/>
  <c r="T758" i="4"/>
  <c r="V750" i="4"/>
  <c r="U750" i="4"/>
  <c r="T750" i="4"/>
  <c r="S750" i="4"/>
  <c r="V742" i="4"/>
  <c r="U742" i="4"/>
  <c r="T742" i="4"/>
  <c r="S742" i="4"/>
  <c r="V734" i="4"/>
  <c r="U734" i="4"/>
  <c r="S734" i="4"/>
  <c r="T734" i="4"/>
  <c r="V726" i="4"/>
  <c r="U726" i="4"/>
  <c r="T726" i="4"/>
  <c r="S726" i="4"/>
  <c r="V718" i="4"/>
  <c r="U718" i="4"/>
  <c r="S718" i="4"/>
  <c r="T718" i="4"/>
  <c r="V710" i="4"/>
  <c r="U710" i="4"/>
  <c r="T710" i="4"/>
  <c r="S710" i="4"/>
  <c r="V702" i="4"/>
  <c r="U702" i="4"/>
  <c r="S702" i="4"/>
  <c r="T702" i="4"/>
  <c r="V694" i="4"/>
  <c r="U694" i="4"/>
  <c r="S694" i="4"/>
  <c r="T694" i="4"/>
  <c r="V686" i="4"/>
  <c r="U686" i="4"/>
  <c r="S686" i="4"/>
  <c r="T686" i="4"/>
  <c r="V678" i="4"/>
  <c r="U678" i="4"/>
  <c r="T678" i="4"/>
  <c r="S678" i="4"/>
  <c r="V670" i="4"/>
  <c r="U670" i="4"/>
  <c r="T670" i="4"/>
  <c r="S670" i="4"/>
  <c r="V662" i="4"/>
  <c r="U662" i="4"/>
  <c r="T662" i="4"/>
  <c r="S662" i="4"/>
  <c r="V654" i="4"/>
  <c r="U654" i="4"/>
  <c r="S654" i="4"/>
  <c r="T654" i="4"/>
  <c r="V646" i="4"/>
  <c r="U646" i="4"/>
  <c r="T646" i="4"/>
  <c r="S646" i="4"/>
  <c r="V638" i="4"/>
  <c r="U638" i="4"/>
  <c r="T638" i="4"/>
  <c r="S638" i="4"/>
  <c r="V630" i="4"/>
  <c r="U630" i="4"/>
  <c r="T630" i="4"/>
  <c r="S630" i="4"/>
  <c r="V622" i="4"/>
  <c r="U622" i="4"/>
  <c r="S622" i="4"/>
  <c r="T622" i="4"/>
  <c r="V614" i="4"/>
  <c r="U614" i="4"/>
  <c r="T614" i="4"/>
  <c r="S614" i="4"/>
  <c r="V606" i="4"/>
  <c r="U606" i="4"/>
  <c r="T606" i="4"/>
  <c r="S606" i="4"/>
  <c r="V598" i="4"/>
  <c r="U598" i="4"/>
  <c r="T598" i="4"/>
  <c r="S598" i="4"/>
  <c r="V590" i="4"/>
  <c r="U590" i="4"/>
  <c r="S590" i="4"/>
  <c r="T590" i="4"/>
  <c r="V582" i="4"/>
  <c r="U582" i="4"/>
  <c r="S582" i="4"/>
  <c r="T582" i="4"/>
  <c r="V574" i="4"/>
  <c r="U574" i="4"/>
  <c r="T574" i="4"/>
  <c r="S574" i="4"/>
  <c r="V566" i="4"/>
  <c r="U566" i="4"/>
  <c r="S566" i="4"/>
  <c r="T566" i="4"/>
  <c r="V558" i="4"/>
  <c r="U558" i="4"/>
  <c r="S558" i="4"/>
  <c r="T558" i="4"/>
  <c r="V550" i="4"/>
  <c r="U550" i="4"/>
  <c r="S550" i="4"/>
  <c r="T550" i="4"/>
  <c r="V542" i="4"/>
  <c r="U542" i="4"/>
  <c r="T542" i="4"/>
  <c r="S542" i="4"/>
  <c r="V534" i="4"/>
  <c r="U534" i="4"/>
  <c r="S534" i="4"/>
  <c r="T534" i="4"/>
  <c r="V526" i="4"/>
  <c r="U526" i="4"/>
  <c r="T526" i="4"/>
  <c r="S526" i="4"/>
  <c r="V518" i="4"/>
  <c r="U518" i="4"/>
  <c r="S518" i="4"/>
  <c r="T518" i="4"/>
  <c r="V510" i="4"/>
  <c r="U510" i="4"/>
  <c r="T510" i="4"/>
  <c r="S510" i="4"/>
  <c r="V502" i="4"/>
  <c r="U502" i="4"/>
  <c r="S502" i="4"/>
  <c r="T502" i="4"/>
  <c r="V494" i="4"/>
  <c r="U494" i="4"/>
  <c r="T494" i="4"/>
  <c r="S494" i="4"/>
  <c r="V486" i="4"/>
  <c r="U486" i="4"/>
  <c r="T486" i="4"/>
  <c r="S486" i="4"/>
  <c r="V478" i="4"/>
  <c r="U478" i="4"/>
  <c r="T478" i="4"/>
  <c r="S478" i="4"/>
  <c r="V470" i="4"/>
  <c r="U470" i="4"/>
  <c r="T470" i="4"/>
  <c r="S470" i="4"/>
  <c r="V462" i="4"/>
  <c r="U462" i="4"/>
  <c r="S462" i="4"/>
  <c r="T462" i="4"/>
  <c r="V454" i="4"/>
  <c r="U454" i="4"/>
  <c r="T454" i="4"/>
  <c r="S454" i="4"/>
  <c r="V446" i="4"/>
  <c r="U446" i="4"/>
  <c r="T446" i="4"/>
  <c r="S446" i="4"/>
  <c r="V438" i="4"/>
  <c r="U438" i="4"/>
  <c r="S438" i="4"/>
  <c r="T438" i="4"/>
  <c r="V430" i="4"/>
  <c r="U430" i="4"/>
  <c r="T430" i="4"/>
  <c r="S430" i="4"/>
  <c r="V422" i="4"/>
  <c r="U422" i="4"/>
  <c r="T422" i="4"/>
  <c r="S422" i="4"/>
  <c r="V414" i="4"/>
  <c r="U414" i="4"/>
  <c r="T414" i="4"/>
  <c r="S414" i="4"/>
  <c r="V406" i="4"/>
  <c r="U406" i="4"/>
  <c r="T406" i="4"/>
  <c r="S406" i="4"/>
  <c r="V398" i="4"/>
  <c r="U398" i="4"/>
  <c r="S398" i="4"/>
  <c r="T398" i="4"/>
  <c r="V390" i="4"/>
  <c r="U390" i="4"/>
  <c r="T390" i="4"/>
  <c r="S390" i="4"/>
  <c r="V382" i="4"/>
  <c r="U382" i="4"/>
  <c r="T382" i="4"/>
  <c r="S382" i="4"/>
  <c r="V374" i="4"/>
  <c r="U374" i="4"/>
  <c r="S374" i="4"/>
  <c r="T374" i="4"/>
  <c r="V366" i="4"/>
  <c r="U366" i="4"/>
  <c r="S366" i="4"/>
  <c r="T366" i="4"/>
  <c r="V358" i="4"/>
  <c r="U358" i="4"/>
  <c r="T358" i="4"/>
  <c r="S358" i="4"/>
  <c r="V350" i="4"/>
  <c r="U350" i="4"/>
  <c r="T350" i="4"/>
  <c r="S350" i="4"/>
  <c r="V342" i="4"/>
  <c r="U342" i="4"/>
  <c r="T342" i="4"/>
  <c r="S342" i="4"/>
  <c r="V334" i="4"/>
  <c r="U334" i="4"/>
  <c r="S334" i="4"/>
  <c r="T334" i="4"/>
  <c r="V326" i="4"/>
  <c r="U326" i="4"/>
  <c r="T326" i="4"/>
  <c r="S326" i="4"/>
  <c r="V318" i="4"/>
  <c r="U318" i="4"/>
  <c r="T318" i="4"/>
  <c r="S318" i="4"/>
  <c r="V310" i="4"/>
  <c r="U310" i="4"/>
  <c r="T310" i="4"/>
  <c r="S310" i="4"/>
  <c r="V302" i="4"/>
  <c r="U302" i="4"/>
  <c r="S302" i="4"/>
  <c r="T302" i="4"/>
  <c r="V294" i="4"/>
  <c r="U294" i="4"/>
  <c r="T294" i="4"/>
  <c r="S294" i="4"/>
  <c r="V286" i="4"/>
  <c r="U286" i="4"/>
  <c r="T286" i="4"/>
  <c r="S286" i="4"/>
  <c r="V278" i="4"/>
  <c r="U278" i="4"/>
  <c r="T278" i="4"/>
  <c r="S278" i="4"/>
  <c r="V270" i="4"/>
  <c r="U270" i="4"/>
  <c r="S270" i="4"/>
  <c r="T270" i="4"/>
  <c r="V262" i="4"/>
  <c r="U262" i="4"/>
  <c r="T262" i="4"/>
  <c r="S262" i="4"/>
  <c r="V254" i="4"/>
  <c r="U254" i="4"/>
  <c r="S254" i="4"/>
  <c r="T254" i="4"/>
  <c r="V246" i="4"/>
  <c r="U246" i="4"/>
  <c r="T246" i="4"/>
  <c r="S246" i="4"/>
  <c r="V238" i="4"/>
  <c r="U238" i="4"/>
  <c r="T238" i="4"/>
  <c r="S238" i="4"/>
  <c r="V230" i="4"/>
  <c r="U230" i="4"/>
  <c r="T230" i="4"/>
  <c r="S230" i="4"/>
  <c r="V222" i="4"/>
  <c r="U222" i="4"/>
  <c r="T222" i="4"/>
  <c r="S222" i="4"/>
  <c r="V214" i="4"/>
  <c r="U214" i="4"/>
  <c r="T214" i="4"/>
  <c r="S214" i="4"/>
  <c r="V206" i="4"/>
  <c r="U206" i="4"/>
  <c r="T206" i="4"/>
  <c r="S206" i="4"/>
  <c r="V198" i="4"/>
  <c r="U198" i="4"/>
  <c r="T198" i="4"/>
  <c r="S198" i="4"/>
  <c r="V190" i="4"/>
  <c r="U190" i="4"/>
  <c r="S190" i="4"/>
  <c r="T190" i="4"/>
  <c r="V182" i="4"/>
  <c r="U182" i="4"/>
  <c r="T182" i="4"/>
  <c r="S182" i="4"/>
  <c r="V174" i="4"/>
  <c r="U174" i="4"/>
  <c r="T174" i="4"/>
  <c r="S174" i="4"/>
  <c r="V166" i="4"/>
  <c r="U166" i="4"/>
  <c r="T166" i="4"/>
  <c r="S166" i="4"/>
  <c r="V158" i="4"/>
  <c r="U158" i="4"/>
  <c r="T158" i="4"/>
  <c r="S158" i="4"/>
  <c r="V150" i="4"/>
  <c r="U150" i="4"/>
  <c r="S150" i="4"/>
  <c r="T150" i="4"/>
  <c r="V142" i="4"/>
  <c r="U142" i="4"/>
  <c r="T142" i="4"/>
  <c r="S142" i="4"/>
  <c r="V134" i="4"/>
  <c r="U134" i="4"/>
  <c r="T134" i="4"/>
  <c r="S134" i="4"/>
  <c r="V126" i="4"/>
  <c r="U126" i="4"/>
  <c r="T126" i="4"/>
  <c r="S126" i="4"/>
  <c r="V118" i="4"/>
  <c r="U118" i="4"/>
  <c r="T118" i="4"/>
  <c r="S118" i="4"/>
  <c r="V110" i="4"/>
  <c r="U110" i="4"/>
  <c r="S110" i="4"/>
  <c r="T110" i="4"/>
  <c r="V102" i="4"/>
  <c r="U102" i="4"/>
  <c r="T102" i="4"/>
  <c r="S102" i="4"/>
  <c r="V94" i="4"/>
  <c r="U94" i="4"/>
  <c r="T94" i="4"/>
  <c r="S94" i="4"/>
  <c r="V86" i="4"/>
  <c r="U86" i="4"/>
  <c r="T86" i="4"/>
  <c r="S86" i="4"/>
  <c r="V78" i="4"/>
  <c r="U78" i="4"/>
  <c r="T78" i="4"/>
  <c r="S78" i="4"/>
  <c r="V70" i="4"/>
  <c r="U70" i="4"/>
  <c r="T70" i="4"/>
  <c r="S70" i="4"/>
  <c r="V62" i="4"/>
  <c r="U62" i="4"/>
  <c r="T62" i="4"/>
  <c r="S62" i="4"/>
  <c r="V54" i="4"/>
  <c r="U54" i="4"/>
  <c r="T54" i="4"/>
  <c r="S54" i="4"/>
  <c r="V46" i="4"/>
  <c r="U46" i="4"/>
  <c r="T46" i="4"/>
  <c r="S46" i="4"/>
  <c r="V38" i="4"/>
  <c r="U38" i="4"/>
  <c r="T38" i="4"/>
  <c r="S38" i="4"/>
  <c r="V30" i="4"/>
  <c r="U30" i="4"/>
  <c r="T30" i="4"/>
  <c r="S30" i="4"/>
  <c r="V22" i="4"/>
  <c r="U22" i="4"/>
  <c r="T22" i="4"/>
  <c r="S22" i="4"/>
  <c r="V14" i="4"/>
  <c r="U14" i="4"/>
  <c r="T14" i="4"/>
  <c r="S14" i="4"/>
  <c r="V6" i="4"/>
  <c r="U6" i="4"/>
  <c r="T6" i="4"/>
  <c r="S6" i="4"/>
  <c r="V1189" i="4"/>
  <c r="U1189" i="4"/>
  <c r="T1189" i="4"/>
  <c r="S1189" i="4"/>
  <c r="V1181" i="4"/>
  <c r="U1181" i="4"/>
  <c r="T1181" i="4"/>
  <c r="S1181" i="4"/>
  <c r="V1173" i="4"/>
  <c r="U1173" i="4"/>
  <c r="T1173" i="4"/>
  <c r="S1173" i="4"/>
  <c r="V1165" i="4"/>
  <c r="U1165" i="4"/>
  <c r="T1165" i="4"/>
  <c r="S1165" i="4"/>
  <c r="V1157" i="4"/>
  <c r="U1157" i="4"/>
  <c r="T1157" i="4"/>
  <c r="S1157" i="4"/>
  <c r="V1149" i="4"/>
  <c r="U1149" i="4"/>
  <c r="T1149" i="4"/>
  <c r="S1149" i="4"/>
  <c r="V1141" i="4"/>
  <c r="U1141" i="4"/>
  <c r="T1141" i="4"/>
  <c r="S1141" i="4"/>
  <c r="V1133" i="4"/>
  <c r="U1133" i="4"/>
  <c r="T1133" i="4"/>
  <c r="S1133" i="4"/>
  <c r="V1125" i="4"/>
  <c r="U1125" i="4"/>
  <c r="T1125" i="4"/>
  <c r="S1125" i="4"/>
  <c r="V1117" i="4"/>
  <c r="U1117" i="4"/>
  <c r="T1117" i="4"/>
  <c r="S1117" i="4"/>
  <c r="V1109" i="4"/>
  <c r="U1109" i="4"/>
  <c r="T1109" i="4"/>
  <c r="S1109" i="4"/>
  <c r="V1101" i="4"/>
  <c r="U1101" i="4"/>
  <c r="T1101" i="4"/>
  <c r="S1101" i="4"/>
  <c r="V1093" i="4"/>
  <c r="U1093" i="4"/>
  <c r="T1093" i="4"/>
  <c r="S1093" i="4"/>
  <c r="V1085" i="4"/>
  <c r="U1085" i="4"/>
  <c r="T1085" i="4"/>
  <c r="S1085" i="4"/>
  <c r="V1077" i="4"/>
  <c r="U1077" i="4"/>
  <c r="T1077" i="4"/>
  <c r="S1077" i="4"/>
  <c r="V1069" i="4"/>
  <c r="U1069" i="4"/>
  <c r="T1069" i="4"/>
  <c r="S1069" i="4"/>
  <c r="V1061" i="4"/>
  <c r="U1061" i="4"/>
  <c r="T1061" i="4"/>
  <c r="S1061" i="4"/>
  <c r="V1053" i="4"/>
  <c r="U1053" i="4"/>
  <c r="T1053" i="4"/>
  <c r="S1053" i="4"/>
  <c r="V1045" i="4"/>
  <c r="U1045" i="4"/>
  <c r="T1045" i="4"/>
  <c r="S1045" i="4"/>
  <c r="V1037" i="4"/>
  <c r="U1037" i="4"/>
  <c r="T1037" i="4"/>
  <c r="S1037" i="4"/>
  <c r="V1029" i="4"/>
  <c r="U1029" i="4"/>
  <c r="T1029" i="4"/>
  <c r="S1029" i="4"/>
  <c r="V1021" i="4"/>
  <c r="U1021" i="4"/>
  <c r="T1021" i="4"/>
  <c r="S1021" i="4"/>
  <c r="V1013" i="4"/>
  <c r="U1013" i="4"/>
  <c r="T1013" i="4"/>
  <c r="S1013" i="4"/>
  <c r="V1005" i="4"/>
  <c r="U1005" i="4"/>
  <c r="T1005" i="4"/>
  <c r="S1005" i="4"/>
  <c r="V997" i="4"/>
  <c r="U997" i="4"/>
  <c r="T997" i="4"/>
  <c r="S997" i="4"/>
  <c r="V989" i="4"/>
  <c r="U989" i="4"/>
  <c r="T989" i="4"/>
  <c r="S989" i="4"/>
  <c r="V981" i="4"/>
  <c r="U981" i="4"/>
  <c r="T981" i="4"/>
  <c r="S981" i="4"/>
  <c r="U973" i="4"/>
  <c r="V973" i="4"/>
  <c r="T973" i="4"/>
  <c r="S973" i="4"/>
  <c r="V965" i="4"/>
  <c r="U965" i="4"/>
  <c r="T965" i="4"/>
  <c r="S965" i="4"/>
  <c r="V957" i="4"/>
  <c r="U957" i="4"/>
  <c r="T957" i="4"/>
  <c r="S957" i="4"/>
  <c r="V949" i="4"/>
  <c r="U949" i="4"/>
  <c r="T949" i="4"/>
  <c r="S949" i="4"/>
  <c r="V941" i="4"/>
  <c r="U941" i="4"/>
  <c r="T941" i="4"/>
  <c r="S941" i="4"/>
  <c r="V933" i="4"/>
  <c r="U933" i="4"/>
  <c r="T933" i="4"/>
  <c r="S933" i="4"/>
  <c r="V925" i="4"/>
  <c r="U925" i="4"/>
  <c r="T925" i="4"/>
  <c r="S925" i="4"/>
  <c r="V917" i="4"/>
  <c r="T917" i="4"/>
  <c r="S917" i="4"/>
  <c r="U917" i="4"/>
  <c r="V909" i="4"/>
  <c r="U909" i="4"/>
  <c r="T909" i="4"/>
  <c r="S909" i="4"/>
  <c r="V901" i="4"/>
  <c r="U901" i="4"/>
  <c r="T901" i="4"/>
  <c r="S901" i="4"/>
  <c r="V893" i="4"/>
  <c r="T893" i="4"/>
  <c r="U893" i="4"/>
  <c r="S893" i="4"/>
  <c r="V885" i="4"/>
  <c r="U885" i="4"/>
  <c r="T885" i="4"/>
  <c r="S885" i="4"/>
  <c r="V877" i="4"/>
  <c r="U877" i="4"/>
  <c r="T877" i="4"/>
  <c r="S877" i="4"/>
  <c r="V869" i="4"/>
  <c r="U869" i="4"/>
  <c r="T869" i="4"/>
  <c r="S869" i="4"/>
  <c r="V861" i="4"/>
  <c r="T861" i="4"/>
  <c r="U861" i="4"/>
  <c r="S861" i="4"/>
  <c r="V853" i="4"/>
  <c r="U853" i="4"/>
  <c r="T853" i="4"/>
  <c r="S853" i="4"/>
  <c r="V845" i="4"/>
  <c r="U845" i="4"/>
  <c r="T845" i="4"/>
  <c r="S845" i="4"/>
  <c r="V837" i="4"/>
  <c r="U837" i="4"/>
  <c r="T837" i="4"/>
  <c r="S837" i="4"/>
  <c r="V829" i="4"/>
  <c r="U829" i="4"/>
  <c r="T829" i="4"/>
  <c r="S829" i="4"/>
  <c r="V821" i="4"/>
  <c r="U821" i="4"/>
  <c r="T821" i="4"/>
  <c r="S821" i="4"/>
  <c r="V813" i="4"/>
  <c r="U813" i="4"/>
  <c r="T813" i="4"/>
  <c r="S813" i="4"/>
  <c r="V805" i="4"/>
  <c r="U805" i="4"/>
  <c r="T805" i="4"/>
  <c r="S805" i="4"/>
  <c r="V797" i="4"/>
  <c r="U797" i="4"/>
  <c r="T797" i="4"/>
  <c r="S797" i="4"/>
  <c r="V789" i="4"/>
  <c r="U789" i="4"/>
  <c r="T789" i="4"/>
  <c r="S789" i="4"/>
  <c r="V781" i="4"/>
  <c r="U781" i="4"/>
  <c r="T781" i="4"/>
  <c r="S781" i="4"/>
  <c r="V773" i="4"/>
  <c r="U773" i="4"/>
  <c r="T773" i="4"/>
  <c r="S773" i="4"/>
  <c r="V765" i="4"/>
  <c r="U765" i="4"/>
  <c r="T765" i="4"/>
  <c r="S765" i="4"/>
  <c r="V757" i="4"/>
  <c r="U757" i="4"/>
  <c r="T757" i="4"/>
  <c r="S757" i="4"/>
  <c r="V749" i="4"/>
  <c r="T749" i="4"/>
  <c r="U749" i="4"/>
  <c r="S749" i="4"/>
  <c r="V741" i="4"/>
  <c r="U741" i="4"/>
  <c r="T741" i="4"/>
  <c r="S741" i="4"/>
  <c r="V733" i="4"/>
  <c r="U733" i="4"/>
  <c r="T733" i="4"/>
  <c r="S733" i="4"/>
  <c r="V725" i="4"/>
  <c r="U725" i="4"/>
  <c r="T725" i="4"/>
  <c r="S725" i="4"/>
  <c r="V717" i="4"/>
  <c r="U717" i="4"/>
  <c r="T717" i="4"/>
  <c r="S717" i="4"/>
  <c r="V709" i="4"/>
  <c r="U709" i="4"/>
  <c r="T709" i="4"/>
  <c r="S709" i="4"/>
  <c r="V701" i="4"/>
  <c r="T701" i="4"/>
  <c r="U701" i="4"/>
  <c r="S701" i="4"/>
  <c r="V693" i="4"/>
  <c r="U693" i="4"/>
  <c r="T693" i="4"/>
  <c r="S693" i="4"/>
  <c r="V685" i="4"/>
  <c r="U685" i="4"/>
  <c r="T685" i="4"/>
  <c r="S685" i="4"/>
  <c r="V677" i="4"/>
  <c r="U677" i="4"/>
  <c r="T677" i="4"/>
  <c r="S677" i="4"/>
  <c r="V669" i="4"/>
  <c r="U669" i="4"/>
  <c r="T669" i="4"/>
  <c r="S669" i="4"/>
  <c r="V661" i="4"/>
  <c r="U661" i="4"/>
  <c r="T661" i="4"/>
  <c r="S661" i="4"/>
  <c r="V653" i="4"/>
  <c r="U653" i="4"/>
  <c r="T653" i="4"/>
  <c r="S653" i="4"/>
  <c r="V645" i="4"/>
  <c r="U645" i="4"/>
  <c r="T645" i="4"/>
  <c r="S645" i="4"/>
  <c r="V637" i="4"/>
  <c r="U637" i="4"/>
  <c r="T637" i="4"/>
  <c r="S637" i="4"/>
  <c r="V629" i="4"/>
  <c r="U629" i="4"/>
  <c r="T629" i="4"/>
  <c r="S629" i="4"/>
  <c r="V621" i="4"/>
  <c r="T621" i="4"/>
  <c r="U621" i="4"/>
  <c r="S621" i="4"/>
  <c r="V613" i="4"/>
  <c r="U613" i="4"/>
  <c r="T613" i="4"/>
  <c r="S613" i="4"/>
  <c r="V605" i="4"/>
  <c r="U605" i="4"/>
  <c r="T605" i="4"/>
  <c r="S605" i="4"/>
  <c r="V597" i="4"/>
  <c r="U597" i="4"/>
  <c r="T597" i="4"/>
  <c r="S597" i="4"/>
  <c r="V589" i="4"/>
  <c r="U589" i="4"/>
  <c r="T589" i="4"/>
  <c r="S589" i="4"/>
  <c r="V581" i="4"/>
  <c r="U581" i="4"/>
  <c r="T581" i="4"/>
  <c r="S581" i="4"/>
  <c r="V573" i="4"/>
  <c r="T573" i="4"/>
  <c r="U573" i="4"/>
  <c r="S573" i="4"/>
  <c r="V565" i="4"/>
  <c r="U565" i="4"/>
  <c r="T565" i="4"/>
  <c r="S565" i="4"/>
  <c r="V557" i="4"/>
  <c r="U557" i="4"/>
  <c r="T557" i="4"/>
  <c r="S557" i="4"/>
  <c r="V549" i="4"/>
  <c r="U549" i="4"/>
  <c r="T549" i="4"/>
  <c r="S549" i="4"/>
  <c r="V541" i="4"/>
  <c r="U541" i="4"/>
  <c r="T541" i="4"/>
  <c r="S541" i="4"/>
  <c r="V533" i="4"/>
  <c r="U533" i="4"/>
  <c r="T533" i="4"/>
  <c r="S533" i="4"/>
  <c r="V525" i="4"/>
  <c r="U525" i="4"/>
  <c r="T525" i="4"/>
  <c r="S525" i="4"/>
  <c r="V517" i="4"/>
  <c r="U517" i="4"/>
  <c r="T517" i="4"/>
  <c r="S517" i="4"/>
  <c r="V509" i="4"/>
  <c r="U509" i="4"/>
  <c r="T509" i="4"/>
  <c r="S509" i="4"/>
  <c r="V501" i="4"/>
  <c r="U501" i="4"/>
  <c r="T501" i="4"/>
  <c r="S501" i="4"/>
  <c r="V493" i="4"/>
  <c r="U493" i="4"/>
  <c r="T493" i="4"/>
  <c r="S493" i="4"/>
  <c r="V485" i="4"/>
  <c r="U485" i="4"/>
  <c r="T485" i="4"/>
  <c r="S485" i="4"/>
  <c r="V477" i="4"/>
  <c r="U477" i="4"/>
  <c r="T477" i="4"/>
  <c r="S477" i="4"/>
  <c r="V469" i="4"/>
  <c r="U469" i="4"/>
  <c r="T469" i="4"/>
  <c r="S469" i="4"/>
  <c r="V461" i="4"/>
  <c r="U461" i="4"/>
  <c r="T461" i="4"/>
  <c r="S461" i="4"/>
  <c r="V453" i="4"/>
  <c r="U453" i="4"/>
  <c r="T453" i="4"/>
  <c r="S453" i="4"/>
  <c r="V445" i="4"/>
  <c r="U445" i="4"/>
  <c r="T445" i="4"/>
  <c r="S445" i="4"/>
  <c r="V437" i="4"/>
  <c r="U437" i="4"/>
  <c r="T437" i="4"/>
  <c r="S437" i="4"/>
  <c r="V429" i="4"/>
  <c r="U429" i="4"/>
  <c r="T429" i="4"/>
  <c r="S429" i="4"/>
  <c r="V421" i="4"/>
  <c r="U421" i="4"/>
  <c r="T421" i="4"/>
  <c r="S421" i="4"/>
  <c r="V413" i="4"/>
  <c r="U413" i="4"/>
  <c r="T413" i="4"/>
  <c r="S413" i="4"/>
  <c r="V405" i="4"/>
  <c r="U405" i="4"/>
  <c r="T405" i="4"/>
  <c r="S405" i="4"/>
  <c r="V397" i="4"/>
  <c r="U397" i="4"/>
  <c r="T397" i="4"/>
  <c r="S397" i="4"/>
  <c r="V389" i="4"/>
  <c r="U389" i="4"/>
  <c r="T389" i="4"/>
  <c r="S389" i="4"/>
  <c r="V381" i="4"/>
  <c r="U381" i="4"/>
  <c r="T381" i="4"/>
  <c r="S381" i="4"/>
  <c r="V373" i="4"/>
  <c r="U373" i="4"/>
  <c r="T373" i="4"/>
  <c r="S373" i="4"/>
  <c r="V365" i="4"/>
  <c r="U365" i="4"/>
  <c r="T365" i="4"/>
  <c r="S365" i="4"/>
  <c r="V357" i="4"/>
  <c r="U357" i="4"/>
  <c r="T357" i="4"/>
  <c r="S357" i="4"/>
  <c r="V349" i="4"/>
  <c r="U349" i="4"/>
  <c r="T349" i="4"/>
  <c r="S349" i="4"/>
  <c r="V341" i="4"/>
  <c r="U341" i="4"/>
  <c r="T341" i="4"/>
  <c r="S341" i="4"/>
  <c r="V333" i="4"/>
  <c r="U333" i="4"/>
  <c r="T333" i="4"/>
  <c r="S333" i="4"/>
  <c r="V325" i="4"/>
  <c r="U325" i="4"/>
  <c r="T325" i="4"/>
  <c r="S325" i="4"/>
  <c r="V317" i="4"/>
  <c r="U317" i="4"/>
  <c r="T317" i="4"/>
  <c r="S317" i="4"/>
  <c r="V309" i="4"/>
  <c r="U309" i="4"/>
  <c r="T309" i="4"/>
  <c r="S309" i="4"/>
  <c r="V301" i="4"/>
  <c r="U301" i="4"/>
  <c r="T301" i="4"/>
  <c r="S301" i="4"/>
  <c r="V293" i="4"/>
  <c r="U293" i="4"/>
  <c r="T293" i="4"/>
  <c r="S293" i="4"/>
  <c r="V285" i="4"/>
  <c r="U285" i="4"/>
  <c r="T285" i="4"/>
  <c r="S285" i="4"/>
  <c r="V277" i="4"/>
  <c r="U277" i="4"/>
  <c r="T277" i="4"/>
  <c r="S277" i="4"/>
  <c r="V269" i="4"/>
  <c r="U269" i="4"/>
  <c r="T269" i="4"/>
  <c r="S269" i="4"/>
  <c r="V261" i="4"/>
  <c r="U261" i="4"/>
  <c r="T261" i="4"/>
  <c r="S261" i="4"/>
  <c r="V253" i="4"/>
  <c r="U253" i="4"/>
  <c r="T253" i="4"/>
  <c r="S253" i="4"/>
  <c r="V245" i="4"/>
  <c r="U245" i="4"/>
  <c r="T245" i="4"/>
  <c r="S245" i="4"/>
  <c r="V237" i="4"/>
  <c r="U237" i="4"/>
  <c r="T237" i="4"/>
  <c r="S237" i="4"/>
  <c r="V229" i="4"/>
  <c r="U229" i="4"/>
  <c r="T229" i="4"/>
  <c r="S229" i="4"/>
  <c r="V221" i="4"/>
  <c r="U221" i="4"/>
  <c r="T221" i="4"/>
  <c r="S221" i="4"/>
  <c r="V213" i="4"/>
  <c r="U213" i="4"/>
  <c r="T213" i="4"/>
  <c r="S213" i="4"/>
  <c r="V205" i="4"/>
  <c r="U205" i="4"/>
  <c r="T205" i="4"/>
  <c r="S205" i="4"/>
  <c r="V197" i="4"/>
  <c r="U197" i="4"/>
  <c r="T197" i="4"/>
  <c r="S197" i="4"/>
  <c r="V189" i="4"/>
  <c r="U189" i="4"/>
  <c r="T189" i="4"/>
  <c r="S189" i="4"/>
  <c r="V181" i="4"/>
  <c r="U181" i="4"/>
  <c r="T181" i="4"/>
  <c r="S181" i="4"/>
  <c r="V173" i="4"/>
  <c r="U173" i="4"/>
  <c r="T173" i="4"/>
  <c r="S173" i="4"/>
  <c r="V165" i="4"/>
  <c r="U165" i="4"/>
  <c r="T165" i="4"/>
  <c r="S165" i="4"/>
  <c r="V157" i="4"/>
  <c r="U157" i="4"/>
  <c r="T157" i="4"/>
  <c r="S157" i="4"/>
  <c r="V149" i="4"/>
  <c r="U149" i="4"/>
  <c r="T149" i="4"/>
  <c r="S149" i="4"/>
  <c r="V141" i="4"/>
  <c r="U141" i="4"/>
  <c r="T141" i="4"/>
  <c r="S141" i="4"/>
  <c r="V133" i="4"/>
  <c r="U133" i="4"/>
  <c r="T133" i="4"/>
  <c r="S133" i="4"/>
  <c r="V125" i="4"/>
  <c r="U125" i="4"/>
  <c r="S125" i="4"/>
  <c r="T125" i="4"/>
  <c r="V117" i="4"/>
  <c r="U117" i="4"/>
  <c r="T117" i="4"/>
  <c r="S117" i="4"/>
  <c r="V109" i="4"/>
  <c r="U109" i="4"/>
  <c r="S109" i="4"/>
  <c r="T109" i="4"/>
  <c r="V101" i="4"/>
  <c r="U101" i="4"/>
  <c r="T101" i="4"/>
  <c r="S101" i="4"/>
  <c r="V93" i="4"/>
  <c r="U93" i="4"/>
  <c r="T93" i="4"/>
  <c r="S93" i="4"/>
  <c r="V85" i="4"/>
  <c r="U85" i="4"/>
  <c r="T85" i="4"/>
  <c r="S85" i="4"/>
  <c r="V77" i="4"/>
  <c r="U77" i="4"/>
  <c r="T77" i="4"/>
  <c r="S77" i="4"/>
  <c r="V69" i="4"/>
  <c r="U69" i="4"/>
  <c r="T69" i="4"/>
  <c r="S69" i="4"/>
  <c r="U61" i="4"/>
  <c r="S61" i="4"/>
  <c r="V53" i="4"/>
  <c r="U53" i="4"/>
  <c r="T53" i="4"/>
  <c r="S53" i="4"/>
  <c r="V45" i="4"/>
  <c r="U45" i="4"/>
  <c r="T45" i="4"/>
  <c r="S45" i="4"/>
  <c r="V37" i="4"/>
  <c r="U37" i="4"/>
  <c r="T37" i="4"/>
  <c r="S37" i="4"/>
  <c r="V29" i="4"/>
  <c r="U29" i="4"/>
  <c r="T29" i="4"/>
  <c r="S29" i="4"/>
  <c r="V21" i="4"/>
  <c r="U21" i="4"/>
  <c r="T21" i="4"/>
  <c r="S21" i="4"/>
  <c r="V13" i="4"/>
  <c r="U13" i="4"/>
  <c r="T13" i="4"/>
  <c r="S13" i="4"/>
  <c r="V5" i="4"/>
  <c r="U5" i="4"/>
  <c r="T5" i="4"/>
  <c r="S5" i="4"/>
  <c r="V1188" i="4"/>
  <c r="U1188" i="4"/>
  <c r="T1188" i="4"/>
  <c r="S1188" i="4"/>
  <c r="V1180" i="4"/>
  <c r="U1180" i="4"/>
  <c r="T1180" i="4"/>
  <c r="S1180" i="4"/>
  <c r="V1172" i="4"/>
  <c r="U1172" i="4"/>
  <c r="T1172" i="4"/>
  <c r="S1172" i="4"/>
  <c r="V1164" i="4"/>
  <c r="U1164" i="4"/>
  <c r="T1164" i="4"/>
  <c r="S1164" i="4"/>
  <c r="V1156" i="4"/>
  <c r="U1156" i="4"/>
  <c r="T1156" i="4"/>
  <c r="S1156" i="4"/>
  <c r="V1148" i="4"/>
  <c r="U1148" i="4"/>
  <c r="T1148" i="4"/>
  <c r="S1148" i="4"/>
  <c r="V1140" i="4"/>
  <c r="U1140" i="4"/>
  <c r="T1140" i="4"/>
  <c r="S1140" i="4"/>
  <c r="V1132" i="4"/>
  <c r="U1132" i="4"/>
  <c r="T1132" i="4"/>
  <c r="S1132" i="4"/>
  <c r="V1124" i="4"/>
  <c r="U1124" i="4"/>
  <c r="T1124" i="4"/>
  <c r="S1124" i="4"/>
  <c r="V1116" i="4"/>
  <c r="U1116" i="4"/>
  <c r="T1116" i="4"/>
  <c r="S1116" i="4"/>
  <c r="V1108" i="4"/>
  <c r="U1108" i="4"/>
  <c r="T1108" i="4"/>
  <c r="S1108" i="4"/>
  <c r="V1100" i="4"/>
  <c r="U1100" i="4"/>
  <c r="T1100" i="4"/>
  <c r="S1100" i="4"/>
  <c r="V1092" i="4"/>
  <c r="U1092" i="4"/>
  <c r="T1092" i="4"/>
  <c r="S1092" i="4"/>
  <c r="V1084" i="4"/>
  <c r="U1084" i="4"/>
  <c r="T1084" i="4"/>
  <c r="S1084" i="4"/>
  <c r="V1076" i="4"/>
  <c r="U1076" i="4"/>
  <c r="T1076" i="4"/>
  <c r="S1076" i="4"/>
  <c r="V1068" i="4"/>
  <c r="U1068" i="4"/>
  <c r="T1068" i="4"/>
  <c r="S1068" i="4"/>
  <c r="V1060" i="4"/>
  <c r="U1060" i="4"/>
  <c r="T1060" i="4"/>
  <c r="S1060" i="4"/>
  <c r="V1052" i="4"/>
  <c r="U1052" i="4"/>
  <c r="T1052" i="4"/>
  <c r="S1052" i="4"/>
  <c r="V1044" i="4"/>
  <c r="U1044" i="4"/>
  <c r="S1044" i="4"/>
  <c r="T1044" i="4"/>
  <c r="V1036" i="4"/>
  <c r="U1036" i="4"/>
  <c r="S1036" i="4"/>
  <c r="T1036" i="4"/>
  <c r="V1028" i="4"/>
  <c r="U1028" i="4"/>
  <c r="T1028" i="4"/>
  <c r="S1028" i="4"/>
  <c r="V1020" i="4"/>
  <c r="U1020" i="4"/>
  <c r="T1020" i="4"/>
  <c r="S1020" i="4"/>
  <c r="V1012" i="4"/>
  <c r="U1012" i="4"/>
  <c r="T1012" i="4"/>
  <c r="S1012" i="4"/>
  <c r="V1004" i="4"/>
  <c r="U1004" i="4"/>
  <c r="T1004" i="4"/>
  <c r="S1004" i="4"/>
  <c r="V996" i="4"/>
  <c r="U996" i="4"/>
  <c r="T996" i="4"/>
  <c r="S996" i="4"/>
  <c r="V988" i="4"/>
  <c r="U988" i="4"/>
  <c r="T988" i="4"/>
  <c r="S988" i="4"/>
  <c r="V980" i="4"/>
  <c r="U980" i="4"/>
  <c r="T980" i="4"/>
  <c r="S980" i="4"/>
  <c r="V972" i="4"/>
  <c r="U972" i="4"/>
  <c r="T972" i="4"/>
  <c r="S972" i="4"/>
  <c r="V964" i="4"/>
  <c r="U964" i="4"/>
  <c r="T964" i="4"/>
  <c r="S964" i="4"/>
  <c r="V956" i="4"/>
  <c r="U956" i="4"/>
  <c r="T956" i="4"/>
  <c r="S956" i="4"/>
  <c r="V948" i="4"/>
  <c r="U948" i="4"/>
  <c r="T948" i="4"/>
  <c r="S948" i="4"/>
  <c r="V940" i="4"/>
  <c r="U940" i="4"/>
  <c r="T940" i="4"/>
  <c r="S940" i="4"/>
  <c r="V932" i="4"/>
  <c r="U932" i="4"/>
  <c r="T932" i="4"/>
  <c r="S932" i="4"/>
  <c r="V924" i="4"/>
  <c r="U924" i="4"/>
  <c r="T924" i="4"/>
  <c r="S924" i="4"/>
  <c r="V916" i="4"/>
  <c r="U916" i="4"/>
  <c r="T916" i="4"/>
  <c r="S916" i="4"/>
  <c r="V908" i="4"/>
  <c r="U908" i="4"/>
  <c r="T908" i="4"/>
  <c r="S908" i="4"/>
  <c r="V900" i="4"/>
  <c r="U900" i="4"/>
  <c r="T900" i="4"/>
  <c r="S900" i="4"/>
  <c r="V892" i="4"/>
  <c r="U892" i="4"/>
  <c r="T892" i="4"/>
  <c r="S892" i="4"/>
  <c r="V884" i="4"/>
  <c r="U884" i="4"/>
  <c r="T884" i="4"/>
  <c r="S884" i="4"/>
  <c r="V876" i="4"/>
  <c r="U876" i="4"/>
  <c r="T876" i="4"/>
  <c r="S876" i="4"/>
  <c r="V868" i="4"/>
  <c r="U868" i="4"/>
  <c r="T868" i="4"/>
  <c r="S868" i="4"/>
  <c r="V860" i="4"/>
  <c r="U860" i="4"/>
  <c r="T860" i="4"/>
  <c r="S860" i="4"/>
  <c r="V852" i="4"/>
  <c r="U852" i="4"/>
  <c r="T852" i="4"/>
  <c r="S852" i="4"/>
  <c r="V844" i="4"/>
  <c r="U844" i="4"/>
  <c r="T844" i="4"/>
  <c r="S844" i="4"/>
  <c r="V836" i="4"/>
  <c r="U836" i="4"/>
  <c r="T836" i="4"/>
  <c r="S836" i="4"/>
  <c r="V828" i="4"/>
  <c r="U828" i="4"/>
  <c r="T828" i="4"/>
  <c r="S828" i="4"/>
  <c r="V820" i="4"/>
  <c r="U820" i="4"/>
  <c r="T820" i="4"/>
  <c r="S820" i="4"/>
  <c r="V812" i="4"/>
  <c r="U812" i="4"/>
  <c r="T812" i="4"/>
  <c r="S812" i="4"/>
  <c r="V804" i="4"/>
  <c r="U804" i="4"/>
  <c r="T804" i="4"/>
  <c r="S804" i="4"/>
  <c r="V796" i="4"/>
  <c r="T796" i="4"/>
  <c r="U796" i="4"/>
  <c r="S796" i="4"/>
  <c r="V788" i="4"/>
  <c r="U788" i="4"/>
  <c r="T788" i="4"/>
  <c r="S788" i="4"/>
  <c r="V780" i="4"/>
  <c r="U780" i="4"/>
  <c r="T780" i="4"/>
  <c r="S780" i="4"/>
  <c r="V772" i="4"/>
  <c r="U772" i="4"/>
  <c r="T772" i="4"/>
  <c r="S772" i="4"/>
  <c r="V764" i="4"/>
  <c r="U764" i="4"/>
  <c r="T764" i="4"/>
  <c r="S764" i="4"/>
  <c r="V756" i="4"/>
  <c r="U756" i="4"/>
  <c r="T756" i="4"/>
  <c r="S756" i="4"/>
  <c r="V748" i="4"/>
  <c r="T748" i="4"/>
  <c r="U748" i="4"/>
  <c r="S748" i="4"/>
  <c r="V740" i="4"/>
  <c r="U740" i="4"/>
  <c r="T740" i="4"/>
  <c r="S740" i="4"/>
  <c r="V732" i="4"/>
  <c r="U732" i="4"/>
  <c r="T732" i="4"/>
  <c r="S732" i="4"/>
  <c r="V724" i="4"/>
  <c r="U724" i="4"/>
  <c r="T724" i="4"/>
  <c r="S724" i="4"/>
  <c r="V716" i="4"/>
  <c r="U716" i="4"/>
  <c r="T716" i="4"/>
  <c r="S716" i="4"/>
  <c r="V708" i="4"/>
  <c r="U708" i="4"/>
  <c r="T708" i="4"/>
  <c r="S708" i="4"/>
  <c r="V700" i="4"/>
  <c r="U700" i="4"/>
  <c r="T700" i="4"/>
  <c r="S700" i="4"/>
  <c r="V692" i="4"/>
  <c r="U692" i="4"/>
  <c r="S692" i="4"/>
  <c r="T692" i="4"/>
  <c r="V684" i="4"/>
  <c r="U684" i="4"/>
  <c r="T684" i="4"/>
  <c r="S684" i="4"/>
  <c r="V676" i="4"/>
  <c r="U676" i="4"/>
  <c r="S676" i="4"/>
  <c r="T676" i="4"/>
  <c r="V668" i="4"/>
  <c r="T668" i="4"/>
  <c r="U668" i="4"/>
  <c r="S668" i="4"/>
  <c r="V660" i="4"/>
  <c r="U660" i="4"/>
  <c r="T660" i="4"/>
  <c r="S660" i="4"/>
  <c r="V652" i="4"/>
  <c r="U652" i="4"/>
  <c r="T652" i="4"/>
  <c r="S652" i="4"/>
  <c r="V644" i="4"/>
  <c r="U644" i="4"/>
  <c r="T644" i="4"/>
  <c r="S644" i="4"/>
  <c r="V636" i="4"/>
  <c r="U636" i="4"/>
  <c r="T636" i="4"/>
  <c r="S636" i="4"/>
  <c r="V628" i="4"/>
  <c r="U628" i="4"/>
  <c r="T628" i="4"/>
  <c r="S628" i="4"/>
  <c r="V620" i="4"/>
  <c r="T620" i="4"/>
  <c r="U620" i="4"/>
  <c r="S620" i="4"/>
  <c r="V612" i="4"/>
  <c r="U612" i="4"/>
  <c r="T612" i="4"/>
  <c r="S612" i="4"/>
  <c r="V604" i="4"/>
  <c r="U604" i="4"/>
  <c r="T604" i="4"/>
  <c r="S604" i="4"/>
  <c r="V596" i="4"/>
  <c r="U596" i="4"/>
  <c r="T596" i="4"/>
  <c r="S596" i="4"/>
  <c r="V588" i="4"/>
  <c r="U588" i="4"/>
  <c r="T588" i="4"/>
  <c r="S588" i="4"/>
  <c r="V580" i="4"/>
  <c r="U580" i="4"/>
  <c r="T580" i="4"/>
  <c r="S580" i="4"/>
  <c r="V572" i="4"/>
  <c r="U572" i="4"/>
  <c r="T572" i="4"/>
  <c r="S572" i="4"/>
  <c r="V564" i="4"/>
  <c r="U564" i="4"/>
  <c r="T564" i="4"/>
  <c r="S564" i="4"/>
  <c r="V556" i="4"/>
  <c r="U556" i="4"/>
  <c r="T556" i="4"/>
  <c r="S556" i="4"/>
  <c r="V548" i="4"/>
  <c r="U548" i="4"/>
  <c r="T548" i="4"/>
  <c r="S548" i="4"/>
  <c r="V540" i="4"/>
  <c r="U540" i="4"/>
  <c r="T540" i="4"/>
  <c r="S540" i="4"/>
  <c r="V532" i="4"/>
  <c r="U532" i="4"/>
  <c r="T532" i="4"/>
  <c r="S532" i="4"/>
  <c r="V524" i="4"/>
  <c r="U524" i="4"/>
  <c r="T524" i="4"/>
  <c r="S524" i="4"/>
  <c r="V516" i="4"/>
  <c r="U516" i="4"/>
  <c r="T516" i="4"/>
  <c r="S516" i="4"/>
  <c r="V508" i="4"/>
  <c r="U508" i="4"/>
  <c r="T508" i="4"/>
  <c r="S508" i="4"/>
  <c r="V500" i="4"/>
  <c r="U500" i="4"/>
  <c r="T500" i="4"/>
  <c r="S500" i="4"/>
  <c r="V492" i="4"/>
  <c r="U492" i="4"/>
  <c r="T492" i="4"/>
  <c r="S492" i="4"/>
  <c r="V484" i="4"/>
  <c r="U484" i="4"/>
  <c r="T484" i="4"/>
  <c r="S484" i="4"/>
  <c r="V476" i="4"/>
  <c r="U476" i="4"/>
  <c r="T476" i="4"/>
  <c r="S476" i="4"/>
  <c r="V468" i="4"/>
  <c r="U468" i="4"/>
  <c r="T468" i="4"/>
  <c r="S468" i="4"/>
  <c r="V460" i="4"/>
  <c r="U460" i="4"/>
  <c r="T460" i="4"/>
  <c r="S460" i="4"/>
  <c r="V452" i="4"/>
  <c r="U452" i="4"/>
  <c r="T452" i="4"/>
  <c r="S452" i="4"/>
  <c r="V444" i="4"/>
  <c r="U444" i="4"/>
  <c r="T444" i="4"/>
  <c r="S444" i="4"/>
  <c r="V436" i="4"/>
  <c r="U436" i="4"/>
  <c r="T436" i="4"/>
  <c r="S436" i="4"/>
  <c r="V428" i="4"/>
  <c r="U428" i="4"/>
  <c r="T428" i="4"/>
  <c r="S428" i="4"/>
  <c r="V420" i="4"/>
  <c r="U420" i="4"/>
  <c r="T420" i="4"/>
  <c r="S420" i="4"/>
  <c r="V412" i="4"/>
  <c r="U412" i="4"/>
  <c r="T412" i="4"/>
  <c r="S412" i="4"/>
  <c r="V404" i="4"/>
  <c r="U404" i="4"/>
  <c r="S404" i="4"/>
  <c r="T404" i="4"/>
  <c r="V396" i="4"/>
  <c r="U396" i="4"/>
  <c r="T396" i="4"/>
  <c r="S396" i="4"/>
  <c r="V388" i="4"/>
  <c r="U388" i="4"/>
  <c r="T388" i="4"/>
  <c r="S388" i="4"/>
  <c r="V380" i="4"/>
  <c r="U380" i="4"/>
  <c r="T380" i="4"/>
  <c r="S380" i="4"/>
  <c r="V372" i="4"/>
  <c r="U372" i="4"/>
  <c r="T372" i="4"/>
  <c r="S372" i="4"/>
  <c r="V364" i="4"/>
  <c r="U364" i="4"/>
  <c r="T364" i="4"/>
  <c r="S364" i="4"/>
  <c r="V356" i="4"/>
  <c r="U356" i="4"/>
  <c r="T356" i="4"/>
  <c r="S356" i="4"/>
  <c r="V348" i="4"/>
  <c r="U348" i="4"/>
  <c r="T348" i="4"/>
  <c r="S348" i="4"/>
  <c r="V340" i="4"/>
  <c r="U340" i="4"/>
  <c r="T340" i="4"/>
  <c r="S340" i="4"/>
  <c r="V332" i="4"/>
  <c r="U332" i="4"/>
  <c r="T332" i="4"/>
  <c r="S332" i="4"/>
  <c r="V324" i="4"/>
  <c r="U324" i="4"/>
  <c r="T324" i="4"/>
  <c r="S324" i="4"/>
  <c r="V316" i="4"/>
  <c r="U316" i="4"/>
  <c r="T316" i="4"/>
  <c r="S316" i="4"/>
  <c r="V308" i="4"/>
  <c r="U308" i="4"/>
  <c r="T308" i="4"/>
  <c r="S308" i="4"/>
  <c r="V300" i="4"/>
  <c r="U300" i="4"/>
  <c r="T300" i="4"/>
  <c r="S300" i="4"/>
  <c r="V292" i="4"/>
  <c r="U292" i="4"/>
  <c r="T292" i="4"/>
  <c r="S292" i="4"/>
  <c r="V284" i="4"/>
  <c r="U284" i="4"/>
  <c r="T284" i="4"/>
  <c r="S284" i="4"/>
  <c r="V276" i="4"/>
  <c r="U276" i="4"/>
  <c r="T276" i="4"/>
  <c r="S276" i="4"/>
  <c r="V268" i="4"/>
  <c r="U268" i="4"/>
  <c r="T268" i="4"/>
  <c r="S268" i="4"/>
  <c r="V260" i="4"/>
  <c r="U260" i="4"/>
  <c r="T260" i="4"/>
  <c r="S260" i="4"/>
  <c r="V252" i="4"/>
  <c r="U252" i="4"/>
  <c r="T252" i="4"/>
  <c r="S252" i="4"/>
  <c r="V244" i="4"/>
  <c r="U244" i="4"/>
  <c r="T244" i="4"/>
  <c r="S244" i="4"/>
  <c r="V236" i="4"/>
  <c r="U236" i="4"/>
  <c r="T236" i="4"/>
  <c r="S236" i="4"/>
  <c r="V228" i="4"/>
  <c r="U228" i="4"/>
  <c r="T228" i="4"/>
  <c r="S228" i="4"/>
  <c r="V220" i="4"/>
  <c r="U220" i="4"/>
  <c r="T220" i="4"/>
  <c r="S220" i="4"/>
  <c r="V212" i="4"/>
  <c r="U212" i="4"/>
  <c r="T212" i="4"/>
  <c r="S212" i="4"/>
  <c r="V204" i="4"/>
  <c r="U204" i="4"/>
  <c r="T204" i="4"/>
  <c r="S204" i="4"/>
  <c r="V196" i="4"/>
  <c r="U196" i="4"/>
  <c r="T196" i="4"/>
  <c r="S196" i="4"/>
  <c r="V188" i="4"/>
  <c r="U188" i="4"/>
  <c r="T188" i="4"/>
  <c r="S188" i="4"/>
  <c r="V180" i="4"/>
  <c r="U180" i="4"/>
  <c r="T180" i="4"/>
  <c r="S180" i="4"/>
  <c r="V172" i="4"/>
  <c r="U172" i="4"/>
  <c r="T172" i="4"/>
  <c r="S172" i="4"/>
  <c r="V164" i="4"/>
  <c r="U164" i="4"/>
  <c r="T164" i="4"/>
  <c r="S164" i="4"/>
  <c r="V156" i="4"/>
  <c r="U156" i="4"/>
  <c r="T156" i="4"/>
  <c r="S156" i="4"/>
  <c r="V148" i="4"/>
  <c r="U148" i="4"/>
  <c r="T148" i="4"/>
  <c r="S148" i="4"/>
  <c r="V140" i="4"/>
  <c r="U140" i="4"/>
  <c r="T140" i="4"/>
  <c r="S140" i="4"/>
  <c r="V132" i="4"/>
  <c r="U132" i="4"/>
  <c r="T132" i="4"/>
  <c r="S132" i="4"/>
  <c r="V124" i="4"/>
  <c r="U124" i="4"/>
  <c r="T124" i="4"/>
  <c r="S124" i="4"/>
  <c r="V116" i="4"/>
  <c r="U116" i="4"/>
  <c r="T116" i="4"/>
  <c r="S116" i="4"/>
  <c r="V108" i="4"/>
  <c r="U108" i="4"/>
  <c r="T108" i="4"/>
  <c r="S108" i="4"/>
  <c r="V100" i="4"/>
  <c r="U100" i="4"/>
  <c r="T100" i="4"/>
  <c r="S100" i="4"/>
  <c r="V92" i="4"/>
  <c r="U92" i="4"/>
  <c r="T92" i="4"/>
  <c r="S92" i="4"/>
  <c r="V84" i="4"/>
  <c r="U84" i="4"/>
  <c r="T84" i="4"/>
  <c r="S84" i="4"/>
  <c r="V76" i="4"/>
  <c r="U76" i="4"/>
  <c r="T76" i="4"/>
  <c r="S76" i="4"/>
  <c r="V68" i="4"/>
  <c r="U68" i="4"/>
  <c r="T68" i="4"/>
  <c r="S68" i="4"/>
  <c r="U60" i="4"/>
  <c r="S60" i="4"/>
  <c r="V52" i="4"/>
  <c r="U52" i="4"/>
  <c r="T52" i="4"/>
  <c r="S52" i="4"/>
  <c r="V44" i="4"/>
  <c r="U44" i="4"/>
  <c r="T44" i="4"/>
  <c r="S44" i="4"/>
  <c r="V36" i="4"/>
  <c r="U36" i="4"/>
  <c r="T36" i="4"/>
  <c r="S36" i="4"/>
  <c r="V28" i="4"/>
  <c r="T28" i="4"/>
  <c r="U28" i="4"/>
  <c r="S28" i="4"/>
  <c r="V20" i="4"/>
  <c r="U20" i="4"/>
  <c r="T20" i="4"/>
  <c r="S20" i="4"/>
  <c r="V12" i="4"/>
  <c r="U12" i="4"/>
  <c r="T12" i="4"/>
  <c r="S12" i="4"/>
  <c r="V4" i="4"/>
  <c r="U4" i="4"/>
  <c r="T4" i="4"/>
  <c r="S4" i="4"/>
  <c r="V1187" i="4"/>
  <c r="U1187" i="4"/>
  <c r="T1187" i="4"/>
  <c r="S1187" i="4"/>
  <c r="V1179" i="4"/>
  <c r="T1179" i="4"/>
  <c r="U1179" i="4"/>
  <c r="S1179" i="4"/>
  <c r="V1171" i="4"/>
  <c r="U1171" i="4"/>
  <c r="T1171" i="4"/>
  <c r="S1171" i="4"/>
  <c r="V1163" i="4"/>
  <c r="U1163" i="4"/>
  <c r="T1163" i="4"/>
  <c r="S1163" i="4"/>
  <c r="V1155" i="4"/>
  <c r="U1155" i="4"/>
  <c r="T1155" i="4"/>
  <c r="S1155" i="4"/>
  <c r="V1147" i="4"/>
  <c r="U1147" i="4"/>
  <c r="T1147" i="4"/>
  <c r="S1147" i="4"/>
  <c r="V1139" i="4"/>
  <c r="U1139" i="4"/>
  <c r="T1139" i="4"/>
  <c r="S1139" i="4"/>
  <c r="V1131" i="4"/>
  <c r="T1131" i="4"/>
  <c r="U1131" i="4"/>
  <c r="S1131" i="4"/>
  <c r="V1123" i="4"/>
  <c r="U1123" i="4"/>
  <c r="T1123" i="4"/>
  <c r="S1123" i="4"/>
  <c r="V1115" i="4"/>
  <c r="T1115" i="4"/>
  <c r="S1115" i="4"/>
  <c r="U1115" i="4"/>
  <c r="V1107" i="4"/>
  <c r="U1107" i="4"/>
  <c r="T1107" i="4"/>
  <c r="S1107" i="4"/>
  <c r="V1099" i="4"/>
  <c r="T1099" i="4"/>
  <c r="U1099" i="4"/>
  <c r="S1099" i="4"/>
  <c r="V1091" i="4"/>
  <c r="U1091" i="4"/>
  <c r="T1091" i="4"/>
  <c r="S1091" i="4"/>
  <c r="V1083" i="4"/>
  <c r="T1083" i="4"/>
  <c r="U1083" i="4"/>
  <c r="S1083" i="4"/>
  <c r="V1075" i="4"/>
  <c r="U1075" i="4"/>
  <c r="T1075" i="4"/>
  <c r="S1075" i="4"/>
  <c r="V1067" i="4"/>
  <c r="U1067" i="4"/>
  <c r="T1067" i="4"/>
  <c r="S1067" i="4"/>
  <c r="V1059" i="4"/>
  <c r="U1059" i="4"/>
  <c r="T1059" i="4"/>
  <c r="S1059" i="4"/>
  <c r="V1051" i="4"/>
  <c r="U1051" i="4"/>
  <c r="T1051" i="4"/>
  <c r="S1051" i="4"/>
  <c r="V1043" i="4"/>
  <c r="U1043" i="4"/>
  <c r="T1043" i="4"/>
  <c r="S1043" i="4"/>
  <c r="V1035" i="4"/>
  <c r="S1035" i="4"/>
  <c r="U1035" i="4"/>
  <c r="T1035" i="4"/>
  <c r="V1027" i="4"/>
  <c r="U1027" i="4"/>
  <c r="S1027" i="4"/>
  <c r="T1027" i="4"/>
  <c r="V1019" i="4"/>
  <c r="T1019" i="4"/>
  <c r="S1019" i="4"/>
  <c r="U1019" i="4"/>
  <c r="V1011" i="4"/>
  <c r="U1011" i="4"/>
  <c r="T1011" i="4"/>
  <c r="S1011" i="4"/>
  <c r="V1003" i="4"/>
  <c r="U1003" i="4"/>
  <c r="T1003" i="4"/>
  <c r="S1003" i="4"/>
  <c r="V995" i="4"/>
  <c r="U995" i="4"/>
  <c r="T995" i="4"/>
  <c r="S995" i="4"/>
  <c r="V987" i="4"/>
  <c r="U987" i="4"/>
  <c r="S987" i="4"/>
  <c r="T987" i="4"/>
  <c r="V979" i="4"/>
  <c r="U979" i="4"/>
  <c r="T979" i="4"/>
  <c r="S979" i="4"/>
  <c r="V971" i="4"/>
  <c r="U971" i="4"/>
  <c r="T971" i="4"/>
  <c r="S971" i="4"/>
  <c r="V963" i="4"/>
  <c r="U963" i="4"/>
  <c r="T963" i="4"/>
  <c r="S963" i="4"/>
  <c r="V955" i="4"/>
  <c r="U955" i="4"/>
  <c r="T955" i="4"/>
  <c r="S955" i="4"/>
  <c r="V947" i="4"/>
  <c r="U947" i="4"/>
  <c r="T947" i="4"/>
  <c r="S947" i="4"/>
  <c r="V939" i="4"/>
  <c r="U939" i="4"/>
  <c r="T939" i="4"/>
  <c r="S939" i="4"/>
  <c r="V931" i="4"/>
  <c r="U931" i="4"/>
  <c r="T931" i="4"/>
  <c r="S931" i="4"/>
  <c r="V923" i="4"/>
  <c r="U923" i="4"/>
  <c r="T923" i="4"/>
  <c r="S923" i="4"/>
  <c r="V915" i="4"/>
  <c r="U915" i="4"/>
  <c r="T915" i="4"/>
  <c r="S915" i="4"/>
  <c r="V907" i="4"/>
  <c r="U907" i="4"/>
  <c r="T907" i="4"/>
  <c r="S907" i="4"/>
  <c r="V899" i="4"/>
  <c r="U899" i="4"/>
  <c r="S899" i="4"/>
  <c r="T899" i="4"/>
  <c r="V891" i="4"/>
  <c r="U891" i="4"/>
  <c r="T891" i="4"/>
  <c r="S891" i="4"/>
  <c r="V883" i="4"/>
  <c r="U883" i="4"/>
  <c r="T883" i="4"/>
  <c r="S883" i="4"/>
  <c r="V875" i="4"/>
  <c r="U875" i="4"/>
  <c r="T875" i="4"/>
  <c r="S875" i="4"/>
  <c r="V867" i="4"/>
  <c r="U867" i="4"/>
  <c r="T867" i="4"/>
  <c r="S867" i="4"/>
  <c r="V859" i="4"/>
  <c r="U859" i="4"/>
  <c r="S859" i="4"/>
  <c r="T859" i="4"/>
  <c r="V851" i="4"/>
  <c r="U851" i="4"/>
  <c r="T851" i="4"/>
  <c r="S851" i="4"/>
  <c r="V843" i="4"/>
  <c r="U843" i="4"/>
  <c r="T843" i="4"/>
  <c r="S843" i="4"/>
  <c r="V835" i="4"/>
  <c r="U835" i="4"/>
  <c r="S835" i="4"/>
  <c r="T835" i="4"/>
  <c r="V827" i="4"/>
  <c r="U827" i="4"/>
  <c r="T827" i="4"/>
  <c r="S827" i="4"/>
  <c r="V819" i="4"/>
  <c r="U819" i="4"/>
  <c r="T819" i="4"/>
  <c r="S819" i="4"/>
  <c r="V811" i="4"/>
  <c r="U811" i="4"/>
  <c r="T811" i="4"/>
  <c r="S811" i="4"/>
  <c r="V803" i="4"/>
  <c r="U803" i="4"/>
  <c r="T803" i="4"/>
  <c r="S803" i="4"/>
  <c r="V795" i="4"/>
  <c r="U795" i="4"/>
  <c r="S795" i="4"/>
  <c r="T795" i="4"/>
  <c r="V787" i="4"/>
  <c r="U787" i="4"/>
  <c r="T787" i="4"/>
  <c r="S787" i="4"/>
  <c r="V779" i="4"/>
  <c r="U779" i="4"/>
  <c r="T779" i="4"/>
  <c r="S779" i="4"/>
  <c r="V771" i="4"/>
  <c r="U771" i="4"/>
  <c r="S771" i="4"/>
  <c r="T771" i="4"/>
  <c r="V763" i="4"/>
  <c r="U763" i="4"/>
  <c r="T763" i="4"/>
  <c r="S763" i="4"/>
  <c r="V755" i="4"/>
  <c r="U755" i="4"/>
  <c r="T755" i="4"/>
  <c r="S755" i="4"/>
  <c r="V747" i="4"/>
  <c r="U747" i="4"/>
  <c r="T747" i="4"/>
  <c r="S747" i="4"/>
  <c r="V739" i="4"/>
  <c r="U739" i="4"/>
  <c r="T739" i="4"/>
  <c r="S739" i="4"/>
  <c r="V731" i="4"/>
  <c r="U731" i="4"/>
  <c r="T731" i="4"/>
  <c r="S731" i="4"/>
  <c r="V723" i="4"/>
  <c r="U723" i="4"/>
  <c r="T723" i="4"/>
  <c r="S723" i="4"/>
  <c r="V715" i="4"/>
  <c r="U715" i="4"/>
  <c r="T715" i="4"/>
  <c r="S715" i="4"/>
  <c r="V707" i="4"/>
  <c r="U707" i="4"/>
  <c r="T707" i="4"/>
  <c r="S707" i="4"/>
  <c r="V699" i="4"/>
  <c r="U699" i="4"/>
  <c r="T699" i="4"/>
  <c r="S699" i="4"/>
  <c r="V691" i="4"/>
  <c r="U691" i="4"/>
  <c r="T691" i="4"/>
  <c r="S691" i="4"/>
  <c r="V683" i="4"/>
  <c r="U683" i="4"/>
  <c r="T683" i="4"/>
  <c r="S683" i="4"/>
  <c r="V675" i="4"/>
  <c r="U675" i="4"/>
  <c r="S675" i="4"/>
  <c r="T675" i="4"/>
  <c r="V667" i="4"/>
  <c r="U667" i="4"/>
  <c r="T667" i="4"/>
  <c r="S667" i="4"/>
  <c r="V659" i="4"/>
  <c r="U659" i="4"/>
  <c r="T659" i="4"/>
  <c r="S659" i="4"/>
  <c r="V651" i="4"/>
  <c r="U651" i="4"/>
  <c r="T651" i="4"/>
  <c r="S651" i="4"/>
  <c r="V643" i="4"/>
  <c r="U643" i="4"/>
  <c r="T643" i="4"/>
  <c r="S643" i="4"/>
  <c r="V635" i="4"/>
  <c r="U635" i="4"/>
  <c r="T635" i="4"/>
  <c r="S635" i="4"/>
  <c r="V627" i="4"/>
  <c r="U627" i="4"/>
  <c r="T627" i="4"/>
  <c r="S627" i="4"/>
  <c r="V619" i="4"/>
  <c r="U619" i="4"/>
  <c r="T619" i="4"/>
  <c r="S619" i="4"/>
  <c r="V611" i="4"/>
  <c r="U611" i="4"/>
  <c r="T611" i="4"/>
  <c r="S611" i="4"/>
  <c r="V603" i="4"/>
  <c r="U603" i="4"/>
  <c r="T603" i="4"/>
  <c r="S603" i="4"/>
  <c r="V595" i="4"/>
  <c r="U595" i="4"/>
  <c r="T595" i="4"/>
  <c r="S595" i="4"/>
  <c r="V587" i="4"/>
  <c r="U587" i="4"/>
  <c r="T587" i="4"/>
  <c r="S587" i="4"/>
  <c r="V579" i="4"/>
  <c r="U579" i="4"/>
  <c r="T579" i="4"/>
  <c r="S579" i="4"/>
  <c r="V571" i="4"/>
  <c r="U571" i="4"/>
  <c r="S571" i="4"/>
  <c r="T571" i="4"/>
  <c r="V563" i="4"/>
  <c r="U563" i="4"/>
  <c r="T563" i="4"/>
  <c r="S563" i="4"/>
  <c r="V555" i="4"/>
  <c r="U555" i="4"/>
  <c r="S555" i="4"/>
  <c r="T555" i="4"/>
  <c r="V547" i="4"/>
  <c r="U547" i="4"/>
  <c r="T547" i="4"/>
  <c r="S547" i="4"/>
  <c r="V539" i="4"/>
  <c r="U539" i="4"/>
  <c r="S539" i="4"/>
  <c r="T539" i="4"/>
  <c r="V531" i="4"/>
  <c r="T531" i="4"/>
  <c r="U531" i="4"/>
  <c r="S531" i="4"/>
  <c r="V523" i="4"/>
  <c r="U523" i="4"/>
  <c r="T523" i="4"/>
  <c r="S523" i="4"/>
  <c r="V515" i="4"/>
  <c r="U515" i="4"/>
  <c r="T515" i="4"/>
  <c r="S515" i="4"/>
  <c r="V507" i="4"/>
  <c r="U507" i="4"/>
  <c r="T507" i="4"/>
  <c r="S507" i="4"/>
  <c r="V499" i="4"/>
  <c r="U499" i="4"/>
  <c r="T499" i="4"/>
  <c r="S499" i="4"/>
  <c r="V491" i="4"/>
  <c r="U491" i="4"/>
  <c r="T491" i="4"/>
  <c r="S491" i="4"/>
  <c r="V483" i="4"/>
  <c r="U483" i="4"/>
  <c r="T483" i="4"/>
  <c r="S483" i="4"/>
  <c r="V475" i="4"/>
  <c r="U475" i="4"/>
  <c r="T475" i="4"/>
  <c r="S475" i="4"/>
  <c r="V467" i="4"/>
  <c r="U467" i="4"/>
  <c r="T467" i="4"/>
  <c r="S467" i="4"/>
  <c r="V459" i="4"/>
  <c r="U459" i="4"/>
  <c r="T459" i="4"/>
  <c r="S459" i="4"/>
  <c r="V451" i="4"/>
  <c r="U451" i="4"/>
  <c r="T451" i="4"/>
  <c r="S451" i="4"/>
  <c r="V443" i="4"/>
  <c r="U443" i="4"/>
  <c r="T443" i="4"/>
  <c r="S443" i="4"/>
  <c r="V435" i="4"/>
  <c r="U435" i="4"/>
  <c r="T435" i="4"/>
  <c r="S435" i="4"/>
  <c r="V427" i="4"/>
  <c r="U427" i="4"/>
  <c r="T427" i="4"/>
  <c r="S427" i="4"/>
  <c r="V419" i="4"/>
  <c r="T419" i="4"/>
  <c r="U419" i="4"/>
  <c r="S419" i="4"/>
  <c r="V411" i="4"/>
  <c r="U411" i="4"/>
  <c r="T411" i="4"/>
  <c r="S411" i="4"/>
  <c r="V403" i="4"/>
  <c r="U403" i="4"/>
  <c r="T403" i="4"/>
  <c r="S403" i="4"/>
  <c r="V395" i="4"/>
  <c r="U395" i="4"/>
  <c r="T395" i="4"/>
  <c r="S395" i="4"/>
  <c r="V387" i="4"/>
  <c r="U387" i="4"/>
  <c r="T387" i="4"/>
  <c r="S387" i="4"/>
  <c r="V379" i="4"/>
  <c r="U379" i="4"/>
  <c r="T379" i="4"/>
  <c r="S379" i="4"/>
  <c r="V371" i="4"/>
  <c r="U371" i="4"/>
  <c r="T371" i="4"/>
  <c r="S371" i="4"/>
  <c r="V363" i="4"/>
  <c r="U363" i="4"/>
  <c r="T363" i="4"/>
  <c r="S363" i="4"/>
  <c r="V355" i="4"/>
  <c r="T355" i="4"/>
  <c r="U355" i="4"/>
  <c r="S355" i="4"/>
  <c r="V347" i="4"/>
  <c r="U347" i="4"/>
  <c r="T347" i="4"/>
  <c r="S347" i="4"/>
  <c r="V339" i="4"/>
  <c r="U339" i="4"/>
  <c r="T339" i="4"/>
  <c r="S339" i="4"/>
  <c r="V331" i="4"/>
  <c r="U331" i="4"/>
  <c r="T331" i="4"/>
  <c r="S331" i="4"/>
  <c r="V323" i="4"/>
  <c r="U323" i="4"/>
  <c r="T323" i="4"/>
  <c r="S323" i="4"/>
  <c r="V315" i="4"/>
  <c r="U315" i="4"/>
  <c r="T315" i="4"/>
  <c r="S315" i="4"/>
  <c r="V307" i="4"/>
  <c r="U307" i="4"/>
  <c r="T307" i="4"/>
  <c r="S307" i="4"/>
  <c r="V299" i="4"/>
  <c r="U299" i="4"/>
  <c r="T299" i="4"/>
  <c r="S299" i="4"/>
  <c r="V291" i="4"/>
  <c r="U291" i="4"/>
  <c r="T291" i="4"/>
  <c r="S291" i="4"/>
  <c r="V283" i="4"/>
  <c r="U283" i="4"/>
  <c r="T283" i="4"/>
  <c r="S283" i="4"/>
  <c r="V275" i="4"/>
  <c r="U275" i="4"/>
  <c r="T275" i="4"/>
  <c r="S275" i="4"/>
  <c r="V267" i="4"/>
  <c r="U267" i="4"/>
  <c r="T267" i="4"/>
  <c r="S267" i="4"/>
  <c r="V259" i="4"/>
  <c r="U259" i="4"/>
  <c r="T259" i="4"/>
  <c r="S259" i="4"/>
  <c r="V251" i="4"/>
  <c r="U251" i="4"/>
  <c r="T251" i="4"/>
  <c r="S251" i="4"/>
  <c r="V243" i="4"/>
  <c r="U243" i="4"/>
  <c r="T243" i="4"/>
  <c r="S243" i="4"/>
  <c r="V235" i="4"/>
  <c r="U235" i="4"/>
  <c r="T235" i="4"/>
  <c r="S235" i="4"/>
  <c r="V227" i="4"/>
  <c r="U227" i="4"/>
  <c r="T227" i="4"/>
  <c r="S227" i="4"/>
  <c r="V219" i="4"/>
  <c r="U219" i="4"/>
  <c r="T219" i="4"/>
  <c r="S219" i="4"/>
  <c r="V211" i="4"/>
  <c r="U211" i="4"/>
  <c r="T211" i="4"/>
  <c r="S211" i="4"/>
  <c r="V203" i="4"/>
  <c r="U203" i="4"/>
  <c r="T203" i="4"/>
  <c r="S203" i="4"/>
  <c r="V195" i="4"/>
  <c r="U195" i="4"/>
  <c r="T195" i="4"/>
  <c r="S195" i="4"/>
  <c r="V187" i="4"/>
  <c r="U187" i="4"/>
  <c r="T187" i="4"/>
  <c r="S187" i="4"/>
  <c r="V179" i="4"/>
  <c r="U179" i="4"/>
  <c r="T179" i="4"/>
  <c r="S179" i="4"/>
  <c r="V171" i="4"/>
  <c r="U171" i="4"/>
  <c r="T171" i="4"/>
  <c r="S171" i="4"/>
  <c r="V163" i="4"/>
  <c r="T163" i="4"/>
  <c r="U163" i="4"/>
  <c r="S163" i="4"/>
  <c r="V155" i="4"/>
  <c r="U155" i="4"/>
  <c r="T155" i="4"/>
  <c r="S155" i="4"/>
  <c r="V147" i="4"/>
  <c r="U147" i="4"/>
  <c r="T147" i="4"/>
  <c r="S147" i="4"/>
  <c r="V139" i="4"/>
  <c r="U139" i="4"/>
  <c r="T139" i="4"/>
  <c r="S139" i="4"/>
  <c r="V131" i="4"/>
  <c r="U131" i="4"/>
  <c r="T131" i="4"/>
  <c r="S131" i="4"/>
  <c r="V123" i="4"/>
  <c r="U123" i="4"/>
  <c r="T123" i="4"/>
  <c r="S123" i="4"/>
  <c r="V115" i="4"/>
  <c r="U115" i="4"/>
  <c r="T115" i="4"/>
  <c r="S115" i="4"/>
  <c r="V107" i="4"/>
  <c r="U107" i="4"/>
  <c r="T107" i="4"/>
  <c r="S107" i="4"/>
  <c r="V99" i="4"/>
  <c r="U99" i="4"/>
  <c r="T99" i="4"/>
  <c r="S99" i="4"/>
  <c r="V91" i="4"/>
  <c r="U91" i="4"/>
  <c r="T91" i="4"/>
  <c r="S91" i="4"/>
  <c r="V83" i="4"/>
  <c r="U83" i="4"/>
  <c r="T83" i="4"/>
  <c r="S83" i="4"/>
  <c r="V75" i="4"/>
  <c r="U75" i="4"/>
  <c r="T75" i="4"/>
  <c r="S75" i="4"/>
  <c r="V67" i="4"/>
  <c r="U67" i="4"/>
  <c r="T67" i="4"/>
  <c r="S67" i="4"/>
  <c r="U59" i="4"/>
  <c r="S59" i="4"/>
  <c r="V51" i="4"/>
  <c r="U51" i="4"/>
  <c r="T51" i="4"/>
  <c r="S51" i="4"/>
  <c r="V43" i="4"/>
  <c r="U43" i="4"/>
  <c r="T43" i="4"/>
  <c r="S43" i="4"/>
  <c r="V35" i="4"/>
  <c r="U35" i="4"/>
  <c r="T35" i="4"/>
  <c r="S35" i="4"/>
  <c r="V27" i="4"/>
  <c r="U27" i="4"/>
  <c r="T27" i="4"/>
  <c r="S27" i="4"/>
  <c r="V19" i="4"/>
  <c r="U19" i="4"/>
  <c r="T19" i="4"/>
  <c r="S19" i="4"/>
  <c r="V11" i="4"/>
  <c r="U11" i="4"/>
  <c r="T11" i="4"/>
  <c r="S11" i="4"/>
  <c r="V3" i="4"/>
  <c r="U3" i="4"/>
  <c r="T3" i="4"/>
  <c r="S3" i="4"/>
  <c r="R1186" i="4"/>
  <c r="Q1186" i="4"/>
  <c r="P1186" i="4"/>
  <c r="R1178" i="4"/>
  <c r="Q1178" i="4"/>
  <c r="P1178" i="4"/>
  <c r="R1170" i="4"/>
  <c r="Q1170" i="4"/>
  <c r="P1170" i="4"/>
  <c r="R1162" i="4"/>
  <c r="Q1162" i="4"/>
  <c r="P1162" i="4"/>
  <c r="R1154" i="4"/>
  <c r="Q1154" i="4"/>
  <c r="P1154" i="4"/>
  <c r="R1146" i="4"/>
  <c r="Q1146" i="4"/>
  <c r="P1146" i="4"/>
  <c r="R1138" i="4"/>
  <c r="Q1138" i="4"/>
  <c r="P1138" i="4"/>
  <c r="R1130" i="4"/>
  <c r="Q1130" i="4"/>
  <c r="P1130" i="4"/>
  <c r="R1122" i="4"/>
  <c r="Q1122" i="4"/>
  <c r="P1122" i="4"/>
  <c r="R1114" i="4"/>
  <c r="Q1114" i="4"/>
  <c r="P1114" i="4"/>
  <c r="R1106" i="4"/>
  <c r="Q1106" i="4"/>
  <c r="P1106" i="4"/>
  <c r="R1098" i="4"/>
  <c r="Q1098" i="4"/>
  <c r="P1098" i="4"/>
  <c r="R1090" i="4"/>
  <c r="Q1090" i="4"/>
  <c r="P1090" i="4"/>
  <c r="R1082" i="4"/>
  <c r="Q1082" i="4"/>
  <c r="P1082" i="4"/>
  <c r="R1074" i="4"/>
  <c r="Q1074" i="4"/>
  <c r="P1074" i="4"/>
  <c r="R1066" i="4"/>
  <c r="Q1066" i="4"/>
  <c r="P1066" i="4"/>
  <c r="R1058" i="4"/>
  <c r="Q1058" i="4"/>
  <c r="P1058" i="4"/>
  <c r="R1050" i="4"/>
  <c r="Q1050" i="4"/>
  <c r="P1050" i="4"/>
  <c r="R1042" i="4"/>
  <c r="Q1042" i="4"/>
  <c r="P1042" i="4"/>
  <c r="R1034" i="4"/>
  <c r="Q1034" i="4"/>
  <c r="P1034" i="4"/>
  <c r="R1026" i="4"/>
  <c r="Q1026" i="4"/>
  <c r="P1026" i="4"/>
  <c r="R1018" i="4"/>
  <c r="Q1018" i="4"/>
  <c r="P1018" i="4"/>
  <c r="R1010" i="4"/>
  <c r="Q1010" i="4"/>
  <c r="P1010" i="4"/>
  <c r="R1002" i="4"/>
  <c r="Q1002" i="4"/>
  <c r="P1002" i="4"/>
  <c r="R994" i="4"/>
  <c r="Q994" i="4"/>
  <c r="P994" i="4"/>
  <c r="R986" i="4"/>
  <c r="Q986" i="4"/>
  <c r="P986" i="4"/>
  <c r="R978" i="4"/>
  <c r="Q978" i="4"/>
  <c r="P978" i="4"/>
  <c r="R970" i="4"/>
  <c r="Q970" i="4"/>
  <c r="P970" i="4"/>
  <c r="R962" i="4"/>
  <c r="Q962" i="4"/>
  <c r="P962" i="4"/>
  <c r="R954" i="4"/>
  <c r="Q954" i="4"/>
  <c r="P954" i="4"/>
  <c r="R946" i="4"/>
  <c r="Q946" i="4"/>
  <c r="P946" i="4"/>
  <c r="R938" i="4"/>
  <c r="Q938" i="4"/>
  <c r="P938" i="4"/>
  <c r="R930" i="4"/>
  <c r="Q930" i="4"/>
  <c r="P930" i="4"/>
  <c r="R922" i="4"/>
  <c r="Q922" i="4"/>
  <c r="P922" i="4"/>
  <c r="R914" i="4"/>
  <c r="Q914" i="4"/>
  <c r="P914" i="4"/>
  <c r="R906" i="4"/>
  <c r="Q906" i="4"/>
  <c r="P906" i="4"/>
  <c r="R898" i="4"/>
  <c r="Q898" i="4"/>
  <c r="P898" i="4"/>
  <c r="R890" i="4"/>
  <c r="Q890" i="4"/>
  <c r="P890" i="4"/>
  <c r="R882" i="4"/>
  <c r="Q882" i="4"/>
  <c r="P882" i="4"/>
  <c r="R874" i="4"/>
  <c r="Q874" i="4"/>
  <c r="P874" i="4"/>
  <c r="R866" i="4"/>
  <c r="Q866" i="4"/>
  <c r="P866" i="4"/>
  <c r="R858" i="4"/>
  <c r="Q858" i="4"/>
  <c r="P858" i="4"/>
  <c r="R850" i="4"/>
  <c r="Q850" i="4"/>
  <c r="P850" i="4"/>
  <c r="R842" i="4"/>
  <c r="Q842" i="4"/>
  <c r="P842" i="4"/>
  <c r="R834" i="4"/>
  <c r="Q834" i="4"/>
  <c r="P834" i="4"/>
  <c r="R826" i="4"/>
  <c r="Q826" i="4"/>
  <c r="P826" i="4"/>
  <c r="R818" i="4"/>
  <c r="Q818" i="4"/>
  <c r="P818" i="4"/>
  <c r="R810" i="4"/>
  <c r="Q810" i="4"/>
  <c r="P810" i="4"/>
  <c r="R802" i="4"/>
  <c r="Q802" i="4"/>
  <c r="P802" i="4"/>
  <c r="R794" i="4"/>
  <c r="Q794" i="4"/>
  <c r="P794" i="4"/>
  <c r="R786" i="4"/>
  <c r="Q786" i="4"/>
  <c r="P786" i="4"/>
  <c r="R778" i="4"/>
  <c r="Q778" i="4"/>
  <c r="P778" i="4"/>
  <c r="R770" i="4"/>
  <c r="Q770" i="4"/>
  <c r="P770" i="4"/>
  <c r="R762" i="4"/>
  <c r="Q762" i="4"/>
  <c r="P762" i="4"/>
  <c r="R754" i="4"/>
  <c r="Q754" i="4"/>
  <c r="P754" i="4"/>
  <c r="R746" i="4"/>
  <c r="Q746" i="4"/>
  <c r="P746" i="4"/>
  <c r="R738" i="4"/>
  <c r="Q738" i="4"/>
  <c r="P738" i="4"/>
  <c r="R730" i="4"/>
  <c r="Q730" i="4"/>
  <c r="P730" i="4"/>
  <c r="R722" i="4"/>
  <c r="Q722" i="4"/>
  <c r="P722" i="4"/>
  <c r="R714" i="4"/>
  <c r="Q714" i="4"/>
  <c r="P714" i="4"/>
  <c r="R706" i="4"/>
  <c r="Q706" i="4"/>
  <c r="P706" i="4"/>
  <c r="R698" i="4"/>
  <c r="Q698" i="4"/>
  <c r="P698" i="4"/>
  <c r="R690" i="4"/>
  <c r="Q690" i="4"/>
  <c r="P690" i="4"/>
  <c r="R682" i="4"/>
  <c r="Q682" i="4"/>
  <c r="P682" i="4"/>
  <c r="R674" i="4"/>
  <c r="Q674" i="4"/>
  <c r="P674" i="4"/>
  <c r="R666" i="4"/>
  <c r="Q666" i="4"/>
  <c r="P666" i="4"/>
  <c r="R658" i="4"/>
  <c r="Q658" i="4"/>
  <c r="P658" i="4"/>
  <c r="R650" i="4"/>
  <c r="Q650" i="4"/>
  <c r="P650" i="4"/>
  <c r="R642" i="4"/>
  <c r="Q642" i="4"/>
  <c r="P642" i="4"/>
  <c r="R634" i="4"/>
  <c r="Q634" i="4"/>
  <c r="P634" i="4"/>
  <c r="R626" i="4"/>
  <c r="Q626" i="4"/>
  <c r="P626" i="4"/>
  <c r="R618" i="4"/>
  <c r="Q618" i="4"/>
  <c r="P618" i="4"/>
  <c r="R610" i="4"/>
  <c r="Q610" i="4"/>
  <c r="P610" i="4"/>
  <c r="R602" i="4"/>
  <c r="Q602" i="4"/>
  <c r="P602" i="4"/>
  <c r="R594" i="4"/>
  <c r="Q594" i="4"/>
  <c r="P594" i="4"/>
  <c r="R586" i="4"/>
  <c r="Q586" i="4"/>
  <c r="P586" i="4"/>
  <c r="R578" i="4"/>
  <c r="Q578" i="4"/>
  <c r="P578" i="4"/>
  <c r="R570" i="4"/>
  <c r="Q570" i="4"/>
  <c r="P570" i="4"/>
  <c r="R562" i="4"/>
  <c r="Q562" i="4"/>
  <c r="P562" i="4"/>
  <c r="R554" i="4"/>
  <c r="Q554" i="4"/>
  <c r="P554" i="4"/>
  <c r="R546" i="4"/>
  <c r="Q546" i="4"/>
  <c r="P546" i="4"/>
  <c r="R538" i="4"/>
  <c r="Q538" i="4"/>
  <c r="P538" i="4"/>
  <c r="R530" i="4"/>
  <c r="Q530" i="4"/>
  <c r="P530" i="4"/>
  <c r="R522" i="4"/>
  <c r="Q522" i="4"/>
  <c r="P522" i="4"/>
  <c r="R514" i="4"/>
  <c r="Q514" i="4"/>
  <c r="P514" i="4"/>
  <c r="R506" i="4"/>
  <c r="Q506" i="4"/>
  <c r="P506" i="4"/>
  <c r="R498" i="4"/>
  <c r="Q498" i="4"/>
  <c r="P498" i="4"/>
  <c r="R490" i="4"/>
  <c r="Q490" i="4"/>
  <c r="P490" i="4"/>
  <c r="R482" i="4"/>
  <c r="Q482" i="4"/>
  <c r="P482" i="4"/>
  <c r="R474" i="4"/>
  <c r="Q474" i="4"/>
  <c r="P474" i="4"/>
  <c r="R466" i="4"/>
  <c r="Q466" i="4"/>
  <c r="P466" i="4"/>
  <c r="R458" i="4"/>
  <c r="Q458" i="4"/>
  <c r="P458" i="4"/>
  <c r="R450" i="4"/>
  <c r="Q450" i="4"/>
  <c r="P450" i="4"/>
  <c r="R442" i="4"/>
  <c r="Q442" i="4"/>
  <c r="P442" i="4"/>
  <c r="R434" i="4"/>
  <c r="Q434" i="4"/>
  <c r="P434" i="4"/>
  <c r="R426" i="4"/>
  <c r="Q426" i="4"/>
  <c r="P426" i="4"/>
  <c r="R418" i="4"/>
  <c r="Q418" i="4"/>
  <c r="P418" i="4"/>
  <c r="R410" i="4"/>
  <c r="Q410" i="4"/>
  <c r="P410" i="4"/>
  <c r="R402" i="4"/>
  <c r="Q402" i="4"/>
  <c r="P402" i="4"/>
  <c r="R394" i="4"/>
  <c r="Q394" i="4"/>
  <c r="P394" i="4"/>
  <c r="R386" i="4"/>
  <c r="Q386" i="4"/>
  <c r="P386" i="4"/>
  <c r="R378" i="4"/>
  <c r="Q378" i="4"/>
  <c r="P378" i="4"/>
  <c r="R370" i="4"/>
  <c r="Q370" i="4"/>
  <c r="P370" i="4"/>
  <c r="R362" i="4"/>
  <c r="Q362" i="4"/>
  <c r="P362" i="4"/>
  <c r="R354" i="4"/>
  <c r="Q354" i="4"/>
  <c r="P354" i="4"/>
  <c r="R346" i="4"/>
  <c r="Q346" i="4"/>
  <c r="P346" i="4"/>
  <c r="R338" i="4"/>
  <c r="Q338" i="4"/>
  <c r="P338" i="4"/>
  <c r="R330" i="4"/>
  <c r="Q330" i="4"/>
  <c r="P330" i="4"/>
  <c r="R322" i="4"/>
  <c r="Q322" i="4"/>
  <c r="P322" i="4"/>
  <c r="R314" i="4"/>
  <c r="Q314" i="4"/>
  <c r="P314" i="4"/>
  <c r="R306" i="4"/>
  <c r="Q306" i="4"/>
  <c r="P306" i="4"/>
  <c r="R298" i="4"/>
  <c r="Q298" i="4"/>
  <c r="P298" i="4"/>
  <c r="R290" i="4"/>
  <c r="Q290" i="4"/>
  <c r="P290" i="4"/>
  <c r="R282" i="4"/>
  <c r="Q282" i="4"/>
  <c r="P282" i="4"/>
  <c r="R274" i="4"/>
  <c r="Q274" i="4"/>
  <c r="P274" i="4"/>
  <c r="R266" i="4"/>
  <c r="Q266" i="4"/>
  <c r="P266" i="4"/>
  <c r="R258" i="4"/>
  <c r="Q258" i="4"/>
  <c r="P258" i="4"/>
  <c r="R250" i="4"/>
  <c r="Q250" i="4"/>
  <c r="P250" i="4"/>
  <c r="R242" i="4"/>
  <c r="Q242" i="4"/>
  <c r="P242" i="4"/>
  <c r="R234" i="4"/>
  <c r="Q234" i="4"/>
  <c r="P234" i="4"/>
  <c r="R226" i="4"/>
  <c r="Q226" i="4"/>
  <c r="P226" i="4"/>
  <c r="R218" i="4"/>
  <c r="Q218" i="4"/>
  <c r="P218" i="4"/>
  <c r="R210" i="4"/>
  <c r="Q210" i="4"/>
  <c r="P210" i="4"/>
  <c r="R202" i="4"/>
  <c r="Q202" i="4"/>
  <c r="P202" i="4"/>
  <c r="R194" i="4"/>
  <c r="Q194" i="4"/>
  <c r="P194" i="4"/>
  <c r="R186" i="4"/>
  <c r="Q186" i="4"/>
  <c r="P186" i="4"/>
  <c r="R178" i="4"/>
  <c r="Q178" i="4"/>
  <c r="P178" i="4"/>
  <c r="R170" i="4"/>
  <c r="Q170" i="4"/>
  <c r="P170" i="4"/>
  <c r="R162" i="4"/>
  <c r="Q162" i="4"/>
  <c r="P162" i="4"/>
  <c r="R154" i="4"/>
  <c r="Q154" i="4"/>
  <c r="P154" i="4"/>
  <c r="R146" i="4"/>
  <c r="Q146" i="4"/>
  <c r="P146" i="4"/>
  <c r="R138" i="4"/>
  <c r="Q138" i="4"/>
  <c r="P138" i="4"/>
  <c r="R130" i="4"/>
  <c r="Q130" i="4"/>
  <c r="P130" i="4"/>
  <c r="R122" i="4"/>
  <c r="Q122" i="4"/>
  <c r="P122" i="4"/>
  <c r="R114" i="4"/>
  <c r="Q114" i="4"/>
  <c r="P114" i="4"/>
  <c r="R106" i="4"/>
  <c r="Q106" i="4"/>
  <c r="P106" i="4"/>
  <c r="R98" i="4"/>
  <c r="Q98" i="4"/>
  <c r="P98" i="4"/>
  <c r="R90" i="4"/>
  <c r="Q90" i="4"/>
  <c r="P90" i="4"/>
  <c r="R82" i="4"/>
  <c r="Q82" i="4"/>
  <c r="P82" i="4"/>
  <c r="R74" i="4"/>
  <c r="Q74" i="4"/>
  <c r="P74" i="4"/>
  <c r="R66" i="4"/>
  <c r="Q66" i="4"/>
  <c r="P66" i="4"/>
  <c r="R58" i="4"/>
  <c r="Q58" i="4"/>
  <c r="P58" i="4"/>
  <c r="R50" i="4"/>
  <c r="Q50" i="4"/>
  <c r="P50" i="4"/>
  <c r="R42" i="4"/>
  <c r="Q42" i="4"/>
  <c r="P42" i="4"/>
  <c r="R34" i="4"/>
  <c r="Q34" i="4"/>
  <c r="P34" i="4"/>
  <c r="R26" i="4"/>
  <c r="Q26" i="4"/>
  <c r="P26" i="4"/>
  <c r="R18" i="4"/>
  <c r="Q18" i="4"/>
  <c r="P18" i="4"/>
  <c r="R10" i="4"/>
  <c r="Q10" i="4"/>
  <c r="P10" i="4"/>
  <c r="R1185" i="4"/>
  <c r="Q1185" i="4"/>
  <c r="P1185" i="4"/>
  <c r="R1177" i="4"/>
  <c r="Q1177" i="4"/>
  <c r="P1177" i="4"/>
  <c r="R1169" i="4"/>
  <c r="Q1169" i="4"/>
  <c r="P1169" i="4"/>
  <c r="R1161" i="4"/>
  <c r="Q1161" i="4"/>
  <c r="P1161" i="4"/>
  <c r="R1153" i="4"/>
  <c r="Q1153" i="4"/>
  <c r="P1153" i="4"/>
  <c r="R1145" i="4"/>
  <c r="Q1145" i="4"/>
  <c r="P1145" i="4"/>
  <c r="R1137" i="4"/>
  <c r="Q1137" i="4"/>
  <c r="P1137" i="4"/>
  <c r="R1129" i="4"/>
  <c r="Q1129" i="4"/>
  <c r="P1129" i="4"/>
  <c r="R1121" i="4"/>
  <c r="Q1121" i="4"/>
  <c r="P1121" i="4"/>
  <c r="R1113" i="4"/>
  <c r="Q1113" i="4"/>
  <c r="P1113" i="4"/>
  <c r="R1105" i="4"/>
  <c r="Q1105" i="4"/>
  <c r="P1105" i="4"/>
  <c r="R1097" i="4"/>
  <c r="Q1097" i="4"/>
  <c r="P1097" i="4"/>
  <c r="R1089" i="4"/>
  <c r="Q1089" i="4"/>
  <c r="P1089" i="4"/>
  <c r="Q1081" i="4"/>
  <c r="R1081" i="4"/>
  <c r="P1081" i="4"/>
  <c r="R1073" i="4"/>
  <c r="Q1073" i="4"/>
  <c r="P1073" i="4"/>
  <c r="R1065" i="4"/>
  <c r="Q1065" i="4"/>
  <c r="P1065" i="4"/>
  <c r="R1057" i="4"/>
  <c r="Q1057" i="4"/>
  <c r="P1057" i="4"/>
  <c r="R1049" i="4"/>
  <c r="Q1049" i="4"/>
  <c r="P1049" i="4"/>
  <c r="R1041" i="4"/>
  <c r="Q1041" i="4"/>
  <c r="P1041" i="4"/>
  <c r="R1033" i="4"/>
  <c r="Q1033" i="4"/>
  <c r="P1033" i="4"/>
  <c r="R1025" i="4"/>
  <c r="Q1025" i="4"/>
  <c r="P1025" i="4"/>
  <c r="Q1017" i="4"/>
  <c r="R1017" i="4"/>
  <c r="P1017" i="4"/>
  <c r="R1009" i="4"/>
  <c r="Q1009" i="4"/>
  <c r="P1009" i="4"/>
  <c r="R1001" i="4"/>
  <c r="Q1001" i="4"/>
  <c r="P1001" i="4"/>
  <c r="R993" i="4"/>
  <c r="Q993" i="4"/>
  <c r="P993" i="4"/>
  <c r="R985" i="4"/>
  <c r="Q985" i="4"/>
  <c r="P985" i="4"/>
  <c r="R977" i="4"/>
  <c r="Q977" i="4"/>
  <c r="P977" i="4"/>
  <c r="R969" i="4"/>
  <c r="Q969" i="4"/>
  <c r="P969" i="4"/>
  <c r="R961" i="4"/>
  <c r="Q961" i="4"/>
  <c r="P961" i="4"/>
  <c r="R953" i="4"/>
  <c r="Q953" i="4"/>
  <c r="P953" i="4"/>
  <c r="R945" i="4"/>
  <c r="Q945" i="4"/>
  <c r="P945" i="4"/>
  <c r="R937" i="4"/>
  <c r="Q937" i="4"/>
  <c r="P937" i="4"/>
  <c r="R929" i="4"/>
  <c r="Q929" i="4"/>
  <c r="P929" i="4"/>
  <c r="R921" i="4"/>
  <c r="Q921" i="4"/>
  <c r="P921" i="4"/>
  <c r="R913" i="4"/>
  <c r="Q913" i="4"/>
  <c r="P913" i="4"/>
  <c r="R905" i="4"/>
  <c r="Q905" i="4"/>
  <c r="P905" i="4"/>
  <c r="R897" i="4"/>
  <c r="Q897" i="4"/>
  <c r="P897" i="4"/>
  <c r="R889" i="4"/>
  <c r="Q889" i="4"/>
  <c r="P889" i="4"/>
  <c r="R881" i="4"/>
  <c r="Q881" i="4"/>
  <c r="P881" i="4"/>
  <c r="R873" i="4"/>
  <c r="Q873" i="4"/>
  <c r="P873" i="4"/>
  <c r="R865" i="4"/>
  <c r="Q865" i="4"/>
  <c r="P865" i="4"/>
  <c r="R857" i="4"/>
  <c r="Q857" i="4"/>
  <c r="P857" i="4"/>
  <c r="R849" i="4"/>
  <c r="Q849" i="4"/>
  <c r="P849" i="4"/>
  <c r="R841" i="4"/>
  <c r="Q841" i="4"/>
  <c r="P841" i="4"/>
  <c r="R833" i="4"/>
  <c r="Q833" i="4"/>
  <c r="P833" i="4"/>
  <c r="R825" i="4"/>
  <c r="Q825" i="4"/>
  <c r="P825" i="4"/>
  <c r="R817" i="4"/>
  <c r="Q817" i="4"/>
  <c r="P817" i="4"/>
  <c r="R809" i="4"/>
  <c r="Q809" i="4"/>
  <c r="P809" i="4"/>
  <c r="R801" i="4"/>
  <c r="Q801" i="4"/>
  <c r="P801" i="4"/>
  <c r="R793" i="4"/>
  <c r="Q793" i="4"/>
  <c r="P793" i="4"/>
  <c r="R785" i="4"/>
  <c r="Q785" i="4"/>
  <c r="P785" i="4"/>
  <c r="R777" i="4"/>
  <c r="Q777" i="4"/>
  <c r="P777" i="4"/>
  <c r="R769" i="4"/>
  <c r="Q769" i="4"/>
  <c r="P769" i="4"/>
  <c r="R761" i="4"/>
  <c r="Q761" i="4"/>
  <c r="P761" i="4"/>
  <c r="R753" i="4"/>
  <c r="Q753" i="4"/>
  <c r="P753" i="4"/>
  <c r="R745" i="4"/>
  <c r="Q745" i="4"/>
  <c r="P745" i="4"/>
  <c r="R737" i="4"/>
  <c r="Q737" i="4"/>
  <c r="P737" i="4"/>
  <c r="R729" i="4"/>
  <c r="Q729" i="4"/>
  <c r="P729" i="4"/>
  <c r="Q721" i="4"/>
  <c r="R721" i="4"/>
  <c r="P721" i="4"/>
  <c r="R713" i="4"/>
  <c r="Q713" i="4"/>
  <c r="P713" i="4"/>
  <c r="R705" i="4"/>
  <c r="Q705" i="4"/>
  <c r="P705" i="4"/>
  <c r="R697" i="4"/>
  <c r="Q697" i="4"/>
  <c r="P697" i="4"/>
  <c r="R689" i="4"/>
  <c r="Q689" i="4"/>
  <c r="P689" i="4"/>
  <c r="R681" i="4"/>
  <c r="Q681" i="4"/>
  <c r="P681" i="4"/>
  <c r="R673" i="4"/>
  <c r="Q673" i="4"/>
  <c r="P673" i="4"/>
  <c r="R665" i="4"/>
  <c r="Q665" i="4"/>
  <c r="P665" i="4"/>
  <c r="R657" i="4"/>
  <c r="Q657" i="4"/>
  <c r="P657" i="4"/>
  <c r="R649" i="4"/>
  <c r="Q649" i="4"/>
  <c r="P649" i="4"/>
  <c r="R641" i="4"/>
  <c r="Q641" i="4"/>
  <c r="P641" i="4"/>
  <c r="R633" i="4"/>
  <c r="Q633" i="4"/>
  <c r="P633" i="4"/>
  <c r="R625" i="4"/>
  <c r="Q625" i="4"/>
  <c r="P625" i="4"/>
  <c r="R617" i="4"/>
  <c r="Q617" i="4"/>
  <c r="P617" i="4"/>
  <c r="R609" i="4"/>
  <c r="Q609" i="4"/>
  <c r="P609" i="4"/>
  <c r="R601" i="4"/>
  <c r="Q601" i="4"/>
  <c r="P601" i="4"/>
  <c r="R593" i="4"/>
  <c r="Q593" i="4"/>
  <c r="P593" i="4"/>
  <c r="R585" i="4"/>
  <c r="Q585" i="4"/>
  <c r="P585" i="4"/>
  <c r="Q577" i="4"/>
  <c r="R577" i="4"/>
  <c r="P577" i="4"/>
  <c r="R569" i="4"/>
  <c r="Q569" i="4"/>
  <c r="P569" i="4"/>
  <c r="R561" i="4"/>
  <c r="Q561" i="4"/>
  <c r="P561" i="4"/>
  <c r="R553" i="4"/>
  <c r="Q553" i="4"/>
  <c r="P553" i="4"/>
  <c r="R545" i="4"/>
  <c r="Q545" i="4"/>
  <c r="P545" i="4"/>
  <c r="R537" i="4"/>
  <c r="Q537" i="4"/>
  <c r="P537" i="4"/>
  <c r="R529" i="4"/>
  <c r="Q529" i="4"/>
  <c r="P529" i="4"/>
  <c r="R521" i="4"/>
  <c r="Q521" i="4"/>
  <c r="P521" i="4"/>
  <c r="R513" i="4"/>
  <c r="Q513" i="4"/>
  <c r="P513" i="4"/>
  <c r="R505" i="4"/>
  <c r="Q505" i="4"/>
  <c r="P505" i="4"/>
  <c r="R497" i="4"/>
  <c r="Q497" i="4"/>
  <c r="P497" i="4"/>
  <c r="R489" i="4"/>
  <c r="Q489" i="4"/>
  <c r="P489" i="4"/>
  <c r="R481" i="4"/>
  <c r="Q481" i="4"/>
  <c r="P481" i="4"/>
  <c r="R473" i="4"/>
  <c r="Q473" i="4"/>
  <c r="P473" i="4"/>
  <c r="R465" i="4"/>
  <c r="Q465" i="4"/>
  <c r="P465" i="4"/>
  <c r="R457" i="4"/>
  <c r="Q457" i="4"/>
  <c r="P457" i="4"/>
  <c r="R449" i="4"/>
  <c r="Q449" i="4"/>
  <c r="P449" i="4"/>
  <c r="R441" i="4"/>
  <c r="Q441" i="4"/>
  <c r="P441" i="4"/>
  <c r="R433" i="4"/>
  <c r="Q433" i="4"/>
  <c r="P433" i="4"/>
  <c r="R425" i="4"/>
  <c r="Q425" i="4"/>
  <c r="P425" i="4"/>
  <c r="R417" i="4"/>
  <c r="Q417" i="4"/>
  <c r="P417" i="4"/>
  <c r="R409" i="4"/>
  <c r="Q409" i="4"/>
  <c r="P409" i="4"/>
  <c r="R401" i="4"/>
  <c r="Q401" i="4"/>
  <c r="P401" i="4"/>
  <c r="R393" i="4"/>
  <c r="Q393" i="4"/>
  <c r="P393" i="4"/>
  <c r="R385" i="4"/>
  <c r="Q385" i="4"/>
  <c r="P385" i="4"/>
  <c r="R377" i="4"/>
  <c r="Q377" i="4"/>
  <c r="P377" i="4"/>
  <c r="R369" i="4"/>
  <c r="Q369" i="4"/>
  <c r="P369" i="4"/>
  <c r="R361" i="4"/>
  <c r="Q361" i="4"/>
  <c r="P361" i="4"/>
  <c r="R353" i="4"/>
  <c r="Q353" i="4"/>
  <c r="P353" i="4"/>
  <c r="R345" i="4"/>
  <c r="Q345" i="4"/>
  <c r="P345" i="4"/>
  <c r="R337" i="4"/>
  <c r="Q337" i="4"/>
  <c r="P337" i="4"/>
  <c r="R329" i="4"/>
  <c r="Q329" i="4"/>
  <c r="P329" i="4"/>
  <c r="Q321" i="4"/>
  <c r="R321" i="4"/>
  <c r="P321" i="4"/>
  <c r="R313" i="4"/>
  <c r="Q313" i="4"/>
  <c r="P313" i="4"/>
  <c r="R305" i="4"/>
  <c r="Q305" i="4"/>
  <c r="P305" i="4"/>
  <c r="R297" i="4"/>
  <c r="Q297" i="4"/>
  <c r="P297" i="4"/>
  <c r="R289" i="4"/>
  <c r="Q289" i="4"/>
  <c r="P289" i="4"/>
  <c r="R281" i="4"/>
  <c r="Q281" i="4"/>
  <c r="P281" i="4"/>
  <c r="R273" i="4"/>
  <c r="Q273" i="4"/>
  <c r="P273" i="4"/>
  <c r="R265" i="4"/>
  <c r="Q265" i="4"/>
  <c r="P265" i="4"/>
  <c r="Q257" i="4"/>
  <c r="R257" i="4"/>
  <c r="P257" i="4"/>
  <c r="R249" i="4"/>
  <c r="Q249" i="4"/>
  <c r="P249" i="4"/>
  <c r="R241" i="4"/>
  <c r="Q241" i="4"/>
  <c r="P241" i="4"/>
  <c r="R233" i="4"/>
  <c r="Q233" i="4"/>
  <c r="P233" i="4"/>
  <c r="Q225" i="4"/>
  <c r="R225" i="4"/>
  <c r="P225" i="4"/>
  <c r="R217" i="4"/>
  <c r="Q217" i="4"/>
  <c r="P217" i="4"/>
  <c r="R209" i="4"/>
  <c r="Q209" i="4"/>
  <c r="P209" i="4"/>
  <c r="R201" i="4"/>
  <c r="Q201" i="4"/>
  <c r="P201" i="4"/>
  <c r="R193" i="4"/>
  <c r="Q193" i="4"/>
  <c r="P193" i="4"/>
  <c r="R185" i="4"/>
  <c r="Q185" i="4"/>
  <c r="P185" i="4"/>
  <c r="R177" i="4"/>
  <c r="Q177" i="4"/>
  <c r="P177" i="4"/>
  <c r="R169" i="4"/>
  <c r="Q169" i="4"/>
  <c r="P169" i="4"/>
  <c r="Q161" i="4"/>
  <c r="R161" i="4"/>
  <c r="P161" i="4"/>
  <c r="R153" i="4"/>
  <c r="Q153" i="4"/>
  <c r="P153" i="4"/>
  <c r="R145" i="4"/>
  <c r="Q145" i="4"/>
  <c r="P145" i="4"/>
  <c r="R137" i="4"/>
  <c r="Q137" i="4"/>
  <c r="P137" i="4"/>
  <c r="R129" i="4"/>
  <c r="Q129" i="4"/>
  <c r="P129" i="4"/>
  <c r="R121" i="4"/>
  <c r="Q121" i="4"/>
  <c r="P121" i="4"/>
  <c r="R113" i="4"/>
  <c r="Q113" i="4"/>
  <c r="P113" i="4"/>
  <c r="R105" i="4"/>
  <c r="Q105" i="4"/>
  <c r="P105" i="4"/>
  <c r="R97" i="4"/>
  <c r="Q97" i="4"/>
  <c r="P97" i="4"/>
  <c r="R89" i="4"/>
  <c r="Q89" i="4"/>
  <c r="P89" i="4"/>
  <c r="R81" i="4"/>
  <c r="Q81" i="4"/>
  <c r="P81" i="4"/>
  <c r="R73" i="4"/>
  <c r="Q73" i="4"/>
  <c r="P73" i="4"/>
  <c r="Q65" i="4"/>
  <c r="R65" i="4"/>
  <c r="P65" i="4"/>
  <c r="R57" i="4"/>
  <c r="Q57" i="4"/>
  <c r="P57" i="4"/>
  <c r="R49" i="4"/>
  <c r="Q49" i="4"/>
  <c r="P49" i="4"/>
  <c r="R41" i="4"/>
  <c r="Q41" i="4"/>
  <c r="P41" i="4"/>
  <c r="R33" i="4"/>
  <c r="Q33" i="4"/>
  <c r="P33" i="4"/>
  <c r="R25" i="4"/>
  <c r="Q25" i="4"/>
  <c r="P25" i="4"/>
  <c r="R17" i="4"/>
  <c r="Q17" i="4"/>
  <c r="P17" i="4"/>
  <c r="R9" i="4"/>
  <c r="Q9" i="4"/>
  <c r="P9" i="4"/>
  <c r="Q1184" i="4"/>
  <c r="R1184" i="4"/>
  <c r="P1184" i="4"/>
  <c r="R1176" i="4"/>
  <c r="Q1176" i="4"/>
  <c r="P1176" i="4"/>
  <c r="R1168" i="4"/>
  <c r="Q1168" i="4"/>
  <c r="P1168" i="4"/>
  <c r="R1160" i="4"/>
  <c r="Q1160" i="4"/>
  <c r="P1160" i="4"/>
  <c r="R1152" i="4"/>
  <c r="Q1152" i="4"/>
  <c r="P1152" i="4"/>
  <c r="R1144" i="4"/>
  <c r="Q1144" i="4"/>
  <c r="P1144" i="4"/>
  <c r="R1136" i="4"/>
  <c r="Q1136" i="4"/>
  <c r="P1136" i="4"/>
  <c r="R1128" i="4"/>
  <c r="Q1128" i="4"/>
  <c r="P1128" i="4"/>
  <c r="R1120" i="4"/>
  <c r="Q1120" i="4"/>
  <c r="P1120" i="4"/>
  <c r="R1112" i="4"/>
  <c r="Q1112" i="4"/>
  <c r="P1112" i="4"/>
  <c r="R1104" i="4"/>
  <c r="Q1104" i="4"/>
  <c r="P1104" i="4"/>
  <c r="R1096" i="4"/>
  <c r="Q1096" i="4"/>
  <c r="P1096" i="4"/>
  <c r="R1088" i="4"/>
  <c r="Q1088" i="4"/>
  <c r="P1088" i="4"/>
  <c r="Q1080" i="4"/>
  <c r="R1080" i="4"/>
  <c r="P1080" i="4"/>
  <c r="R1072" i="4"/>
  <c r="Q1072" i="4"/>
  <c r="P1072" i="4"/>
  <c r="R1064" i="4"/>
  <c r="Q1064" i="4"/>
  <c r="P1064" i="4"/>
  <c r="R1056" i="4"/>
  <c r="Q1056" i="4"/>
  <c r="P1056" i="4"/>
  <c r="R1048" i="4"/>
  <c r="Q1048" i="4"/>
  <c r="P1048" i="4"/>
  <c r="R1040" i="4"/>
  <c r="Q1040" i="4"/>
  <c r="P1040" i="4"/>
  <c r="R1032" i="4"/>
  <c r="Q1032" i="4"/>
  <c r="P1032" i="4"/>
  <c r="R1024" i="4"/>
  <c r="Q1024" i="4"/>
  <c r="P1024" i="4"/>
  <c r="R1016" i="4"/>
  <c r="Q1016" i="4"/>
  <c r="P1016" i="4"/>
  <c r="R1008" i="4"/>
  <c r="Q1008" i="4"/>
  <c r="P1008" i="4"/>
  <c r="R1000" i="4"/>
  <c r="Q1000" i="4"/>
  <c r="P1000" i="4"/>
  <c r="R992" i="4"/>
  <c r="Q992" i="4"/>
  <c r="P992" i="4"/>
  <c r="R984" i="4"/>
  <c r="Q984" i="4"/>
  <c r="P984" i="4"/>
  <c r="R976" i="4"/>
  <c r="Q976" i="4"/>
  <c r="P976" i="4"/>
  <c r="R968" i="4"/>
  <c r="Q968" i="4"/>
  <c r="P968" i="4"/>
  <c r="R960" i="4"/>
  <c r="Q960" i="4"/>
  <c r="P960" i="4"/>
  <c r="R952" i="4"/>
  <c r="Q952" i="4"/>
  <c r="P952" i="4"/>
  <c r="R944" i="4"/>
  <c r="Q944" i="4"/>
  <c r="P944" i="4"/>
  <c r="R936" i="4"/>
  <c r="Q936" i="4"/>
  <c r="P936" i="4"/>
  <c r="R928" i="4"/>
  <c r="Q928" i="4"/>
  <c r="P928" i="4"/>
  <c r="R920" i="4"/>
  <c r="Q920" i="4"/>
  <c r="P920" i="4"/>
  <c r="R912" i="4"/>
  <c r="Q912" i="4"/>
  <c r="P912" i="4"/>
  <c r="R904" i="4"/>
  <c r="Q904" i="4"/>
  <c r="P904" i="4"/>
  <c r="R896" i="4"/>
  <c r="Q896" i="4"/>
  <c r="P896" i="4"/>
  <c r="R888" i="4"/>
  <c r="Q888" i="4"/>
  <c r="P888" i="4"/>
  <c r="R880" i="4"/>
  <c r="Q880" i="4"/>
  <c r="P880" i="4"/>
  <c r="R872" i="4"/>
  <c r="Q872" i="4"/>
  <c r="P872" i="4"/>
  <c r="R864" i="4"/>
  <c r="Q864" i="4"/>
  <c r="P864" i="4"/>
  <c r="R856" i="4"/>
  <c r="Q856" i="4"/>
  <c r="P856" i="4"/>
  <c r="R848" i="4"/>
  <c r="Q848" i="4"/>
  <c r="P848" i="4"/>
  <c r="R840" i="4"/>
  <c r="Q840" i="4"/>
  <c r="P840" i="4"/>
  <c r="R832" i="4"/>
  <c r="Q832" i="4"/>
  <c r="P832" i="4"/>
  <c r="R824" i="4"/>
  <c r="Q824" i="4"/>
  <c r="P824" i="4"/>
  <c r="R816" i="4"/>
  <c r="Q816" i="4"/>
  <c r="P816" i="4"/>
  <c r="Q808" i="4"/>
  <c r="R808" i="4"/>
  <c r="P808" i="4"/>
  <c r="R800" i="4"/>
  <c r="Q800" i="4"/>
  <c r="P800" i="4"/>
  <c r="R792" i="4"/>
  <c r="Q792" i="4"/>
  <c r="P792" i="4"/>
  <c r="Q784" i="4"/>
  <c r="R784" i="4"/>
  <c r="P784" i="4"/>
  <c r="R776" i="4"/>
  <c r="Q776" i="4"/>
  <c r="P776" i="4"/>
  <c r="R768" i="4"/>
  <c r="Q768" i="4"/>
  <c r="P768" i="4"/>
  <c r="R760" i="4"/>
  <c r="Q760" i="4"/>
  <c r="P760" i="4"/>
  <c r="R752" i="4"/>
  <c r="Q752" i="4"/>
  <c r="P752" i="4"/>
  <c r="R744" i="4"/>
  <c r="Q744" i="4"/>
  <c r="P744" i="4"/>
  <c r="R736" i="4"/>
  <c r="Q736" i="4"/>
  <c r="P736" i="4"/>
  <c r="R728" i="4"/>
  <c r="Q728" i="4"/>
  <c r="P728" i="4"/>
  <c r="Q720" i="4"/>
  <c r="R720" i="4"/>
  <c r="P720" i="4"/>
  <c r="R712" i="4"/>
  <c r="Q712" i="4"/>
  <c r="P712" i="4"/>
  <c r="R704" i="4"/>
  <c r="Q704" i="4"/>
  <c r="P704" i="4"/>
  <c r="R696" i="4"/>
  <c r="Q696" i="4"/>
  <c r="P696" i="4"/>
  <c r="R688" i="4"/>
  <c r="Q688" i="4"/>
  <c r="P688" i="4"/>
  <c r="R680" i="4"/>
  <c r="Q680" i="4"/>
  <c r="P680" i="4"/>
  <c r="R672" i="4"/>
  <c r="Q672" i="4"/>
  <c r="P672" i="4"/>
  <c r="R664" i="4"/>
  <c r="Q664" i="4"/>
  <c r="P664" i="4"/>
  <c r="R656" i="4"/>
  <c r="Q656" i="4"/>
  <c r="P656" i="4"/>
  <c r="R648" i="4"/>
  <c r="Q648" i="4"/>
  <c r="P648" i="4"/>
  <c r="R640" i="4"/>
  <c r="Q640" i="4"/>
  <c r="P640" i="4"/>
  <c r="R632" i="4"/>
  <c r="Q632" i="4"/>
  <c r="P632" i="4"/>
  <c r="R624" i="4"/>
  <c r="Q624" i="4"/>
  <c r="P624" i="4"/>
  <c r="R616" i="4"/>
  <c r="Q616" i="4"/>
  <c r="P616" i="4"/>
  <c r="R608" i="4"/>
  <c r="Q608" i="4"/>
  <c r="P608" i="4"/>
  <c r="R600" i="4"/>
  <c r="Q600" i="4"/>
  <c r="P600" i="4"/>
  <c r="R592" i="4"/>
  <c r="Q592" i="4"/>
  <c r="P592" i="4"/>
  <c r="R584" i="4"/>
  <c r="Q584" i="4"/>
  <c r="P584" i="4"/>
  <c r="R576" i="4"/>
  <c r="Q576" i="4"/>
  <c r="P576" i="4"/>
  <c r="R568" i="4"/>
  <c r="Q568" i="4"/>
  <c r="P568" i="4"/>
  <c r="R560" i="4"/>
  <c r="Q560" i="4"/>
  <c r="P560" i="4"/>
  <c r="R552" i="4"/>
  <c r="Q552" i="4"/>
  <c r="P552" i="4"/>
  <c r="R544" i="4"/>
  <c r="Q544" i="4"/>
  <c r="P544" i="4"/>
  <c r="R536" i="4"/>
  <c r="Q536" i="4"/>
  <c r="P536" i="4"/>
  <c r="R528" i="4"/>
  <c r="Q528" i="4"/>
  <c r="P528" i="4"/>
  <c r="R520" i="4"/>
  <c r="Q520" i="4"/>
  <c r="P520" i="4"/>
  <c r="R512" i="4"/>
  <c r="Q512" i="4"/>
  <c r="P512" i="4"/>
  <c r="R504" i="4"/>
  <c r="Q504" i="4"/>
  <c r="P504" i="4"/>
  <c r="R496" i="4"/>
  <c r="Q496" i="4"/>
  <c r="P496" i="4"/>
  <c r="R488" i="4"/>
  <c r="Q488" i="4"/>
  <c r="P488" i="4"/>
  <c r="R480" i="4"/>
  <c r="Q480" i="4"/>
  <c r="P480" i="4"/>
  <c r="R472" i="4"/>
  <c r="Q472" i="4"/>
  <c r="P472" i="4"/>
  <c r="R464" i="4"/>
  <c r="Q464" i="4"/>
  <c r="P464" i="4"/>
  <c r="R456" i="4"/>
  <c r="Q456" i="4"/>
  <c r="P456" i="4"/>
  <c r="R448" i="4"/>
  <c r="Q448" i="4"/>
  <c r="P448" i="4"/>
  <c r="R440" i="4"/>
  <c r="Q440" i="4"/>
  <c r="P440" i="4"/>
  <c r="R432" i="4"/>
  <c r="Q432" i="4"/>
  <c r="P432" i="4"/>
  <c r="R424" i="4"/>
  <c r="Q424" i="4"/>
  <c r="P424" i="4"/>
  <c r="R416" i="4"/>
  <c r="Q416" i="4"/>
  <c r="P416" i="4"/>
  <c r="R408" i="4"/>
  <c r="Q408" i="4"/>
  <c r="P408" i="4"/>
  <c r="R400" i="4"/>
  <c r="Q400" i="4"/>
  <c r="P400" i="4"/>
  <c r="R392" i="4"/>
  <c r="Q392" i="4"/>
  <c r="P392" i="4"/>
  <c r="R384" i="4"/>
  <c r="Q384" i="4"/>
  <c r="P384" i="4"/>
  <c r="R376" i="4"/>
  <c r="Q376" i="4"/>
  <c r="P376" i="4"/>
  <c r="R368" i="4"/>
  <c r="Q368" i="4"/>
  <c r="P368" i="4"/>
  <c r="R360" i="4"/>
  <c r="Q360" i="4"/>
  <c r="P360" i="4"/>
  <c r="Q352" i="4"/>
  <c r="R352" i="4"/>
  <c r="P352" i="4"/>
  <c r="R344" i="4"/>
  <c r="Q344" i="4"/>
  <c r="P344" i="4"/>
  <c r="R336" i="4"/>
  <c r="Q336" i="4"/>
  <c r="P336" i="4"/>
  <c r="R328" i="4"/>
  <c r="Q328" i="4"/>
  <c r="P328" i="4"/>
  <c r="R320" i="4"/>
  <c r="Q320" i="4"/>
  <c r="P320" i="4"/>
  <c r="R312" i="4"/>
  <c r="Q312" i="4"/>
  <c r="P312" i="4"/>
  <c r="R304" i="4"/>
  <c r="Q304" i="4"/>
  <c r="P304" i="4"/>
  <c r="R296" i="4"/>
  <c r="Q296" i="4"/>
  <c r="P296" i="4"/>
  <c r="R288" i="4"/>
  <c r="Q288" i="4"/>
  <c r="P288" i="4"/>
  <c r="R280" i="4"/>
  <c r="Q280" i="4"/>
  <c r="P280" i="4"/>
  <c r="R272" i="4"/>
  <c r="Q272" i="4"/>
  <c r="P272" i="4"/>
  <c r="R264" i="4"/>
  <c r="Q264" i="4"/>
  <c r="P264" i="4"/>
  <c r="Q256" i="4"/>
  <c r="R256" i="4"/>
  <c r="P256" i="4"/>
  <c r="Q248" i="4"/>
  <c r="R248" i="4"/>
  <c r="P248" i="4"/>
  <c r="R240" i="4"/>
  <c r="Q240" i="4"/>
  <c r="P240" i="4"/>
  <c r="R232" i="4"/>
  <c r="Q232" i="4"/>
  <c r="P232" i="4"/>
  <c r="Q224" i="4"/>
  <c r="R224" i="4"/>
  <c r="P224" i="4"/>
  <c r="R216" i="4"/>
  <c r="Q216" i="4"/>
  <c r="P216" i="4"/>
  <c r="R208" i="4"/>
  <c r="Q208" i="4"/>
  <c r="P208" i="4"/>
  <c r="R200" i="4"/>
  <c r="Q200" i="4"/>
  <c r="P200" i="4"/>
  <c r="R192" i="4"/>
  <c r="Q192" i="4"/>
  <c r="P192" i="4"/>
  <c r="Q184" i="4"/>
  <c r="R184" i="4"/>
  <c r="P184" i="4"/>
  <c r="R176" i="4"/>
  <c r="Q176" i="4"/>
  <c r="P176" i="4"/>
  <c r="R168" i="4"/>
  <c r="Q168" i="4"/>
  <c r="P168" i="4"/>
  <c r="Q160" i="4"/>
  <c r="R160" i="4"/>
  <c r="P160" i="4"/>
  <c r="Q152" i="4"/>
  <c r="R152" i="4"/>
  <c r="P152" i="4"/>
  <c r="R144" i="4"/>
  <c r="Q144" i="4"/>
  <c r="P144" i="4"/>
  <c r="R136" i="4"/>
  <c r="Q136" i="4"/>
  <c r="P136" i="4"/>
  <c r="R128" i="4"/>
  <c r="Q128" i="4"/>
  <c r="P128" i="4"/>
  <c r="R120" i="4"/>
  <c r="Q120" i="4"/>
  <c r="P120" i="4"/>
  <c r="R112" i="4"/>
  <c r="Q112" i="4"/>
  <c r="P112" i="4"/>
  <c r="R104" i="4"/>
  <c r="Q104" i="4"/>
  <c r="P104" i="4"/>
  <c r="Q96" i="4"/>
  <c r="R96" i="4"/>
  <c r="P96" i="4"/>
  <c r="Q88" i="4"/>
  <c r="R88" i="4"/>
  <c r="P88" i="4"/>
  <c r="R80" i="4"/>
  <c r="Q80" i="4"/>
  <c r="P80" i="4"/>
  <c r="R72" i="4"/>
  <c r="Q72" i="4"/>
  <c r="P72" i="4"/>
  <c r="Q64" i="4"/>
  <c r="R64" i="4"/>
  <c r="P64" i="4"/>
  <c r="Q56" i="4"/>
  <c r="R56" i="4"/>
  <c r="P56" i="4"/>
  <c r="R48" i="4"/>
  <c r="Q48" i="4"/>
  <c r="P48" i="4"/>
  <c r="R40" i="4"/>
  <c r="Q40" i="4"/>
  <c r="P40" i="4"/>
  <c r="R32" i="4"/>
  <c r="Q32" i="4"/>
  <c r="P32" i="4"/>
  <c r="R24" i="4"/>
  <c r="Q24" i="4"/>
  <c r="P24" i="4"/>
  <c r="R16" i="4"/>
  <c r="Q16" i="4"/>
  <c r="P16" i="4"/>
  <c r="R8" i="4"/>
  <c r="Q8" i="4"/>
  <c r="P8" i="4"/>
  <c r="R1183" i="4"/>
  <c r="Q1183" i="4"/>
  <c r="P1183" i="4"/>
  <c r="R1175" i="4"/>
  <c r="Q1175" i="4"/>
  <c r="P1175" i="4"/>
  <c r="R1167" i="4"/>
  <c r="Q1167" i="4"/>
  <c r="P1167" i="4"/>
  <c r="R1159" i="4"/>
  <c r="Q1159" i="4"/>
  <c r="P1159" i="4"/>
  <c r="R1151" i="4"/>
  <c r="Q1151" i="4"/>
  <c r="P1151" i="4"/>
  <c r="R1143" i="4"/>
  <c r="Q1143" i="4"/>
  <c r="P1143" i="4"/>
  <c r="R1135" i="4"/>
  <c r="Q1135" i="4"/>
  <c r="P1135" i="4"/>
  <c r="R1127" i="4"/>
  <c r="Q1127" i="4"/>
  <c r="P1127" i="4"/>
  <c r="R1119" i="4"/>
  <c r="Q1119" i="4"/>
  <c r="P1119" i="4"/>
  <c r="R1111" i="4"/>
  <c r="Q1111" i="4"/>
  <c r="P1111" i="4"/>
  <c r="R1103" i="4"/>
  <c r="Q1103" i="4"/>
  <c r="P1103" i="4"/>
  <c r="R1095" i="4"/>
  <c r="Q1095" i="4"/>
  <c r="P1095" i="4"/>
  <c r="R1087" i="4"/>
  <c r="Q1087" i="4"/>
  <c r="P1087" i="4"/>
  <c r="R1079" i="4"/>
  <c r="Q1079" i="4"/>
  <c r="P1079" i="4"/>
  <c r="R1071" i="4"/>
  <c r="Q1071" i="4"/>
  <c r="P1071" i="4"/>
  <c r="R1063" i="4"/>
  <c r="Q1063" i="4"/>
  <c r="P1063" i="4"/>
  <c r="R1055" i="4"/>
  <c r="Q1055" i="4"/>
  <c r="P1055" i="4"/>
  <c r="R1047" i="4"/>
  <c r="Q1047" i="4"/>
  <c r="P1047" i="4"/>
  <c r="R1039" i="4"/>
  <c r="Q1039" i="4"/>
  <c r="P1039" i="4"/>
  <c r="R1031" i="4"/>
  <c r="Q1031" i="4"/>
  <c r="P1031" i="4"/>
  <c r="R1023" i="4"/>
  <c r="Q1023" i="4"/>
  <c r="P1023" i="4"/>
  <c r="R1015" i="4"/>
  <c r="Q1015" i="4"/>
  <c r="P1015" i="4"/>
  <c r="R1007" i="4"/>
  <c r="Q1007" i="4"/>
  <c r="P1007" i="4"/>
  <c r="R999" i="4"/>
  <c r="Q999" i="4"/>
  <c r="P999" i="4"/>
  <c r="R991" i="4"/>
  <c r="Q991" i="4"/>
  <c r="P991" i="4"/>
  <c r="R983" i="4"/>
  <c r="Q983" i="4"/>
  <c r="P983" i="4"/>
  <c r="R975" i="4"/>
  <c r="Q975" i="4"/>
  <c r="P975" i="4"/>
  <c r="R967" i="4"/>
  <c r="Q967" i="4"/>
  <c r="P967" i="4"/>
  <c r="R959" i="4"/>
  <c r="Q959" i="4"/>
  <c r="P959" i="4"/>
  <c r="R951" i="4"/>
  <c r="Q951" i="4"/>
  <c r="P951" i="4"/>
  <c r="R943" i="4"/>
  <c r="Q943" i="4"/>
  <c r="P943" i="4"/>
  <c r="R935" i="4"/>
  <c r="Q935" i="4"/>
  <c r="P935" i="4"/>
  <c r="R927" i="4"/>
  <c r="Q927" i="4"/>
  <c r="P927" i="4"/>
  <c r="R919" i="4"/>
  <c r="Q919" i="4"/>
  <c r="P919" i="4"/>
  <c r="R911" i="4"/>
  <c r="Q911" i="4"/>
  <c r="P911" i="4"/>
  <c r="R903" i="4"/>
  <c r="Q903" i="4"/>
  <c r="P903" i="4"/>
  <c r="R895" i="4"/>
  <c r="Q895" i="4"/>
  <c r="P895" i="4"/>
  <c r="R887" i="4"/>
  <c r="Q887" i="4"/>
  <c r="P887" i="4"/>
  <c r="R879" i="4"/>
  <c r="Q879" i="4"/>
  <c r="P879" i="4"/>
  <c r="R871" i="4"/>
  <c r="Q871" i="4"/>
  <c r="P871" i="4"/>
  <c r="R863" i="4"/>
  <c r="Q863" i="4"/>
  <c r="P863" i="4"/>
  <c r="R855" i="4"/>
  <c r="Q855" i="4"/>
  <c r="P855" i="4"/>
  <c r="R847" i="4"/>
  <c r="Q847" i="4"/>
  <c r="P847" i="4"/>
  <c r="R839" i="4"/>
  <c r="Q839" i="4"/>
  <c r="P839" i="4"/>
  <c r="R831" i="4"/>
  <c r="Q831" i="4"/>
  <c r="P831" i="4"/>
  <c r="R823" i="4"/>
  <c r="Q823" i="4"/>
  <c r="P823" i="4"/>
  <c r="R815" i="4"/>
  <c r="Q815" i="4"/>
  <c r="P815" i="4"/>
  <c r="R807" i="4"/>
  <c r="Q807" i="4"/>
  <c r="P807" i="4"/>
  <c r="R799" i="4"/>
  <c r="Q799" i="4"/>
  <c r="P799" i="4"/>
  <c r="R791" i="4"/>
  <c r="Q791" i="4"/>
  <c r="P791" i="4"/>
  <c r="R783" i="4"/>
  <c r="Q783" i="4"/>
  <c r="P783" i="4"/>
  <c r="R775" i="4"/>
  <c r="Q775" i="4"/>
  <c r="P775" i="4"/>
  <c r="R767" i="4"/>
  <c r="Q767" i="4"/>
  <c r="P767" i="4"/>
  <c r="R759" i="4"/>
  <c r="Q759" i="4"/>
  <c r="P759" i="4"/>
  <c r="R751" i="4"/>
  <c r="Q751" i="4"/>
  <c r="P751" i="4"/>
  <c r="R743" i="4"/>
  <c r="Q743" i="4"/>
  <c r="P743" i="4"/>
  <c r="R735" i="4"/>
  <c r="Q735" i="4"/>
  <c r="P735" i="4"/>
  <c r="R727" i="4"/>
  <c r="Q727" i="4"/>
  <c r="P727" i="4"/>
  <c r="R719" i="4"/>
  <c r="Q719" i="4"/>
  <c r="P719" i="4"/>
  <c r="R711" i="4"/>
  <c r="Q711" i="4"/>
  <c r="P711" i="4"/>
  <c r="R703" i="4"/>
  <c r="Q703" i="4"/>
  <c r="P703" i="4"/>
  <c r="R695" i="4"/>
  <c r="Q695" i="4"/>
  <c r="P695" i="4"/>
  <c r="R687" i="4"/>
  <c r="Q687" i="4"/>
  <c r="P687" i="4"/>
  <c r="Q679" i="4"/>
  <c r="R679" i="4"/>
  <c r="P679" i="4"/>
  <c r="R671" i="4"/>
  <c r="Q671" i="4"/>
  <c r="P671" i="4"/>
  <c r="R663" i="4"/>
  <c r="Q663" i="4"/>
  <c r="P663" i="4"/>
  <c r="R655" i="4"/>
  <c r="Q655" i="4"/>
  <c r="P655" i="4"/>
  <c r="R647" i="4"/>
  <c r="Q647" i="4"/>
  <c r="P647" i="4"/>
  <c r="R639" i="4"/>
  <c r="Q639" i="4"/>
  <c r="P639" i="4"/>
  <c r="R631" i="4"/>
  <c r="Q631" i="4"/>
  <c r="P631" i="4"/>
  <c r="R623" i="4"/>
  <c r="Q623" i="4"/>
  <c r="P623" i="4"/>
  <c r="R615" i="4"/>
  <c r="Q615" i="4"/>
  <c r="P615" i="4"/>
  <c r="R607" i="4"/>
  <c r="Q607" i="4"/>
  <c r="P607" i="4"/>
  <c r="R599" i="4"/>
  <c r="Q599" i="4"/>
  <c r="P599" i="4"/>
  <c r="R591" i="4"/>
  <c r="Q591" i="4"/>
  <c r="P591" i="4"/>
  <c r="R583" i="4"/>
  <c r="Q583" i="4"/>
  <c r="P583" i="4"/>
  <c r="Q575" i="4"/>
  <c r="R575" i="4"/>
  <c r="P575" i="4"/>
  <c r="R567" i="4"/>
  <c r="Q567" i="4"/>
  <c r="P567" i="4"/>
  <c r="R559" i="4"/>
  <c r="Q559" i="4"/>
  <c r="P559" i="4"/>
  <c r="R551" i="4"/>
  <c r="Q551" i="4"/>
  <c r="P551" i="4"/>
  <c r="R543" i="4"/>
  <c r="Q543" i="4"/>
  <c r="P543" i="4"/>
  <c r="R535" i="4"/>
  <c r="Q535" i="4"/>
  <c r="P535" i="4"/>
  <c r="R527" i="4"/>
  <c r="Q527" i="4"/>
  <c r="P527" i="4"/>
  <c r="R519" i="4"/>
  <c r="Q519" i="4"/>
  <c r="P519" i="4"/>
  <c r="R511" i="4"/>
  <c r="Q511" i="4"/>
  <c r="P511" i="4"/>
  <c r="R503" i="4"/>
  <c r="Q503" i="4"/>
  <c r="P503" i="4"/>
  <c r="R495" i="4"/>
  <c r="Q495" i="4"/>
  <c r="P495" i="4"/>
  <c r="R487" i="4"/>
  <c r="Q487" i="4"/>
  <c r="P487" i="4"/>
  <c r="R479" i="4"/>
  <c r="Q479" i="4"/>
  <c r="P479" i="4"/>
  <c r="R471" i="4"/>
  <c r="Q471" i="4"/>
  <c r="P471" i="4"/>
  <c r="R463" i="4"/>
  <c r="Q463" i="4"/>
  <c r="P463" i="4"/>
  <c r="R455" i="4"/>
  <c r="Q455" i="4"/>
  <c r="P455" i="4"/>
  <c r="R447" i="4"/>
  <c r="Q447" i="4"/>
  <c r="P447" i="4"/>
  <c r="R439" i="4"/>
  <c r="Q439" i="4"/>
  <c r="P439" i="4"/>
  <c r="R431" i="4"/>
  <c r="Q431" i="4"/>
  <c r="P431" i="4"/>
  <c r="R423" i="4"/>
  <c r="Q423" i="4"/>
  <c r="P423" i="4"/>
  <c r="R415" i="4"/>
  <c r="Q415" i="4"/>
  <c r="P415" i="4"/>
  <c r="R407" i="4"/>
  <c r="Q407" i="4"/>
  <c r="P407" i="4"/>
  <c r="R399" i="4"/>
  <c r="Q399" i="4"/>
  <c r="P399" i="4"/>
  <c r="R391" i="4"/>
  <c r="Q391" i="4"/>
  <c r="P391" i="4"/>
  <c r="R383" i="4"/>
  <c r="Q383" i="4"/>
  <c r="P383" i="4"/>
  <c r="R375" i="4"/>
  <c r="Q375" i="4"/>
  <c r="P375" i="4"/>
  <c r="R367" i="4"/>
  <c r="Q367" i="4"/>
  <c r="P367" i="4"/>
  <c r="R359" i="4"/>
  <c r="Q359" i="4"/>
  <c r="P359" i="4"/>
  <c r="R351" i="4"/>
  <c r="Q351" i="4"/>
  <c r="P351" i="4"/>
  <c r="R343" i="4"/>
  <c r="Q343" i="4"/>
  <c r="P343" i="4"/>
  <c r="R335" i="4"/>
  <c r="Q335" i="4"/>
  <c r="P335" i="4"/>
  <c r="R327" i="4"/>
  <c r="Q327" i="4"/>
  <c r="P327" i="4"/>
  <c r="R319" i="4"/>
  <c r="Q319" i="4"/>
  <c r="P319" i="4"/>
  <c r="R311" i="4"/>
  <c r="Q311" i="4"/>
  <c r="P311" i="4"/>
  <c r="R303" i="4"/>
  <c r="Q303" i="4"/>
  <c r="P303" i="4"/>
  <c r="R295" i="4"/>
  <c r="Q295" i="4"/>
  <c r="P295" i="4"/>
  <c r="R287" i="4"/>
  <c r="Q287" i="4"/>
  <c r="P287" i="4"/>
  <c r="R279" i="4"/>
  <c r="Q279" i="4"/>
  <c r="P279" i="4"/>
  <c r="R271" i="4"/>
  <c r="Q271" i="4"/>
  <c r="P271" i="4"/>
  <c r="R263" i="4"/>
  <c r="Q263" i="4"/>
  <c r="P263" i="4"/>
  <c r="R255" i="4"/>
  <c r="Q255" i="4"/>
  <c r="P255" i="4"/>
  <c r="R247" i="4"/>
  <c r="Q247" i="4"/>
  <c r="P247" i="4"/>
  <c r="R239" i="4"/>
  <c r="Q239" i="4"/>
  <c r="P239" i="4"/>
  <c r="R231" i="4"/>
  <c r="Q231" i="4"/>
  <c r="P231" i="4"/>
  <c r="R223" i="4"/>
  <c r="Q223" i="4"/>
  <c r="P223" i="4"/>
  <c r="R215" i="4"/>
  <c r="Q215" i="4"/>
  <c r="P215" i="4"/>
  <c r="R207" i="4"/>
  <c r="Q207" i="4"/>
  <c r="P207" i="4"/>
  <c r="R199" i="4"/>
  <c r="Q199" i="4"/>
  <c r="P199" i="4"/>
  <c r="R191" i="4"/>
  <c r="Q191" i="4"/>
  <c r="P191" i="4"/>
  <c r="R183" i="4"/>
  <c r="Q183" i="4"/>
  <c r="P183" i="4"/>
  <c r="R175" i="4"/>
  <c r="Q175" i="4"/>
  <c r="P175" i="4"/>
  <c r="R167" i="4"/>
  <c r="Q167" i="4"/>
  <c r="P167" i="4"/>
  <c r="R159" i="4"/>
  <c r="Q159" i="4"/>
  <c r="P159" i="4"/>
  <c r="R151" i="4"/>
  <c r="Q151" i="4"/>
  <c r="P151" i="4"/>
  <c r="R143" i="4"/>
  <c r="Q143" i="4"/>
  <c r="P143" i="4"/>
  <c r="R135" i="4"/>
  <c r="Q135" i="4"/>
  <c r="P135" i="4"/>
  <c r="R127" i="4"/>
  <c r="Q127" i="4"/>
  <c r="P127" i="4"/>
  <c r="R119" i="4"/>
  <c r="Q119" i="4"/>
  <c r="P119" i="4"/>
  <c r="R111" i="4"/>
  <c r="Q111" i="4"/>
  <c r="P111" i="4"/>
  <c r="R103" i="4"/>
  <c r="Q103" i="4"/>
  <c r="P103" i="4"/>
  <c r="R95" i="4"/>
  <c r="Q95" i="4"/>
  <c r="P95" i="4"/>
  <c r="R87" i="4"/>
  <c r="Q87" i="4"/>
  <c r="P87" i="4"/>
  <c r="R79" i="4"/>
  <c r="Q79" i="4"/>
  <c r="P79" i="4"/>
  <c r="R71" i="4"/>
  <c r="Q71" i="4"/>
  <c r="P71" i="4"/>
  <c r="R63" i="4"/>
  <c r="Q63" i="4"/>
  <c r="P63" i="4"/>
  <c r="R55" i="4"/>
  <c r="Q55" i="4"/>
  <c r="P55" i="4"/>
  <c r="R47" i="4"/>
  <c r="Q47" i="4"/>
  <c r="P47" i="4"/>
  <c r="R39" i="4"/>
  <c r="Q39" i="4"/>
  <c r="P39" i="4"/>
  <c r="R31" i="4"/>
  <c r="Q31" i="4"/>
  <c r="P31" i="4"/>
  <c r="R23" i="4"/>
  <c r="Q23" i="4"/>
  <c r="P23" i="4"/>
  <c r="R15" i="4"/>
  <c r="Q15" i="4"/>
  <c r="P15" i="4"/>
  <c r="R7" i="4"/>
  <c r="Q7" i="4"/>
  <c r="P7" i="4"/>
  <c r="R1190" i="4"/>
  <c r="Q1190" i="4"/>
  <c r="P1190" i="4"/>
  <c r="R1182" i="4"/>
  <c r="Q1182" i="4"/>
  <c r="P1182" i="4"/>
  <c r="R1174" i="4"/>
  <c r="Q1174" i="4"/>
  <c r="P1174" i="4"/>
  <c r="R1166" i="4"/>
  <c r="Q1166" i="4"/>
  <c r="P1166" i="4"/>
  <c r="R1158" i="4"/>
  <c r="Q1158" i="4"/>
  <c r="P1158" i="4"/>
  <c r="R1150" i="4"/>
  <c r="Q1150" i="4"/>
  <c r="P1150" i="4"/>
  <c r="R1142" i="4"/>
  <c r="Q1142" i="4"/>
  <c r="P1142" i="4"/>
  <c r="R1134" i="4"/>
  <c r="Q1134" i="4"/>
  <c r="P1134" i="4"/>
  <c r="R1126" i="4"/>
  <c r="Q1126" i="4"/>
  <c r="P1126" i="4"/>
  <c r="R1118" i="4"/>
  <c r="Q1118" i="4"/>
  <c r="P1118" i="4"/>
  <c r="R1110" i="4"/>
  <c r="Q1110" i="4"/>
  <c r="P1110" i="4"/>
  <c r="R1102" i="4"/>
  <c r="Q1102" i="4"/>
  <c r="P1102" i="4"/>
  <c r="R1094" i="4"/>
  <c r="Q1094" i="4"/>
  <c r="P1094" i="4"/>
  <c r="R1086" i="4"/>
  <c r="Q1086" i="4"/>
  <c r="P1086" i="4"/>
  <c r="R1078" i="4"/>
  <c r="Q1078" i="4"/>
  <c r="P1078" i="4"/>
  <c r="R1070" i="4"/>
  <c r="Q1070" i="4"/>
  <c r="P1070" i="4"/>
  <c r="R1062" i="4"/>
  <c r="Q1062" i="4"/>
  <c r="P1062" i="4"/>
  <c r="R1054" i="4"/>
  <c r="Q1054" i="4"/>
  <c r="P1054" i="4"/>
  <c r="R1046" i="4"/>
  <c r="Q1046" i="4"/>
  <c r="P1046" i="4"/>
  <c r="R1038" i="4"/>
  <c r="Q1038" i="4"/>
  <c r="P1038" i="4"/>
  <c r="R1030" i="4"/>
  <c r="Q1030" i="4"/>
  <c r="P1030" i="4"/>
  <c r="Q1022" i="4"/>
  <c r="R1022" i="4"/>
  <c r="P1022" i="4"/>
  <c r="R1014" i="4"/>
  <c r="Q1014" i="4"/>
  <c r="P1014" i="4"/>
  <c r="R1006" i="4"/>
  <c r="Q1006" i="4"/>
  <c r="P1006" i="4"/>
  <c r="R998" i="4"/>
  <c r="Q998" i="4"/>
  <c r="P998" i="4"/>
  <c r="R990" i="4"/>
  <c r="Q990" i="4"/>
  <c r="P990" i="4"/>
  <c r="R982" i="4"/>
  <c r="Q982" i="4"/>
  <c r="P982" i="4"/>
  <c r="Q974" i="4"/>
  <c r="R974" i="4"/>
  <c r="P974" i="4"/>
  <c r="R966" i="4"/>
  <c r="Q966" i="4"/>
  <c r="P966" i="4"/>
  <c r="Q958" i="4"/>
  <c r="R958" i="4"/>
  <c r="P958" i="4"/>
  <c r="R950" i="4"/>
  <c r="Q950" i="4"/>
  <c r="P950" i="4"/>
  <c r="Q942" i="4"/>
  <c r="R942" i="4"/>
  <c r="P942" i="4"/>
  <c r="R934" i="4"/>
  <c r="Q934" i="4"/>
  <c r="P934" i="4"/>
  <c r="Q926" i="4"/>
  <c r="R926" i="4"/>
  <c r="P926" i="4"/>
  <c r="R918" i="4"/>
  <c r="Q918" i="4"/>
  <c r="P918" i="4"/>
  <c r="Q910" i="4"/>
  <c r="R910" i="4"/>
  <c r="P910" i="4"/>
  <c r="R902" i="4"/>
  <c r="Q902" i="4"/>
  <c r="P902" i="4"/>
  <c r="Q894" i="4"/>
  <c r="R894" i="4"/>
  <c r="P894" i="4"/>
  <c r="R886" i="4"/>
  <c r="Q886" i="4"/>
  <c r="P886" i="4"/>
  <c r="R878" i="4"/>
  <c r="Q878" i="4"/>
  <c r="P878" i="4"/>
  <c r="Q870" i="4"/>
  <c r="R870" i="4"/>
  <c r="P870" i="4"/>
  <c r="R862" i="4"/>
  <c r="Q862" i="4"/>
  <c r="P862" i="4"/>
  <c r="R854" i="4"/>
  <c r="Q854" i="4"/>
  <c r="P854" i="4"/>
  <c r="R846" i="4"/>
  <c r="Q846" i="4"/>
  <c r="P846" i="4"/>
  <c r="R838" i="4"/>
  <c r="Q838" i="4"/>
  <c r="P838" i="4"/>
  <c r="Q830" i="4"/>
  <c r="R830" i="4"/>
  <c r="P830" i="4"/>
  <c r="R822" i="4"/>
  <c r="Q822" i="4"/>
  <c r="P822" i="4"/>
  <c r="R814" i="4"/>
  <c r="Q814" i="4"/>
  <c r="P814" i="4"/>
  <c r="Q806" i="4"/>
  <c r="R806" i="4"/>
  <c r="P806" i="4"/>
  <c r="R798" i="4"/>
  <c r="Q798" i="4"/>
  <c r="P798" i="4"/>
  <c r="R790" i="4"/>
  <c r="Q790" i="4"/>
  <c r="P790" i="4"/>
  <c r="R782" i="4"/>
  <c r="Q782" i="4"/>
  <c r="P782" i="4"/>
  <c r="R774" i="4"/>
  <c r="Q774" i="4"/>
  <c r="P774" i="4"/>
  <c r="Q766" i="4"/>
  <c r="R766" i="4"/>
  <c r="P766" i="4"/>
  <c r="R758" i="4"/>
  <c r="Q758" i="4"/>
  <c r="P758" i="4"/>
  <c r="R750" i="4"/>
  <c r="Q750" i="4"/>
  <c r="P750" i="4"/>
  <c r="R742" i="4"/>
  <c r="Q742" i="4"/>
  <c r="P742" i="4"/>
  <c r="R734" i="4"/>
  <c r="Q734" i="4"/>
  <c r="P734" i="4"/>
  <c r="R726" i="4"/>
  <c r="Q726" i="4"/>
  <c r="P726" i="4"/>
  <c r="R718" i="4"/>
  <c r="Q718" i="4"/>
  <c r="P718" i="4"/>
  <c r="R710" i="4"/>
  <c r="Q710" i="4"/>
  <c r="P710" i="4"/>
  <c r="Q702" i="4"/>
  <c r="R702" i="4"/>
  <c r="P702" i="4"/>
  <c r="R694" i="4"/>
  <c r="Q694" i="4"/>
  <c r="P694" i="4"/>
  <c r="R686" i="4"/>
  <c r="Q686" i="4"/>
  <c r="P686" i="4"/>
  <c r="R678" i="4"/>
  <c r="Q678" i="4"/>
  <c r="P678" i="4"/>
  <c r="R670" i="4"/>
  <c r="Q670" i="4"/>
  <c r="P670" i="4"/>
  <c r="R662" i="4"/>
  <c r="Q662" i="4"/>
  <c r="P662" i="4"/>
  <c r="R654" i="4"/>
  <c r="Q654" i="4"/>
  <c r="P654" i="4"/>
  <c r="R646" i="4"/>
  <c r="Q646" i="4"/>
  <c r="P646" i="4"/>
  <c r="R638" i="4"/>
  <c r="Q638" i="4"/>
  <c r="P638" i="4"/>
  <c r="R630" i="4"/>
  <c r="Q630" i="4"/>
  <c r="P630" i="4"/>
  <c r="R622" i="4"/>
  <c r="Q622" i="4"/>
  <c r="P622" i="4"/>
  <c r="R614" i="4"/>
  <c r="Q614" i="4"/>
  <c r="P614" i="4"/>
  <c r="R606" i="4"/>
  <c r="Q606" i="4"/>
  <c r="P606" i="4"/>
  <c r="R598" i="4"/>
  <c r="Q598" i="4"/>
  <c r="P598" i="4"/>
  <c r="R590" i="4"/>
  <c r="Q590" i="4"/>
  <c r="P590" i="4"/>
  <c r="R582" i="4"/>
  <c r="Q582" i="4"/>
  <c r="P582" i="4"/>
  <c r="R574" i="4"/>
  <c r="Q574" i="4"/>
  <c r="P574" i="4"/>
  <c r="R566" i="4"/>
  <c r="Q566" i="4"/>
  <c r="P566" i="4"/>
  <c r="R558" i="4"/>
  <c r="Q558" i="4"/>
  <c r="P558" i="4"/>
  <c r="R550" i="4"/>
  <c r="Q550" i="4"/>
  <c r="P550" i="4"/>
  <c r="R542" i="4"/>
  <c r="Q542" i="4"/>
  <c r="P542" i="4"/>
  <c r="R534" i="4"/>
  <c r="Q534" i="4"/>
  <c r="P534" i="4"/>
  <c r="R526" i="4"/>
  <c r="Q526" i="4"/>
  <c r="P526" i="4"/>
  <c r="R518" i="4"/>
  <c r="Q518" i="4"/>
  <c r="P518" i="4"/>
  <c r="R510" i="4"/>
  <c r="Q510" i="4"/>
  <c r="P510" i="4"/>
  <c r="R502" i="4"/>
  <c r="Q502" i="4"/>
  <c r="P502" i="4"/>
  <c r="R494" i="4"/>
  <c r="Q494" i="4"/>
  <c r="P494" i="4"/>
  <c r="R486" i="4"/>
  <c r="Q486" i="4"/>
  <c r="P486" i="4"/>
  <c r="R478" i="4"/>
  <c r="Q478" i="4"/>
  <c r="P478" i="4"/>
  <c r="R470" i="4"/>
  <c r="Q470" i="4"/>
  <c r="P470" i="4"/>
  <c r="R462" i="4"/>
  <c r="Q462" i="4"/>
  <c r="P462" i="4"/>
  <c r="R454" i="4"/>
  <c r="Q454" i="4"/>
  <c r="P454" i="4"/>
  <c r="R446" i="4"/>
  <c r="Q446" i="4"/>
  <c r="P446" i="4"/>
  <c r="R438" i="4"/>
  <c r="Q438" i="4"/>
  <c r="P438" i="4"/>
  <c r="R430" i="4"/>
  <c r="Q430" i="4"/>
  <c r="P430" i="4"/>
  <c r="R422" i="4"/>
  <c r="Q422" i="4"/>
  <c r="P422" i="4"/>
  <c r="R414" i="4"/>
  <c r="Q414" i="4"/>
  <c r="P414" i="4"/>
  <c r="R406" i="4"/>
  <c r="Q406" i="4"/>
  <c r="P406" i="4"/>
  <c r="R398" i="4"/>
  <c r="Q398" i="4"/>
  <c r="P398" i="4"/>
  <c r="R390" i="4"/>
  <c r="Q390" i="4"/>
  <c r="P390" i="4"/>
  <c r="R382" i="4"/>
  <c r="Q382" i="4"/>
  <c r="P382" i="4"/>
  <c r="R374" i="4"/>
  <c r="Q374" i="4"/>
  <c r="P374" i="4"/>
  <c r="R366" i="4"/>
  <c r="Q366" i="4"/>
  <c r="P366" i="4"/>
  <c r="R358" i="4"/>
  <c r="Q358" i="4"/>
  <c r="P358" i="4"/>
  <c r="R350" i="4"/>
  <c r="Q350" i="4"/>
  <c r="P350" i="4"/>
  <c r="R342" i="4"/>
  <c r="Q342" i="4"/>
  <c r="P342" i="4"/>
  <c r="R334" i="4"/>
  <c r="Q334" i="4"/>
  <c r="P334" i="4"/>
  <c r="R326" i="4"/>
  <c r="Q326" i="4"/>
  <c r="P326" i="4"/>
  <c r="R318" i="4"/>
  <c r="Q318" i="4"/>
  <c r="P318" i="4"/>
  <c r="R310" i="4"/>
  <c r="Q310" i="4"/>
  <c r="P310" i="4"/>
  <c r="R302" i="4"/>
  <c r="Q302" i="4"/>
  <c r="P302" i="4"/>
  <c r="R294" i="4"/>
  <c r="Q294" i="4"/>
  <c r="P294" i="4"/>
  <c r="R286" i="4"/>
  <c r="Q286" i="4"/>
  <c r="P286" i="4"/>
  <c r="R278" i="4"/>
  <c r="Q278" i="4"/>
  <c r="P278" i="4"/>
  <c r="R270" i="4"/>
  <c r="Q270" i="4"/>
  <c r="P270" i="4"/>
  <c r="R262" i="4"/>
  <c r="Q262" i="4"/>
  <c r="P262" i="4"/>
  <c r="R254" i="4"/>
  <c r="Q254" i="4"/>
  <c r="P254" i="4"/>
  <c r="R246" i="4"/>
  <c r="Q246" i="4"/>
  <c r="P246" i="4"/>
  <c r="R238" i="4"/>
  <c r="Q238" i="4"/>
  <c r="P238" i="4"/>
  <c r="R230" i="4"/>
  <c r="Q230" i="4"/>
  <c r="P230" i="4"/>
  <c r="R222" i="4"/>
  <c r="Q222" i="4"/>
  <c r="P222" i="4"/>
  <c r="R214" i="4"/>
  <c r="Q214" i="4"/>
  <c r="P214" i="4"/>
  <c r="R206" i="4"/>
  <c r="Q206" i="4"/>
  <c r="P206" i="4"/>
  <c r="R198" i="4"/>
  <c r="Q198" i="4"/>
  <c r="P198" i="4"/>
  <c r="R190" i="4"/>
  <c r="Q190" i="4"/>
  <c r="P190" i="4"/>
  <c r="R182" i="4"/>
  <c r="Q182" i="4"/>
  <c r="P182" i="4"/>
  <c r="R174" i="4"/>
  <c r="Q174" i="4"/>
  <c r="P174" i="4"/>
  <c r="R166" i="4"/>
  <c r="Q166" i="4"/>
  <c r="P166" i="4"/>
  <c r="R158" i="4"/>
  <c r="Q158" i="4"/>
  <c r="P158" i="4"/>
  <c r="R150" i="4"/>
  <c r="Q150" i="4"/>
  <c r="P150" i="4"/>
  <c r="R142" i="4"/>
  <c r="Q142" i="4"/>
  <c r="P142" i="4"/>
  <c r="R134" i="4"/>
  <c r="Q134" i="4"/>
  <c r="P134" i="4"/>
  <c r="R126" i="4"/>
  <c r="Q126" i="4"/>
  <c r="P126" i="4"/>
  <c r="R118" i="4"/>
  <c r="Q118" i="4"/>
  <c r="P118" i="4"/>
  <c r="R110" i="4"/>
  <c r="Q110" i="4"/>
  <c r="P110" i="4"/>
  <c r="R102" i="4"/>
  <c r="Q102" i="4"/>
  <c r="P102" i="4"/>
  <c r="R94" i="4"/>
  <c r="Q94" i="4"/>
  <c r="P94" i="4"/>
  <c r="R86" i="4"/>
  <c r="Q86" i="4"/>
  <c r="P86" i="4"/>
  <c r="R78" i="4"/>
  <c r="Q78" i="4"/>
  <c r="P78" i="4"/>
  <c r="R70" i="4"/>
  <c r="Q70" i="4"/>
  <c r="P70" i="4"/>
  <c r="R62" i="4"/>
  <c r="Q62" i="4"/>
  <c r="P62" i="4"/>
  <c r="R54" i="4"/>
  <c r="Q54" i="4"/>
  <c r="P54" i="4"/>
  <c r="R46" i="4"/>
  <c r="Q46" i="4"/>
  <c r="P46" i="4"/>
  <c r="R38" i="4"/>
  <c r="Q38" i="4"/>
  <c r="P38" i="4"/>
  <c r="R30" i="4"/>
  <c r="Q30" i="4"/>
  <c r="P30" i="4"/>
  <c r="R22" i="4"/>
  <c r="Q22" i="4"/>
  <c r="P22" i="4"/>
  <c r="R14" i="4"/>
  <c r="Q14" i="4"/>
  <c r="P14" i="4"/>
  <c r="R6" i="4"/>
  <c r="Q6" i="4"/>
  <c r="P6" i="4"/>
  <c r="R1189" i="4"/>
  <c r="P1189" i="4"/>
  <c r="Q1189" i="4"/>
  <c r="R1181" i="4"/>
  <c r="P1181" i="4"/>
  <c r="Q1181" i="4"/>
  <c r="R1173" i="4"/>
  <c r="Q1173" i="4"/>
  <c r="P1173" i="4"/>
  <c r="R1165" i="4"/>
  <c r="P1165" i="4"/>
  <c r="Q1165" i="4"/>
  <c r="R1157" i="4"/>
  <c r="P1157" i="4"/>
  <c r="Q1157" i="4"/>
  <c r="R1149" i="4"/>
  <c r="P1149" i="4"/>
  <c r="Q1149" i="4"/>
  <c r="R1141" i="4"/>
  <c r="Q1141" i="4"/>
  <c r="P1141" i="4"/>
  <c r="R1133" i="4"/>
  <c r="P1133" i="4"/>
  <c r="Q1133" i="4"/>
  <c r="R1125" i="4"/>
  <c r="P1125" i="4"/>
  <c r="Q1125" i="4"/>
  <c r="R1117" i="4"/>
  <c r="P1117" i="4"/>
  <c r="Q1117" i="4"/>
  <c r="R1109" i="4"/>
  <c r="Q1109" i="4"/>
  <c r="P1109" i="4"/>
  <c r="R1101" i="4"/>
  <c r="P1101" i="4"/>
  <c r="Q1101" i="4"/>
  <c r="R1093" i="4"/>
  <c r="Q1093" i="4"/>
  <c r="P1093" i="4"/>
  <c r="R1085" i="4"/>
  <c r="Q1085" i="4"/>
  <c r="P1085" i="4"/>
  <c r="R1077" i="4"/>
  <c r="Q1077" i="4"/>
  <c r="P1077" i="4"/>
  <c r="R1069" i="4"/>
  <c r="Q1069" i="4"/>
  <c r="P1069" i="4"/>
  <c r="R1061" i="4"/>
  <c r="Q1061" i="4"/>
  <c r="P1061" i="4"/>
  <c r="R1053" i="4"/>
  <c r="Q1053" i="4"/>
  <c r="P1053" i="4"/>
  <c r="R1045" i="4"/>
  <c r="Q1045" i="4"/>
  <c r="P1045" i="4"/>
  <c r="R1037" i="4"/>
  <c r="Q1037" i="4"/>
  <c r="P1037" i="4"/>
  <c r="R1029" i="4"/>
  <c r="Q1029" i="4"/>
  <c r="P1029" i="4"/>
  <c r="R1021" i="4"/>
  <c r="Q1021" i="4"/>
  <c r="P1021" i="4"/>
  <c r="R1013" i="4"/>
  <c r="Q1013" i="4"/>
  <c r="P1013" i="4"/>
  <c r="R1005" i="4"/>
  <c r="Q1005" i="4"/>
  <c r="P1005" i="4"/>
  <c r="R997" i="4"/>
  <c r="Q997" i="4"/>
  <c r="P997" i="4"/>
  <c r="R989" i="4"/>
  <c r="Q989" i="4"/>
  <c r="P989" i="4"/>
  <c r="R981" i="4"/>
  <c r="Q981" i="4"/>
  <c r="P981" i="4"/>
  <c r="R973" i="4"/>
  <c r="Q973" i="4"/>
  <c r="P973" i="4"/>
  <c r="R965" i="4"/>
  <c r="Q965" i="4"/>
  <c r="P965" i="4"/>
  <c r="R957" i="4"/>
  <c r="Q957" i="4"/>
  <c r="P957" i="4"/>
  <c r="R949" i="4"/>
  <c r="Q949" i="4"/>
  <c r="P949" i="4"/>
  <c r="R941" i="4"/>
  <c r="Q941" i="4"/>
  <c r="P941" i="4"/>
  <c r="R933" i="4"/>
  <c r="Q933" i="4"/>
  <c r="P933" i="4"/>
  <c r="R925" i="4"/>
  <c r="Q925" i="4"/>
  <c r="P925" i="4"/>
  <c r="R917" i="4"/>
  <c r="Q917" i="4"/>
  <c r="P917" i="4"/>
  <c r="R909" i="4"/>
  <c r="Q909" i="4"/>
  <c r="P909" i="4"/>
  <c r="R901" i="4"/>
  <c r="Q901" i="4"/>
  <c r="P901" i="4"/>
  <c r="R893" i="4"/>
  <c r="Q893" i="4"/>
  <c r="P893" i="4"/>
  <c r="R885" i="4"/>
  <c r="Q885" i="4"/>
  <c r="P885" i="4"/>
  <c r="R877" i="4"/>
  <c r="Q877" i="4"/>
  <c r="P877" i="4"/>
  <c r="R869" i="4"/>
  <c r="Q869" i="4"/>
  <c r="P869" i="4"/>
  <c r="R861" i="4"/>
  <c r="Q861" i="4"/>
  <c r="P861" i="4"/>
  <c r="R853" i="4"/>
  <c r="Q853" i="4"/>
  <c r="P853" i="4"/>
  <c r="R845" i="4"/>
  <c r="Q845" i="4"/>
  <c r="P845" i="4"/>
  <c r="R837" i="4"/>
  <c r="Q837" i="4"/>
  <c r="P837" i="4"/>
  <c r="R829" i="4"/>
  <c r="Q829" i="4"/>
  <c r="P829" i="4"/>
  <c r="R821" i="4"/>
  <c r="Q821" i="4"/>
  <c r="P821" i="4"/>
  <c r="R813" i="4"/>
  <c r="Q813" i="4"/>
  <c r="P813" i="4"/>
  <c r="R805" i="4"/>
  <c r="Q805" i="4"/>
  <c r="P805" i="4"/>
  <c r="R797" i="4"/>
  <c r="Q797" i="4"/>
  <c r="P797" i="4"/>
  <c r="R789" i="4"/>
  <c r="Q789" i="4"/>
  <c r="P789" i="4"/>
  <c r="R781" i="4"/>
  <c r="Q781" i="4"/>
  <c r="P781" i="4"/>
  <c r="R773" i="4"/>
  <c r="Q773" i="4"/>
  <c r="P773" i="4"/>
  <c r="R765" i="4"/>
  <c r="Q765" i="4"/>
  <c r="P765" i="4"/>
  <c r="R757" i="4"/>
  <c r="Q757" i="4"/>
  <c r="P757" i="4"/>
  <c r="R749" i="4"/>
  <c r="Q749" i="4"/>
  <c r="P749" i="4"/>
  <c r="R741" i="4"/>
  <c r="Q741" i="4"/>
  <c r="P741" i="4"/>
  <c r="R733" i="4"/>
  <c r="Q733" i="4"/>
  <c r="P733" i="4"/>
  <c r="R725" i="4"/>
  <c r="Q725" i="4"/>
  <c r="P725" i="4"/>
  <c r="R717" i="4"/>
  <c r="Q717" i="4"/>
  <c r="P717" i="4"/>
  <c r="R709" i="4"/>
  <c r="Q709" i="4"/>
  <c r="P709" i="4"/>
  <c r="R701" i="4"/>
  <c r="Q701" i="4"/>
  <c r="P701" i="4"/>
  <c r="R693" i="4"/>
  <c r="Q693" i="4"/>
  <c r="P693" i="4"/>
  <c r="R685" i="4"/>
  <c r="Q685" i="4"/>
  <c r="P685" i="4"/>
  <c r="R677" i="4"/>
  <c r="Q677" i="4"/>
  <c r="P677" i="4"/>
  <c r="R669" i="4"/>
  <c r="Q669" i="4"/>
  <c r="P669" i="4"/>
  <c r="R661" i="4"/>
  <c r="Q661" i="4"/>
  <c r="P661" i="4"/>
  <c r="R653" i="4"/>
  <c r="Q653" i="4"/>
  <c r="P653" i="4"/>
  <c r="R645" i="4"/>
  <c r="Q645" i="4"/>
  <c r="P645" i="4"/>
  <c r="R637" i="4"/>
  <c r="Q637" i="4"/>
  <c r="P637" i="4"/>
  <c r="R629" i="4"/>
  <c r="Q629" i="4"/>
  <c r="P629" i="4"/>
  <c r="R621" i="4"/>
  <c r="Q621" i="4"/>
  <c r="P621" i="4"/>
  <c r="Q613" i="4"/>
  <c r="R613" i="4"/>
  <c r="P613" i="4"/>
  <c r="R605" i="4"/>
  <c r="Q605" i="4"/>
  <c r="P605" i="4"/>
  <c r="R597" i="4"/>
  <c r="Q597" i="4"/>
  <c r="P597" i="4"/>
  <c r="R589" i="4"/>
  <c r="Q589" i="4"/>
  <c r="P589" i="4"/>
  <c r="R581" i="4"/>
  <c r="Q581" i="4"/>
  <c r="P581" i="4"/>
  <c r="R573" i="4"/>
  <c r="Q573" i="4"/>
  <c r="P573" i="4"/>
  <c r="R565" i="4"/>
  <c r="Q565" i="4"/>
  <c r="P565" i="4"/>
  <c r="R557" i="4"/>
  <c r="Q557" i="4"/>
  <c r="P557" i="4"/>
  <c r="R549" i="4"/>
  <c r="Q549" i="4"/>
  <c r="P549" i="4"/>
  <c r="R541" i="4"/>
  <c r="Q541" i="4"/>
  <c r="P541" i="4"/>
  <c r="R533" i="4"/>
  <c r="Q533" i="4"/>
  <c r="P533" i="4"/>
  <c r="R525" i="4"/>
  <c r="Q525" i="4"/>
  <c r="P525" i="4"/>
  <c r="R517" i="4"/>
  <c r="Q517" i="4"/>
  <c r="P517" i="4"/>
  <c r="R509" i="4"/>
  <c r="Q509" i="4"/>
  <c r="P509" i="4"/>
  <c r="R501" i="4"/>
  <c r="Q501" i="4"/>
  <c r="P501" i="4"/>
  <c r="R493" i="4"/>
  <c r="Q493" i="4"/>
  <c r="P493" i="4"/>
  <c r="R485" i="4"/>
  <c r="Q485" i="4"/>
  <c r="P485" i="4"/>
  <c r="R477" i="4"/>
  <c r="Q477" i="4"/>
  <c r="P477" i="4"/>
  <c r="R469" i="4"/>
  <c r="Q469" i="4"/>
  <c r="P469" i="4"/>
  <c r="R461" i="4"/>
  <c r="Q461" i="4"/>
  <c r="P461" i="4"/>
  <c r="R453" i="4"/>
  <c r="Q453" i="4"/>
  <c r="P453" i="4"/>
  <c r="R445" i="4"/>
  <c r="Q445" i="4"/>
  <c r="P445" i="4"/>
  <c r="R437" i="4"/>
  <c r="Q437" i="4"/>
  <c r="P437" i="4"/>
  <c r="R429" i="4"/>
  <c r="Q429" i="4"/>
  <c r="P429" i="4"/>
  <c r="R421" i="4"/>
  <c r="Q421" i="4"/>
  <c r="P421" i="4"/>
  <c r="R413" i="4"/>
  <c r="Q413" i="4"/>
  <c r="P413" i="4"/>
  <c r="R405" i="4"/>
  <c r="Q405" i="4"/>
  <c r="P405" i="4"/>
  <c r="R397" i="4"/>
  <c r="Q397" i="4"/>
  <c r="P397" i="4"/>
  <c r="R389" i="4"/>
  <c r="Q389" i="4"/>
  <c r="P389" i="4"/>
  <c r="R381" i="4"/>
  <c r="Q381" i="4"/>
  <c r="P381" i="4"/>
  <c r="R373" i="4"/>
  <c r="Q373" i="4"/>
  <c r="P373" i="4"/>
  <c r="R365" i="4"/>
  <c r="Q365" i="4"/>
  <c r="P365" i="4"/>
  <c r="R357" i="4"/>
  <c r="Q357" i="4"/>
  <c r="P357" i="4"/>
  <c r="R349" i="4"/>
  <c r="Q349" i="4"/>
  <c r="P349" i="4"/>
  <c r="R341" i="4"/>
  <c r="Q341" i="4"/>
  <c r="P341" i="4"/>
  <c r="R333" i="4"/>
  <c r="Q333" i="4"/>
  <c r="P333" i="4"/>
  <c r="R325" i="4"/>
  <c r="Q325" i="4"/>
  <c r="P325" i="4"/>
  <c r="R317" i="4"/>
  <c r="Q317" i="4"/>
  <c r="P317" i="4"/>
  <c r="R309" i="4"/>
  <c r="Q309" i="4"/>
  <c r="P309" i="4"/>
  <c r="R301" i="4"/>
  <c r="Q301" i="4"/>
  <c r="P301" i="4"/>
  <c r="R293" i="4"/>
  <c r="Q293" i="4"/>
  <c r="P293" i="4"/>
  <c r="R285" i="4"/>
  <c r="Q285" i="4"/>
  <c r="P285" i="4"/>
  <c r="R277" i="4"/>
  <c r="Q277" i="4"/>
  <c r="P277" i="4"/>
  <c r="R269" i="4"/>
  <c r="Q269" i="4"/>
  <c r="P269" i="4"/>
  <c r="R261" i="4"/>
  <c r="Q261" i="4"/>
  <c r="P261" i="4"/>
  <c r="R253" i="4"/>
  <c r="Q253" i="4"/>
  <c r="P253" i="4"/>
  <c r="R245" i="4"/>
  <c r="Q245" i="4"/>
  <c r="P245" i="4"/>
  <c r="R237" i="4"/>
  <c r="Q237" i="4"/>
  <c r="P237" i="4"/>
  <c r="R229" i="4"/>
  <c r="Q229" i="4"/>
  <c r="P229" i="4"/>
  <c r="R221" i="4"/>
  <c r="Q221" i="4"/>
  <c r="P221" i="4"/>
  <c r="R213" i="4"/>
  <c r="Q213" i="4"/>
  <c r="P213" i="4"/>
  <c r="R205" i="4"/>
  <c r="Q205" i="4"/>
  <c r="P205" i="4"/>
  <c r="R197" i="4"/>
  <c r="Q197" i="4"/>
  <c r="P197" i="4"/>
  <c r="R189" i="4"/>
  <c r="Q189" i="4"/>
  <c r="P189" i="4"/>
  <c r="R181" i="4"/>
  <c r="Q181" i="4"/>
  <c r="P181" i="4"/>
  <c r="R173" i="4"/>
  <c r="Q173" i="4"/>
  <c r="P173" i="4"/>
  <c r="R165" i="4"/>
  <c r="Q165" i="4"/>
  <c r="P165" i="4"/>
  <c r="R157" i="4"/>
  <c r="Q157" i="4"/>
  <c r="P157" i="4"/>
  <c r="R149" i="4"/>
  <c r="Q149" i="4"/>
  <c r="P149" i="4"/>
  <c r="R141" i="4"/>
  <c r="Q141" i="4"/>
  <c r="P141" i="4"/>
  <c r="R133" i="4"/>
  <c r="Q133" i="4"/>
  <c r="P133" i="4"/>
  <c r="R125" i="4"/>
  <c r="Q125" i="4"/>
  <c r="P125" i="4"/>
  <c r="R117" i="4"/>
  <c r="Q117" i="4"/>
  <c r="P117" i="4"/>
  <c r="R109" i="4"/>
  <c r="Q109" i="4"/>
  <c r="P109" i="4"/>
  <c r="R101" i="4"/>
  <c r="Q101" i="4"/>
  <c r="P101" i="4"/>
  <c r="R93" i="4"/>
  <c r="Q93" i="4"/>
  <c r="P93" i="4"/>
  <c r="R85" i="4"/>
  <c r="Q85" i="4"/>
  <c r="P85" i="4"/>
  <c r="R77" i="4"/>
  <c r="Q77" i="4"/>
  <c r="P77" i="4"/>
  <c r="R69" i="4"/>
  <c r="Q69" i="4"/>
  <c r="P69" i="4"/>
  <c r="R61" i="4"/>
  <c r="Q61" i="4"/>
  <c r="P61" i="4"/>
  <c r="R53" i="4"/>
  <c r="Q53" i="4"/>
  <c r="P53" i="4"/>
  <c r="R45" i="4"/>
  <c r="Q45" i="4"/>
  <c r="P45" i="4"/>
  <c r="R37" i="4"/>
  <c r="Q37" i="4"/>
  <c r="P37" i="4"/>
  <c r="R29" i="4"/>
  <c r="Q29" i="4"/>
  <c r="P29" i="4"/>
  <c r="R21" i="4"/>
  <c r="Q21" i="4"/>
  <c r="P21" i="4"/>
  <c r="R13" i="4"/>
  <c r="Q13" i="4"/>
  <c r="P13" i="4"/>
  <c r="R5" i="4"/>
  <c r="Q5" i="4"/>
  <c r="P5" i="4"/>
  <c r="R1188" i="4"/>
  <c r="P1188" i="4"/>
  <c r="Q1188" i="4"/>
  <c r="R1180" i="4"/>
  <c r="P1180" i="4"/>
  <c r="Q1180" i="4"/>
  <c r="R1172" i="4"/>
  <c r="Q1172" i="4"/>
  <c r="P1172" i="4"/>
  <c r="R1164" i="4"/>
  <c r="Q1164" i="4"/>
  <c r="P1164" i="4"/>
  <c r="R1156" i="4"/>
  <c r="P1156" i="4"/>
  <c r="Q1156" i="4"/>
  <c r="R1148" i="4"/>
  <c r="P1148" i="4"/>
  <c r="Q1148" i="4"/>
  <c r="R1140" i="4"/>
  <c r="Q1140" i="4"/>
  <c r="P1140" i="4"/>
  <c r="R1132" i="4"/>
  <c r="Q1132" i="4"/>
  <c r="P1132" i="4"/>
  <c r="R1124" i="4"/>
  <c r="P1124" i="4"/>
  <c r="Q1124" i="4"/>
  <c r="R1116" i="4"/>
  <c r="P1116" i="4"/>
  <c r="Q1116" i="4"/>
  <c r="R1108" i="4"/>
  <c r="Q1108" i="4"/>
  <c r="P1108" i="4"/>
  <c r="R1100" i="4"/>
  <c r="Q1100" i="4"/>
  <c r="P1100" i="4"/>
  <c r="R1092" i="4"/>
  <c r="Q1092" i="4"/>
  <c r="P1092" i="4"/>
  <c r="R1084" i="4"/>
  <c r="Q1084" i="4"/>
  <c r="P1084" i="4"/>
  <c r="R1076" i="4"/>
  <c r="Q1076" i="4"/>
  <c r="P1076" i="4"/>
  <c r="R1068" i="4"/>
  <c r="Q1068" i="4"/>
  <c r="P1068" i="4"/>
  <c r="R1060" i="4"/>
  <c r="Q1060" i="4"/>
  <c r="P1060" i="4"/>
  <c r="R1052" i="4"/>
  <c r="Q1052" i="4"/>
  <c r="P1052" i="4"/>
  <c r="R1044" i="4"/>
  <c r="Q1044" i="4"/>
  <c r="P1044" i="4"/>
  <c r="R1036" i="4"/>
  <c r="Q1036" i="4"/>
  <c r="P1036" i="4"/>
  <c r="R1028" i="4"/>
  <c r="P1028" i="4"/>
  <c r="Q1028" i="4"/>
  <c r="R1020" i="4"/>
  <c r="Q1020" i="4"/>
  <c r="P1020" i="4"/>
  <c r="R1012" i="4"/>
  <c r="Q1012" i="4"/>
  <c r="P1012" i="4"/>
  <c r="R1004" i="4"/>
  <c r="Q1004" i="4"/>
  <c r="P1004" i="4"/>
  <c r="R996" i="4"/>
  <c r="P996" i="4"/>
  <c r="Q996" i="4"/>
  <c r="R988" i="4"/>
  <c r="Q988" i="4"/>
  <c r="P988" i="4"/>
  <c r="R980" i="4"/>
  <c r="Q980" i="4"/>
  <c r="P980" i="4"/>
  <c r="R972" i="4"/>
  <c r="P972" i="4"/>
  <c r="Q972" i="4"/>
  <c r="R964" i="4"/>
  <c r="Q964" i="4"/>
  <c r="P964" i="4"/>
  <c r="R956" i="4"/>
  <c r="Q956" i="4"/>
  <c r="P956" i="4"/>
  <c r="R948" i="4"/>
  <c r="Q948" i="4"/>
  <c r="P948" i="4"/>
  <c r="R940" i="4"/>
  <c r="Q940" i="4"/>
  <c r="P940" i="4"/>
  <c r="R932" i="4"/>
  <c r="Q932" i="4"/>
  <c r="P932" i="4"/>
  <c r="R924" i="4"/>
  <c r="Q924" i="4"/>
  <c r="P924" i="4"/>
  <c r="R916" i="4"/>
  <c r="Q916" i="4"/>
  <c r="P916" i="4"/>
  <c r="R908" i="4"/>
  <c r="Q908" i="4"/>
  <c r="P908" i="4"/>
  <c r="R900" i="4"/>
  <c r="Q900" i="4"/>
  <c r="P900" i="4"/>
  <c r="R892" i="4"/>
  <c r="Q892" i="4"/>
  <c r="P892" i="4"/>
  <c r="R884" i="4"/>
  <c r="Q884" i="4"/>
  <c r="P884" i="4"/>
  <c r="R876" i="4"/>
  <c r="Q876" i="4"/>
  <c r="P876" i="4"/>
  <c r="R868" i="4"/>
  <c r="Q868" i="4"/>
  <c r="P868" i="4"/>
  <c r="R860" i="4"/>
  <c r="Q860" i="4"/>
  <c r="P860" i="4"/>
  <c r="R852" i="4"/>
  <c r="P852" i="4"/>
  <c r="Q852" i="4"/>
  <c r="R844" i="4"/>
  <c r="Q844" i="4"/>
  <c r="P844" i="4"/>
  <c r="R836" i="4"/>
  <c r="Q836" i="4"/>
  <c r="P836" i="4"/>
  <c r="R828" i="4"/>
  <c r="Q828" i="4"/>
  <c r="P828" i="4"/>
  <c r="R820" i="4"/>
  <c r="Q820" i="4"/>
  <c r="P820" i="4"/>
  <c r="R812" i="4"/>
  <c r="Q812" i="4"/>
  <c r="P812" i="4"/>
  <c r="R804" i="4"/>
  <c r="Q804" i="4"/>
  <c r="P804" i="4"/>
  <c r="R796" i="4"/>
  <c r="Q796" i="4"/>
  <c r="P796" i="4"/>
  <c r="R788" i="4"/>
  <c r="Q788" i="4"/>
  <c r="P788" i="4"/>
  <c r="R780" i="4"/>
  <c r="Q780" i="4"/>
  <c r="P780" i="4"/>
  <c r="R772" i="4"/>
  <c r="Q772" i="4"/>
  <c r="P772" i="4"/>
  <c r="R764" i="4"/>
  <c r="Q764" i="4"/>
  <c r="P764" i="4"/>
  <c r="R756" i="4"/>
  <c r="Q756" i="4"/>
  <c r="P756" i="4"/>
  <c r="R748" i="4"/>
  <c r="Q748" i="4"/>
  <c r="P748" i="4"/>
  <c r="R740" i="4"/>
  <c r="Q740" i="4"/>
  <c r="P740" i="4"/>
  <c r="R732" i="4"/>
  <c r="Q732" i="4"/>
  <c r="P732" i="4"/>
  <c r="R724" i="4"/>
  <c r="P724" i="4"/>
  <c r="Q724" i="4"/>
  <c r="R716" i="4"/>
  <c r="Q716" i="4"/>
  <c r="P716" i="4"/>
  <c r="R708" i="4"/>
  <c r="Q708" i="4"/>
  <c r="P708" i="4"/>
  <c r="R700" i="4"/>
  <c r="Q700" i="4"/>
  <c r="P700" i="4"/>
  <c r="R692" i="4"/>
  <c r="Q692" i="4"/>
  <c r="P692" i="4"/>
  <c r="R684" i="4"/>
  <c r="Q684" i="4"/>
  <c r="P684" i="4"/>
  <c r="R676" i="4"/>
  <c r="Q676" i="4"/>
  <c r="P676" i="4"/>
  <c r="R668" i="4"/>
  <c r="Q668" i="4"/>
  <c r="P668" i="4"/>
  <c r="R660" i="4"/>
  <c r="P660" i="4"/>
  <c r="Q660" i="4"/>
  <c r="R652" i="4"/>
  <c r="Q652" i="4"/>
  <c r="P652" i="4"/>
  <c r="R644" i="4"/>
  <c r="Q644" i="4"/>
  <c r="P644" i="4"/>
  <c r="R636" i="4"/>
  <c r="Q636" i="4"/>
  <c r="P636" i="4"/>
  <c r="R628" i="4"/>
  <c r="Q628" i="4"/>
  <c r="P628" i="4"/>
  <c r="R620" i="4"/>
  <c r="Q620" i="4"/>
  <c r="P620" i="4"/>
  <c r="R612" i="4"/>
  <c r="Q612" i="4"/>
  <c r="P612" i="4"/>
  <c r="R604" i="4"/>
  <c r="Q604" i="4"/>
  <c r="P604" i="4"/>
  <c r="R596" i="4"/>
  <c r="Q596" i="4"/>
  <c r="P596" i="4"/>
  <c r="R588" i="4"/>
  <c r="Q588" i="4"/>
  <c r="P588" i="4"/>
  <c r="R580" i="4"/>
  <c r="Q580" i="4"/>
  <c r="P580" i="4"/>
  <c r="R572" i="4"/>
  <c r="Q572" i="4"/>
  <c r="P572" i="4"/>
  <c r="R564" i="4"/>
  <c r="P564" i="4"/>
  <c r="Q564" i="4"/>
  <c r="R556" i="4"/>
  <c r="Q556" i="4"/>
  <c r="P556" i="4"/>
  <c r="R548" i="4"/>
  <c r="Q548" i="4"/>
  <c r="P548" i="4"/>
  <c r="R540" i="4"/>
  <c r="Q540" i="4"/>
  <c r="P540" i="4"/>
  <c r="R532" i="4"/>
  <c r="Q532" i="4"/>
  <c r="P532" i="4"/>
  <c r="R524" i="4"/>
  <c r="Q524" i="4"/>
  <c r="P524" i="4"/>
  <c r="R516" i="4"/>
  <c r="Q516" i="4"/>
  <c r="P516" i="4"/>
  <c r="R508" i="4"/>
  <c r="Q508" i="4"/>
  <c r="P508" i="4"/>
  <c r="R500" i="4"/>
  <c r="P500" i="4"/>
  <c r="Q500" i="4"/>
  <c r="R492" i="4"/>
  <c r="Q492" i="4"/>
  <c r="P492" i="4"/>
  <c r="R484" i="4"/>
  <c r="Q484" i="4"/>
  <c r="P484" i="4"/>
  <c r="R476" i="4"/>
  <c r="Q476" i="4"/>
  <c r="P476" i="4"/>
  <c r="R468" i="4"/>
  <c r="Q468" i="4"/>
  <c r="P468" i="4"/>
  <c r="R460" i="4"/>
  <c r="Q460" i="4"/>
  <c r="P460" i="4"/>
  <c r="R452" i="4"/>
  <c r="Q452" i="4"/>
  <c r="P452" i="4"/>
  <c r="R444" i="4"/>
  <c r="Q444" i="4"/>
  <c r="P444" i="4"/>
  <c r="R436" i="4"/>
  <c r="Q436" i="4"/>
  <c r="P436" i="4"/>
  <c r="R428" i="4"/>
  <c r="Q428" i="4"/>
  <c r="P428" i="4"/>
  <c r="R420" i="4"/>
  <c r="Q420" i="4"/>
  <c r="P420" i="4"/>
  <c r="R412" i="4"/>
  <c r="Q412" i="4"/>
  <c r="P412" i="4"/>
  <c r="R404" i="4"/>
  <c r="Q404" i="4"/>
  <c r="P404" i="4"/>
  <c r="R396" i="4"/>
  <c r="Q396" i="4"/>
  <c r="P396" i="4"/>
  <c r="R388" i="4"/>
  <c r="Q388" i="4"/>
  <c r="P388" i="4"/>
  <c r="R380" i="4"/>
  <c r="Q380" i="4"/>
  <c r="P380" i="4"/>
  <c r="R372" i="4"/>
  <c r="Q372" i="4"/>
  <c r="P372" i="4"/>
  <c r="R364" i="4"/>
  <c r="P364" i="4"/>
  <c r="Q364" i="4"/>
  <c r="R356" i="4"/>
  <c r="Q356" i="4"/>
  <c r="P356" i="4"/>
  <c r="R348" i="4"/>
  <c r="Q348" i="4"/>
  <c r="P348" i="4"/>
  <c r="R340" i="4"/>
  <c r="Q340" i="4"/>
  <c r="P340" i="4"/>
  <c r="R332" i="4"/>
  <c r="Q332" i="4"/>
  <c r="P332" i="4"/>
  <c r="R324" i="4"/>
  <c r="Q324" i="4"/>
  <c r="P324" i="4"/>
  <c r="R316" i="4"/>
  <c r="Q316" i="4"/>
  <c r="P316" i="4"/>
  <c r="R308" i="4"/>
  <c r="Q308" i="4"/>
  <c r="P308" i="4"/>
  <c r="R300" i="4"/>
  <c r="Q300" i="4"/>
  <c r="P300" i="4"/>
  <c r="R292" i="4"/>
  <c r="Q292" i="4"/>
  <c r="P292" i="4"/>
  <c r="R284" i="4"/>
  <c r="Q284" i="4"/>
  <c r="P284" i="4"/>
  <c r="R276" i="4"/>
  <c r="Q276" i="4"/>
  <c r="P276" i="4"/>
  <c r="R268" i="4"/>
  <c r="Q268" i="4"/>
  <c r="P268" i="4"/>
  <c r="R260" i="4"/>
  <c r="Q260" i="4"/>
  <c r="P260" i="4"/>
  <c r="R252" i="4"/>
  <c r="Q252" i="4"/>
  <c r="P252" i="4"/>
  <c r="R244" i="4"/>
  <c r="Q244" i="4"/>
  <c r="P244" i="4"/>
  <c r="R236" i="4"/>
  <c r="Q236" i="4"/>
  <c r="P236" i="4"/>
  <c r="R228" i="4"/>
  <c r="Q228" i="4"/>
  <c r="P228" i="4"/>
  <c r="R220" i="4"/>
  <c r="Q220" i="4"/>
  <c r="P220" i="4"/>
  <c r="R212" i="4"/>
  <c r="Q212" i="4"/>
  <c r="P212" i="4"/>
  <c r="R204" i="4"/>
  <c r="Q204" i="4"/>
  <c r="P204" i="4"/>
  <c r="R196" i="4"/>
  <c r="Q196" i="4"/>
  <c r="P196" i="4"/>
  <c r="R188" i="4"/>
  <c r="Q188" i="4"/>
  <c r="P188" i="4"/>
  <c r="R180" i="4"/>
  <c r="Q180" i="4"/>
  <c r="P180" i="4"/>
  <c r="R172" i="4"/>
  <c r="Q172" i="4"/>
  <c r="P172" i="4"/>
  <c r="R164" i="4"/>
  <c r="Q164" i="4"/>
  <c r="P164" i="4"/>
  <c r="R156" i="4"/>
  <c r="Q156" i="4"/>
  <c r="P156" i="4"/>
  <c r="R148" i="4"/>
  <c r="Q148" i="4"/>
  <c r="P148" i="4"/>
  <c r="R140" i="4"/>
  <c r="Q140" i="4"/>
  <c r="P140" i="4"/>
  <c r="R132" i="4"/>
  <c r="Q132" i="4"/>
  <c r="P132" i="4"/>
  <c r="R124" i="4"/>
  <c r="Q124" i="4"/>
  <c r="P124" i="4"/>
  <c r="R116" i="4"/>
  <c r="Q116" i="4"/>
  <c r="P116" i="4"/>
  <c r="R108" i="4"/>
  <c r="Q108" i="4"/>
  <c r="P108" i="4"/>
  <c r="R100" i="4"/>
  <c r="P100" i="4"/>
  <c r="Q100" i="4"/>
  <c r="R92" i="4"/>
  <c r="Q92" i="4"/>
  <c r="P92" i="4"/>
  <c r="R84" i="4"/>
  <c r="Q84" i="4"/>
  <c r="P84" i="4"/>
  <c r="R76" i="4"/>
  <c r="Q76" i="4"/>
  <c r="P76" i="4"/>
  <c r="R68" i="4"/>
  <c r="Q68" i="4"/>
  <c r="P68" i="4"/>
  <c r="R60" i="4"/>
  <c r="Q60" i="4"/>
  <c r="P60" i="4"/>
  <c r="R52" i="4"/>
  <c r="Q52" i="4"/>
  <c r="P52" i="4"/>
  <c r="R44" i="4"/>
  <c r="Q44" i="4"/>
  <c r="P44" i="4"/>
  <c r="R36" i="4"/>
  <c r="Q36" i="4"/>
  <c r="P36" i="4"/>
  <c r="R28" i="4"/>
  <c r="Q28" i="4"/>
  <c r="P28" i="4"/>
  <c r="R20" i="4"/>
  <c r="Q20" i="4"/>
  <c r="P20" i="4"/>
  <c r="R12" i="4"/>
  <c r="Q12" i="4"/>
  <c r="P12" i="4"/>
  <c r="R4" i="4"/>
  <c r="Q4" i="4"/>
  <c r="P4" i="4"/>
  <c r="R2" i="4"/>
  <c r="Q2" i="4"/>
  <c r="P2" i="4"/>
  <c r="R1187" i="4"/>
  <c r="Q1187" i="4"/>
  <c r="P1187" i="4"/>
  <c r="R1179" i="4"/>
  <c r="Q1179" i="4"/>
  <c r="P1179" i="4"/>
  <c r="R1171" i="4"/>
  <c r="Q1171" i="4"/>
  <c r="P1171" i="4"/>
  <c r="R1163" i="4"/>
  <c r="Q1163" i="4"/>
  <c r="P1163" i="4"/>
  <c r="R1155" i="4"/>
  <c r="Q1155" i="4"/>
  <c r="P1155" i="4"/>
  <c r="R1147" i="4"/>
  <c r="Q1147" i="4"/>
  <c r="P1147" i="4"/>
  <c r="R1139" i="4"/>
  <c r="Q1139" i="4"/>
  <c r="P1139" i="4"/>
  <c r="R1131" i="4"/>
  <c r="Q1131" i="4"/>
  <c r="P1131" i="4"/>
  <c r="R1123" i="4"/>
  <c r="Q1123" i="4"/>
  <c r="P1123" i="4"/>
  <c r="R1115" i="4"/>
  <c r="Q1115" i="4"/>
  <c r="P1115" i="4"/>
  <c r="R1107" i="4"/>
  <c r="Q1107" i="4"/>
  <c r="P1107" i="4"/>
  <c r="R1099" i="4"/>
  <c r="Q1099" i="4"/>
  <c r="P1099" i="4"/>
  <c r="R1091" i="4"/>
  <c r="Q1091" i="4"/>
  <c r="P1091" i="4"/>
  <c r="R1083" i="4"/>
  <c r="Q1083" i="4"/>
  <c r="P1083" i="4"/>
  <c r="R1075" i="4"/>
  <c r="Q1075" i="4"/>
  <c r="P1075" i="4"/>
  <c r="R1067" i="4"/>
  <c r="Q1067" i="4"/>
  <c r="P1067" i="4"/>
  <c r="R1059" i="4"/>
  <c r="Q1059" i="4"/>
  <c r="P1059" i="4"/>
  <c r="R1051" i="4"/>
  <c r="Q1051" i="4"/>
  <c r="P1051" i="4"/>
  <c r="R1043" i="4"/>
  <c r="Q1043" i="4"/>
  <c r="P1043" i="4"/>
  <c r="R1035" i="4"/>
  <c r="Q1035" i="4"/>
  <c r="P1035" i="4"/>
  <c r="R1027" i="4"/>
  <c r="Q1027" i="4"/>
  <c r="P1027" i="4"/>
  <c r="R1019" i="4"/>
  <c r="Q1019" i="4"/>
  <c r="P1019" i="4"/>
  <c r="R1011" i="4"/>
  <c r="Q1011" i="4"/>
  <c r="P1011" i="4"/>
  <c r="R1003" i="4"/>
  <c r="Q1003" i="4"/>
  <c r="P1003" i="4"/>
  <c r="R995" i="4"/>
  <c r="Q995" i="4"/>
  <c r="P995" i="4"/>
  <c r="R987" i="4"/>
  <c r="Q987" i="4"/>
  <c r="P987" i="4"/>
  <c r="R979" i="4"/>
  <c r="Q979" i="4"/>
  <c r="P979" i="4"/>
  <c r="R971" i="4"/>
  <c r="Q971" i="4"/>
  <c r="P971" i="4"/>
  <c r="R963" i="4"/>
  <c r="P963" i="4"/>
  <c r="Q963" i="4"/>
  <c r="R955" i="4"/>
  <c r="Q955" i="4"/>
  <c r="P955" i="4"/>
  <c r="R947" i="4"/>
  <c r="Q947" i="4"/>
  <c r="P947" i="4"/>
  <c r="R939" i="4"/>
  <c r="Q939" i="4"/>
  <c r="P939" i="4"/>
  <c r="R931" i="4"/>
  <c r="Q931" i="4"/>
  <c r="P931" i="4"/>
  <c r="R923" i="4"/>
  <c r="Q923" i="4"/>
  <c r="P923" i="4"/>
  <c r="R915" i="4"/>
  <c r="Q915" i="4"/>
  <c r="P915" i="4"/>
  <c r="R907" i="4"/>
  <c r="Q907" i="4"/>
  <c r="P907" i="4"/>
  <c r="R899" i="4"/>
  <c r="P899" i="4"/>
  <c r="Q899" i="4"/>
  <c r="R891" i="4"/>
  <c r="Q891" i="4"/>
  <c r="P891" i="4"/>
  <c r="R883" i="4"/>
  <c r="Q883" i="4"/>
  <c r="P883" i="4"/>
  <c r="R875" i="4"/>
  <c r="Q875" i="4"/>
  <c r="P875" i="4"/>
  <c r="R867" i="4"/>
  <c r="Q867" i="4"/>
  <c r="P867" i="4"/>
  <c r="R859" i="4"/>
  <c r="Q859" i="4"/>
  <c r="P859" i="4"/>
  <c r="R851" i="4"/>
  <c r="Q851" i="4"/>
  <c r="P851" i="4"/>
  <c r="R843" i="4"/>
  <c r="P843" i="4"/>
  <c r="Q843" i="4"/>
  <c r="R835" i="4"/>
  <c r="Q835" i="4"/>
  <c r="P835" i="4"/>
  <c r="R827" i="4"/>
  <c r="Q827" i="4"/>
  <c r="P827" i="4"/>
  <c r="R819" i="4"/>
  <c r="Q819" i="4"/>
  <c r="P819" i="4"/>
  <c r="R811" i="4"/>
  <c r="P811" i="4"/>
  <c r="Q811" i="4"/>
  <c r="R803" i="4"/>
  <c r="Q803" i="4"/>
  <c r="P803" i="4"/>
  <c r="R795" i="4"/>
  <c r="Q795" i="4"/>
  <c r="P795" i="4"/>
  <c r="R787" i="4"/>
  <c r="Q787" i="4"/>
  <c r="P787" i="4"/>
  <c r="R779" i="4"/>
  <c r="Q779" i="4"/>
  <c r="P779" i="4"/>
  <c r="R771" i="4"/>
  <c r="Q771" i="4"/>
  <c r="P771" i="4"/>
  <c r="R763" i="4"/>
  <c r="P763" i="4"/>
  <c r="Q763" i="4"/>
  <c r="R755" i="4"/>
  <c r="Q755" i="4"/>
  <c r="P755" i="4"/>
  <c r="R747" i="4"/>
  <c r="Q747" i="4"/>
  <c r="P747" i="4"/>
  <c r="R739" i="4"/>
  <c r="Q739" i="4"/>
  <c r="P739" i="4"/>
  <c r="R731" i="4"/>
  <c r="Q731" i="4"/>
  <c r="P731" i="4"/>
  <c r="R723" i="4"/>
  <c r="Q723" i="4"/>
  <c r="P723" i="4"/>
  <c r="R715" i="4"/>
  <c r="Q715" i="4"/>
  <c r="P715" i="4"/>
  <c r="R707" i="4"/>
  <c r="Q707" i="4"/>
  <c r="P707" i="4"/>
  <c r="R699" i="4"/>
  <c r="P699" i="4"/>
  <c r="Q699" i="4"/>
  <c r="R691" i="4"/>
  <c r="Q691" i="4"/>
  <c r="P691" i="4"/>
  <c r="R683" i="4"/>
  <c r="Q683" i="4"/>
  <c r="P683" i="4"/>
  <c r="R675" i="4"/>
  <c r="Q675" i="4"/>
  <c r="P675" i="4"/>
  <c r="R667" i="4"/>
  <c r="Q667" i="4"/>
  <c r="P667" i="4"/>
  <c r="R659" i="4"/>
  <c r="P659" i="4"/>
  <c r="Q659" i="4"/>
  <c r="R651" i="4"/>
  <c r="Q651" i="4"/>
  <c r="P651" i="4"/>
  <c r="R643" i="4"/>
  <c r="Q643" i="4"/>
  <c r="P643" i="4"/>
  <c r="R635" i="4"/>
  <c r="Q635" i="4"/>
  <c r="P635" i="4"/>
  <c r="R627" i="4"/>
  <c r="Q627" i="4"/>
  <c r="P627" i="4"/>
  <c r="R619" i="4"/>
  <c r="Q619" i="4"/>
  <c r="P619" i="4"/>
  <c r="R611" i="4"/>
  <c r="Q611" i="4"/>
  <c r="P611" i="4"/>
  <c r="R603" i="4"/>
  <c r="Q603" i="4"/>
  <c r="P603" i="4"/>
  <c r="R595" i="4"/>
  <c r="Q595" i="4"/>
  <c r="P595" i="4"/>
  <c r="R587" i="4"/>
  <c r="Q587" i="4"/>
  <c r="P587" i="4"/>
  <c r="R579" i="4"/>
  <c r="Q579" i="4"/>
  <c r="P579" i="4"/>
  <c r="R571" i="4"/>
  <c r="Q571" i="4"/>
  <c r="P571" i="4"/>
  <c r="R563" i="4"/>
  <c r="Q563" i="4"/>
  <c r="P563" i="4"/>
  <c r="R555" i="4"/>
  <c r="Q555" i="4"/>
  <c r="P555" i="4"/>
  <c r="R547" i="4"/>
  <c r="Q547" i="4"/>
  <c r="P547" i="4"/>
  <c r="R539" i="4"/>
  <c r="Q539" i="4"/>
  <c r="P539" i="4"/>
  <c r="R531" i="4"/>
  <c r="Q531" i="4"/>
  <c r="P531" i="4"/>
  <c r="R523" i="4"/>
  <c r="Q523" i="4"/>
  <c r="P523" i="4"/>
  <c r="R515" i="4"/>
  <c r="Q515" i="4"/>
  <c r="P515" i="4"/>
  <c r="R507" i="4"/>
  <c r="Q507" i="4"/>
  <c r="P507" i="4"/>
  <c r="R499" i="4"/>
  <c r="Q499" i="4"/>
  <c r="P499" i="4"/>
  <c r="R491" i="4"/>
  <c r="Q491" i="4"/>
  <c r="P491" i="4"/>
  <c r="R483" i="4"/>
  <c r="Q483" i="4"/>
  <c r="P483" i="4"/>
  <c r="R475" i="4"/>
  <c r="Q475" i="4"/>
  <c r="P475" i="4"/>
  <c r="R467" i="4"/>
  <c r="Q467" i="4"/>
  <c r="P467" i="4"/>
  <c r="R459" i="4"/>
  <c r="Q459" i="4"/>
  <c r="P459" i="4"/>
  <c r="R451" i="4"/>
  <c r="Q451" i="4"/>
  <c r="P451" i="4"/>
  <c r="R443" i="4"/>
  <c r="Q443" i="4"/>
  <c r="P443" i="4"/>
  <c r="R435" i="4"/>
  <c r="Q435" i="4"/>
  <c r="P435" i="4"/>
  <c r="R427" i="4"/>
  <c r="Q427" i="4"/>
  <c r="P427" i="4"/>
  <c r="R419" i="4"/>
  <c r="Q419" i="4"/>
  <c r="P419" i="4"/>
  <c r="R411" i="4"/>
  <c r="Q411" i="4"/>
  <c r="P411" i="4"/>
  <c r="R403" i="4"/>
  <c r="Q403" i="4"/>
  <c r="P403" i="4"/>
  <c r="R395" i="4"/>
  <c r="Q395" i="4"/>
  <c r="P395" i="4"/>
  <c r="R387" i="4"/>
  <c r="Q387" i="4"/>
  <c r="P387" i="4"/>
  <c r="R379" i="4"/>
  <c r="Q379" i="4"/>
  <c r="P379" i="4"/>
  <c r="R371" i="4"/>
  <c r="Q371" i="4"/>
  <c r="P371" i="4"/>
  <c r="R363" i="4"/>
  <c r="Q363" i="4"/>
  <c r="P363" i="4"/>
  <c r="R355" i="4"/>
  <c r="Q355" i="4"/>
  <c r="P355" i="4"/>
  <c r="R347" i="4"/>
  <c r="Q347" i="4"/>
  <c r="P347" i="4"/>
  <c r="R339" i="4"/>
  <c r="Q339" i="4"/>
  <c r="P339" i="4"/>
  <c r="R331" i="4"/>
  <c r="Q331" i="4"/>
  <c r="P331" i="4"/>
  <c r="R323" i="4"/>
  <c r="Q323" i="4"/>
  <c r="P323" i="4"/>
  <c r="R315" i="4"/>
  <c r="Q315" i="4"/>
  <c r="P315" i="4"/>
  <c r="R307" i="4"/>
  <c r="Q307" i="4"/>
  <c r="P307" i="4"/>
  <c r="R299" i="4"/>
  <c r="Q299" i="4"/>
  <c r="P299" i="4"/>
  <c r="R291" i="4"/>
  <c r="Q291" i="4"/>
  <c r="P291" i="4"/>
  <c r="R283" i="4"/>
  <c r="Q283" i="4"/>
  <c r="P283" i="4"/>
  <c r="R275" i="4"/>
  <c r="Q275" i="4"/>
  <c r="P275" i="4"/>
  <c r="R267" i="4"/>
  <c r="Q267" i="4"/>
  <c r="P267" i="4"/>
  <c r="R259" i="4"/>
  <c r="Q259" i="4"/>
  <c r="P259" i="4"/>
  <c r="R251" i="4"/>
  <c r="Q251" i="4"/>
  <c r="P251" i="4"/>
  <c r="R243" i="4"/>
  <c r="Q243" i="4"/>
  <c r="P243" i="4"/>
  <c r="R235" i="4"/>
  <c r="Q235" i="4"/>
  <c r="P235" i="4"/>
  <c r="R227" i="4"/>
  <c r="Q227" i="4"/>
  <c r="P227" i="4"/>
  <c r="R219" i="4"/>
  <c r="Q219" i="4"/>
  <c r="P219" i="4"/>
  <c r="R211" i="4"/>
  <c r="Q211" i="4"/>
  <c r="P211" i="4"/>
  <c r="R203" i="4"/>
  <c r="Q203" i="4"/>
  <c r="P203" i="4"/>
  <c r="R195" i="4"/>
  <c r="Q195" i="4"/>
  <c r="P195" i="4"/>
  <c r="R187" i="4"/>
  <c r="Q187" i="4"/>
  <c r="P187" i="4"/>
  <c r="R179" i="4"/>
  <c r="Q179" i="4"/>
  <c r="P179" i="4"/>
  <c r="R171" i="4"/>
  <c r="Q171" i="4"/>
  <c r="P171" i="4"/>
  <c r="R163" i="4"/>
  <c r="Q163" i="4"/>
  <c r="P163" i="4"/>
  <c r="R155" i="4"/>
  <c r="Q155" i="4"/>
  <c r="P155" i="4"/>
  <c r="R147" i="4"/>
  <c r="Q147" i="4"/>
  <c r="P147" i="4"/>
  <c r="R139" i="4"/>
  <c r="Q139" i="4"/>
  <c r="P139" i="4"/>
  <c r="R131" i="4"/>
  <c r="Q131" i="4"/>
  <c r="P131" i="4"/>
  <c r="R123" i="4"/>
  <c r="Q123" i="4"/>
  <c r="P123" i="4"/>
  <c r="R115" i="4"/>
  <c r="Q115" i="4"/>
  <c r="P115" i="4"/>
  <c r="R107" i="4"/>
  <c r="Q107" i="4"/>
  <c r="P107" i="4"/>
  <c r="R99" i="4"/>
  <c r="Q99" i="4"/>
  <c r="P99" i="4"/>
  <c r="R91" i="4"/>
  <c r="Q91" i="4"/>
  <c r="P91" i="4"/>
  <c r="R83" i="4"/>
  <c r="Q83" i="4"/>
  <c r="P83" i="4"/>
  <c r="R75" i="4"/>
  <c r="Q75" i="4"/>
  <c r="P75" i="4"/>
  <c r="R67" i="4"/>
  <c r="Q67" i="4"/>
  <c r="P67" i="4"/>
  <c r="R59" i="4"/>
  <c r="Q59" i="4"/>
  <c r="P59" i="4"/>
  <c r="R51" i="4"/>
  <c r="Q51" i="4"/>
  <c r="P51" i="4"/>
  <c r="R43" i="4"/>
  <c r="Q43" i="4"/>
  <c r="P43" i="4"/>
  <c r="R35" i="4"/>
  <c r="Q35" i="4"/>
  <c r="P35" i="4"/>
  <c r="R27" i="4"/>
  <c r="Q27" i="4"/>
  <c r="P27" i="4"/>
  <c r="R19" i="4"/>
  <c r="Q19" i="4"/>
  <c r="P19" i="4"/>
  <c r="R11" i="4"/>
  <c r="Q11" i="4"/>
  <c r="P11" i="4"/>
  <c r="R3" i="4"/>
  <c r="Q3" i="4"/>
  <c r="P3" i="4"/>
  <c r="M922" i="4"/>
  <c r="N922" i="4"/>
  <c r="M914" i="4"/>
  <c r="N914" i="4"/>
  <c r="M906" i="4"/>
  <c r="N906" i="4"/>
  <c r="M898" i="4"/>
  <c r="N898" i="4"/>
  <c r="M890" i="4"/>
  <c r="N890" i="4"/>
  <c r="M882" i="4"/>
  <c r="N882" i="4"/>
  <c r="M874" i="4"/>
  <c r="N874" i="4"/>
  <c r="M866" i="4"/>
  <c r="N866" i="4"/>
  <c r="M858" i="4"/>
  <c r="N858" i="4"/>
  <c r="M850" i="4"/>
  <c r="N850" i="4"/>
  <c r="M842" i="4"/>
  <c r="N842" i="4"/>
  <c r="M834" i="4"/>
  <c r="N834" i="4"/>
  <c r="M826" i="4"/>
  <c r="N826" i="4"/>
  <c r="M818" i="4"/>
  <c r="N818" i="4"/>
  <c r="M810" i="4"/>
  <c r="N810" i="4"/>
  <c r="M802" i="4"/>
  <c r="N802" i="4"/>
  <c r="M794" i="4"/>
  <c r="N794" i="4"/>
  <c r="M786" i="4"/>
  <c r="N786" i="4"/>
  <c r="M778" i="4"/>
  <c r="N778" i="4"/>
  <c r="M770" i="4"/>
  <c r="N770" i="4"/>
  <c r="M762" i="4"/>
  <c r="N762" i="4"/>
  <c r="M754" i="4"/>
  <c r="N754" i="4"/>
  <c r="M746" i="4"/>
  <c r="N746" i="4"/>
  <c r="M738" i="4"/>
  <c r="N738" i="4"/>
  <c r="M730" i="4"/>
  <c r="N730" i="4"/>
  <c r="M722" i="4"/>
  <c r="N722" i="4"/>
  <c r="M714" i="4"/>
  <c r="N714" i="4"/>
  <c r="M698" i="4"/>
  <c r="N698" i="4"/>
  <c r="M690" i="4"/>
  <c r="N690" i="4"/>
  <c r="M682" i="4"/>
  <c r="N682" i="4"/>
  <c r="M674" i="4"/>
  <c r="N674" i="4"/>
  <c r="M666" i="4"/>
  <c r="N666" i="4"/>
  <c r="M658" i="4"/>
  <c r="N658" i="4"/>
  <c r="M650" i="4"/>
  <c r="N650" i="4"/>
  <c r="M642" i="4"/>
  <c r="N642" i="4"/>
  <c r="M634" i="4"/>
  <c r="N634" i="4"/>
  <c r="M626" i="4"/>
  <c r="N626" i="4"/>
  <c r="M618" i="4"/>
  <c r="N618" i="4"/>
  <c r="M610" i="4"/>
  <c r="N610" i="4"/>
  <c r="M602" i="4"/>
  <c r="N602" i="4"/>
  <c r="M594" i="4"/>
  <c r="N594" i="4"/>
  <c r="M586" i="4"/>
  <c r="N586" i="4"/>
  <c r="M578" i="4"/>
  <c r="N578" i="4"/>
  <c r="M570" i="4"/>
  <c r="N570" i="4"/>
  <c r="M562" i="4"/>
  <c r="N562" i="4"/>
  <c r="M554" i="4"/>
  <c r="N554" i="4"/>
  <c r="M546" i="4"/>
  <c r="N546" i="4"/>
  <c r="M538" i="4"/>
  <c r="N538" i="4"/>
  <c r="M530" i="4"/>
  <c r="N530" i="4"/>
  <c r="M522" i="4"/>
  <c r="N522" i="4"/>
  <c r="M514" i="4"/>
  <c r="N514" i="4"/>
  <c r="M506" i="4"/>
  <c r="N506" i="4"/>
  <c r="M498" i="4"/>
  <c r="N498" i="4"/>
  <c r="M490" i="4"/>
  <c r="N490" i="4"/>
  <c r="M474" i="4"/>
  <c r="N474" i="4"/>
  <c r="M466" i="4"/>
  <c r="N466" i="4"/>
  <c r="M458" i="4"/>
  <c r="N458" i="4"/>
  <c r="M450" i="4"/>
  <c r="N450" i="4"/>
  <c r="M442" i="4"/>
  <c r="N442" i="4"/>
  <c r="M434" i="4"/>
  <c r="N434" i="4"/>
  <c r="M418" i="4"/>
  <c r="N418" i="4"/>
  <c r="M410" i="4"/>
  <c r="N410" i="4"/>
  <c r="M402" i="4"/>
  <c r="N402" i="4"/>
  <c r="M394" i="4"/>
  <c r="N394" i="4"/>
  <c r="M386" i="4"/>
  <c r="N386" i="4"/>
  <c r="M370" i="4"/>
  <c r="N370" i="4"/>
  <c r="M362" i="4"/>
  <c r="N362" i="4"/>
  <c r="M354" i="4"/>
  <c r="N354" i="4"/>
  <c r="M346" i="4"/>
  <c r="N346" i="4"/>
  <c r="M338" i="4"/>
  <c r="N338" i="4"/>
  <c r="M322" i="4"/>
  <c r="N322" i="4"/>
  <c r="M314" i="4"/>
  <c r="N314" i="4"/>
  <c r="M306" i="4"/>
  <c r="N306" i="4"/>
  <c r="M298" i="4"/>
  <c r="N298" i="4"/>
  <c r="M290" i="4"/>
  <c r="N290" i="4"/>
  <c r="M282" i="4"/>
  <c r="N282" i="4"/>
  <c r="M274" i="4"/>
  <c r="N274" i="4"/>
  <c r="M266" i="4"/>
  <c r="N266" i="4"/>
  <c r="M258" i="4"/>
  <c r="N258" i="4"/>
  <c r="M250" i="4"/>
  <c r="N250" i="4"/>
  <c r="M242" i="4"/>
  <c r="N242" i="4"/>
  <c r="M234" i="4"/>
  <c r="N234" i="4"/>
  <c r="M226" i="4"/>
  <c r="N226" i="4"/>
  <c r="M218" i="4"/>
  <c r="N218" i="4"/>
  <c r="M210" i="4"/>
  <c r="N210" i="4"/>
  <c r="M202" i="4"/>
  <c r="N202" i="4"/>
  <c r="M194" i="4"/>
  <c r="N194" i="4"/>
  <c r="M186" i="4"/>
  <c r="N186" i="4"/>
  <c r="M178" i="4"/>
  <c r="N178" i="4"/>
  <c r="M170" i="4"/>
  <c r="N170" i="4"/>
  <c r="M162" i="4"/>
  <c r="N162" i="4"/>
  <c r="M154" i="4"/>
  <c r="N154" i="4"/>
  <c r="M146" i="4"/>
  <c r="N146" i="4"/>
  <c r="M138" i="4"/>
  <c r="N138" i="4"/>
  <c r="M122" i="4"/>
  <c r="N122" i="4"/>
  <c r="M82" i="4"/>
  <c r="N82" i="4"/>
  <c r="M74" i="4"/>
  <c r="N74" i="4"/>
  <c r="M66" i="4"/>
  <c r="N66" i="4"/>
  <c r="M34" i="4"/>
  <c r="N34" i="4"/>
  <c r="M26" i="4"/>
  <c r="N26" i="4"/>
  <c r="M18" i="4"/>
  <c r="N18" i="4"/>
  <c r="M921" i="4"/>
  <c r="N921" i="4"/>
  <c r="M913" i="4"/>
  <c r="N913" i="4"/>
  <c r="M905" i="4"/>
  <c r="N905" i="4"/>
  <c r="M897" i="4"/>
  <c r="N897" i="4"/>
  <c r="M889" i="4"/>
  <c r="N889" i="4"/>
  <c r="M881" i="4"/>
  <c r="N881" i="4"/>
  <c r="M873" i="4"/>
  <c r="N873" i="4"/>
  <c r="M865" i="4"/>
  <c r="N865" i="4"/>
  <c r="M857" i="4"/>
  <c r="N857" i="4"/>
  <c r="M849" i="4"/>
  <c r="N849" i="4"/>
  <c r="M841" i="4"/>
  <c r="N841" i="4"/>
  <c r="M833" i="4"/>
  <c r="N833" i="4"/>
  <c r="M825" i="4"/>
  <c r="N825" i="4"/>
  <c r="M817" i="4"/>
  <c r="N817" i="4"/>
  <c r="M809" i="4"/>
  <c r="N809" i="4"/>
  <c r="M793" i="4"/>
  <c r="N793" i="4"/>
  <c r="M785" i="4"/>
  <c r="N785" i="4"/>
  <c r="M777" i="4"/>
  <c r="N777" i="4"/>
  <c r="M769" i="4"/>
  <c r="N769" i="4"/>
  <c r="M761" i="4"/>
  <c r="N761" i="4"/>
  <c r="M753" i="4"/>
  <c r="N753" i="4"/>
  <c r="M745" i="4"/>
  <c r="N745" i="4"/>
  <c r="M737" i="4"/>
  <c r="N737" i="4"/>
  <c r="M729" i="4"/>
  <c r="N729" i="4"/>
  <c r="M721" i="4"/>
  <c r="N721" i="4"/>
  <c r="M713" i="4"/>
  <c r="N713" i="4"/>
  <c r="M705" i="4"/>
  <c r="N705" i="4"/>
  <c r="M697" i="4"/>
  <c r="N697" i="4"/>
  <c r="M689" i="4"/>
  <c r="N689" i="4"/>
  <c r="M673" i="4"/>
  <c r="N673" i="4"/>
  <c r="M665" i="4"/>
  <c r="N665" i="4"/>
  <c r="M657" i="4"/>
  <c r="N657" i="4"/>
  <c r="M649" i="4"/>
  <c r="N649" i="4"/>
  <c r="M641" i="4"/>
  <c r="N641" i="4"/>
  <c r="M633" i="4"/>
  <c r="N633" i="4"/>
  <c r="M625" i="4"/>
  <c r="N625" i="4"/>
  <c r="M617" i="4"/>
  <c r="N617" i="4"/>
  <c r="M601" i="4"/>
  <c r="N601" i="4"/>
  <c r="M593" i="4"/>
  <c r="N593" i="4"/>
  <c r="M585" i="4"/>
  <c r="N585" i="4"/>
  <c r="M577" i="4"/>
  <c r="N577" i="4"/>
  <c r="M569" i="4"/>
  <c r="N569" i="4"/>
  <c r="M561" i="4"/>
  <c r="N561" i="4"/>
  <c r="M553" i="4"/>
  <c r="N553" i="4"/>
  <c r="M545" i="4"/>
  <c r="N545" i="4"/>
  <c r="M537" i="4"/>
  <c r="N537" i="4"/>
  <c r="M529" i="4"/>
  <c r="N529" i="4"/>
  <c r="M521" i="4"/>
  <c r="N521" i="4"/>
  <c r="M513" i="4"/>
  <c r="N513" i="4"/>
  <c r="M505" i="4"/>
  <c r="N505" i="4"/>
  <c r="M497" i="4"/>
  <c r="N497" i="4"/>
  <c r="M489" i="4"/>
  <c r="N489" i="4"/>
  <c r="M473" i="4"/>
  <c r="N473" i="4"/>
  <c r="M465" i="4"/>
  <c r="N465" i="4"/>
  <c r="M457" i="4"/>
  <c r="N457" i="4"/>
  <c r="M449" i="4"/>
  <c r="N449" i="4"/>
  <c r="M433" i="4"/>
  <c r="N433" i="4"/>
  <c r="M417" i="4"/>
  <c r="N417" i="4"/>
  <c r="M409" i="4"/>
  <c r="N409" i="4"/>
  <c r="M401" i="4"/>
  <c r="N401" i="4"/>
  <c r="M393" i="4"/>
  <c r="N393" i="4"/>
  <c r="M385" i="4"/>
  <c r="N385" i="4"/>
  <c r="M369" i="4"/>
  <c r="N369" i="4"/>
  <c r="M361" i="4"/>
  <c r="N361" i="4"/>
  <c r="M353" i="4"/>
  <c r="N353" i="4"/>
  <c r="M345" i="4"/>
  <c r="N345" i="4"/>
  <c r="M337" i="4"/>
  <c r="N337" i="4"/>
  <c r="M329" i="4"/>
  <c r="N329" i="4"/>
  <c r="M321" i="4"/>
  <c r="N321" i="4"/>
  <c r="M313" i="4"/>
  <c r="N313" i="4"/>
  <c r="M305" i="4"/>
  <c r="N305" i="4"/>
  <c r="M297" i="4"/>
  <c r="N297" i="4"/>
  <c r="M289" i="4"/>
  <c r="N289" i="4"/>
  <c r="M281" i="4"/>
  <c r="N281" i="4"/>
  <c r="M273" i="4"/>
  <c r="N273" i="4"/>
  <c r="M265" i="4"/>
  <c r="N265" i="4"/>
  <c r="M257" i="4"/>
  <c r="N257" i="4"/>
  <c r="M249" i="4"/>
  <c r="N249" i="4"/>
  <c r="M241" i="4"/>
  <c r="N241" i="4"/>
  <c r="M233" i="4"/>
  <c r="N233" i="4"/>
  <c r="M225" i="4"/>
  <c r="N225" i="4"/>
  <c r="M217" i="4"/>
  <c r="N217" i="4"/>
  <c r="M209" i="4"/>
  <c r="N209" i="4"/>
  <c r="M201" i="4"/>
  <c r="N201" i="4"/>
  <c r="M193" i="4"/>
  <c r="N193" i="4"/>
  <c r="M185" i="4"/>
  <c r="N185" i="4"/>
  <c r="M177" i="4"/>
  <c r="N177" i="4"/>
  <c r="M169" i="4"/>
  <c r="N169" i="4"/>
  <c r="M161" i="4"/>
  <c r="N161" i="4"/>
  <c r="M153" i="4"/>
  <c r="N153" i="4"/>
  <c r="M145" i="4"/>
  <c r="N145" i="4"/>
  <c r="M137" i="4"/>
  <c r="N137" i="4"/>
  <c r="M97" i="4"/>
  <c r="N97" i="4"/>
  <c r="M81" i="4"/>
  <c r="N81" i="4"/>
  <c r="M73" i="4"/>
  <c r="N73" i="4"/>
  <c r="M65" i="4"/>
  <c r="N65" i="4"/>
  <c r="M49" i="4"/>
  <c r="N49" i="4"/>
  <c r="M33" i="4"/>
  <c r="N33" i="4"/>
  <c r="M25" i="4"/>
  <c r="N25" i="4"/>
  <c r="M17" i="4"/>
  <c r="N17" i="4"/>
  <c r="M920" i="4"/>
  <c r="N920" i="4"/>
  <c r="M912" i="4"/>
  <c r="N912" i="4"/>
  <c r="M904" i="4"/>
  <c r="N904" i="4"/>
  <c r="M896" i="4"/>
  <c r="N896" i="4"/>
  <c r="M888" i="4"/>
  <c r="N888" i="4"/>
  <c r="M880" i="4"/>
  <c r="N880" i="4"/>
  <c r="M872" i="4"/>
  <c r="N872" i="4"/>
  <c r="M864" i="4"/>
  <c r="N864" i="4"/>
  <c r="M856" i="4"/>
  <c r="N856" i="4"/>
  <c r="M848" i="4"/>
  <c r="N848" i="4"/>
  <c r="M840" i="4"/>
  <c r="N840" i="4"/>
  <c r="M832" i="4"/>
  <c r="N832" i="4"/>
  <c r="M824" i="4"/>
  <c r="N824" i="4"/>
  <c r="M816" i="4"/>
  <c r="N816" i="4"/>
  <c r="M808" i="4"/>
  <c r="N808" i="4"/>
  <c r="M792" i="4"/>
  <c r="N792" i="4"/>
  <c r="M784" i="4"/>
  <c r="N784" i="4"/>
  <c r="M776" i="4"/>
  <c r="N776" i="4"/>
  <c r="M768" i="4"/>
  <c r="N768" i="4"/>
  <c r="M760" i="4"/>
  <c r="N760" i="4"/>
  <c r="M752" i="4"/>
  <c r="N752" i="4"/>
  <c r="M744" i="4"/>
  <c r="N744" i="4"/>
  <c r="M736" i="4"/>
  <c r="N736" i="4"/>
  <c r="M728" i="4"/>
  <c r="N728" i="4"/>
  <c r="M720" i="4"/>
  <c r="N720" i="4"/>
  <c r="M712" i="4"/>
  <c r="N712" i="4"/>
  <c r="M704" i="4"/>
  <c r="N704" i="4"/>
  <c r="M696" i="4"/>
  <c r="N696" i="4"/>
  <c r="M688" i="4"/>
  <c r="N688" i="4"/>
  <c r="M672" i="4"/>
  <c r="N672" i="4"/>
  <c r="M664" i="4"/>
  <c r="N664" i="4"/>
  <c r="M656" i="4"/>
  <c r="N656" i="4"/>
  <c r="M648" i="4"/>
  <c r="N648" i="4"/>
  <c r="M640" i="4"/>
  <c r="N640" i="4"/>
  <c r="M632" i="4"/>
  <c r="N632" i="4"/>
  <c r="M624" i="4"/>
  <c r="N624" i="4"/>
  <c r="M616" i="4"/>
  <c r="N616" i="4"/>
  <c r="M600" i="4"/>
  <c r="N600" i="4"/>
  <c r="M592" i="4"/>
  <c r="N592" i="4"/>
  <c r="M584" i="4"/>
  <c r="N584" i="4"/>
  <c r="M576" i="4"/>
  <c r="N576" i="4"/>
  <c r="M568" i="4"/>
  <c r="N568" i="4"/>
  <c r="M560" i="4"/>
  <c r="N560" i="4"/>
  <c r="M552" i="4"/>
  <c r="N552" i="4"/>
  <c r="M544" i="4"/>
  <c r="N544" i="4"/>
  <c r="M536" i="4"/>
  <c r="N536" i="4"/>
  <c r="M528" i="4"/>
  <c r="N528" i="4"/>
  <c r="M520" i="4"/>
  <c r="N520" i="4"/>
  <c r="M512" i="4"/>
  <c r="N512" i="4"/>
  <c r="M504" i="4"/>
  <c r="N504" i="4"/>
  <c r="M496" i="4"/>
  <c r="N496" i="4"/>
  <c r="M488" i="4"/>
  <c r="N488" i="4"/>
  <c r="M472" i="4"/>
  <c r="N472" i="4"/>
  <c r="M464" i="4"/>
  <c r="N464" i="4"/>
  <c r="M456" i="4"/>
  <c r="N456" i="4"/>
  <c r="M448" i="4"/>
  <c r="N448" i="4"/>
  <c r="M416" i="4"/>
  <c r="N416" i="4"/>
  <c r="M408" i="4"/>
  <c r="N408" i="4"/>
  <c r="M400" i="4"/>
  <c r="N400" i="4"/>
  <c r="M392" i="4"/>
  <c r="N392" i="4"/>
  <c r="M384" i="4"/>
  <c r="N384" i="4"/>
  <c r="M368" i="4"/>
  <c r="N368" i="4"/>
  <c r="M360" i="4"/>
  <c r="N360" i="4"/>
  <c r="M352" i="4"/>
  <c r="N352" i="4"/>
  <c r="M344" i="4"/>
  <c r="N344" i="4"/>
  <c r="M336" i="4"/>
  <c r="N336" i="4"/>
  <c r="M320" i="4"/>
  <c r="N320" i="4"/>
  <c r="M312" i="4"/>
  <c r="N312" i="4"/>
  <c r="M304" i="4"/>
  <c r="N304" i="4"/>
  <c r="M296" i="4"/>
  <c r="N296" i="4"/>
  <c r="M288" i="4"/>
  <c r="N288" i="4"/>
  <c r="M280" i="4"/>
  <c r="N280" i="4"/>
  <c r="M272" i="4"/>
  <c r="N272" i="4"/>
  <c r="M264" i="4"/>
  <c r="N264" i="4"/>
  <c r="M256" i="4"/>
  <c r="N256" i="4"/>
  <c r="M248" i="4"/>
  <c r="N248" i="4"/>
  <c r="M240" i="4"/>
  <c r="N240" i="4"/>
  <c r="M232" i="4"/>
  <c r="N232" i="4"/>
  <c r="M224" i="4"/>
  <c r="N224" i="4"/>
  <c r="M216" i="4"/>
  <c r="N216" i="4"/>
  <c r="M208" i="4"/>
  <c r="N208" i="4"/>
  <c r="M200" i="4"/>
  <c r="N200" i="4"/>
  <c r="M192" i="4"/>
  <c r="N192" i="4"/>
  <c r="M184" i="4"/>
  <c r="N184" i="4"/>
  <c r="M176" i="4"/>
  <c r="N176" i="4"/>
  <c r="M168" i="4"/>
  <c r="N168" i="4"/>
  <c r="M160" i="4"/>
  <c r="N160" i="4"/>
  <c r="M152" i="4"/>
  <c r="N152" i="4"/>
  <c r="M144" i="4"/>
  <c r="N144" i="4"/>
  <c r="M136" i="4"/>
  <c r="N136" i="4"/>
  <c r="M96" i="4"/>
  <c r="N96" i="4"/>
  <c r="M88" i="4"/>
  <c r="N88" i="4"/>
  <c r="M80" i="4"/>
  <c r="N80" i="4"/>
  <c r="M72" i="4"/>
  <c r="N72" i="4"/>
  <c r="M64" i="4"/>
  <c r="N64" i="4"/>
  <c r="M48" i="4"/>
  <c r="N48" i="4"/>
  <c r="M40" i="4"/>
  <c r="N40" i="4"/>
  <c r="M32" i="4"/>
  <c r="N32" i="4"/>
  <c r="M24" i="4"/>
  <c r="N24" i="4"/>
  <c r="M16" i="4"/>
  <c r="N16" i="4"/>
  <c r="M919" i="4"/>
  <c r="N919" i="4"/>
  <c r="M911" i="4"/>
  <c r="N911" i="4"/>
  <c r="M903" i="4"/>
  <c r="N903" i="4"/>
  <c r="M887" i="4"/>
  <c r="N887" i="4"/>
  <c r="M879" i="4"/>
  <c r="N879" i="4"/>
  <c r="M871" i="4"/>
  <c r="N871" i="4"/>
  <c r="M863" i="4"/>
  <c r="N863" i="4"/>
  <c r="M855" i="4"/>
  <c r="N855" i="4"/>
  <c r="M847" i="4"/>
  <c r="N847" i="4"/>
  <c r="M839" i="4"/>
  <c r="N839" i="4"/>
  <c r="M831" i="4"/>
  <c r="N831" i="4"/>
  <c r="M823" i="4"/>
  <c r="N823" i="4"/>
  <c r="M815" i="4"/>
  <c r="N815" i="4"/>
  <c r="M791" i="4"/>
  <c r="N791" i="4"/>
  <c r="M783" i="4"/>
  <c r="N783" i="4"/>
  <c r="M775" i="4"/>
  <c r="N775" i="4"/>
  <c r="M767" i="4"/>
  <c r="N767" i="4"/>
  <c r="M759" i="4"/>
  <c r="N759" i="4"/>
  <c r="M751" i="4"/>
  <c r="N751" i="4"/>
  <c r="M743" i="4"/>
  <c r="N743" i="4"/>
  <c r="M735" i="4"/>
  <c r="N735" i="4"/>
  <c r="M727" i="4"/>
  <c r="N727" i="4"/>
  <c r="M719" i="4"/>
  <c r="N719" i="4"/>
  <c r="M711" i="4"/>
  <c r="N711" i="4"/>
  <c r="M703" i="4"/>
  <c r="N703" i="4"/>
  <c r="M695" i="4"/>
  <c r="N695" i="4"/>
  <c r="M687" i="4"/>
  <c r="N687" i="4"/>
  <c r="M671" i="4"/>
  <c r="N671" i="4"/>
  <c r="M663" i="4"/>
  <c r="N663" i="4"/>
  <c r="M655" i="4"/>
  <c r="N655" i="4"/>
  <c r="M647" i="4"/>
  <c r="N647" i="4"/>
  <c r="M639" i="4"/>
  <c r="N639" i="4"/>
  <c r="M631" i="4"/>
  <c r="N631" i="4"/>
  <c r="M623" i="4"/>
  <c r="N623" i="4"/>
  <c r="M615" i="4"/>
  <c r="N615" i="4"/>
  <c r="M599" i="4"/>
  <c r="N599" i="4"/>
  <c r="M591" i="4"/>
  <c r="N591" i="4"/>
  <c r="M583" i="4"/>
  <c r="N583" i="4"/>
  <c r="M575" i="4"/>
  <c r="N575" i="4"/>
  <c r="M567" i="4"/>
  <c r="N567" i="4"/>
  <c r="M559" i="4"/>
  <c r="N559" i="4"/>
  <c r="M551" i="4"/>
  <c r="N551" i="4"/>
  <c r="M543" i="4"/>
  <c r="N543" i="4"/>
  <c r="M535" i="4"/>
  <c r="N535" i="4"/>
  <c r="M527" i="4"/>
  <c r="N527" i="4"/>
  <c r="M519" i="4"/>
  <c r="N519" i="4"/>
  <c r="M511" i="4"/>
  <c r="N511" i="4"/>
  <c r="M503" i="4"/>
  <c r="N503" i="4"/>
  <c r="M495" i="4"/>
  <c r="N495" i="4"/>
  <c r="M487" i="4"/>
  <c r="N487" i="4"/>
  <c r="M471" i="4"/>
  <c r="N471" i="4"/>
  <c r="M463" i="4"/>
  <c r="N463" i="4"/>
  <c r="M455" i="4"/>
  <c r="N455" i="4"/>
  <c r="M447" i="4"/>
  <c r="N447" i="4"/>
  <c r="M415" i="4"/>
  <c r="N415" i="4"/>
  <c r="M407" i="4"/>
  <c r="N407" i="4"/>
  <c r="M399" i="4"/>
  <c r="N399" i="4"/>
  <c r="M391" i="4"/>
  <c r="N391" i="4"/>
  <c r="M383" i="4"/>
  <c r="N383" i="4"/>
  <c r="M367" i="4"/>
  <c r="N367" i="4"/>
  <c r="M359" i="4"/>
  <c r="N359" i="4"/>
  <c r="M351" i="4"/>
  <c r="N351" i="4"/>
  <c r="M343" i="4"/>
  <c r="N343" i="4"/>
  <c r="M319" i="4"/>
  <c r="N319" i="4"/>
  <c r="M311" i="4"/>
  <c r="N311" i="4"/>
  <c r="M303" i="4"/>
  <c r="N303" i="4"/>
  <c r="M295" i="4"/>
  <c r="N295" i="4"/>
  <c r="M287" i="4"/>
  <c r="N287" i="4"/>
  <c r="M279" i="4"/>
  <c r="N279" i="4"/>
  <c r="M271" i="4"/>
  <c r="N271" i="4"/>
  <c r="M263" i="4"/>
  <c r="N263" i="4"/>
  <c r="M255" i="4"/>
  <c r="N255" i="4"/>
  <c r="M247" i="4"/>
  <c r="N247" i="4"/>
  <c r="M239" i="4"/>
  <c r="N239" i="4"/>
  <c r="M231" i="4"/>
  <c r="N231" i="4"/>
  <c r="M223" i="4"/>
  <c r="N223" i="4"/>
  <c r="M215" i="4"/>
  <c r="N215" i="4"/>
  <c r="M207" i="4"/>
  <c r="N207" i="4"/>
  <c r="M199" i="4"/>
  <c r="N199" i="4"/>
  <c r="M191" i="4"/>
  <c r="N191" i="4"/>
  <c r="M183" i="4"/>
  <c r="N183" i="4"/>
  <c r="M175" i="4"/>
  <c r="N175" i="4"/>
  <c r="M167" i="4"/>
  <c r="N167" i="4"/>
  <c r="M159" i="4"/>
  <c r="N159" i="4"/>
  <c r="M143" i="4"/>
  <c r="N143" i="4"/>
  <c r="M135" i="4"/>
  <c r="N135" i="4"/>
  <c r="M127" i="4"/>
  <c r="N127" i="4"/>
  <c r="M103" i="4"/>
  <c r="N103" i="4"/>
  <c r="M95" i="4"/>
  <c r="N95" i="4"/>
  <c r="M87" i="4"/>
  <c r="N87" i="4"/>
  <c r="M71" i="4"/>
  <c r="N71" i="4"/>
  <c r="M63" i="4"/>
  <c r="N63" i="4"/>
  <c r="M47" i="4"/>
  <c r="N47" i="4"/>
  <c r="M39" i="4"/>
  <c r="N39" i="4"/>
  <c r="M23" i="4"/>
  <c r="N23" i="4"/>
  <c r="M15" i="4"/>
  <c r="N15" i="4"/>
  <c r="M7" i="4"/>
  <c r="N7" i="4"/>
  <c r="M918" i="4"/>
  <c r="N918" i="4"/>
  <c r="M910" i="4"/>
  <c r="N910" i="4"/>
  <c r="M902" i="4"/>
  <c r="N902" i="4"/>
  <c r="M878" i="4"/>
  <c r="N878" i="4"/>
  <c r="M870" i="4"/>
  <c r="N870" i="4"/>
  <c r="M862" i="4"/>
  <c r="N862" i="4"/>
  <c r="M854" i="4"/>
  <c r="N854" i="4"/>
  <c r="M846" i="4"/>
  <c r="N846" i="4"/>
  <c r="M838" i="4"/>
  <c r="N838" i="4"/>
  <c r="M830" i="4"/>
  <c r="N830" i="4"/>
  <c r="M822" i="4"/>
  <c r="N822" i="4"/>
  <c r="M814" i="4"/>
  <c r="N814" i="4"/>
  <c r="M790" i="4"/>
  <c r="N790" i="4"/>
  <c r="M782" i="4"/>
  <c r="N782" i="4"/>
  <c r="M774" i="4"/>
  <c r="N774" i="4"/>
  <c r="M766" i="4"/>
  <c r="N766" i="4"/>
  <c r="M758" i="4"/>
  <c r="N758" i="4"/>
  <c r="M750" i="4"/>
  <c r="N750" i="4"/>
  <c r="M742" i="4"/>
  <c r="N742" i="4"/>
  <c r="M734" i="4"/>
  <c r="N734" i="4"/>
  <c r="M726" i="4"/>
  <c r="N726" i="4"/>
  <c r="M718" i="4"/>
  <c r="N718" i="4"/>
  <c r="M710" i="4"/>
  <c r="N710" i="4"/>
  <c r="M702" i="4"/>
  <c r="N702" i="4"/>
  <c r="M694" i="4"/>
  <c r="N694" i="4"/>
  <c r="M686" i="4"/>
  <c r="N686" i="4"/>
  <c r="M678" i="4"/>
  <c r="N678" i="4"/>
  <c r="M670" i="4"/>
  <c r="N670" i="4"/>
  <c r="M662" i="4"/>
  <c r="N662" i="4"/>
  <c r="M654" i="4"/>
  <c r="N654" i="4"/>
  <c r="M646" i="4"/>
  <c r="N646" i="4"/>
  <c r="M638" i="4"/>
  <c r="N638" i="4"/>
  <c r="M630" i="4"/>
  <c r="N630" i="4"/>
  <c r="M622" i="4"/>
  <c r="N622" i="4"/>
  <c r="M614" i="4"/>
  <c r="N614" i="4"/>
  <c r="M606" i="4"/>
  <c r="N606" i="4"/>
  <c r="M598" i="4"/>
  <c r="N598" i="4"/>
  <c r="M590" i="4"/>
  <c r="N590" i="4"/>
  <c r="M582" i="4"/>
  <c r="N582" i="4"/>
  <c r="M574" i="4"/>
  <c r="N574" i="4"/>
  <c r="M566" i="4"/>
  <c r="N566" i="4"/>
  <c r="M558" i="4"/>
  <c r="N558" i="4"/>
  <c r="M550" i="4"/>
  <c r="N550" i="4"/>
  <c r="M542" i="4"/>
  <c r="N542" i="4"/>
  <c r="M534" i="4"/>
  <c r="N534" i="4"/>
  <c r="M526" i="4"/>
  <c r="N526" i="4"/>
  <c r="M518" i="4"/>
  <c r="N518" i="4"/>
  <c r="M510" i="4"/>
  <c r="N510" i="4"/>
  <c r="M502" i="4"/>
  <c r="N502" i="4"/>
  <c r="M494" i="4"/>
  <c r="N494" i="4"/>
  <c r="M486" i="4"/>
  <c r="N486" i="4"/>
  <c r="M470" i="4"/>
  <c r="N470" i="4"/>
  <c r="M462" i="4"/>
  <c r="N462" i="4"/>
  <c r="M454" i="4"/>
  <c r="N454" i="4"/>
  <c r="M446" i="4"/>
  <c r="N446" i="4"/>
  <c r="M438" i="4"/>
  <c r="N438" i="4"/>
  <c r="M414" i="4"/>
  <c r="N414" i="4"/>
  <c r="M406" i="4"/>
  <c r="N406" i="4"/>
  <c r="M398" i="4"/>
  <c r="N398" i="4"/>
  <c r="M390" i="4"/>
  <c r="N390" i="4"/>
  <c r="M382" i="4"/>
  <c r="N382" i="4"/>
  <c r="M366" i="4"/>
  <c r="N366" i="4"/>
  <c r="M358" i="4"/>
  <c r="N358" i="4"/>
  <c r="M350" i="4"/>
  <c r="N350" i="4"/>
  <c r="M342" i="4"/>
  <c r="N342" i="4"/>
  <c r="M318" i="4"/>
  <c r="N318" i="4"/>
  <c r="M310" i="4"/>
  <c r="N310" i="4"/>
  <c r="M302" i="4"/>
  <c r="N302" i="4"/>
  <c r="M294" i="4"/>
  <c r="N294" i="4"/>
  <c r="M286" i="4"/>
  <c r="N286" i="4"/>
  <c r="M278" i="4"/>
  <c r="N278" i="4"/>
  <c r="M270" i="4"/>
  <c r="N270" i="4"/>
  <c r="M262" i="4"/>
  <c r="N262" i="4"/>
  <c r="M254" i="4"/>
  <c r="N254" i="4"/>
  <c r="M246" i="4"/>
  <c r="N246" i="4"/>
  <c r="M238" i="4"/>
  <c r="N238" i="4"/>
  <c r="M230" i="4"/>
  <c r="N230" i="4"/>
  <c r="M222" i="4"/>
  <c r="N222" i="4"/>
  <c r="M214" i="4"/>
  <c r="N214" i="4"/>
  <c r="M206" i="4"/>
  <c r="N206" i="4"/>
  <c r="M198" i="4"/>
  <c r="N198" i="4"/>
  <c r="M190" i="4"/>
  <c r="N190" i="4"/>
  <c r="M182" i="4"/>
  <c r="N182" i="4"/>
  <c r="M174" i="4"/>
  <c r="N174" i="4"/>
  <c r="M166" i="4"/>
  <c r="N166" i="4"/>
  <c r="M158" i="4"/>
  <c r="N158" i="4"/>
  <c r="M142" i="4"/>
  <c r="N142" i="4"/>
  <c r="M134" i="4"/>
  <c r="N134" i="4"/>
  <c r="M126" i="4"/>
  <c r="N126" i="4"/>
  <c r="M118" i="4"/>
  <c r="N118" i="4"/>
  <c r="M102" i="4"/>
  <c r="N102" i="4"/>
  <c r="M86" i="4"/>
  <c r="N86" i="4"/>
  <c r="M62" i="4"/>
  <c r="N62" i="4"/>
  <c r="M46" i="4"/>
  <c r="N46" i="4"/>
  <c r="M38" i="4"/>
  <c r="N38" i="4"/>
  <c r="M14" i="4"/>
  <c r="N14" i="4"/>
  <c r="M6" i="4"/>
  <c r="N6" i="4"/>
  <c r="M917" i="4"/>
  <c r="N917" i="4"/>
  <c r="M909" i="4"/>
  <c r="N909" i="4"/>
  <c r="M901" i="4"/>
  <c r="N901" i="4"/>
  <c r="M877" i="4"/>
  <c r="N877" i="4"/>
  <c r="M869" i="4"/>
  <c r="N869" i="4"/>
  <c r="M861" i="4"/>
  <c r="N861" i="4"/>
  <c r="M853" i="4"/>
  <c r="N853" i="4"/>
  <c r="M845" i="4"/>
  <c r="N845" i="4"/>
  <c r="M837" i="4"/>
  <c r="N837" i="4"/>
  <c r="M829" i="4"/>
  <c r="N829" i="4"/>
  <c r="M821" i="4"/>
  <c r="N821" i="4"/>
  <c r="M813" i="4"/>
  <c r="N813" i="4"/>
  <c r="M781" i="4"/>
  <c r="N781" i="4"/>
  <c r="M773" i="4"/>
  <c r="N773" i="4"/>
  <c r="M765" i="4"/>
  <c r="N765" i="4"/>
  <c r="M757" i="4"/>
  <c r="N757" i="4"/>
  <c r="M749" i="4"/>
  <c r="N749" i="4"/>
  <c r="M741" i="4"/>
  <c r="N741" i="4"/>
  <c r="M733" i="4"/>
  <c r="N733" i="4"/>
  <c r="M725" i="4"/>
  <c r="N725" i="4"/>
  <c r="M717" i="4"/>
  <c r="N717" i="4"/>
  <c r="M709" i="4"/>
  <c r="N709" i="4"/>
  <c r="M701" i="4"/>
  <c r="N701" i="4"/>
  <c r="M693" i="4"/>
  <c r="N693" i="4"/>
  <c r="M685" i="4"/>
  <c r="N685" i="4"/>
  <c r="M677" i="4"/>
  <c r="N677" i="4"/>
  <c r="M669" i="4"/>
  <c r="N669" i="4"/>
  <c r="M661" i="4"/>
  <c r="N661" i="4"/>
  <c r="M653" i="4"/>
  <c r="N653" i="4"/>
  <c r="M645" i="4"/>
  <c r="N645" i="4"/>
  <c r="M637" i="4"/>
  <c r="N637" i="4"/>
  <c r="M629" i="4"/>
  <c r="N629" i="4"/>
  <c r="M621" i="4"/>
  <c r="N621" i="4"/>
  <c r="M613" i="4"/>
  <c r="N613" i="4"/>
  <c r="M605" i="4"/>
  <c r="N605" i="4"/>
  <c r="M597" i="4"/>
  <c r="N597" i="4"/>
  <c r="M589" i="4"/>
  <c r="N589" i="4"/>
  <c r="M581" i="4"/>
  <c r="N581" i="4"/>
  <c r="M573" i="4"/>
  <c r="N573" i="4"/>
  <c r="M565" i="4"/>
  <c r="N565" i="4"/>
  <c r="M557" i="4"/>
  <c r="N557" i="4"/>
  <c r="M549" i="4"/>
  <c r="N549" i="4"/>
  <c r="M541" i="4"/>
  <c r="N541" i="4"/>
  <c r="M533" i="4"/>
  <c r="N533" i="4"/>
  <c r="M525" i="4"/>
  <c r="N525" i="4"/>
  <c r="M517" i="4"/>
  <c r="N517" i="4"/>
  <c r="M509" i="4"/>
  <c r="N509" i="4"/>
  <c r="M501" i="4"/>
  <c r="N501" i="4"/>
  <c r="M493" i="4"/>
  <c r="N493" i="4"/>
  <c r="M485" i="4"/>
  <c r="N485" i="4"/>
  <c r="M477" i="4"/>
  <c r="N477" i="4"/>
  <c r="M469" i="4"/>
  <c r="N469" i="4"/>
  <c r="M461" i="4"/>
  <c r="N461" i="4"/>
  <c r="M453" i="4"/>
  <c r="N453" i="4"/>
  <c r="M445" i="4"/>
  <c r="N445" i="4"/>
  <c r="M437" i="4"/>
  <c r="N437" i="4"/>
  <c r="M413" i="4"/>
  <c r="N413" i="4"/>
  <c r="M405" i="4"/>
  <c r="N405" i="4"/>
  <c r="M397" i="4"/>
  <c r="N397" i="4"/>
  <c r="M389" i="4"/>
  <c r="N389" i="4"/>
  <c r="M381" i="4"/>
  <c r="N381" i="4"/>
  <c r="M365" i="4"/>
  <c r="N365" i="4"/>
  <c r="M357" i="4"/>
  <c r="N357" i="4"/>
  <c r="M349" i="4"/>
  <c r="N349" i="4"/>
  <c r="M341" i="4"/>
  <c r="N341" i="4"/>
  <c r="M325" i="4"/>
  <c r="N325" i="4"/>
  <c r="M317" i="4"/>
  <c r="N317" i="4"/>
  <c r="M309" i="4"/>
  <c r="N309" i="4"/>
  <c r="M301" i="4"/>
  <c r="N301" i="4"/>
  <c r="M293" i="4"/>
  <c r="N293" i="4"/>
  <c r="M285" i="4"/>
  <c r="N285" i="4"/>
  <c r="M277" i="4"/>
  <c r="N277" i="4"/>
  <c r="M269" i="4"/>
  <c r="N269" i="4"/>
  <c r="M261" i="4"/>
  <c r="N261" i="4"/>
  <c r="M253" i="4"/>
  <c r="N253" i="4"/>
  <c r="M245" i="4"/>
  <c r="N245" i="4"/>
  <c r="M237" i="4"/>
  <c r="N237" i="4"/>
  <c r="M229" i="4"/>
  <c r="N229" i="4"/>
  <c r="M221" i="4"/>
  <c r="N221" i="4"/>
  <c r="M213" i="4"/>
  <c r="N213" i="4"/>
  <c r="M205" i="4"/>
  <c r="N205" i="4"/>
  <c r="M197" i="4"/>
  <c r="N197" i="4"/>
  <c r="M189" i="4"/>
  <c r="N189" i="4"/>
  <c r="M181" i="4"/>
  <c r="N181" i="4"/>
  <c r="M173" i="4"/>
  <c r="N173" i="4"/>
  <c r="M165" i="4"/>
  <c r="N165" i="4"/>
  <c r="M157" i="4"/>
  <c r="N157" i="4"/>
  <c r="M141" i="4"/>
  <c r="N141" i="4"/>
  <c r="M133" i="4"/>
  <c r="N133" i="4"/>
  <c r="M125" i="4"/>
  <c r="N125" i="4"/>
  <c r="M117" i="4"/>
  <c r="N117" i="4"/>
  <c r="M109" i="4"/>
  <c r="N109" i="4"/>
  <c r="M101" i="4"/>
  <c r="N101" i="4"/>
  <c r="M85" i="4"/>
  <c r="N85" i="4"/>
  <c r="M61" i="4"/>
  <c r="N61" i="4"/>
  <c r="M45" i="4"/>
  <c r="N45" i="4"/>
  <c r="M37" i="4"/>
  <c r="N37" i="4"/>
  <c r="M13" i="4"/>
  <c r="N13" i="4"/>
  <c r="M5" i="4"/>
  <c r="N5" i="4"/>
  <c r="M2" i="4"/>
  <c r="N2" i="4"/>
  <c r="M916" i="4"/>
  <c r="N916" i="4"/>
  <c r="M908" i="4"/>
  <c r="N908" i="4"/>
  <c r="M900" i="4"/>
  <c r="N900" i="4"/>
  <c r="M892" i="4"/>
  <c r="N892" i="4"/>
  <c r="M876" i="4"/>
  <c r="N876" i="4"/>
  <c r="M868" i="4"/>
  <c r="N868" i="4"/>
  <c r="M860" i="4"/>
  <c r="N860" i="4"/>
  <c r="M852" i="4"/>
  <c r="N852" i="4"/>
  <c r="M844" i="4"/>
  <c r="N844" i="4"/>
  <c r="M836" i="4"/>
  <c r="N836" i="4"/>
  <c r="M828" i="4"/>
  <c r="N828" i="4"/>
  <c r="M820" i="4"/>
  <c r="N820" i="4"/>
  <c r="M812" i="4"/>
  <c r="N812" i="4"/>
  <c r="M804" i="4"/>
  <c r="N804" i="4"/>
  <c r="M780" i="4"/>
  <c r="N780" i="4"/>
  <c r="M772" i="4"/>
  <c r="N772" i="4"/>
  <c r="M764" i="4"/>
  <c r="N764" i="4"/>
  <c r="M756" i="4"/>
  <c r="N756" i="4"/>
  <c r="M748" i="4"/>
  <c r="N748" i="4"/>
  <c r="M740" i="4"/>
  <c r="N740" i="4"/>
  <c r="M732" i="4"/>
  <c r="N732" i="4"/>
  <c r="M724" i="4"/>
  <c r="N724" i="4"/>
  <c r="M716" i="4"/>
  <c r="N716" i="4"/>
  <c r="M700" i="4"/>
  <c r="N700" i="4"/>
  <c r="M692" i="4"/>
  <c r="N692" i="4"/>
  <c r="M684" i="4"/>
  <c r="N684" i="4"/>
  <c r="M676" i="4"/>
  <c r="N676" i="4"/>
  <c r="M668" i="4"/>
  <c r="N668" i="4"/>
  <c r="M660" i="4"/>
  <c r="N660" i="4"/>
  <c r="M652" i="4"/>
  <c r="N652" i="4"/>
  <c r="M644" i="4"/>
  <c r="N644" i="4"/>
  <c r="M636" i="4"/>
  <c r="N636" i="4"/>
  <c r="M628" i="4"/>
  <c r="N628" i="4"/>
  <c r="M620" i="4"/>
  <c r="N620" i="4"/>
  <c r="M612" i="4"/>
  <c r="N612" i="4"/>
  <c r="M604" i="4"/>
  <c r="N604" i="4"/>
  <c r="M596" i="4"/>
  <c r="N596" i="4"/>
  <c r="M588" i="4"/>
  <c r="N588" i="4"/>
  <c r="M580" i="4"/>
  <c r="N580" i="4"/>
  <c r="M572" i="4"/>
  <c r="N572" i="4"/>
  <c r="M564" i="4"/>
  <c r="N564" i="4"/>
  <c r="M556" i="4"/>
  <c r="N556" i="4"/>
  <c r="M548" i="4"/>
  <c r="N548" i="4"/>
  <c r="M540" i="4"/>
  <c r="N540" i="4"/>
  <c r="M532" i="4"/>
  <c r="N532" i="4"/>
  <c r="M524" i="4"/>
  <c r="N524" i="4"/>
  <c r="M516" i="4"/>
  <c r="N516" i="4"/>
  <c r="M508" i="4"/>
  <c r="N508" i="4"/>
  <c r="M500" i="4"/>
  <c r="N500" i="4"/>
  <c r="M492" i="4"/>
  <c r="N492" i="4"/>
  <c r="M484" i="4"/>
  <c r="N484" i="4"/>
  <c r="M476" i="4"/>
  <c r="N476" i="4"/>
  <c r="M468" i="4"/>
  <c r="N468" i="4"/>
  <c r="M460" i="4"/>
  <c r="N460" i="4"/>
  <c r="M452" i="4"/>
  <c r="N452" i="4"/>
  <c r="M444" i="4"/>
  <c r="N444" i="4"/>
  <c r="M436" i="4"/>
  <c r="N436" i="4"/>
  <c r="M420" i="4"/>
  <c r="N420" i="4"/>
  <c r="M412" i="4"/>
  <c r="N412" i="4"/>
  <c r="M404" i="4"/>
  <c r="N404" i="4"/>
  <c r="M396" i="4"/>
  <c r="N396" i="4"/>
  <c r="M388" i="4"/>
  <c r="N388" i="4"/>
  <c r="M380" i="4"/>
  <c r="N380" i="4"/>
  <c r="M372" i="4"/>
  <c r="N372" i="4"/>
  <c r="M364" i="4"/>
  <c r="N364" i="4"/>
  <c r="M356" i="4"/>
  <c r="N356" i="4"/>
  <c r="M348" i="4"/>
  <c r="N348" i="4"/>
  <c r="M340" i="4"/>
  <c r="N340" i="4"/>
  <c r="M324" i="4"/>
  <c r="N324" i="4"/>
  <c r="M316" i="4"/>
  <c r="N316" i="4"/>
  <c r="M308" i="4"/>
  <c r="N308" i="4"/>
  <c r="M300" i="4"/>
  <c r="N300" i="4"/>
  <c r="M292" i="4"/>
  <c r="N292" i="4"/>
  <c r="M284" i="4"/>
  <c r="N284" i="4"/>
  <c r="M276" i="4"/>
  <c r="N276" i="4"/>
  <c r="M268" i="4"/>
  <c r="N268" i="4"/>
  <c r="M260" i="4"/>
  <c r="N260" i="4"/>
  <c r="M252" i="4"/>
  <c r="N252" i="4"/>
  <c r="M244" i="4"/>
  <c r="N244" i="4"/>
  <c r="M236" i="4"/>
  <c r="N236" i="4"/>
  <c r="M228" i="4"/>
  <c r="N228" i="4"/>
  <c r="M220" i="4"/>
  <c r="N220" i="4"/>
  <c r="M212" i="4"/>
  <c r="N212" i="4"/>
  <c r="M204" i="4"/>
  <c r="N204" i="4"/>
  <c r="M196" i="4"/>
  <c r="N196" i="4"/>
  <c r="M188" i="4"/>
  <c r="N188" i="4"/>
  <c r="M180" i="4"/>
  <c r="N180" i="4"/>
  <c r="M172" i="4"/>
  <c r="N172" i="4"/>
  <c r="M164" i="4"/>
  <c r="N164" i="4"/>
  <c r="M156" i="4"/>
  <c r="N156" i="4"/>
  <c r="M148" i="4"/>
  <c r="N148" i="4"/>
  <c r="M140" i="4"/>
  <c r="N140" i="4"/>
  <c r="M132" i="4"/>
  <c r="N132" i="4"/>
  <c r="M124" i="4"/>
  <c r="N124" i="4"/>
  <c r="M116" i="4"/>
  <c r="N116" i="4"/>
  <c r="M108" i="4"/>
  <c r="N108" i="4"/>
  <c r="M84" i="4"/>
  <c r="N84" i="4"/>
  <c r="M76" i="4"/>
  <c r="N76" i="4"/>
  <c r="M60" i="4"/>
  <c r="N60" i="4"/>
  <c r="M44" i="4"/>
  <c r="N44" i="4"/>
  <c r="M36" i="4"/>
  <c r="N36" i="4"/>
  <c r="M28" i="4"/>
  <c r="N28" i="4"/>
  <c r="M12" i="4"/>
  <c r="N12" i="4"/>
  <c r="M4" i="4"/>
  <c r="N4" i="4"/>
  <c r="M915" i="4"/>
  <c r="N915" i="4"/>
  <c r="M907" i="4"/>
  <c r="N907" i="4"/>
  <c r="M899" i="4"/>
  <c r="N899" i="4"/>
  <c r="M891" i="4"/>
  <c r="N891" i="4"/>
  <c r="M883" i="4"/>
  <c r="N883" i="4"/>
  <c r="M875" i="4"/>
  <c r="N875" i="4"/>
  <c r="M867" i="4"/>
  <c r="N867" i="4"/>
  <c r="M859" i="4"/>
  <c r="N859" i="4"/>
  <c r="M851" i="4"/>
  <c r="N851" i="4"/>
  <c r="M843" i="4"/>
  <c r="N843" i="4"/>
  <c r="M835" i="4"/>
  <c r="N835" i="4"/>
  <c r="M827" i="4"/>
  <c r="N827" i="4"/>
  <c r="M819" i="4"/>
  <c r="N819" i="4"/>
  <c r="M811" i="4"/>
  <c r="N811" i="4"/>
  <c r="M803" i="4"/>
  <c r="N803" i="4"/>
  <c r="M795" i="4"/>
  <c r="N795" i="4"/>
  <c r="M779" i="4"/>
  <c r="N779" i="4"/>
  <c r="M771" i="4"/>
  <c r="N771" i="4"/>
  <c r="M763" i="4"/>
  <c r="N763" i="4"/>
  <c r="M755" i="4"/>
  <c r="N755" i="4"/>
  <c r="M747" i="4"/>
  <c r="N747" i="4"/>
  <c r="M739" i="4"/>
  <c r="N739" i="4"/>
  <c r="M731" i="4"/>
  <c r="N731" i="4"/>
  <c r="M723" i="4"/>
  <c r="N723" i="4"/>
  <c r="M715" i="4"/>
  <c r="N715" i="4"/>
  <c r="M699" i="4"/>
  <c r="N699" i="4"/>
  <c r="M691" i="4"/>
  <c r="N691" i="4"/>
  <c r="M683" i="4"/>
  <c r="N683" i="4"/>
  <c r="M675" i="4"/>
  <c r="N675" i="4"/>
  <c r="M667" i="4"/>
  <c r="N667" i="4"/>
  <c r="M659" i="4"/>
  <c r="N659" i="4"/>
  <c r="M651" i="4"/>
  <c r="N651" i="4"/>
  <c r="M643" i="4"/>
  <c r="N643" i="4"/>
  <c r="M635" i="4"/>
  <c r="N635" i="4"/>
  <c r="M627" i="4"/>
  <c r="N627" i="4"/>
  <c r="M619" i="4"/>
  <c r="N619" i="4"/>
  <c r="M611" i="4"/>
  <c r="N611" i="4"/>
  <c r="M603" i="4"/>
  <c r="N603" i="4"/>
  <c r="M595" i="4"/>
  <c r="N595" i="4"/>
  <c r="M587" i="4"/>
  <c r="N587" i="4"/>
  <c r="M579" i="4"/>
  <c r="N579" i="4"/>
  <c r="M571" i="4"/>
  <c r="N571" i="4"/>
  <c r="M563" i="4"/>
  <c r="N563" i="4"/>
  <c r="M555" i="4"/>
  <c r="N555" i="4"/>
  <c r="M547" i="4"/>
  <c r="N547" i="4"/>
  <c r="M539" i="4"/>
  <c r="N539" i="4"/>
  <c r="M531" i="4"/>
  <c r="N531" i="4"/>
  <c r="M523" i="4"/>
  <c r="N523" i="4"/>
  <c r="M515" i="4"/>
  <c r="N515" i="4"/>
  <c r="M507" i="4"/>
  <c r="N507" i="4"/>
  <c r="M499" i="4"/>
  <c r="N499" i="4"/>
  <c r="M491" i="4"/>
  <c r="N491" i="4"/>
  <c r="M475" i="4"/>
  <c r="N475" i="4"/>
  <c r="M467" i="4"/>
  <c r="N467" i="4"/>
  <c r="M459" i="4"/>
  <c r="N459" i="4"/>
  <c r="M451" i="4"/>
  <c r="N451" i="4"/>
  <c r="M443" i="4"/>
  <c r="N443" i="4"/>
  <c r="M435" i="4"/>
  <c r="N435" i="4"/>
  <c r="M419" i="4"/>
  <c r="N419" i="4"/>
  <c r="M411" i="4"/>
  <c r="N411" i="4"/>
  <c r="M403" i="4"/>
  <c r="N403" i="4"/>
  <c r="M395" i="4"/>
  <c r="N395" i="4"/>
  <c r="M387" i="4"/>
  <c r="N387" i="4"/>
  <c r="M379" i="4"/>
  <c r="N379" i="4"/>
  <c r="M371" i="4"/>
  <c r="N371" i="4"/>
  <c r="M363" i="4"/>
  <c r="N363" i="4"/>
  <c r="M355" i="4"/>
  <c r="N355" i="4"/>
  <c r="M347" i="4"/>
  <c r="N347" i="4"/>
  <c r="M339" i="4"/>
  <c r="N339" i="4"/>
  <c r="M323" i="4"/>
  <c r="N323" i="4"/>
  <c r="M315" i="4"/>
  <c r="N315" i="4"/>
  <c r="M307" i="4"/>
  <c r="N307" i="4"/>
  <c r="M299" i="4"/>
  <c r="N299" i="4"/>
  <c r="M291" i="4"/>
  <c r="N291" i="4"/>
  <c r="M283" i="4"/>
  <c r="N283" i="4"/>
  <c r="M275" i="4"/>
  <c r="N275" i="4"/>
  <c r="M267" i="4"/>
  <c r="N267" i="4"/>
  <c r="M259" i="4"/>
  <c r="N259" i="4"/>
  <c r="M251" i="4"/>
  <c r="N251" i="4"/>
  <c r="M243" i="4"/>
  <c r="N243" i="4"/>
  <c r="M235" i="4"/>
  <c r="N235" i="4"/>
  <c r="M227" i="4"/>
  <c r="N227" i="4"/>
  <c r="M219" i="4"/>
  <c r="N219" i="4"/>
  <c r="M211" i="4"/>
  <c r="N211" i="4"/>
  <c r="M203" i="4"/>
  <c r="N203" i="4"/>
  <c r="M195" i="4"/>
  <c r="N195" i="4"/>
  <c r="M187" i="4"/>
  <c r="N187" i="4"/>
  <c r="M179" i="4"/>
  <c r="N179" i="4"/>
  <c r="M171" i="4"/>
  <c r="N171" i="4"/>
  <c r="M163" i="4"/>
  <c r="N163" i="4"/>
  <c r="M155" i="4"/>
  <c r="N155" i="4"/>
  <c r="M147" i="4"/>
  <c r="N147" i="4"/>
  <c r="M139" i="4"/>
  <c r="N139" i="4"/>
  <c r="M131" i="4"/>
  <c r="N131" i="4"/>
  <c r="M123" i="4"/>
  <c r="N123" i="4"/>
  <c r="M107" i="4"/>
  <c r="N107" i="4"/>
  <c r="M83" i="4"/>
  <c r="N83" i="4"/>
  <c r="M75" i="4"/>
  <c r="N75" i="4"/>
  <c r="M67" i="4"/>
  <c r="N67" i="4"/>
  <c r="M59" i="4"/>
  <c r="N59" i="4"/>
  <c r="M35" i="4"/>
  <c r="N35" i="4"/>
  <c r="M27" i="4"/>
  <c r="N27" i="4"/>
  <c r="M19" i="4"/>
  <c r="N19" i="4"/>
  <c r="M11" i="4"/>
  <c r="N11" i="4"/>
  <c r="M3" i="4"/>
  <c r="N3" i="4"/>
  <c r="L1186" i="4"/>
  <c r="K1186" i="4"/>
  <c r="L1178" i="4"/>
  <c r="K1178" i="4"/>
  <c r="L1170" i="4"/>
  <c r="K1170" i="4"/>
  <c r="L1162" i="4"/>
  <c r="K1162" i="4"/>
  <c r="L1154" i="4"/>
  <c r="K1154" i="4"/>
  <c r="L1146" i="4"/>
  <c r="K1146" i="4"/>
  <c r="L1138" i="4"/>
  <c r="K1138" i="4"/>
  <c r="L1130" i="4"/>
  <c r="K1130" i="4"/>
  <c r="L1122" i="4"/>
  <c r="K1122" i="4"/>
  <c r="L1114" i="4"/>
  <c r="K1114" i="4"/>
  <c r="L1106" i="4"/>
  <c r="K1106" i="4"/>
  <c r="L1098" i="4"/>
  <c r="K1098" i="4"/>
  <c r="L1090" i="4"/>
  <c r="K1090" i="4"/>
  <c r="L1082" i="4"/>
  <c r="K1082" i="4"/>
  <c r="L1074" i="4"/>
  <c r="K1074" i="4"/>
  <c r="L1066" i="4"/>
  <c r="K1066" i="4"/>
  <c r="L1058" i="4"/>
  <c r="K1058" i="4"/>
  <c r="L1050" i="4"/>
  <c r="K1050" i="4"/>
  <c r="L1042" i="4"/>
  <c r="K1042" i="4"/>
  <c r="L1034" i="4"/>
  <c r="K1034" i="4"/>
  <c r="L1026" i="4"/>
  <c r="K1026" i="4"/>
  <c r="L1018" i="4"/>
  <c r="K1018" i="4"/>
  <c r="L1010" i="4"/>
  <c r="K1010" i="4"/>
  <c r="L1002" i="4"/>
  <c r="K1002" i="4"/>
  <c r="L994" i="4"/>
  <c r="K994" i="4"/>
  <c r="L986" i="4"/>
  <c r="K986" i="4"/>
  <c r="L978" i="4"/>
  <c r="K978" i="4"/>
  <c r="L970" i="4"/>
  <c r="K970" i="4"/>
  <c r="L962" i="4"/>
  <c r="K962" i="4"/>
  <c r="L954" i="4"/>
  <c r="K954" i="4"/>
  <c r="L946" i="4"/>
  <c r="K946" i="4"/>
  <c r="L938" i="4"/>
  <c r="K938" i="4"/>
  <c r="L930" i="4"/>
  <c r="K930" i="4"/>
  <c r="L922" i="4"/>
  <c r="K922" i="4"/>
  <c r="L914" i="4"/>
  <c r="K914" i="4"/>
  <c r="L906" i="4"/>
  <c r="K906" i="4"/>
  <c r="L898" i="4"/>
  <c r="K898" i="4"/>
  <c r="L890" i="4"/>
  <c r="K890" i="4"/>
  <c r="L882" i="4"/>
  <c r="K882" i="4"/>
  <c r="L874" i="4"/>
  <c r="K874" i="4"/>
  <c r="L866" i="4"/>
  <c r="K866" i="4"/>
  <c r="L858" i="4"/>
  <c r="K858" i="4"/>
  <c r="L850" i="4"/>
  <c r="K850" i="4"/>
  <c r="L842" i="4"/>
  <c r="K842" i="4"/>
  <c r="L834" i="4"/>
  <c r="K834" i="4"/>
  <c r="L826" i="4"/>
  <c r="K826" i="4"/>
  <c r="L818" i="4"/>
  <c r="K818" i="4"/>
  <c r="L810" i="4"/>
  <c r="K810" i="4"/>
  <c r="L802" i="4"/>
  <c r="K802" i="4"/>
  <c r="L794" i="4"/>
  <c r="K794" i="4"/>
  <c r="L786" i="4"/>
  <c r="K786" i="4"/>
  <c r="L778" i="4"/>
  <c r="K778" i="4"/>
  <c r="L770" i="4"/>
  <c r="K770" i="4"/>
  <c r="L762" i="4"/>
  <c r="K762" i="4"/>
  <c r="L754" i="4"/>
  <c r="K754" i="4"/>
  <c r="L746" i="4"/>
  <c r="K746" i="4"/>
  <c r="L738" i="4"/>
  <c r="K738" i="4"/>
  <c r="L730" i="4"/>
  <c r="K730" i="4"/>
  <c r="L722" i="4"/>
  <c r="K722" i="4"/>
  <c r="L714" i="4"/>
  <c r="K714" i="4"/>
  <c r="L706" i="4"/>
  <c r="K706" i="4"/>
  <c r="L698" i="4"/>
  <c r="K698" i="4"/>
  <c r="L690" i="4"/>
  <c r="K690" i="4"/>
  <c r="L682" i="4"/>
  <c r="K682" i="4"/>
  <c r="L674" i="4"/>
  <c r="K674" i="4"/>
  <c r="L666" i="4"/>
  <c r="K666" i="4"/>
  <c r="L658" i="4"/>
  <c r="K658" i="4"/>
  <c r="L650" i="4"/>
  <c r="K650" i="4"/>
  <c r="L642" i="4"/>
  <c r="K642" i="4"/>
  <c r="L634" i="4"/>
  <c r="K634" i="4"/>
  <c r="L626" i="4"/>
  <c r="K626" i="4"/>
  <c r="L618" i="4"/>
  <c r="K618" i="4"/>
  <c r="L610" i="4"/>
  <c r="K610" i="4"/>
  <c r="L602" i="4"/>
  <c r="K602" i="4"/>
  <c r="L594" i="4"/>
  <c r="K594" i="4"/>
  <c r="L586" i="4"/>
  <c r="K586" i="4"/>
  <c r="L578" i="4"/>
  <c r="K578" i="4"/>
  <c r="L570" i="4"/>
  <c r="K570" i="4"/>
  <c r="L562" i="4"/>
  <c r="K562" i="4"/>
  <c r="L554" i="4"/>
  <c r="K554" i="4"/>
  <c r="L546" i="4"/>
  <c r="K546" i="4"/>
  <c r="L538" i="4"/>
  <c r="K538" i="4"/>
  <c r="L530" i="4"/>
  <c r="K530" i="4"/>
  <c r="L522" i="4"/>
  <c r="K522" i="4"/>
  <c r="L514" i="4"/>
  <c r="K514" i="4"/>
  <c r="L506" i="4"/>
  <c r="K506" i="4"/>
  <c r="L498" i="4"/>
  <c r="K498" i="4"/>
  <c r="L490" i="4"/>
  <c r="K490" i="4"/>
  <c r="L482" i="4"/>
  <c r="K482" i="4"/>
  <c r="L474" i="4"/>
  <c r="K474" i="4"/>
  <c r="L466" i="4"/>
  <c r="K466" i="4"/>
  <c r="L458" i="4"/>
  <c r="K458" i="4"/>
  <c r="L450" i="4"/>
  <c r="K450" i="4"/>
  <c r="L442" i="4"/>
  <c r="K442" i="4"/>
  <c r="L434" i="4"/>
  <c r="K434" i="4"/>
  <c r="L426" i="4"/>
  <c r="K426" i="4"/>
  <c r="L418" i="4"/>
  <c r="K418" i="4"/>
  <c r="L410" i="4"/>
  <c r="K410" i="4"/>
  <c r="K402" i="4"/>
  <c r="L402" i="4"/>
  <c r="L394" i="4"/>
  <c r="K394" i="4"/>
  <c r="L386" i="4"/>
  <c r="K386" i="4"/>
  <c r="L378" i="4"/>
  <c r="K378" i="4"/>
  <c r="L370" i="4"/>
  <c r="K370" i="4"/>
  <c r="L362" i="4"/>
  <c r="K362" i="4"/>
  <c r="L354" i="4"/>
  <c r="K354" i="4"/>
  <c r="K346" i="4"/>
  <c r="L346" i="4"/>
  <c r="K338" i="4"/>
  <c r="L338" i="4"/>
  <c r="L330" i="4"/>
  <c r="K330" i="4"/>
  <c r="L322" i="4"/>
  <c r="K322" i="4"/>
  <c r="L314" i="4"/>
  <c r="K314" i="4"/>
  <c r="L306" i="4"/>
  <c r="K306" i="4"/>
  <c r="L298" i="4"/>
  <c r="K298" i="4"/>
  <c r="L290" i="4"/>
  <c r="K290" i="4"/>
  <c r="L282" i="4"/>
  <c r="K282" i="4"/>
  <c r="L274" i="4"/>
  <c r="K274" i="4"/>
  <c r="L266" i="4"/>
  <c r="K266" i="4"/>
  <c r="L258" i="4"/>
  <c r="K258" i="4"/>
  <c r="L250" i="4"/>
  <c r="K250" i="4"/>
  <c r="L242" i="4"/>
  <c r="K242" i="4"/>
  <c r="L234" i="4"/>
  <c r="K234" i="4"/>
  <c r="L226" i="4"/>
  <c r="K226" i="4"/>
  <c r="L218" i="4"/>
  <c r="K218" i="4"/>
  <c r="K210" i="4"/>
  <c r="L210" i="4"/>
  <c r="L202" i="4"/>
  <c r="K202" i="4"/>
  <c r="L194" i="4"/>
  <c r="K194" i="4"/>
  <c r="L186" i="4"/>
  <c r="K186" i="4"/>
  <c r="L178" i="4"/>
  <c r="K178" i="4"/>
  <c r="L170" i="4"/>
  <c r="K170" i="4"/>
  <c r="L162" i="4"/>
  <c r="K162" i="4"/>
  <c r="L154" i="4"/>
  <c r="K154" i="4"/>
  <c r="L146" i="4"/>
  <c r="K146" i="4"/>
  <c r="K138" i="4"/>
  <c r="L138" i="4"/>
  <c r="L130" i="4"/>
  <c r="K130" i="4"/>
  <c r="L122" i="4"/>
  <c r="K122" i="4"/>
  <c r="L114" i="4"/>
  <c r="K114" i="4"/>
  <c r="L106" i="4"/>
  <c r="K106" i="4"/>
  <c r="L98" i="4"/>
  <c r="K98" i="4"/>
  <c r="L90" i="4"/>
  <c r="K90" i="4"/>
  <c r="L82" i="4"/>
  <c r="K82" i="4"/>
  <c r="L74" i="4"/>
  <c r="K74" i="4"/>
  <c r="L66" i="4"/>
  <c r="K66" i="4"/>
  <c r="L58" i="4"/>
  <c r="K58" i="4"/>
  <c r="L50" i="4"/>
  <c r="K50" i="4"/>
  <c r="L42" i="4"/>
  <c r="K42" i="4"/>
  <c r="K34" i="4"/>
  <c r="L34" i="4"/>
  <c r="L26" i="4"/>
  <c r="K26" i="4"/>
  <c r="L18" i="4"/>
  <c r="K18" i="4"/>
  <c r="L10" i="4"/>
  <c r="K10" i="4"/>
  <c r="L1185" i="4"/>
  <c r="K1185" i="4"/>
  <c r="L1177" i="4"/>
  <c r="K1177" i="4"/>
  <c r="L1169" i="4"/>
  <c r="K1169" i="4"/>
  <c r="L1161" i="4"/>
  <c r="K1161" i="4"/>
  <c r="L1153" i="4"/>
  <c r="K1153" i="4"/>
  <c r="L1145" i="4"/>
  <c r="K1145" i="4"/>
  <c r="L1137" i="4"/>
  <c r="K1137" i="4"/>
  <c r="L1129" i="4"/>
  <c r="K1129" i="4"/>
  <c r="L1121" i="4"/>
  <c r="K1121" i="4"/>
  <c r="L1113" i="4"/>
  <c r="K1113" i="4"/>
  <c r="L1105" i="4"/>
  <c r="K1105" i="4"/>
  <c r="L1097" i="4"/>
  <c r="K1097" i="4"/>
  <c r="L1089" i="4"/>
  <c r="K1089" i="4"/>
  <c r="L1081" i="4"/>
  <c r="K1081" i="4"/>
  <c r="L1073" i="4"/>
  <c r="K1073" i="4"/>
  <c r="L1065" i="4"/>
  <c r="K1065" i="4"/>
  <c r="L1057" i="4"/>
  <c r="K1057" i="4"/>
  <c r="L1049" i="4"/>
  <c r="K1049" i="4"/>
  <c r="L1041" i="4"/>
  <c r="K1041" i="4"/>
  <c r="L1033" i="4"/>
  <c r="K1033" i="4"/>
  <c r="L1025" i="4"/>
  <c r="K1025" i="4"/>
  <c r="L1017" i="4"/>
  <c r="K1017" i="4"/>
  <c r="L1009" i="4"/>
  <c r="K1009" i="4"/>
  <c r="L1001" i="4"/>
  <c r="K1001" i="4"/>
  <c r="L993" i="4"/>
  <c r="K993" i="4"/>
  <c r="L985" i="4"/>
  <c r="K985" i="4"/>
  <c r="L977" i="4"/>
  <c r="K977" i="4"/>
  <c r="L969" i="4"/>
  <c r="K969" i="4"/>
  <c r="L961" i="4"/>
  <c r="K961" i="4"/>
  <c r="L953" i="4"/>
  <c r="K953" i="4"/>
  <c r="L945" i="4"/>
  <c r="K945" i="4"/>
  <c r="L937" i="4"/>
  <c r="K937" i="4"/>
  <c r="L929" i="4"/>
  <c r="K929" i="4"/>
  <c r="L921" i="4"/>
  <c r="K921" i="4"/>
  <c r="L913" i="4"/>
  <c r="K913" i="4"/>
  <c r="L905" i="4"/>
  <c r="K905" i="4"/>
  <c r="L897" i="4"/>
  <c r="K897" i="4"/>
  <c r="L889" i="4"/>
  <c r="K889" i="4"/>
  <c r="L881" i="4"/>
  <c r="K881" i="4"/>
  <c r="L873" i="4"/>
  <c r="K873" i="4"/>
  <c r="L865" i="4"/>
  <c r="K865" i="4"/>
  <c r="L857" i="4"/>
  <c r="K857" i="4"/>
  <c r="L849" i="4"/>
  <c r="K849" i="4"/>
  <c r="L841" i="4"/>
  <c r="K841" i="4"/>
  <c r="L833" i="4"/>
  <c r="K833" i="4"/>
  <c r="L825" i="4"/>
  <c r="K825" i="4"/>
  <c r="L817" i="4"/>
  <c r="K817" i="4"/>
  <c r="L809" i="4"/>
  <c r="K809" i="4"/>
  <c r="L801" i="4"/>
  <c r="K801" i="4"/>
  <c r="L793" i="4"/>
  <c r="K793" i="4"/>
  <c r="L785" i="4"/>
  <c r="K785" i="4"/>
  <c r="L777" i="4"/>
  <c r="K777" i="4"/>
  <c r="K769" i="4"/>
  <c r="L769" i="4"/>
  <c r="L761" i="4"/>
  <c r="K761" i="4"/>
  <c r="L753" i="4"/>
  <c r="K753" i="4"/>
  <c r="L745" i="4"/>
  <c r="K745" i="4"/>
  <c r="L737" i="4"/>
  <c r="K737" i="4"/>
  <c r="L729" i="4"/>
  <c r="K729" i="4"/>
  <c r="L721" i="4"/>
  <c r="K721" i="4"/>
  <c r="L713" i="4"/>
  <c r="K713" i="4"/>
  <c r="L705" i="4"/>
  <c r="K705" i="4"/>
  <c r="L697" i="4"/>
  <c r="K697" i="4"/>
  <c r="L689" i="4"/>
  <c r="K689" i="4"/>
  <c r="L681" i="4"/>
  <c r="K681" i="4"/>
  <c r="L673" i="4"/>
  <c r="K673" i="4"/>
  <c r="L665" i="4"/>
  <c r="K665" i="4"/>
  <c r="L657" i="4"/>
  <c r="K657" i="4"/>
  <c r="L649" i="4"/>
  <c r="K649" i="4"/>
  <c r="L641" i="4"/>
  <c r="K641" i="4"/>
  <c r="L633" i="4"/>
  <c r="K633" i="4"/>
  <c r="L625" i="4"/>
  <c r="K625" i="4"/>
  <c r="L617" i="4"/>
  <c r="K617" i="4"/>
  <c r="L609" i="4"/>
  <c r="K609" i="4"/>
  <c r="L601" i="4"/>
  <c r="K601" i="4"/>
  <c r="L593" i="4"/>
  <c r="K593" i="4"/>
  <c r="L585" i="4"/>
  <c r="K585" i="4"/>
  <c r="K577" i="4"/>
  <c r="L577" i="4"/>
  <c r="L569" i="4"/>
  <c r="K569" i="4"/>
  <c r="L561" i="4"/>
  <c r="K561" i="4"/>
  <c r="L553" i="4"/>
  <c r="K553" i="4"/>
  <c r="L545" i="4"/>
  <c r="K545" i="4"/>
  <c r="L537" i="4"/>
  <c r="K537" i="4"/>
  <c r="L529" i="4"/>
  <c r="K529" i="4"/>
  <c r="L521" i="4"/>
  <c r="K521" i="4"/>
  <c r="K513" i="4"/>
  <c r="L513" i="4"/>
  <c r="K505" i="4"/>
  <c r="L505" i="4"/>
  <c r="L497" i="4"/>
  <c r="K497" i="4"/>
  <c r="L489" i="4"/>
  <c r="K489" i="4"/>
  <c r="L481" i="4"/>
  <c r="K481" i="4"/>
  <c r="L473" i="4"/>
  <c r="K473" i="4"/>
  <c r="L465" i="4"/>
  <c r="K465" i="4"/>
  <c r="L457" i="4"/>
  <c r="K457" i="4"/>
  <c r="L449" i="4"/>
  <c r="K449" i="4"/>
  <c r="K441" i="4"/>
  <c r="L441" i="4"/>
  <c r="L433" i="4"/>
  <c r="K433" i="4"/>
  <c r="L425" i="4"/>
  <c r="K425" i="4"/>
  <c r="L417" i="4"/>
  <c r="K417" i="4"/>
  <c r="L409" i="4"/>
  <c r="K409" i="4"/>
  <c r="L401" i="4"/>
  <c r="K401" i="4"/>
  <c r="L393" i="4"/>
  <c r="K393" i="4"/>
  <c r="L385" i="4"/>
  <c r="K385" i="4"/>
  <c r="K377" i="4"/>
  <c r="L377" i="4"/>
  <c r="L369" i="4"/>
  <c r="K369" i="4"/>
  <c r="L361" i="4"/>
  <c r="K361" i="4"/>
  <c r="L353" i="4"/>
  <c r="K353" i="4"/>
  <c r="L345" i="4"/>
  <c r="K345" i="4"/>
  <c r="K337" i="4"/>
  <c r="L337" i="4"/>
  <c r="L329" i="4"/>
  <c r="K329" i="4"/>
  <c r="K321" i="4"/>
  <c r="L321" i="4"/>
  <c r="L313" i="4"/>
  <c r="K313" i="4"/>
  <c r="L305" i="4"/>
  <c r="K305" i="4"/>
  <c r="K297" i="4"/>
  <c r="L297" i="4"/>
  <c r="L289" i="4"/>
  <c r="K289" i="4"/>
  <c r="L281" i="4"/>
  <c r="K281" i="4"/>
  <c r="L273" i="4"/>
  <c r="K273" i="4"/>
  <c r="L265" i="4"/>
  <c r="K265" i="4"/>
  <c r="L257" i="4"/>
  <c r="K257" i="4"/>
  <c r="L249" i="4"/>
  <c r="K249" i="4"/>
  <c r="L241" i="4"/>
  <c r="K241" i="4"/>
  <c r="L233" i="4"/>
  <c r="K233" i="4"/>
  <c r="L225" i="4"/>
  <c r="K225" i="4"/>
  <c r="L217" i="4"/>
  <c r="K217" i="4"/>
  <c r="L209" i="4"/>
  <c r="K209" i="4"/>
  <c r="L201" i="4"/>
  <c r="K201" i="4"/>
  <c r="K193" i="4"/>
  <c r="L193" i="4"/>
  <c r="L185" i="4"/>
  <c r="K185" i="4"/>
  <c r="K177" i="4"/>
  <c r="L177" i="4"/>
  <c r="L169" i="4"/>
  <c r="K169" i="4"/>
  <c r="L161" i="4"/>
  <c r="K161" i="4"/>
  <c r="L153" i="4"/>
  <c r="K153" i="4"/>
  <c r="L145" i="4"/>
  <c r="K145" i="4"/>
  <c r="K137" i="4"/>
  <c r="L137" i="4"/>
  <c r="L129" i="4"/>
  <c r="K129" i="4"/>
  <c r="L121" i="4"/>
  <c r="K121" i="4"/>
  <c r="L113" i="4"/>
  <c r="K113" i="4"/>
  <c r="L105" i="4"/>
  <c r="K105" i="4"/>
  <c r="K97" i="4"/>
  <c r="L97" i="4"/>
  <c r="L89" i="4"/>
  <c r="K89" i="4"/>
  <c r="L81" i="4"/>
  <c r="K81" i="4"/>
  <c r="L73" i="4"/>
  <c r="K73" i="4"/>
  <c r="L65" i="4"/>
  <c r="K65" i="4"/>
  <c r="L57" i="4"/>
  <c r="K57" i="4"/>
  <c r="L49" i="4"/>
  <c r="K49" i="4"/>
  <c r="K41" i="4"/>
  <c r="L41" i="4"/>
  <c r="L33" i="4"/>
  <c r="K33" i="4"/>
  <c r="L25" i="4"/>
  <c r="K25" i="4"/>
  <c r="K17" i="4"/>
  <c r="L17" i="4"/>
  <c r="L9" i="4"/>
  <c r="K9" i="4"/>
  <c r="L1184" i="4"/>
  <c r="K1184" i="4"/>
  <c r="L1176" i="4"/>
  <c r="K1176" i="4"/>
  <c r="L1168" i="4"/>
  <c r="K1168" i="4"/>
  <c r="L1160" i="4"/>
  <c r="K1160" i="4"/>
  <c r="L1152" i="4"/>
  <c r="K1152" i="4"/>
  <c r="L1144" i="4"/>
  <c r="K1144" i="4"/>
  <c r="L1136" i="4"/>
  <c r="K1136" i="4"/>
  <c r="L1128" i="4"/>
  <c r="K1128" i="4"/>
  <c r="L1120" i="4"/>
  <c r="K1120" i="4"/>
  <c r="L1112" i="4"/>
  <c r="K1112" i="4"/>
  <c r="L1104" i="4"/>
  <c r="K1104" i="4"/>
  <c r="L1096" i="4"/>
  <c r="K1096" i="4"/>
  <c r="L1088" i="4"/>
  <c r="K1088" i="4"/>
  <c r="L1080" i="4"/>
  <c r="K1080" i="4"/>
  <c r="L1072" i="4"/>
  <c r="K1072" i="4"/>
  <c r="L1064" i="4"/>
  <c r="K1064" i="4"/>
  <c r="L1056" i="4"/>
  <c r="K1056" i="4"/>
  <c r="L1048" i="4"/>
  <c r="K1048" i="4"/>
  <c r="L1040" i="4"/>
  <c r="K1040" i="4"/>
  <c r="L1032" i="4"/>
  <c r="K1032" i="4"/>
  <c r="L1024" i="4"/>
  <c r="K1024" i="4"/>
  <c r="L1016" i="4"/>
  <c r="K1016" i="4"/>
  <c r="L1008" i="4"/>
  <c r="K1008" i="4"/>
  <c r="L1000" i="4"/>
  <c r="K1000" i="4"/>
  <c r="L992" i="4"/>
  <c r="K992" i="4"/>
  <c r="L984" i="4"/>
  <c r="K984" i="4"/>
  <c r="L976" i="4"/>
  <c r="K976" i="4"/>
  <c r="L968" i="4"/>
  <c r="K968" i="4"/>
  <c r="L960" i="4"/>
  <c r="K960" i="4"/>
  <c r="L952" i="4"/>
  <c r="K952" i="4"/>
  <c r="L944" i="4"/>
  <c r="K944" i="4"/>
  <c r="L936" i="4"/>
  <c r="K936" i="4"/>
  <c r="L928" i="4"/>
  <c r="K928" i="4"/>
  <c r="L920" i="4"/>
  <c r="K920" i="4"/>
  <c r="L912" i="4"/>
  <c r="K912" i="4"/>
  <c r="L904" i="4"/>
  <c r="K904" i="4"/>
  <c r="L896" i="4"/>
  <c r="K896" i="4"/>
  <c r="L888" i="4"/>
  <c r="K888" i="4"/>
  <c r="L880" i="4"/>
  <c r="K880" i="4"/>
  <c r="L872" i="4"/>
  <c r="K872" i="4"/>
  <c r="L864" i="4"/>
  <c r="K864" i="4"/>
  <c r="L856" i="4"/>
  <c r="K856" i="4"/>
  <c r="L848" i="4"/>
  <c r="K848" i="4"/>
  <c r="L840" i="4"/>
  <c r="K840" i="4"/>
  <c r="L832" i="4"/>
  <c r="K832" i="4"/>
  <c r="L824" i="4"/>
  <c r="K824" i="4"/>
  <c r="L816" i="4"/>
  <c r="K816" i="4"/>
  <c r="L808" i="4"/>
  <c r="K808" i="4"/>
  <c r="L800" i="4"/>
  <c r="K800" i="4"/>
  <c r="L792" i="4"/>
  <c r="K792" i="4"/>
  <c r="L784" i="4"/>
  <c r="K784" i="4"/>
  <c r="L776" i="4"/>
  <c r="K776" i="4"/>
  <c r="L768" i="4"/>
  <c r="K768" i="4"/>
  <c r="L760" i="4"/>
  <c r="K760" i="4"/>
  <c r="L752" i="4"/>
  <c r="K752" i="4"/>
  <c r="L744" i="4"/>
  <c r="K744" i="4"/>
  <c r="L736" i="4"/>
  <c r="K736" i="4"/>
  <c r="L728" i="4"/>
  <c r="K728" i="4"/>
  <c r="L720" i="4"/>
  <c r="K720" i="4"/>
  <c r="L712" i="4"/>
  <c r="K712" i="4"/>
  <c r="L704" i="4"/>
  <c r="K704" i="4"/>
  <c r="L696" i="4"/>
  <c r="K696" i="4"/>
  <c r="L688" i="4"/>
  <c r="K688" i="4"/>
  <c r="L680" i="4"/>
  <c r="K680" i="4"/>
  <c r="L672" i="4"/>
  <c r="K672" i="4"/>
  <c r="L664" i="4"/>
  <c r="K664" i="4"/>
  <c r="L656" i="4"/>
  <c r="K656" i="4"/>
  <c r="L648" i="4"/>
  <c r="K648" i="4"/>
  <c r="L640" i="4"/>
  <c r="K640" i="4"/>
  <c r="L632" i="4"/>
  <c r="K632" i="4"/>
  <c r="L624" i="4"/>
  <c r="K624" i="4"/>
  <c r="L616" i="4"/>
  <c r="K616" i="4"/>
  <c r="L608" i="4"/>
  <c r="K608" i="4"/>
  <c r="L600" i="4"/>
  <c r="K600" i="4"/>
  <c r="L592" i="4"/>
  <c r="K592" i="4"/>
  <c r="L584" i="4"/>
  <c r="K584" i="4"/>
  <c r="L576" i="4"/>
  <c r="K576" i="4"/>
  <c r="L568" i="4"/>
  <c r="K568" i="4"/>
  <c r="L560" i="4"/>
  <c r="K560" i="4"/>
  <c r="L552" i="4"/>
  <c r="K552" i="4"/>
  <c r="L544" i="4"/>
  <c r="K544" i="4"/>
  <c r="L536" i="4"/>
  <c r="K536" i="4"/>
  <c r="L528" i="4"/>
  <c r="K528" i="4"/>
  <c r="L520" i="4"/>
  <c r="K520" i="4"/>
  <c r="L512" i="4"/>
  <c r="K512" i="4"/>
  <c r="L504" i="4"/>
  <c r="K504" i="4"/>
  <c r="L496" i="4"/>
  <c r="K496" i="4"/>
  <c r="L488" i="4"/>
  <c r="K488" i="4"/>
  <c r="L480" i="4"/>
  <c r="K480" i="4"/>
  <c r="L472" i="4"/>
  <c r="K472" i="4"/>
  <c r="L464" i="4"/>
  <c r="K464" i="4"/>
  <c r="L456" i="4"/>
  <c r="K456" i="4"/>
  <c r="L448" i="4"/>
  <c r="K448" i="4"/>
  <c r="L440" i="4"/>
  <c r="K440" i="4"/>
  <c r="L432" i="4"/>
  <c r="K432" i="4"/>
  <c r="L424" i="4"/>
  <c r="K424" i="4"/>
  <c r="L416" i="4"/>
  <c r="K416" i="4"/>
  <c r="L408" i="4"/>
  <c r="K408" i="4"/>
  <c r="L400" i="4"/>
  <c r="K400" i="4"/>
  <c r="L392" i="4"/>
  <c r="K392" i="4"/>
  <c r="L384" i="4"/>
  <c r="K384" i="4"/>
  <c r="L376" i="4"/>
  <c r="K376" i="4"/>
  <c r="L368" i="4"/>
  <c r="K368" i="4"/>
  <c r="L360" i="4"/>
  <c r="K360" i="4"/>
  <c r="L352" i="4"/>
  <c r="K352" i="4"/>
  <c r="L344" i="4"/>
  <c r="K344" i="4"/>
  <c r="L336" i="4"/>
  <c r="K336" i="4"/>
  <c r="L328" i="4"/>
  <c r="K328" i="4"/>
  <c r="L320" i="4"/>
  <c r="K320" i="4"/>
  <c r="L312" i="4"/>
  <c r="K312" i="4"/>
  <c r="L304" i="4"/>
  <c r="K304" i="4"/>
  <c r="L296" i="4"/>
  <c r="K296" i="4"/>
  <c r="L288" i="4"/>
  <c r="K288" i="4"/>
  <c r="L280" i="4"/>
  <c r="K280" i="4"/>
  <c r="L272" i="4"/>
  <c r="K272" i="4"/>
  <c r="L264" i="4"/>
  <c r="K264" i="4"/>
  <c r="L256" i="4"/>
  <c r="K256" i="4"/>
  <c r="L248" i="4"/>
  <c r="K248" i="4"/>
  <c r="L240" i="4"/>
  <c r="K240" i="4"/>
  <c r="L232" i="4"/>
  <c r="K232" i="4"/>
  <c r="L224" i="4"/>
  <c r="K224" i="4"/>
  <c r="L216" i="4"/>
  <c r="K216" i="4"/>
  <c r="L208" i="4"/>
  <c r="K208" i="4"/>
  <c r="L200" i="4"/>
  <c r="K200" i="4"/>
  <c r="L192" i="4"/>
  <c r="K192" i="4"/>
  <c r="L184" i="4"/>
  <c r="K184" i="4"/>
  <c r="L176" i="4"/>
  <c r="K176" i="4"/>
  <c r="L168" i="4"/>
  <c r="K168" i="4"/>
  <c r="L160" i="4"/>
  <c r="K160" i="4"/>
  <c r="L152" i="4"/>
  <c r="K152" i="4"/>
  <c r="L144" i="4"/>
  <c r="K144" i="4"/>
  <c r="L136" i="4"/>
  <c r="K136" i="4"/>
  <c r="L128" i="4"/>
  <c r="K128" i="4"/>
  <c r="L120" i="4"/>
  <c r="K120" i="4"/>
  <c r="L112" i="4"/>
  <c r="K112" i="4"/>
  <c r="L104" i="4"/>
  <c r="K104" i="4"/>
  <c r="L96" i="4"/>
  <c r="K96" i="4"/>
  <c r="L88" i="4"/>
  <c r="K88" i="4"/>
  <c r="L80" i="4"/>
  <c r="K80" i="4"/>
  <c r="L72" i="4"/>
  <c r="K72" i="4"/>
  <c r="L64" i="4"/>
  <c r="K64" i="4"/>
  <c r="L56" i="4"/>
  <c r="K56" i="4"/>
  <c r="L48" i="4"/>
  <c r="K48" i="4"/>
  <c r="L40" i="4"/>
  <c r="K40" i="4"/>
  <c r="L32" i="4"/>
  <c r="K32" i="4"/>
  <c r="L24" i="4"/>
  <c r="K24" i="4"/>
  <c r="L16" i="4"/>
  <c r="K16" i="4"/>
  <c r="L8" i="4"/>
  <c r="K8" i="4"/>
  <c r="L1183" i="4"/>
  <c r="K1183" i="4"/>
  <c r="L1175" i="4"/>
  <c r="K1175" i="4"/>
  <c r="L1167" i="4"/>
  <c r="K1167" i="4"/>
  <c r="L1159" i="4"/>
  <c r="K1159" i="4"/>
  <c r="L1151" i="4"/>
  <c r="K1151" i="4"/>
  <c r="L1143" i="4"/>
  <c r="K1143" i="4"/>
  <c r="L1135" i="4"/>
  <c r="K1135" i="4"/>
  <c r="L1127" i="4"/>
  <c r="K1127" i="4"/>
  <c r="L1119" i="4"/>
  <c r="K1119" i="4"/>
  <c r="L1111" i="4"/>
  <c r="K1111" i="4"/>
  <c r="L1103" i="4"/>
  <c r="K1103" i="4"/>
  <c r="L1095" i="4"/>
  <c r="K1095" i="4"/>
  <c r="L1087" i="4"/>
  <c r="K1087" i="4"/>
  <c r="L1079" i="4"/>
  <c r="K1079" i="4"/>
  <c r="L1071" i="4"/>
  <c r="K1071" i="4"/>
  <c r="L1063" i="4"/>
  <c r="K1063" i="4"/>
  <c r="L1055" i="4"/>
  <c r="K1055" i="4"/>
  <c r="L1047" i="4"/>
  <c r="K1047" i="4"/>
  <c r="L1039" i="4"/>
  <c r="K1039" i="4"/>
  <c r="L1031" i="4"/>
  <c r="K1031" i="4"/>
  <c r="L1023" i="4"/>
  <c r="K1023" i="4"/>
  <c r="L1015" i="4"/>
  <c r="K1015" i="4"/>
  <c r="L1007" i="4"/>
  <c r="K1007" i="4"/>
  <c r="L999" i="4"/>
  <c r="K999" i="4"/>
  <c r="L991" i="4"/>
  <c r="K991" i="4"/>
  <c r="L983" i="4"/>
  <c r="K983" i="4"/>
  <c r="L975" i="4"/>
  <c r="K975" i="4"/>
  <c r="L967" i="4"/>
  <c r="K967" i="4"/>
  <c r="L959" i="4"/>
  <c r="K959" i="4"/>
  <c r="L951" i="4"/>
  <c r="K951" i="4"/>
  <c r="L943" i="4"/>
  <c r="K943" i="4"/>
  <c r="L935" i="4"/>
  <c r="K935" i="4"/>
  <c r="L927" i="4"/>
  <c r="K927" i="4"/>
  <c r="L919" i="4"/>
  <c r="K919" i="4"/>
  <c r="L911" i="4"/>
  <c r="K911" i="4"/>
  <c r="L903" i="4"/>
  <c r="K903" i="4"/>
  <c r="L895" i="4"/>
  <c r="K895" i="4"/>
  <c r="L887" i="4"/>
  <c r="K887" i="4"/>
  <c r="L879" i="4"/>
  <c r="K879" i="4"/>
  <c r="L871" i="4"/>
  <c r="K871" i="4"/>
  <c r="L863" i="4"/>
  <c r="K863" i="4"/>
  <c r="L855" i="4"/>
  <c r="K855" i="4"/>
  <c r="L847" i="4"/>
  <c r="K847" i="4"/>
  <c r="L839" i="4"/>
  <c r="K839" i="4"/>
  <c r="L831" i="4"/>
  <c r="K831" i="4"/>
  <c r="L823" i="4"/>
  <c r="K823" i="4"/>
  <c r="L815" i="4"/>
  <c r="K815" i="4"/>
  <c r="L807" i="4"/>
  <c r="K807" i="4"/>
  <c r="L799" i="4"/>
  <c r="K799" i="4"/>
  <c r="L791" i="4"/>
  <c r="K791" i="4"/>
  <c r="L783" i="4"/>
  <c r="K783" i="4"/>
  <c r="L775" i="4"/>
  <c r="K775" i="4"/>
  <c r="L767" i="4"/>
  <c r="K767" i="4"/>
  <c r="L759" i="4"/>
  <c r="K759" i="4"/>
  <c r="L751" i="4"/>
  <c r="K751" i="4"/>
  <c r="L743" i="4"/>
  <c r="K743" i="4"/>
  <c r="L735" i="4"/>
  <c r="K735" i="4"/>
  <c r="L727" i="4"/>
  <c r="K727" i="4"/>
  <c r="L719" i="4"/>
  <c r="K719" i="4"/>
  <c r="L711" i="4"/>
  <c r="K711" i="4"/>
  <c r="L703" i="4"/>
  <c r="K703" i="4"/>
  <c r="L695" i="4"/>
  <c r="K695" i="4"/>
  <c r="L687" i="4"/>
  <c r="K687" i="4"/>
  <c r="L679" i="4"/>
  <c r="K679" i="4"/>
  <c r="L671" i="4"/>
  <c r="K671" i="4"/>
  <c r="L663" i="4"/>
  <c r="K663" i="4"/>
  <c r="L655" i="4"/>
  <c r="K655" i="4"/>
  <c r="L647" i="4"/>
  <c r="K647" i="4"/>
  <c r="L639" i="4"/>
  <c r="K639" i="4"/>
  <c r="L631" i="4"/>
  <c r="K631" i="4"/>
  <c r="L623" i="4"/>
  <c r="K623" i="4"/>
  <c r="L615" i="4"/>
  <c r="K615" i="4"/>
  <c r="L607" i="4"/>
  <c r="K607" i="4"/>
  <c r="L599" i="4"/>
  <c r="K599" i="4"/>
  <c r="L591" i="4"/>
  <c r="K591" i="4"/>
  <c r="L583" i="4"/>
  <c r="K583" i="4"/>
  <c r="L575" i="4"/>
  <c r="K575" i="4"/>
  <c r="L567" i="4"/>
  <c r="K567" i="4"/>
  <c r="L559" i="4"/>
  <c r="K559" i="4"/>
  <c r="L551" i="4"/>
  <c r="K551" i="4"/>
  <c r="L543" i="4"/>
  <c r="K543" i="4"/>
  <c r="L535" i="4"/>
  <c r="K535" i="4"/>
  <c r="L527" i="4"/>
  <c r="K527" i="4"/>
  <c r="L519" i="4"/>
  <c r="K519" i="4"/>
  <c r="L511" i="4"/>
  <c r="K511" i="4"/>
  <c r="L503" i="4"/>
  <c r="K503" i="4"/>
  <c r="L495" i="4"/>
  <c r="K495" i="4"/>
  <c r="L487" i="4"/>
  <c r="K487" i="4"/>
  <c r="L479" i="4"/>
  <c r="K479" i="4"/>
  <c r="L471" i="4"/>
  <c r="K471" i="4"/>
  <c r="L463" i="4"/>
  <c r="K463" i="4"/>
  <c r="L455" i="4"/>
  <c r="K455" i="4"/>
  <c r="L447" i="4"/>
  <c r="K447" i="4"/>
  <c r="L439" i="4"/>
  <c r="K439" i="4"/>
  <c r="L431" i="4"/>
  <c r="K431" i="4"/>
  <c r="L423" i="4"/>
  <c r="K423" i="4"/>
  <c r="L415" i="4"/>
  <c r="K415" i="4"/>
  <c r="L407" i="4"/>
  <c r="K407" i="4"/>
  <c r="L399" i="4"/>
  <c r="K399" i="4"/>
  <c r="L391" i="4"/>
  <c r="K391" i="4"/>
  <c r="L383" i="4"/>
  <c r="K383" i="4"/>
  <c r="L375" i="4"/>
  <c r="K375" i="4"/>
  <c r="L367" i="4"/>
  <c r="K367" i="4"/>
  <c r="L359" i="4"/>
  <c r="K359" i="4"/>
  <c r="L351" i="4"/>
  <c r="K351" i="4"/>
  <c r="L343" i="4"/>
  <c r="K343" i="4"/>
  <c r="L335" i="4"/>
  <c r="K335" i="4"/>
  <c r="L327" i="4"/>
  <c r="K327" i="4"/>
  <c r="L319" i="4"/>
  <c r="K319" i="4"/>
  <c r="L311" i="4"/>
  <c r="K311" i="4"/>
  <c r="L303" i="4"/>
  <c r="K303" i="4"/>
  <c r="K295" i="4"/>
  <c r="L295" i="4"/>
  <c r="L287" i="4"/>
  <c r="K287" i="4"/>
  <c r="L279" i="4"/>
  <c r="K279" i="4"/>
  <c r="L271" i="4"/>
  <c r="K271" i="4"/>
  <c r="L263" i="4"/>
  <c r="K263" i="4"/>
  <c r="K255" i="4"/>
  <c r="L255" i="4"/>
  <c r="L247" i="4"/>
  <c r="K247" i="4"/>
  <c r="L239" i="4"/>
  <c r="K239" i="4"/>
  <c r="L231" i="4"/>
  <c r="K231" i="4"/>
  <c r="L223" i="4"/>
  <c r="K223" i="4"/>
  <c r="L215" i="4"/>
  <c r="K215" i="4"/>
  <c r="L207" i="4"/>
  <c r="K207" i="4"/>
  <c r="L199" i="4"/>
  <c r="K199" i="4"/>
  <c r="L191" i="4"/>
  <c r="K191" i="4"/>
  <c r="L183" i="4"/>
  <c r="K183" i="4"/>
  <c r="L175" i="4"/>
  <c r="K175" i="4"/>
  <c r="L167" i="4"/>
  <c r="K167" i="4"/>
  <c r="L159" i="4"/>
  <c r="K159" i="4"/>
  <c r="L151" i="4"/>
  <c r="K151" i="4"/>
  <c r="L143" i="4"/>
  <c r="K143" i="4"/>
  <c r="L135" i="4"/>
  <c r="K135" i="4"/>
  <c r="L127" i="4"/>
  <c r="K127" i="4"/>
  <c r="L119" i="4"/>
  <c r="K119" i="4"/>
  <c r="L111" i="4"/>
  <c r="K111" i="4"/>
  <c r="L103" i="4"/>
  <c r="K103" i="4"/>
  <c r="L95" i="4"/>
  <c r="K95" i="4"/>
  <c r="L87" i="4"/>
  <c r="K87" i="4"/>
  <c r="L79" i="4"/>
  <c r="K79" i="4"/>
  <c r="L71" i="4"/>
  <c r="K71" i="4"/>
  <c r="L63" i="4"/>
  <c r="K63" i="4"/>
  <c r="L55" i="4"/>
  <c r="K55" i="4"/>
  <c r="L47" i="4"/>
  <c r="K47" i="4"/>
  <c r="L39" i="4"/>
  <c r="K39" i="4"/>
  <c r="L31" i="4"/>
  <c r="K31" i="4"/>
  <c r="L23" i="4"/>
  <c r="K23" i="4"/>
  <c r="L15" i="4"/>
  <c r="K15" i="4"/>
  <c r="L7" i="4"/>
  <c r="K7" i="4"/>
  <c r="L1190" i="4"/>
  <c r="K1190" i="4"/>
  <c r="L1182" i="4"/>
  <c r="K1182" i="4"/>
  <c r="L1174" i="4"/>
  <c r="K1174" i="4"/>
  <c r="L1166" i="4"/>
  <c r="K1166" i="4"/>
  <c r="L1158" i="4"/>
  <c r="K1158" i="4"/>
  <c r="L1150" i="4"/>
  <c r="K1150" i="4"/>
  <c r="L1142" i="4"/>
  <c r="K1142" i="4"/>
  <c r="L1134" i="4"/>
  <c r="K1134" i="4"/>
  <c r="L1126" i="4"/>
  <c r="K1126" i="4"/>
  <c r="L1118" i="4"/>
  <c r="K1118" i="4"/>
  <c r="L1110" i="4"/>
  <c r="K1110" i="4"/>
  <c r="L1102" i="4"/>
  <c r="K1102" i="4"/>
  <c r="L1094" i="4"/>
  <c r="K1094" i="4"/>
  <c r="L1086" i="4"/>
  <c r="K1086" i="4"/>
  <c r="L1078" i="4"/>
  <c r="K1078" i="4"/>
  <c r="L1070" i="4"/>
  <c r="K1070" i="4"/>
  <c r="L1062" i="4"/>
  <c r="K1062" i="4"/>
  <c r="L1054" i="4"/>
  <c r="K1054" i="4"/>
  <c r="L1046" i="4"/>
  <c r="K1046" i="4"/>
  <c r="L1038" i="4"/>
  <c r="K1038" i="4"/>
  <c r="L1030" i="4"/>
  <c r="K1030" i="4"/>
  <c r="L1022" i="4"/>
  <c r="K1022" i="4"/>
  <c r="L1014" i="4"/>
  <c r="K1014" i="4"/>
  <c r="L1006" i="4"/>
  <c r="K1006" i="4"/>
  <c r="L998" i="4"/>
  <c r="K998" i="4"/>
  <c r="L990" i="4"/>
  <c r="K990" i="4"/>
  <c r="L982" i="4"/>
  <c r="K982" i="4"/>
  <c r="L974" i="4"/>
  <c r="K974" i="4"/>
  <c r="K966" i="4"/>
  <c r="L966" i="4"/>
  <c r="L958" i="4"/>
  <c r="K958" i="4"/>
  <c r="L950" i="4"/>
  <c r="K950" i="4"/>
  <c r="L942" i="4"/>
  <c r="K942" i="4"/>
  <c r="L934" i="4"/>
  <c r="K934" i="4"/>
  <c r="L926" i="4"/>
  <c r="K926" i="4"/>
  <c r="L918" i="4"/>
  <c r="K918" i="4"/>
  <c r="L910" i="4"/>
  <c r="K910" i="4"/>
  <c r="L902" i="4"/>
  <c r="K902" i="4"/>
  <c r="L894" i="4"/>
  <c r="K894" i="4"/>
  <c r="L886" i="4"/>
  <c r="K886" i="4"/>
  <c r="L878" i="4"/>
  <c r="K878" i="4"/>
  <c r="L870" i="4"/>
  <c r="K870" i="4"/>
  <c r="L862" i="4"/>
  <c r="K862" i="4"/>
  <c r="L854" i="4"/>
  <c r="K854" i="4"/>
  <c r="L846" i="4"/>
  <c r="K846" i="4"/>
  <c r="L838" i="4"/>
  <c r="K838" i="4"/>
  <c r="L830" i="4"/>
  <c r="K830" i="4"/>
  <c r="L822" i="4"/>
  <c r="K822" i="4"/>
  <c r="L814" i="4"/>
  <c r="K814" i="4"/>
  <c r="L806" i="4"/>
  <c r="K806" i="4"/>
  <c r="L798" i="4"/>
  <c r="K798" i="4"/>
  <c r="L790" i="4"/>
  <c r="K790" i="4"/>
  <c r="L782" i="4"/>
  <c r="K782" i="4"/>
  <c r="L774" i="4"/>
  <c r="K774" i="4"/>
  <c r="L766" i="4"/>
  <c r="K766" i="4"/>
  <c r="L758" i="4"/>
  <c r="K758" i="4"/>
  <c r="L750" i="4"/>
  <c r="K750" i="4"/>
  <c r="L742" i="4"/>
  <c r="K742" i="4"/>
  <c r="L734" i="4"/>
  <c r="K734" i="4"/>
  <c r="L726" i="4"/>
  <c r="K726" i="4"/>
  <c r="L718" i="4"/>
  <c r="K718" i="4"/>
  <c r="L710" i="4"/>
  <c r="K710" i="4"/>
  <c r="L702" i="4"/>
  <c r="K702" i="4"/>
  <c r="L694" i="4"/>
  <c r="K694" i="4"/>
  <c r="L686" i="4"/>
  <c r="K686" i="4"/>
  <c r="L678" i="4"/>
  <c r="K678" i="4"/>
  <c r="L670" i="4"/>
  <c r="K670" i="4"/>
  <c r="L662" i="4"/>
  <c r="K662" i="4"/>
  <c r="L654" i="4"/>
  <c r="K654" i="4"/>
  <c r="L646" i="4"/>
  <c r="K646" i="4"/>
  <c r="L638" i="4"/>
  <c r="K638" i="4"/>
  <c r="L630" i="4"/>
  <c r="K630" i="4"/>
  <c r="L622" i="4"/>
  <c r="K622" i="4"/>
  <c r="L614" i="4"/>
  <c r="K614" i="4"/>
  <c r="L606" i="4"/>
  <c r="K606" i="4"/>
  <c r="L598" i="4"/>
  <c r="K598" i="4"/>
  <c r="L590" i="4"/>
  <c r="K590" i="4"/>
  <c r="L582" i="4"/>
  <c r="K582" i="4"/>
  <c r="L574" i="4"/>
  <c r="K574" i="4"/>
  <c r="L566" i="4"/>
  <c r="K566" i="4"/>
  <c r="L558" i="4"/>
  <c r="K558" i="4"/>
  <c r="L550" i="4"/>
  <c r="K550" i="4"/>
  <c r="L542" i="4"/>
  <c r="K542" i="4"/>
  <c r="L534" i="4"/>
  <c r="K534" i="4"/>
  <c r="L526" i="4"/>
  <c r="K526" i="4"/>
  <c r="L518" i="4"/>
  <c r="K518" i="4"/>
  <c r="L510" i="4"/>
  <c r="K510" i="4"/>
  <c r="L502" i="4"/>
  <c r="K502" i="4"/>
  <c r="L494" i="4"/>
  <c r="K494" i="4"/>
  <c r="L486" i="4"/>
  <c r="K486" i="4"/>
  <c r="L478" i="4"/>
  <c r="K478" i="4"/>
  <c r="L470" i="4"/>
  <c r="K470" i="4"/>
  <c r="L462" i="4"/>
  <c r="K462" i="4"/>
  <c r="L454" i="4"/>
  <c r="K454" i="4"/>
  <c r="L446" i="4"/>
  <c r="K446" i="4"/>
  <c r="L438" i="4"/>
  <c r="K438" i="4"/>
  <c r="L430" i="4"/>
  <c r="K430" i="4"/>
  <c r="L422" i="4"/>
  <c r="K422" i="4"/>
  <c r="L414" i="4"/>
  <c r="K414" i="4"/>
  <c r="L406" i="4"/>
  <c r="K406" i="4"/>
  <c r="L398" i="4"/>
  <c r="K398" i="4"/>
  <c r="L390" i="4"/>
  <c r="K390" i="4"/>
  <c r="L382" i="4"/>
  <c r="K382" i="4"/>
  <c r="L374" i="4"/>
  <c r="K374" i="4"/>
  <c r="L366" i="4"/>
  <c r="K366" i="4"/>
  <c r="L358" i="4"/>
  <c r="K358" i="4"/>
  <c r="L350" i="4"/>
  <c r="K350" i="4"/>
  <c r="L342" i="4"/>
  <c r="K342" i="4"/>
  <c r="L334" i="4"/>
  <c r="K334" i="4"/>
  <c r="L326" i="4"/>
  <c r="K326" i="4"/>
  <c r="L318" i="4"/>
  <c r="K318" i="4"/>
  <c r="L310" i="4"/>
  <c r="K310" i="4"/>
  <c r="L302" i="4"/>
  <c r="K302" i="4"/>
  <c r="L294" i="4"/>
  <c r="K294" i="4"/>
  <c r="L286" i="4"/>
  <c r="K286" i="4"/>
  <c r="L278" i="4"/>
  <c r="K278" i="4"/>
  <c r="L270" i="4"/>
  <c r="K270" i="4"/>
  <c r="K262" i="4"/>
  <c r="L262" i="4"/>
  <c r="L254" i="4"/>
  <c r="K254" i="4"/>
  <c r="L246" i="4"/>
  <c r="K246" i="4"/>
  <c r="L238" i="4"/>
  <c r="K238" i="4"/>
  <c r="K230" i="4"/>
  <c r="L230" i="4"/>
  <c r="K222" i="4"/>
  <c r="L222" i="4"/>
  <c r="L214" i="4"/>
  <c r="K214" i="4"/>
  <c r="L206" i="4"/>
  <c r="K206" i="4"/>
  <c r="L198" i="4"/>
  <c r="K198" i="4"/>
  <c r="L190" i="4"/>
  <c r="K190" i="4"/>
  <c r="L182" i="4"/>
  <c r="K182" i="4"/>
  <c r="L174" i="4"/>
  <c r="K174" i="4"/>
  <c r="L166" i="4"/>
  <c r="K166" i="4"/>
  <c r="L158" i="4"/>
  <c r="K158" i="4"/>
  <c r="L150" i="4"/>
  <c r="K150" i="4"/>
  <c r="L142" i="4"/>
  <c r="K142" i="4"/>
  <c r="L134" i="4"/>
  <c r="K134" i="4"/>
  <c r="L126" i="4"/>
  <c r="K126" i="4"/>
  <c r="L118" i="4"/>
  <c r="K118" i="4"/>
  <c r="L110" i="4"/>
  <c r="K110" i="4"/>
  <c r="L102" i="4"/>
  <c r="K102" i="4"/>
  <c r="L94" i="4"/>
  <c r="K94" i="4"/>
  <c r="L86" i="4"/>
  <c r="K86" i="4"/>
  <c r="L78" i="4"/>
  <c r="K78" i="4"/>
  <c r="L70" i="4"/>
  <c r="K70" i="4"/>
  <c r="L62" i="4"/>
  <c r="K62" i="4"/>
  <c r="L54" i="4"/>
  <c r="K54" i="4"/>
  <c r="L46" i="4"/>
  <c r="K46" i="4"/>
  <c r="L38" i="4"/>
  <c r="K38" i="4"/>
  <c r="L30" i="4"/>
  <c r="K30" i="4"/>
  <c r="L22" i="4"/>
  <c r="K22" i="4"/>
  <c r="L14" i="4"/>
  <c r="K14" i="4"/>
  <c r="L6" i="4"/>
  <c r="K6" i="4"/>
  <c r="L1189" i="4"/>
  <c r="K1189" i="4"/>
  <c r="L1181" i="4"/>
  <c r="K1181" i="4"/>
  <c r="L1173" i="4"/>
  <c r="K1173" i="4"/>
  <c r="L1165" i="4"/>
  <c r="K1165" i="4"/>
  <c r="L1157" i="4"/>
  <c r="K1157" i="4"/>
  <c r="L1149" i="4"/>
  <c r="K1149" i="4"/>
  <c r="L1141" i="4"/>
  <c r="K1141" i="4"/>
  <c r="L1133" i="4"/>
  <c r="K1133" i="4"/>
  <c r="L1125" i="4"/>
  <c r="K1125" i="4"/>
  <c r="L1117" i="4"/>
  <c r="K1117" i="4"/>
  <c r="L1109" i="4"/>
  <c r="K1109" i="4"/>
  <c r="L1101" i="4"/>
  <c r="K1101" i="4"/>
  <c r="L1093" i="4"/>
  <c r="K1093" i="4"/>
  <c r="L1085" i="4"/>
  <c r="K1085" i="4"/>
  <c r="L1077" i="4"/>
  <c r="K1077" i="4"/>
  <c r="L1069" i="4"/>
  <c r="K1069" i="4"/>
  <c r="L1061" i="4"/>
  <c r="K1061" i="4"/>
  <c r="L1053" i="4"/>
  <c r="K1053" i="4"/>
  <c r="L1045" i="4"/>
  <c r="K1045" i="4"/>
  <c r="L1037" i="4"/>
  <c r="K1037" i="4"/>
  <c r="L1029" i="4"/>
  <c r="K1029" i="4"/>
  <c r="L1021" i="4"/>
  <c r="K1021" i="4"/>
  <c r="L1013" i="4"/>
  <c r="K1013" i="4"/>
  <c r="L1005" i="4"/>
  <c r="K1005" i="4"/>
  <c r="L997" i="4"/>
  <c r="K997" i="4"/>
  <c r="L989" i="4"/>
  <c r="K989" i="4"/>
  <c r="L981" i="4"/>
  <c r="K981" i="4"/>
  <c r="L973" i="4"/>
  <c r="K973" i="4"/>
  <c r="L965" i="4"/>
  <c r="K965" i="4"/>
  <c r="L957" i="4"/>
  <c r="K957" i="4"/>
  <c r="L949" i="4"/>
  <c r="K949" i="4"/>
  <c r="L941" i="4"/>
  <c r="K941" i="4"/>
  <c r="L933" i="4"/>
  <c r="K933" i="4"/>
  <c r="L925" i="4"/>
  <c r="K925" i="4"/>
  <c r="L917" i="4"/>
  <c r="K917" i="4"/>
  <c r="L909" i="4"/>
  <c r="K909" i="4"/>
  <c r="L901" i="4"/>
  <c r="K901" i="4"/>
  <c r="L893" i="4"/>
  <c r="K893" i="4"/>
  <c r="L885" i="4"/>
  <c r="K885" i="4"/>
  <c r="L877" i="4"/>
  <c r="K877" i="4"/>
  <c r="L869" i="4"/>
  <c r="K869" i="4"/>
  <c r="L861" i="4"/>
  <c r="K861" i="4"/>
  <c r="L853" i="4"/>
  <c r="K853" i="4"/>
  <c r="L845" i="4"/>
  <c r="K845" i="4"/>
  <c r="L837" i="4"/>
  <c r="K837" i="4"/>
  <c r="L829" i="4"/>
  <c r="K829" i="4"/>
  <c r="L821" i="4"/>
  <c r="K821" i="4"/>
  <c r="L813" i="4"/>
  <c r="K813" i="4"/>
  <c r="L805" i="4"/>
  <c r="K805" i="4"/>
  <c r="L797" i="4"/>
  <c r="K797" i="4"/>
  <c r="L789" i="4"/>
  <c r="K789" i="4"/>
  <c r="L781" i="4"/>
  <c r="K781" i="4"/>
  <c r="L773" i="4"/>
  <c r="K773" i="4"/>
  <c r="L765" i="4"/>
  <c r="K765" i="4"/>
  <c r="L757" i="4"/>
  <c r="K757" i="4"/>
  <c r="L749" i="4"/>
  <c r="K749" i="4"/>
  <c r="L741" i="4"/>
  <c r="K741" i="4"/>
  <c r="L733" i="4"/>
  <c r="K733" i="4"/>
  <c r="L725" i="4"/>
  <c r="K725" i="4"/>
  <c r="L717" i="4"/>
  <c r="K717" i="4"/>
  <c r="L709" i="4"/>
  <c r="K709" i="4"/>
  <c r="L701" i="4"/>
  <c r="K701" i="4"/>
  <c r="L693" i="4"/>
  <c r="K693" i="4"/>
  <c r="L685" i="4"/>
  <c r="K685" i="4"/>
  <c r="L677" i="4"/>
  <c r="K677" i="4"/>
  <c r="L669" i="4"/>
  <c r="K669" i="4"/>
  <c r="L661" i="4"/>
  <c r="K661" i="4"/>
  <c r="L653" i="4"/>
  <c r="K653" i="4"/>
  <c r="L645" i="4"/>
  <c r="K645" i="4"/>
  <c r="L637" i="4"/>
  <c r="K637" i="4"/>
  <c r="L629" i="4"/>
  <c r="K629" i="4"/>
  <c r="L621" i="4"/>
  <c r="K621" i="4"/>
  <c r="K613" i="4"/>
  <c r="L613" i="4"/>
  <c r="K605" i="4"/>
  <c r="L605" i="4"/>
  <c r="L597" i="4"/>
  <c r="K597" i="4"/>
  <c r="L589" i="4"/>
  <c r="K589" i="4"/>
  <c r="L581" i="4"/>
  <c r="K581" i="4"/>
  <c r="L573" i="4"/>
  <c r="K573" i="4"/>
  <c r="L565" i="4"/>
  <c r="K565" i="4"/>
  <c r="L557" i="4"/>
  <c r="K557" i="4"/>
  <c r="K549" i="4"/>
  <c r="L549" i="4"/>
  <c r="L541" i="4"/>
  <c r="K541" i="4"/>
  <c r="L533" i="4"/>
  <c r="K533" i="4"/>
  <c r="L525" i="4"/>
  <c r="K525" i="4"/>
  <c r="L517" i="4"/>
  <c r="K517" i="4"/>
  <c r="L509" i="4"/>
  <c r="K509" i="4"/>
  <c r="L501" i="4"/>
  <c r="K501" i="4"/>
  <c r="L493" i="4"/>
  <c r="K493" i="4"/>
  <c r="L485" i="4"/>
  <c r="K485" i="4"/>
  <c r="K477" i="4"/>
  <c r="L477" i="4"/>
  <c r="L469" i="4"/>
  <c r="K469" i="4"/>
  <c r="L461" i="4"/>
  <c r="K461" i="4"/>
  <c r="L453" i="4"/>
  <c r="K453" i="4"/>
  <c r="L445" i="4"/>
  <c r="K445" i="4"/>
  <c r="K437" i="4"/>
  <c r="L437" i="4"/>
  <c r="L429" i="4"/>
  <c r="K429" i="4"/>
  <c r="L421" i="4"/>
  <c r="K421" i="4"/>
  <c r="L413" i="4"/>
  <c r="K413" i="4"/>
  <c r="L405" i="4"/>
  <c r="K405" i="4"/>
  <c r="L397" i="4"/>
  <c r="K397" i="4"/>
  <c r="L389" i="4"/>
  <c r="K389" i="4"/>
  <c r="L381" i="4"/>
  <c r="K381" i="4"/>
  <c r="K373" i="4"/>
  <c r="L373" i="4"/>
  <c r="L365" i="4"/>
  <c r="K365" i="4"/>
  <c r="K357" i="4"/>
  <c r="L357" i="4"/>
  <c r="K349" i="4"/>
  <c r="L349" i="4"/>
  <c r="L341" i="4"/>
  <c r="K341" i="4"/>
  <c r="K333" i="4"/>
  <c r="L333" i="4"/>
  <c r="L325" i="4"/>
  <c r="K325" i="4"/>
  <c r="K317" i="4"/>
  <c r="L317" i="4"/>
  <c r="K309" i="4"/>
  <c r="L309" i="4"/>
  <c r="L301" i="4"/>
  <c r="K301" i="4"/>
  <c r="L293" i="4"/>
  <c r="K293" i="4"/>
  <c r="L285" i="4"/>
  <c r="K285" i="4"/>
  <c r="L277" i="4"/>
  <c r="K277" i="4"/>
  <c r="L269" i="4"/>
  <c r="K269" i="4"/>
  <c r="L261" i="4"/>
  <c r="K261" i="4"/>
  <c r="L253" i="4"/>
  <c r="K253" i="4"/>
  <c r="L245" i="4"/>
  <c r="K245" i="4"/>
  <c r="L237" i="4"/>
  <c r="K237" i="4"/>
  <c r="L229" i="4"/>
  <c r="K229" i="4"/>
  <c r="L221" i="4"/>
  <c r="K221" i="4"/>
  <c r="L213" i="4"/>
  <c r="K213" i="4"/>
  <c r="L205" i="4"/>
  <c r="K205" i="4"/>
  <c r="L197" i="4"/>
  <c r="K197" i="4"/>
  <c r="L189" i="4"/>
  <c r="K189" i="4"/>
  <c r="L181" i="4"/>
  <c r="K181" i="4"/>
  <c r="L173" i="4"/>
  <c r="K173" i="4"/>
  <c r="L165" i="4"/>
  <c r="K165" i="4"/>
  <c r="L157" i="4"/>
  <c r="K157" i="4"/>
  <c r="L149" i="4"/>
  <c r="K149" i="4"/>
  <c r="L141" i="4"/>
  <c r="K141" i="4"/>
  <c r="L133" i="4"/>
  <c r="K133" i="4"/>
  <c r="L125" i="4"/>
  <c r="K125" i="4"/>
  <c r="L117" i="4"/>
  <c r="K117" i="4"/>
  <c r="L109" i="4"/>
  <c r="K109" i="4"/>
  <c r="L101" i="4"/>
  <c r="K101" i="4"/>
  <c r="L93" i="4"/>
  <c r="K93" i="4"/>
  <c r="L85" i="4"/>
  <c r="K85" i="4"/>
  <c r="L77" i="4"/>
  <c r="K77" i="4"/>
  <c r="L69" i="4"/>
  <c r="K69" i="4"/>
  <c r="K61" i="4"/>
  <c r="L53" i="4"/>
  <c r="K53" i="4"/>
  <c r="L45" i="4"/>
  <c r="K45" i="4"/>
  <c r="L37" i="4"/>
  <c r="K37" i="4"/>
  <c r="L29" i="4"/>
  <c r="K29" i="4"/>
  <c r="L21" i="4"/>
  <c r="K21" i="4"/>
  <c r="L13" i="4"/>
  <c r="K13" i="4"/>
  <c r="L5" i="4"/>
  <c r="K5" i="4"/>
  <c r="L1188" i="4"/>
  <c r="K1188" i="4"/>
  <c r="L1180" i="4"/>
  <c r="K1180" i="4"/>
  <c r="L1172" i="4"/>
  <c r="K1172" i="4"/>
  <c r="L1164" i="4"/>
  <c r="K1164" i="4"/>
  <c r="L1156" i="4"/>
  <c r="K1156" i="4"/>
  <c r="L1148" i="4"/>
  <c r="K1148" i="4"/>
  <c r="L1140" i="4"/>
  <c r="K1140" i="4"/>
  <c r="L1132" i="4"/>
  <c r="K1132" i="4"/>
  <c r="L1124" i="4"/>
  <c r="K1124" i="4"/>
  <c r="L1116" i="4"/>
  <c r="K1116" i="4"/>
  <c r="L1108" i="4"/>
  <c r="K1108" i="4"/>
  <c r="L1100" i="4"/>
  <c r="K1100" i="4"/>
  <c r="L1092" i="4"/>
  <c r="K1092" i="4"/>
  <c r="L1084" i="4"/>
  <c r="K1084" i="4"/>
  <c r="L1076" i="4"/>
  <c r="K1076" i="4"/>
  <c r="L1068" i="4"/>
  <c r="K1068" i="4"/>
  <c r="L1060" i="4"/>
  <c r="K1060" i="4"/>
  <c r="L1052" i="4"/>
  <c r="K1052" i="4"/>
  <c r="L1044" i="4"/>
  <c r="K1044" i="4"/>
  <c r="L1036" i="4"/>
  <c r="K1036" i="4"/>
  <c r="L1028" i="4"/>
  <c r="K1028" i="4"/>
  <c r="L1020" i="4"/>
  <c r="K1020" i="4"/>
  <c r="L1012" i="4"/>
  <c r="K1012" i="4"/>
  <c r="L1004" i="4"/>
  <c r="K1004" i="4"/>
  <c r="L996" i="4"/>
  <c r="K996" i="4"/>
  <c r="L988" i="4"/>
  <c r="K988" i="4"/>
  <c r="L980" i="4"/>
  <c r="K980" i="4"/>
  <c r="L972" i="4"/>
  <c r="K972" i="4"/>
  <c r="L964" i="4"/>
  <c r="K964" i="4"/>
  <c r="L956" i="4"/>
  <c r="K956" i="4"/>
  <c r="L948" i="4"/>
  <c r="K948" i="4"/>
  <c r="L940" i="4"/>
  <c r="K940" i="4"/>
  <c r="L932" i="4"/>
  <c r="K932" i="4"/>
  <c r="L924" i="4"/>
  <c r="K924" i="4"/>
  <c r="L916" i="4"/>
  <c r="K916" i="4"/>
  <c r="L908" i="4"/>
  <c r="K908" i="4"/>
  <c r="L900" i="4"/>
  <c r="K900" i="4"/>
  <c r="L892" i="4"/>
  <c r="K892" i="4"/>
  <c r="L884" i="4"/>
  <c r="K884" i="4"/>
  <c r="L876" i="4"/>
  <c r="K876" i="4"/>
  <c r="L868" i="4"/>
  <c r="K868" i="4"/>
  <c r="L860" i="4"/>
  <c r="K860" i="4"/>
  <c r="L852" i="4"/>
  <c r="K852" i="4"/>
  <c r="L844" i="4"/>
  <c r="K844" i="4"/>
  <c r="L836" i="4"/>
  <c r="K836" i="4"/>
  <c r="L828" i="4"/>
  <c r="K828" i="4"/>
  <c r="L820" i="4"/>
  <c r="K820" i="4"/>
  <c r="L812" i="4"/>
  <c r="K812" i="4"/>
  <c r="L804" i="4"/>
  <c r="K804" i="4"/>
  <c r="L796" i="4"/>
  <c r="K796" i="4"/>
  <c r="K788" i="4"/>
  <c r="L788" i="4"/>
  <c r="L780" i="4"/>
  <c r="K780" i="4"/>
  <c r="K772" i="4"/>
  <c r="L772" i="4"/>
  <c r="L764" i="4"/>
  <c r="K764" i="4"/>
  <c r="L756" i="4"/>
  <c r="K756" i="4"/>
  <c r="L748" i="4"/>
  <c r="K748" i="4"/>
  <c r="L740" i="4"/>
  <c r="K740" i="4"/>
  <c r="L732" i="4"/>
  <c r="K732" i="4"/>
  <c r="L724" i="4"/>
  <c r="K724" i="4"/>
  <c r="L716" i="4"/>
  <c r="K716" i="4"/>
  <c r="L708" i="4"/>
  <c r="K708" i="4"/>
  <c r="L700" i="4"/>
  <c r="K700" i="4"/>
  <c r="L692" i="4"/>
  <c r="K692" i="4"/>
  <c r="L684" i="4"/>
  <c r="K684" i="4"/>
  <c r="L676" i="4"/>
  <c r="K676" i="4"/>
  <c r="L668" i="4"/>
  <c r="K668" i="4"/>
  <c r="L660" i="4"/>
  <c r="K660" i="4"/>
  <c r="L652" i="4"/>
  <c r="K652" i="4"/>
  <c r="L644" i="4"/>
  <c r="K644" i="4"/>
  <c r="L636" i="4"/>
  <c r="K636" i="4"/>
  <c r="L628" i="4"/>
  <c r="K628" i="4"/>
  <c r="L620" i="4"/>
  <c r="K620" i="4"/>
  <c r="L612" i="4"/>
  <c r="K612" i="4"/>
  <c r="L604" i="4"/>
  <c r="K604" i="4"/>
  <c r="L596" i="4"/>
  <c r="K596" i="4"/>
  <c r="L588" i="4"/>
  <c r="K588" i="4"/>
  <c r="K580" i="4"/>
  <c r="L580" i="4"/>
  <c r="L572" i="4"/>
  <c r="K572" i="4"/>
  <c r="L564" i="4"/>
  <c r="K564" i="4"/>
  <c r="L556" i="4"/>
  <c r="K556" i="4"/>
  <c r="L548" i="4"/>
  <c r="K548" i="4"/>
  <c r="K540" i="4"/>
  <c r="L540" i="4"/>
  <c r="L532" i="4"/>
  <c r="K532" i="4"/>
  <c r="L524" i="4"/>
  <c r="K524" i="4"/>
  <c r="L516" i="4"/>
  <c r="K516" i="4"/>
  <c r="L508" i="4"/>
  <c r="K508" i="4"/>
  <c r="L500" i="4"/>
  <c r="K500" i="4"/>
  <c r="L492" i="4"/>
  <c r="K492" i="4"/>
  <c r="L484" i="4"/>
  <c r="K484" i="4"/>
  <c r="K476" i="4"/>
  <c r="L476" i="4"/>
  <c r="L468" i="4"/>
  <c r="K468" i="4"/>
  <c r="L460" i="4"/>
  <c r="K460" i="4"/>
  <c r="L452" i="4"/>
  <c r="K452" i="4"/>
  <c r="L444" i="4"/>
  <c r="K444" i="4"/>
  <c r="L436" i="4"/>
  <c r="K436" i="4"/>
  <c r="L428" i="4"/>
  <c r="K428" i="4"/>
  <c r="L420" i="4"/>
  <c r="K420" i="4"/>
  <c r="K412" i="4"/>
  <c r="L412" i="4"/>
  <c r="L404" i="4"/>
  <c r="K404" i="4"/>
  <c r="L396" i="4"/>
  <c r="K396" i="4"/>
  <c r="L388" i="4"/>
  <c r="K388" i="4"/>
  <c r="L380" i="4"/>
  <c r="K380" i="4"/>
  <c r="L372" i="4"/>
  <c r="K372" i="4"/>
  <c r="L364" i="4"/>
  <c r="K364" i="4"/>
  <c r="L356" i="4"/>
  <c r="K356" i="4"/>
  <c r="L348" i="4"/>
  <c r="K348" i="4"/>
  <c r="L340" i="4"/>
  <c r="K340" i="4"/>
  <c r="K332" i="4"/>
  <c r="L332" i="4"/>
  <c r="L324" i="4"/>
  <c r="K324" i="4"/>
  <c r="L316" i="4"/>
  <c r="K316" i="4"/>
  <c r="L308" i="4"/>
  <c r="K308" i="4"/>
  <c r="L300" i="4"/>
  <c r="K300" i="4"/>
  <c r="L292" i="4"/>
  <c r="K292" i="4"/>
  <c r="L284" i="4"/>
  <c r="K284" i="4"/>
  <c r="L276" i="4"/>
  <c r="K276" i="4"/>
  <c r="L268" i="4"/>
  <c r="K268" i="4"/>
  <c r="L260" i="4"/>
  <c r="K260" i="4"/>
  <c r="L252" i="4"/>
  <c r="K252" i="4"/>
  <c r="L244" i="4"/>
  <c r="K244" i="4"/>
  <c r="L236" i="4"/>
  <c r="K236" i="4"/>
  <c r="L228" i="4"/>
  <c r="K228" i="4"/>
  <c r="L220" i="4"/>
  <c r="K220" i="4"/>
  <c r="L212" i="4"/>
  <c r="K212" i="4"/>
  <c r="L204" i="4"/>
  <c r="K204" i="4"/>
  <c r="L196" i="4"/>
  <c r="K196" i="4"/>
  <c r="K188" i="4"/>
  <c r="L188" i="4"/>
  <c r="L180" i="4"/>
  <c r="K180" i="4"/>
  <c r="L172" i="4"/>
  <c r="K172" i="4"/>
  <c r="K164" i="4"/>
  <c r="L164" i="4"/>
  <c r="L156" i="4"/>
  <c r="K156" i="4"/>
  <c r="L148" i="4"/>
  <c r="K148" i="4"/>
  <c r="L140" i="4"/>
  <c r="K140" i="4"/>
  <c r="L132" i="4"/>
  <c r="K132" i="4"/>
  <c r="L124" i="4"/>
  <c r="K124" i="4"/>
  <c r="L116" i="4"/>
  <c r="K116" i="4"/>
  <c r="L108" i="4"/>
  <c r="K108" i="4"/>
  <c r="L100" i="4"/>
  <c r="K100" i="4"/>
  <c r="L92" i="4"/>
  <c r="K92" i="4"/>
  <c r="L84" i="4"/>
  <c r="K84" i="4"/>
  <c r="L76" i="4"/>
  <c r="K76" i="4"/>
  <c r="L68" i="4"/>
  <c r="K68" i="4"/>
  <c r="K60" i="4"/>
  <c r="L52" i="4"/>
  <c r="K52" i="4"/>
  <c r="L44" i="4"/>
  <c r="K44" i="4"/>
  <c r="L36" i="4"/>
  <c r="K36" i="4"/>
  <c r="L28" i="4"/>
  <c r="K28" i="4"/>
  <c r="L20" i="4"/>
  <c r="K20" i="4"/>
  <c r="L12" i="4"/>
  <c r="K12" i="4"/>
  <c r="L4" i="4"/>
  <c r="K4" i="4"/>
  <c r="L1187" i="4"/>
  <c r="K1187" i="4"/>
  <c r="L1179" i="4"/>
  <c r="K1179" i="4"/>
  <c r="L1171" i="4"/>
  <c r="K1171" i="4"/>
  <c r="L1163" i="4"/>
  <c r="K1163" i="4"/>
  <c r="L1155" i="4"/>
  <c r="K1155" i="4"/>
  <c r="L1147" i="4"/>
  <c r="K1147" i="4"/>
  <c r="L1139" i="4"/>
  <c r="K1139" i="4"/>
  <c r="L1131" i="4"/>
  <c r="K1131" i="4"/>
  <c r="L1123" i="4"/>
  <c r="K1123" i="4"/>
  <c r="L1115" i="4"/>
  <c r="K1115" i="4"/>
  <c r="L1107" i="4"/>
  <c r="K1107" i="4"/>
  <c r="L1099" i="4"/>
  <c r="K1099" i="4"/>
  <c r="L1091" i="4"/>
  <c r="K1091" i="4"/>
  <c r="L1083" i="4"/>
  <c r="K1083" i="4"/>
  <c r="L1075" i="4"/>
  <c r="K1075" i="4"/>
  <c r="L1067" i="4"/>
  <c r="K1067" i="4"/>
  <c r="L1059" i="4"/>
  <c r="K1059" i="4"/>
  <c r="L1051" i="4"/>
  <c r="K1051" i="4"/>
  <c r="L1043" i="4"/>
  <c r="K1043" i="4"/>
  <c r="L1035" i="4"/>
  <c r="K1035" i="4"/>
  <c r="L1027" i="4"/>
  <c r="K1027" i="4"/>
  <c r="L1019" i="4"/>
  <c r="K1019" i="4"/>
  <c r="L1011" i="4"/>
  <c r="K1011" i="4"/>
  <c r="L1003" i="4"/>
  <c r="K1003" i="4"/>
  <c r="L995" i="4"/>
  <c r="K995" i="4"/>
  <c r="L987" i="4"/>
  <c r="K987" i="4"/>
  <c r="L979" i="4"/>
  <c r="K979" i="4"/>
  <c r="L971" i="4"/>
  <c r="K971" i="4"/>
  <c r="L963" i="4"/>
  <c r="K963" i="4"/>
  <c r="L955" i="4"/>
  <c r="K955" i="4"/>
  <c r="L947" i="4"/>
  <c r="K947" i="4"/>
  <c r="L939" i="4"/>
  <c r="K939" i="4"/>
  <c r="L931" i="4"/>
  <c r="K931" i="4"/>
  <c r="L923" i="4"/>
  <c r="K923" i="4"/>
  <c r="L915" i="4"/>
  <c r="K915" i="4"/>
  <c r="L907" i="4"/>
  <c r="K907" i="4"/>
  <c r="L899" i="4"/>
  <c r="K899" i="4"/>
  <c r="L891" i="4"/>
  <c r="K891" i="4"/>
  <c r="L883" i="4"/>
  <c r="K883" i="4"/>
  <c r="L875" i="4"/>
  <c r="K875" i="4"/>
  <c r="L867" i="4"/>
  <c r="K867" i="4"/>
  <c r="L859" i="4"/>
  <c r="K859" i="4"/>
  <c r="L851" i="4"/>
  <c r="K851" i="4"/>
  <c r="L843" i="4"/>
  <c r="K843" i="4"/>
  <c r="L835" i="4"/>
  <c r="K835" i="4"/>
  <c r="L827" i="4"/>
  <c r="K827" i="4"/>
  <c r="L819" i="4"/>
  <c r="K819" i="4"/>
  <c r="L811" i="4"/>
  <c r="K811" i="4"/>
  <c r="L803" i="4"/>
  <c r="K803" i="4"/>
  <c r="L795" i="4"/>
  <c r="K795" i="4"/>
  <c r="L787" i="4"/>
  <c r="K787" i="4"/>
  <c r="L779" i="4"/>
  <c r="K779" i="4"/>
  <c r="L771" i="4"/>
  <c r="K771" i="4"/>
  <c r="L763" i="4"/>
  <c r="K763" i="4"/>
  <c r="L755" i="4"/>
  <c r="K755" i="4"/>
  <c r="L747" i="4"/>
  <c r="K747" i="4"/>
  <c r="L739" i="4"/>
  <c r="K739" i="4"/>
  <c r="L731" i="4"/>
  <c r="K731" i="4"/>
  <c r="L723" i="4"/>
  <c r="K723" i="4"/>
  <c r="L715" i="4"/>
  <c r="K715" i="4"/>
  <c r="L707" i="4"/>
  <c r="K707" i="4"/>
  <c r="L699" i="4"/>
  <c r="K699" i="4"/>
  <c r="L691" i="4"/>
  <c r="K691" i="4"/>
  <c r="L683" i="4"/>
  <c r="K683" i="4"/>
  <c r="L675" i="4"/>
  <c r="K675" i="4"/>
  <c r="L667" i="4"/>
  <c r="K667" i="4"/>
  <c r="L659" i="4"/>
  <c r="K659" i="4"/>
  <c r="L651" i="4"/>
  <c r="K651" i="4"/>
  <c r="L643" i="4"/>
  <c r="K643" i="4"/>
  <c r="L635" i="4"/>
  <c r="K635" i="4"/>
  <c r="L627" i="4"/>
  <c r="K627" i="4"/>
  <c r="L619" i="4"/>
  <c r="K619" i="4"/>
  <c r="L611" i="4"/>
  <c r="K611" i="4"/>
  <c r="L603" i="4"/>
  <c r="K603" i="4"/>
  <c r="L595" i="4"/>
  <c r="K595" i="4"/>
  <c r="L587" i="4"/>
  <c r="K587" i="4"/>
  <c r="K579" i="4"/>
  <c r="L579" i="4"/>
  <c r="L571" i="4"/>
  <c r="K571" i="4"/>
  <c r="L563" i="4"/>
  <c r="K563" i="4"/>
  <c r="L555" i="4"/>
  <c r="K555" i="4"/>
  <c r="L547" i="4"/>
  <c r="K547" i="4"/>
  <c r="L539" i="4"/>
  <c r="K539" i="4"/>
  <c r="L531" i="4"/>
  <c r="K531" i="4"/>
  <c r="L523" i="4"/>
  <c r="K523" i="4"/>
  <c r="K515" i="4"/>
  <c r="L515" i="4"/>
  <c r="L507" i="4"/>
  <c r="K507" i="4"/>
  <c r="L499" i="4"/>
  <c r="K499" i="4"/>
  <c r="L491" i="4"/>
  <c r="K491" i="4"/>
  <c r="L483" i="4"/>
  <c r="K483" i="4"/>
  <c r="L475" i="4"/>
  <c r="K475" i="4"/>
  <c r="L467" i="4"/>
  <c r="K467" i="4"/>
  <c r="L459" i="4"/>
  <c r="K459" i="4"/>
  <c r="L451" i="4"/>
  <c r="K451" i="4"/>
  <c r="L443" i="4"/>
  <c r="K443" i="4"/>
  <c r="L435" i="4"/>
  <c r="K435" i="4"/>
  <c r="L427" i="4"/>
  <c r="K427" i="4"/>
  <c r="L419" i="4"/>
  <c r="K419" i="4"/>
  <c r="L411" i="4"/>
  <c r="K411" i="4"/>
  <c r="L403" i="4"/>
  <c r="K403" i="4"/>
  <c r="L395" i="4"/>
  <c r="K395" i="4"/>
  <c r="L387" i="4"/>
  <c r="K387" i="4"/>
  <c r="L379" i="4"/>
  <c r="K379" i="4"/>
  <c r="L371" i="4"/>
  <c r="K371" i="4"/>
  <c r="L363" i="4"/>
  <c r="K363" i="4"/>
  <c r="L355" i="4"/>
  <c r="K355" i="4"/>
  <c r="L347" i="4"/>
  <c r="K347" i="4"/>
  <c r="L339" i="4"/>
  <c r="K339" i="4"/>
  <c r="L331" i="4"/>
  <c r="K331" i="4"/>
  <c r="L323" i="4"/>
  <c r="K323" i="4"/>
  <c r="L315" i="4"/>
  <c r="K315" i="4"/>
  <c r="K307" i="4"/>
  <c r="L307" i="4"/>
  <c r="L299" i="4"/>
  <c r="K299" i="4"/>
  <c r="L291" i="4"/>
  <c r="K291" i="4"/>
  <c r="L283" i="4"/>
  <c r="K283" i="4"/>
  <c r="L275" i="4"/>
  <c r="K275" i="4"/>
  <c r="L267" i="4"/>
  <c r="K267" i="4"/>
  <c r="L259" i="4"/>
  <c r="K259" i="4"/>
  <c r="L251" i="4"/>
  <c r="K251" i="4"/>
  <c r="L243" i="4"/>
  <c r="K243" i="4"/>
  <c r="L235" i="4"/>
  <c r="K235" i="4"/>
  <c r="L227" i="4"/>
  <c r="K227" i="4"/>
  <c r="L219" i="4"/>
  <c r="K219" i="4"/>
  <c r="K211" i="4"/>
  <c r="L211" i="4"/>
  <c r="K203" i="4"/>
  <c r="L203" i="4"/>
  <c r="L195" i="4"/>
  <c r="K195" i="4"/>
  <c r="L187" i="4"/>
  <c r="K187" i="4"/>
  <c r="L179" i="4"/>
  <c r="K179" i="4"/>
  <c r="L171" i="4"/>
  <c r="K171" i="4"/>
  <c r="L163" i="4"/>
  <c r="K163" i="4"/>
  <c r="L155" i="4"/>
  <c r="K155" i="4"/>
  <c r="L147" i="4"/>
  <c r="K147" i="4"/>
  <c r="L139" i="4"/>
  <c r="K139" i="4"/>
  <c r="L131" i="4"/>
  <c r="K131" i="4"/>
  <c r="L123" i="4"/>
  <c r="K123" i="4"/>
  <c r="L115" i="4"/>
  <c r="K115" i="4"/>
  <c r="L107" i="4"/>
  <c r="K107" i="4"/>
  <c r="L99" i="4"/>
  <c r="K99" i="4"/>
  <c r="L91" i="4"/>
  <c r="K91" i="4"/>
  <c r="L83" i="4"/>
  <c r="K83" i="4"/>
  <c r="L75" i="4"/>
  <c r="K75" i="4"/>
  <c r="L67" i="4"/>
  <c r="K67" i="4"/>
  <c r="K59" i="4"/>
  <c r="L51" i="4"/>
  <c r="K51" i="4"/>
  <c r="L43" i="4"/>
  <c r="K43" i="4"/>
  <c r="L35" i="4"/>
  <c r="K35" i="4"/>
  <c r="L27" i="4"/>
  <c r="K27" i="4"/>
  <c r="L19" i="4"/>
  <c r="K19" i="4"/>
  <c r="L11" i="4"/>
  <c r="K11" i="4"/>
  <c r="L3" i="4"/>
  <c r="K3" i="4"/>
  <c r="L2" i="4"/>
  <c r="K2" i="4"/>
  <c r="J5" i="12" l="1"/>
  <c r="J4" i="12"/>
  <c r="C3" i="5"/>
  <c r="K4" i="12"/>
  <c r="E3" i="5"/>
  <c r="K5" i="12"/>
  <c r="G3" i="5"/>
  <c r="L5" i="12"/>
  <c r="L4" i="12"/>
  <c r="M5" i="12"/>
  <c r="I3" i="5"/>
  <c r="M4" i="12"/>
  <c r="N5" i="12"/>
  <c r="N4" i="12"/>
  <c r="K3" i="5"/>
  <c r="I27" i="9"/>
  <c r="K27" i="9"/>
  <c r="G27" i="9"/>
  <c r="E27" i="9"/>
  <c r="E28" i="9" l="1"/>
  <c r="E29" i="9" s="1"/>
  <c r="E30" i="9" s="1"/>
  <c r="E31" i="9" s="1"/>
  <c r="E32" i="9" s="1"/>
  <c r="E33" i="9" s="1"/>
  <c r="E34" i="9" s="1"/>
  <c r="E35" i="9" s="1"/>
  <c r="E36" i="9" s="1"/>
  <c r="E37" i="9" s="1"/>
  <c r="E38" i="9" s="1"/>
  <c r="E39" i="9" s="1"/>
  <c r="E40" i="9" s="1"/>
  <c r="E41" i="9" s="1"/>
  <c r="E42" i="9" s="1"/>
  <c r="E43" i="9" s="1"/>
  <c r="E44" i="9" s="1"/>
  <c r="E45" i="9" s="1"/>
  <c r="E46" i="9" s="1"/>
  <c r="E47" i="9" s="1"/>
  <c r="E48" i="9" s="1"/>
  <c r="E49" i="9" s="1"/>
  <c r="E50" i="9" s="1"/>
  <c r="E51" i="9" s="1"/>
  <c r="E26" i="9"/>
  <c r="G28" i="9"/>
  <c r="G29" i="9" s="1"/>
  <c r="G30" i="9" s="1"/>
  <c r="G31" i="9" s="1"/>
  <c r="G32" i="9" s="1"/>
  <c r="G33" i="9" s="1"/>
  <c r="G34" i="9" s="1"/>
  <c r="G35" i="9" s="1"/>
  <c r="G36" i="9" s="1"/>
  <c r="G37" i="9" s="1"/>
  <c r="G38" i="9" s="1"/>
  <c r="G39" i="9" s="1"/>
  <c r="G40" i="9" s="1"/>
  <c r="G41" i="9" s="1"/>
  <c r="G42" i="9" s="1"/>
  <c r="G43" i="9" s="1"/>
  <c r="G44" i="9" s="1"/>
  <c r="G45" i="9" s="1"/>
  <c r="G46" i="9" s="1"/>
  <c r="G47" i="9" s="1"/>
  <c r="G48" i="9" s="1"/>
  <c r="G49" i="9" s="1"/>
  <c r="G50" i="9" s="1"/>
  <c r="G51" i="9" s="1"/>
  <c r="G26" i="9"/>
  <c r="K26" i="9"/>
  <c r="K28" i="9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I26" i="9"/>
  <c r="I28" i="9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G25" i="9" l="1"/>
  <c r="G24" i="9" s="1"/>
  <c r="G23" i="9" s="1"/>
  <c r="G22" i="9" s="1"/>
  <c r="G21" i="9" s="1"/>
  <c r="G20" i="9" s="1"/>
  <c r="G19" i="9" s="1"/>
  <c r="G18" i="9" s="1"/>
  <c r="G17" i="9" s="1"/>
  <c r="G16" i="9" s="1"/>
  <c r="G15" i="9" s="1"/>
  <c r="G14" i="9" s="1"/>
  <c r="G13" i="9" s="1"/>
  <c r="G12" i="9" s="1"/>
  <c r="G11" i="9" s="1"/>
  <c r="G10" i="9" s="1"/>
  <c r="G9" i="9" s="1"/>
  <c r="G8" i="9" s="1"/>
  <c r="G7" i="9" s="1"/>
  <c r="G6" i="9" s="1"/>
  <c r="G5" i="9" s="1"/>
  <c r="G4" i="9" s="1"/>
  <c r="G3" i="9" s="1"/>
  <c r="E25" i="9"/>
  <c r="E24" i="9" s="1"/>
  <c r="E23" i="9" s="1"/>
  <c r="E22" i="9" s="1"/>
  <c r="E21" i="9" s="1"/>
  <c r="E20" i="9" s="1"/>
  <c r="E19" i="9" s="1"/>
  <c r="E18" i="9" s="1"/>
  <c r="E17" i="9" s="1"/>
  <c r="E16" i="9" s="1"/>
  <c r="E15" i="9" s="1"/>
  <c r="E14" i="9" s="1"/>
  <c r="E13" i="9" s="1"/>
  <c r="E12" i="9" s="1"/>
  <c r="E11" i="9" s="1"/>
  <c r="E10" i="9" s="1"/>
  <c r="E9" i="9" s="1"/>
  <c r="E8" i="9" s="1"/>
  <c r="E7" i="9" s="1"/>
  <c r="E6" i="9" s="1"/>
  <c r="E5" i="9" s="1"/>
  <c r="E4" i="9" s="1"/>
  <c r="E3" i="9" s="1"/>
  <c r="I25" i="9"/>
  <c r="I24" i="9" s="1"/>
  <c r="I23" i="9" s="1"/>
  <c r="I22" i="9" s="1"/>
  <c r="I21" i="9" s="1"/>
  <c r="I20" i="9" s="1"/>
  <c r="I19" i="9" s="1"/>
  <c r="I18" i="9" s="1"/>
  <c r="I17" i="9" s="1"/>
  <c r="I16" i="9" s="1"/>
  <c r="I15" i="9" s="1"/>
  <c r="I14" i="9" s="1"/>
  <c r="I13" i="9" s="1"/>
  <c r="K25" i="9"/>
  <c r="K24" i="9" s="1"/>
  <c r="K23" i="9" s="1"/>
  <c r="K22" i="9" s="1"/>
  <c r="K21" i="9" s="1"/>
  <c r="K20" i="9" s="1"/>
  <c r="K19" i="9" s="1"/>
  <c r="K18" i="9" s="1"/>
  <c r="K17" i="9" s="1"/>
  <c r="K16" i="9" s="1"/>
  <c r="K15" i="9" s="1"/>
  <c r="K14" i="9" s="1"/>
  <c r="K13" i="9" s="1"/>
  <c r="F1191" i="10" l="1"/>
  <c r="E1191" i="10"/>
  <c r="I12" i="9"/>
  <c r="I11" i="9" s="1"/>
  <c r="I10" i="9" s="1"/>
  <c r="I9" i="9" s="1"/>
  <c r="I8" i="9" s="1"/>
  <c r="I7" i="9" s="1"/>
  <c r="K12" i="9"/>
  <c r="K11" i="9" s="1"/>
  <c r="K10" i="9" s="1"/>
  <c r="K9" i="9" s="1"/>
  <c r="K8" i="9" s="1"/>
  <c r="K7" i="9" s="1"/>
  <c r="N7" i="12"/>
  <c r="M7" i="12"/>
  <c r="N6" i="12"/>
  <c r="M6" i="12"/>
  <c r="K6" i="9" l="1"/>
  <c r="K5" i="9" s="1"/>
  <c r="K4" i="9" s="1"/>
  <c r="I6" i="9"/>
  <c r="I5" i="9" s="1"/>
  <c r="I4" i="9" s="1"/>
  <c r="I4" i="5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K4" i="5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254" i="6" l="1"/>
  <c r="K1233" i="6"/>
  <c r="K1237" i="6"/>
  <c r="K1240" i="6"/>
  <c r="K1244" i="6"/>
  <c r="K1247" i="6"/>
  <c r="K1251" i="6"/>
  <c r="K1258" i="6"/>
  <c r="K1265" i="6"/>
  <c r="K1269" i="6"/>
  <c r="K1272" i="6"/>
  <c r="K1276" i="6"/>
  <c r="K1279" i="6"/>
  <c r="K1230" i="6"/>
  <c r="K1262" i="6"/>
  <c r="K1234" i="6"/>
  <c r="K1241" i="6"/>
  <c r="K1245" i="6"/>
  <c r="K1248" i="6"/>
  <c r="K1252" i="6"/>
  <c r="K1255" i="6"/>
  <c r="K1259" i="6"/>
  <c r="K1266" i="6"/>
  <c r="K1273" i="6"/>
  <c r="K1277" i="6"/>
  <c r="K1238" i="6"/>
  <c r="K1270" i="6"/>
  <c r="K1231" i="6"/>
  <c r="K1235" i="6"/>
  <c r="K1242" i="6"/>
  <c r="K1249" i="6"/>
  <c r="K1253" i="6"/>
  <c r="K1256" i="6"/>
  <c r="K1260" i="6"/>
  <c r="K1263" i="6"/>
  <c r="K1267" i="6"/>
  <c r="K1274" i="6"/>
  <c r="K1229" i="6"/>
  <c r="K1232" i="6"/>
  <c r="K1236" i="6"/>
  <c r="K1239" i="6"/>
  <c r="K1243" i="6"/>
  <c r="K1250" i="6"/>
  <c r="K1257" i="6"/>
  <c r="K1261" i="6"/>
  <c r="K1264" i="6"/>
  <c r="K1268" i="6"/>
  <c r="K1271" i="6"/>
  <c r="K1275" i="6"/>
  <c r="K1294" i="6"/>
  <c r="K1326" i="6"/>
  <c r="K1358" i="6"/>
  <c r="K1393" i="6"/>
  <c r="K1403" i="6"/>
  <c r="K1410" i="6"/>
  <c r="K1420" i="6"/>
  <c r="K1423" i="6"/>
  <c r="K1430" i="6"/>
  <c r="K1437" i="6"/>
  <c r="K1440" i="6"/>
  <c r="K1457" i="6"/>
  <c r="K1467" i="6"/>
  <c r="K1474" i="6"/>
  <c r="K1484" i="6"/>
  <c r="K1487" i="6"/>
  <c r="K1494" i="6"/>
  <c r="K1501" i="6"/>
  <c r="K1504" i="6"/>
  <c r="K1521" i="6"/>
  <c r="K1280" i="6"/>
  <c r="K1284" i="6"/>
  <c r="K1287" i="6"/>
  <c r="K1291" i="6"/>
  <c r="K1298" i="6"/>
  <c r="K1305" i="6"/>
  <c r="K1309" i="6"/>
  <c r="K1312" i="6"/>
  <c r="K1316" i="6"/>
  <c r="K1319" i="6"/>
  <c r="K1323" i="6"/>
  <c r="K1330" i="6"/>
  <c r="K1337" i="6"/>
  <c r="K1341" i="6"/>
  <c r="K1344" i="6"/>
  <c r="K1348" i="6"/>
  <c r="K1351" i="6"/>
  <c r="K1355" i="6"/>
  <c r="K1362" i="6"/>
  <c r="K1369" i="6"/>
  <c r="K1373" i="6"/>
  <c r="K1376" i="6"/>
  <c r="K1380" i="6"/>
  <c r="K1383" i="6"/>
  <c r="K1390" i="6"/>
  <c r="K1397" i="6"/>
  <c r="K1400" i="6"/>
  <c r="K1417" i="6"/>
  <c r="K1427" i="6"/>
  <c r="K1434" i="6"/>
  <c r="K1444" i="6"/>
  <c r="K1447" i="6"/>
  <c r="K1454" i="6"/>
  <c r="K1461" i="6"/>
  <c r="K1464" i="6"/>
  <c r="K1481" i="6"/>
  <c r="K1491" i="6"/>
  <c r="K1498" i="6"/>
  <c r="K1508" i="6"/>
  <c r="K1511" i="6"/>
  <c r="K1518" i="6"/>
  <c r="K1525" i="6"/>
  <c r="K1302" i="6"/>
  <c r="K1334" i="6"/>
  <c r="K1366" i="6"/>
  <c r="K1387" i="6"/>
  <c r="K1394" i="6"/>
  <c r="K1404" i="6"/>
  <c r="K1407" i="6"/>
  <c r="K1414" i="6"/>
  <c r="K1421" i="6"/>
  <c r="K1424" i="6"/>
  <c r="K1441" i="6"/>
  <c r="K1451" i="6"/>
  <c r="K1458" i="6"/>
  <c r="K1468" i="6"/>
  <c r="K1471" i="6"/>
  <c r="K1478" i="6"/>
  <c r="K1485" i="6"/>
  <c r="K1488" i="6"/>
  <c r="K1505" i="6"/>
  <c r="K1515" i="6"/>
  <c r="K1522" i="6"/>
  <c r="K1532" i="6"/>
  <c r="K1535" i="6"/>
  <c r="K1281" i="6"/>
  <c r="K1285" i="6"/>
  <c r="K1288" i="6"/>
  <c r="K1292" i="6"/>
  <c r="K1295" i="6"/>
  <c r="K1299" i="6"/>
  <c r="K1306" i="6"/>
  <c r="K1313" i="6"/>
  <c r="K1317" i="6"/>
  <c r="K1320" i="6"/>
  <c r="K1324" i="6"/>
  <c r="K1327" i="6"/>
  <c r="K1331" i="6"/>
  <c r="K1338" i="6"/>
  <c r="K1345" i="6"/>
  <c r="K1349" i="6"/>
  <c r="K1352" i="6"/>
  <c r="K1356" i="6"/>
  <c r="K1359" i="6"/>
  <c r="K1363" i="6"/>
  <c r="K1370" i="6"/>
  <c r="K1377" i="6"/>
  <c r="K1381" i="6"/>
  <c r="K1384" i="6"/>
  <c r="K1401" i="6"/>
  <c r="K1411" i="6"/>
  <c r="K1418" i="6"/>
  <c r="K1428" i="6"/>
  <c r="K1431" i="6"/>
  <c r="K1438" i="6"/>
  <c r="K1445" i="6"/>
  <c r="K1448" i="6"/>
  <c r="K1465" i="6"/>
  <c r="K1475" i="6"/>
  <c r="K1482" i="6"/>
  <c r="K1492" i="6"/>
  <c r="K1495" i="6"/>
  <c r="K1502" i="6"/>
  <c r="K1509" i="6"/>
  <c r="K1512" i="6"/>
  <c r="K1529" i="6"/>
  <c r="K1310" i="6"/>
  <c r="K1342" i="6"/>
  <c r="K1374" i="6"/>
  <c r="K1388" i="6"/>
  <c r="K1391" i="6"/>
  <c r="K1398" i="6"/>
  <c r="K1405" i="6"/>
  <c r="K1408" i="6"/>
  <c r="K1425" i="6"/>
  <c r="K1435" i="6"/>
  <c r="K1442" i="6"/>
  <c r="K1452" i="6"/>
  <c r="K1455" i="6"/>
  <c r="K1462" i="6"/>
  <c r="K1469" i="6"/>
  <c r="K1472" i="6"/>
  <c r="K1489" i="6"/>
  <c r="K1499" i="6"/>
  <c r="K1506" i="6"/>
  <c r="K1516" i="6"/>
  <c r="K1246" i="6"/>
  <c r="K1282" i="6"/>
  <c r="K1289" i="6"/>
  <c r="K1293" i="6"/>
  <c r="K1296" i="6"/>
  <c r="K1300" i="6"/>
  <c r="K1303" i="6"/>
  <c r="K1307" i="6"/>
  <c r="K1314" i="6"/>
  <c r="K1321" i="6"/>
  <c r="K1325" i="6"/>
  <c r="K1328" i="6"/>
  <c r="K1332" i="6"/>
  <c r="K1335" i="6"/>
  <c r="K1339" i="6"/>
  <c r="K1346" i="6"/>
  <c r="K1353" i="6"/>
  <c r="K1357" i="6"/>
  <c r="K1360" i="6"/>
  <c r="K1364" i="6"/>
  <c r="K1367" i="6"/>
  <c r="K1371" i="6"/>
  <c r="K1378" i="6"/>
  <c r="K1385" i="6"/>
  <c r="K1395" i="6"/>
  <c r="K1402" i="6"/>
  <c r="K1412" i="6"/>
  <c r="K1415" i="6"/>
  <c r="K1422" i="6"/>
  <c r="K1429" i="6"/>
  <c r="K1432" i="6"/>
  <c r="K1449" i="6"/>
  <c r="K1459" i="6"/>
  <c r="K1466" i="6"/>
  <c r="K1476" i="6"/>
  <c r="K1479" i="6"/>
  <c r="K1486" i="6"/>
  <c r="K1493" i="6"/>
  <c r="K1496" i="6"/>
  <c r="K1513" i="6"/>
  <c r="K1523" i="6"/>
  <c r="K1530" i="6"/>
  <c r="K1286" i="6"/>
  <c r="K1318" i="6"/>
  <c r="K1350" i="6"/>
  <c r="K1382" i="6"/>
  <c r="K1389" i="6"/>
  <c r="K1392" i="6"/>
  <c r="K1409" i="6"/>
  <c r="K1419" i="6"/>
  <c r="K1426" i="6"/>
  <c r="K1436" i="6"/>
  <c r="K1439" i="6"/>
  <c r="K1446" i="6"/>
  <c r="K1453" i="6"/>
  <c r="K1456" i="6"/>
  <c r="K1473" i="6"/>
  <c r="K1483" i="6"/>
  <c r="K1490" i="6"/>
  <c r="K1500" i="6"/>
  <c r="K1503" i="6"/>
  <c r="K1510" i="6"/>
  <c r="K1517" i="6"/>
  <c r="K1520" i="6"/>
  <c r="K1297" i="6"/>
  <c r="K1354" i="6"/>
  <c r="K1463" i="6"/>
  <c r="K1528" i="6"/>
  <c r="K1553" i="6"/>
  <c r="K1563" i="6"/>
  <c r="K1570" i="6"/>
  <c r="K1580" i="6"/>
  <c r="K1583" i="6"/>
  <c r="K1590" i="6"/>
  <c r="K1597" i="6"/>
  <c r="K1600" i="6"/>
  <c r="K1617" i="6"/>
  <c r="K1627" i="6"/>
  <c r="K1634" i="6"/>
  <c r="K1644" i="6"/>
  <c r="K1647" i="6"/>
  <c r="K1654" i="6"/>
  <c r="K1661" i="6"/>
  <c r="K1664" i="6"/>
  <c r="K1681" i="6"/>
  <c r="K1691" i="6"/>
  <c r="K1698" i="6"/>
  <c r="K1708" i="6"/>
  <c r="K1711" i="6"/>
  <c r="K1718" i="6"/>
  <c r="K1725" i="6"/>
  <c r="K1728" i="6"/>
  <c r="K1745" i="6"/>
  <c r="K1755" i="6"/>
  <c r="K1762" i="6"/>
  <c r="K1772" i="6"/>
  <c r="K1775" i="6"/>
  <c r="K1782" i="6"/>
  <c r="K1789" i="6"/>
  <c r="K1792" i="6"/>
  <c r="K1301" i="6"/>
  <c r="K1329" i="6"/>
  <c r="K1386" i="6"/>
  <c r="K1413" i="6"/>
  <c r="K1519" i="6"/>
  <c r="K1536" i="6"/>
  <c r="K1540" i="6"/>
  <c r="K1543" i="6"/>
  <c r="K1550" i="6"/>
  <c r="K1557" i="6"/>
  <c r="K1560" i="6"/>
  <c r="K1577" i="6"/>
  <c r="K1587" i="6"/>
  <c r="K1594" i="6"/>
  <c r="K1604" i="6"/>
  <c r="K1607" i="6"/>
  <c r="K1614" i="6"/>
  <c r="K1621" i="6"/>
  <c r="K1624" i="6"/>
  <c r="K1641" i="6"/>
  <c r="K1651" i="6"/>
  <c r="K1658" i="6"/>
  <c r="K1668" i="6"/>
  <c r="K1671" i="6"/>
  <c r="K1678" i="6"/>
  <c r="K1685" i="6"/>
  <c r="K1688" i="6"/>
  <c r="K1705" i="6"/>
  <c r="K1715" i="6"/>
  <c r="K1722" i="6"/>
  <c r="K1732" i="6"/>
  <c r="K1735" i="6"/>
  <c r="K1742" i="6"/>
  <c r="K1749" i="6"/>
  <c r="K1752" i="6"/>
  <c r="K1304" i="6"/>
  <c r="K1333" i="6"/>
  <c r="K1361" i="6"/>
  <c r="K1416" i="6"/>
  <c r="K1443" i="6"/>
  <c r="K1470" i="6"/>
  <c r="K1497" i="6"/>
  <c r="K1537" i="6"/>
  <c r="K1547" i="6"/>
  <c r="K1554" i="6"/>
  <c r="K1564" i="6"/>
  <c r="K1567" i="6"/>
  <c r="K1574" i="6"/>
  <c r="K1581" i="6"/>
  <c r="K1584" i="6"/>
  <c r="K1601" i="6"/>
  <c r="K1611" i="6"/>
  <c r="K1618" i="6"/>
  <c r="K1628" i="6"/>
  <c r="K1631" i="6"/>
  <c r="K1638" i="6"/>
  <c r="K1645" i="6"/>
  <c r="K1648" i="6"/>
  <c r="K1665" i="6"/>
  <c r="K1675" i="6"/>
  <c r="K1682" i="6"/>
  <c r="K1692" i="6"/>
  <c r="K1695" i="6"/>
  <c r="K1702" i="6"/>
  <c r="K1709" i="6"/>
  <c r="K1712" i="6"/>
  <c r="K1729" i="6"/>
  <c r="K1739" i="6"/>
  <c r="K1746" i="6"/>
  <c r="K1756" i="6"/>
  <c r="K1759" i="6"/>
  <c r="K1766" i="6"/>
  <c r="K1773" i="6"/>
  <c r="K1776" i="6"/>
  <c r="K1793" i="6"/>
  <c r="K1803" i="6"/>
  <c r="K1810" i="6"/>
  <c r="K1820" i="6"/>
  <c r="K1823" i="6"/>
  <c r="K1830" i="6"/>
  <c r="K1837" i="6"/>
  <c r="K1840" i="6"/>
  <c r="K1847" i="6"/>
  <c r="K1278" i="6"/>
  <c r="K1308" i="6"/>
  <c r="K1336" i="6"/>
  <c r="K1365" i="6"/>
  <c r="K1531" i="6"/>
  <c r="K1541" i="6"/>
  <c r="K1544" i="6"/>
  <c r="K1561" i="6"/>
  <c r="K1571" i="6"/>
  <c r="K1578" i="6"/>
  <c r="K1588" i="6"/>
  <c r="K1591" i="6"/>
  <c r="K1598" i="6"/>
  <c r="K1605" i="6"/>
  <c r="K1608" i="6"/>
  <c r="K1625" i="6"/>
  <c r="K1635" i="6"/>
  <c r="K1642" i="6"/>
  <c r="K1652" i="6"/>
  <c r="K1655" i="6"/>
  <c r="K1662" i="6"/>
  <c r="K1669" i="6"/>
  <c r="K1672" i="6"/>
  <c r="K1689" i="6"/>
  <c r="K1699" i="6"/>
  <c r="K1706" i="6"/>
  <c r="K1716" i="6"/>
  <c r="K1719" i="6"/>
  <c r="K1726" i="6"/>
  <c r="K1733" i="6"/>
  <c r="K1736" i="6"/>
  <c r="K1753" i="6"/>
  <c r="K1763" i="6"/>
  <c r="K1770" i="6"/>
  <c r="K1780" i="6"/>
  <c r="K1783" i="6"/>
  <c r="K1790" i="6"/>
  <c r="K1283" i="6"/>
  <c r="K1311" i="6"/>
  <c r="K1340" i="6"/>
  <c r="K1368" i="6"/>
  <c r="K1396" i="6"/>
  <c r="K1450" i="6"/>
  <c r="K1477" i="6"/>
  <c r="K1524" i="6"/>
  <c r="K1538" i="6"/>
  <c r="K1548" i="6"/>
  <c r="K1551" i="6"/>
  <c r="K1558" i="6"/>
  <c r="K1565" i="6"/>
  <c r="K1568" i="6"/>
  <c r="K1585" i="6"/>
  <c r="K1595" i="6"/>
  <c r="K1602" i="6"/>
  <c r="K1612" i="6"/>
  <c r="K1615" i="6"/>
  <c r="K1622" i="6"/>
  <c r="K1629" i="6"/>
  <c r="K1632" i="6"/>
  <c r="K1649" i="6"/>
  <c r="K1659" i="6"/>
  <c r="K1666" i="6"/>
  <c r="K1676" i="6"/>
  <c r="K1679" i="6"/>
  <c r="K1686" i="6"/>
  <c r="K1693" i="6"/>
  <c r="K1696" i="6"/>
  <c r="K1713" i="6"/>
  <c r="K1315" i="6"/>
  <c r="K1343" i="6"/>
  <c r="K1372" i="6"/>
  <c r="K1399" i="6"/>
  <c r="K1480" i="6"/>
  <c r="K1507" i="6"/>
  <c r="K1526" i="6"/>
  <c r="K1533" i="6"/>
  <c r="K1545" i="6"/>
  <c r="K1555" i="6"/>
  <c r="K1562" i="6"/>
  <c r="K1572" i="6"/>
  <c r="K1575" i="6"/>
  <c r="K1582" i="6"/>
  <c r="K1589" i="6"/>
  <c r="K1592" i="6"/>
  <c r="K1609" i="6"/>
  <c r="K1619" i="6"/>
  <c r="K1626" i="6"/>
  <c r="K1636" i="6"/>
  <c r="K1639" i="6"/>
  <c r="K1646" i="6"/>
  <c r="K1653" i="6"/>
  <c r="K1656" i="6"/>
  <c r="K1673" i="6"/>
  <c r="K1683" i="6"/>
  <c r="K1690" i="6"/>
  <c r="K1700" i="6"/>
  <c r="K1703" i="6"/>
  <c r="K1710" i="6"/>
  <c r="K1717" i="6"/>
  <c r="K1720" i="6"/>
  <c r="K1737" i="6"/>
  <c r="K1747" i="6"/>
  <c r="K1754" i="6"/>
  <c r="K1764" i="6"/>
  <c r="K1767" i="6"/>
  <c r="K1774" i="6"/>
  <c r="K1781" i="6"/>
  <c r="K1784" i="6"/>
  <c r="K1801" i="6"/>
  <c r="K1811" i="6"/>
  <c r="K1818" i="6"/>
  <c r="K1828" i="6"/>
  <c r="K1831" i="6"/>
  <c r="K1838" i="6"/>
  <c r="K1845" i="6"/>
  <c r="K1322" i="6"/>
  <c r="K1379" i="6"/>
  <c r="K1406" i="6"/>
  <c r="K1433" i="6"/>
  <c r="K1460" i="6"/>
  <c r="K1514" i="6"/>
  <c r="K1539" i="6"/>
  <c r="K1546" i="6"/>
  <c r="K1556" i="6"/>
  <c r="K1559" i="6"/>
  <c r="K1566" i="6"/>
  <c r="K1573" i="6"/>
  <c r="K1576" i="6"/>
  <c r="K1593" i="6"/>
  <c r="K1603" i="6"/>
  <c r="K1610" i="6"/>
  <c r="K1620" i="6"/>
  <c r="K1623" i="6"/>
  <c r="K1630" i="6"/>
  <c r="K1637" i="6"/>
  <c r="K1640" i="6"/>
  <c r="K1657" i="6"/>
  <c r="K1667" i="6"/>
  <c r="K1674" i="6"/>
  <c r="K1684" i="6"/>
  <c r="K1687" i="6"/>
  <c r="K1694" i="6"/>
  <c r="K1701" i="6"/>
  <c r="K1704" i="6"/>
  <c r="K1721" i="6"/>
  <c r="K1731" i="6"/>
  <c r="K1738" i="6"/>
  <c r="K1748" i="6"/>
  <c r="K1751" i="6"/>
  <c r="K1758" i="6"/>
  <c r="K1765" i="6"/>
  <c r="K1768" i="6"/>
  <c r="K1599" i="6"/>
  <c r="K1680" i="6"/>
  <c r="K1707" i="6"/>
  <c r="K1727" i="6"/>
  <c r="K1741" i="6"/>
  <c r="K1796" i="6"/>
  <c r="K1819" i="6"/>
  <c r="K1842" i="6"/>
  <c r="K1851" i="6"/>
  <c r="K1864" i="6"/>
  <c r="K1867" i="6"/>
  <c r="K1870" i="6"/>
  <c r="K1877" i="6"/>
  <c r="K1884" i="6"/>
  <c r="K1887" i="6"/>
  <c r="K1904" i="6"/>
  <c r="K1914" i="6"/>
  <c r="K1921" i="6"/>
  <c r="K1931" i="6"/>
  <c r="K1934" i="6"/>
  <c r="K1941" i="6"/>
  <c r="K1948" i="6"/>
  <c r="K1951" i="6"/>
  <c r="K1968" i="6"/>
  <c r="K1978" i="6"/>
  <c r="K1985" i="6"/>
  <c r="K1995" i="6"/>
  <c r="K1998" i="6"/>
  <c r="K2005" i="6"/>
  <c r="K2012" i="6"/>
  <c r="K2015" i="6"/>
  <c r="K2032" i="6"/>
  <c r="K2042" i="6"/>
  <c r="K2049" i="6"/>
  <c r="K2059" i="6"/>
  <c r="K1549" i="6"/>
  <c r="K1730" i="6"/>
  <c r="K1743" i="6"/>
  <c r="K1757" i="6"/>
  <c r="K1797" i="6"/>
  <c r="K1802" i="6"/>
  <c r="K1806" i="6"/>
  <c r="K1815" i="6"/>
  <c r="K1824" i="6"/>
  <c r="K1829" i="6"/>
  <c r="K1833" i="6"/>
  <c r="K1858" i="6"/>
  <c r="K1861" i="6"/>
  <c r="K1874" i="6"/>
  <c r="K1881" i="6"/>
  <c r="K1891" i="6"/>
  <c r="K1894" i="6"/>
  <c r="K1901" i="6"/>
  <c r="K1908" i="6"/>
  <c r="K1911" i="6"/>
  <c r="K1928" i="6"/>
  <c r="K1938" i="6"/>
  <c r="K1945" i="6"/>
  <c r="K1955" i="6"/>
  <c r="K1958" i="6"/>
  <c r="K1965" i="6"/>
  <c r="K1972" i="6"/>
  <c r="K1975" i="6"/>
  <c r="K1992" i="6"/>
  <c r="K2002" i="6"/>
  <c r="K2009" i="6"/>
  <c r="K2019" i="6"/>
  <c r="K2022" i="6"/>
  <c r="K2029" i="6"/>
  <c r="K2036" i="6"/>
  <c r="K2039" i="6"/>
  <c r="K2056" i="6"/>
  <c r="K2066" i="6"/>
  <c r="K2073" i="6"/>
  <c r="K2083" i="6"/>
  <c r="K2086" i="6"/>
  <c r="K1552" i="6"/>
  <c r="K1579" i="6"/>
  <c r="K1606" i="6"/>
  <c r="K1633" i="6"/>
  <c r="K1660" i="6"/>
  <c r="K1714" i="6"/>
  <c r="K1744" i="6"/>
  <c r="K1791" i="6"/>
  <c r="K1825" i="6"/>
  <c r="K1834" i="6"/>
  <c r="K1852" i="6"/>
  <c r="K1855" i="6"/>
  <c r="K1865" i="6"/>
  <c r="K1868" i="6"/>
  <c r="K1871" i="6"/>
  <c r="K1888" i="6"/>
  <c r="K1898" i="6"/>
  <c r="K1905" i="6"/>
  <c r="K1915" i="6"/>
  <c r="K1918" i="6"/>
  <c r="K1925" i="6"/>
  <c r="K1932" i="6"/>
  <c r="K1935" i="6"/>
  <c r="K1952" i="6"/>
  <c r="K1962" i="6"/>
  <c r="K1969" i="6"/>
  <c r="K1979" i="6"/>
  <c r="K1982" i="6"/>
  <c r="K1989" i="6"/>
  <c r="K1996" i="6"/>
  <c r="K1999" i="6"/>
  <c r="K2016" i="6"/>
  <c r="K2026" i="6"/>
  <c r="K2033" i="6"/>
  <c r="K2043" i="6"/>
  <c r="K2046" i="6"/>
  <c r="K2053" i="6"/>
  <c r="K2060" i="6"/>
  <c r="K2063" i="6"/>
  <c r="K2080" i="6"/>
  <c r="K2090" i="6"/>
  <c r="K2097" i="6"/>
  <c r="K1290" i="6"/>
  <c r="K1663" i="6"/>
  <c r="K1777" i="6"/>
  <c r="K1785" i="6"/>
  <c r="K1798" i="6"/>
  <c r="K1807" i="6"/>
  <c r="K1812" i="6"/>
  <c r="K1816" i="6"/>
  <c r="K1821" i="6"/>
  <c r="K1843" i="6"/>
  <c r="K1848" i="6"/>
  <c r="K1862" i="6"/>
  <c r="K1875" i="6"/>
  <c r="K1878" i="6"/>
  <c r="K1885" i="6"/>
  <c r="K1892" i="6"/>
  <c r="K1895" i="6"/>
  <c r="K1912" i="6"/>
  <c r="K1922" i="6"/>
  <c r="K1929" i="6"/>
  <c r="K1939" i="6"/>
  <c r="K1942" i="6"/>
  <c r="K1949" i="6"/>
  <c r="K1956" i="6"/>
  <c r="K1959" i="6"/>
  <c r="K1976" i="6"/>
  <c r="K1986" i="6"/>
  <c r="K1993" i="6"/>
  <c r="K2003" i="6"/>
  <c r="K2006" i="6"/>
  <c r="K2013" i="6"/>
  <c r="K2020" i="6"/>
  <c r="K2023" i="6"/>
  <c r="K2040" i="6"/>
  <c r="K1527" i="6"/>
  <c r="K1586" i="6"/>
  <c r="K1613" i="6"/>
  <c r="K1734" i="6"/>
  <c r="K1760" i="6"/>
  <c r="K1769" i="6"/>
  <c r="K1778" i="6"/>
  <c r="K1786" i="6"/>
  <c r="K1808" i="6"/>
  <c r="K1817" i="6"/>
  <c r="K1826" i="6"/>
  <c r="K1835" i="6"/>
  <c r="K1839" i="6"/>
  <c r="K1844" i="6"/>
  <c r="K1849" i="6"/>
  <c r="K1853" i="6"/>
  <c r="K1856" i="6"/>
  <c r="K1859" i="6"/>
  <c r="K1872" i="6"/>
  <c r="K1882" i="6"/>
  <c r="K1889" i="6"/>
  <c r="K1899" i="6"/>
  <c r="K1902" i="6"/>
  <c r="K1909" i="6"/>
  <c r="K1916" i="6"/>
  <c r="K1919" i="6"/>
  <c r="K1936" i="6"/>
  <c r="K1946" i="6"/>
  <c r="K1953" i="6"/>
  <c r="K1963" i="6"/>
  <c r="K1966" i="6"/>
  <c r="K1973" i="6"/>
  <c r="K1980" i="6"/>
  <c r="K1983" i="6"/>
  <c r="K2000" i="6"/>
  <c r="K2010" i="6"/>
  <c r="K2017" i="6"/>
  <c r="K2027" i="6"/>
  <c r="K2030" i="6"/>
  <c r="K2037" i="6"/>
  <c r="K1347" i="6"/>
  <c r="K1534" i="6"/>
  <c r="K1616" i="6"/>
  <c r="K1643" i="6"/>
  <c r="K1670" i="6"/>
  <c r="K1697" i="6"/>
  <c r="K1723" i="6"/>
  <c r="K1750" i="6"/>
  <c r="K1761" i="6"/>
  <c r="K1779" i="6"/>
  <c r="K1787" i="6"/>
  <c r="K1794" i="6"/>
  <c r="K1799" i="6"/>
  <c r="K1804" i="6"/>
  <c r="K1813" i="6"/>
  <c r="K1822" i="6"/>
  <c r="K1866" i="6"/>
  <c r="K1869" i="6"/>
  <c r="K1876" i="6"/>
  <c r="K1879" i="6"/>
  <c r="K1896" i="6"/>
  <c r="K1906" i="6"/>
  <c r="K1913" i="6"/>
  <c r="K1923" i="6"/>
  <c r="K1926" i="6"/>
  <c r="K1933" i="6"/>
  <c r="K1940" i="6"/>
  <c r="K1943" i="6"/>
  <c r="K1960" i="6"/>
  <c r="K1970" i="6"/>
  <c r="K1977" i="6"/>
  <c r="K1987" i="6"/>
  <c r="K1990" i="6"/>
  <c r="K1997" i="6"/>
  <c r="K2004" i="6"/>
  <c r="K2007" i="6"/>
  <c r="K2024" i="6"/>
  <c r="K2034" i="6"/>
  <c r="K2041" i="6"/>
  <c r="K2051" i="6"/>
  <c r="K2054" i="6"/>
  <c r="K2061" i="6"/>
  <c r="K2068" i="6"/>
  <c r="K2071" i="6"/>
  <c r="K2088" i="6"/>
  <c r="K1375" i="6"/>
  <c r="K1724" i="6"/>
  <c r="K1771" i="6"/>
  <c r="K1788" i="6"/>
  <c r="K1800" i="6"/>
  <c r="K1805" i="6"/>
  <c r="K1809" i="6"/>
  <c r="K1827" i="6"/>
  <c r="K1836" i="6"/>
  <c r="K1850" i="6"/>
  <c r="K1863" i="6"/>
  <c r="K1873" i="6"/>
  <c r="K1883" i="6"/>
  <c r="K1886" i="6"/>
  <c r="K1893" i="6"/>
  <c r="K1900" i="6"/>
  <c r="K1903" i="6"/>
  <c r="K1920" i="6"/>
  <c r="K1930" i="6"/>
  <c r="K1937" i="6"/>
  <c r="K1947" i="6"/>
  <c r="K1950" i="6"/>
  <c r="K1957" i="6"/>
  <c r="K1964" i="6"/>
  <c r="K1967" i="6"/>
  <c r="K1984" i="6"/>
  <c r="K1994" i="6"/>
  <c r="K2001" i="6"/>
  <c r="K2011" i="6"/>
  <c r="K2014" i="6"/>
  <c r="K2021" i="6"/>
  <c r="K2028" i="6"/>
  <c r="K2031" i="6"/>
  <c r="K2048" i="6"/>
  <c r="K2058" i="6"/>
  <c r="K2065" i="6"/>
  <c r="K2075" i="6"/>
  <c r="K2078" i="6"/>
  <c r="K2085" i="6"/>
  <c r="K2092" i="6"/>
  <c r="K1677" i="6"/>
  <c r="K1860" i="6"/>
  <c r="K2044" i="6"/>
  <c r="K2082" i="6"/>
  <c r="K2089" i="6"/>
  <c r="K2105" i="6"/>
  <c r="K2115" i="6"/>
  <c r="K2118" i="6"/>
  <c r="K2125" i="6"/>
  <c r="K2132" i="6"/>
  <c r="K2135" i="6"/>
  <c r="K2152" i="6"/>
  <c r="K2162" i="6"/>
  <c r="K2169" i="6"/>
  <c r="K2179" i="6"/>
  <c r="K2182" i="6"/>
  <c r="K2189" i="6"/>
  <c r="K2196" i="6"/>
  <c r="K2199" i="6"/>
  <c r="K2216" i="6"/>
  <c r="K2226" i="6"/>
  <c r="K2233" i="6"/>
  <c r="K2243" i="6"/>
  <c r="K2246" i="6"/>
  <c r="K2253" i="6"/>
  <c r="K2260" i="6"/>
  <c r="K2263" i="6"/>
  <c r="K2280" i="6"/>
  <c r="K2290" i="6"/>
  <c r="K2297" i="6"/>
  <c r="K2307" i="6"/>
  <c r="K2310" i="6"/>
  <c r="K2317" i="6"/>
  <c r="K2324" i="6"/>
  <c r="K2327" i="6"/>
  <c r="K2344" i="6"/>
  <c r="K2354" i="6"/>
  <c r="K2361" i="6"/>
  <c r="K2371" i="6"/>
  <c r="K2378" i="6"/>
  <c r="K2385" i="6"/>
  <c r="K2395" i="6"/>
  <c r="K2398" i="6"/>
  <c r="K2409" i="6"/>
  <c r="K2416" i="6"/>
  <c r="K2426" i="6"/>
  <c r="K2433" i="6"/>
  <c r="K2440" i="6"/>
  <c r="K2443" i="6"/>
  <c r="K2463" i="6"/>
  <c r="K2470" i="6"/>
  <c r="K2480" i="6"/>
  <c r="K2497" i="6"/>
  <c r="K2500" i="6"/>
  <c r="K2507" i="6"/>
  <c r="K1795" i="6"/>
  <c r="K1832" i="6"/>
  <c r="K1890" i="6"/>
  <c r="K1917" i="6"/>
  <c r="K1944" i="6"/>
  <c r="K1971" i="6"/>
  <c r="K2025" i="6"/>
  <c r="K2045" i="6"/>
  <c r="K2062" i="6"/>
  <c r="K2069" i="6"/>
  <c r="K2076" i="6"/>
  <c r="K2094" i="6"/>
  <c r="K2098" i="6"/>
  <c r="K2112" i="6"/>
  <c r="K2122" i="6"/>
  <c r="K2129" i="6"/>
  <c r="K2139" i="6"/>
  <c r="K2142" i="6"/>
  <c r="K2149" i="6"/>
  <c r="K2156" i="6"/>
  <c r="K2159" i="6"/>
  <c r="K2176" i="6"/>
  <c r="K2186" i="6"/>
  <c r="K2193" i="6"/>
  <c r="K2203" i="6"/>
  <c r="K2206" i="6"/>
  <c r="K2213" i="6"/>
  <c r="K2220" i="6"/>
  <c r="K2223" i="6"/>
  <c r="K2240" i="6"/>
  <c r="K2250" i="6"/>
  <c r="K2257" i="6"/>
  <c r="K2267" i="6"/>
  <c r="K2270" i="6"/>
  <c r="K2277" i="6"/>
  <c r="K2284" i="6"/>
  <c r="K2287" i="6"/>
  <c r="K1974" i="6"/>
  <c r="K2055" i="6"/>
  <c r="K2070" i="6"/>
  <c r="K2077" i="6"/>
  <c r="K2084" i="6"/>
  <c r="K2102" i="6"/>
  <c r="K2109" i="6"/>
  <c r="K2116" i="6"/>
  <c r="K2119" i="6"/>
  <c r="K2136" i="6"/>
  <c r="K2146" i="6"/>
  <c r="K2153" i="6"/>
  <c r="K2163" i="6"/>
  <c r="K2166" i="6"/>
  <c r="K2173" i="6"/>
  <c r="K2180" i="6"/>
  <c r="K2183" i="6"/>
  <c r="K2200" i="6"/>
  <c r="K2210" i="6"/>
  <c r="K2217" i="6"/>
  <c r="K2227" i="6"/>
  <c r="K2230" i="6"/>
  <c r="K2237" i="6"/>
  <c r="K2244" i="6"/>
  <c r="K2247" i="6"/>
  <c r="K2264" i="6"/>
  <c r="K2274" i="6"/>
  <c r="K2281" i="6"/>
  <c r="K2291" i="6"/>
  <c r="K2294" i="6"/>
  <c r="K2301" i="6"/>
  <c r="K2308" i="6"/>
  <c r="K2311" i="6"/>
  <c r="K2328" i="6"/>
  <c r="K2338" i="6"/>
  <c r="K2345" i="6"/>
  <c r="K2355" i="6"/>
  <c r="K2358" i="6"/>
  <c r="K2365" i="6"/>
  <c r="K2372" i="6"/>
  <c r="K2379" i="6"/>
  <c r="K2382" i="6"/>
  <c r="K2389" i="6"/>
  <c r="K2396" i="6"/>
  <c r="K2399" i="6"/>
  <c r="K2406" i="6"/>
  <c r="K2417" i="6"/>
  <c r="K2427" i="6"/>
  <c r="K2430" i="6"/>
  <c r="K2444" i="6"/>
  <c r="K2454" i="6"/>
  <c r="K2464" i="6"/>
  <c r="K2467" i="6"/>
  <c r="K2474" i="6"/>
  <c r="K2491" i="6"/>
  <c r="K2498" i="6"/>
  <c r="K2501" i="6"/>
  <c r="K2518" i="6"/>
  <c r="K2528" i="6"/>
  <c r="K1542" i="6"/>
  <c r="K1740" i="6"/>
  <c r="K1841" i="6"/>
  <c r="K1897" i="6"/>
  <c r="K1924" i="6"/>
  <c r="K1569" i="6"/>
  <c r="K1846" i="6"/>
  <c r="K1927" i="6"/>
  <c r="K1954" i="6"/>
  <c r="K1981" i="6"/>
  <c r="K2008" i="6"/>
  <c r="K2035" i="6"/>
  <c r="K2072" i="6"/>
  <c r="K2103" i="6"/>
  <c r="K2120" i="6"/>
  <c r="K2130" i="6"/>
  <c r="K2137" i="6"/>
  <c r="K2147" i="6"/>
  <c r="K2150" i="6"/>
  <c r="K2157" i="6"/>
  <c r="K2164" i="6"/>
  <c r="K2167" i="6"/>
  <c r="K2184" i="6"/>
  <c r="K2194" i="6"/>
  <c r="K2201" i="6"/>
  <c r="K2211" i="6"/>
  <c r="K2214" i="6"/>
  <c r="K2221" i="6"/>
  <c r="K2228" i="6"/>
  <c r="K2231" i="6"/>
  <c r="K2248" i="6"/>
  <c r="K2258" i="6"/>
  <c r="K2265" i="6"/>
  <c r="K2275" i="6"/>
  <c r="K2278" i="6"/>
  <c r="K2285" i="6"/>
  <c r="K2292" i="6"/>
  <c r="K2295" i="6"/>
  <c r="K2312" i="6"/>
  <c r="K2322" i="6"/>
  <c r="K2329" i="6"/>
  <c r="K2339" i="6"/>
  <c r="K2342" i="6"/>
  <c r="K2349" i="6"/>
  <c r="K2356" i="6"/>
  <c r="K2359" i="6"/>
  <c r="K2373" i="6"/>
  <c r="K2380" i="6"/>
  <c r="K2383" i="6"/>
  <c r="K2400" i="6"/>
  <c r="K2407" i="6"/>
  <c r="K2414" i="6"/>
  <c r="K2421" i="6"/>
  <c r="K2428" i="6"/>
  <c r="K2431" i="6"/>
  <c r="K2438" i="6"/>
  <c r="K2445" i="6"/>
  <c r="K1596" i="6"/>
  <c r="K1814" i="6"/>
  <c r="K2038" i="6"/>
  <c r="K2050" i="6"/>
  <c r="K2079" i="6"/>
  <c r="K2096" i="6"/>
  <c r="K2100" i="6"/>
  <c r="K2107" i="6"/>
  <c r="K2110" i="6"/>
  <c r="K2117" i="6"/>
  <c r="K2124" i="6"/>
  <c r="K2127" i="6"/>
  <c r="K2144" i="6"/>
  <c r="K2154" i="6"/>
  <c r="K2161" i="6"/>
  <c r="K2171" i="6"/>
  <c r="K2174" i="6"/>
  <c r="K2181" i="6"/>
  <c r="K2188" i="6"/>
  <c r="K2191" i="6"/>
  <c r="K2208" i="6"/>
  <c r="K2218" i="6"/>
  <c r="K2225" i="6"/>
  <c r="K2235" i="6"/>
  <c r="K2238" i="6"/>
  <c r="K2245" i="6"/>
  <c r="K2252" i="6"/>
  <c r="K2255" i="6"/>
  <c r="K2272" i="6"/>
  <c r="K2282" i="6"/>
  <c r="K2289" i="6"/>
  <c r="K2299" i="6"/>
  <c r="K2302" i="6"/>
  <c r="K2309" i="6"/>
  <c r="K2316" i="6"/>
  <c r="K2319" i="6"/>
  <c r="K2336" i="6"/>
  <c r="K2346" i="6"/>
  <c r="K2353" i="6"/>
  <c r="K2363" i="6"/>
  <c r="K2366" i="6"/>
  <c r="K2377" i="6"/>
  <c r="K2387" i="6"/>
  <c r="K2390" i="6"/>
  <c r="K2397" i="6"/>
  <c r="K2404" i="6"/>
  <c r="K2411" i="6"/>
  <c r="K2418" i="6"/>
  <c r="K2425" i="6"/>
  <c r="K2435" i="6"/>
  <c r="K2452" i="6"/>
  <c r="K2462" i="6"/>
  <c r="K2472" i="6"/>
  <c r="K2482" i="6"/>
  <c r="K2489" i="6"/>
  <c r="K2492" i="6"/>
  <c r="K2499" i="6"/>
  <c r="K2506" i="6"/>
  <c r="K2509" i="6"/>
  <c r="K2526" i="6"/>
  <c r="K2536" i="6"/>
  <c r="K2543" i="6"/>
  <c r="K2553" i="6"/>
  <c r="K2560" i="6"/>
  <c r="K2567" i="6"/>
  <c r="K2577" i="6"/>
  <c r="K2580" i="6"/>
  <c r="K2591" i="6"/>
  <c r="K2598" i="6"/>
  <c r="K2605" i="6"/>
  <c r="K1854" i="6"/>
  <c r="K1880" i="6"/>
  <c r="K1907" i="6"/>
  <c r="K1961" i="6"/>
  <c r="K1988" i="6"/>
  <c r="K2067" i="6"/>
  <c r="K2087" i="6"/>
  <c r="K2104" i="6"/>
  <c r="K2114" i="6"/>
  <c r="K2121" i="6"/>
  <c r="K2131" i="6"/>
  <c r="K2134" i="6"/>
  <c r="K2141" i="6"/>
  <c r="K2148" i="6"/>
  <c r="K2151" i="6"/>
  <c r="K2168" i="6"/>
  <c r="K2178" i="6"/>
  <c r="K2185" i="6"/>
  <c r="K2195" i="6"/>
  <c r="K2198" i="6"/>
  <c r="K2205" i="6"/>
  <c r="K2212" i="6"/>
  <c r="K2215" i="6"/>
  <c r="K2232" i="6"/>
  <c r="K2242" i="6"/>
  <c r="K2249" i="6"/>
  <c r="K2259" i="6"/>
  <c r="K2262" i="6"/>
  <c r="K2269" i="6"/>
  <c r="K2276" i="6"/>
  <c r="K2279" i="6"/>
  <c r="K2296" i="6"/>
  <c r="K2306" i="6"/>
  <c r="K2313" i="6"/>
  <c r="K2323" i="6"/>
  <c r="K2326" i="6"/>
  <c r="K2333" i="6"/>
  <c r="K2340" i="6"/>
  <c r="K2343" i="6"/>
  <c r="K2360" i="6"/>
  <c r="K2370" i="6"/>
  <c r="K2384" i="6"/>
  <c r="K2394" i="6"/>
  <c r="K2401" i="6"/>
  <c r="K2408" i="6"/>
  <c r="K2415" i="6"/>
  <c r="K2432" i="6"/>
  <c r="K2439" i="6"/>
  <c r="K2442" i="6"/>
  <c r="K2449" i="6"/>
  <c r="K2456" i="6"/>
  <c r="K2459" i="6"/>
  <c r="K2469" i="6"/>
  <c r="K2476" i="6"/>
  <c r="K2479" i="6"/>
  <c r="K2496" i="6"/>
  <c r="K2503" i="6"/>
  <c r="K2513" i="6"/>
  <c r="K2516" i="6"/>
  <c r="K2523" i="6"/>
  <c r="K2530" i="6"/>
  <c r="K2533" i="6"/>
  <c r="K2550" i="6"/>
  <c r="K2557" i="6"/>
  <c r="K2574" i="6"/>
  <c r="K2584" i="6"/>
  <c r="K2595" i="6"/>
  <c r="K2602" i="6"/>
  <c r="K2609" i="6"/>
  <c r="K1650" i="6"/>
  <c r="K2047" i="6"/>
  <c r="K2099" i="6"/>
  <c r="K2113" i="6"/>
  <c r="K2126" i="6"/>
  <c r="K2140" i="6"/>
  <c r="K2207" i="6"/>
  <c r="K2234" i="6"/>
  <c r="K2261" i="6"/>
  <c r="K2288" i="6"/>
  <c r="K2300" i="6"/>
  <c r="K2335" i="6"/>
  <c r="K2362" i="6"/>
  <c r="K2381" i="6"/>
  <c r="K2436" i="6"/>
  <c r="K2460" i="6"/>
  <c r="K2487" i="6"/>
  <c r="K2494" i="6"/>
  <c r="K2514" i="6"/>
  <c r="K2519" i="6"/>
  <c r="K2524" i="6"/>
  <c r="K2535" i="6"/>
  <c r="K2539" i="6"/>
  <c r="K2544" i="6"/>
  <c r="K2548" i="6"/>
  <c r="K2558" i="6"/>
  <c r="K2585" i="6"/>
  <c r="K2594" i="6"/>
  <c r="K2608" i="6"/>
  <c r="K2616" i="6"/>
  <c r="K2627" i="6"/>
  <c r="K2634" i="6"/>
  <c r="K2637" i="6"/>
  <c r="K2644" i="6"/>
  <c r="K2655" i="6"/>
  <c r="K2662" i="6"/>
  <c r="K2669" i="6"/>
  <c r="K2676" i="6"/>
  <c r="K2687" i="6"/>
  <c r="K2694" i="6"/>
  <c r="K2701" i="6"/>
  <c r="K2708" i="6"/>
  <c r="K2719" i="6"/>
  <c r="K2726" i="6"/>
  <c r="K2733" i="6"/>
  <c r="K2740" i="6"/>
  <c r="K2751" i="6"/>
  <c r="K2758" i="6"/>
  <c r="K2765" i="6"/>
  <c r="K2772" i="6"/>
  <c r="K2783" i="6"/>
  <c r="K2790" i="6"/>
  <c r="K2797" i="6"/>
  <c r="K2804" i="6"/>
  <c r="K2815" i="6"/>
  <c r="K2822" i="6"/>
  <c r="K2829" i="6"/>
  <c r="K2836" i="6"/>
  <c r="K2843" i="6"/>
  <c r="K2853" i="6"/>
  <c r="K2870" i="6"/>
  <c r="K2873" i="6"/>
  <c r="K2880" i="6"/>
  <c r="K2887" i="6"/>
  <c r="K2890" i="6"/>
  <c r="K2900" i="6"/>
  <c r="K2907" i="6"/>
  <c r="K2924" i="6"/>
  <c r="K2931" i="6"/>
  <c r="K2052" i="6"/>
  <c r="K2081" i="6"/>
  <c r="K2101" i="6"/>
  <c r="K2128" i="6"/>
  <c r="K2155" i="6"/>
  <c r="K2209" i="6"/>
  <c r="K2222" i="6"/>
  <c r="K2236" i="6"/>
  <c r="K2318" i="6"/>
  <c r="K2337" i="6"/>
  <c r="K2364" i="6"/>
  <c r="K2391" i="6"/>
  <c r="K2419" i="6"/>
  <c r="K2437" i="6"/>
  <c r="K2446" i="6"/>
  <c r="K2461" i="6"/>
  <c r="K2481" i="6"/>
  <c r="K2488" i="6"/>
  <c r="K2495" i="6"/>
  <c r="K2508" i="6"/>
  <c r="K2520" i="6"/>
  <c r="K2525" i="6"/>
  <c r="K2540" i="6"/>
  <c r="K2554" i="6"/>
  <c r="K2576" i="6"/>
  <c r="K2581" i="6"/>
  <c r="K2590" i="6"/>
  <c r="K2604" i="6"/>
  <c r="K2613" i="6"/>
  <c r="K2620" i="6"/>
  <c r="K2631" i="6"/>
  <c r="K2641" i="6"/>
  <c r="K2648" i="6"/>
  <c r="K2659" i="6"/>
  <c r="K2666" i="6"/>
  <c r="K2673" i="6"/>
  <c r="K2680" i="6"/>
  <c r="K2691" i="6"/>
  <c r="K2698" i="6"/>
  <c r="K2705" i="6"/>
  <c r="K2712" i="6"/>
  <c r="K2723" i="6"/>
  <c r="K2730" i="6"/>
  <c r="K2737" i="6"/>
  <c r="K2744" i="6"/>
  <c r="K2755" i="6"/>
  <c r="K2762" i="6"/>
  <c r="K2769" i="6"/>
  <c r="K2776" i="6"/>
  <c r="K2787" i="6"/>
  <c r="K2794" i="6"/>
  <c r="K2801" i="6"/>
  <c r="K2808" i="6"/>
  <c r="K2819" i="6"/>
  <c r="K2826" i="6"/>
  <c r="K2833" i="6"/>
  <c r="K2840" i="6"/>
  <c r="K2847" i="6"/>
  <c r="K2850" i="6"/>
  <c r="K2860" i="6"/>
  <c r="K2867" i="6"/>
  <c r="K2877" i="6"/>
  <c r="K2894" i="6"/>
  <c r="K2897" i="6"/>
  <c r="K2904" i="6"/>
  <c r="K2911" i="6"/>
  <c r="K2914" i="6"/>
  <c r="K2918" i="6"/>
  <c r="K2921" i="6"/>
  <c r="K2928" i="6"/>
  <c r="K2935" i="6"/>
  <c r="K2938" i="6"/>
  <c r="K2955" i="6"/>
  <c r="K2959" i="6"/>
  <c r="K2969" i="6"/>
  <c r="K2976" i="6"/>
  <c r="K2057" i="6"/>
  <c r="K2143" i="6"/>
  <c r="K2170" i="6"/>
  <c r="K2197" i="6"/>
  <c r="K2224" i="6"/>
  <c r="K2251" i="6"/>
  <c r="K2320" i="6"/>
  <c r="K2347" i="6"/>
  <c r="K2374" i="6"/>
  <c r="K2392" i="6"/>
  <c r="K2410" i="6"/>
  <c r="K2420" i="6"/>
  <c r="K2429" i="6"/>
  <c r="K2447" i="6"/>
  <c r="K2455" i="6"/>
  <c r="K2468" i="6"/>
  <c r="K2475" i="6"/>
  <c r="K2502" i="6"/>
  <c r="K2515" i="6"/>
  <c r="K2531" i="6"/>
  <c r="K2545" i="6"/>
  <c r="K2549" i="6"/>
  <c r="K2559" i="6"/>
  <c r="K2563" i="6"/>
  <c r="K2568" i="6"/>
  <c r="K2572" i="6"/>
  <c r="K2586" i="6"/>
  <c r="K2600" i="6"/>
  <c r="K2610" i="6"/>
  <c r="K2617" i="6"/>
  <c r="K2624" i="6"/>
  <c r="K2638" i="6"/>
  <c r="K2645" i="6"/>
  <c r="K2652" i="6"/>
  <c r="K2663" i="6"/>
  <c r="K2670" i="6"/>
  <c r="K2677" i="6"/>
  <c r="K2684" i="6"/>
  <c r="K2695" i="6"/>
  <c r="K2702" i="6"/>
  <c r="K2709" i="6"/>
  <c r="K2716" i="6"/>
  <c r="K2727" i="6"/>
  <c r="K2734" i="6"/>
  <c r="K2741" i="6"/>
  <c r="K2748" i="6"/>
  <c r="K2759" i="6"/>
  <c r="K2766" i="6"/>
  <c r="K2773" i="6"/>
  <c r="K2780" i="6"/>
  <c r="K2791" i="6"/>
  <c r="K2798" i="6"/>
  <c r="K2805" i="6"/>
  <c r="K2812" i="6"/>
  <c r="K2823" i="6"/>
  <c r="K2830" i="6"/>
  <c r="K2837" i="6"/>
  <c r="K2854" i="6"/>
  <c r="K2857" i="6"/>
  <c r="K2864" i="6"/>
  <c r="K2871" i="6"/>
  <c r="K2874" i="6"/>
  <c r="K2884" i="6"/>
  <c r="K2891" i="6"/>
  <c r="K2901" i="6"/>
  <c r="K2925" i="6"/>
  <c r="K2942" i="6"/>
  <c r="K2945" i="6"/>
  <c r="K2949" i="6"/>
  <c r="K2952" i="6"/>
  <c r="K2966" i="6"/>
  <c r="K2973" i="6"/>
  <c r="K1991" i="6"/>
  <c r="K2145" i="6"/>
  <c r="K2158" i="6"/>
  <c r="K2172" i="6"/>
  <c r="K2239" i="6"/>
  <c r="K2266" i="6"/>
  <c r="K2293" i="6"/>
  <c r="K2303" i="6"/>
  <c r="K2321" i="6"/>
  <c r="K2330" i="6"/>
  <c r="K2348" i="6"/>
  <c r="K2357" i="6"/>
  <c r="K2375" i="6"/>
  <c r="K2393" i="6"/>
  <c r="K2402" i="6"/>
  <c r="K2412" i="6"/>
  <c r="K2448" i="6"/>
  <c r="K2483" i="6"/>
  <c r="K2490" i="6"/>
  <c r="K2510" i="6"/>
  <c r="K2521" i="6"/>
  <c r="K2527" i="6"/>
  <c r="K2537" i="6"/>
  <c r="K2541" i="6"/>
  <c r="K2555" i="6"/>
  <c r="K2564" i="6"/>
  <c r="K2578" i="6"/>
  <c r="K2582" i="6"/>
  <c r="K2596" i="6"/>
  <c r="K2606" i="6"/>
  <c r="K2614" i="6"/>
  <c r="K2621" i="6"/>
  <c r="K2628" i="6"/>
  <c r="K2635" i="6"/>
  <c r="K2642" i="6"/>
  <c r="K2649" i="6"/>
  <c r="K2656" i="6"/>
  <c r="K2667" i="6"/>
  <c r="K2674" i="6"/>
  <c r="K2681" i="6"/>
  <c r="K2688" i="6"/>
  <c r="K2699" i="6"/>
  <c r="K2706" i="6"/>
  <c r="K2713" i="6"/>
  <c r="K2720" i="6"/>
  <c r="K2731" i="6"/>
  <c r="K2738" i="6"/>
  <c r="K2745" i="6"/>
  <c r="K2752" i="6"/>
  <c r="K2763" i="6"/>
  <c r="K2770" i="6"/>
  <c r="K2777" i="6"/>
  <c r="K2784" i="6"/>
  <c r="K2795" i="6"/>
  <c r="K2802" i="6"/>
  <c r="K2809" i="6"/>
  <c r="K2816" i="6"/>
  <c r="K2827" i="6"/>
  <c r="K2834" i="6"/>
  <c r="K2844" i="6"/>
  <c r="K2851" i="6"/>
  <c r="K2861" i="6"/>
  <c r="K2878" i="6"/>
  <c r="K2881" i="6"/>
  <c r="K2888" i="6"/>
  <c r="K2895" i="6"/>
  <c r="K2898" i="6"/>
  <c r="K2908" i="6"/>
  <c r="K2915" i="6"/>
  <c r="K2919" i="6"/>
  <c r="K2922" i="6"/>
  <c r="K2932" i="6"/>
  <c r="K2939" i="6"/>
  <c r="K1857" i="6"/>
  <c r="K2064" i="6"/>
  <c r="K2091" i="6"/>
  <c r="K2106" i="6"/>
  <c r="K2133" i="6"/>
  <c r="K2160" i="6"/>
  <c r="K2187" i="6"/>
  <c r="K2241" i="6"/>
  <c r="K2254" i="6"/>
  <c r="K2268" i="6"/>
  <c r="K2304" i="6"/>
  <c r="K2331" i="6"/>
  <c r="K2367" i="6"/>
  <c r="K2376" i="6"/>
  <c r="K2403" i="6"/>
  <c r="K2413" i="6"/>
  <c r="K2422" i="6"/>
  <c r="K2457" i="6"/>
  <c r="K2477" i="6"/>
  <c r="K2484" i="6"/>
  <c r="K2504" i="6"/>
  <c r="K2511" i="6"/>
  <c r="K2522" i="6"/>
  <c r="K2532" i="6"/>
  <c r="K2546" i="6"/>
  <c r="K2551" i="6"/>
  <c r="K2569" i="6"/>
  <c r="K2573" i="6"/>
  <c r="K2587" i="6"/>
  <c r="K2592" i="6"/>
  <c r="K2601" i="6"/>
  <c r="K2611" i="6"/>
  <c r="K2618" i="6"/>
  <c r="K2625" i="6"/>
  <c r="K2632" i="6"/>
  <c r="K2639" i="6"/>
  <c r="K2646" i="6"/>
  <c r="K2653" i="6"/>
  <c r="K2660" i="6"/>
  <c r="K2671" i="6"/>
  <c r="K2678" i="6"/>
  <c r="K2685" i="6"/>
  <c r="K2692" i="6"/>
  <c r="K2703" i="6"/>
  <c r="K2710" i="6"/>
  <c r="K2717" i="6"/>
  <c r="K2724" i="6"/>
  <c r="K2735" i="6"/>
  <c r="K2742" i="6"/>
  <c r="K2749" i="6"/>
  <c r="K2756" i="6"/>
  <c r="K2767" i="6"/>
  <c r="K2774" i="6"/>
  <c r="K2781" i="6"/>
  <c r="K2788" i="6"/>
  <c r="K2799" i="6"/>
  <c r="K2806" i="6"/>
  <c r="K2813" i="6"/>
  <c r="K2820" i="6"/>
  <c r="K2831" i="6"/>
  <c r="K2838" i="6"/>
  <c r="K2841" i="6"/>
  <c r="K2848" i="6"/>
  <c r="K2855" i="6"/>
  <c r="K2858" i="6"/>
  <c r="K2868" i="6"/>
  <c r="K2875" i="6"/>
  <c r="K2885" i="6"/>
  <c r="K2902" i="6"/>
  <c r="K2905" i="6"/>
  <c r="K2912" i="6"/>
  <c r="K2926" i="6"/>
  <c r="K2929" i="6"/>
  <c r="K2936" i="6"/>
  <c r="K2943" i="6"/>
  <c r="K2946" i="6"/>
  <c r="K2950" i="6"/>
  <c r="K2953" i="6"/>
  <c r="K2960" i="6"/>
  <c r="K2967" i="6"/>
  <c r="K2018" i="6"/>
  <c r="K2093" i="6"/>
  <c r="K2108" i="6"/>
  <c r="K2175" i="6"/>
  <c r="K2202" i="6"/>
  <c r="K2229" i="6"/>
  <c r="K2256" i="6"/>
  <c r="K2283" i="6"/>
  <c r="K2305" i="6"/>
  <c r="K2314" i="6"/>
  <c r="K2332" i="6"/>
  <c r="K2341" i="6"/>
  <c r="K2350" i="6"/>
  <c r="K2368" i="6"/>
  <c r="K2386" i="6"/>
  <c r="K2405" i="6"/>
  <c r="K2423" i="6"/>
  <c r="K2441" i="6"/>
  <c r="K2450" i="6"/>
  <c r="K2471" i="6"/>
  <c r="K2505" i="6"/>
  <c r="K2517" i="6"/>
  <c r="K2538" i="6"/>
  <c r="K2542" i="6"/>
  <c r="K2547" i="6"/>
  <c r="K2561" i="6"/>
  <c r="K2565" i="6"/>
  <c r="K2583" i="6"/>
  <c r="K2588" i="6"/>
  <c r="K2597" i="6"/>
  <c r="K2607" i="6"/>
  <c r="K2615" i="6"/>
  <c r="K2622" i="6"/>
  <c r="K2629" i="6"/>
  <c r="K2643" i="6"/>
  <c r="K2650" i="6"/>
  <c r="K2657" i="6"/>
  <c r="K2664" i="6"/>
  <c r="K2675" i="6"/>
  <c r="K2682" i="6"/>
  <c r="K2689" i="6"/>
  <c r="K2696" i="6"/>
  <c r="K2707" i="6"/>
  <c r="K2714" i="6"/>
  <c r="K2721" i="6"/>
  <c r="K2728" i="6"/>
  <c r="K2739" i="6"/>
  <c r="K2746" i="6"/>
  <c r="K2753" i="6"/>
  <c r="K2760" i="6"/>
  <c r="K2771" i="6"/>
  <c r="K2778" i="6"/>
  <c r="K2785" i="6"/>
  <c r="K2792" i="6"/>
  <c r="K2803" i="6"/>
  <c r="K2810" i="6"/>
  <c r="K2817" i="6"/>
  <c r="K2824" i="6"/>
  <c r="K2835" i="6"/>
  <c r="K2845" i="6"/>
  <c r="K2862" i="6"/>
  <c r="K2865" i="6"/>
  <c r="K2872" i="6"/>
  <c r="K2879" i="6"/>
  <c r="K2882" i="6"/>
  <c r="K2892" i="6"/>
  <c r="K2899" i="6"/>
  <c r="K2909" i="6"/>
  <c r="K2916" i="6"/>
  <c r="K2923" i="6"/>
  <c r="K2933" i="6"/>
  <c r="K2957" i="6"/>
  <c r="K1910" i="6"/>
  <c r="K2095" i="6"/>
  <c r="K2123" i="6"/>
  <c r="K2177" i="6"/>
  <c r="K2190" i="6"/>
  <c r="K2204" i="6"/>
  <c r="K2271" i="6"/>
  <c r="K2315" i="6"/>
  <c r="K2351" i="6"/>
  <c r="K2369" i="6"/>
  <c r="K2388" i="6"/>
  <c r="K2424" i="6"/>
  <c r="K2451" i="6"/>
  <c r="K2458" i="6"/>
  <c r="K2465" i="6"/>
  <c r="K2478" i="6"/>
  <c r="K2485" i="6"/>
  <c r="K2512" i="6"/>
  <c r="K2534" i="6"/>
  <c r="K2138" i="6"/>
  <c r="K2334" i="6"/>
  <c r="K2473" i="6"/>
  <c r="K2570" i="6"/>
  <c r="K2636" i="6"/>
  <c r="K2679" i="6"/>
  <c r="K2693" i="6"/>
  <c r="K2750" i="6"/>
  <c r="K2764" i="6"/>
  <c r="K2807" i="6"/>
  <c r="K2821" i="6"/>
  <c r="K2889" i="6"/>
  <c r="K2903" i="6"/>
  <c r="K2930" i="6"/>
  <c r="K2940" i="6"/>
  <c r="K2947" i="6"/>
  <c r="K2954" i="6"/>
  <c r="K2961" i="6"/>
  <c r="K2983" i="6"/>
  <c r="K2990" i="6"/>
  <c r="K3004" i="6"/>
  <c r="K3014" i="6"/>
  <c r="K3021" i="6"/>
  <c r="K3035" i="6"/>
  <c r="K3042" i="6"/>
  <c r="K3045" i="6"/>
  <c r="K3049" i="6"/>
  <c r="K3056" i="6"/>
  <c r="K3063" i="6"/>
  <c r="K3070" i="6"/>
  <c r="K3081" i="6"/>
  <c r="K3088" i="6"/>
  <c r="K3095" i="6"/>
  <c r="K3102" i="6"/>
  <c r="K3113" i="6"/>
  <c r="K3120" i="6"/>
  <c r="K3127" i="6"/>
  <c r="K3134" i="6"/>
  <c r="K3145" i="6"/>
  <c r="K3152" i="6"/>
  <c r="K3159" i="6"/>
  <c r="K3166" i="6"/>
  <c r="K3180" i="6"/>
  <c r="K3183" i="6"/>
  <c r="K3190" i="6"/>
  <c r="K3197" i="6"/>
  <c r="K3200" i="6"/>
  <c r="K3210" i="6"/>
  <c r="K3217" i="6"/>
  <c r="K2529" i="6"/>
  <c r="K2552" i="6"/>
  <c r="K2571" i="6"/>
  <c r="K2589" i="6"/>
  <c r="K2623" i="6"/>
  <c r="K2651" i="6"/>
  <c r="K2665" i="6"/>
  <c r="K2722" i="6"/>
  <c r="K2736" i="6"/>
  <c r="K2779" i="6"/>
  <c r="K2793" i="6"/>
  <c r="K2849" i="6"/>
  <c r="K2863" i="6"/>
  <c r="K2876" i="6"/>
  <c r="K2917" i="6"/>
  <c r="K2972" i="6"/>
  <c r="K2987" i="6"/>
  <c r="K2994" i="6"/>
  <c r="K2997" i="6"/>
  <c r="K3011" i="6"/>
  <c r="K3018" i="6"/>
  <c r="K3025" i="6"/>
  <c r="K3028" i="6"/>
  <c r="K3032" i="6"/>
  <c r="K3039" i="6"/>
  <c r="K3053" i="6"/>
  <c r="K3060" i="6"/>
  <c r="K3067" i="6"/>
  <c r="K3074" i="6"/>
  <c r="K3085" i="6"/>
  <c r="K3092" i="6"/>
  <c r="K3099" i="6"/>
  <c r="K3106" i="6"/>
  <c r="K3117" i="6"/>
  <c r="K3124" i="6"/>
  <c r="K3131" i="6"/>
  <c r="K3138" i="6"/>
  <c r="K3149" i="6"/>
  <c r="K3156" i="6"/>
  <c r="K3163" i="6"/>
  <c r="K3170" i="6"/>
  <c r="K3177" i="6"/>
  <c r="K3187" i="6"/>
  <c r="K3204" i="6"/>
  <c r="K3207" i="6"/>
  <c r="K3214" i="6"/>
  <c r="K2165" i="6"/>
  <c r="K2273" i="6"/>
  <c r="K2352" i="6"/>
  <c r="K2486" i="6"/>
  <c r="K2556" i="6"/>
  <c r="K2575" i="6"/>
  <c r="K2593" i="6"/>
  <c r="K2626" i="6"/>
  <c r="K2654" i="6"/>
  <c r="K2668" i="6"/>
  <c r="K2711" i="6"/>
  <c r="K2725" i="6"/>
  <c r="K2782" i="6"/>
  <c r="K2796" i="6"/>
  <c r="K2839" i="6"/>
  <c r="K2852" i="6"/>
  <c r="K2906" i="6"/>
  <c r="K2920" i="6"/>
  <c r="K2941" i="6"/>
  <c r="K2948" i="6"/>
  <c r="K2962" i="6"/>
  <c r="K2968" i="6"/>
  <c r="K2977" i="6"/>
  <c r="K2980" i="6"/>
  <c r="K2984" i="6"/>
  <c r="K2991" i="6"/>
  <c r="K3001" i="6"/>
  <c r="K3008" i="6"/>
  <c r="K3015" i="6"/>
  <c r="K3022" i="6"/>
  <c r="K3036" i="6"/>
  <c r="K3046" i="6"/>
  <c r="K3057" i="6"/>
  <c r="K3064" i="6"/>
  <c r="K3071" i="6"/>
  <c r="K3078" i="6"/>
  <c r="K3089" i="6"/>
  <c r="K3096" i="6"/>
  <c r="K3103" i="6"/>
  <c r="K3110" i="6"/>
  <c r="K3121" i="6"/>
  <c r="K3128" i="6"/>
  <c r="K3135" i="6"/>
  <c r="K3142" i="6"/>
  <c r="K3153" i="6"/>
  <c r="K3160" i="6"/>
  <c r="K3167" i="6"/>
  <c r="K3174" i="6"/>
  <c r="K3181" i="6"/>
  <c r="K3184" i="6"/>
  <c r="K3194" i="6"/>
  <c r="K3201" i="6"/>
  <c r="K3211" i="6"/>
  <c r="K2286" i="6"/>
  <c r="K2434" i="6"/>
  <c r="K2493" i="6"/>
  <c r="K2612" i="6"/>
  <c r="K2640" i="6"/>
  <c r="K2683" i="6"/>
  <c r="K2697" i="6"/>
  <c r="K2754" i="6"/>
  <c r="K2768" i="6"/>
  <c r="K2811" i="6"/>
  <c r="K2825" i="6"/>
  <c r="K2866" i="6"/>
  <c r="K2893" i="6"/>
  <c r="K2934" i="6"/>
  <c r="K2956" i="6"/>
  <c r="K2963" i="6"/>
  <c r="K2988" i="6"/>
  <c r="K2998" i="6"/>
  <c r="K3005" i="6"/>
  <c r="K3019" i="6"/>
  <c r="K3026" i="6"/>
  <c r="K3029" i="6"/>
  <c r="K3043" i="6"/>
  <c r="K3050" i="6"/>
  <c r="K3061" i="6"/>
  <c r="K3068" i="6"/>
  <c r="K3075" i="6"/>
  <c r="K3082" i="6"/>
  <c r="K3093" i="6"/>
  <c r="K3100" i="6"/>
  <c r="K3107" i="6"/>
  <c r="K3114" i="6"/>
  <c r="K3125" i="6"/>
  <c r="K3132" i="6"/>
  <c r="K3139" i="6"/>
  <c r="K3146" i="6"/>
  <c r="K3157" i="6"/>
  <c r="K3164" i="6"/>
  <c r="K3171" i="6"/>
  <c r="K3188" i="6"/>
  <c r="K3191" i="6"/>
  <c r="K3198" i="6"/>
  <c r="K3205" i="6"/>
  <c r="K3208" i="6"/>
  <c r="K2074" i="6"/>
  <c r="K2192" i="6"/>
  <c r="K2298" i="6"/>
  <c r="K2579" i="6"/>
  <c r="K2686" i="6"/>
  <c r="K2700" i="6"/>
  <c r="K2743" i="6"/>
  <c r="K2757" i="6"/>
  <c r="K2814" i="6"/>
  <c r="K2828" i="6"/>
  <c r="K2842" i="6"/>
  <c r="K2869" i="6"/>
  <c r="K2896" i="6"/>
  <c r="K2974" i="6"/>
  <c r="K2978" i="6"/>
  <c r="K2981" i="6"/>
  <c r="K2995" i="6"/>
  <c r="K3002" i="6"/>
  <c r="K3009" i="6"/>
  <c r="K3012" i="6"/>
  <c r="K3016" i="6"/>
  <c r="K3023" i="6"/>
  <c r="K3033" i="6"/>
  <c r="K3040" i="6"/>
  <c r="K3047" i="6"/>
  <c r="K3054" i="6"/>
  <c r="K3065" i="6"/>
  <c r="K3072" i="6"/>
  <c r="K3079" i="6"/>
  <c r="K3086" i="6"/>
  <c r="K3097" i="6"/>
  <c r="K3104" i="6"/>
  <c r="K3111" i="6"/>
  <c r="K3118" i="6"/>
  <c r="K3129" i="6"/>
  <c r="K3136" i="6"/>
  <c r="K3143" i="6"/>
  <c r="K3150" i="6"/>
  <c r="K3161" i="6"/>
  <c r="K3168" i="6"/>
  <c r="K3178" i="6"/>
  <c r="K3185" i="6"/>
  <c r="K3195" i="6"/>
  <c r="K3212" i="6"/>
  <c r="K3215" i="6"/>
  <c r="K2453" i="6"/>
  <c r="K2562" i="6"/>
  <c r="K2599" i="6"/>
  <c r="K2630" i="6"/>
  <c r="K2658" i="6"/>
  <c r="K2672" i="6"/>
  <c r="K2715" i="6"/>
  <c r="K2729" i="6"/>
  <c r="K2786" i="6"/>
  <c r="K2800" i="6"/>
  <c r="K2856" i="6"/>
  <c r="K2883" i="6"/>
  <c r="K2910" i="6"/>
  <c r="K2944" i="6"/>
  <c r="K2951" i="6"/>
  <c r="K2958" i="6"/>
  <c r="K2964" i="6"/>
  <c r="K2970" i="6"/>
  <c r="K2985" i="6"/>
  <c r="K2992" i="6"/>
  <c r="K2999" i="6"/>
  <c r="K3006" i="6"/>
  <c r="K3020" i="6"/>
  <c r="K3030" i="6"/>
  <c r="K3037" i="6"/>
  <c r="K3051" i="6"/>
  <c r="K3058" i="6"/>
  <c r="K3069" i="6"/>
  <c r="K3076" i="6"/>
  <c r="K3083" i="6"/>
  <c r="K3090" i="6"/>
  <c r="K3101" i="6"/>
  <c r="K3108" i="6"/>
  <c r="K3115" i="6"/>
  <c r="K3122" i="6"/>
  <c r="K3133" i="6"/>
  <c r="K3140" i="6"/>
  <c r="K3147" i="6"/>
  <c r="K3154" i="6"/>
  <c r="K3165" i="6"/>
  <c r="K3172" i="6"/>
  <c r="K3175" i="6"/>
  <c r="K3182" i="6"/>
  <c r="K3189" i="6"/>
  <c r="K3192" i="6"/>
  <c r="K3202" i="6"/>
  <c r="K3209" i="6"/>
  <c r="K2111" i="6"/>
  <c r="K2219" i="6"/>
  <c r="K2603" i="6"/>
  <c r="K2619" i="6"/>
  <c r="K2633" i="6"/>
  <c r="K2647" i="6"/>
  <c r="K2661" i="6"/>
  <c r="K2718" i="6"/>
  <c r="K2732" i="6"/>
  <c r="K2775" i="6"/>
  <c r="K2789" i="6"/>
  <c r="K2859" i="6"/>
  <c r="K2886" i="6"/>
  <c r="K2927" i="6"/>
  <c r="K2937" i="6"/>
  <c r="K2975" i="6"/>
  <c r="K2982" i="6"/>
  <c r="K2989" i="6"/>
  <c r="K3003" i="6"/>
  <c r="K3010" i="6"/>
  <c r="K3013" i="6"/>
  <c r="K3027" i="6"/>
  <c r="K3034" i="6"/>
  <c r="K3041" i="6"/>
  <c r="K3044" i="6"/>
  <c r="K3048" i="6"/>
  <c r="K3055" i="6"/>
  <c r="K3062" i="6"/>
  <c r="K3073" i="6"/>
  <c r="K3080" i="6"/>
  <c r="K3087" i="6"/>
  <c r="K3094" i="6"/>
  <c r="K3105" i="6"/>
  <c r="K3112" i="6"/>
  <c r="K3119" i="6"/>
  <c r="K3126" i="6"/>
  <c r="K3137" i="6"/>
  <c r="K3144" i="6"/>
  <c r="K3151" i="6"/>
  <c r="K3158" i="6"/>
  <c r="K3169" i="6"/>
  <c r="K3179" i="6"/>
  <c r="K3196" i="6"/>
  <c r="K3199" i="6"/>
  <c r="K3206" i="6"/>
  <c r="K3213" i="6"/>
  <c r="K3216" i="6"/>
  <c r="K2971" i="6"/>
  <c r="K3000" i="6"/>
  <c r="K3084" i="6"/>
  <c r="K3141" i="6"/>
  <c r="K2566" i="6"/>
  <c r="K2690" i="6"/>
  <c r="K2913" i="6"/>
  <c r="K3031" i="6"/>
  <c r="K3059" i="6"/>
  <c r="K3116" i="6"/>
  <c r="K3173" i="6"/>
  <c r="K2704" i="6"/>
  <c r="K2818" i="6"/>
  <c r="K2979" i="6"/>
  <c r="K3007" i="6"/>
  <c r="K3091" i="6"/>
  <c r="K3148" i="6"/>
  <c r="K3176" i="6"/>
  <c r="K3203" i="6"/>
  <c r="K2832" i="6"/>
  <c r="K3038" i="6"/>
  <c r="K3066" i="6"/>
  <c r="K3123" i="6"/>
  <c r="K2325" i="6"/>
  <c r="K2846" i="6"/>
  <c r="K2986" i="6"/>
  <c r="K3098" i="6"/>
  <c r="K3155" i="6"/>
  <c r="K2747" i="6"/>
  <c r="K3017" i="6"/>
  <c r="K3130" i="6"/>
  <c r="K3186" i="6"/>
  <c r="K2466" i="6"/>
  <c r="K2761" i="6"/>
  <c r="K2993" i="6"/>
  <c r="K3077" i="6"/>
  <c r="K3162" i="6"/>
  <c r="K3024" i="6"/>
  <c r="K3052" i="6"/>
  <c r="K3109" i="6"/>
  <c r="K2965" i="6"/>
  <c r="K2996" i="6"/>
  <c r="K3193" i="6"/>
  <c r="J1233" i="6"/>
  <c r="J1237" i="6"/>
  <c r="J1240" i="6"/>
  <c r="J1244" i="6"/>
  <c r="L1244" i="6" s="1"/>
  <c r="J1247" i="6"/>
  <c r="J1251" i="6"/>
  <c r="J1258" i="6"/>
  <c r="J1265" i="6"/>
  <c r="J1269" i="6"/>
  <c r="J1272" i="6"/>
  <c r="J1276" i="6"/>
  <c r="L1276" i="6" s="1"/>
  <c r="J1279" i="6"/>
  <c r="L1279" i="6" s="1"/>
  <c r="J1230" i="6"/>
  <c r="L1230" i="6" s="1"/>
  <c r="J1262" i="6"/>
  <c r="J1234" i="6"/>
  <c r="J1241" i="6"/>
  <c r="J1245" i="6"/>
  <c r="J1248" i="6"/>
  <c r="J1252" i="6"/>
  <c r="L1252" i="6" s="1"/>
  <c r="J1255" i="6"/>
  <c r="L1255" i="6" s="1"/>
  <c r="J1259" i="6"/>
  <c r="L1259" i="6" s="1"/>
  <c r="J1266" i="6"/>
  <c r="J1273" i="6"/>
  <c r="J1277" i="6"/>
  <c r="L1277" i="6" s="1"/>
  <c r="J1238" i="6"/>
  <c r="J1270" i="6"/>
  <c r="J1231" i="6"/>
  <c r="L1231" i="6" s="1"/>
  <c r="J1235" i="6"/>
  <c r="L1235" i="6" s="1"/>
  <c r="J1242" i="6"/>
  <c r="L1242" i="6" s="1"/>
  <c r="J1249" i="6"/>
  <c r="J1253" i="6"/>
  <c r="J1256" i="6"/>
  <c r="J1260" i="6"/>
  <c r="J1263" i="6"/>
  <c r="J1267" i="6"/>
  <c r="L1267" i="6" s="1"/>
  <c r="J1274" i="6"/>
  <c r="L1274" i="6" s="1"/>
  <c r="J1246" i="6"/>
  <c r="L1246" i="6" s="1"/>
  <c r="J1278" i="6"/>
  <c r="J1254" i="6"/>
  <c r="L1254" i="6" s="1"/>
  <c r="J1229" i="6"/>
  <c r="L1229" i="6" s="1"/>
  <c r="J1257" i="6"/>
  <c r="J1280" i="6"/>
  <c r="J1284" i="6"/>
  <c r="J1287" i="6"/>
  <c r="J1291" i="6"/>
  <c r="L1291" i="6" s="1"/>
  <c r="J1298" i="6"/>
  <c r="J1305" i="6"/>
  <c r="J1309" i="6"/>
  <c r="L1309" i="6" s="1"/>
  <c r="J1312" i="6"/>
  <c r="J1316" i="6"/>
  <c r="L1316" i="6" s="1"/>
  <c r="J1319" i="6"/>
  <c r="J1323" i="6"/>
  <c r="J1330" i="6"/>
  <c r="L1330" i="6" s="1"/>
  <c r="J1337" i="6"/>
  <c r="J1341" i="6"/>
  <c r="J1344" i="6"/>
  <c r="J1348" i="6"/>
  <c r="L1348" i="6" s="1"/>
  <c r="J1351" i="6"/>
  <c r="L1351" i="6" s="1"/>
  <c r="J1355" i="6"/>
  <c r="J1362" i="6"/>
  <c r="J1369" i="6"/>
  <c r="J1373" i="6"/>
  <c r="J1376" i="6"/>
  <c r="J1380" i="6"/>
  <c r="L1380" i="6" s="1"/>
  <c r="J1383" i="6"/>
  <c r="L1383" i="6" s="1"/>
  <c r="J1390" i="6"/>
  <c r="L1390" i="6" s="1"/>
  <c r="J1397" i="6"/>
  <c r="J1400" i="6"/>
  <c r="J1417" i="6"/>
  <c r="J1427" i="6"/>
  <c r="J1434" i="6"/>
  <c r="J1444" i="6"/>
  <c r="L1444" i="6" s="1"/>
  <c r="J1447" i="6"/>
  <c r="L1447" i="6" s="1"/>
  <c r="J1454" i="6"/>
  <c r="L1454" i="6" s="1"/>
  <c r="J1461" i="6"/>
  <c r="J1464" i="6"/>
  <c r="J1481" i="6"/>
  <c r="J1491" i="6"/>
  <c r="J1498" i="6"/>
  <c r="J1508" i="6"/>
  <c r="L1508" i="6" s="1"/>
  <c r="J1511" i="6"/>
  <c r="L1511" i="6" s="1"/>
  <c r="J1518" i="6"/>
  <c r="L1518" i="6" s="1"/>
  <c r="J1525" i="6"/>
  <c r="J1232" i="6"/>
  <c r="J1261" i="6"/>
  <c r="L1261" i="6" s="1"/>
  <c r="J1302" i="6"/>
  <c r="J1334" i="6"/>
  <c r="L1334" i="6" s="1"/>
  <c r="J1366" i="6"/>
  <c r="J1387" i="6"/>
  <c r="J1394" i="6"/>
  <c r="L1394" i="6" s="1"/>
  <c r="J1404" i="6"/>
  <c r="L1404" i="6" s="1"/>
  <c r="J1407" i="6"/>
  <c r="L1407" i="6" s="1"/>
  <c r="J1414" i="6"/>
  <c r="J1421" i="6"/>
  <c r="J1424" i="6"/>
  <c r="L1424" i="6" s="1"/>
  <c r="J1441" i="6"/>
  <c r="J1451" i="6"/>
  <c r="J1458" i="6"/>
  <c r="L1458" i="6" s="1"/>
  <c r="J1468" i="6"/>
  <c r="L1468" i="6" s="1"/>
  <c r="J1471" i="6"/>
  <c r="L1471" i="6" s="1"/>
  <c r="J1478" i="6"/>
  <c r="J1485" i="6"/>
  <c r="J1488" i="6"/>
  <c r="L1488" i="6" s="1"/>
  <c r="J1505" i="6"/>
  <c r="J1515" i="6"/>
  <c r="J1522" i="6"/>
  <c r="L1522" i="6" s="1"/>
  <c r="J1236" i="6"/>
  <c r="J1264" i="6"/>
  <c r="J1281" i="6"/>
  <c r="J1285" i="6"/>
  <c r="J1288" i="6"/>
  <c r="J1292" i="6"/>
  <c r="J1295" i="6"/>
  <c r="J1299" i="6"/>
  <c r="L1299" i="6" s="1"/>
  <c r="J1306" i="6"/>
  <c r="L1306" i="6" s="1"/>
  <c r="J1313" i="6"/>
  <c r="J1317" i="6"/>
  <c r="J1320" i="6"/>
  <c r="J1324" i="6"/>
  <c r="L1324" i="6" s="1"/>
  <c r="J1327" i="6"/>
  <c r="J1331" i="6"/>
  <c r="J1338" i="6"/>
  <c r="L1338" i="6" s="1"/>
  <c r="J1345" i="6"/>
  <c r="J1349" i="6"/>
  <c r="L1349" i="6" s="1"/>
  <c r="J1352" i="6"/>
  <c r="J1356" i="6"/>
  <c r="J1359" i="6"/>
  <c r="L1359" i="6" s="1"/>
  <c r="J1363" i="6"/>
  <c r="J1370" i="6"/>
  <c r="J1377" i="6"/>
  <c r="J1381" i="6"/>
  <c r="L1381" i="6" s="1"/>
  <c r="J1384" i="6"/>
  <c r="J1401" i="6"/>
  <c r="J1411" i="6"/>
  <c r="J1418" i="6"/>
  <c r="L1418" i="6" s="1"/>
  <c r="J1428" i="6"/>
  <c r="J1431" i="6"/>
  <c r="J1438" i="6"/>
  <c r="L1438" i="6" s="1"/>
  <c r="J1445" i="6"/>
  <c r="L1445" i="6" s="1"/>
  <c r="J1448" i="6"/>
  <c r="L1448" i="6" s="1"/>
  <c r="J1465" i="6"/>
  <c r="J1475" i="6"/>
  <c r="J1482" i="6"/>
  <c r="L1482" i="6" s="1"/>
  <c r="J1492" i="6"/>
  <c r="J1495" i="6"/>
  <c r="J1502" i="6"/>
  <c r="L1502" i="6" s="1"/>
  <c r="J1509" i="6"/>
  <c r="L1509" i="6" s="1"/>
  <c r="J1512" i="6"/>
  <c r="L1512" i="6" s="1"/>
  <c r="J1529" i="6"/>
  <c r="J1239" i="6"/>
  <c r="L1239" i="6" s="1"/>
  <c r="J1268" i="6"/>
  <c r="J1310" i="6"/>
  <c r="J1342" i="6"/>
  <c r="L1342" i="6" s="1"/>
  <c r="J1374" i="6"/>
  <c r="J1388" i="6"/>
  <c r="J1391" i="6"/>
  <c r="L1391" i="6" s="1"/>
  <c r="J1398" i="6"/>
  <c r="L1398" i="6" s="1"/>
  <c r="J1405" i="6"/>
  <c r="L1405" i="6" s="1"/>
  <c r="J1408" i="6"/>
  <c r="J1425" i="6"/>
  <c r="J1435" i="6"/>
  <c r="L1435" i="6" s="1"/>
  <c r="J1442" i="6"/>
  <c r="J1452" i="6"/>
  <c r="J1455" i="6"/>
  <c r="L1455" i="6" s="1"/>
  <c r="J1462" i="6"/>
  <c r="L1462" i="6" s="1"/>
  <c r="J1469" i="6"/>
  <c r="L1469" i="6" s="1"/>
  <c r="J1472" i="6"/>
  <c r="J1489" i="6"/>
  <c r="J1499" i="6"/>
  <c r="L1499" i="6" s="1"/>
  <c r="J1506" i="6"/>
  <c r="J1516" i="6"/>
  <c r="J1519" i="6"/>
  <c r="L1519" i="6" s="1"/>
  <c r="J1526" i="6"/>
  <c r="L1526" i="6" s="1"/>
  <c r="J1533" i="6"/>
  <c r="J1536" i="6"/>
  <c r="L1536" i="6" s="1"/>
  <c r="J1243" i="6"/>
  <c r="J1271" i="6"/>
  <c r="J1282" i="6"/>
  <c r="L1282" i="6" s="1"/>
  <c r="J1289" i="6"/>
  <c r="J1293" i="6"/>
  <c r="L1293" i="6" s="1"/>
  <c r="J1296" i="6"/>
  <c r="J1300" i="6"/>
  <c r="L1300" i="6" s="1"/>
  <c r="J1303" i="6"/>
  <c r="L1303" i="6" s="1"/>
  <c r="J1307" i="6"/>
  <c r="L1307" i="6" s="1"/>
  <c r="J1314" i="6"/>
  <c r="L1314" i="6" s="1"/>
  <c r="J1321" i="6"/>
  <c r="J1325" i="6"/>
  <c r="L1325" i="6" s="1"/>
  <c r="J1328" i="6"/>
  <c r="J1332" i="6"/>
  <c r="L1332" i="6" s="1"/>
  <c r="J1335" i="6"/>
  <c r="L1335" i="6" s="1"/>
  <c r="J1339" i="6"/>
  <c r="L1339" i="6" s="1"/>
  <c r="J1346" i="6"/>
  <c r="L1346" i="6" s="1"/>
  <c r="J1353" i="6"/>
  <c r="J1357" i="6"/>
  <c r="L1357" i="6" s="1"/>
  <c r="J1360" i="6"/>
  <c r="J1364" i="6"/>
  <c r="L1364" i="6" s="1"/>
  <c r="J1367" i="6"/>
  <c r="L1367" i="6" s="1"/>
  <c r="J1371" i="6"/>
  <c r="L1371" i="6" s="1"/>
  <c r="J1378" i="6"/>
  <c r="L1378" i="6" s="1"/>
  <c r="J1385" i="6"/>
  <c r="J1395" i="6"/>
  <c r="L1395" i="6" s="1"/>
  <c r="J1402" i="6"/>
  <c r="L1402" i="6" s="1"/>
  <c r="J1412" i="6"/>
  <c r="L1412" i="6" s="1"/>
  <c r="J1415" i="6"/>
  <c r="L1415" i="6" s="1"/>
  <c r="J1422" i="6"/>
  <c r="L1422" i="6" s="1"/>
  <c r="J1429" i="6"/>
  <c r="L1429" i="6" s="1"/>
  <c r="J1432" i="6"/>
  <c r="L1432" i="6" s="1"/>
  <c r="J1449" i="6"/>
  <c r="J1459" i="6"/>
  <c r="L1459" i="6" s="1"/>
  <c r="J1466" i="6"/>
  <c r="L1466" i="6" s="1"/>
  <c r="J1476" i="6"/>
  <c r="L1476" i="6" s="1"/>
  <c r="J1479" i="6"/>
  <c r="L1479" i="6" s="1"/>
  <c r="J1486" i="6"/>
  <c r="L1486" i="6" s="1"/>
  <c r="J1493" i="6"/>
  <c r="L1493" i="6" s="1"/>
  <c r="J1496" i="6"/>
  <c r="L1496" i="6" s="1"/>
  <c r="J1513" i="6"/>
  <c r="J1275" i="6"/>
  <c r="L1275" i="6" s="1"/>
  <c r="J1286" i="6"/>
  <c r="L1286" i="6" s="1"/>
  <c r="J1318" i="6"/>
  <c r="J1350" i="6"/>
  <c r="J1382" i="6"/>
  <c r="L1382" i="6" s="1"/>
  <c r="J1389" i="6"/>
  <c r="J1392" i="6"/>
  <c r="J1409" i="6"/>
  <c r="J1419" i="6"/>
  <c r="L1419" i="6" s="1"/>
  <c r="J1426" i="6"/>
  <c r="L1426" i="6" s="1"/>
  <c r="J1436" i="6"/>
  <c r="J1439" i="6"/>
  <c r="J1446" i="6"/>
  <c r="L1446" i="6" s="1"/>
  <c r="J1453" i="6"/>
  <c r="J1456" i="6"/>
  <c r="J1473" i="6"/>
  <c r="J1483" i="6"/>
  <c r="L1483" i="6" s="1"/>
  <c r="J1490" i="6"/>
  <c r="L1490" i="6" s="1"/>
  <c r="J1500" i="6"/>
  <c r="J1503" i="6"/>
  <c r="J1510" i="6"/>
  <c r="L1510" i="6" s="1"/>
  <c r="J1517" i="6"/>
  <c r="J1520" i="6"/>
  <c r="J1537" i="6"/>
  <c r="J1250" i="6"/>
  <c r="J1283" i="6"/>
  <c r="J1290" i="6"/>
  <c r="L1290" i="6" s="1"/>
  <c r="J1297" i="6"/>
  <c r="J1301" i="6"/>
  <c r="L1301" i="6" s="1"/>
  <c r="J1304" i="6"/>
  <c r="J1308" i="6"/>
  <c r="L1308" i="6" s="1"/>
  <c r="J1311" i="6"/>
  <c r="L1311" i="6" s="1"/>
  <c r="J1315" i="6"/>
  <c r="J1322" i="6"/>
  <c r="J1329" i="6"/>
  <c r="J1333" i="6"/>
  <c r="L1333" i="6" s="1"/>
  <c r="J1336" i="6"/>
  <c r="J1340" i="6"/>
  <c r="J1343" i="6"/>
  <c r="J1347" i="6"/>
  <c r="L1347" i="6" s="1"/>
  <c r="J1354" i="6"/>
  <c r="L1354" i="6" s="1"/>
  <c r="J1361" i="6"/>
  <c r="J1365" i="6"/>
  <c r="L1365" i="6" s="1"/>
  <c r="J1368" i="6"/>
  <c r="J1372" i="6"/>
  <c r="L1372" i="6" s="1"/>
  <c r="J1375" i="6"/>
  <c r="J1379" i="6"/>
  <c r="J1386" i="6"/>
  <c r="J1396" i="6"/>
  <c r="L1396" i="6" s="1"/>
  <c r="J1399" i="6"/>
  <c r="J1406" i="6"/>
  <c r="J1413" i="6"/>
  <c r="L1413" i="6" s="1"/>
  <c r="J1416" i="6"/>
  <c r="L1416" i="6" s="1"/>
  <c r="J1433" i="6"/>
  <c r="J1443" i="6"/>
  <c r="J1450" i="6"/>
  <c r="L1450" i="6" s="1"/>
  <c r="J1460" i="6"/>
  <c r="J1463" i="6"/>
  <c r="L1463" i="6" s="1"/>
  <c r="J1470" i="6"/>
  <c r="J1477" i="6"/>
  <c r="L1477" i="6" s="1"/>
  <c r="J1480" i="6"/>
  <c r="J1497" i="6"/>
  <c r="J1507" i="6"/>
  <c r="L1507" i="6" s="1"/>
  <c r="J1514" i="6"/>
  <c r="L1514" i="6" s="1"/>
  <c r="J1524" i="6"/>
  <c r="J1527" i="6"/>
  <c r="J1534" i="6"/>
  <c r="L1534" i="6" s="1"/>
  <c r="J1326" i="6"/>
  <c r="L1326" i="6" s="1"/>
  <c r="J1410" i="6"/>
  <c r="J1437" i="6"/>
  <c r="J1535" i="6"/>
  <c r="L1535" i="6" s="1"/>
  <c r="J1540" i="6"/>
  <c r="L1540" i="6" s="1"/>
  <c r="J1543" i="6"/>
  <c r="J1550" i="6"/>
  <c r="J1557" i="6"/>
  <c r="L1557" i="6" s="1"/>
  <c r="J1560" i="6"/>
  <c r="J1577" i="6"/>
  <c r="J1587" i="6"/>
  <c r="L1587" i="6" s="1"/>
  <c r="J1594" i="6"/>
  <c r="L1594" i="6" s="1"/>
  <c r="J1604" i="6"/>
  <c r="L1604" i="6" s="1"/>
  <c r="J1607" i="6"/>
  <c r="J1614" i="6"/>
  <c r="J1621" i="6"/>
  <c r="L1621" i="6" s="1"/>
  <c r="J1624" i="6"/>
  <c r="J1641" i="6"/>
  <c r="J1651" i="6"/>
  <c r="L1651" i="6" s="1"/>
  <c r="J1658" i="6"/>
  <c r="L1658" i="6" s="1"/>
  <c r="J1668" i="6"/>
  <c r="L1668" i="6" s="1"/>
  <c r="J1671" i="6"/>
  <c r="J1678" i="6"/>
  <c r="J1685" i="6"/>
  <c r="L1685" i="6" s="1"/>
  <c r="J1688" i="6"/>
  <c r="J1705" i="6"/>
  <c r="J1715" i="6"/>
  <c r="L1715" i="6" s="1"/>
  <c r="J1722" i="6"/>
  <c r="L1722" i="6" s="1"/>
  <c r="J1732" i="6"/>
  <c r="L1732" i="6" s="1"/>
  <c r="J1735" i="6"/>
  <c r="J1742" i="6"/>
  <c r="J1749" i="6"/>
  <c r="L1749" i="6" s="1"/>
  <c r="J1752" i="6"/>
  <c r="J1769" i="6"/>
  <c r="L1769" i="6" s="1"/>
  <c r="J1779" i="6"/>
  <c r="L1779" i="6" s="1"/>
  <c r="J1786" i="6"/>
  <c r="L1786" i="6" s="1"/>
  <c r="J1796" i="6"/>
  <c r="J1799" i="6"/>
  <c r="J1358" i="6"/>
  <c r="L1358" i="6" s="1"/>
  <c r="J1440" i="6"/>
  <c r="L1440" i="6" s="1"/>
  <c r="J1467" i="6"/>
  <c r="L1467" i="6" s="1"/>
  <c r="J1494" i="6"/>
  <c r="J1530" i="6"/>
  <c r="L1530" i="6" s="1"/>
  <c r="J1547" i="6"/>
  <c r="J1554" i="6"/>
  <c r="L1554" i="6" s="1"/>
  <c r="J1564" i="6"/>
  <c r="L1564" i="6" s="1"/>
  <c r="J1567" i="6"/>
  <c r="L1567" i="6" s="1"/>
  <c r="J1574" i="6"/>
  <c r="J1581" i="6"/>
  <c r="J1584" i="6"/>
  <c r="L1584" i="6" s="1"/>
  <c r="J1601" i="6"/>
  <c r="J1611" i="6"/>
  <c r="J1618" i="6"/>
  <c r="L1618" i="6" s="1"/>
  <c r="J1628" i="6"/>
  <c r="L1628" i="6" s="1"/>
  <c r="J1631" i="6"/>
  <c r="L1631" i="6" s="1"/>
  <c r="J1638" i="6"/>
  <c r="J1645" i="6"/>
  <c r="J1648" i="6"/>
  <c r="L1648" i="6" s="1"/>
  <c r="J1665" i="6"/>
  <c r="J1675" i="6"/>
  <c r="J1682" i="6"/>
  <c r="L1682" i="6" s="1"/>
  <c r="J1692" i="6"/>
  <c r="L1692" i="6" s="1"/>
  <c r="J1695" i="6"/>
  <c r="L1695" i="6" s="1"/>
  <c r="J1702" i="6"/>
  <c r="J1709" i="6"/>
  <c r="J1712" i="6"/>
  <c r="L1712" i="6" s="1"/>
  <c r="J1729" i="6"/>
  <c r="J1739" i="6"/>
  <c r="J1746" i="6"/>
  <c r="L1746" i="6" s="1"/>
  <c r="J1756" i="6"/>
  <c r="L1756" i="6" s="1"/>
  <c r="J1521" i="6"/>
  <c r="L1521" i="6" s="1"/>
  <c r="J1531" i="6"/>
  <c r="J1541" i="6"/>
  <c r="J1544" i="6"/>
  <c r="L1544" i="6" s="1"/>
  <c r="J1561" i="6"/>
  <c r="J1571" i="6"/>
  <c r="J1578" i="6"/>
  <c r="L1578" i="6" s="1"/>
  <c r="J1588" i="6"/>
  <c r="L1588" i="6" s="1"/>
  <c r="J1591" i="6"/>
  <c r="L1591" i="6" s="1"/>
  <c r="J1598" i="6"/>
  <c r="J1605" i="6"/>
  <c r="J1608" i="6"/>
  <c r="L1608" i="6" s="1"/>
  <c r="J1625" i="6"/>
  <c r="J1635" i="6"/>
  <c r="J1642" i="6"/>
  <c r="L1642" i="6" s="1"/>
  <c r="J1652" i="6"/>
  <c r="L1652" i="6" s="1"/>
  <c r="J1655" i="6"/>
  <c r="L1655" i="6" s="1"/>
  <c r="J1662" i="6"/>
  <c r="J1669" i="6"/>
  <c r="J1672" i="6"/>
  <c r="L1672" i="6" s="1"/>
  <c r="J1689" i="6"/>
  <c r="J1699" i="6"/>
  <c r="J1706" i="6"/>
  <c r="L1706" i="6" s="1"/>
  <c r="J1716" i="6"/>
  <c r="L1716" i="6" s="1"/>
  <c r="J1719" i="6"/>
  <c r="L1719" i="6" s="1"/>
  <c r="J1726" i="6"/>
  <c r="J1733" i="6"/>
  <c r="J1736" i="6"/>
  <c r="L1736" i="6" s="1"/>
  <c r="J1753" i="6"/>
  <c r="J1763" i="6"/>
  <c r="J1770" i="6"/>
  <c r="L1770" i="6" s="1"/>
  <c r="J1780" i="6"/>
  <c r="L1780" i="6" s="1"/>
  <c r="J1783" i="6"/>
  <c r="L1783" i="6" s="1"/>
  <c r="J1790" i="6"/>
  <c r="J1797" i="6"/>
  <c r="J1800" i="6"/>
  <c r="L1800" i="6" s="1"/>
  <c r="J1817" i="6"/>
  <c r="L1817" i="6" s="1"/>
  <c r="J1827" i="6"/>
  <c r="J1834" i="6"/>
  <c r="J1844" i="6"/>
  <c r="J1851" i="6"/>
  <c r="J1393" i="6"/>
  <c r="J1420" i="6"/>
  <c r="J1474" i="6"/>
  <c r="J1501" i="6"/>
  <c r="J1523" i="6"/>
  <c r="L1523" i="6" s="1"/>
  <c r="J1538" i="6"/>
  <c r="J1548" i="6"/>
  <c r="L1548" i="6" s="1"/>
  <c r="J1551" i="6"/>
  <c r="J1558" i="6"/>
  <c r="J1565" i="6"/>
  <c r="L1565" i="6" s="1"/>
  <c r="J1568" i="6"/>
  <c r="L1568" i="6" s="1"/>
  <c r="J1585" i="6"/>
  <c r="L1585" i="6" s="1"/>
  <c r="J1595" i="6"/>
  <c r="J1602" i="6"/>
  <c r="J1612" i="6"/>
  <c r="L1612" i="6" s="1"/>
  <c r="J1615" i="6"/>
  <c r="J1622" i="6"/>
  <c r="J1629" i="6"/>
  <c r="L1629" i="6" s="1"/>
  <c r="J1632" i="6"/>
  <c r="L1632" i="6" s="1"/>
  <c r="J1649" i="6"/>
  <c r="L1649" i="6" s="1"/>
  <c r="J1659" i="6"/>
  <c r="J1666" i="6"/>
  <c r="J1676" i="6"/>
  <c r="L1676" i="6" s="1"/>
  <c r="J1679" i="6"/>
  <c r="J1686" i="6"/>
  <c r="J1693" i="6"/>
  <c r="L1693" i="6" s="1"/>
  <c r="J1696" i="6"/>
  <c r="L1696" i="6" s="1"/>
  <c r="J1713" i="6"/>
  <c r="L1713" i="6" s="1"/>
  <c r="J1723" i="6"/>
  <c r="L1723" i="6" s="1"/>
  <c r="J1730" i="6"/>
  <c r="L1730" i="6" s="1"/>
  <c r="J1740" i="6"/>
  <c r="J1743" i="6"/>
  <c r="J1750" i="6"/>
  <c r="J1757" i="6"/>
  <c r="L1757" i="6" s="1"/>
  <c r="J1760" i="6"/>
  <c r="J1777" i="6"/>
  <c r="J1787" i="6"/>
  <c r="L1787" i="6" s="1"/>
  <c r="J1794" i="6"/>
  <c r="L1794" i="6" s="1"/>
  <c r="J1423" i="6"/>
  <c r="L1423" i="6" s="1"/>
  <c r="J1504" i="6"/>
  <c r="L1504" i="6" s="1"/>
  <c r="J1532" i="6"/>
  <c r="L1532" i="6" s="1"/>
  <c r="J1545" i="6"/>
  <c r="L1545" i="6" s="1"/>
  <c r="J1555" i="6"/>
  <c r="L1555" i="6" s="1"/>
  <c r="J1562" i="6"/>
  <c r="L1562" i="6" s="1"/>
  <c r="J1572" i="6"/>
  <c r="L1572" i="6" s="1"/>
  <c r="J1575" i="6"/>
  <c r="L1575" i="6" s="1"/>
  <c r="J1582" i="6"/>
  <c r="L1582" i="6" s="1"/>
  <c r="J1589" i="6"/>
  <c r="L1589" i="6" s="1"/>
  <c r="J1592" i="6"/>
  <c r="L1592" i="6" s="1"/>
  <c r="J1609" i="6"/>
  <c r="L1609" i="6" s="1"/>
  <c r="J1619" i="6"/>
  <c r="L1619" i="6" s="1"/>
  <c r="J1626" i="6"/>
  <c r="L1626" i="6" s="1"/>
  <c r="J1636" i="6"/>
  <c r="L1636" i="6" s="1"/>
  <c r="J1639" i="6"/>
  <c r="L1639" i="6" s="1"/>
  <c r="J1646" i="6"/>
  <c r="L1646" i="6" s="1"/>
  <c r="J1653" i="6"/>
  <c r="L1653" i="6" s="1"/>
  <c r="J1656" i="6"/>
  <c r="L1656" i="6" s="1"/>
  <c r="J1673" i="6"/>
  <c r="L1673" i="6" s="1"/>
  <c r="J1683" i="6"/>
  <c r="L1683" i="6" s="1"/>
  <c r="J1690" i="6"/>
  <c r="L1690" i="6" s="1"/>
  <c r="J1700" i="6"/>
  <c r="L1700" i="6" s="1"/>
  <c r="J1703" i="6"/>
  <c r="L1703" i="6" s="1"/>
  <c r="J1710" i="6"/>
  <c r="L1710" i="6" s="1"/>
  <c r="J1717" i="6"/>
  <c r="L1717" i="6" s="1"/>
  <c r="J1720" i="6"/>
  <c r="L1720" i="6" s="1"/>
  <c r="J1542" i="6"/>
  <c r="L1542" i="6" s="1"/>
  <c r="J1549" i="6"/>
  <c r="L1549" i="6" s="1"/>
  <c r="J1552" i="6"/>
  <c r="J1569" i="6"/>
  <c r="L1569" i="6" s="1"/>
  <c r="J1579" i="6"/>
  <c r="J1586" i="6"/>
  <c r="L1586" i="6" s="1"/>
  <c r="J1596" i="6"/>
  <c r="J1599" i="6"/>
  <c r="J1606" i="6"/>
  <c r="L1606" i="6" s="1"/>
  <c r="J1613" i="6"/>
  <c r="L1613" i="6" s="1"/>
  <c r="J1616" i="6"/>
  <c r="L1616" i="6" s="1"/>
  <c r="J1633" i="6"/>
  <c r="L1633" i="6" s="1"/>
  <c r="J1643" i="6"/>
  <c r="L1643" i="6" s="1"/>
  <c r="J1650" i="6"/>
  <c r="J1660" i="6"/>
  <c r="J1663" i="6"/>
  <c r="J1670" i="6"/>
  <c r="L1670" i="6" s="1"/>
  <c r="J1677" i="6"/>
  <c r="L1677" i="6" s="1"/>
  <c r="J1680" i="6"/>
  <c r="L1680" i="6" s="1"/>
  <c r="J1697" i="6"/>
  <c r="J1707" i="6"/>
  <c r="L1707" i="6" s="1"/>
  <c r="J1714" i="6"/>
  <c r="L1714" i="6" s="1"/>
  <c r="J1724" i="6"/>
  <c r="L1724" i="6" s="1"/>
  <c r="J1727" i="6"/>
  <c r="L1727" i="6" s="1"/>
  <c r="J1734" i="6"/>
  <c r="L1734" i="6" s="1"/>
  <c r="J1741" i="6"/>
  <c r="J1744" i="6"/>
  <c r="L1744" i="6" s="1"/>
  <c r="J1761" i="6"/>
  <c r="J1771" i="6"/>
  <c r="J1778" i="6"/>
  <c r="L1778" i="6" s="1"/>
  <c r="J1788" i="6"/>
  <c r="J1791" i="6"/>
  <c r="L1791" i="6" s="1"/>
  <c r="J1798" i="6"/>
  <c r="L1798" i="6" s="1"/>
  <c r="J1805" i="6"/>
  <c r="L1805" i="6" s="1"/>
  <c r="J1808" i="6"/>
  <c r="J1825" i="6"/>
  <c r="J1835" i="6"/>
  <c r="L1835" i="6" s="1"/>
  <c r="J1842" i="6"/>
  <c r="J1849" i="6"/>
  <c r="L1849" i="6" s="1"/>
  <c r="J1294" i="6"/>
  <c r="J1487" i="6"/>
  <c r="L1487" i="6" s="1"/>
  <c r="J1528" i="6"/>
  <c r="J1553" i="6"/>
  <c r="J1563" i="6"/>
  <c r="L1563" i="6" s="1"/>
  <c r="J1570" i="6"/>
  <c r="J1580" i="6"/>
  <c r="J1583" i="6"/>
  <c r="L1583" i="6" s="1"/>
  <c r="J1590" i="6"/>
  <c r="L1590" i="6" s="1"/>
  <c r="J1597" i="6"/>
  <c r="L1597" i="6" s="1"/>
  <c r="J1600" i="6"/>
  <c r="J1617" i="6"/>
  <c r="J1627" i="6"/>
  <c r="L1627" i="6" s="1"/>
  <c r="J1634" i="6"/>
  <c r="J1644" i="6"/>
  <c r="J1647" i="6"/>
  <c r="L1647" i="6" s="1"/>
  <c r="J1654" i="6"/>
  <c r="L1654" i="6" s="1"/>
  <c r="J1661" i="6"/>
  <c r="L1661" i="6" s="1"/>
  <c r="J1664" i="6"/>
  <c r="J1681" i="6"/>
  <c r="J1691" i="6"/>
  <c r="L1691" i="6" s="1"/>
  <c r="J1698" i="6"/>
  <c r="J1708" i="6"/>
  <c r="J1711" i="6"/>
  <c r="L1711" i="6" s="1"/>
  <c r="J1718" i="6"/>
  <c r="L1718" i="6" s="1"/>
  <c r="J1725" i="6"/>
  <c r="L1725" i="6" s="1"/>
  <c r="J1728" i="6"/>
  <c r="J1745" i="6"/>
  <c r="J1755" i="6"/>
  <c r="L1755" i="6" s="1"/>
  <c r="J1762" i="6"/>
  <c r="J1772" i="6"/>
  <c r="J1775" i="6"/>
  <c r="L1775" i="6" s="1"/>
  <c r="J1782" i="6"/>
  <c r="L1782" i="6" s="1"/>
  <c r="J1430" i="6"/>
  <c r="J1546" i="6"/>
  <c r="L1546" i="6" s="1"/>
  <c r="J1573" i="6"/>
  <c r="L1573" i="6" s="1"/>
  <c r="J1765" i="6"/>
  <c r="L1765" i="6" s="1"/>
  <c r="J1774" i="6"/>
  <c r="L1774" i="6" s="1"/>
  <c r="J1802" i="6"/>
  <c r="J1806" i="6"/>
  <c r="L1806" i="6" s="1"/>
  <c r="J1815" i="6"/>
  <c r="L1815" i="6" s="1"/>
  <c r="J1824" i="6"/>
  <c r="L1824" i="6" s="1"/>
  <c r="J1829" i="6"/>
  <c r="J1833" i="6"/>
  <c r="J1858" i="6"/>
  <c r="L1858" i="6" s="1"/>
  <c r="J1861" i="6"/>
  <c r="J1874" i="6"/>
  <c r="J1881" i="6"/>
  <c r="L1881" i="6" s="1"/>
  <c r="J1891" i="6"/>
  <c r="L1891" i="6" s="1"/>
  <c r="J1894" i="6"/>
  <c r="L1894" i="6" s="1"/>
  <c r="J1901" i="6"/>
  <c r="J1908" i="6"/>
  <c r="J1911" i="6"/>
  <c r="L1911" i="6" s="1"/>
  <c r="J1928" i="6"/>
  <c r="J1938" i="6"/>
  <c r="J1945" i="6"/>
  <c r="L1945" i="6" s="1"/>
  <c r="J1955" i="6"/>
  <c r="L1955" i="6" s="1"/>
  <c r="J1958" i="6"/>
  <c r="L1958" i="6" s="1"/>
  <c r="J1965" i="6"/>
  <c r="J1972" i="6"/>
  <c r="J1975" i="6"/>
  <c r="L1975" i="6" s="1"/>
  <c r="J1992" i="6"/>
  <c r="J2002" i="6"/>
  <c r="J2009" i="6"/>
  <c r="L2009" i="6" s="1"/>
  <c r="J2019" i="6"/>
  <c r="L2019" i="6" s="1"/>
  <c r="J2022" i="6"/>
  <c r="L2022" i="6" s="1"/>
  <c r="J2029" i="6"/>
  <c r="J2036" i="6"/>
  <c r="J2039" i="6"/>
  <c r="L2039" i="6" s="1"/>
  <c r="J2056" i="6"/>
  <c r="J1457" i="6"/>
  <c r="J1576" i="6"/>
  <c r="J1603" i="6"/>
  <c r="L1603" i="6" s="1"/>
  <c r="J1630" i="6"/>
  <c r="J1657" i="6"/>
  <c r="J1684" i="6"/>
  <c r="L1684" i="6" s="1"/>
  <c r="J1766" i="6"/>
  <c r="J1784" i="6"/>
  <c r="L1784" i="6" s="1"/>
  <c r="J1811" i="6"/>
  <c r="J1820" i="6"/>
  <c r="L1820" i="6" s="1"/>
  <c r="J1838" i="6"/>
  <c r="L1838" i="6" s="1"/>
  <c r="J1847" i="6"/>
  <c r="J1852" i="6"/>
  <c r="L1852" i="6" s="1"/>
  <c r="J1855" i="6"/>
  <c r="J1865" i="6"/>
  <c r="J1868" i="6"/>
  <c r="L1868" i="6" s="1"/>
  <c r="J1871" i="6"/>
  <c r="L1871" i="6" s="1"/>
  <c r="J1888" i="6"/>
  <c r="J1898" i="6"/>
  <c r="J1905" i="6"/>
  <c r="J1915" i="6"/>
  <c r="L1915" i="6" s="1"/>
  <c r="J1918" i="6"/>
  <c r="J1925" i="6"/>
  <c r="J1932" i="6"/>
  <c r="L1932" i="6" s="1"/>
  <c r="J1935" i="6"/>
  <c r="L1935" i="6" s="1"/>
  <c r="J1952" i="6"/>
  <c r="J1962" i="6"/>
  <c r="J1969" i="6"/>
  <c r="J1979" i="6"/>
  <c r="L1979" i="6" s="1"/>
  <c r="J1982" i="6"/>
  <c r="J1989" i="6"/>
  <c r="J1996" i="6"/>
  <c r="L1996" i="6" s="1"/>
  <c r="J1999" i="6"/>
  <c r="L1999" i="6" s="1"/>
  <c r="J2016" i="6"/>
  <c r="J2026" i="6"/>
  <c r="J2033" i="6"/>
  <c r="J2043" i="6"/>
  <c r="L2043" i="6" s="1"/>
  <c r="J2046" i="6"/>
  <c r="J2053" i="6"/>
  <c r="J2060" i="6"/>
  <c r="L2060" i="6" s="1"/>
  <c r="J2063" i="6"/>
  <c r="L2063" i="6" s="1"/>
  <c r="J2080" i="6"/>
  <c r="J2090" i="6"/>
  <c r="J1484" i="6"/>
  <c r="J1687" i="6"/>
  <c r="J1731" i="6"/>
  <c r="L1731" i="6" s="1"/>
  <c r="J1758" i="6"/>
  <c r="J1767" i="6"/>
  <c r="L1767" i="6" s="1"/>
  <c r="J1776" i="6"/>
  <c r="L1776" i="6" s="1"/>
  <c r="J1785" i="6"/>
  <c r="L1785" i="6" s="1"/>
  <c r="J1807" i="6"/>
  <c r="L1807" i="6" s="1"/>
  <c r="J1812" i="6"/>
  <c r="L1812" i="6" s="1"/>
  <c r="J1816" i="6"/>
  <c r="L1816" i="6" s="1"/>
  <c r="J1821" i="6"/>
  <c r="L1821" i="6" s="1"/>
  <c r="J1843" i="6"/>
  <c r="L1843" i="6" s="1"/>
  <c r="J1848" i="6"/>
  <c r="L1848" i="6" s="1"/>
  <c r="J1862" i="6"/>
  <c r="L1862" i="6" s="1"/>
  <c r="J1875" i="6"/>
  <c r="L1875" i="6" s="1"/>
  <c r="J1878" i="6"/>
  <c r="L1878" i="6" s="1"/>
  <c r="J1885" i="6"/>
  <c r="L1885" i="6" s="1"/>
  <c r="J1892" i="6"/>
  <c r="L1892" i="6" s="1"/>
  <c r="J1895" i="6"/>
  <c r="L1895" i="6" s="1"/>
  <c r="J1912" i="6"/>
  <c r="J1922" i="6"/>
  <c r="L1922" i="6" s="1"/>
  <c r="J1929" i="6"/>
  <c r="L1929" i="6" s="1"/>
  <c r="J1939" i="6"/>
  <c r="L1939" i="6" s="1"/>
  <c r="J1942" i="6"/>
  <c r="L1942" i="6" s="1"/>
  <c r="J1949" i="6"/>
  <c r="L1949" i="6" s="1"/>
  <c r="J1956" i="6"/>
  <c r="L1956" i="6" s="1"/>
  <c r="J1959" i="6"/>
  <c r="L1959" i="6" s="1"/>
  <c r="J1976" i="6"/>
  <c r="J1986" i="6"/>
  <c r="L1986" i="6" s="1"/>
  <c r="J1993" i="6"/>
  <c r="L1993" i="6" s="1"/>
  <c r="J2003" i="6"/>
  <c r="L2003" i="6" s="1"/>
  <c r="J2006" i="6"/>
  <c r="L2006" i="6" s="1"/>
  <c r="J2013" i="6"/>
  <c r="L2013" i="6" s="1"/>
  <c r="J2020" i="6"/>
  <c r="L2020" i="6" s="1"/>
  <c r="J2023" i="6"/>
  <c r="L2023" i="6" s="1"/>
  <c r="J2040" i="6"/>
  <c r="J2050" i="6"/>
  <c r="L2050" i="6" s="1"/>
  <c r="J2057" i="6"/>
  <c r="L2057" i="6" s="1"/>
  <c r="J2067" i="6"/>
  <c r="J2070" i="6"/>
  <c r="L2070" i="6" s="1"/>
  <c r="J2077" i="6"/>
  <c r="L2077" i="6" s="1"/>
  <c r="J2084" i="6"/>
  <c r="L2084" i="6" s="1"/>
  <c r="J2087" i="6"/>
  <c r="L2087" i="6" s="1"/>
  <c r="J1556" i="6"/>
  <c r="L1556" i="6" s="1"/>
  <c r="J1610" i="6"/>
  <c r="L1610" i="6" s="1"/>
  <c r="J1637" i="6"/>
  <c r="L1637" i="6" s="1"/>
  <c r="J1747" i="6"/>
  <c r="J1759" i="6"/>
  <c r="L1759" i="6" s="1"/>
  <c r="J1768" i="6"/>
  <c r="J1792" i="6"/>
  <c r="J1803" i="6"/>
  <c r="J1826" i="6"/>
  <c r="L1826" i="6" s="1"/>
  <c r="J1830" i="6"/>
  <c r="L1830" i="6" s="1"/>
  <c r="J1839" i="6"/>
  <c r="J1853" i="6"/>
  <c r="J1856" i="6"/>
  <c r="J1859" i="6"/>
  <c r="L1859" i="6" s="1"/>
  <c r="J1872" i="6"/>
  <c r="J1882" i="6"/>
  <c r="L1882" i="6" s="1"/>
  <c r="J1889" i="6"/>
  <c r="J1899" i="6"/>
  <c r="J1902" i="6"/>
  <c r="L1902" i="6" s="1"/>
  <c r="J1909" i="6"/>
  <c r="J1916" i="6"/>
  <c r="J1919" i="6"/>
  <c r="L1919" i="6" s="1"/>
  <c r="J1936" i="6"/>
  <c r="J1946" i="6"/>
  <c r="L1946" i="6" s="1"/>
  <c r="J1953" i="6"/>
  <c r="J1963" i="6"/>
  <c r="J1966" i="6"/>
  <c r="L1966" i="6" s="1"/>
  <c r="J1973" i="6"/>
  <c r="J1980" i="6"/>
  <c r="J1983" i="6"/>
  <c r="L1983" i="6" s="1"/>
  <c r="J2000" i="6"/>
  <c r="J2010" i="6"/>
  <c r="L2010" i="6" s="1"/>
  <c r="J2017" i="6"/>
  <c r="J2027" i="6"/>
  <c r="J2030" i="6"/>
  <c r="L2030" i="6" s="1"/>
  <c r="J2037" i="6"/>
  <c r="J1559" i="6"/>
  <c r="J1640" i="6"/>
  <c r="J1667" i="6"/>
  <c r="L1667" i="6" s="1"/>
  <c r="J1694" i="6"/>
  <c r="J1721" i="6"/>
  <c r="J1748" i="6"/>
  <c r="L1748" i="6" s="1"/>
  <c r="J1793" i="6"/>
  <c r="J1804" i="6"/>
  <c r="J1813" i="6"/>
  <c r="L1813" i="6" s="1"/>
  <c r="J1822" i="6"/>
  <c r="J1866" i="6"/>
  <c r="J1869" i="6"/>
  <c r="L1869" i="6" s="1"/>
  <c r="J1876" i="6"/>
  <c r="L1876" i="6" s="1"/>
  <c r="J1879" i="6"/>
  <c r="L1879" i="6" s="1"/>
  <c r="J1896" i="6"/>
  <c r="J1906" i="6"/>
  <c r="J1913" i="6"/>
  <c r="L1913" i="6" s="1"/>
  <c r="J1923" i="6"/>
  <c r="J1926" i="6"/>
  <c r="J1933" i="6"/>
  <c r="L1933" i="6" s="1"/>
  <c r="J1940" i="6"/>
  <c r="L1940" i="6" s="1"/>
  <c r="J1943" i="6"/>
  <c r="L1943" i="6" s="1"/>
  <c r="J1960" i="6"/>
  <c r="J1970" i="6"/>
  <c r="J1977" i="6"/>
  <c r="L1977" i="6" s="1"/>
  <c r="J1987" i="6"/>
  <c r="J1990" i="6"/>
  <c r="J1997" i="6"/>
  <c r="L1997" i="6" s="1"/>
  <c r="J2004" i="6"/>
  <c r="L2004" i="6" s="1"/>
  <c r="J2007" i="6"/>
  <c r="L2007" i="6" s="1"/>
  <c r="J2024" i="6"/>
  <c r="J2034" i="6"/>
  <c r="J2041" i="6"/>
  <c r="L2041" i="6" s="1"/>
  <c r="J1737" i="6"/>
  <c r="L1737" i="6" s="1"/>
  <c r="J1809" i="6"/>
  <c r="L1809" i="6" s="1"/>
  <c r="J1818" i="6"/>
  <c r="L1818" i="6" s="1"/>
  <c r="J1831" i="6"/>
  <c r="J1836" i="6"/>
  <c r="J1840" i="6"/>
  <c r="L1840" i="6" s="1"/>
  <c r="J1845" i="6"/>
  <c r="J1850" i="6"/>
  <c r="L1850" i="6" s="1"/>
  <c r="J1863" i="6"/>
  <c r="J1873" i="6"/>
  <c r="J1883" i="6"/>
  <c r="L1883" i="6" s="1"/>
  <c r="J1886" i="6"/>
  <c r="L1886" i="6" s="1"/>
  <c r="J1893" i="6"/>
  <c r="L1893" i="6" s="1"/>
  <c r="J1900" i="6"/>
  <c r="J1903" i="6"/>
  <c r="J1920" i="6"/>
  <c r="J1930" i="6"/>
  <c r="J1937" i="6"/>
  <c r="J1947" i="6"/>
  <c r="L1947" i="6" s="1"/>
  <c r="J1950" i="6"/>
  <c r="L1950" i="6" s="1"/>
  <c r="J1957" i="6"/>
  <c r="L1957" i="6" s="1"/>
  <c r="J1964" i="6"/>
  <c r="J1967" i="6"/>
  <c r="J1984" i="6"/>
  <c r="J1994" i="6"/>
  <c r="J2001" i="6"/>
  <c r="J2011" i="6"/>
  <c r="L2011" i="6" s="1"/>
  <c r="J2014" i="6"/>
  <c r="L2014" i="6" s="1"/>
  <c r="J2021" i="6"/>
  <c r="L2021" i="6" s="1"/>
  <c r="J2028" i="6"/>
  <c r="J2031" i="6"/>
  <c r="J2048" i="6"/>
  <c r="J2058" i="6"/>
  <c r="J2065" i="6"/>
  <c r="J2075" i="6"/>
  <c r="L2075" i="6" s="1"/>
  <c r="J2078" i="6"/>
  <c r="L2078" i="6" s="1"/>
  <c r="J2085" i="6"/>
  <c r="L2085" i="6" s="1"/>
  <c r="J1539" i="6"/>
  <c r="L1539" i="6" s="1"/>
  <c r="J1566" i="6"/>
  <c r="J1593" i="6"/>
  <c r="J1620" i="6"/>
  <c r="L1620" i="6" s="1"/>
  <c r="J1674" i="6"/>
  <c r="L1674" i="6" s="1"/>
  <c r="J1701" i="6"/>
  <c r="L1701" i="6" s="1"/>
  <c r="J1738" i="6"/>
  <c r="L1738" i="6" s="1"/>
  <c r="J1751" i="6"/>
  <c r="L1751" i="6" s="1"/>
  <c r="J1781" i="6"/>
  <c r="L1781" i="6" s="1"/>
  <c r="J1795" i="6"/>
  <c r="J1814" i="6"/>
  <c r="L1814" i="6" s="1"/>
  <c r="J1832" i="6"/>
  <c r="J1841" i="6"/>
  <c r="L1841" i="6" s="1"/>
  <c r="J1846" i="6"/>
  <c r="L1846" i="6" s="1"/>
  <c r="J1854" i="6"/>
  <c r="L1854" i="6" s="1"/>
  <c r="J1857" i="6"/>
  <c r="L1857" i="6" s="1"/>
  <c r="J1860" i="6"/>
  <c r="L1860" i="6" s="1"/>
  <c r="J1880" i="6"/>
  <c r="J1890" i="6"/>
  <c r="L1890" i="6" s="1"/>
  <c r="J1897" i="6"/>
  <c r="J1907" i="6"/>
  <c r="L1907" i="6" s="1"/>
  <c r="J1910" i="6"/>
  <c r="L1910" i="6" s="1"/>
  <c r="J1917" i="6"/>
  <c r="L1917" i="6" s="1"/>
  <c r="J1924" i="6"/>
  <c r="L1924" i="6" s="1"/>
  <c r="J1927" i="6"/>
  <c r="L1927" i="6" s="1"/>
  <c r="J1944" i="6"/>
  <c r="J1954" i="6"/>
  <c r="J1961" i="6"/>
  <c r="L1961" i="6" s="1"/>
  <c r="J1971" i="6"/>
  <c r="L1971" i="6" s="1"/>
  <c r="J1974" i="6"/>
  <c r="L1974" i="6" s="1"/>
  <c r="J1981" i="6"/>
  <c r="J1988" i="6"/>
  <c r="J1991" i="6"/>
  <c r="L1991" i="6" s="1"/>
  <c r="J2008" i="6"/>
  <c r="J2018" i="6"/>
  <c r="L2018" i="6" s="1"/>
  <c r="J2025" i="6"/>
  <c r="L2025" i="6" s="1"/>
  <c r="J2035" i="6"/>
  <c r="J2038" i="6"/>
  <c r="J2045" i="6"/>
  <c r="L2045" i="6" s="1"/>
  <c r="J2052" i="6"/>
  <c r="J2055" i="6"/>
  <c r="L2055" i="6" s="1"/>
  <c r="J2072" i="6"/>
  <c r="J2082" i="6"/>
  <c r="J2089" i="6"/>
  <c r="L2089" i="6" s="1"/>
  <c r="J1789" i="6"/>
  <c r="L1789" i="6" s="1"/>
  <c r="J1828" i="6"/>
  <c r="J1887" i="6"/>
  <c r="L1887" i="6" s="1"/>
  <c r="J1914" i="6"/>
  <c r="L1914" i="6" s="1"/>
  <c r="J1941" i="6"/>
  <c r="J1968" i="6"/>
  <c r="J1995" i="6"/>
  <c r="L1995" i="6" s="1"/>
  <c r="J2062" i="6"/>
  <c r="L2062" i="6" s="1"/>
  <c r="J2069" i="6"/>
  <c r="L2069" i="6" s="1"/>
  <c r="J2076" i="6"/>
  <c r="L2076" i="6" s="1"/>
  <c r="J2094" i="6"/>
  <c r="L2094" i="6" s="1"/>
  <c r="J2098" i="6"/>
  <c r="L2098" i="6" s="1"/>
  <c r="J2112" i="6"/>
  <c r="J2122" i="6"/>
  <c r="L2122" i="6" s="1"/>
  <c r="J2129" i="6"/>
  <c r="L2129" i="6" s="1"/>
  <c r="J2139" i="6"/>
  <c r="L2139" i="6" s="1"/>
  <c r="J2142" i="6"/>
  <c r="L2142" i="6" s="1"/>
  <c r="J2149" i="6"/>
  <c r="L2149" i="6" s="1"/>
  <c r="J2156" i="6"/>
  <c r="L2156" i="6" s="1"/>
  <c r="J2159" i="6"/>
  <c r="L2159" i="6" s="1"/>
  <c r="J2176" i="6"/>
  <c r="J2186" i="6"/>
  <c r="L2186" i="6" s="1"/>
  <c r="J2193" i="6"/>
  <c r="L2193" i="6" s="1"/>
  <c r="J2203" i="6"/>
  <c r="L2203" i="6" s="1"/>
  <c r="J2206" i="6"/>
  <c r="L2206" i="6" s="1"/>
  <c r="J2213" i="6"/>
  <c r="L2213" i="6" s="1"/>
  <c r="J2220" i="6"/>
  <c r="L2220" i="6" s="1"/>
  <c r="J2223" i="6"/>
  <c r="L2223" i="6" s="1"/>
  <c r="J2240" i="6"/>
  <c r="J2250" i="6"/>
  <c r="L2250" i="6" s="1"/>
  <c r="J2257" i="6"/>
  <c r="L2257" i="6" s="1"/>
  <c r="J2267" i="6"/>
  <c r="L2267" i="6" s="1"/>
  <c r="J2270" i="6"/>
  <c r="L2270" i="6" s="1"/>
  <c r="J2277" i="6"/>
  <c r="L2277" i="6" s="1"/>
  <c r="J2284" i="6"/>
  <c r="L2284" i="6" s="1"/>
  <c r="J2287" i="6"/>
  <c r="L2287" i="6" s="1"/>
  <c r="J2304" i="6"/>
  <c r="J2314" i="6"/>
  <c r="J2321" i="6"/>
  <c r="L2321" i="6" s="1"/>
  <c r="J2331" i="6"/>
  <c r="J2334" i="6"/>
  <c r="L2334" i="6" s="1"/>
  <c r="J2341" i="6"/>
  <c r="J2348" i="6"/>
  <c r="L2348" i="6" s="1"/>
  <c r="J2351" i="6"/>
  <c r="L2351" i="6" s="1"/>
  <c r="J2368" i="6"/>
  <c r="J2375" i="6"/>
  <c r="J2392" i="6"/>
  <c r="J2402" i="6"/>
  <c r="J2413" i="6"/>
  <c r="L2413" i="6" s="1"/>
  <c r="J2420" i="6"/>
  <c r="J2423" i="6"/>
  <c r="L2423" i="6" s="1"/>
  <c r="J2437" i="6"/>
  <c r="L2437" i="6" s="1"/>
  <c r="J2447" i="6"/>
  <c r="L2447" i="6" s="1"/>
  <c r="J2450" i="6"/>
  <c r="J2457" i="6"/>
  <c r="L2457" i="6" s="1"/>
  <c r="J2460" i="6"/>
  <c r="J2477" i="6"/>
  <c r="J2484" i="6"/>
  <c r="J2487" i="6"/>
  <c r="J2494" i="6"/>
  <c r="L2494" i="6" s="1"/>
  <c r="J2504" i="6"/>
  <c r="L2504" i="6" s="1"/>
  <c r="J2511" i="6"/>
  <c r="J1704" i="6"/>
  <c r="J1864" i="6"/>
  <c r="J1998" i="6"/>
  <c r="L1998" i="6" s="1"/>
  <c r="J2054" i="6"/>
  <c r="J2083" i="6"/>
  <c r="L2083" i="6" s="1"/>
  <c r="J2102" i="6"/>
  <c r="L2102" i="6" s="1"/>
  <c r="J2109" i="6"/>
  <c r="J2116" i="6"/>
  <c r="J2119" i="6"/>
  <c r="L2119" i="6" s="1"/>
  <c r="J2136" i="6"/>
  <c r="J2146" i="6"/>
  <c r="L2146" i="6" s="1"/>
  <c r="J2153" i="6"/>
  <c r="J2163" i="6"/>
  <c r="J2166" i="6"/>
  <c r="L2166" i="6" s="1"/>
  <c r="J2173" i="6"/>
  <c r="J2180" i="6"/>
  <c r="J2183" i="6"/>
  <c r="L2183" i="6" s="1"/>
  <c r="J2200" i="6"/>
  <c r="J2210" i="6"/>
  <c r="L2210" i="6" s="1"/>
  <c r="J2217" i="6"/>
  <c r="J2227" i="6"/>
  <c r="J2230" i="6"/>
  <c r="L2230" i="6" s="1"/>
  <c r="J2237" i="6"/>
  <c r="J2244" i="6"/>
  <c r="J2247" i="6"/>
  <c r="L2247" i="6" s="1"/>
  <c r="J2264" i="6"/>
  <c r="J2274" i="6"/>
  <c r="L2274" i="6" s="1"/>
  <c r="J2281" i="6"/>
  <c r="J2291" i="6"/>
  <c r="J2294" i="6"/>
  <c r="L2294" i="6" s="1"/>
  <c r="J1403" i="6"/>
  <c r="L1403" i="6" s="1"/>
  <c r="J1801" i="6"/>
  <c r="J1837" i="6"/>
  <c r="J1867" i="6"/>
  <c r="L1867" i="6" s="1"/>
  <c r="J1921" i="6"/>
  <c r="L1921" i="6" s="1"/>
  <c r="J1948" i="6"/>
  <c r="J2047" i="6"/>
  <c r="L2047" i="6" s="1"/>
  <c r="J2064" i="6"/>
  <c r="J2091" i="6"/>
  <c r="J2095" i="6"/>
  <c r="L2095" i="6" s="1"/>
  <c r="J2099" i="6"/>
  <c r="L2099" i="6" s="1"/>
  <c r="J2106" i="6"/>
  <c r="J2113" i="6"/>
  <c r="J2123" i="6"/>
  <c r="J2126" i="6"/>
  <c r="J2133" i="6"/>
  <c r="L2133" i="6" s="1"/>
  <c r="J2140" i="6"/>
  <c r="J2143" i="6"/>
  <c r="L2143" i="6" s="1"/>
  <c r="J2160" i="6"/>
  <c r="J2170" i="6"/>
  <c r="L2170" i="6" s="1"/>
  <c r="J2177" i="6"/>
  <c r="L2177" i="6" s="1"/>
  <c r="J2187" i="6"/>
  <c r="J2190" i="6"/>
  <c r="L2190" i="6" s="1"/>
  <c r="J2197" i="6"/>
  <c r="L2197" i="6" s="1"/>
  <c r="J2204" i="6"/>
  <c r="J2207" i="6"/>
  <c r="L2207" i="6" s="1"/>
  <c r="J2224" i="6"/>
  <c r="J2234" i="6"/>
  <c r="J2241" i="6"/>
  <c r="L2241" i="6" s="1"/>
  <c r="J2251" i="6"/>
  <c r="L2251" i="6" s="1"/>
  <c r="J2254" i="6"/>
  <c r="L2254" i="6" s="1"/>
  <c r="J2261" i="6"/>
  <c r="L2261" i="6" s="1"/>
  <c r="J2268" i="6"/>
  <c r="J2271" i="6"/>
  <c r="J2288" i="6"/>
  <c r="J2298" i="6"/>
  <c r="J2305" i="6"/>
  <c r="L2305" i="6" s="1"/>
  <c r="J2315" i="6"/>
  <c r="L2315" i="6" s="1"/>
  <c r="J2318" i="6"/>
  <c r="J2325" i="6"/>
  <c r="J2332" i="6"/>
  <c r="J2335" i="6"/>
  <c r="L2335" i="6" s="1"/>
  <c r="J2352" i="6"/>
  <c r="J2362" i="6"/>
  <c r="L2362" i="6" s="1"/>
  <c r="J2369" i="6"/>
  <c r="J2376" i="6"/>
  <c r="J2386" i="6"/>
  <c r="J2393" i="6"/>
  <c r="L2393" i="6" s="1"/>
  <c r="J2403" i="6"/>
  <c r="J2410" i="6"/>
  <c r="L2410" i="6" s="1"/>
  <c r="J2424" i="6"/>
  <c r="J2434" i="6"/>
  <c r="L2434" i="6" s="1"/>
  <c r="J2441" i="6"/>
  <c r="J2448" i="6"/>
  <c r="L2448" i="6" s="1"/>
  <c r="J2451" i="6"/>
  <c r="L2451" i="6" s="1"/>
  <c r="J2461" i="6"/>
  <c r="J2471" i="6"/>
  <c r="J2481" i="6"/>
  <c r="J2488" i="6"/>
  <c r="L2488" i="6" s="1"/>
  <c r="J2495" i="6"/>
  <c r="J2505" i="6"/>
  <c r="L2505" i="6" s="1"/>
  <c r="J2508" i="6"/>
  <c r="J2515" i="6"/>
  <c r="L2515" i="6" s="1"/>
  <c r="J2522" i="6"/>
  <c r="L2522" i="6" s="1"/>
  <c r="J2525" i="6"/>
  <c r="L2525" i="6" s="1"/>
  <c r="J1870" i="6"/>
  <c r="L1870" i="6" s="1"/>
  <c r="J1754" i="6"/>
  <c r="L1754" i="6" s="1"/>
  <c r="J1810" i="6"/>
  <c r="L1810" i="6" s="1"/>
  <c r="J2049" i="6"/>
  <c r="L2049" i="6" s="1"/>
  <c r="J2079" i="6"/>
  <c r="L2079" i="6" s="1"/>
  <c r="J2092" i="6"/>
  <c r="J2096" i="6"/>
  <c r="J2100" i="6"/>
  <c r="L2100" i="6" s="1"/>
  <c r="J2107" i="6"/>
  <c r="J2110" i="6"/>
  <c r="J2117" i="6"/>
  <c r="L2117" i="6" s="1"/>
  <c r="J2124" i="6"/>
  <c r="J2127" i="6"/>
  <c r="J2144" i="6"/>
  <c r="J2154" i="6"/>
  <c r="L2154" i="6" s="1"/>
  <c r="J2161" i="6"/>
  <c r="L2161" i="6" s="1"/>
  <c r="J2171" i="6"/>
  <c r="J2174" i="6"/>
  <c r="J2181" i="6"/>
  <c r="L2181" i="6" s="1"/>
  <c r="J2188" i="6"/>
  <c r="J2191" i="6"/>
  <c r="J2208" i="6"/>
  <c r="J2218" i="6"/>
  <c r="L2218" i="6" s="1"/>
  <c r="J2225" i="6"/>
  <c r="L2225" i="6" s="1"/>
  <c r="J2235" i="6"/>
  <c r="J2238" i="6"/>
  <c r="J2245" i="6"/>
  <c r="L2245" i="6" s="1"/>
  <c r="J2252" i="6"/>
  <c r="J2255" i="6"/>
  <c r="J2272" i="6"/>
  <c r="J2282" i="6"/>
  <c r="L2282" i="6" s="1"/>
  <c r="J2289" i="6"/>
  <c r="L2289" i="6" s="1"/>
  <c r="J2299" i="6"/>
  <c r="J2302" i="6"/>
  <c r="J2309" i="6"/>
  <c r="L2309" i="6" s="1"/>
  <c r="J2316" i="6"/>
  <c r="J2319" i="6"/>
  <c r="J2336" i="6"/>
  <c r="J2346" i="6"/>
  <c r="L2346" i="6" s="1"/>
  <c r="J2353" i="6"/>
  <c r="L2353" i="6" s="1"/>
  <c r="J2363" i="6"/>
  <c r="J2366" i="6"/>
  <c r="J2377" i="6"/>
  <c r="L2377" i="6" s="1"/>
  <c r="J2387" i="6"/>
  <c r="J2390" i="6"/>
  <c r="J2397" i="6"/>
  <c r="L2397" i="6" s="1"/>
  <c r="J2404" i="6"/>
  <c r="J2411" i="6"/>
  <c r="L2411" i="6" s="1"/>
  <c r="J2418" i="6"/>
  <c r="J2425" i="6"/>
  <c r="J2435" i="6"/>
  <c r="L2435" i="6" s="1"/>
  <c r="J2452" i="6"/>
  <c r="J1764" i="6"/>
  <c r="J1877" i="6"/>
  <c r="J1904" i="6"/>
  <c r="J1931" i="6"/>
  <c r="L1931" i="6" s="1"/>
  <c r="J1985" i="6"/>
  <c r="L1985" i="6" s="1"/>
  <c r="J2012" i="6"/>
  <c r="J2059" i="6"/>
  <c r="L2059" i="6" s="1"/>
  <c r="J2066" i="6"/>
  <c r="J2073" i="6"/>
  <c r="L2073" i="6" s="1"/>
  <c r="J2086" i="6"/>
  <c r="L2086" i="6" s="1"/>
  <c r="J2104" i="6"/>
  <c r="J2114" i="6"/>
  <c r="L2114" i="6" s="1"/>
  <c r="J2121" i="6"/>
  <c r="J2131" i="6"/>
  <c r="J2134" i="6"/>
  <c r="L2134" i="6" s="1"/>
  <c r="J2141" i="6"/>
  <c r="J2148" i="6"/>
  <c r="J2151" i="6"/>
  <c r="L2151" i="6" s="1"/>
  <c r="J2168" i="6"/>
  <c r="J2178" i="6"/>
  <c r="L2178" i="6" s="1"/>
  <c r="J2185" i="6"/>
  <c r="J2195" i="6"/>
  <c r="J2198" i="6"/>
  <c r="L2198" i="6" s="1"/>
  <c r="J2205" i="6"/>
  <c r="J2212" i="6"/>
  <c r="J2215" i="6"/>
  <c r="L2215" i="6" s="1"/>
  <c r="J2232" i="6"/>
  <c r="J2242" i="6"/>
  <c r="L2242" i="6" s="1"/>
  <c r="J2249" i="6"/>
  <c r="J2259" i="6"/>
  <c r="J2262" i="6"/>
  <c r="L2262" i="6" s="1"/>
  <c r="J2269" i="6"/>
  <c r="J2276" i="6"/>
  <c r="J2279" i="6"/>
  <c r="L2279" i="6" s="1"/>
  <c r="J2296" i="6"/>
  <c r="J2306" i="6"/>
  <c r="L2306" i="6" s="1"/>
  <c r="J2313" i="6"/>
  <c r="J2323" i="6"/>
  <c r="J2326" i="6"/>
  <c r="L2326" i="6" s="1"/>
  <c r="J2333" i="6"/>
  <c r="J2340" i="6"/>
  <c r="J2343" i="6"/>
  <c r="L2343" i="6" s="1"/>
  <c r="J2360" i="6"/>
  <c r="J2370" i="6"/>
  <c r="L2370" i="6" s="1"/>
  <c r="J2384" i="6"/>
  <c r="J2394" i="6"/>
  <c r="J2401" i="6"/>
  <c r="L2401" i="6" s="1"/>
  <c r="J2408" i="6"/>
  <c r="J2415" i="6"/>
  <c r="J2432" i="6"/>
  <c r="J2439" i="6"/>
  <c r="L2439" i="6" s="1"/>
  <c r="J2442" i="6"/>
  <c r="L2442" i="6" s="1"/>
  <c r="J2449" i="6"/>
  <c r="J2456" i="6"/>
  <c r="J2459" i="6"/>
  <c r="L2459" i="6" s="1"/>
  <c r="J2469" i="6"/>
  <c r="J2476" i="6"/>
  <c r="J2479" i="6"/>
  <c r="L2479" i="6" s="1"/>
  <c r="J2496" i="6"/>
  <c r="L2496" i="6" s="1"/>
  <c r="J2503" i="6"/>
  <c r="L2503" i="6" s="1"/>
  <c r="J2513" i="6"/>
  <c r="J2516" i="6"/>
  <c r="J2523" i="6"/>
  <c r="L2523" i="6" s="1"/>
  <c r="J2530" i="6"/>
  <c r="J2533" i="6"/>
  <c r="J2550" i="6"/>
  <c r="L2550" i="6" s="1"/>
  <c r="J2557" i="6"/>
  <c r="L2557" i="6" s="1"/>
  <c r="J2574" i="6"/>
  <c r="L2574" i="6" s="1"/>
  <c r="J2584" i="6"/>
  <c r="J2595" i="6"/>
  <c r="J2602" i="6"/>
  <c r="J2609" i="6"/>
  <c r="J1623" i="6"/>
  <c r="J1773" i="6"/>
  <c r="J1819" i="6"/>
  <c r="L1819" i="6" s="1"/>
  <c r="J1934" i="6"/>
  <c r="L1934" i="6" s="1"/>
  <c r="J2015" i="6"/>
  <c r="L2015" i="6" s="1"/>
  <c r="J2042" i="6"/>
  <c r="J2051" i="6"/>
  <c r="J2074" i="6"/>
  <c r="L2074" i="6" s="1"/>
  <c r="J2081" i="6"/>
  <c r="L2081" i="6" s="1"/>
  <c r="J2093" i="6"/>
  <c r="L2093" i="6" s="1"/>
  <c r="J2097" i="6"/>
  <c r="J2101" i="6"/>
  <c r="J2108" i="6"/>
  <c r="J2111" i="6"/>
  <c r="L2111" i="6" s="1"/>
  <c r="J2128" i="6"/>
  <c r="J2138" i="6"/>
  <c r="L2138" i="6" s="1"/>
  <c r="J2145" i="6"/>
  <c r="L2145" i="6" s="1"/>
  <c r="J2155" i="6"/>
  <c r="L2155" i="6" s="1"/>
  <c r="J2158" i="6"/>
  <c r="L2158" i="6" s="1"/>
  <c r="J2165" i="6"/>
  <c r="J2172" i="6"/>
  <c r="J2175" i="6"/>
  <c r="J2192" i="6"/>
  <c r="J2202" i="6"/>
  <c r="L2202" i="6" s="1"/>
  <c r="J2209" i="6"/>
  <c r="L2209" i="6" s="1"/>
  <c r="J2219" i="6"/>
  <c r="L2219" i="6" s="1"/>
  <c r="J2222" i="6"/>
  <c r="L2222" i="6" s="1"/>
  <c r="J2229" i="6"/>
  <c r="J2236" i="6"/>
  <c r="J2239" i="6"/>
  <c r="J2256" i="6"/>
  <c r="J2266" i="6"/>
  <c r="L2266" i="6" s="1"/>
  <c r="J2273" i="6"/>
  <c r="J2283" i="6"/>
  <c r="L2283" i="6" s="1"/>
  <c r="J2286" i="6"/>
  <c r="L2286" i="6" s="1"/>
  <c r="J2293" i="6"/>
  <c r="J2300" i="6"/>
  <c r="L2300" i="6" s="1"/>
  <c r="J2303" i="6"/>
  <c r="J2320" i="6"/>
  <c r="J2330" i="6"/>
  <c r="L2330" i="6" s="1"/>
  <c r="J2337" i="6"/>
  <c r="L2337" i="6" s="1"/>
  <c r="J2347" i="6"/>
  <c r="J2350" i="6"/>
  <c r="L2350" i="6" s="1"/>
  <c r="J2357" i="6"/>
  <c r="J2364" i="6"/>
  <c r="J2367" i="6"/>
  <c r="L2367" i="6" s="1"/>
  <c r="J2374" i="6"/>
  <c r="L2374" i="6" s="1"/>
  <c r="J2381" i="6"/>
  <c r="L2381" i="6" s="1"/>
  <c r="J2388" i="6"/>
  <c r="J2391" i="6"/>
  <c r="J2405" i="6"/>
  <c r="L2405" i="6" s="1"/>
  <c r="J2412" i="6"/>
  <c r="J2419" i="6"/>
  <c r="L2419" i="6" s="1"/>
  <c r="J2422" i="6"/>
  <c r="L2422" i="6" s="1"/>
  <c r="J2429" i="6"/>
  <c r="J2436" i="6"/>
  <c r="J2446" i="6"/>
  <c r="L2446" i="6" s="1"/>
  <c r="J2453" i="6"/>
  <c r="L2453" i="6" s="1"/>
  <c r="J2466" i="6"/>
  <c r="L2466" i="6" s="1"/>
  <c r="J2473" i="6"/>
  <c r="J2483" i="6"/>
  <c r="L2483" i="6" s="1"/>
  <c r="J2486" i="6"/>
  <c r="J2490" i="6"/>
  <c r="L2490" i="6" s="1"/>
  <c r="J2493" i="6"/>
  <c r="J2510" i="6"/>
  <c r="J2520" i="6"/>
  <c r="L2520" i="6" s="1"/>
  <c r="J2527" i="6"/>
  <c r="L2527" i="6" s="1"/>
  <c r="J2537" i="6"/>
  <c r="J2540" i="6"/>
  <c r="L2540" i="6" s="1"/>
  <c r="J2547" i="6"/>
  <c r="L2547" i="6" s="1"/>
  <c r="J2554" i="6"/>
  <c r="J2561" i="6"/>
  <c r="J2564" i="6"/>
  <c r="L2564" i="6" s="1"/>
  <c r="J2571" i="6"/>
  <c r="J2578" i="6"/>
  <c r="L2578" i="6" s="1"/>
  <c r="J2581" i="6"/>
  <c r="L2581" i="6" s="1"/>
  <c r="J2588" i="6"/>
  <c r="L2588" i="6" s="1"/>
  <c r="J2599" i="6"/>
  <c r="J2606" i="6"/>
  <c r="L2606" i="6" s="1"/>
  <c r="J1951" i="6"/>
  <c r="L1951" i="6" s="1"/>
  <c r="J2167" i="6"/>
  <c r="L2167" i="6" s="1"/>
  <c r="J2194" i="6"/>
  <c r="L2194" i="6" s="1"/>
  <c r="J2221" i="6"/>
  <c r="J2248" i="6"/>
  <c r="J2275" i="6"/>
  <c r="J2327" i="6"/>
  <c r="J2345" i="6"/>
  <c r="L2345" i="6" s="1"/>
  <c r="J2354" i="6"/>
  <c r="L2354" i="6" s="1"/>
  <c r="J2372" i="6"/>
  <c r="J2399" i="6"/>
  <c r="J2409" i="6"/>
  <c r="L2409" i="6" s="1"/>
  <c r="J2427" i="6"/>
  <c r="J2445" i="6"/>
  <c r="J2454" i="6"/>
  <c r="L2454" i="6" s="1"/>
  <c r="J2467" i="6"/>
  <c r="J2474" i="6"/>
  <c r="L2474" i="6" s="1"/>
  <c r="J2501" i="6"/>
  <c r="L2501" i="6" s="1"/>
  <c r="J2553" i="6"/>
  <c r="L2553" i="6" s="1"/>
  <c r="J2567" i="6"/>
  <c r="J2576" i="6"/>
  <c r="J2580" i="6"/>
  <c r="J2590" i="6"/>
  <c r="J2604" i="6"/>
  <c r="J2613" i="6"/>
  <c r="L2613" i="6" s="1"/>
  <c r="J2620" i="6"/>
  <c r="L2620" i="6" s="1"/>
  <c r="J2631" i="6"/>
  <c r="L2631" i="6" s="1"/>
  <c r="J2641" i="6"/>
  <c r="L2641" i="6" s="1"/>
  <c r="J2648" i="6"/>
  <c r="J2659" i="6"/>
  <c r="L2659" i="6" s="1"/>
  <c r="J2666" i="6"/>
  <c r="J2673" i="6"/>
  <c r="J2680" i="6"/>
  <c r="L2680" i="6" s="1"/>
  <c r="J2691" i="6"/>
  <c r="L2691" i="6" s="1"/>
  <c r="J2698" i="6"/>
  <c r="J2705" i="6"/>
  <c r="L2705" i="6" s="1"/>
  <c r="J2712" i="6"/>
  <c r="J2723" i="6"/>
  <c r="L2723" i="6" s="1"/>
  <c r="J2730" i="6"/>
  <c r="J2737" i="6"/>
  <c r="J2744" i="6"/>
  <c r="L2744" i="6" s="1"/>
  <c r="J2755" i="6"/>
  <c r="L2755" i="6" s="1"/>
  <c r="J2762" i="6"/>
  <c r="J2769" i="6"/>
  <c r="L2769" i="6" s="1"/>
  <c r="J2776" i="6"/>
  <c r="J2787" i="6"/>
  <c r="L2787" i="6" s="1"/>
  <c r="J2794" i="6"/>
  <c r="J2801" i="6"/>
  <c r="J2808" i="6"/>
  <c r="L2808" i="6" s="1"/>
  <c r="J2819" i="6"/>
  <c r="L2819" i="6" s="1"/>
  <c r="J2826" i="6"/>
  <c r="J2833" i="6"/>
  <c r="L2833" i="6" s="1"/>
  <c r="J2840" i="6"/>
  <c r="J2847" i="6"/>
  <c r="L2847" i="6" s="1"/>
  <c r="J2850" i="6"/>
  <c r="J2860" i="6"/>
  <c r="J2867" i="6"/>
  <c r="L2867" i="6" s="1"/>
  <c r="J2877" i="6"/>
  <c r="L2877" i="6" s="1"/>
  <c r="J2894" i="6"/>
  <c r="L2894" i="6" s="1"/>
  <c r="J2897" i="6"/>
  <c r="L2897" i="6" s="1"/>
  <c r="J2904" i="6"/>
  <c r="J2911" i="6"/>
  <c r="L2911" i="6" s="1"/>
  <c r="J2914" i="6"/>
  <c r="J2918" i="6"/>
  <c r="J2921" i="6"/>
  <c r="L2921" i="6" s="1"/>
  <c r="J2928" i="6"/>
  <c r="L2928" i="6" s="1"/>
  <c r="J2115" i="6"/>
  <c r="L2115" i="6" s="1"/>
  <c r="J2169" i="6"/>
  <c r="L2169" i="6" s="1"/>
  <c r="J2182" i="6"/>
  <c r="J2196" i="6"/>
  <c r="L2196" i="6" s="1"/>
  <c r="J2263" i="6"/>
  <c r="J2290" i="6"/>
  <c r="L2290" i="6" s="1"/>
  <c r="J2301" i="6"/>
  <c r="J2310" i="6"/>
  <c r="J2328" i="6"/>
  <c r="J2355" i="6"/>
  <c r="J2373" i="6"/>
  <c r="L2373" i="6" s="1"/>
  <c r="J2382" i="6"/>
  <c r="L2382" i="6" s="1"/>
  <c r="J2400" i="6"/>
  <c r="J2428" i="6"/>
  <c r="L2428" i="6" s="1"/>
  <c r="J2455" i="6"/>
  <c r="J2468" i="6"/>
  <c r="J2475" i="6"/>
  <c r="L2475" i="6" s="1"/>
  <c r="J2502" i="6"/>
  <c r="L2502" i="6" s="1"/>
  <c r="J2531" i="6"/>
  <c r="J2545" i="6"/>
  <c r="J2549" i="6"/>
  <c r="L2549" i="6" s="1"/>
  <c r="J2559" i="6"/>
  <c r="J2563" i="6"/>
  <c r="J2568" i="6"/>
  <c r="L2568" i="6" s="1"/>
  <c r="J2572" i="6"/>
  <c r="L2572" i="6" s="1"/>
  <c r="J2586" i="6"/>
  <c r="J2600" i="6"/>
  <c r="J2610" i="6"/>
  <c r="J2617" i="6"/>
  <c r="L2617" i="6" s="1"/>
  <c r="J2624" i="6"/>
  <c r="J2638" i="6"/>
  <c r="J2645" i="6"/>
  <c r="L2645" i="6" s="1"/>
  <c r="J2652" i="6"/>
  <c r="L2652" i="6" s="1"/>
  <c r="J2663" i="6"/>
  <c r="L2663" i="6" s="1"/>
  <c r="J2670" i="6"/>
  <c r="J2677" i="6"/>
  <c r="J2684" i="6"/>
  <c r="L2684" i="6" s="1"/>
  <c r="J2695" i="6"/>
  <c r="J2702" i="6"/>
  <c r="J2709" i="6"/>
  <c r="L2709" i="6" s="1"/>
  <c r="J2716" i="6"/>
  <c r="L2716" i="6" s="1"/>
  <c r="J2727" i="6"/>
  <c r="L2727" i="6" s="1"/>
  <c r="J2734" i="6"/>
  <c r="J2741" i="6"/>
  <c r="J2748" i="6"/>
  <c r="L2748" i="6" s="1"/>
  <c r="J2759" i="6"/>
  <c r="J2766" i="6"/>
  <c r="J2773" i="6"/>
  <c r="L2773" i="6" s="1"/>
  <c r="J2780" i="6"/>
  <c r="L2780" i="6" s="1"/>
  <c r="J2791" i="6"/>
  <c r="L2791" i="6" s="1"/>
  <c r="J2798" i="6"/>
  <c r="J2805" i="6"/>
  <c r="J2812" i="6"/>
  <c r="L2812" i="6" s="1"/>
  <c r="J2823" i="6"/>
  <c r="J2830" i="6"/>
  <c r="J2837" i="6"/>
  <c r="L2837" i="6" s="1"/>
  <c r="J2854" i="6"/>
  <c r="L2854" i="6" s="1"/>
  <c r="J2857" i="6"/>
  <c r="L2857" i="6" s="1"/>
  <c r="J2864" i="6"/>
  <c r="J2871" i="6"/>
  <c r="J2874" i="6"/>
  <c r="J2884" i="6"/>
  <c r="J2891" i="6"/>
  <c r="J2901" i="6"/>
  <c r="L2901" i="6" s="1"/>
  <c r="J2925" i="6"/>
  <c r="L2925" i="6" s="1"/>
  <c r="J2942" i="6"/>
  <c r="L2942" i="6" s="1"/>
  <c r="J2945" i="6"/>
  <c r="J2949" i="6"/>
  <c r="J2952" i="6"/>
  <c r="L2952" i="6" s="1"/>
  <c r="J2966" i="6"/>
  <c r="J2973" i="6"/>
  <c r="J1978" i="6"/>
  <c r="J2103" i="6"/>
  <c r="L2103" i="6" s="1"/>
  <c r="J2130" i="6"/>
  <c r="L2130" i="6" s="1"/>
  <c r="J2157" i="6"/>
  <c r="J2184" i="6"/>
  <c r="J2211" i="6"/>
  <c r="J2265" i="6"/>
  <c r="L2265" i="6" s="1"/>
  <c r="J2278" i="6"/>
  <c r="L2278" i="6" s="1"/>
  <c r="J2292" i="6"/>
  <c r="J2311" i="6"/>
  <c r="L2311" i="6" s="1"/>
  <c r="J2329" i="6"/>
  <c r="L2329" i="6" s="1"/>
  <c r="J2338" i="6"/>
  <c r="L2338" i="6" s="1"/>
  <c r="J2356" i="6"/>
  <c r="J2365" i="6"/>
  <c r="J2383" i="6"/>
  <c r="L2383" i="6" s="1"/>
  <c r="J2438" i="6"/>
  <c r="L2438" i="6" s="1"/>
  <c r="J2462" i="6"/>
  <c r="J2482" i="6"/>
  <c r="L2482" i="6" s="1"/>
  <c r="J2489" i="6"/>
  <c r="L2489" i="6" s="1"/>
  <c r="J2509" i="6"/>
  <c r="J2521" i="6"/>
  <c r="J2526" i="6"/>
  <c r="J2536" i="6"/>
  <c r="L2536" i="6" s="1"/>
  <c r="J2541" i="6"/>
  <c r="J2555" i="6"/>
  <c r="L2555" i="6" s="1"/>
  <c r="J2577" i="6"/>
  <c r="L2577" i="6" s="1"/>
  <c r="J2582" i="6"/>
  <c r="L2582" i="6" s="1"/>
  <c r="J2591" i="6"/>
  <c r="J2596" i="6"/>
  <c r="J2605" i="6"/>
  <c r="L2605" i="6" s="1"/>
  <c r="J2614" i="6"/>
  <c r="J2621" i="6"/>
  <c r="J2628" i="6"/>
  <c r="L2628" i="6" s="1"/>
  <c r="J2635" i="6"/>
  <c r="L2635" i="6" s="1"/>
  <c r="J2642" i="6"/>
  <c r="J2649" i="6"/>
  <c r="J2656" i="6"/>
  <c r="J2667" i="6"/>
  <c r="L2667" i="6" s="1"/>
  <c r="J2674" i="6"/>
  <c r="J2681" i="6"/>
  <c r="J2688" i="6"/>
  <c r="L2688" i="6" s="1"/>
  <c r="J2699" i="6"/>
  <c r="L2699" i="6" s="1"/>
  <c r="J2706" i="6"/>
  <c r="J2713" i="6"/>
  <c r="J2720" i="6"/>
  <c r="J2731" i="6"/>
  <c r="L2731" i="6" s="1"/>
  <c r="J2738" i="6"/>
  <c r="J2745" i="6"/>
  <c r="J2752" i="6"/>
  <c r="L2752" i="6" s="1"/>
  <c r="J2763" i="6"/>
  <c r="L2763" i="6" s="1"/>
  <c r="J2770" i="6"/>
  <c r="J2777" i="6"/>
  <c r="J2784" i="6"/>
  <c r="J2795" i="6"/>
  <c r="L2795" i="6" s="1"/>
  <c r="J2802" i="6"/>
  <c r="J2809" i="6"/>
  <c r="J2816" i="6"/>
  <c r="L2816" i="6" s="1"/>
  <c r="J2827" i="6"/>
  <c r="L2827" i="6" s="1"/>
  <c r="J2834" i="6"/>
  <c r="J2844" i="6"/>
  <c r="J2851" i="6"/>
  <c r="J2861" i="6"/>
  <c r="L2861" i="6" s="1"/>
  <c r="J2878" i="6"/>
  <c r="J2881" i="6"/>
  <c r="J2888" i="6"/>
  <c r="L2888" i="6" s="1"/>
  <c r="J2895" i="6"/>
  <c r="L2895" i="6" s="1"/>
  <c r="J2898" i="6"/>
  <c r="J2908" i="6"/>
  <c r="J2915" i="6"/>
  <c r="J2919" i="6"/>
  <c r="L2919" i="6" s="1"/>
  <c r="J2922" i="6"/>
  <c r="J2932" i="6"/>
  <c r="J2939" i="6"/>
  <c r="L2939" i="6" s="1"/>
  <c r="J2956" i="6"/>
  <c r="L2956" i="6" s="1"/>
  <c r="J2963" i="6"/>
  <c r="L2963" i="6" s="1"/>
  <c r="J2970" i="6"/>
  <c r="J1823" i="6"/>
  <c r="L1823" i="6" s="1"/>
  <c r="J2061" i="6"/>
  <c r="L2061" i="6" s="1"/>
  <c r="J2088" i="6"/>
  <c r="J2105" i="6"/>
  <c r="L2105" i="6" s="1"/>
  <c r="J2118" i="6"/>
  <c r="J2132" i="6"/>
  <c r="L2132" i="6" s="1"/>
  <c r="J2199" i="6"/>
  <c r="J2226" i="6"/>
  <c r="L2226" i="6" s="1"/>
  <c r="J2253" i="6"/>
  <c r="J2280" i="6"/>
  <c r="J2312" i="6"/>
  <c r="J2339" i="6"/>
  <c r="L2339" i="6" s="1"/>
  <c r="J2385" i="6"/>
  <c r="J2421" i="6"/>
  <c r="J2430" i="6"/>
  <c r="L2430" i="6" s="1"/>
  <c r="J2440" i="6"/>
  <c r="J2463" i="6"/>
  <c r="L2463" i="6" s="1"/>
  <c r="J2470" i="6"/>
  <c r="J2497" i="6"/>
  <c r="L2497" i="6" s="1"/>
  <c r="J2532" i="6"/>
  <c r="L2532" i="6" s="1"/>
  <c r="J2546" i="6"/>
  <c r="L2546" i="6" s="1"/>
  <c r="J2551" i="6"/>
  <c r="L2551" i="6" s="1"/>
  <c r="J2569" i="6"/>
  <c r="L2569" i="6" s="1"/>
  <c r="J2573" i="6"/>
  <c r="J2587" i="6"/>
  <c r="L2587" i="6" s="1"/>
  <c r="J2592" i="6"/>
  <c r="J2601" i="6"/>
  <c r="L2601" i="6" s="1"/>
  <c r="J2611" i="6"/>
  <c r="L2611" i="6" s="1"/>
  <c r="J2618" i="6"/>
  <c r="J2625" i="6"/>
  <c r="L2625" i="6" s="1"/>
  <c r="J2632" i="6"/>
  <c r="L2632" i="6" s="1"/>
  <c r="J2639" i="6"/>
  <c r="J2646" i="6"/>
  <c r="L2646" i="6" s="1"/>
  <c r="J2653" i="6"/>
  <c r="J2660" i="6"/>
  <c r="L2660" i="6" s="1"/>
  <c r="J2671" i="6"/>
  <c r="L2671" i="6" s="1"/>
  <c r="J2678" i="6"/>
  <c r="L2678" i="6" s="1"/>
  <c r="J2685" i="6"/>
  <c r="L2685" i="6" s="1"/>
  <c r="J2692" i="6"/>
  <c r="L2692" i="6" s="1"/>
  <c r="J2703" i="6"/>
  <c r="J2710" i="6"/>
  <c r="L2710" i="6" s="1"/>
  <c r="J2717" i="6"/>
  <c r="J2724" i="6"/>
  <c r="L2724" i="6" s="1"/>
  <c r="J2735" i="6"/>
  <c r="L2735" i="6" s="1"/>
  <c r="J2742" i="6"/>
  <c r="L2742" i="6" s="1"/>
  <c r="J2749" i="6"/>
  <c r="L2749" i="6" s="1"/>
  <c r="J2756" i="6"/>
  <c r="L2756" i="6" s="1"/>
  <c r="J2767" i="6"/>
  <c r="J2774" i="6"/>
  <c r="L2774" i="6" s="1"/>
  <c r="J2781" i="6"/>
  <c r="J2788" i="6"/>
  <c r="L2788" i="6" s="1"/>
  <c r="J2799" i="6"/>
  <c r="L2799" i="6" s="1"/>
  <c r="J2806" i="6"/>
  <c r="L2806" i="6" s="1"/>
  <c r="J2813" i="6"/>
  <c r="L2813" i="6" s="1"/>
  <c r="J2820" i="6"/>
  <c r="L2820" i="6" s="1"/>
  <c r="J2831" i="6"/>
  <c r="J2838" i="6"/>
  <c r="L2838" i="6" s="1"/>
  <c r="J2841" i="6"/>
  <c r="J2848" i="6"/>
  <c r="L2848" i="6" s="1"/>
  <c r="J2855" i="6"/>
  <c r="L2855" i="6" s="1"/>
  <c r="J2858" i="6"/>
  <c r="J2868" i="6"/>
  <c r="L2868" i="6" s="1"/>
  <c r="J2875" i="6"/>
  <c r="L2875" i="6" s="1"/>
  <c r="J2885" i="6"/>
  <c r="J2902" i="6"/>
  <c r="L2902" i="6" s="1"/>
  <c r="J2905" i="6"/>
  <c r="J2912" i="6"/>
  <c r="L2912" i="6" s="1"/>
  <c r="J2926" i="6"/>
  <c r="L2926" i="6" s="1"/>
  <c r="J2929" i="6"/>
  <c r="L2929" i="6" s="1"/>
  <c r="J2936" i="6"/>
  <c r="L2936" i="6" s="1"/>
  <c r="J2005" i="6"/>
  <c r="L2005" i="6" s="1"/>
  <c r="J2120" i="6"/>
  <c r="J2147" i="6"/>
  <c r="J2201" i="6"/>
  <c r="J2214" i="6"/>
  <c r="L2214" i="6" s="1"/>
  <c r="J2228" i="6"/>
  <c r="J2295" i="6"/>
  <c r="L2295" i="6" s="1"/>
  <c r="J2322" i="6"/>
  <c r="L2322" i="6" s="1"/>
  <c r="J2349" i="6"/>
  <c r="J2358" i="6"/>
  <c r="L2358" i="6" s="1"/>
  <c r="J2395" i="6"/>
  <c r="L2395" i="6" s="1"/>
  <c r="J2431" i="6"/>
  <c r="L2431" i="6" s="1"/>
  <c r="J2464" i="6"/>
  <c r="L2464" i="6" s="1"/>
  <c r="J2491" i="6"/>
  <c r="J2498" i="6"/>
  <c r="J2517" i="6"/>
  <c r="L2517" i="6" s="1"/>
  <c r="J2538" i="6"/>
  <c r="L2538" i="6" s="1"/>
  <c r="J2542" i="6"/>
  <c r="L2542" i="6" s="1"/>
  <c r="J2560" i="6"/>
  <c r="J2565" i="6"/>
  <c r="J2583" i="6"/>
  <c r="J2597" i="6"/>
  <c r="J2607" i="6"/>
  <c r="J2615" i="6"/>
  <c r="L2615" i="6" s="1"/>
  <c r="J2622" i="6"/>
  <c r="L2622" i="6" s="1"/>
  <c r="J2629" i="6"/>
  <c r="L2629" i="6" s="1"/>
  <c r="J2643" i="6"/>
  <c r="J2650" i="6"/>
  <c r="J2657" i="6"/>
  <c r="L2657" i="6" s="1"/>
  <c r="J2664" i="6"/>
  <c r="J2675" i="6"/>
  <c r="J2682" i="6"/>
  <c r="J2689" i="6"/>
  <c r="L2689" i="6" s="1"/>
  <c r="J2696" i="6"/>
  <c r="L2696" i="6" s="1"/>
  <c r="J2707" i="6"/>
  <c r="J2714" i="6"/>
  <c r="J2721" i="6"/>
  <c r="L2721" i="6" s="1"/>
  <c r="J2728" i="6"/>
  <c r="J2739" i="6"/>
  <c r="J2746" i="6"/>
  <c r="J2753" i="6"/>
  <c r="L2753" i="6" s="1"/>
  <c r="J2760" i="6"/>
  <c r="L2760" i="6" s="1"/>
  <c r="J2771" i="6"/>
  <c r="J2778" i="6"/>
  <c r="J2785" i="6"/>
  <c r="L2785" i="6" s="1"/>
  <c r="J2792" i="6"/>
  <c r="J2803" i="6"/>
  <c r="J2810" i="6"/>
  <c r="J2817" i="6"/>
  <c r="L2817" i="6" s="1"/>
  <c r="J2824" i="6"/>
  <c r="L2824" i="6" s="1"/>
  <c r="J2835" i="6"/>
  <c r="J2845" i="6"/>
  <c r="J2862" i="6"/>
  <c r="L2862" i="6" s="1"/>
  <c r="J2865" i="6"/>
  <c r="J2872" i="6"/>
  <c r="J2879" i="6"/>
  <c r="L2879" i="6" s="1"/>
  <c r="J2882" i="6"/>
  <c r="J2892" i="6"/>
  <c r="L2892" i="6" s="1"/>
  <c r="J2899" i="6"/>
  <c r="J2909" i="6"/>
  <c r="J2916" i="6"/>
  <c r="L2916" i="6" s="1"/>
  <c r="J2923" i="6"/>
  <c r="J2933" i="6"/>
  <c r="J2957" i="6"/>
  <c r="L2957" i="6" s="1"/>
  <c r="J1884" i="6"/>
  <c r="J2068" i="6"/>
  <c r="L2068" i="6" s="1"/>
  <c r="J2135" i="6"/>
  <c r="J2162" i="6"/>
  <c r="L2162" i="6" s="1"/>
  <c r="J2189" i="6"/>
  <c r="J2216" i="6"/>
  <c r="J2243" i="6"/>
  <c r="L2243" i="6" s="1"/>
  <c r="J2297" i="6"/>
  <c r="L2297" i="6" s="1"/>
  <c r="J2324" i="6"/>
  <c r="L2324" i="6" s="1"/>
  <c r="J2359" i="6"/>
  <c r="L2359" i="6" s="1"/>
  <c r="J2378" i="6"/>
  <c r="J2396" i="6"/>
  <c r="J2414" i="6"/>
  <c r="J2433" i="6"/>
  <c r="L2433" i="6" s="1"/>
  <c r="J2458" i="6"/>
  <c r="J2465" i="6"/>
  <c r="J2478" i="6"/>
  <c r="L2478" i="6" s="1"/>
  <c r="J2485" i="6"/>
  <c r="L2485" i="6" s="1"/>
  <c r="J2512" i="6"/>
  <c r="L2512" i="6" s="1"/>
  <c r="J2528" i="6"/>
  <c r="L2528" i="6" s="1"/>
  <c r="J2534" i="6"/>
  <c r="L2534" i="6" s="1"/>
  <c r="J2556" i="6"/>
  <c r="J2570" i="6"/>
  <c r="J2575" i="6"/>
  <c r="L2575" i="6" s="1"/>
  <c r="J2579" i="6"/>
  <c r="L2579" i="6" s="1"/>
  <c r="J2593" i="6"/>
  <c r="L2593" i="6" s="1"/>
  <c r="J2603" i="6"/>
  <c r="L2603" i="6" s="1"/>
  <c r="J2619" i="6"/>
  <c r="J2626" i="6"/>
  <c r="J2633" i="6"/>
  <c r="L2633" i="6" s="1"/>
  <c r="J2636" i="6"/>
  <c r="L2636" i="6" s="1"/>
  <c r="J2647" i="6"/>
  <c r="L2647" i="6" s="1"/>
  <c r="J2654" i="6"/>
  <c r="L2654" i="6" s="1"/>
  <c r="J2661" i="6"/>
  <c r="J2668" i="6"/>
  <c r="J2679" i="6"/>
  <c r="L2679" i="6" s="1"/>
  <c r="J2686" i="6"/>
  <c r="L2686" i="6" s="1"/>
  <c r="J2693" i="6"/>
  <c r="L2693" i="6" s="1"/>
  <c r="J2700" i="6"/>
  <c r="L2700" i="6" s="1"/>
  <c r="J2711" i="6"/>
  <c r="L2711" i="6" s="1"/>
  <c r="J2718" i="6"/>
  <c r="L2718" i="6" s="1"/>
  <c r="J2725" i="6"/>
  <c r="J2732" i="6"/>
  <c r="L2732" i="6" s="1"/>
  <c r="J2743" i="6"/>
  <c r="L2743" i="6" s="1"/>
  <c r="J2750" i="6"/>
  <c r="L2750" i="6" s="1"/>
  <c r="J2757" i="6"/>
  <c r="J2764" i="6"/>
  <c r="J2775" i="6"/>
  <c r="L2775" i="6" s="1"/>
  <c r="J2782" i="6"/>
  <c r="L2782" i="6" s="1"/>
  <c r="J2789" i="6"/>
  <c r="L2789" i="6" s="1"/>
  <c r="J2796" i="6"/>
  <c r="L2796" i="6" s="1"/>
  <c r="J2807" i="6"/>
  <c r="L2807" i="6" s="1"/>
  <c r="J2814" i="6"/>
  <c r="J2821" i="6"/>
  <c r="J2828" i="6"/>
  <c r="L2828" i="6" s="1"/>
  <c r="J2839" i="6"/>
  <c r="L2839" i="6" s="1"/>
  <c r="J2842" i="6"/>
  <c r="J2852" i="6"/>
  <c r="L2852" i="6" s="1"/>
  <c r="J2859" i="6"/>
  <c r="J2869" i="6"/>
  <c r="J2886" i="6"/>
  <c r="J2889" i="6"/>
  <c r="J2896" i="6"/>
  <c r="L2896" i="6" s="1"/>
  <c r="J2903" i="6"/>
  <c r="L2903" i="6" s="1"/>
  <c r="J2906" i="6"/>
  <c r="J2920" i="6"/>
  <c r="J2927" i="6"/>
  <c r="L2927" i="6" s="1"/>
  <c r="J2930" i="6"/>
  <c r="J2940" i="6"/>
  <c r="L2940" i="6" s="1"/>
  <c r="J2947" i="6"/>
  <c r="J2954" i="6"/>
  <c r="J2961" i="6"/>
  <c r="L2961" i="6" s="1"/>
  <c r="J2032" i="6"/>
  <c r="J2071" i="6"/>
  <c r="L2071" i="6" s="1"/>
  <c r="J2137" i="6"/>
  <c r="J2150" i="6"/>
  <c r="L2150" i="6" s="1"/>
  <c r="J2164" i="6"/>
  <c r="L2164" i="6" s="1"/>
  <c r="J2231" i="6"/>
  <c r="L2231" i="6" s="1"/>
  <c r="J2258" i="6"/>
  <c r="L2258" i="6" s="1"/>
  <c r="J2285" i="6"/>
  <c r="L2285" i="6" s="1"/>
  <c r="J2307" i="6"/>
  <c r="L2307" i="6" s="1"/>
  <c r="J2342" i="6"/>
  <c r="L2342" i="6" s="1"/>
  <c r="J2361" i="6"/>
  <c r="L2361" i="6" s="1"/>
  <c r="J2379" i="6"/>
  <c r="L2379" i="6" s="1"/>
  <c r="J2406" i="6"/>
  <c r="L2406" i="6" s="1"/>
  <c r="J2416" i="6"/>
  <c r="J2443" i="6"/>
  <c r="J2472" i="6"/>
  <c r="L2472" i="6" s="1"/>
  <c r="J2492" i="6"/>
  <c r="L2492" i="6" s="1"/>
  <c r="J2499" i="6"/>
  <c r="J2506" i="6"/>
  <c r="L2506" i="6" s="1"/>
  <c r="J2518" i="6"/>
  <c r="L2518" i="6" s="1"/>
  <c r="J2529" i="6"/>
  <c r="L2529" i="6" s="1"/>
  <c r="J2246" i="6"/>
  <c r="J2407" i="6"/>
  <c r="L2407" i="6" s="1"/>
  <c r="J2524" i="6"/>
  <c r="J2552" i="6"/>
  <c r="J2589" i="6"/>
  <c r="L2589" i="6" s="1"/>
  <c r="J2623" i="6"/>
  <c r="L2623" i="6" s="1"/>
  <c r="J2651" i="6"/>
  <c r="L2651" i="6" s="1"/>
  <c r="J2665" i="6"/>
  <c r="L2665" i="6" s="1"/>
  <c r="J2722" i="6"/>
  <c r="J2736" i="6"/>
  <c r="L2736" i="6" s="1"/>
  <c r="J2779" i="6"/>
  <c r="L2779" i="6" s="1"/>
  <c r="J2793" i="6"/>
  <c r="L2793" i="6" s="1"/>
  <c r="J2849" i="6"/>
  <c r="L2849" i="6" s="1"/>
  <c r="J2863" i="6"/>
  <c r="L2863" i="6" s="1"/>
  <c r="J2876" i="6"/>
  <c r="L2876" i="6" s="1"/>
  <c r="J2917" i="6"/>
  <c r="L2917" i="6" s="1"/>
  <c r="J2967" i="6"/>
  <c r="J2972" i="6"/>
  <c r="J2976" i="6"/>
  <c r="J2987" i="6"/>
  <c r="J2994" i="6"/>
  <c r="J2997" i="6"/>
  <c r="J3011" i="6"/>
  <c r="L3011" i="6" s="1"/>
  <c r="J3018" i="6"/>
  <c r="L3018" i="6" s="1"/>
  <c r="J3025" i="6"/>
  <c r="L3025" i="6" s="1"/>
  <c r="J3028" i="6"/>
  <c r="J3032" i="6"/>
  <c r="J3039" i="6"/>
  <c r="L3039" i="6" s="1"/>
  <c r="J3053" i="6"/>
  <c r="J3060" i="6"/>
  <c r="J3067" i="6"/>
  <c r="L3067" i="6" s="1"/>
  <c r="J3074" i="6"/>
  <c r="L3074" i="6" s="1"/>
  <c r="J3085" i="6"/>
  <c r="L3085" i="6" s="1"/>
  <c r="J3092" i="6"/>
  <c r="J3099" i="6"/>
  <c r="J3106" i="6"/>
  <c r="L3106" i="6" s="1"/>
  <c r="J3117" i="6"/>
  <c r="J3124" i="6"/>
  <c r="J3131" i="6"/>
  <c r="L3131" i="6" s="1"/>
  <c r="J3138" i="6"/>
  <c r="L3138" i="6" s="1"/>
  <c r="J3149" i="6"/>
  <c r="L3149" i="6" s="1"/>
  <c r="J3156" i="6"/>
  <c r="J3163" i="6"/>
  <c r="J3170" i="6"/>
  <c r="L3170" i="6" s="1"/>
  <c r="J3177" i="6"/>
  <c r="J3187" i="6"/>
  <c r="J3204" i="6"/>
  <c r="L3204" i="6" s="1"/>
  <c r="J3207" i="6"/>
  <c r="L3207" i="6" s="1"/>
  <c r="J3214" i="6"/>
  <c r="L3214" i="6" s="1"/>
  <c r="J2152" i="6"/>
  <c r="J2260" i="6"/>
  <c r="L2260" i="6" s="1"/>
  <c r="J2344" i="6"/>
  <c r="J2417" i="6"/>
  <c r="J2480" i="6"/>
  <c r="J2608" i="6"/>
  <c r="J2637" i="6"/>
  <c r="L2637" i="6" s="1"/>
  <c r="J2694" i="6"/>
  <c r="J2708" i="6"/>
  <c r="L2708" i="6" s="1"/>
  <c r="J2751" i="6"/>
  <c r="L2751" i="6" s="1"/>
  <c r="J2765" i="6"/>
  <c r="L2765" i="6" s="1"/>
  <c r="J2822" i="6"/>
  <c r="J2836" i="6"/>
  <c r="L2836" i="6" s="1"/>
  <c r="J2890" i="6"/>
  <c r="J2931" i="6"/>
  <c r="L2931" i="6" s="1"/>
  <c r="J2941" i="6"/>
  <c r="L2941" i="6" s="1"/>
  <c r="J2948" i="6"/>
  <c r="J2962" i="6"/>
  <c r="J2968" i="6"/>
  <c r="L2968" i="6" s="1"/>
  <c r="J2977" i="6"/>
  <c r="L2977" i="6" s="1"/>
  <c r="J2980" i="6"/>
  <c r="L2980" i="6" s="1"/>
  <c r="J2984" i="6"/>
  <c r="J2991" i="6"/>
  <c r="J3001" i="6"/>
  <c r="L3001" i="6" s="1"/>
  <c r="J3008" i="6"/>
  <c r="J3015" i="6"/>
  <c r="J3022" i="6"/>
  <c r="J3036" i="6"/>
  <c r="L3036" i="6" s="1"/>
  <c r="J3046" i="6"/>
  <c r="L3046" i="6" s="1"/>
  <c r="J3057" i="6"/>
  <c r="J3064" i="6"/>
  <c r="J3071" i="6"/>
  <c r="L3071" i="6" s="1"/>
  <c r="J3078" i="6"/>
  <c r="J3089" i="6"/>
  <c r="J3096" i="6"/>
  <c r="J3103" i="6"/>
  <c r="L3103" i="6" s="1"/>
  <c r="J3110" i="6"/>
  <c r="L3110" i="6" s="1"/>
  <c r="J3121" i="6"/>
  <c r="J3128" i="6"/>
  <c r="J3135" i="6"/>
  <c r="L3135" i="6" s="1"/>
  <c r="J3142" i="6"/>
  <c r="J3153" i="6"/>
  <c r="J3160" i="6"/>
  <c r="J3167" i="6"/>
  <c r="L3167" i="6" s="1"/>
  <c r="J3174" i="6"/>
  <c r="L3174" i="6" s="1"/>
  <c r="J3181" i="6"/>
  <c r="J3184" i="6"/>
  <c r="J3194" i="6"/>
  <c r="L3194" i="6" s="1"/>
  <c r="J3201" i="6"/>
  <c r="J3211" i="6"/>
  <c r="J2426" i="6"/>
  <c r="L2426" i="6" s="1"/>
  <c r="J2535" i="6"/>
  <c r="J2612" i="6"/>
  <c r="J2640" i="6"/>
  <c r="J2683" i="6"/>
  <c r="L2683" i="6" s="1"/>
  <c r="J2697" i="6"/>
  <c r="J2754" i="6"/>
  <c r="J2768" i="6"/>
  <c r="L2768" i="6" s="1"/>
  <c r="J2811" i="6"/>
  <c r="L2811" i="6" s="1"/>
  <c r="J2825" i="6"/>
  <c r="L2825" i="6" s="1"/>
  <c r="J2866" i="6"/>
  <c r="J2893" i="6"/>
  <c r="J2934" i="6"/>
  <c r="L2934" i="6" s="1"/>
  <c r="J2955" i="6"/>
  <c r="J2988" i="6"/>
  <c r="L2988" i="6" s="1"/>
  <c r="J2998" i="6"/>
  <c r="L2998" i="6" s="1"/>
  <c r="J3005" i="6"/>
  <c r="L3005" i="6" s="1"/>
  <c r="J3019" i="6"/>
  <c r="J3026" i="6"/>
  <c r="J3029" i="6"/>
  <c r="L3029" i="6" s="1"/>
  <c r="J3043" i="6"/>
  <c r="J3050" i="6"/>
  <c r="J3061" i="6"/>
  <c r="L3061" i="6" s="1"/>
  <c r="J3068" i="6"/>
  <c r="J3075" i="6"/>
  <c r="L3075" i="6" s="1"/>
  <c r="J3082" i="6"/>
  <c r="J3093" i="6"/>
  <c r="J3100" i="6"/>
  <c r="J3107" i="6"/>
  <c r="J3114" i="6"/>
  <c r="J3125" i="6"/>
  <c r="L3125" i="6" s="1"/>
  <c r="J3132" i="6"/>
  <c r="L3132" i="6" s="1"/>
  <c r="J3139" i="6"/>
  <c r="L3139" i="6" s="1"/>
  <c r="J3146" i="6"/>
  <c r="J3157" i="6"/>
  <c r="J3164" i="6"/>
  <c r="L3164" i="6" s="1"/>
  <c r="J3171" i="6"/>
  <c r="J3188" i="6"/>
  <c r="J3191" i="6"/>
  <c r="L3191" i="6" s="1"/>
  <c r="J3198" i="6"/>
  <c r="L3198" i="6" s="1"/>
  <c r="J3205" i="6"/>
  <c r="L3205" i="6" s="1"/>
  <c r="J3208" i="6"/>
  <c r="J2044" i="6"/>
  <c r="J2179" i="6"/>
  <c r="L2179" i="6" s="1"/>
  <c r="J2539" i="6"/>
  <c r="L2539" i="6" s="1"/>
  <c r="J2558" i="6"/>
  <c r="L2558" i="6" s="1"/>
  <c r="J2594" i="6"/>
  <c r="J2627" i="6"/>
  <c r="L2627" i="6" s="1"/>
  <c r="J2655" i="6"/>
  <c r="L2655" i="6" s="1"/>
  <c r="J2669" i="6"/>
  <c r="J2726" i="6"/>
  <c r="L2726" i="6" s="1"/>
  <c r="J2740" i="6"/>
  <c r="J2783" i="6"/>
  <c r="L2783" i="6" s="1"/>
  <c r="J2797" i="6"/>
  <c r="J2853" i="6"/>
  <c r="L2853" i="6" s="1"/>
  <c r="J2880" i="6"/>
  <c r="L2880" i="6" s="1"/>
  <c r="J2907" i="6"/>
  <c r="L2907" i="6" s="1"/>
  <c r="J2943" i="6"/>
  <c r="J2950" i="6"/>
  <c r="L2950" i="6" s="1"/>
  <c r="J2974" i="6"/>
  <c r="J2978" i="6"/>
  <c r="L2978" i="6" s="1"/>
  <c r="J2981" i="6"/>
  <c r="J2995" i="6"/>
  <c r="J3002" i="6"/>
  <c r="L3002" i="6" s="1"/>
  <c r="J3009" i="6"/>
  <c r="J3012" i="6"/>
  <c r="J3016" i="6"/>
  <c r="L3016" i="6" s="1"/>
  <c r="J3023" i="6"/>
  <c r="L3023" i="6" s="1"/>
  <c r="J3033" i="6"/>
  <c r="L3033" i="6" s="1"/>
  <c r="J3040" i="6"/>
  <c r="J3047" i="6"/>
  <c r="J3054" i="6"/>
  <c r="L3054" i="6" s="1"/>
  <c r="J3065" i="6"/>
  <c r="J3072" i="6"/>
  <c r="J3079" i="6"/>
  <c r="L3079" i="6" s="1"/>
  <c r="J3086" i="6"/>
  <c r="L3086" i="6" s="1"/>
  <c r="J3097" i="6"/>
  <c r="L3097" i="6" s="1"/>
  <c r="J3104" i="6"/>
  <c r="J3111" i="6"/>
  <c r="J3118" i="6"/>
  <c r="L3118" i="6" s="1"/>
  <c r="J3129" i="6"/>
  <c r="J3136" i="6"/>
  <c r="J3143" i="6"/>
  <c r="L3143" i="6" s="1"/>
  <c r="J3150" i="6"/>
  <c r="L3150" i="6" s="1"/>
  <c r="J3161" i="6"/>
  <c r="L3161" i="6" s="1"/>
  <c r="J3168" i="6"/>
  <c r="J3178" i="6"/>
  <c r="J3185" i="6"/>
  <c r="L3185" i="6" s="1"/>
  <c r="J3195" i="6"/>
  <c r="J3212" i="6"/>
  <c r="J3215" i="6"/>
  <c r="L3215" i="6" s="1"/>
  <c r="J2371" i="6"/>
  <c r="L2371" i="6" s="1"/>
  <c r="J2444" i="6"/>
  <c r="J2500" i="6"/>
  <c r="L2500" i="6" s="1"/>
  <c r="J2543" i="6"/>
  <c r="L2543" i="6" s="1"/>
  <c r="J2562" i="6"/>
  <c r="L2562" i="6" s="1"/>
  <c r="J2598" i="6"/>
  <c r="L2598" i="6" s="1"/>
  <c r="J2630" i="6"/>
  <c r="J2658" i="6"/>
  <c r="J2672" i="6"/>
  <c r="J2715" i="6"/>
  <c r="L2715" i="6" s="1"/>
  <c r="J2729" i="6"/>
  <c r="L2729" i="6" s="1"/>
  <c r="J2786" i="6"/>
  <c r="J2800" i="6"/>
  <c r="L2800" i="6" s="1"/>
  <c r="J2856" i="6"/>
  <c r="L2856" i="6" s="1"/>
  <c r="J2883" i="6"/>
  <c r="J2910" i="6"/>
  <c r="L2910" i="6" s="1"/>
  <c r="J2935" i="6"/>
  <c r="L2935" i="6" s="1"/>
  <c r="J2944" i="6"/>
  <c r="J2951" i="6"/>
  <c r="J2958" i="6"/>
  <c r="J2964" i="6"/>
  <c r="L2964" i="6" s="1"/>
  <c r="J2969" i="6"/>
  <c r="J2985" i="6"/>
  <c r="J2992" i="6"/>
  <c r="J2999" i="6"/>
  <c r="J3006" i="6"/>
  <c r="J3020" i="6"/>
  <c r="J3030" i="6"/>
  <c r="L3030" i="6" s="1"/>
  <c r="J3037" i="6"/>
  <c r="L3037" i="6" s="1"/>
  <c r="J3051" i="6"/>
  <c r="L3051" i="6" s="1"/>
  <c r="J3058" i="6"/>
  <c r="J3069" i="6"/>
  <c r="J3076" i="6"/>
  <c r="J3083" i="6"/>
  <c r="J3090" i="6"/>
  <c r="J3101" i="6"/>
  <c r="L3101" i="6" s="1"/>
  <c r="J3108" i="6"/>
  <c r="J3115" i="6"/>
  <c r="L3115" i="6" s="1"/>
  <c r="J3122" i="6"/>
  <c r="J3133" i="6"/>
  <c r="J3140" i="6"/>
  <c r="L3140" i="6" s="1"/>
  <c r="J3147" i="6"/>
  <c r="J3154" i="6"/>
  <c r="J3165" i="6"/>
  <c r="L3165" i="6" s="1"/>
  <c r="J3172" i="6"/>
  <c r="L3172" i="6" s="1"/>
  <c r="J3175" i="6"/>
  <c r="L3175" i="6" s="1"/>
  <c r="J3182" i="6"/>
  <c r="J3189" i="6"/>
  <c r="J3192" i="6"/>
  <c r="J3202" i="6"/>
  <c r="J3209" i="6"/>
  <c r="J2308" i="6"/>
  <c r="J2380" i="6"/>
  <c r="L2380" i="6" s="1"/>
  <c r="J2507" i="6"/>
  <c r="L2507" i="6" s="1"/>
  <c r="J2544" i="6"/>
  <c r="J2616" i="6"/>
  <c r="J2644" i="6"/>
  <c r="L2644" i="6" s="1"/>
  <c r="J2687" i="6"/>
  <c r="L2687" i="6" s="1"/>
  <c r="J2701" i="6"/>
  <c r="J2758" i="6"/>
  <c r="J2772" i="6"/>
  <c r="L2772" i="6" s="1"/>
  <c r="J2815" i="6"/>
  <c r="L2815" i="6" s="1"/>
  <c r="J2829" i="6"/>
  <c r="J2843" i="6"/>
  <c r="L2843" i="6" s="1"/>
  <c r="J2870" i="6"/>
  <c r="J2924" i="6"/>
  <c r="L2924" i="6" s="1"/>
  <c r="J2937" i="6"/>
  <c r="J2975" i="6"/>
  <c r="J2982" i="6"/>
  <c r="L2982" i="6" s="1"/>
  <c r="J2989" i="6"/>
  <c r="L2989" i="6" s="1"/>
  <c r="J3003" i="6"/>
  <c r="J3010" i="6"/>
  <c r="J3013" i="6"/>
  <c r="J3027" i="6"/>
  <c r="L3027" i="6" s="1"/>
  <c r="J3034" i="6"/>
  <c r="J3041" i="6"/>
  <c r="J3044" i="6"/>
  <c r="L3044" i="6" s="1"/>
  <c r="J3048" i="6"/>
  <c r="J3055" i="6"/>
  <c r="L3055" i="6" s="1"/>
  <c r="J3062" i="6"/>
  <c r="J3073" i="6"/>
  <c r="J3080" i="6"/>
  <c r="J3087" i="6"/>
  <c r="J3094" i="6"/>
  <c r="J3105" i="6"/>
  <c r="L3105" i="6" s="1"/>
  <c r="J3112" i="6"/>
  <c r="J3119" i="6"/>
  <c r="L3119" i="6" s="1"/>
  <c r="J3126" i="6"/>
  <c r="J3137" i="6"/>
  <c r="J3144" i="6"/>
  <c r="J3151" i="6"/>
  <c r="J3158" i="6"/>
  <c r="J3169" i="6"/>
  <c r="L3169" i="6" s="1"/>
  <c r="J3179" i="6"/>
  <c r="L3179" i="6" s="1"/>
  <c r="J3196" i="6"/>
  <c r="L3196" i="6" s="1"/>
  <c r="J3199" i="6"/>
  <c r="J3206" i="6"/>
  <c r="J3213" i="6"/>
  <c r="L3213" i="6" s="1"/>
  <c r="J3216" i="6"/>
  <c r="J2317" i="6"/>
  <c r="J2389" i="6"/>
  <c r="L2389" i="6" s="1"/>
  <c r="J2514" i="6"/>
  <c r="L2514" i="6" s="1"/>
  <c r="J2566" i="6"/>
  <c r="J2690" i="6"/>
  <c r="J2704" i="6"/>
  <c r="L2704" i="6" s="1"/>
  <c r="J2747" i="6"/>
  <c r="L2747" i="6" s="1"/>
  <c r="J2761" i="6"/>
  <c r="L2761" i="6" s="1"/>
  <c r="J2818" i="6"/>
  <c r="J2832" i="6"/>
  <c r="L2832" i="6" s="1"/>
  <c r="J2846" i="6"/>
  <c r="L2846" i="6" s="1"/>
  <c r="J2913" i="6"/>
  <c r="L2913" i="6" s="1"/>
  <c r="J2959" i="6"/>
  <c r="L2959" i="6" s="1"/>
  <c r="J2965" i="6"/>
  <c r="J2971" i="6"/>
  <c r="J2979" i="6"/>
  <c r="L2979" i="6" s="1"/>
  <c r="J2986" i="6"/>
  <c r="L2986" i="6" s="1"/>
  <c r="J2993" i="6"/>
  <c r="L2993" i="6" s="1"/>
  <c r="J2996" i="6"/>
  <c r="L2996" i="6" s="1"/>
  <c r="J3000" i="6"/>
  <c r="L3000" i="6" s="1"/>
  <c r="J3007" i="6"/>
  <c r="L3007" i="6" s="1"/>
  <c r="J3017" i="6"/>
  <c r="J3024" i="6"/>
  <c r="J3031" i="6"/>
  <c r="J3038" i="6"/>
  <c r="J3052" i="6"/>
  <c r="J3059" i="6"/>
  <c r="L3059" i="6" s="1"/>
  <c r="J3066" i="6"/>
  <c r="J3077" i="6"/>
  <c r="L3077" i="6" s="1"/>
  <c r="J3084" i="6"/>
  <c r="J3091" i="6"/>
  <c r="J3098" i="6"/>
  <c r="L3098" i="6" s="1"/>
  <c r="J3109" i="6"/>
  <c r="J3116" i="6"/>
  <c r="J3123" i="6"/>
  <c r="L3123" i="6" s="1"/>
  <c r="J3130" i="6"/>
  <c r="L3130" i="6" s="1"/>
  <c r="J3141" i="6"/>
  <c r="L3141" i="6" s="1"/>
  <c r="J3148" i="6"/>
  <c r="J3155" i="6"/>
  <c r="L3155" i="6" s="1"/>
  <c r="J3162" i="6"/>
  <c r="J3173" i="6"/>
  <c r="L3173" i="6" s="1"/>
  <c r="J3176" i="6"/>
  <c r="J3186" i="6"/>
  <c r="J3193" i="6"/>
  <c r="L3193" i="6" s="1"/>
  <c r="J3203" i="6"/>
  <c r="L3203" i="6" s="1"/>
  <c r="J2548" i="6"/>
  <c r="J2676" i="6"/>
  <c r="J2790" i="6"/>
  <c r="L2790" i="6" s="1"/>
  <c r="J2900" i="6"/>
  <c r="L2900" i="6" s="1"/>
  <c r="J3056" i="6"/>
  <c r="J3113" i="6"/>
  <c r="J3197" i="6"/>
  <c r="L3197" i="6" s="1"/>
  <c r="J2804" i="6"/>
  <c r="J3004" i="6"/>
  <c r="L3004" i="6" s="1"/>
  <c r="J3088" i="6"/>
  <c r="J3145" i="6"/>
  <c r="L3145" i="6" s="1"/>
  <c r="J3200" i="6"/>
  <c r="J2125" i="6"/>
  <c r="J2585" i="6"/>
  <c r="L2585" i="6" s="1"/>
  <c r="J3035" i="6"/>
  <c r="J3063" i="6"/>
  <c r="L3063" i="6" s="1"/>
  <c r="J3120" i="6"/>
  <c r="J2233" i="6"/>
  <c r="L2233" i="6" s="1"/>
  <c r="J2719" i="6"/>
  <c r="L2719" i="6" s="1"/>
  <c r="J2938" i="6"/>
  <c r="J2983" i="6"/>
  <c r="J3095" i="6"/>
  <c r="J3152" i="6"/>
  <c r="J3180" i="6"/>
  <c r="J2733" i="6"/>
  <c r="J2946" i="6"/>
  <c r="J3014" i="6"/>
  <c r="L3014" i="6" s="1"/>
  <c r="J3042" i="6"/>
  <c r="J3070" i="6"/>
  <c r="L3070" i="6" s="1"/>
  <c r="J3127" i="6"/>
  <c r="L3127" i="6" s="1"/>
  <c r="J3183" i="6"/>
  <c r="J3210" i="6"/>
  <c r="J2398" i="6"/>
  <c r="J2634" i="6"/>
  <c r="J2953" i="6"/>
  <c r="J2990" i="6"/>
  <c r="J3045" i="6"/>
  <c r="L3045" i="6" s="1"/>
  <c r="J3102" i="6"/>
  <c r="L3102" i="6" s="1"/>
  <c r="J3159" i="6"/>
  <c r="J2873" i="6"/>
  <c r="J2960" i="6"/>
  <c r="J3021" i="6"/>
  <c r="L3021" i="6" s="1"/>
  <c r="J3049" i="6"/>
  <c r="J3134" i="6"/>
  <c r="L3134" i="6" s="1"/>
  <c r="J3190" i="6"/>
  <c r="L3190" i="6" s="1"/>
  <c r="J3217" i="6"/>
  <c r="J2519" i="6"/>
  <c r="L2519" i="6" s="1"/>
  <c r="J3081" i="6"/>
  <c r="L3081" i="6" s="1"/>
  <c r="J2662" i="6"/>
  <c r="L2662" i="6" s="1"/>
  <c r="J2887" i="6"/>
  <c r="J3166" i="6"/>
  <c r="L3166" i="6" s="1"/>
  <c r="K3" i="9"/>
  <c r="I1125" i="10" s="1"/>
  <c r="I3" i="9"/>
  <c r="H1125" i="10" s="1"/>
  <c r="F70" i="10"/>
  <c r="F86" i="10"/>
  <c r="F110" i="10"/>
  <c r="F134" i="10"/>
  <c r="F142" i="10"/>
  <c r="F150" i="10"/>
  <c r="F166" i="10"/>
  <c r="F206" i="10"/>
  <c r="F222" i="10"/>
  <c r="F238" i="10"/>
  <c r="F246" i="10"/>
  <c r="F270" i="10"/>
  <c r="F278" i="10"/>
  <c r="F310" i="10"/>
  <c r="F326" i="10"/>
  <c r="F342" i="10"/>
  <c r="F350" i="10"/>
  <c r="F358" i="10"/>
  <c r="F366" i="10"/>
  <c r="F374" i="10"/>
  <c r="F382" i="10"/>
  <c r="F430" i="10"/>
  <c r="F438" i="10"/>
  <c r="F454" i="10"/>
  <c r="F462" i="10"/>
  <c r="F470" i="10"/>
  <c r="F478" i="10"/>
  <c r="F502" i="10"/>
  <c r="F510" i="10"/>
  <c r="F534" i="10"/>
  <c r="F542" i="10"/>
  <c r="F582" i="10"/>
  <c r="F614" i="10"/>
  <c r="F654" i="10"/>
  <c r="F662" i="10"/>
  <c r="F670" i="10"/>
  <c r="F71" i="10"/>
  <c r="F87" i="10"/>
  <c r="F95" i="10"/>
  <c r="F111" i="10"/>
  <c r="F119" i="10"/>
  <c r="F135" i="10"/>
  <c r="F143" i="10"/>
  <c r="F151" i="10"/>
  <c r="F167" i="10"/>
  <c r="F191" i="10"/>
  <c r="F207" i="10"/>
  <c r="F215" i="10"/>
  <c r="F223" i="10"/>
  <c r="F239" i="10"/>
  <c r="F247" i="10"/>
  <c r="F271" i="10"/>
  <c r="F279" i="10"/>
  <c r="F287" i="10"/>
  <c r="F311" i="10"/>
  <c r="F327" i="10"/>
  <c r="F335" i="10"/>
  <c r="F343" i="10"/>
  <c r="F359" i="10"/>
  <c r="F367" i="10"/>
  <c r="F375" i="10"/>
  <c r="F383" i="10"/>
  <c r="F439" i="10"/>
  <c r="F463" i="10"/>
  <c r="F471" i="10"/>
  <c r="F479" i="10"/>
  <c r="F511" i="10"/>
  <c r="F527" i="10"/>
  <c r="F535" i="10"/>
  <c r="F543" i="10"/>
  <c r="F583" i="10"/>
  <c r="F599" i="10"/>
  <c r="F615" i="10"/>
  <c r="F655" i="10"/>
  <c r="F663" i="10"/>
  <c r="F671" i="10"/>
  <c r="F8" i="10"/>
  <c r="F32" i="10"/>
  <c r="F56" i="10"/>
  <c r="F72" i="10"/>
  <c r="F80" i="10"/>
  <c r="F88" i="10"/>
  <c r="F96" i="10"/>
  <c r="F112" i="10"/>
  <c r="F120" i="10"/>
  <c r="F128" i="10"/>
  <c r="F136" i="10"/>
  <c r="F144" i="10"/>
  <c r="F152" i="10"/>
  <c r="F168" i="10"/>
  <c r="F192" i="10"/>
  <c r="F200" i="10"/>
  <c r="F208" i="10"/>
  <c r="F216" i="10"/>
  <c r="F224" i="10"/>
  <c r="F240" i="10"/>
  <c r="F248" i="10"/>
  <c r="F264" i="10"/>
  <c r="F272" i="10"/>
  <c r="F280" i="10"/>
  <c r="F288" i="10"/>
  <c r="F312" i="10"/>
  <c r="F320" i="10"/>
  <c r="F328" i="10"/>
  <c r="F336" i="10"/>
  <c r="F344" i="10"/>
  <c r="F360" i="10"/>
  <c r="F368" i="10"/>
  <c r="F376" i="10"/>
  <c r="F384" i="10"/>
  <c r="F392" i="10"/>
  <c r="F440" i="10"/>
  <c r="F472" i="10"/>
  <c r="F480" i="10"/>
  <c r="F488" i="10"/>
  <c r="F512" i="10"/>
  <c r="F528" i="10"/>
  <c r="F536" i="10"/>
  <c r="F544" i="10"/>
  <c r="F600" i="10"/>
  <c r="F616" i="10"/>
  <c r="F656" i="10"/>
  <c r="F664" i="10"/>
  <c r="F672" i="10"/>
  <c r="F680" i="10"/>
  <c r="F9" i="10"/>
  <c r="F17" i="10"/>
  <c r="F33" i="10"/>
  <c r="F57" i="10"/>
  <c r="F73" i="10"/>
  <c r="F81" i="10"/>
  <c r="F89" i="10"/>
  <c r="F97" i="10"/>
  <c r="F121" i="10"/>
  <c r="F129" i="10"/>
  <c r="F137" i="10"/>
  <c r="F145" i="10"/>
  <c r="F153" i="10"/>
  <c r="F161" i="10"/>
  <c r="F169" i="10"/>
  <c r="F193" i="10"/>
  <c r="F201" i="10"/>
  <c r="F217" i="10"/>
  <c r="F225" i="10"/>
  <c r="F233" i="10"/>
  <c r="F241" i="10"/>
  <c r="F249" i="10"/>
  <c r="F265" i="10"/>
  <c r="F273" i="10"/>
  <c r="F281" i="10"/>
  <c r="F289" i="10"/>
  <c r="F297" i="10"/>
  <c r="F313" i="10"/>
  <c r="F321" i="10"/>
  <c r="F329" i="10"/>
  <c r="F337" i="10"/>
  <c r="F345" i="10"/>
  <c r="F361" i="10"/>
  <c r="F369" i="10"/>
  <c r="F377" i="10"/>
  <c r="F385" i="10"/>
  <c r="F393" i="10"/>
  <c r="F401" i="10"/>
  <c r="F425" i="10"/>
  <c r="F441" i="10"/>
  <c r="F473" i="10"/>
  <c r="F481" i="10"/>
  <c r="F489" i="10"/>
  <c r="F497" i="10"/>
  <c r="F513" i="10"/>
  <c r="F521" i="10"/>
  <c r="F529" i="10"/>
  <c r="F537" i="10"/>
  <c r="F601" i="10"/>
  <c r="F617" i="10"/>
  <c r="F657" i="10"/>
  <c r="F673" i="10"/>
  <c r="F681" i="10"/>
  <c r="F10" i="10"/>
  <c r="F18" i="10"/>
  <c r="F26" i="10"/>
  <c r="F34" i="10"/>
  <c r="F58" i="10"/>
  <c r="F74" i="10"/>
  <c r="F82" i="10"/>
  <c r="F90" i="10"/>
  <c r="F98" i="10"/>
  <c r="F130" i="10"/>
  <c r="F138" i="10"/>
  <c r="F162" i="10"/>
  <c r="F170" i="10"/>
  <c r="F202" i="10"/>
  <c r="F226" i="10"/>
  <c r="F234" i="10"/>
  <c r="F242" i="10"/>
  <c r="F250" i="10"/>
  <c r="F266" i="10"/>
  <c r="F274" i="10"/>
  <c r="F282" i="10"/>
  <c r="F290" i="10"/>
  <c r="F298" i="10"/>
  <c r="F322" i="10"/>
  <c r="F338" i="10"/>
  <c r="F346" i="10"/>
  <c r="F370" i="10"/>
  <c r="F394" i="10"/>
  <c r="F402" i="10"/>
  <c r="F426" i="10"/>
  <c r="F442" i="10"/>
  <c r="F474" i="10"/>
  <c r="F490" i="10"/>
  <c r="F498" i="10"/>
  <c r="F514" i="10"/>
  <c r="F522" i="10"/>
  <c r="F538" i="10"/>
  <c r="F578" i="10"/>
  <c r="F618" i="10"/>
  <c r="F650" i="10"/>
  <c r="F658" i="10"/>
  <c r="F674" i="10"/>
  <c r="F682" i="10"/>
  <c r="F3" i="10"/>
  <c r="F11" i="10"/>
  <c r="F19" i="10"/>
  <c r="F27" i="10"/>
  <c r="F35" i="10"/>
  <c r="F75" i="10"/>
  <c r="F83" i="10"/>
  <c r="F91" i="10"/>
  <c r="F99" i="10"/>
  <c r="F107" i="10"/>
  <c r="F139" i="10"/>
  <c r="F155" i="10"/>
  <c r="F163" i="10"/>
  <c r="F171" i="10"/>
  <c r="F203" i="10"/>
  <c r="F235" i="10"/>
  <c r="F243" i="10"/>
  <c r="F283" i="10"/>
  <c r="F291" i="10"/>
  <c r="F323" i="10"/>
  <c r="F339" i="10"/>
  <c r="F363" i="10"/>
  <c r="F371" i="10"/>
  <c r="F403" i="10"/>
  <c r="F419" i="10"/>
  <c r="F427" i="10"/>
  <c r="F443" i="10"/>
  <c r="F467" i="10"/>
  <c r="F475" i="10"/>
  <c r="F499" i="10"/>
  <c r="F515" i="10"/>
  <c r="F523" i="10"/>
  <c r="F539" i="10"/>
  <c r="F579" i="10"/>
  <c r="F611" i="10"/>
  <c r="F619" i="10"/>
  <c r="F635" i="10"/>
  <c r="F4" i="10"/>
  <c r="F12" i="10"/>
  <c r="F28" i="10"/>
  <c r="F36" i="10"/>
  <c r="F68" i="10"/>
  <c r="F76" i="10"/>
  <c r="F84" i="10"/>
  <c r="F100" i="10"/>
  <c r="F108" i="10"/>
  <c r="F140" i="10"/>
  <c r="F156" i="10"/>
  <c r="F164" i="10"/>
  <c r="F85" i="10"/>
  <c r="F149" i="10"/>
  <c r="F221" i="10"/>
  <c r="F349" i="10"/>
  <c r="F381" i="10"/>
  <c r="F445" i="10"/>
  <c r="F477" i="10"/>
  <c r="F509" i="10"/>
  <c r="F541" i="10"/>
  <c r="F637" i="10"/>
  <c r="F700" i="10"/>
  <c r="F716" i="10"/>
  <c r="F756" i="10"/>
  <c r="F772" i="10"/>
  <c r="F796" i="10"/>
  <c r="F844" i="10"/>
  <c r="F852" i="10"/>
  <c r="F860" i="10"/>
  <c r="F892" i="10"/>
  <c r="F908" i="10"/>
  <c r="F932" i="10"/>
  <c r="F940" i="10"/>
  <c r="F972" i="10"/>
  <c r="F996" i="10"/>
  <c r="F1028" i="10"/>
  <c r="F1036" i="10"/>
  <c r="F1052" i="10"/>
  <c r="F1060" i="10"/>
  <c r="F1068" i="10"/>
  <c r="F1076" i="10"/>
  <c r="F1100" i="10"/>
  <c r="F157" i="10"/>
  <c r="F292" i="10"/>
  <c r="F324" i="10"/>
  <c r="F356" i="10"/>
  <c r="F420" i="10"/>
  <c r="F452" i="10"/>
  <c r="F516" i="10"/>
  <c r="F580" i="10"/>
  <c r="F612" i="10"/>
  <c r="F717" i="10"/>
  <c r="F725" i="10"/>
  <c r="F757" i="10"/>
  <c r="F773" i="10"/>
  <c r="F789" i="10"/>
  <c r="F797" i="10"/>
  <c r="F837" i="10"/>
  <c r="F845" i="10"/>
  <c r="F853" i="10"/>
  <c r="F861" i="10"/>
  <c r="F909" i="10"/>
  <c r="F933" i="10"/>
  <c r="F941" i="10"/>
  <c r="F965" i="10"/>
  <c r="F973" i="10"/>
  <c r="F989" i="10"/>
  <c r="F997" i="10"/>
  <c r="F1013" i="10"/>
  <c r="F1029" i="10"/>
  <c r="F1053" i="10"/>
  <c r="F1061" i="10"/>
  <c r="F1069" i="10"/>
  <c r="F1077" i="10"/>
  <c r="F1085" i="10"/>
  <c r="F1117" i="10"/>
  <c r="F1165" i="10"/>
  <c r="F1173" i="10"/>
  <c r="F1181" i="10"/>
  <c r="F1189" i="10"/>
  <c r="F37" i="10"/>
  <c r="F165" i="10"/>
  <c r="F325" i="10"/>
  <c r="F357" i="10"/>
  <c r="F421" i="10"/>
  <c r="F453" i="10"/>
  <c r="F517" i="10"/>
  <c r="F581" i="10"/>
  <c r="F613" i="10"/>
  <c r="F668" i="10"/>
  <c r="F710" i="10"/>
  <c r="F718" i="10"/>
  <c r="F726" i="10"/>
  <c r="F750" i="10"/>
  <c r="F758" i="10"/>
  <c r="F790" i="10"/>
  <c r="F798" i="10"/>
  <c r="F822" i="10"/>
  <c r="F838" i="10"/>
  <c r="F846" i="10"/>
  <c r="F854" i="10"/>
  <c r="F862" i="10"/>
  <c r="F910" i="10"/>
  <c r="F934" i="10"/>
  <c r="F942" i="10"/>
  <c r="F966" i="10"/>
  <c r="F974" i="10"/>
  <c r="F990" i="10"/>
  <c r="F998" i="10"/>
  <c r="F1014" i="10"/>
  <c r="F1030" i="10"/>
  <c r="F1054" i="10"/>
  <c r="F1062" i="10"/>
  <c r="F1078" i="10"/>
  <c r="F1086" i="10"/>
  <c r="F1110" i="10"/>
  <c r="F1118" i="10"/>
  <c r="F1166" i="10"/>
  <c r="F1174" i="10"/>
  <c r="F1182" i="10"/>
  <c r="F1190" i="10"/>
  <c r="F109" i="10"/>
  <c r="F172" i="10"/>
  <c r="F204" i="10"/>
  <c r="F236" i="10"/>
  <c r="F364" i="10"/>
  <c r="F428" i="10"/>
  <c r="F460" i="10"/>
  <c r="F651" i="10"/>
  <c r="F669" i="10"/>
  <c r="F695" i="10"/>
  <c r="F711" i="10"/>
  <c r="F727" i="10"/>
  <c r="F751" i="10"/>
  <c r="F759" i="10"/>
  <c r="F791" i="10"/>
  <c r="F799" i="10"/>
  <c r="F807" i="10"/>
  <c r="F823" i="10"/>
  <c r="F831" i="10"/>
  <c r="F839" i="10"/>
  <c r="F847" i="10"/>
  <c r="F855" i="10"/>
  <c r="F911" i="10"/>
  <c r="F943" i="10"/>
  <c r="F959" i="10"/>
  <c r="F967" i="10"/>
  <c r="F975" i="10"/>
  <c r="F983" i="10"/>
  <c r="F991" i="10"/>
  <c r="F999" i="10"/>
  <c r="F1015" i="10"/>
  <c r="F1031" i="10"/>
  <c r="F205" i="10"/>
  <c r="F237" i="10"/>
  <c r="F269" i="10"/>
  <c r="F365" i="10"/>
  <c r="F429" i="10"/>
  <c r="F461" i="10"/>
  <c r="F652" i="10"/>
  <c r="F675" i="10"/>
  <c r="F712" i="10"/>
  <c r="F728" i="10"/>
  <c r="F752" i="10"/>
  <c r="F760" i="10"/>
  <c r="F792" i="10"/>
  <c r="F800" i="10"/>
  <c r="F808" i="10"/>
  <c r="F824" i="10"/>
  <c r="F832" i="10"/>
  <c r="F840" i="10"/>
  <c r="F848" i="10"/>
  <c r="F856" i="10"/>
  <c r="F912" i="10"/>
  <c r="F960" i="10"/>
  <c r="F976" i="10"/>
  <c r="F984" i="10"/>
  <c r="F992" i="10"/>
  <c r="F1000" i="10"/>
  <c r="F1032" i="10"/>
  <c r="F1040" i="10"/>
  <c r="F1056" i="10"/>
  <c r="F1064" i="10"/>
  <c r="F1080" i="10"/>
  <c r="F1088" i="10"/>
  <c r="F1096" i="10"/>
  <c r="F1104" i="10"/>
  <c r="F1112" i="10"/>
  <c r="F1160" i="10"/>
  <c r="F1168" i="10"/>
  <c r="F1176" i="10"/>
  <c r="F1184" i="10"/>
  <c r="F244" i="10"/>
  <c r="F308" i="10"/>
  <c r="F340" i="10"/>
  <c r="F372" i="10"/>
  <c r="F468" i="10"/>
  <c r="F500" i="10"/>
  <c r="F653" i="10"/>
  <c r="F676" i="10"/>
  <c r="F713" i="10"/>
  <c r="F729" i="10"/>
  <c r="F753" i="10"/>
  <c r="F761" i="10"/>
  <c r="F793" i="10"/>
  <c r="F801" i="10"/>
  <c r="F809" i="10"/>
  <c r="F825" i="10"/>
  <c r="F833" i="10"/>
  <c r="F841" i="10"/>
  <c r="F849" i="10"/>
  <c r="F857" i="10"/>
  <c r="F913" i="10"/>
  <c r="F929" i="10"/>
  <c r="F953" i="10"/>
  <c r="F961" i="10"/>
  <c r="F977" i="10"/>
  <c r="F985" i="10"/>
  <c r="F993" i="10"/>
  <c r="F1033" i="10"/>
  <c r="F1041" i="10"/>
  <c r="F1057" i="10"/>
  <c r="F1065" i="10"/>
  <c r="F1081" i="10"/>
  <c r="F1089" i="10"/>
  <c r="F1105" i="10"/>
  <c r="F13" i="10"/>
  <c r="F141" i="10"/>
  <c r="F348" i="10"/>
  <c r="F444" i="10"/>
  <c r="F476" i="10"/>
  <c r="F540" i="10"/>
  <c r="F636" i="10"/>
  <c r="F699" i="10"/>
  <c r="F715" i="10"/>
  <c r="F755" i="10"/>
  <c r="F771" i="10"/>
  <c r="F795" i="10"/>
  <c r="F803" i="10"/>
  <c r="F827" i="10"/>
  <c r="F843" i="10"/>
  <c r="F851" i="10"/>
  <c r="F859" i="10"/>
  <c r="F875" i="10"/>
  <c r="F891" i="10"/>
  <c r="F931" i="10"/>
  <c r="F939" i="10"/>
  <c r="F955" i="10"/>
  <c r="F971" i="10"/>
  <c r="F979" i="10"/>
  <c r="F995" i="10"/>
  <c r="F1035" i="10"/>
  <c r="F1059" i="10"/>
  <c r="F1067" i="10"/>
  <c r="F1115" i="10"/>
  <c r="F1163" i="10"/>
  <c r="F1171" i="10"/>
  <c r="F1179" i="10"/>
  <c r="F1187" i="10"/>
  <c r="F802" i="10"/>
  <c r="F930" i="10"/>
  <c r="F994" i="10"/>
  <c r="F1055" i="10"/>
  <c r="F1087" i="10"/>
  <c r="F1114" i="10"/>
  <c r="F1162" i="10"/>
  <c r="F1178" i="10"/>
  <c r="F437" i="10"/>
  <c r="F938" i="10"/>
  <c r="F1058" i="10"/>
  <c r="F1090" i="10"/>
  <c r="F1116" i="10"/>
  <c r="F1164" i="10"/>
  <c r="F1180" i="10"/>
  <c r="F469" i="10"/>
  <c r="F754" i="10"/>
  <c r="F1063" i="10"/>
  <c r="F1095" i="10"/>
  <c r="F1167" i="10"/>
  <c r="F1183" i="10"/>
  <c r="F245" i="10"/>
  <c r="F501" i="10"/>
  <c r="F698" i="10"/>
  <c r="F826" i="10"/>
  <c r="F890" i="10"/>
  <c r="F954" i="10"/>
  <c r="F1066" i="10"/>
  <c r="F1169" i="10"/>
  <c r="F1185" i="10"/>
  <c r="F533" i="10"/>
  <c r="F1170" i="10"/>
  <c r="F1186" i="10"/>
  <c r="F309" i="10"/>
  <c r="F714" i="10"/>
  <c r="F842" i="10"/>
  <c r="F1034" i="10"/>
  <c r="F1106" i="10"/>
  <c r="F1172" i="10"/>
  <c r="F1188" i="10"/>
  <c r="F341" i="10"/>
  <c r="F850" i="10"/>
  <c r="F978" i="10"/>
  <c r="F1042" i="10"/>
  <c r="F1079" i="10"/>
  <c r="F1111" i="10"/>
  <c r="F1159" i="10"/>
  <c r="F1175" i="10"/>
  <c r="F1113" i="10"/>
  <c r="F730" i="10"/>
  <c r="F794" i="10"/>
  <c r="F858" i="10"/>
  <c r="F1161" i="10"/>
  <c r="F1177" i="10"/>
  <c r="F69" i="10"/>
  <c r="F373" i="10"/>
  <c r="F2" i="10"/>
  <c r="K16" i="5"/>
  <c r="I16" i="5"/>
  <c r="L2676" i="6" l="1"/>
  <c r="L3024" i="6"/>
  <c r="L2991" i="6"/>
  <c r="L2886" i="6"/>
  <c r="L2814" i="6"/>
  <c r="L2189" i="6"/>
  <c r="L2583" i="6"/>
  <c r="L2467" i="6"/>
  <c r="L2429" i="6"/>
  <c r="L2106" i="6"/>
  <c r="L2331" i="6"/>
  <c r="L1832" i="6"/>
  <c r="L1484" i="6"/>
  <c r="L2033" i="6"/>
  <c r="L1969" i="6"/>
  <c r="L1905" i="6"/>
  <c r="L1630" i="6"/>
  <c r="L1420" i="6"/>
  <c r="L1733" i="6"/>
  <c r="L1669" i="6"/>
  <c r="L1605" i="6"/>
  <c r="L1541" i="6"/>
  <c r="L1709" i="6"/>
  <c r="L1645" i="6"/>
  <c r="L1581" i="6"/>
  <c r="L1503" i="6"/>
  <c r="L1439" i="6"/>
  <c r="L1350" i="6"/>
  <c r="L1464" i="6"/>
  <c r="L1400" i="6"/>
  <c r="L1362" i="6"/>
  <c r="L1323" i="6"/>
  <c r="L1287" i="6"/>
  <c r="L1470" i="6"/>
  <c r="L1406" i="6"/>
  <c r="L1236" i="6"/>
  <c r="L3137" i="6"/>
  <c r="L3013" i="6"/>
  <c r="L2893" i="6"/>
  <c r="L2211" i="6"/>
  <c r="L2239" i="6"/>
  <c r="L2175" i="6"/>
  <c r="L2516" i="6"/>
  <c r="L2394" i="6"/>
  <c r="L2195" i="6"/>
  <c r="L2425" i="6"/>
  <c r="L2238" i="6"/>
  <c r="L2110" i="6"/>
  <c r="L1837" i="6"/>
  <c r="L2873" i="6"/>
  <c r="L2804" i="6"/>
  <c r="L2616" i="6"/>
  <c r="L3189" i="6"/>
  <c r="L3133" i="6"/>
  <c r="L3069" i="6"/>
  <c r="L2992" i="6"/>
  <c r="L3157" i="6"/>
  <c r="L3093" i="6"/>
  <c r="L3026" i="6"/>
  <c r="L2668" i="6"/>
  <c r="L2147" i="6"/>
  <c r="L2253" i="6"/>
  <c r="L2851" i="6"/>
  <c r="L2784" i="6"/>
  <c r="L2720" i="6"/>
  <c r="L2656" i="6"/>
  <c r="L2596" i="6"/>
  <c r="L2521" i="6"/>
  <c r="L2949" i="6"/>
  <c r="L2871" i="6"/>
  <c r="L2805" i="6"/>
  <c r="L2741" i="6"/>
  <c r="L2677" i="6"/>
  <c r="L2545" i="6"/>
  <c r="L2275" i="6"/>
  <c r="L2481" i="6"/>
  <c r="L2375" i="6"/>
  <c r="L1566" i="6"/>
  <c r="L2031" i="6"/>
  <c r="L1967" i="6"/>
  <c r="L1903" i="6"/>
  <c r="L2034" i="6"/>
  <c r="L1970" i="6"/>
  <c r="L1906" i="6"/>
  <c r="L1804" i="6"/>
  <c r="L1747" i="6"/>
  <c r="L1596" i="6"/>
  <c r="L1743" i="6"/>
  <c r="L1742" i="6"/>
  <c r="L1678" i="6"/>
  <c r="L1614" i="6"/>
  <c r="L1550" i="6"/>
  <c r="L1283" i="6"/>
  <c r="L3159" i="6"/>
  <c r="L3066" i="6"/>
  <c r="L2883" i="6"/>
  <c r="L2630" i="6"/>
  <c r="L2535" i="6"/>
  <c r="L2499" i="6"/>
  <c r="L2920" i="6"/>
  <c r="L2885" i="6"/>
  <c r="L2831" i="6"/>
  <c r="L2767" i="6"/>
  <c r="L2703" i="6"/>
  <c r="L2639" i="6"/>
  <c r="L2573" i="6"/>
  <c r="L2904" i="6"/>
  <c r="L2840" i="6"/>
  <c r="L2776" i="6"/>
  <c r="L2712" i="6"/>
  <c r="L2648" i="6"/>
  <c r="L2576" i="6"/>
  <c r="L2471" i="6"/>
  <c r="L2140" i="6"/>
  <c r="L1811" i="6"/>
  <c r="L1740" i="6"/>
  <c r="L1844" i="6"/>
  <c r="L1271" i="6"/>
  <c r="L3206" i="6"/>
  <c r="L2595" i="6"/>
  <c r="L2259" i="6"/>
  <c r="L2302" i="6"/>
  <c r="L3217" i="6"/>
  <c r="L3095" i="6"/>
  <c r="L1884" i="6"/>
  <c r="L2355" i="6"/>
  <c r="L2567" i="6"/>
  <c r="L2097" i="6"/>
  <c r="L2052" i="6"/>
  <c r="L1836" i="6"/>
  <c r="L2027" i="6"/>
  <c r="L1963" i="6"/>
  <c r="L1899" i="6"/>
  <c r="L1579" i="6"/>
  <c r="L1666" i="6"/>
  <c r="L1602" i="6"/>
  <c r="L1538" i="6"/>
  <c r="L1834" i="6"/>
  <c r="L1796" i="6"/>
  <c r="L1310" i="6"/>
  <c r="L3017" i="6"/>
  <c r="L2845" i="6"/>
  <c r="L2012" i="6"/>
  <c r="L2125" i="6"/>
  <c r="L3163" i="6"/>
  <c r="L3099" i="6"/>
  <c r="L3032" i="6"/>
  <c r="L2399" i="6"/>
  <c r="L1773" i="6"/>
  <c r="L2318" i="6"/>
  <c r="L2291" i="6"/>
  <c r="L2227" i="6"/>
  <c r="L2163" i="6"/>
  <c r="L1981" i="6"/>
  <c r="L1758" i="6"/>
  <c r="L1697" i="6"/>
  <c r="L1343" i="6"/>
  <c r="L1253" i="6"/>
  <c r="L1234" i="6"/>
  <c r="L1258" i="6"/>
  <c r="L3073" i="6"/>
  <c r="L2740" i="6"/>
  <c r="L2640" i="6"/>
  <c r="L2909" i="6"/>
  <c r="L2456" i="6"/>
  <c r="L2323" i="6"/>
  <c r="L2131" i="6"/>
  <c r="L2366" i="6"/>
  <c r="L2174" i="6"/>
  <c r="L3042" i="6"/>
  <c r="L2317" i="6"/>
  <c r="L3178" i="6"/>
  <c r="L3111" i="6"/>
  <c r="L3047" i="6"/>
  <c r="L2995" i="6"/>
  <c r="L2972" i="6"/>
  <c r="L2443" i="6"/>
  <c r="L2954" i="6"/>
  <c r="L2764" i="6"/>
  <c r="L2385" i="6"/>
  <c r="L2273" i="6"/>
  <c r="L1948" i="6"/>
  <c r="L2484" i="6"/>
  <c r="L2341" i="6"/>
  <c r="L1694" i="6"/>
  <c r="L2036" i="6"/>
  <c r="L1972" i="6"/>
  <c r="L1908" i="6"/>
  <c r="L1833" i="6"/>
  <c r="L1745" i="6"/>
  <c r="L1681" i="6"/>
  <c r="L1617" i="6"/>
  <c r="L1553" i="6"/>
  <c r="L1375" i="6"/>
  <c r="L1475" i="6"/>
  <c r="L1411" i="6"/>
  <c r="L1356" i="6"/>
  <c r="L1285" i="6"/>
  <c r="L1485" i="6"/>
  <c r="L1421" i="6"/>
  <c r="L1302" i="6"/>
  <c r="H1191" i="10"/>
  <c r="L2421" i="6"/>
  <c r="L2526" i="6"/>
  <c r="L2599" i="6"/>
  <c r="L2042" i="6"/>
  <c r="L1877" i="6"/>
  <c r="L2092" i="6"/>
  <c r="L2126" i="6"/>
  <c r="L1954" i="6"/>
  <c r="L1593" i="6"/>
  <c r="L1831" i="6"/>
  <c r="L1559" i="6"/>
  <c r="L2017" i="6"/>
  <c r="L1953" i="6"/>
  <c r="L1889" i="6"/>
  <c r="L2090" i="6"/>
  <c r="L2026" i="6"/>
  <c r="L1962" i="6"/>
  <c r="L1898" i="6"/>
  <c r="L1766" i="6"/>
  <c r="L1825" i="6"/>
  <c r="L1659" i="6"/>
  <c r="L1595" i="6"/>
  <c r="L1827" i="6"/>
  <c r="L1790" i="6"/>
  <c r="L1726" i="6"/>
  <c r="L1662" i="6"/>
  <c r="L1598" i="6"/>
  <c r="L1531" i="6"/>
  <c r="L1702" i="6"/>
  <c r="L1638" i="6"/>
  <c r="L1574" i="6"/>
  <c r="L1443" i="6"/>
  <c r="L1379" i="6"/>
  <c r="L1500" i="6"/>
  <c r="L1436" i="6"/>
  <c r="L1318" i="6"/>
  <c r="L1472" i="6"/>
  <c r="L1408" i="6"/>
  <c r="L1268" i="6"/>
  <c r="L2960" i="6"/>
  <c r="L2548" i="6"/>
  <c r="L3148" i="6"/>
  <c r="L2870" i="6"/>
  <c r="L3211" i="6"/>
  <c r="L3181" i="6"/>
  <c r="L3153" i="6"/>
  <c r="L3121" i="6"/>
  <c r="L3089" i="6"/>
  <c r="L3057" i="6"/>
  <c r="L2984" i="6"/>
  <c r="L2962" i="6"/>
  <c r="L2608" i="6"/>
  <c r="L2976" i="6"/>
  <c r="L2524" i="6"/>
  <c r="L2619" i="6"/>
  <c r="L2465" i="6"/>
  <c r="L2396" i="6"/>
  <c r="L2565" i="6"/>
  <c r="L2201" i="6"/>
  <c r="L3210" i="6"/>
  <c r="L3199" i="6"/>
  <c r="L3158" i="6"/>
  <c r="L3126" i="6"/>
  <c r="L3094" i="6"/>
  <c r="L3062" i="6"/>
  <c r="L3041" i="6"/>
  <c r="L3010" i="6"/>
  <c r="L2975" i="6"/>
  <c r="L2308" i="6"/>
  <c r="L2612" i="6"/>
  <c r="L2480" i="6"/>
  <c r="L3187" i="6"/>
  <c r="L3156" i="6"/>
  <c r="L3028" i="6"/>
  <c r="L2997" i="6"/>
  <c r="L2137" i="6"/>
  <c r="L2859" i="6"/>
  <c r="L2570" i="6"/>
  <c r="L2378" i="6"/>
  <c r="L2933" i="6"/>
  <c r="L2899" i="6"/>
  <c r="L2872" i="6"/>
  <c r="L2835" i="6"/>
  <c r="L2803" i="6"/>
  <c r="L2771" i="6"/>
  <c r="L2739" i="6"/>
  <c r="L2707" i="6"/>
  <c r="L2675" i="6"/>
  <c r="L2643" i="6"/>
  <c r="L2607" i="6"/>
  <c r="L2733" i="6"/>
  <c r="L2965" i="6"/>
  <c r="L3183" i="6"/>
  <c r="L3162" i="6"/>
  <c r="L2566" i="6"/>
  <c r="L2829" i="6"/>
  <c r="L2701" i="6"/>
  <c r="L3209" i="6"/>
  <c r="L3182" i="6"/>
  <c r="L3154" i="6"/>
  <c r="L3122" i="6"/>
  <c r="L3090" i="6"/>
  <c r="L3058" i="6"/>
  <c r="L3020" i="6"/>
  <c r="L2985" i="6"/>
  <c r="L2951" i="6"/>
  <c r="L1525" i="6"/>
  <c r="L1461" i="6"/>
  <c r="L1397" i="6"/>
  <c r="L1355" i="6"/>
  <c r="L1319" i="6"/>
  <c r="L1284" i="6"/>
  <c r="L2560" i="6"/>
  <c r="L2498" i="6"/>
  <c r="L2118" i="6"/>
  <c r="L2462" i="6"/>
  <c r="L2356" i="6"/>
  <c r="L2292" i="6"/>
  <c r="L1978" i="6"/>
  <c r="L2310" i="6"/>
  <c r="L2445" i="6"/>
  <c r="L2510" i="6"/>
  <c r="L2388" i="6"/>
  <c r="L2236" i="6"/>
  <c r="L2172" i="6"/>
  <c r="L2108" i="6"/>
  <c r="L1623" i="6"/>
  <c r="L2584" i="6"/>
  <c r="L2513" i="6"/>
  <c r="L2449" i="6"/>
  <c r="L2313" i="6"/>
  <c r="L2249" i="6"/>
  <c r="L2185" i="6"/>
  <c r="L2121" i="6"/>
  <c r="L2418" i="6"/>
  <c r="L2363" i="6"/>
  <c r="L2299" i="6"/>
  <c r="L2235" i="6"/>
  <c r="L2171" i="6"/>
  <c r="L2107" i="6"/>
  <c r="L2123" i="6"/>
  <c r="L1801" i="6"/>
  <c r="L2281" i="6"/>
  <c r="L2217" i="6"/>
  <c r="L2153" i="6"/>
  <c r="L2450" i="6"/>
  <c r="L2420" i="6"/>
  <c r="L2314" i="6"/>
  <c r="L1795" i="6"/>
  <c r="L1803" i="6"/>
  <c r="L1552" i="6"/>
  <c r="L1501" i="6"/>
  <c r="L1437" i="6"/>
  <c r="L1322" i="6"/>
  <c r="L1533" i="6"/>
  <c r="L1266" i="6"/>
  <c r="L1262" i="6"/>
  <c r="L1251" i="6"/>
  <c r="L3212" i="6"/>
  <c r="L3040" i="6"/>
  <c r="L3012" i="6"/>
  <c r="L2981" i="6"/>
  <c r="L2943" i="6"/>
  <c r="L2797" i="6"/>
  <c r="L2669" i="6"/>
  <c r="L3188" i="6"/>
  <c r="L3146" i="6"/>
  <c r="L3114" i="6"/>
  <c r="L3082" i="6"/>
  <c r="L3050" i="6"/>
  <c r="L2246" i="6"/>
  <c r="L2889" i="6"/>
  <c r="L2757" i="6"/>
  <c r="L2228" i="6"/>
  <c r="L2440" i="6"/>
  <c r="L2970" i="6"/>
  <c r="L2932" i="6"/>
  <c r="L2908" i="6"/>
  <c r="L2881" i="6"/>
  <c r="L2844" i="6"/>
  <c r="L2809" i="6"/>
  <c r="L2777" i="6"/>
  <c r="L2745" i="6"/>
  <c r="L2713" i="6"/>
  <c r="L2649" i="6"/>
  <c r="L2591" i="6"/>
  <c r="L2945" i="6"/>
  <c r="L2864" i="6"/>
  <c r="L2798" i="6"/>
  <c r="L2734" i="6"/>
  <c r="L2670" i="6"/>
  <c r="L2600" i="6"/>
  <c r="L2531" i="6"/>
  <c r="L2182" i="6"/>
  <c r="L2427" i="6"/>
  <c r="L2561" i="6"/>
  <c r="L2493" i="6"/>
  <c r="L2357" i="6"/>
  <c r="L2165" i="6"/>
  <c r="L2066" i="6"/>
  <c r="L2441" i="6"/>
  <c r="L2369" i="6"/>
  <c r="L2332" i="6"/>
  <c r="L2268" i="6"/>
  <c r="L2113" i="6"/>
  <c r="L2091" i="6"/>
  <c r="L2477" i="6"/>
  <c r="L1941" i="6"/>
  <c r="L2028" i="6"/>
  <c r="L1964" i="6"/>
  <c r="L1900" i="6"/>
  <c r="L1839" i="6"/>
  <c r="L1792" i="6"/>
  <c r="L1687" i="6"/>
  <c r="L2029" i="6"/>
  <c r="L1965" i="6"/>
  <c r="L1901" i="6"/>
  <c r="L1829" i="6"/>
  <c r="L1772" i="6"/>
  <c r="L1728" i="6"/>
  <c r="L1708" i="6"/>
  <c r="L1664" i="6"/>
  <c r="L1644" i="6"/>
  <c r="L1600" i="6"/>
  <c r="L1580" i="6"/>
  <c r="L1528" i="6"/>
  <c r="L1741" i="6"/>
  <c r="L1760" i="6"/>
  <c r="L1474" i="6"/>
  <c r="L1799" i="6"/>
  <c r="L1735" i="6"/>
  <c r="L1671" i="6"/>
  <c r="L1607" i="6"/>
  <c r="L1543" i="6"/>
  <c r="L1410" i="6"/>
  <c r="L1524" i="6"/>
  <c r="L1315" i="6"/>
  <c r="L1250" i="6"/>
  <c r="L1529" i="6"/>
  <c r="L1317" i="6"/>
  <c r="L1478" i="6"/>
  <c r="L1414" i="6"/>
  <c r="L1247" i="6"/>
  <c r="L2571" i="6"/>
  <c r="L2391" i="6"/>
  <c r="L2347" i="6"/>
  <c r="L2386" i="6"/>
  <c r="L2487" i="6"/>
  <c r="L1721" i="6"/>
  <c r="L2053" i="6"/>
  <c r="L1989" i="6"/>
  <c r="L1925" i="6"/>
  <c r="L1865" i="6"/>
  <c r="L1761" i="6"/>
  <c r="L1763" i="6"/>
  <c r="L1699" i="6"/>
  <c r="L1635" i="6"/>
  <c r="L1571" i="6"/>
  <c r="L1739" i="6"/>
  <c r="L1675" i="6"/>
  <c r="L1611" i="6"/>
  <c r="L1547" i="6"/>
  <c r="L1520" i="6"/>
  <c r="L1456" i="6"/>
  <c r="L1392" i="6"/>
  <c r="L1498" i="6"/>
  <c r="L1434" i="6"/>
  <c r="L1341" i="6"/>
  <c r="L2468" i="6"/>
  <c r="L2533" i="6"/>
  <c r="L2476" i="6"/>
  <c r="L2415" i="6"/>
  <c r="L2340" i="6"/>
  <c r="L2276" i="6"/>
  <c r="L2212" i="6"/>
  <c r="L2148" i="6"/>
  <c r="L2390" i="6"/>
  <c r="L2319" i="6"/>
  <c r="L2255" i="6"/>
  <c r="L2191" i="6"/>
  <c r="L2127" i="6"/>
  <c r="L2508" i="6"/>
  <c r="L2187" i="6"/>
  <c r="L2054" i="6"/>
  <c r="L1808" i="6"/>
  <c r="L1777" i="6"/>
  <c r="L1278" i="6"/>
  <c r="L2556" i="6"/>
  <c r="L2681" i="6"/>
  <c r="L2621" i="6"/>
  <c r="L2541" i="6"/>
  <c r="L2973" i="6"/>
  <c r="L2891" i="6"/>
  <c r="L2830" i="6"/>
  <c r="L2766" i="6"/>
  <c r="L2702" i="6"/>
  <c r="L2638" i="6"/>
  <c r="L2563" i="6"/>
  <c r="L2065" i="6"/>
  <c r="L2001" i="6"/>
  <c r="L1937" i="6"/>
  <c r="L1873" i="6"/>
  <c r="L1990" i="6"/>
  <c r="L1926" i="6"/>
  <c r="L1866" i="6"/>
  <c r="L1657" i="6"/>
  <c r="L1705" i="6"/>
  <c r="L1641" i="6"/>
  <c r="L1577" i="6"/>
  <c r="L1480" i="6"/>
  <c r="L2918" i="6"/>
  <c r="L2860" i="6"/>
  <c r="L2801" i="6"/>
  <c r="L2737" i="6"/>
  <c r="L2673" i="6"/>
  <c r="L2604" i="6"/>
  <c r="L2869" i="6"/>
  <c r="L2303" i="6"/>
  <c r="L2082" i="6"/>
  <c r="L1980" i="6"/>
  <c r="L1916" i="6"/>
  <c r="L1856" i="6"/>
  <c r="L1599" i="6"/>
  <c r="L1686" i="6"/>
  <c r="L1622" i="6"/>
  <c r="L1558" i="6"/>
  <c r="L1516" i="6"/>
  <c r="L1452" i="6"/>
  <c r="L1388" i="6"/>
  <c r="L2271" i="6"/>
  <c r="L2244" i="6"/>
  <c r="L2180" i="6"/>
  <c r="L2116" i="6"/>
  <c r="L2067" i="6"/>
  <c r="L1788" i="6"/>
  <c r="L1660" i="6"/>
  <c r="L1851" i="6"/>
  <c r="L1527" i="6"/>
  <c r="L1263" i="6"/>
  <c r="L1270" i="6"/>
  <c r="L1237" i="6"/>
  <c r="L2403" i="6"/>
  <c r="L2002" i="6"/>
  <c r="L1938" i="6"/>
  <c r="L1874" i="6"/>
  <c r="L1802" i="6"/>
  <c r="L1650" i="6"/>
  <c r="L1495" i="6"/>
  <c r="L1431" i="6"/>
  <c r="L1370" i="6"/>
  <c r="L1331" i="6"/>
  <c r="L1295" i="6"/>
  <c r="L1515" i="6"/>
  <c r="L1451" i="6"/>
  <c r="L1387" i="6"/>
  <c r="L3113" i="6"/>
  <c r="L3186" i="6"/>
  <c r="L2969" i="6"/>
  <c r="L3195" i="6"/>
  <c r="L3129" i="6"/>
  <c r="L3065" i="6"/>
  <c r="L3009" i="6"/>
  <c r="L2552" i="6"/>
  <c r="L2349" i="6"/>
  <c r="L2199" i="6"/>
  <c r="L2221" i="6"/>
  <c r="L2325" i="6"/>
  <c r="L1988" i="6"/>
  <c r="L1762" i="6"/>
  <c r="L1698" i="6"/>
  <c r="L1634" i="6"/>
  <c r="L1570" i="6"/>
  <c r="L1771" i="6"/>
  <c r="L1386" i="6"/>
  <c r="L1537" i="6"/>
  <c r="L1243" i="6"/>
  <c r="L1492" i="6"/>
  <c r="L1428" i="6"/>
  <c r="L1363" i="6"/>
  <c r="L1327" i="6"/>
  <c r="L1292" i="6"/>
  <c r="L1366" i="6"/>
  <c r="L3109" i="6"/>
  <c r="L2758" i="6"/>
  <c r="L3201" i="6"/>
  <c r="L3142" i="6"/>
  <c r="L3078" i="6"/>
  <c r="L3008" i="6"/>
  <c r="L2948" i="6"/>
  <c r="L2458" i="6"/>
  <c r="L1764" i="6"/>
  <c r="L1828" i="6"/>
  <c r="L2038" i="6"/>
  <c r="L2046" i="6"/>
  <c r="L1982" i="6"/>
  <c r="L1918" i="6"/>
  <c r="L1855" i="6"/>
  <c r="L1753" i="6"/>
  <c r="L1689" i="6"/>
  <c r="L1625" i="6"/>
  <c r="L1561" i="6"/>
  <c r="L1729" i="6"/>
  <c r="L1665" i="6"/>
  <c r="L1601" i="6"/>
  <c r="L1340" i="6"/>
  <c r="L1517" i="6"/>
  <c r="L1453" i="6"/>
  <c r="L1389" i="6"/>
  <c r="L1491" i="6"/>
  <c r="L1427" i="6"/>
  <c r="L1373" i="6"/>
  <c r="L1298" i="6"/>
  <c r="L3049" i="6"/>
  <c r="L2953" i="6"/>
  <c r="L3151" i="6"/>
  <c r="L3087" i="6"/>
  <c r="L3034" i="6"/>
  <c r="L2937" i="6"/>
  <c r="L2697" i="6"/>
  <c r="L2694" i="6"/>
  <c r="L2821" i="6"/>
  <c r="L2923" i="6"/>
  <c r="L2865" i="6"/>
  <c r="L2792" i="6"/>
  <c r="L2728" i="6"/>
  <c r="L2664" i="6"/>
  <c r="L2597" i="6"/>
  <c r="L2491" i="6"/>
  <c r="L2455" i="6"/>
  <c r="L2301" i="6"/>
  <c r="L2609" i="6"/>
  <c r="L2530" i="6"/>
  <c r="L2333" i="6"/>
  <c r="L2269" i="6"/>
  <c r="L2205" i="6"/>
  <c r="L2141" i="6"/>
  <c r="L2387" i="6"/>
  <c r="L2316" i="6"/>
  <c r="L2252" i="6"/>
  <c r="L2188" i="6"/>
  <c r="L2124" i="6"/>
  <c r="L2035" i="6"/>
  <c r="L1494" i="6"/>
  <c r="L2887" i="6"/>
  <c r="L2634" i="6"/>
  <c r="L3091" i="6"/>
  <c r="L3202" i="6"/>
  <c r="L3147" i="6"/>
  <c r="L3083" i="6"/>
  <c r="L2944" i="6"/>
  <c r="L3171" i="6"/>
  <c r="L3107" i="6"/>
  <c r="L3043" i="6"/>
  <c r="L2414" i="6"/>
  <c r="L2878" i="6"/>
  <c r="L2614" i="6"/>
  <c r="L2966" i="6"/>
  <c r="L2884" i="6"/>
  <c r="L2823" i="6"/>
  <c r="L2759" i="6"/>
  <c r="L2695" i="6"/>
  <c r="L2624" i="6"/>
  <c r="L2559" i="6"/>
  <c r="L2051" i="6"/>
  <c r="L2495" i="6"/>
  <c r="L2298" i="6"/>
  <c r="L2234" i="6"/>
  <c r="L2460" i="6"/>
  <c r="L2402" i="6"/>
  <c r="L1897" i="6"/>
  <c r="L2058" i="6"/>
  <c r="L1994" i="6"/>
  <c r="L1930" i="6"/>
  <c r="L1863" i="6"/>
  <c r="L1987" i="6"/>
  <c r="L1923" i="6"/>
  <c r="L1822" i="6"/>
  <c r="L1640" i="6"/>
  <c r="L1768" i="6"/>
  <c r="L1847" i="6"/>
  <c r="L1430" i="6"/>
  <c r="L1797" i="6"/>
  <c r="L1752" i="6"/>
  <c r="L1688" i="6"/>
  <c r="L1624" i="6"/>
  <c r="L1560" i="6"/>
  <c r="L2398" i="6"/>
  <c r="L2672" i="6"/>
  <c r="L2905" i="6"/>
  <c r="L2841" i="6"/>
  <c r="L2781" i="6"/>
  <c r="L2717" i="6"/>
  <c r="L2653" i="6"/>
  <c r="L2592" i="6"/>
  <c r="L2470" i="6"/>
  <c r="L2365" i="6"/>
  <c r="L2263" i="6"/>
  <c r="L2590" i="6"/>
  <c r="L2327" i="6"/>
  <c r="L2486" i="6"/>
  <c r="L1704" i="6"/>
  <c r="L1294" i="6"/>
  <c r="L1663" i="6"/>
  <c r="L1750" i="6"/>
  <c r="L3180" i="6"/>
  <c r="L2044" i="6"/>
  <c r="L2135" i="6"/>
  <c r="L2580" i="6"/>
  <c r="L2364" i="6"/>
  <c r="L2511" i="6"/>
  <c r="L2037" i="6"/>
  <c r="L1973" i="6"/>
  <c r="L1909" i="6"/>
  <c r="L1853" i="6"/>
  <c r="L1576" i="6"/>
  <c r="L1679" i="6"/>
  <c r="L1615" i="6"/>
  <c r="L1551" i="6"/>
  <c r="L1399" i="6"/>
  <c r="L1506" i="6"/>
  <c r="L1442" i="6"/>
  <c r="L1374" i="6"/>
  <c r="L2544" i="6"/>
  <c r="L2822" i="6"/>
  <c r="L2417" i="6"/>
  <c r="L3177" i="6"/>
  <c r="L3117" i="6"/>
  <c r="L3053" i="6"/>
  <c r="L2994" i="6"/>
  <c r="L2725" i="6"/>
  <c r="L2661" i="6"/>
  <c r="L2509" i="6"/>
  <c r="L2157" i="6"/>
  <c r="L2537" i="6"/>
  <c r="L2473" i="6"/>
  <c r="L2293" i="6"/>
  <c r="L2229" i="6"/>
  <c r="L2101" i="6"/>
  <c r="L2204" i="6"/>
  <c r="L2237" i="6"/>
  <c r="L2173" i="6"/>
  <c r="L2109" i="6"/>
  <c r="L1793" i="6"/>
  <c r="L1842" i="6"/>
  <c r="L1460" i="6"/>
  <c r="L1260" i="6"/>
  <c r="L1238" i="6"/>
  <c r="L1245" i="6"/>
  <c r="L1269" i="6"/>
  <c r="L3084" i="6"/>
  <c r="L3112" i="6"/>
  <c r="L3048" i="6"/>
  <c r="L3108" i="6"/>
  <c r="L2786" i="6"/>
  <c r="L2974" i="6"/>
  <c r="L3068" i="6"/>
  <c r="L2930" i="6"/>
  <c r="L2882" i="6"/>
  <c r="L2858" i="6"/>
  <c r="L2618" i="6"/>
  <c r="L2392" i="6"/>
  <c r="L2360" i="6"/>
  <c r="L2296" i="6"/>
  <c r="L2232" i="6"/>
  <c r="L2168" i="6"/>
  <c r="L2104" i="6"/>
  <c r="L2404" i="6"/>
  <c r="L2096" i="6"/>
  <c r="L2312" i="6"/>
  <c r="L2248" i="6"/>
  <c r="L2184" i="6"/>
  <c r="L2120" i="6"/>
  <c r="L2444" i="6"/>
  <c r="L2328" i="6"/>
  <c r="L2264" i="6"/>
  <c r="L2200" i="6"/>
  <c r="L2136" i="6"/>
  <c r="L2000" i="6"/>
  <c r="L1936" i="6"/>
  <c r="L1872" i="6"/>
  <c r="L1845" i="6"/>
  <c r="L1336" i="6"/>
  <c r="L1361" i="6"/>
  <c r="L1321" i="6"/>
  <c r="L1345" i="6"/>
  <c r="L1312" i="6"/>
  <c r="L1457" i="6"/>
  <c r="L1393" i="6"/>
  <c r="L3176" i="6"/>
  <c r="L3116" i="6"/>
  <c r="L2958" i="6"/>
  <c r="L3160" i="6"/>
  <c r="L3096" i="6"/>
  <c r="L3022" i="6"/>
  <c r="L2810" i="6"/>
  <c r="L2746" i="6"/>
  <c r="L2682" i="6"/>
  <c r="L2967" i="6"/>
  <c r="L2288" i="6"/>
  <c r="L2432" i="6"/>
  <c r="L2336" i="6"/>
  <c r="L2272" i="6"/>
  <c r="L2208" i="6"/>
  <c r="L2144" i="6"/>
  <c r="L2240" i="6"/>
  <c r="L2176" i="6"/>
  <c r="L2112" i="6"/>
  <c r="L2416" i="6"/>
  <c r="L1864" i="6"/>
  <c r="L1297" i="6"/>
  <c r="L1473" i="6"/>
  <c r="L1409" i="6"/>
  <c r="L1353" i="6"/>
  <c r="L1377" i="6"/>
  <c r="L1344" i="6"/>
  <c r="L1257" i="6"/>
  <c r="L1240" i="6"/>
  <c r="L2971" i="6"/>
  <c r="L3136" i="6"/>
  <c r="L3072" i="6"/>
  <c r="L2754" i="6"/>
  <c r="L3015" i="6"/>
  <c r="L3124" i="6"/>
  <c r="L3060" i="6"/>
  <c r="L3120" i="6"/>
  <c r="L3056" i="6"/>
  <c r="L2990" i="6"/>
  <c r="L2256" i="6"/>
  <c r="L2412" i="6"/>
  <c r="L2128" i="6"/>
  <c r="L2890" i="6"/>
  <c r="L2072" i="6"/>
  <c r="L2372" i="6"/>
  <c r="L1944" i="6"/>
  <c r="L2344" i="6"/>
  <c r="L2280" i="6"/>
  <c r="L2216" i="6"/>
  <c r="L2152" i="6"/>
  <c r="L1368" i="6"/>
  <c r="L1304" i="6"/>
  <c r="L1513" i="6"/>
  <c r="L1449" i="6"/>
  <c r="L1385" i="6"/>
  <c r="L1376" i="6"/>
  <c r="L1305" i="6"/>
  <c r="L1248" i="6"/>
  <c r="L1272" i="6"/>
  <c r="I1191" i="10"/>
  <c r="L3031" i="6"/>
  <c r="L3216" i="6"/>
  <c r="L3006" i="6"/>
  <c r="L2842" i="6"/>
  <c r="L2983" i="6"/>
  <c r="L2368" i="6"/>
  <c r="L2376" i="6"/>
  <c r="L2160" i="6"/>
  <c r="L2922" i="6"/>
  <c r="L2802" i="6"/>
  <c r="L2738" i="6"/>
  <c r="L2674" i="6"/>
  <c r="L2320" i="6"/>
  <c r="L2914" i="6"/>
  <c r="L2850" i="6"/>
  <c r="L2794" i="6"/>
  <c r="L2730" i="6"/>
  <c r="L2666" i="6"/>
  <c r="L2469" i="6"/>
  <c r="L2408" i="6"/>
  <c r="L2452" i="6"/>
  <c r="L2040" i="6"/>
  <c r="L1976" i="6"/>
  <c r="L1912" i="6"/>
  <c r="L2056" i="6"/>
  <c r="L1992" i="6"/>
  <c r="L1928" i="6"/>
  <c r="L1861" i="6"/>
  <c r="L2032" i="6"/>
  <c r="L1968" i="6"/>
  <c r="L1904" i="6"/>
  <c r="L1505" i="6"/>
  <c r="L1441" i="6"/>
  <c r="L1337" i="6"/>
  <c r="L1233" i="6"/>
  <c r="L3052" i="6"/>
  <c r="L3144" i="6"/>
  <c r="L3080" i="6"/>
  <c r="L3192" i="6"/>
  <c r="L3076" i="6"/>
  <c r="L2999" i="6"/>
  <c r="L2658" i="6"/>
  <c r="L2192" i="6"/>
  <c r="L3100" i="6"/>
  <c r="L2352" i="6"/>
  <c r="L2987" i="6"/>
  <c r="L2874" i="6"/>
  <c r="L2436" i="6"/>
  <c r="L2602" i="6"/>
  <c r="L2008" i="6"/>
  <c r="L2048" i="6"/>
  <c r="L1984" i="6"/>
  <c r="L1920" i="6"/>
  <c r="L1433" i="6"/>
  <c r="L1497" i="6"/>
  <c r="L1329" i="6"/>
  <c r="L1288" i="6"/>
  <c r="L1481" i="6"/>
  <c r="L1417" i="6"/>
  <c r="L1369" i="6"/>
  <c r="L1256" i="6"/>
  <c r="L1241" i="6"/>
  <c r="L1265" i="6"/>
  <c r="L2690" i="6"/>
  <c r="L3184" i="6"/>
  <c r="L3128" i="6"/>
  <c r="L3064" i="6"/>
  <c r="L2722" i="6"/>
  <c r="L2424" i="6"/>
  <c r="L2778" i="6"/>
  <c r="L2714" i="6"/>
  <c r="L2650" i="6"/>
  <c r="L2946" i="6"/>
  <c r="L2915" i="6"/>
  <c r="L2610" i="6"/>
  <c r="L2224" i="6"/>
  <c r="L2955" i="6"/>
  <c r="L2400" i="6"/>
  <c r="L1296" i="6"/>
  <c r="L1489" i="6"/>
  <c r="L1425" i="6"/>
  <c r="L1320" i="6"/>
  <c r="L1273" i="6"/>
  <c r="L3038" i="6"/>
  <c r="L2818" i="6"/>
  <c r="L3168" i="6"/>
  <c r="L3104" i="6"/>
  <c r="L3208" i="6"/>
  <c r="L3019" i="6"/>
  <c r="L2866" i="6"/>
  <c r="L2906" i="6"/>
  <c r="L3092" i="6"/>
  <c r="L3152" i="6"/>
  <c r="L3088" i="6"/>
  <c r="L3035" i="6"/>
  <c r="L2947" i="6"/>
  <c r="L2304" i="6"/>
  <c r="L2938" i="6"/>
  <c r="L2554" i="6"/>
  <c r="L2461" i="6"/>
  <c r="L2384" i="6"/>
  <c r="L1880" i="6"/>
  <c r="L2088" i="6"/>
  <c r="L2024" i="6"/>
  <c r="L1960" i="6"/>
  <c r="L1896" i="6"/>
  <c r="L1328" i="6"/>
  <c r="L1465" i="6"/>
  <c r="L1401" i="6"/>
  <c r="L1352" i="6"/>
  <c r="L1281" i="6"/>
  <c r="L1232" i="6"/>
  <c r="L1249" i="6"/>
  <c r="L3003" i="6"/>
  <c r="L2626" i="6"/>
  <c r="L3200" i="6"/>
  <c r="L2064" i="6"/>
  <c r="L2898" i="6"/>
  <c r="L2834" i="6"/>
  <c r="L2770" i="6"/>
  <c r="L2706" i="6"/>
  <c r="L2642" i="6"/>
  <c r="L2586" i="6"/>
  <c r="L2826" i="6"/>
  <c r="L2762" i="6"/>
  <c r="L2698" i="6"/>
  <c r="L2594" i="6"/>
  <c r="L2080" i="6"/>
  <c r="L2016" i="6"/>
  <c r="L1952" i="6"/>
  <c r="L1888" i="6"/>
  <c r="L1360" i="6"/>
  <c r="L1289" i="6"/>
  <c r="L1384" i="6"/>
  <c r="L1313" i="6"/>
  <c r="L1280" i="6"/>
  <c r="L1264" i="6"/>
  <c r="I384" i="10"/>
  <c r="H178" i="10"/>
  <c r="H725" i="10"/>
  <c r="H1190" i="10"/>
  <c r="H443" i="10"/>
  <c r="H154" i="10"/>
  <c r="H220" i="10"/>
  <c r="H879" i="10"/>
  <c r="H1183" i="10"/>
  <c r="H825" i="10"/>
  <c r="H262" i="10"/>
  <c r="H218" i="10"/>
  <c r="H448" i="10"/>
  <c r="H683" i="10"/>
  <c r="H384" i="10"/>
  <c r="H446" i="10"/>
  <c r="H407" i="10"/>
  <c r="H671" i="10"/>
  <c r="H139" i="10"/>
  <c r="H88" i="10"/>
  <c r="H1137" i="10"/>
  <c r="H298" i="10"/>
  <c r="H1057" i="10"/>
  <c r="H138" i="10"/>
  <c r="H74" i="10"/>
  <c r="H505" i="10"/>
  <c r="H945" i="10"/>
  <c r="H246" i="10"/>
  <c r="H504" i="10"/>
  <c r="H1140" i="10"/>
  <c r="H698" i="10"/>
  <c r="H361" i="10"/>
  <c r="H503" i="10"/>
  <c r="H949" i="10"/>
  <c r="H197" i="10"/>
  <c r="H1089" i="10"/>
  <c r="H36" i="10"/>
  <c r="H137" i="10"/>
  <c r="H255" i="10"/>
  <c r="H87" i="10"/>
  <c r="H191" i="10"/>
  <c r="H480" i="10"/>
  <c r="H35" i="10"/>
  <c r="H63" i="10"/>
  <c r="I252" i="10"/>
  <c r="H71" i="10"/>
  <c r="H293" i="10"/>
  <c r="H479" i="10"/>
  <c r="H72" i="10"/>
  <c r="H473" i="10"/>
  <c r="H295" i="10"/>
  <c r="H75" i="10"/>
  <c r="H471" i="10"/>
  <c r="H1023" i="10"/>
  <c r="H98" i="10"/>
  <c r="H1135" i="10"/>
  <c r="H245" i="10"/>
  <c r="H1058" i="10"/>
  <c r="H764" i="10"/>
  <c r="H756" i="10"/>
  <c r="H769" i="10"/>
  <c r="H177" i="10"/>
  <c r="H472" i="10"/>
  <c r="H768" i="10"/>
  <c r="H359" i="10"/>
  <c r="I1030" i="10"/>
  <c r="H444" i="10"/>
  <c r="H58" i="10"/>
  <c r="H635" i="10"/>
  <c r="I449" i="10"/>
  <c r="I56" i="10"/>
  <c r="I42" i="10"/>
  <c r="I1038" i="10"/>
  <c r="I1069" i="10"/>
  <c r="I147" i="10"/>
  <c r="I1144" i="10"/>
  <c r="I331" i="10"/>
  <c r="I840" i="10"/>
  <c r="H1187" i="10"/>
  <c r="H76" i="10"/>
  <c r="H1146" i="10"/>
  <c r="H1055" i="10"/>
  <c r="I853" i="10"/>
  <c r="H944" i="10"/>
  <c r="H1087" i="10"/>
  <c r="H762" i="10"/>
  <c r="H583" i="10"/>
  <c r="I876" i="10"/>
  <c r="I188" i="10"/>
  <c r="H1003" i="10"/>
  <c r="H199" i="10"/>
  <c r="H258" i="10"/>
  <c r="H296" i="10"/>
  <c r="H73" i="10"/>
  <c r="H685" i="10"/>
  <c r="H770" i="10"/>
  <c r="H1180" i="10"/>
  <c r="H699" i="10"/>
  <c r="H880" i="10"/>
  <c r="H277" i="10"/>
  <c r="H1088" i="10"/>
  <c r="H257" i="10"/>
  <c r="H1026" i="10"/>
  <c r="H745" i="10"/>
  <c r="H294" i="10"/>
  <c r="H259" i="10"/>
  <c r="H193" i="10"/>
  <c r="H56" i="10"/>
  <c r="H673" i="10"/>
  <c r="H1184" i="10"/>
  <c r="H1169" i="10"/>
  <c r="H360" i="10"/>
  <c r="H333" i="10"/>
  <c r="H256" i="10"/>
  <c r="H1086" i="10"/>
  <c r="H744" i="10"/>
  <c r="H447" i="10"/>
  <c r="H247" i="10"/>
  <c r="H1145" i="10"/>
  <c r="H582" i="10"/>
  <c r="H474" i="10"/>
  <c r="H100" i="10"/>
  <c r="H753" i="10"/>
  <c r="H260" i="10"/>
  <c r="H122" i="10"/>
  <c r="H230" i="10"/>
  <c r="H1181" i="10"/>
  <c r="H1085" i="10"/>
  <c r="H827" i="10"/>
  <c r="H276" i="10"/>
  <c r="H176" i="10"/>
  <c r="H684" i="10"/>
  <c r="H1027" i="10"/>
  <c r="K17" i="5"/>
  <c r="I17" i="5"/>
  <c r="I18" i="5" s="1"/>
  <c r="I19" i="5" s="1"/>
  <c r="I20" i="5" s="1"/>
  <c r="I21" i="5" s="1"/>
  <c r="I22" i="5" s="1"/>
  <c r="H263" i="10"/>
  <c r="H64" i="10"/>
  <c r="H317" i="10"/>
  <c r="H254" i="10"/>
  <c r="H232" i="10"/>
  <c r="H86" i="10"/>
  <c r="H1188" i="10"/>
  <c r="H727" i="10"/>
  <c r="H62" i="10"/>
  <c r="H445" i="10"/>
  <c r="H192" i="10"/>
  <c r="H757" i="10"/>
  <c r="H231" i="10"/>
  <c r="H743" i="10"/>
  <c r="H1090" i="10"/>
  <c r="H1168" i="10"/>
  <c r="H636" i="10"/>
  <c r="H549" i="10"/>
  <c r="H26" i="10"/>
  <c r="H559" i="10"/>
  <c r="H115" i="10"/>
  <c r="H1174" i="10"/>
  <c r="H133" i="10"/>
  <c r="H430" i="10"/>
  <c r="H252" i="10"/>
  <c r="H749" i="10"/>
  <c r="H719" i="10"/>
  <c r="H962" i="10"/>
  <c r="H1049" i="10"/>
  <c r="H881" i="10"/>
  <c r="H614" i="10"/>
  <c r="H112" i="10"/>
  <c r="H18" i="10"/>
  <c r="H841" i="10"/>
  <c r="H9" i="10"/>
  <c r="H491" i="10"/>
  <c r="H108" i="10"/>
  <c r="H169" i="10"/>
  <c r="H164" i="10"/>
  <c r="H1033" i="10"/>
  <c r="H418" i="10"/>
  <c r="H676" i="10"/>
  <c r="H562" i="10"/>
  <c r="H168" i="10"/>
  <c r="H956" i="10"/>
  <c r="H808" i="10"/>
  <c r="H111" i="10"/>
  <c r="H140" i="10"/>
  <c r="H883" i="10"/>
  <c r="H1041" i="10"/>
  <c r="H648" i="10"/>
  <c r="H957" i="10"/>
  <c r="H593" i="10"/>
  <c r="H155" i="10"/>
  <c r="H550" i="10"/>
  <c r="H149" i="10"/>
  <c r="H860" i="10"/>
  <c r="H1166" i="10"/>
  <c r="H548" i="10"/>
  <c r="H539" i="10"/>
  <c r="H721" i="10"/>
  <c r="H644" i="10"/>
  <c r="H1038" i="10"/>
  <c r="H645" i="10"/>
  <c r="H777" i="10"/>
  <c r="H985" i="10"/>
  <c r="H778" i="10"/>
  <c r="H213" i="10"/>
  <c r="H1126" i="10"/>
  <c r="H599" i="10"/>
  <c r="H279" i="10"/>
  <c r="H779" i="10"/>
  <c r="H1061" i="10"/>
  <c r="H941" i="10"/>
  <c r="H836" i="10"/>
  <c r="H235" i="10"/>
  <c r="H322" i="10"/>
  <c r="H972" i="10"/>
  <c r="H1161" i="10"/>
  <c r="H208" i="10"/>
  <c r="H1111" i="10"/>
  <c r="H1080" i="10"/>
  <c r="H356" i="10"/>
  <c r="H518" i="10"/>
  <c r="H456" i="10"/>
  <c r="H1124" i="10"/>
  <c r="H163" i="10"/>
  <c r="H392" i="10"/>
  <c r="H483" i="10"/>
  <c r="H289" i="10"/>
  <c r="H932" i="10"/>
  <c r="H314" i="10"/>
  <c r="H639" i="10"/>
  <c r="H766" i="10"/>
  <c r="H738" i="10"/>
  <c r="H1152" i="10"/>
  <c r="H43" i="10"/>
  <c r="H875" i="10"/>
  <c r="H682" i="10"/>
  <c r="H494" i="10"/>
  <c r="H790" i="10"/>
  <c r="H487" i="10"/>
  <c r="H1007" i="10"/>
  <c r="H904" i="10"/>
  <c r="H1037" i="10"/>
  <c r="H49" i="10"/>
  <c r="H45" i="10"/>
  <c r="H304" i="10"/>
  <c r="H1104" i="10"/>
  <c r="H387" i="10"/>
  <c r="H1083" i="10"/>
  <c r="H751" i="10"/>
  <c r="H309" i="10"/>
  <c r="H1063" i="10"/>
  <c r="H928" i="10"/>
  <c r="H739" i="10"/>
  <c r="H215" i="10"/>
  <c r="H837" i="10"/>
  <c r="H590" i="10"/>
  <c r="H343" i="10"/>
  <c r="H461" i="10"/>
  <c r="H741" i="10"/>
  <c r="H366" i="10"/>
  <c r="H920" i="10"/>
  <c r="H577" i="10"/>
  <c r="H5" i="10"/>
  <c r="H1068" i="10"/>
  <c r="H61" i="10"/>
  <c r="H1109" i="10"/>
  <c r="H886" i="10"/>
  <c r="H640" i="10"/>
  <c r="H724" i="10"/>
  <c r="H105" i="10"/>
  <c r="H820" i="10"/>
  <c r="H1030" i="10"/>
  <c r="H864" i="10"/>
  <c r="H1179" i="10"/>
  <c r="H528" i="10"/>
  <c r="H229" i="10"/>
  <c r="H695" i="10"/>
  <c r="H850" i="10"/>
  <c r="H414" i="10"/>
  <c r="H799" i="10"/>
  <c r="H167" i="10"/>
  <c r="H417" i="10"/>
  <c r="H290" i="10"/>
  <c r="H1117" i="10"/>
  <c r="H615" i="10"/>
  <c r="H917" i="10"/>
  <c r="H859" i="10"/>
  <c r="H1110" i="10"/>
  <c r="H250" i="10"/>
  <c r="H395" i="10"/>
  <c r="H14" i="10"/>
  <c r="H534" i="10"/>
  <c r="H194" i="10"/>
  <c r="H312" i="10"/>
  <c r="H1097" i="10"/>
  <c r="H654" i="10"/>
  <c r="H1133" i="10"/>
  <c r="H1012" i="10"/>
  <c r="H83" i="10"/>
  <c r="H641" i="10"/>
  <c r="H517" i="10"/>
  <c r="H485" i="10"/>
  <c r="H302" i="10"/>
  <c r="H688" i="10"/>
  <c r="H872" i="10"/>
  <c r="H732" i="10"/>
  <c r="H746" i="10"/>
  <c r="H32" i="10"/>
  <c r="H897" i="10"/>
  <c r="H736" i="10"/>
  <c r="H116" i="10"/>
  <c r="H712" i="10"/>
  <c r="H175" i="10"/>
  <c r="H740" i="10"/>
  <c r="H1160" i="10"/>
  <c r="H908" i="10"/>
  <c r="H670" i="10"/>
  <c r="H1078" i="10"/>
  <c r="H394" i="10"/>
  <c r="H451" i="10"/>
  <c r="H579" i="10"/>
  <c r="H1142" i="10"/>
  <c r="H686" i="10"/>
  <c r="H575" i="10"/>
  <c r="H465" i="10"/>
  <c r="H179" i="10"/>
  <c r="H278" i="10"/>
  <c r="H172" i="10"/>
  <c r="H484" i="10"/>
  <c r="H733" i="10"/>
  <c r="H687" i="10"/>
  <c r="H678" i="10"/>
  <c r="H1035" i="10"/>
  <c r="H874" i="10"/>
  <c r="H1149" i="10"/>
  <c r="H817" i="10"/>
  <c r="H690" i="10"/>
  <c r="H284" i="10"/>
  <c r="H1131" i="10"/>
  <c r="H159" i="10"/>
  <c r="H404" i="10"/>
  <c r="H692" i="10"/>
  <c r="H1134" i="10"/>
  <c r="H911" i="10"/>
  <c r="H1072" i="10"/>
  <c r="H999" i="10"/>
  <c r="H432" i="10"/>
  <c r="H853" i="10"/>
  <c r="H899" i="10"/>
  <c r="H898" i="10"/>
  <c r="H313" i="10"/>
  <c r="H782" i="10"/>
  <c r="H158" i="10"/>
  <c r="H511" i="10"/>
  <c r="H910" i="10"/>
  <c r="H196" i="10"/>
  <c r="H792" i="10"/>
  <c r="H91" i="10"/>
  <c r="H281" i="10"/>
  <c r="H1105" i="10"/>
  <c r="H21" i="10"/>
  <c r="H1004" i="10"/>
  <c r="H458" i="10"/>
  <c r="H370" i="10"/>
  <c r="H1062" i="10"/>
  <c r="H1053" i="10"/>
  <c r="H251" i="10"/>
  <c r="H327" i="10"/>
  <c r="H800" i="10"/>
  <c r="H1032" i="10"/>
  <c r="H348" i="10"/>
  <c r="H507" i="10"/>
  <c r="H477" i="10"/>
  <c r="H40" i="10"/>
  <c r="H1050" i="10"/>
  <c r="H916" i="10"/>
  <c r="H291" i="10"/>
  <c r="H349" i="10"/>
  <c r="H814" i="10"/>
  <c r="H655" i="10"/>
  <c r="H38" i="10"/>
  <c r="H81" i="10"/>
  <c r="H1114" i="10"/>
  <c r="H963" i="10"/>
  <c r="H129" i="10"/>
  <c r="H601" i="10"/>
  <c r="H1150" i="10"/>
  <c r="H186" i="10"/>
  <c r="H589" i="10"/>
  <c r="H30" i="10"/>
  <c r="H401" i="10"/>
  <c r="H530" i="10"/>
  <c r="H389" i="10"/>
  <c r="H1155" i="10"/>
  <c r="H1165" i="10"/>
  <c r="H205" i="10"/>
  <c r="H42" i="10"/>
  <c r="H405" i="10"/>
  <c r="H342" i="10"/>
  <c r="H29" i="10"/>
  <c r="H1009" i="10"/>
  <c r="H516" i="10"/>
  <c r="H522" i="10"/>
  <c r="H367" i="10"/>
  <c r="H971" i="10"/>
  <c r="H1039" i="10"/>
  <c r="H856" i="10"/>
  <c r="H995" i="10"/>
  <c r="H462" i="10"/>
  <c r="H24" i="10"/>
  <c r="H515" i="10"/>
  <c r="H1156" i="10"/>
  <c r="H668" i="10"/>
  <c r="H728" i="10"/>
  <c r="H939" i="10"/>
  <c r="H867" i="10"/>
  <c r="H1052" i="10"/>
  <c r="H378" i="10"/>
  <c r="H901" i="10"/>
  <c r="H868" i="10"/>
  <c r="H1044" i="10"/>
  <c r="H976" i="10"/>
  <c r="H667" i="10"/>
  <c r="H214" i="10"/>
  <c r="H625" i="10"/>
  <c r="H301" i="10"/>
  <c r="H818" i="10"/>
  <c r="H849" i="10"/>
  <c r="H669" i="10"/>
  <c r="H525" i="10"/>
  <c r="H371" i="10"/>
  <c r="H114" i="10"/>
  <c r="H1122" i="10"/>
  <c r="H627" i="10"/>
  <c r="H347" i="10"/>
  <c r="H41" i="10"/>
  <c r="H310" i="10"/>
  <c r="H118" i="10"/>
  <c r="H110" i="10"/>
  <c r="H20" i="10"/>
  <c r="H357" i="10"/>
  <c r="H854" i="10"/>
  <c r="H455" i="10"/>
  <c r="H855" i="10"/>
  <c r="H240" i="10"/>
  <c r="H433" i="10"/>
  <c r="H913" i="10"/>
  <c r="H514" i="10"/>
  <c r="H210" i="10"/>
  <c r="H1098" i="10"/>
  <c r="H54" i="10"/>
  <c r="H950" i="10"/>
  <c r="H248" i="10"/>
  <c r="H787" i="10"/>
  <c r="H1065" i="10"/>
  <c r="H303" i="10"/>
  <c r="H184" i="10"/>
  <c r="H1153" i="10"/>
  <c r="H940" i="10"/>
  <c r="H573" i="10"/>
  <c r="H891" i="10"/>
  <c r="H216" i="10"/>
  <c r="H1130" i="10"/>
  <c r="H467" i="10"/>
  <c r="H658" i="10"/>
  <c r="H52" i="10"/>
  <c r="H677" i="10"/>
  <c r="H512" i="10"/>
  <c r="H649" i="10"/>
  <c r="H476" i="10"/>
  <c r="H233" i="10"/>
  <c r="H265" i="10"/>
  <c r="H355" i="10"/>
  <c r="H19" i="10"/>
  <c r="H148" i="10"/>
  <c r="H707" i="10"/>
  <c r="H189" i="10"/>
  <c r="H869" i="10"/>
  <c r="H335" i="10"/>
  <c r="H266" i="10"/>
  <c r="H493" i="10"/>
  <c r="H305" i="10"/>
  <c r="H604" i="10"/>
  <c r="H1017" i="10"/>
  <c r="H775" i="10"/>
  <c r="H228" i="10"/>
  <c r="H339" i="10"/>
  <c r="H166" i="10"/>
  <c r="H542" i="10"/>
  <c r="H546" i="10"/>
  <c r="H870" i="10"/>
  <c r="H630" i="10"/>
  <c r="H523" i="10"/>
  <c r="H513" i="10"/>
  <c r="H1147" i="10"/>
  <c r="H243" i="10"/>
  <c r="H697" i="10"/>
  <c r="H162" i="10"/>
  <c r="H449" i="10"/>
  <c r="H885" i="10"/>
  <c r="H587" i="10"/>
  <c r="H750" i="10"/>
  <c r="H181" i="10"/>
  <c r="H909" i="10"/>
  <c r="H959" i="10"/>
  <c r="H1042" i="10"/>
  <c r="H106" i="10"/>
  <c r="H942" i="10"/>
  <c r="H846" i="10"/>
  <c r="H207" i="10"/>
  <c r="H761" i="10"/>
  <c r="H406" i="10"/>
  <c r="H576" i="10"/>
  <c r="H203" i="10"/>
  <c r="H331" i="10"/>
  <c r="H6" i="10"/>
  <c r="H1120" i="10"/>
  <c r="H933" i="10"/>
  <c r="H786" i="10"/>
  <c r="H703" i="10"/>
  <c r="H531" i="10"/>
  <c r="H903" i="10"/>
  <c r="H694" i="10"/>
  <c r="H126" i="10"/>
  <c r="H325" i="10"/>
  <c r="H1103" i="10"/>
  <c r="H102" i="10"/>
  <c r="H571" i="10"/>
  <c r="H22" i="10"/>
  <c r="H53" i="10"/>
  <c r="H85" i="10"/>
  <c r="H842" i="10"/>
  <c r="H877" i="10"/>
  <c r="H160" i="10"/>
  <c r="H811" i="10"/>
  <c r="H660" i="10"/>
  <c r="H422" i="10"/>
  <c r="H390" i="10"/>
  <c r="H991" i="10"/>
  <c r="H147" i="10"/>
  <c r="H328" i="10"/>
  <c r="H996" i="10"/>
  <c r="H1040" i="10"/>
  <c r="H834" i="10"/>
  <c r="H1123" i="10"/>
  <c r="H643" i="10"/>
  <c r="H388" i="10"/>
  <c r="H509" i="10"/>
  <c r="H89" i="10"/>
  <c r="H812" i="10"/>
  <c r="H1036" i="10"/>
  <c r="H569" i="10"/>
  <c r="H661" i="10"/>
  <c r="H628" i="10"/>
  <c r="H283" i="10"/>
  <c r="H79" i="10"/>
  <c r="H691" i="10"/>
  <c r="H521" i="10"/>
  <c r="H1043" i="10"/>
  <c r="H369" i="10"/>
  <c r="H742" i="10"/>
  <c r="H816" i="10"/>
  <c r="H270" i="10"/>
  <c r="H202" i="10"/>
  <c r="H227" i="10"/>
  <c r="H82" i="10"/>
  <c r="H832" i="10"/>
  <c r="H622" i="10"/>
  <c r="H135" i="10"/>
  <c r="H894" i="10"/>
  <c r="H540" i="10"/>
  <c r="H773" i="10"/>
  <c r="H419" i="10"/>
  <c r="H925" i="10"/>
  <c r="H271" i="10"/>
  <c r="H922" i="10"/>
  <c r="H966" i="10"/>
  <c r="H965" i="10"/>
  <c r="H346" i="10"/>
  <c r="H986" i="10"/>
  <c r="H968" i="10"/>
  <c r="H815" i="10"/>
  <c r="H520" i="10"/>
  <c r="H170" i="10"/>
  <c r="H173" i="10"/>
  <c r="H280" i="10"/>
  <c r="H200" i="10"/>
  <c r="H702" i="10"/>
  <c r="H565" i="10"/>
  <c r="H454" i="10"/>
  <c r="H127" i="10"/>
  <c r="H323" i="10"/>
  <c r="H717" i="10"/>
  <c r="H268" i="10"/>
  <c r="H152" i="10"/>
  <c r="H563" i="10"/>
  <c r="H696" i="10"/>
  <c r="H1076" i="10"/>
  <c r="H1046" i="10"/>
  <c r="H729" i="10"/>
  <c r="H839" i="10"/>
  <c r="H632" i="10"/>
  <c r="H1141" i="10"/>
  <c r="H537" i="10"/>
  <c r="H633" i="10"/>
  <c r="H533" i="10"/>
  <c r="H95" i="10"/>
  <c r="H450" i="10"/>
  <c r="H666" i="10"/>
  <c r="H185" i="10"/>
  <c r="H150" i="10"/>
  <c r="H541" i="10"/>
  <c r="H1084" i="10"/>
  <c r="H829" i="10"/>
  <c r="H570" i="10"/>
  <c r="H952" i="10"/>
  <c r="H989" i="10"/>
  <c r="H789" i="10"/>
  <c r="H47" i="10"/>
  <c r="H324" i="10"/>
  <c r="H651" i="10"/>
  <c r="H275" i="10"/>
  <c r="H44" i="10"/>
  <c r="H1127" i="10"/>
  <c r="H1066" i="10"/>
  <c r="H934" i="10"/>
  <c r="H50" i="10"/>
  <c r="H285" i="10"/>
  <c r="H912" i="10"/>
  <c r="H1164" i="10"/>
  <c r="H34" i="10"/>
  <c r="H784" i="10"/>
  <c r="H97" i="10"/>
  <c r="H1157" i="10"/>
  <c r="H1154" i="10"/>
  <c r="H848" i="10"/>
  <c r="H936" i="10"/>
  <c r="H765" i="10"/>
  <c r="H78" i="10"/>
  <c r="H1100" i="10"/>
  <c r="H402" i="10"/>
  <c r="H884" i="10"/>
  <c r="H730" i="10"/>
  <c r="H1015" i="10"/>
  <c r="H735" i="10"/>
  <c r="H805" i="10"/>
  <c r="H953" i="10"/>
  <c r="H381" i="10"/>
  <c r="H382" i="10"/>
  <c r="H806" i="10"/>
  <c r="H1010" i="10"/>
  <c r="H93" i="10"/>
  <c r="H838" i="10"/>
  <c r="H27" i="10"/>
  <c r="H847" i="10"/>
  <c r="H711" i="10"/>
  <c r="H434" i="10"/>
  <c r="H96" i="10"/>
  <c r="H33" i="10"/>
  <c r="H785" i="10"/>
  <c r="H1151" i="10"/>
  <c r="H68" i="10"/>
  <c r="H1112" i="10"/>
  <c r="H612" i="10"/>
  <c r="H865" i="10"/>
  <c r="H142" i="10"/>
  <c r="H488" i="10"/>
  <c r="H921" i="10"/>
  <c r="H646" i="10"/>
  <c r="H1091" i="10"/>
  <c r="H758" i="10"/>
  <c r="H718" i="10"/>
  <c r="H253" i="10"/>
  <c r="H974" i="10"/>
  <c r="H890" i="10"/>
  <c r="H709" i="10"/>
  <c r="H94" i="10"/>
  <c r="H84" i="10"/>
  <c r="H734" i="10"/>
  <c r="H708" i="10"/>
  <c r="H990" i="10"/>
  <c r="H574" i="10"/>
  <c r="H731" i="10"/>
  <c r="H1148" i="10"/>
  <c r="H1034" i="10"/>
  <c r="H121" i="10"/>
  <c r="H626" i="10"/>
  <c r="H286" i="10"/>
  <c r="H930" i="10"/>
  <c r="H979" i="10"/>
  <c r="H1082" i="10"/>
  <c r="H795" i="10"/>
  <c r="H1143" i="10"/>
  <c r="H943" i="10"/>
  <c r="H889" i="10"/>
  <c r="H1081" i="10"/>
  <c r="H584" i="10"/>
  <c r="H204" i="10"/>
  <c r="H653" i="10"/>
  <c r="H1011" i="10"/>
  <c r="H403" i="10"/>
  <c r="H605" i="10"/>
  <c r="H315" i="10"/>
  <c r="H321" i="10"/>
  <c r="H282" i="10"/>
  <c r="H638" i="10"/>
  <c r="H650" i="10"/>
  <c r="H652" i="10"/>
  <c r="H46" i="10"/>
  <c r="H311" i="10"/>
  <c r="H365" i="10"/>
  <c r="H330" i="10"/>
  <c r="H66" i="10"/>
  <c r="H146" i="10"/>
  <c r="H1173" i="10"/>
  <c r="H1119" i="10"/>
  <c r="H828" i="10"/>
  <c r="H341" i="10"/>
  <c r="H977" i="10"/>
  <c r="H797" i="10"/>
  <c r="H900" i="10"/>
  <c r="H689" i="10"/>
  <c r="H65" i="10"/>
  <c r="H7" i="10"/>
  <c r="H386" i="10"/>
  <c r="H459" i="10"/>
  <c r="H320" i="10"/>
  <c r="H1048" i="10"/>
  <c r="H431" i="10"/>
  <c r="H1101" i="10"/>
  <c r="H125" i="10"/>
  <c r="H397" i="10"/>
  <c r="H705" i="10"/>
  <c r="H960" i="10"/>
  <c r="H888" i="10"/>
  <c r="H788" i="10"/>
  <c r="H1171" i="10"/>
  <c r="H524" i="10"/>
  <c r="H984" i="10"/>
  <c r="H466" i="10"/>
  <c r="H1069" i="10"/>
  <c r="H316" i="10"/>
  <c r="H961" i="10"/>
  <c r="H526" i="10"/>
  <c r="H238" i="10"/>
  <c r="H588" i="10"/>
  <c r="H119" i="10"/>
  <c r="H833" i="10"/>
  <c r="H469" i="10"/>
  <c r="H51" i="10"/>
  <c r="H1074" i="10"/>
  <c r="H1178" i="10"/>
  <c r="H300" i="10"/>
  <c r="H165" i="10"/>
  <c r="H375" i="10"/>
  <c r="H80" i="10"/>
  <c r="H558" i="10"/>
  <c r="H1020" i="10"/>
  <c r="H492" i="10"/>
  <c r="H882" i="10"/>
  <c r="H595" i="10"/>
  <c r="H964" i="10"/>
  <c r="H350" i="10"/>
  <c r="H608" i="10"/>
  <c r="H555" i="10"/>
  <c r="H823" i="10"/>
  <c r="H183" i="10"/>
  <c r="H538" i="10"/>
  <c r="H16" i="10"/>
  <c r="H1128" i="10"/>
  <c r="H659" i="10"/>
  <c r="H1096" i="10"/>
  <c r="H1045" i="10"/>
  <c r="H1108" i="10"/>
  <c r="H665" i="10"/>
  <c r="H830" i="10"/>
  <c r="H145" i="10"/>
  <c r="H48" i="10"/>
  <c r="H701" i="10"/>
  <c r="H560" i="10"/>
  <c r="H242" i="10"/>
  <c r="H428" i="10"/>
  <c r="H610" i="10"/>
  <c r="H420" i="10"/>
  <c r="H506" i="10"/>
  <c r="H151" i="10"/>
  <c r="H566" i="10"/>
  <c r="H862" i="10"/>
  <c r="H918" i="10"/>
  <c r="H951" i="10"/>
  <c r="H55" i="10"/>
  <c r="H679" i="10"/>
  <c r="H1047" i="10"/>
  <c r="H954" i="10"/>
  <c r="H391" i="10"/>
  <c r="H780" i="10"/>
  <c r="H680" i="10"/>
  <c r="H629" i="10"/>
  <c r="H1099" i="10"/>
  <c r="H737" i="10"/>
  <c r="H906" i="10"/>
  <c r="H1132" i="10"/>
  <c r="H363" i="10"/>
  <c r="H955" i="10"/>
  <c r="H1172" i="10"/>
  <c r="H1013" i="10"/>
  <c r="H211" i="10"/>
  <c r="H236" i="10"/>
  <c r="H536" i="10"/>
  <c r="H4" i="10"/>
  <c r="H77" i="10"/>
  <c r="H935" i="10"/>
  <c r="H393" i="10"/>
  <c r="H171" i="10"/>
  <c r="H1158" i="10"/>
  <c r="H460" i="10"/>
  <c r="H376" i="10"/>
  <c r="H835" i="10"/>
  <c r="H1006" i="10"/>
  <c r="H620" i="10"/>
  <c r="H710" i="10"/>
  <c r="H988" i="10"/>
  <c r="H1005" i="10"/>
  <c r="H92" i="10"/>
  <c r="H195" i="10"/>
  <c r="H144" i="10"/>
  <c r="H224" i="10"/>
  <c r="H222" i="10"/>
  <c r="H15" i="10"/>
  <c r="H938" i="10"/>
  <c r="H187" i="10"/>
  <c r="H424" i="10"/>
  <c r="H1064" i="10"/>
  <c r="H380" i="10"/>
  <c r="H2" i="10"/>
  <c r="H1077" i="10"/>
  <c r="H372" i="10"/>
  <c r="H201" i="10"/>
  <c r="H662" i="10"/>
  <c r="H931" i="10"/>
  <c r="H223" i="10"/>
  <c r="H358" i="10"/>
  <c r="H975" i="10"/>
  <c r="H810" i="10"/>
  <c r="H412" i="10"/>
  <c r="H631" i="10"/>
  <c r="H486" i="10"/>
  <c r="H663" i="10"/>
  <c r="H130" i="10"/>
  <c r="H783" i="10"/>
  <c r="H161" i="10"/>
  <c r="H212" i="10"/>
  <c r="H383" i="10"/>
  <c r="H264" i="10"/>
  <c r="H120" i="10"/>
  <c r="H510" i="10"/>
  <c r="H400" i="10"/>
  <c r="H902" i="10"/>
  <c r="H1014" i="10"/>
  <c r="H586" i="10"/>
  <c r="H876" i="10"/>
  <c r="H478" i="10"/>
  <c r="H410" i="10"/>
  <c r="H344" i="10"/>
  <c r="H1106" i="10"/>
  <c r="H715" i="10"/>
  <c r="H59" i="10"/>
  <c r="H776" i="10"/>
  <c r="H819" i="10"/>
  <c r="H969" i="10"/>
  <c r="H844" i="10"/>
  <c r="H602" i="10"/>
  <c r="H490" i="10"/>
  <c r="H379" i="10"/>
  <c r="H600" i="10"/>
  <c r="H496" i="10"/>
  <c r="H426" i="10"/>
  <c r="H878" i="10"/>
  <c r="H529" i="10"/>
  <c r="H598" i="10"/>
  <c r="H1144" i="10"/>
  <c r="H411" i="10"/>
  <c r="H501" i="10"/>
  <c r="H926" i="10"/>
  <c r="H440" i="10"/>
  <c r="H1116" i="10"/>
  <c r="H39" i="10"/>
  <c r="H416" i="10"/>
  <c r="H468" i="10"/>
  <c r="H385" i="10"/>
  <c r="H759" i="10"/>
  <c r="H893" i="10"/>
  <c r="H801" i="10"/>
  <c r="H1019" i="10"/>
  <c r="H607" i="10"/>
  <c r="H1016" i="10"/>
  <c r="H802" i="10"/>
  <c r="H948" i="10"/>
  <c r="H752" i="10"/>
  <c r="H1107" i="10"/>
  <c r="H937" i="10"/>
  <c r="H209" i="10"/>
  <c r="H113" i="10"/>
  <c r="H104" i="10"/>
  <c r="H128" i="10"/>
  <c r="H1159" i="10"/>
  <c r="H1008" i="10"/>
  <c r="H452" i="10"/>
  <c r="H591" i="10"/>
  <c r="H453" i="10"/>
  <c r="H796" i="10"/>
  <c r="H12" i="10"/>
  <c r="H292" i="10"/>
  <c r="H791" i="10"/>
  <c r="H141" i="10"/>
  <c r="H840" i="10"/>
  <c r="H345" i="10"/>
  <c r="H101" i="10"/>
  <c r="H532" i="10"/>
  <c r="H580" i="10"/>
  <c r="H1095" i="10"/>
  <c r="H421" i="10"/>
  <c r="H871" i="10"/>
  <c r="H1163" i="10"/>
  <c r="H306" i="10"/>
  <c r="H11" i="10"/>
  <c r="H489" i="10"/>
  <c r="H982" i="10"/>
  <c r="H1075" i="10"/>
  <c r="H981" i="10"/>
  <c r="H413" i="10"/>
  <c r="H508" i="10"/>
  <c r="H552" i="10"/>
  <c r="H217" i="10"/>
  <c r="H107" i="10"/>
  <c r="H997" i="10"/>
  <c r="H31" i="10"/>
  <c r="H409" i="10"/>
  <c r="H1186" i="10"/>
  <c r="H470" i="10"/>
  <c r="H234" i="10"/>
  <c r="H439" i="10"/>
  <c r="H1162" i="10"/>
  <c r="H624" i="10"/>
  <c r="H929" i="10"/>
  <c r="H437" i="10"/>
  <c r="H623" i="10"/>
  <c r="H1175" i="10"/>
  <c r="H274" i="10"/>
  <c r="H442" i="10"/>
  <c r="H821" i="10"/>
  <c r="H1000" i="10"/>
  <c r="H804" i="10"/>
  <c r="H851" i="10"/>
  <c r="H351" i="10"/>
  <c r="H299" i="10"/>
  <c r="H225" i="10"/>
  <c r="H760" i="10"/>
  <c r="H1029" i="10"/>
  <c r="H794" i="10"/>
  <c r="H519" i="10"/>
  <c r="H269" i="10"/>
  <c r="H798" i="10"/>
  <c r="H858" i="10"/>
  <c r="H415" i="10"/>
  <c r="H188" i="10"/>
  <c r="H561" i="10"/>
  <c r="H993" i="10"/>
  <c r="H362" i="10"/>
  <c r="H807" i="10"/>
  <c r="H244" i="10"/>
  <c r="H927" i="10"/>
  <c r="H1167" i="10"/>
  <c r="H157" i="10"/>
  <c r="H656" i="10"/>
  <c r="H606" i="10"/>
  <c r="H973" i="10"/>
  <c r="H664" i="10"/>
  <c r="H226" i="10"/>
  <c r="H813" i="10"/>
  <c r="H464" i="10"/>
  <c r="H642" i="10"/>
  <c r="H241" i="10"/>
  <c r="H564" i="10"/>
  <c r="H557" i="10"/>
  <c r="H180" i="10"/>
  <c r="H190" i="10"/>
  <c r="H543" i="10"/>
  <c r="H435" i="10"/>
  <c r="H803" i="10"/>
  <c r="H554" i="10"/>
  <c r="H544" i="10"/>
  <c r="H463" i="10"/>
  <c r="H980" i="10"/>
  <c r="H556" i="10"/>
  <c r="H852" i="10"/>
  <c r="H771" i="10"/>
  <c r="H338" i="10"/>
  <c r="H1177" i="10"/>
  <c r="H1054" i="10"/>
  <c r="H182" i="10"/>
  <c r="H747" i="10"/>
  <c r="H429" i="10"/>
  <c r="H436" i="10"/>
  <c r="H1070" i="10"/>
  <c r="H70" i="10"/>
  <c r="H132" i="10"/>
  <c r="H340" i="10"/>
  <c r="H998" i="10"/>
  <c r="H425" i="10"/>
  <c r="H657" i="10"/>
  <c r="H1113" i="10"/>
  <c r="H1170" i="10"/>
  <c r="H318" i="10"/>
  <c r="H1189" i="10"/>
  <c r="H726" i="10"/>
  <c r="H592" i="10"/>
  <c r="H482" i="10"/>
  <c r="H174" i="10"/>
  <c r="H1102" i="10"/>
  <c r="H978" i="10"/>
  <c r="H681" i="10"/>
  <c r="H60" i="10"/>
  <c r="H585" i="10"/>
  <c r="H535" i="10"/>
  <c r="H1121" i="10"/>
  <c r="H1129" i="10"/>
  <c r="H774" i="10"/>
  <c r="H619" i="10"/>
  <c r="H1115" i="10"/>
  <c r="H1093" i="10"/>
  <c r="H618" i="10"/>
  <c r="H547" i="10"/>
  <c r="H866" i="10"/>
  <c r="H13" i="10"/>
  <c r="H368" i="10"/>
  <c r="H809" i="10"/>
  <c r="H907" i="10"/>
  <c r="H609" i="10"/>
  <c r="H551" i="10"/>
  <c r="H10" i="10"/>
  <c r="H617" i="10"/>
  <c r="H824" i="10"/>
  <c r="H17" i="10"/>
  <c r="H616" i="10"/>
  <c r="H621" i="10"/>
  <c r="H748" i="10"/>
  <c r="H131" i="10"/>
  <c r="H249" i="10"/>
  <c r="H863" i="10"/>
  <c r="H441" i="10"/>
  <c r="H895" i="10"/>
  <c r="H1092" i="10"/>
  <c r="H987" i="10"/>
  <c r="H1071" i="10"/>
  <c r="H1018" i="10"/>
  <c r="H861" i="10"/>
  <c r="H603" i="10"/>
  <c r="H613" i="10"/>
  <c r="H923" i="10"/>
  <c r="H754" i="10"/>
  <c r="H219" i="10"/>
  <c r="H1185" i="10"/>
  <c r="H1022" i="10"/>
  <c r="H457" i="10"/>
  <c r="H423" i="10"/>
  <c r="H578" i="10"/>
  <c r="H983" i="10"/>
  <c r="H221" i="10"/>
  <c r="H329" i="10"/>
  <c r="H781" i="10"/>
  <c r="H23" i="10"/>
  <c r="H967" i="10"/>
  <c r="H887" i="10"/>
  <c r="H873" i="10"/>
  <c r="H134" i="10"/>
  <c r="H143" i="10"/>
  <c r="H545" i="10"/>
  <c r="H597" i="10"/>
  <c r="H307" i="10"/>
  <c r="H722" i="10"/>
  <c r="H427" i="10"/>
  <c r="H1031" i="10"/>
  <c r="H272" i="10"/>
  <c r="H287" i="10"/>
  <c r="H103" i="10"/>
  <c r="H1051" i="10"/>
  <c r="H396" i="10"/>
  <c r="H498" i="10"/>
  <c r="H553" i="10"/>
  <c r="H1176" i="10"/>
  <c r="H772" i="10"/>
  <c r="H720" i="10"/>
  <c r="H914" i="10"/>
  <c r="H822" i="10"/>
  <c r="H499" i="10"/>
  <c r="H69" i="10"/>
  <c r="H1067" i="10"/>
  <c r="H568" i="10"/>
  <c r="H288" i="10"/>
  <c r="H672" i="10"/>
  <c r="H319" i="10"/>
  <c r="H37" i="10"/>
  <c r="H408" i="10"/>
  <c r="H374" i="10"/>
  <c r="H267" i="10"/>
  <c r="H647" i="10"/>
  <c r="H377" i="10"/>
  <c r="H857" i="10"/>
  <c r="H843" i="10"/>
  <c r="H352" i="10"/>
  <c r="H364" i="10"/>
  <c r="H896" i="10"/>
  <c r="H239" i="10"/>
  <c r="H153" i="10"/>
  <c r="H109" i="10"/>
  <c r="H495" i="10"/>
  <c r="H1073" i="10"/>
  <c r="H502" i="10"/>
  <c r="H3" i="10"/>
  <c r="H994" i="10"/>
  <c r="H136" i="10"/>
  <c r="H1079" i="10"/>
  <c r="H438" i="10"/>
  <c r="H693" i="10"/>
  <c r="H714" i="10"/>
  <c r="H337" i="10"/>
  <c r="H958" i="10"/>
  <c r="H675" i="10"/>
  <c r="H353" i="10"/>
  <c r="H970" i="10"/>
  <c r="H723" i="10"/>
  <c r="H924" i="10"/>
  <c r="H527" i="10"/>
  <c r="H905" i="10"/>
  <c r="H273" i="10"/>
  <c r="H700" i="10"/>
  <c r="H334" i="10"/>
  <c r="H261" i="10"/>
  <c r="H1182" i="10"/>
  <c r="H634" i="10"/>
  <c r="H206" i="10"/>
  <c r="H28" i="10"/>
  <c r="H594" i="10"/>
  <c r="H399" i="10"/>
  <c r="H716" i="10"/>
  <c r="H915" i="10"/>
  <c r="H398" i="10"/>
  <c r="H8" i="10"/>
  <c r="H767" i="10"/>
  <c r="H117" i="10"/>
  <c r="H704" i="10"/>
  <c r="H326" i="10"/>
  <c r="H1021" i="10"/>
  <c r="H67" i="10"/>
  <c r="H237" i="10"/>
  <c r="H892" i="10"/>
  <c r="H567" i="10"/>
  <c r="H1118" i="10"/>
  <c r="H25" i="10"/>
  <c r="H572" i="10"/>
  <c r="H500" i="10"/>
  <c r="H90" i="10"/>
  <c r="H354" i="10"/>
  <c r="H336" i="10"/>
  <c r="H831" i="10"/>
  <c r="H713" i="10"/>
  <c r="H845" i="10"/>
  <c r="H156" i="10"/>
  <c r="H497" i="10"/>
  <c r="H1028" i="10"/>
  <c r="H992" i="10"/>
  <c r="H919" i="10"/>
  <c r="H373" i="10"/>
  <c r="H596" i="10"/>
  <c r="H706" i="10"/>
  <c r="H793" i="10"/>
  <c r="H611" i="10"/>
  <c r="H674" i="10"/>
  <c r="H99" i="10"/>
  <c r="H475" i="10"/>
  <c r="H1024" i="10"/>
  <c r="H1002" i="10"/>
  <c r="H1001" i="10"/>
  <c r="H946" i="10"/>
  <c r="H947" i="10"/>
  <c r="H755" i="10"/>
  <c r="H332" i="10"/>
  <c r="H198" i="10"/>
  <c r="H1025" i="10"/>
  <c r="H763" i="10"/>
  <c r="H581" i="10"/>
  <c r="I680" i="10"/>
  <c r="I378" i="10"/>
  <c r="I1141" i="10"/>
  <c r="I591" i="10"/>
  <c r="I190" i="10"/>
  <c r="I13" i="10"/>
  <c r="I1007" i="10"/>
  <c r="I399" i="10"/>
  <c r="I1055" i="10"/>
  <c r="I734" i="10"/>
  <c r="I736" i="10"/>
  <c r="I1113" i="10"/>
  <c r="I111" i="10"/>
  <c r="I898" i="10"/>
  <c r="I891" i="10"/>
  <c r="I221" i="10"/>
  <c r="I495" i="10"/>
  <c r="I251" i="10"/>
  <c r="I425" i="10"/>
  <c r="I705" i="10"/>
  <c r="I237" i="10"/>
  <c r="I1118" i="10"/>
  <c r="I41" i="10"/>
  <c r="I640" i="10"/>
  <c r="I1105" i="10"/>
  <c r="I492" i="10"/>
  <c r="I994" i="10"/>
  <c r="I917" i="10"/>
  <c r="I1083" i="10"/>
  <c r="I458" i="10"/>
  <c r="I69" i="10"/>
  <c r="I822" i="10"/>
  <c r="I19" i="10"/>
  <c r="I1006" i="10"/>
  <c r="I769" i="10"/>
  <c r="I439" i="10"/>
  <c r="I18" i="10"/>
  <c r="I689" i="10"/>
  <c r="I1029" i="10"/>
  <c r="I450" i="10"/>
  <c r="I476" i="10"/>
  <c r="I109" i="10"/>
  <c r="I187" i="10"/>
  <c r="I790" i="10"/>
  <c r="I283" i="10"/>
  <c r="I486" i="10"/>
  <c r="I1017" i="10"/>
  <c r="I380" i="10"/>
  <c r="I400" i="10"/>
  <c r="I358" i="10"/>
  <c r="I422" i="10"/>
  <c r="I1060" i="10"/>
  <c r="I791" i="10"/>
  <c r="I589" i="10"/>
  <c r="I175" i="10"/>
  <c r="I427" i="10"/>
  <c r="I634" i="10"/>
  <c r="I1112" i="10"/>
  <c r="I845" i="10"/>
  <c r="I1095" i="10"/>
  <c r="I477" i="10"/>
  <c r="I1114" i="10"/>
  <c r="I146" i="10"/>
  <c r="I1068" i="10"/>
  <c r="I364" i="10"/>
  <c r="I1084" i="10"/>
  <c r="I665" i="10"/>
  <c r="I293" i="10"/>
  <c r="I764" i="10"/>
  <c r="I1032" i="10"/>
  <c r="I238" i="10"/>
  <c r="I485" i="10"/>
  <c r="I877" i="10"/>
  <c r="I308" i="10"/>
  <c r="I1057" i="10"/>
  <c r="I298" i="10"/>
  <c r="I760" i="10"/>
  <c r="I632" i="10"/>
  <c r="I1180" i="10"/>
  <c r="I1110" i="10"/>
  <c r="I908" i="10"/>
  <c r="I1120" i="10"/>
  <c r="I1145" i="10"/>
  <c r="I2" i="10"/>
  <c r="I459" i="10"/>
  <c r="I691" i="10"/>
  <c r="I1122" i="10"/>
  <c r="I666" i="10"/>
  <c r="I824" i="10"/>
  <c r="I1116" i="10"/>
  <c r="I896" i="10"/>
  <c r="I49" i="10"/>
  <c r="I732" i="10"/>
  <c r="I587" i="10"/>
  <c r="I223" i="10"/>
  <c r="I1183" i="10"/>
  <c r="I527" i="10"/>
  <c r="I686" i="10"/>
  <c r="I379" i="10"/>
  <c r="I357" i="10"/>
  <c r="I638" i="10"/>
  <c r="I789" i="10"/>
  <c r="I236" i="10"/>
  <c r="I1033" i="10"/>
  <c r="I253" i="10"/>
  <c r="I770" i="10"/>
  <c r="I982" i="10"/>
  <c r="I684" i="10"/>
  <c r="I909" i="10"/>
  <c r="I981" i="10"/>
  <c r="I1121" i="10"/>
  <c r="I919" i="10"/>
  <c r="I148" i="10"/>
  <c r="I254" i="10"/>
  <c r="I851" i="10"/>
  <c r="I118" i="10"/>
  <c r="I644" i="10"/>
  <c r="I787" i="10"/>
  <c r="I438" i="10"/>
  <c r="I478" i="10"/>
  <c r="I1009" i="10"/>
  <c r="I44" i="10"/>
  <c r="I386" i="10"/>
  <c r="I388" i="10"/>
  <c r="I733" i="10"/>
  <c r="I1117" i="10"/>
  <c r="I424" i="10"/>
  <c r="I426" i="10"/>
  <c r="I1104" i="10"/>
  <c r="I592" i="10"/>
  <c r="I739" i="10"/>
  <c r="I704" i="10"/>
  <c r="I1039" i="10"/>
  <c r="I173" i="10"/>
  <c r="I639" i="10"/>
  <c r="I491" i="10"/>
  <c r="I690" i="10"/>
  <c r="I468" i="10"/>
  <c r="I786" i="10"/>
  <c r="I1064" i="10"/>
  <c r="I646" i="10"/>
  <c r="I980" i="10"/>
  <c r="I635" i="10"/>
  <c r="I683" i="10"/>
  <c r="I469" i="10"/>
  <c r="I87" i="10"/>
  <c r="I86" i="10"/>
  <c r="I255" i="10"/>
  <c r="I731" i="10"/>
  <c r="I758" i="10"/>
  <c r="I356" i="10"/>
  <c r="I1059" i="10"/>
  <c r="I322" i="10"/>
  <c r="I633" i="10"/>
  <c r="I687" i="10"/>
  <c r="I1100" i="10"/>
  <c r="I11" i="10"/>
  <c r="I10" i="10"/>
  <c r="I1142" i="10"/>
  <c r="I759" i="10"/>
  <c r="I494" i="10"/>
  <c r="I788" i="10"/>
  <c r="I528" i="10"/>
  <c r="I645" i="10"/>
  <c r="I685" i="10"/>
  <c r="I808" i="10"/>
  <c r="I467" i="10"/>
  <c r="I256" i="10"/>
  <c r="I823" i="10"/>
  <c r="I918" i="10"/>
  <c r="I493" i="10"/>
  <c r="I1005" i="10"/>
  <c r="I844" i="10"/>
  <c r="I843" i="10"/>
  <c r="I117" i="10"/>
  <c r="I1111" i="10"/>
  <c r="I451" i="10"/>
  <c r="I897" i="10"/>
  <c r="I588" i="10"/>
  <c r="I590" i="10"/>
  <c r="I795" i="10"/>
  <c r="I398" i="10"/>
  <c r="I8" i="10"/>
  <c r="I868" i="10"/>
  <c r="I796" i="10"/>
  <c r="I9" i="10"/>
  <c r="I487" i="10"/>
  <c r="I890" i="10"/>
  <c r="I1106" i="10"/>
  <c r="I1146" i="10"/>
  <c r="I837" i="10"/>
  <c r="I1067" i="10"/>
  <c r="I667" i="10"/>
  <c r="I68" i="10"/>
  <c r="I807" i="10"/>
  <c r="I4" i="10"/>
  <c r="I841" i="10"/>
  <c r="I1065" i="10"/>
  <c r="I1028" i="10"/>
  <c r="I993" i="10"/>
  <c r="I88" i="10"/>
  <c r="I910" i="10"/>
  <c r="I839" i="10"/>
  <c r="I842" i="10"/>
  <c r="I768" i="10"/>
  <c r="I58" i="10"/>
  <c r="I1008" i="10"/>
  <c r="I1185" i="10"/>
  <c r="I763" i="10"/>
  <c r="I294" i="10"/>
  <c r="I693" i="10"/>
  <c r="I473" i="10"/>
  <c r="I361" i="10"/>
  <c r="I245" i="10"/>
  <c r="I923" i="10"/>
  <c r="I585" i="10"/>
  <c r="I242" i="10"/>
  <c r="I370" i="10"/>
  <c r="I454" i="10"/>
  <c r="I1166" i="10"/>
  <c r="I1143" i="10"/>
  <c r="I387" i="10"/>
  <c r="I529" i="10"/>
  <c r="I762" i="10"/>
  <c r="I700" i="10"/>
  <c r="I470" i="10"/>
  <c r="I624" i="10"/>
  <c r="I825" i="10"/>
  <c r="I261" i="10"/>
  <c r="I601" i="10"/>
  <c r="I345" i="10"/>
  <c r="I701" i="10"/>
  <c r="I651" i="10"/>
  <c r="I1031" i="10"/>
  <c r="I297" i="10"/>
  <c r="I1123" i="10"/>
  <c r="I852" i="10"/>
  <c r="I637" i="10"/>
  <c r="I347" i="10"/>
  <c r="I98" i="10"/>
  <c r="I696" i="10"/>
  <c r="I846" i="10"/>
  <c r="I48" i="10"/>
  <c r="I281" i="10"/>
  <c r="I1119" i="10"/>
  <c r="I448" i="10"/>
  <c r="I878" i="10"/>
  <c r="I326" i="10"/>
  <c r="I892" i="10"/>
  <c r="I579" i="10"/>
  <c r="I748" i="10"/>
  <c r="I661" i="10"/>
  <c r="I46" i="10"/>
  <c r="I45" i="10"/>
  <c r="I185" i="10"/>
  <c r="I112" i="10"/>
  <c r="I961" i="10"/>
  <c r="I437" i="10"/>
  <c r="I751" i="10"/>
  <c r="I167" i="10"/>
  <c r="I887" i="10"/>
  <c r="I524" i="10"/>
  <c r="I149" i="10"/>
  <c r="I818" i="10"/>
  <c r="I368" i="10"/>
  <c r="I636" i="10"/>
  <c r="I410" i="10"/>
  <c r="I611" i="10"/>
  <c r="I1087" i="10"/>
  <c r="I15" i="10"/>
  <c r="I166" i="10"/>
  <c r="I1136" i="10"/>
  <c r="I752" i="10"/>
  <c r="I155" i="10"/>
  <c r="I1103" i="10"/>
  <c r="I713" i="10"/>
  <c r="I1015" i="10"/>
  <c r="I443" i="10"/>
  <c r="I735" i="10"/>
  <c r="I642" i="10"/>
  <c r="I779" i="10"/>
  <c r="I1089" i="10"/>
  <c r="I893" i="10"/>
  <c r="I1108" i="10"/>
  <c r="I170" i="10"/>
  <c r="I284" i="10"/>
  <c r="I996" i="10"/>
  <c r="I231" i="10"/>
  <c r="I860" i="10"/>
  <c r="I466" i="10"/>
  <c r="I172" i="10"/>
  <c r="I1168" i="10"/>
  <c r="I141" i="10"/>
  <c r="I128" i="10"/>
  <c r="I875" i="10"/>
  <c r="I1093" i="10"/>
  <c r="I826" i="10"/>
  <c r="I66" i="10"/>
  <c r="I259" i="10"/>
  <c r="I1041" i="10"/>
  <c r="I560" i="10"/>
  <c r="I699" i="10"/>
  <c r="I595" i="10"/>
  <c r="I365" i="10"/>
  <c r="I484" i="10"/>
  <c r="I836" i="10"/>
  <c r="I135" i="10"/>
  <c r="I541" i="10"/>
  <c r="I1092" i="10"/>
  <c r="I33" i="10"/>
  <c r="I801" i="10"/>
  <c r="I872" i="10"/>
  <c r="I73" i="10"/>
  <c r="I415" i="10"/>
  <c r="I620" i="10"/>
  <c r="I197" i="10"/>
  <c r="I395" i="10"/>
  <c r="I31" i="10"/>
  <c r="I749" i="10"/>
  <c r="I348" i="10"/>
  <c r="I771" i="10"/>
  <c r="I16" i="10"/>
  <c r="I81" i="10"/>
  <c r="I139" i="10"/>
  <c r="I417" i="10"/>
  <c r="I418" i="10"/>
  <c r="I276" i="10"/>
  <c r="I658" i="10"/>
  <c r="I95" i="10"/>
  <c r="I656" i="10"/>
  <c r="I833" i="10"/>
  <c r="I1035" i="10"/>
  <c r="I948" i="10"/>
  <c r="I269" i="10"/>
  <c r="I72" i="10"/>
  <c r="I234" i="10"/>
  <c r="I880" i="10"/>
  <c r="I549" i="10"/>
  <c r="I865" i="10"/>
  <c r="I260" i="10"/>
  <c r="I747" i="10"/>
  <c r="I65" i="10"/>
  <c r="I618" i="10"/>
  <c r="I756" i="10"/>
  <c r="I479" i="10"/>
  <c r="I676" i="10"/>
  <c r="I462" i="10"/>
  <c r="I990" i="10"/>
  <c r="I834" i="10"/>
  <c r="I750" i="10"/>
  <c r="I988" i="10"/>
  <c r="I1011" i="10"/>
  <c r="I390" i="10"/>
  <c r="I433" i="10"/>
  <c r="I730" i="10"/>
  <c r="I777" i="10"/>
  <c r="I660" i="10"/>
  <c r="I218" i="10"/>
  <c r="I436" i="10"/>
  <c r="I157" i="10"/>
  <c r="I1172" i="10"/>
  <c r="I563" i="10"/>
  <c r="I162" i="10"/>
  <c r="I933" i="10"/>
  <c r="I792" i="10"/>
  <c r="I151" i="10"/>
  <c r="I781" i="10"/>
  <c r="I784" i="10"/>
  <c r="I1155" i="10"/>
  <c r="I511" i="10"/>
  <c r="I350" i="10"/>
  <c r="I1070" i="10"/>
  <c r="I435" i="10"/>
  <c r="I743" i="10"/>
  <c r="I1062" i="10"/>
  <c r="I977" i="10"/>
  <c r="I328" i="10"/>
  <c r="I115" i="10"/>
  <c r="I697" i="10"/>
  <c r="I453" i="10"/>
  <c r="I192" i="10"/>
  <c r="I300" i="10"/>
  <c r="I258" i="10"/>
  <c r="I556" i="10"/>
  <c r="I794" i="10"/>
  <c r="I102" i="10"/>
  <c r="I652" i="10"/>
  <c r="I1080" i="10"/>
  <c r="I812" i="10"/>
  <c r="I71" i="10"/>
  <c r="I1020" i="10"/>
  <c r="I916" i="10"/>
  <c r="I971" i="10"/>
  <c r="I463" i="10"/>
  <c r="I375" i="10"/>
  <c r="I582" i="10"/>
  <c r="I39" i="10"/>
  <c r="I983" i="10"/>
  <c r="I353" i="10"/>
  <c r="I1066" i="10"/>
  <c r="I411" i="10"/>
  <c r="I978" i="10"/>
  <c r="I324" i="10"/>
  <c r="I534" i="10"/>
  <c r="I862" i="10"/>
  <c r="I339" i="10"/>
  <c r="I986" i="10"/>
  <c r="I512" i="10"/>
  <c r="I766" i="10"/>
  <c r="I158" i="10"/>
  <c r="I366" i="10"/>
  <c r="I429" i="10"/>
  <c r="I572" i="10"/>
  <c r="I140" i="10"/>
  <c r="I215" i="10"/>
  <c r="I565" i="10"/>
  <c r="I233" i="10"/>
  <c r="I970" i="10"/>
  <c r="I227" i="10"/>
  <c r="I104" i="10"/>
  <c r="I154" i="10"/>
  <c r="I340" i="10"/>
  <c r="I1048" i="10"/>
  <c r="I682" i="10"/>
  <c r="I815" i="10"/>
  <c r="I650" i="10"/>
  <c r="I377" i="10"/>
  <c r="I542" i="10"/>
  <c r="I488" i="10"/>
  <c r="I1171" i="10"/>
  <c r="I944" i="10"/>
  <c r="I1036" i="10"/>
  <c r="I225" i="10"/>
  <c r="I194" i="10"/>
  <c r="I806" i="10"/>
  <c r="I1101" i="10"/>
  <c r="I498" i="10"/>
  <c r="I902" i="10"/>
  <c r="I939" i="10"/>
  <c r="I1187" i="10"/>
  <c r="I79" i="10"/>
  <c r="I816" i="10"/>
  <c r="I414" i="10"/>
  <c r="I599" i="10"/>
  <c r="I481" i="10"/>
  <c r="I577" i="10"/>
  <c r="I101" i="10"/>
  <c r="I14" i="10"/>
  <c r="I889" i="10"/>
  <c r="I22" i="10"/>
  <c r="I407" i="10"/>
  <c r="I907" i="10"/>
  <c r="I598" i="10"/>
  <c r="I900" i="10"/>
  <c r="I419" i="10"/>
  <c r="I97" i="10"/>
  <c r="I471" i="10"/>
  <c r="I832" i="10"/>
  <c r="I707" i="10"/>
  <c r="I178" i="10"/>
  <c r="I1012" i="10"/>
  <c r="I675" i="10"/>
  <c r="I537" i="10"/>
  <c r="I160" i="10"/>
  <c r="I315" i="10"/>
  <c r="I341" i="10"/>
  <c r="I679" i="10"/>
  <c r="I976" i="10"/>
  <c r="I695" i="10"/>
  <c r="I899" i="10"/>
  <c r="I113" i="10"/>
  <c r="I1072" i="10"/>
  <c r="I765" i="10"/>
  <c r="I974" i="10"/>
  <c r="I1075" i="10"/>
  <c r="I674" i="10"/>
  <c r="I647" i="10"/>
  <c r="I265" i="10"/>
  <c r="I964" i="10"/>
  <c r="I963" i="10"/>
  <c r="I767" i="10"/>
  <c r="I956" i="10"/>
  <c r="I1174" i="10"/>
  <c r="I82" i="10"/>
  <c r="I24" i="10"/>
  <c r="I333" i="10"/>
  <c r="I776" i="10"/>
  <c r="I28" i="10"/>
  <c r="I396" i="10"/>
  <c r="I1081" i="10"/>
  <c r="I239" i="10"/>
  <c r="I799" i="10"/>
  <c r="I643" i="10"/>
  <c r="I500" i="10"/>
  <c r="I934" i="10"/>
  <c r="I445" i="10"/>
  <c r="I1097" i="10"/>
  <c r="I1134" i="10"/>
  <c r="I1131" i="10"/>
  <c r="I428" i="10"/>
  <c r="I539" i="10"/>
  <c r="I848" i="10"/>
  <c r="I525" i="10"/>
  <c r="I773" i="10"/>
  <c r="I557" i="10"/>
  <c r="I627" i="10"/>
  <c r="I821" i="10"/>
  <c r="I602" i="10"/>
  <c r="I859" i="10"/>
  <c r="I924" i="10"/>
  <c r="I208" i="10"/>
  <c r="I711" i="10"/>
  <c r="I338" i="10"/>
  <c r="I568" i="10"/>
  <c r="I1159" i="10"/>
  <c r="I668" i="10"/>
  <c r="I669" i="10"/>
  <c r="I129" i="10"/>
  <c r="I1170" i="10"/>
  <c r="I176" i="10"/>
  <c r="I413" i="10"/>
  <c r="I248" i="10"/>
  <c r="I717" i="10"/>
  <c r="I1071" i="10"/>
  <c r="I420" i="10"/>
  <c r="I213" i="10"/>
  <c r="I606" i="10"/>
  <c r="I50" i="10"/>
  <c r="I1026" i="10"/>
  <c r="I935" i="10"/>
  <c r="I311" i="10"/>
  <c r="I499" i="10"/>
  <c r="I914" i="10"/>
  <c r="I36" i="10"/>
  <c r="I264" i="10"/>
  <c r="I626" i="10"/>
  <c r="I126" i="10"/>
  <c r="I337" i="10"/>
  <c r="I714" i="10"/>
  <c r="I382" i="10"/>
  <c r="I979" i="10"/>
  <c r="I267" i="10"/>
  <c r="I92" i="10"/>
  <c r="I130" i="10"/>
  <c r="I52" i="10"/>
  <c r="I406" i="10"/>
  <c r="I1151" i="10"/>
  <c r="I575" i="10"/>
  <c r="I703" i="10"/>
  <c r="I164" i="10"/>
  <c r="I292" i="10"/>
  <c r="I782" i="10"/>
  <c r="I1051" i="10"/>
  <c r="I480" i="10"/>
  <c r="I1160" i="10"/>
  <c r="I123" i="10"/>
  <c r="I1189" i="10"/>
  <c r="I184" i="10"/>
  <c r="I775" i="10"/>
  <c r="I761" i="10"/>
  <c r="I352" i="10"/>
  <c r="I240" i="10"/>
  <c r="I677" i="10"/>
  <c r="I617" i="10"/>
  <c r="I947" i="10"/>
  <c r="I723" i="10"/>
  <c r="I416" i="10"/>
  <c r="I401" i="10"/>
  <c r="I715" i="10"/>
  <c r="I972" i="10"/>
  <c r="I1052" i="10"/>
  <c r="I211" i="10"/>
  <c r="I1073" i="10"/>
  <c r="I278" i="10"/>
  <c r="I709" i="10"/>
  <c r="I871" i="10"/>
  <c r="I744" i="10"/>
  <c r="I77" i="10"/>
  <c r="I931" i="10"/>
  <c r="I863" i="10"/>
  <c r="I1014" i="10"/>
  <c r="I648" i="10"/>
  <c r="I929" i="10"/>
  <c r="I755" i="10"/>
  <c r="I838" i="10"/>
  <c r="I1165" i="10"/>
  <c r="I287" i="10"/>
  <c r="I325" i="10"/>
  <c r="I257" i="10"/>
  <c r="I359" i="10"/>
  <c r="I712" i="10"/>
  <c r="I150" i="10"/>
  <c r="I381" i="10"/>
  <c r="I313" i="10"/>
  <c r="I718" i="10"/>
  <c r="I630" i="10"/>
  <c r="I721" i="10"/>
  <c r="I159" i="10"/>
  <c r="I999" i="10"/>
  <c r="I316" i="10"/>
  <c r="I360" i="10"/>
  <c r="I217" i="10"/>
  <c r="I548" i="10"/>
  <c r="I593" i="10"/>
  <c r="I266" i="10"/>
  <c r="I1177" i="10"/>
  <c r="I403" i="10"/>
  <c r="I995" i="10"/>
  <c r="I431" i="10"/>
  <c r="I201" i="10"/>
  <c r="I1129" i="10"/>
  <c r="I241" i="10"/>
  <c r="I955" i="10"/>
  <c r="I881" i="10"/>
  <c r="I930" i="10"/>
  <c r="I1063" i="10"/>
  <c r="I710" i="10"/>
  <c r="I5" i="10"/>
  <c r="I927" i="10"/>
  <c r="I925" i="10"/>
  <c r="I346" i="10"/>
  <c r="I30" i="10"/>
  <c r="I305" i="10"/>
  <c r="I280" i="10"/>
  <c r="I385" i="10"/>
  <c r="I1019" i="10"/>
  <c r="I1061" i="10"/>
  <c r="I612" i="10"/>
  <c r="I847" i="10"/>
  <c r="I114" i="10"/>
  <c r="I884" i="10"/>
  <c r="I655" i="10"/>
  <c r="I177" i="10"/>
  <c r="I774" i="10"/>
  <c r="I772" i="10"/>
  <c r="I210" i="10"/>
  <c r="I797" i="10"/>
  <c r="I199" i="10"/>
  <c r="I885" i="10"/>
  <c r="I1002" i="10"/>
  <c r="I780" i="10"/>
  <c r="I1130" i="10"/>
  <c r="I286" i="10"/>
  <c r="I1003" i="10"/>
  <c r="I553" i="10"/>
  <c r="I558" i="10"/>
  <c r="I1156" i="10"/>
  <c r="I911" i="10"/>
  <c r="I1027" i="10"/>
  <c r="I142" i="10"/>
  <c r="I405" i="10"/>
  <c r="I555" i="10"/>
  <c r="I296" i="10"/>
  <c r="I1147" i="10"/>
  <c r="I1135" i="10"/>
  <c r="I1102" i="10"/>
  <c r="I1133" i="10"/>
  <c r="I985" i="10"/>
  <c r="I1042" i="10"/>
  <c r="I27" i="10"/>
  <c r="I246" i="10"/>
  <c r="I62" i="10"/>
  <c r="I228" i="10"/>
  <c r="I144" i="10"/>
  <c r="I597" i="10"/>
  <c r="I243" i="10"/>
  <c r="I1086" i="10"/>
  <c r="I125" i="10"/>
  <c r="I1132" i="10"/>
  <c r="I895" i="10"/>
  <c r="I1077" i="10"/>
  <c r="I663" i="10"/>
  <c r="I584" i="10"/>
  <c r="I727" i="10"/>
  <c r="I89" i="10"/>
  <c r="I746" i="10"/>
  <c r="I659" i="10"/>
  <c r="I40" i="10"/>
  <c r="I349" i="10"/>
  <c r="I247" i="10"/>
  <c r="I857" i="10"/>
  <c r="I51" i="10"/>
  <c r="I506" i="10"/>
  <c r="I975" i="10"/>
  <c r="I811" i="10"/>
  <c r="I603" i="10"/>
  <c r="I191" i="10"/>
  <c r="I532" i="10"/>
  <c r="I335" i="10"/>
  <c r="I594" i="10"/>
  <c r="I482" i="10"/>
  <c r="I334" i="10"/>
  <c r="I179" i="10"/>
  <c r="I531" i="10"/>
  <c r="I181" i="10"/>
  <c r="I138" i="10"/>
  <c r="I153" i="10"/>
  <c r="I145" i="10"/>
  <c r="I965" i="10"/>
  <c r="I412" i="10"/>
  <c r="I244" i="10"/>
  <c r="I997" i="10"/>
  <c r="I306" i="10"/>
  <c r="I299" i="10"/>
  <c r="I1109" i="10"/>
  <c r="I402" i="10"/>
  <c r="I725" i="10"/>
  <c r="I950" i="10"/>
  <c r="I888" i="10"/>
  <c r="I514" i="10"/>
  <c r="I989" i="10"/>
  <c r="I1034" i="10"/>
  <c r="I820" i="10"/>
  <c r="I204" i="10"/>
  <c r="I607" i="10"/>
  <c r="I728" i="10"/>
  <c r="I37" i="10"/>
  <c r="I34" i="10"/>
  <c r="I538" i="10"/>
  <c r="I460" i="10"/>
  <c r="I819" i="10"/>
  <c r="I143" i="10"/>
  <c r="I571" i="10"/>
  <c r="I103" i="10"/>
  <c r="I409" i="10"/>
  <c r="I894" i="10"/>
  <c r="I394" i="10"/>
  <c r="I74" i="10"/>
  <c r="I391" i="10"/>
  <c r="I312" i="10"/>
  <c r="I831" i="10"/>
  <c r="I168" i="10"/>
  <c r="I93" i="10"/>
  <c r="I7" i="10"/>
  <c r="I220" i="10"/>
  <c r="I928" i="10"/>
  <c r="I1179" i="10"/>
  <c r="I966" i="10"/>
  <c r="I80" i="10"/>
  <c r="I664" i="10"/>
  <c r="I94" i="10"/>
  <c r="I291" i="10"/>
  <c r="I444" i="10"/>
  <c r="I605" i="10"/>
  <c r="I1167" i="10"/>
  <c r="I830" i="10"/>
  <c r="I209" i="10"/>
  <c r="I474" i="10"/>
  <c r="I156" i="10"/>
  <c r="I1124" i="10"/>
  <c r="I628" i="10"/>
  <c r="I536" i="10"/>
  <c r="I1176" i="10"/>
  <c r="I921" i="10"/>
  <c r="I522" i="10"/>
  <c r="I573" i="10"/>
  <c r="I309" i="10"/>
  <c r="I1079" i="10"/>
  <c r="I1049" i="10"/>
  <c r="I578" i="10"/>
  <c r="I263" i="10"/>
  <c r="I583" i="10"/>
  <c r="I475" i="10"/>
  <c r="I540" i="10"/>
  <c r="I937" i="10"/>
  <c r="I310" i="10"/>
  <c r="I90" i="10"/>
  <c r="I67" i="10"/>
  <c r="I1091" i="10"/>
  <c r="I1021" i="10"/>
  <c r="I673" i="10"/>
  <c r="I570" i="10"/>
  <c r="I1149" i="10"/>
  <c r="I678" i="10"/>
  <c r="I1148" i="10"/>
  <c r="I523" i="10"/>
  <c r="I519" i="10"/>
  <c r="I501" i="10"/>
  <c r="I1024" i="10"/>
  <c r="I521" i="10"/>
  <c r="I137" i="10"/>
  <c r="I288" i="10"/>
  <c r="I962" i="10"/>
  <c r="I545" i="10"/>
  <c r="I1050" i="10"/>
  <c r="I216" i="10"/>
  <c r="I279" i="10"/>
  <c r="I1140" i="10"/>
  <c r="I858" i="10"/>
  <c r="I434" i="10"/>
  <c r="I452" i="10"/>
  <c r="I641" i="10"/>
  <c r="I814" i="10"/>
  <c r="I874" i="10"/>
  <c r="I1040" i="10"/>
  <c r="I32" i="10"/>
  <c r="I726" i="10"/>
  <c r="I1001" i="10"/>
  <c r="I100" i="10"/>
  <c r="I131" i="10"/>
  <c r="I212" i="10"/>
  <c r="I987" i="10"/>
  <c r="I554" i="10"/>
  <c r="I319" i="10"/>
  <c r="I581" i="10"/>
  <c r="I1169" i="10"/>
  <c r="I741" i="10"/>
  <c r="I973" i="10"/>
  <c r="I268" i="10"/>
  <c r="I904" i="10"/>
  <c r="I430" i="10"/>
  <c r="I75" i="10"/>
  <c r="I943" i="10"/>
  <c r="I374" i="10"/>
  <c r="I323" i="10"/>
  <c r="I1139" i="10"/>
  <c r="I502" i="10"/>
  <c r="I483" i="10"/>
  <c r="I262" i="10"/>
  <c r="I461" i="10"/>
  <c r="I785" i="10"/>
  <c r="I273" i="10"/>
  <c r="I827" i="10"/>
  <c r="I1044" i="10"/>
  <c r="I614" i="10"/>
  <c r="I547" i="10"/>
  <c r="I1047" i="10"/>
  <c r="I586" i="10"/>
  <c r="I21" i="10"/>
  <c r="I447" i="10"/>
  <c r="I915" i="10"/>
  <c r="I26" i="10"/>
  <c r="I489" i="10"/>
  <c r="I285" i="10"/>
  <c r="I183" i="10"/>
  <c r="I1054" i="10"/>
  <c r="I105" i="10"/>
  <c r="I277" i="10"/>
  <c r="I373" i="10"/>
  <c r="I672" i="10"/>
  <c r="I1157" i="10"/>
  <c r="I1043" i="10"/>
  <c r="I694" i="10"/>
  <c r="I615" i="10"/>
  <c r="I1190" i="10"/>
  <c r="I182" i="10"/>
  <c r="I392" i="10"/>
  <c r="I958" i="10"/>
  <c r="I1150" i="10"/>
  <c r="I214" i="10"/>
  <c r="I886" i="10"/>
  <c r="I942" i="10"/>
  <c r="I55" i="10"/>
  <c r="I1164" i="10"/>
  <c r="I835" i="10"/>
  <c r="I1074" i="10"/>
  <c r="I1162" i="10"/>
  <c r="I232" i="10"/>
  <c r="I670" i="10"/>
  <c r="I804" i="10"/>
  <c r="I504" i="10"/>
  <c r="I196" i="10"/>
  <c r="I307" i="10"/>
  <c r="I465" i="10"/>
  <c r="I1154" i="10"/>
  <c r="I802" i="10"/>
  <c r="I367" i="10"/>
  <c r="I702" i="10"/>
  <c r="I99" i="10"/>
  <c r="I1045" i="10"/>
  <c r="I169" i="10"/>
  <c r="I518" i="10"/>
  <c r="I600" i="10"/>
  <c r="I290" i="10"/>
  <c r="I54" i="10"/>
  <c r="I1076" i="10"/>
  <c r="I513" i="10"/>
  <c r="I6" i="10"/>
  <c r="I984" i="10"/>
  <c r="I152" i="10"/>
  <c r="I343" i="10"/>
  <c r="I1085" i="10"/>
  <c r="I180" i="10"/>
  <c r="I954" i="10"/>
  <c r="I567" i="10"/>
  <c r="I810" i="10"/>
  <c r="I951" i="10"/>
  <c r="I609" i="10"/>
  <c r="I936" i="10"/>
  <c r="I938" i="10"/>
  <c r="I753" i="10"/>
  <c r="I1186" i="10"/>
  <c r="I505" i="10"/>
  <c r="I945" i="10"/>
  <c r="I716" i="10"/>
  <c r="I566" i="10"/>
  <c r="I1138" i="10"/>
  <c r="I559" i="10"/>
  <c r="I798" i="10"/>
  <c r="I854" i="10"/>
  <c r="I543" i="10"/>
  <c r="I879" i="10"/>
  <c r="I336" i="10"/>
  <c r="I516" i="10"/>
  <c r="I1000" i="10"/>
  <c r="I203" i="10"/>
  <c r="I274" i="10"/>
  <c r="I303" i="10"/>
  <c r="I912" i="10"/>
  <c r="I249" i="10"/>
  <c r="I681" i="10"/>
  <c r="I219" i="10"/>
  <c r="I580" i="10"/>
  <c r="I355" i="10"/>
  <c r="I195" i="10"/>
  <c r="I369" i="10"/>
  <c r="I604" i="10"/>
  <c r="I1178" i="10"/>
  <c r="I302" i="10"/>
  <c r="I520" i="10"/>
  <c r="I497" i="10"/>
  <c r="I623" i="10"/>
  <c r="I653" i="10"/>
  <c r="I389" i="10"/>
  <c r="I301" i="10"/>
  <c r="I957" i="10"/>
  <c r="I1025" i="10"/>
  <c r="I508" i="10"/>
  <c r="I35" i="10"/>
  <c r="I724" i="10"/>
  <c r="I569" i="10"/>
  <c r="I1022" i="10"/>
  <c r="I200" i="10"/>
  <c r="I546" i="10"/>
  <c r="I330" i="10"/>
  <c r="I870" i="10"/>
  <c r="I404" i="10"/>
  <c r="I61" i="10"/>
  <c r="I1127" i="10"/>
  <c r="I740" i="10"/>
  <c r="I1158" i="10"/>
  <c r="I122" i="10"/>
  <c r="I535" i="10"/>
  <c r="I421" i="10"/>
  <c r="I613" i="10"/>
  <c r="I442" i="10"/>
  <c r="I230" i="10"/>
  <c r="I1188" i="10"/>
  <c r="I318" i="10"/>
  <c r="I671" i="10"/>
  <c r="I1163" i="10"/>
  <c r="I344" i="10"/>
  <c r="I654" i="10"/>
  <c r="I455" i="10"/>
  <c r="I20" i="10"/>
  <c r="I949" i="10"/>
  <c r="I63" i="10"/>
  <c r="I625" i="10"/>
  <c r="I757" i="10"/>
  <c r="I517" i="10"/>
  <c r="I969" i="10"/>
  <c r="I922" i="10"/>
  <c r="I869" i="10"/>
  <c r="I800" i="10"/>
  <c r="I76" i="10"/>
  <c r="I314" i="10"/>
  <c r="I856" i="10"/>
  <c r="I1175" i="10"/>
  <c r="I1046" i="10"/>
  <c r="I510" i="10"/>
  <c r="I967" i="10"/>
  <c r="I991" i="10"/>
  <c r="I83" i="10"/>
  <c r="I616" i="10"/>
  <c r="I530" i="10"/>
  <c r="I171" i="10"/>
  <c r="I193" i="10"/>
  <c r="I817" i="10"/>
  <c r="I920" i="10"/>
  <c r="I106" i="10"/>
  <c r="I84" i="10"/>
  <c r="I906" i="10"/>
  <c r="I793" i="10"/>
  <c r="I873" i="10"/>
  <c r="I622" i="10"/>
  <c r="I224" i="10"/>
  <c r="I275" i="10"/>
  <c r="I235" i="10"/>
  <c r="I53" i="10"/>
  <c r="I692" i="10"/>
  <c r="I351" i="10"/>
  <c r="I206" i="10"/>
  <c r="I136" i="10"/>
  <c r="I829" i="10"/>
  <c r="I134" i="10"/>
  <c r="I1090" i="10"/>
  <c r="I778" i="10"/>
  <c r="I490" i="10"/>
  <c r="I861" i="10"/>
  <c r="I953" i="10"/>
  <c r="I1053" i="10"/>
  <c r="I828" i="10"/>
  <c r="I271" i="10"/>
  <c r="I708" i="10"/>
  <c r="I229" i="10"/>
  <c r="I503" i="10"/>
  <c r="I383" i="10"/>
  <c r="I23" i="10"/>
  <c r="I754" i="10"/>
  <c r="I509" i="10"/>
  <c r="I631" i="10"/>
  <c r="I440" i="10"/>
  <c r="I446" i="10"/>
  <c r="I901" i="10"/>
  <c r="I882" i="10"/>
  <c r="I393" i="10"/>
  <c r="I1010" i="10"/>
  <c r="I60" i="10"/>
  <c r="I432" i="10"/>
  <c r="I864" i="10"/>
  <c r="I1098" i="10"/>
  <c r="I342" i="10"/>
  <c r="I576" i="10"/>
  <c r="I1126" i="10"/>
  <c r="I205" i="10"/>
  <c r="I317" i="10"/>
  <c r="I161" i="10"/>
  <c r="I1152" i="10"/>
  <c r="I883" i="10"/>
  <c r="I551" i="10"/>
  <c r="I124" i="10"/>
  <c r="I78" i="10"/>
  <c r="I25" i="10"/>
  <c r="I526" i="10"/>
  <c r="I408" i="10"/>
  <c r="I270" i="10"/>
  <c r="I903" i="10"/>
  <c r="I456" i="10"/>
  <c r="I968" i="10"/>
  <c r="I441" i="10"/>
  <c r="I998" i="10"/>
  <c r="I926" i="10"/>
  <c r="I552" i="10"/>
  <c r="I720" i="10"/>
  <c r="I96" i="10"/>
  <c r="I1099" i="10"/>
  <c r="I464" i="10"/>
  <c r="I1094" i="10"/>
  <c r="I932" i="10"/>
  <c r="I946" i="10"/>
  <c r="I561" i="10"/>
  <c r="I226" i="10"/>
  <c r="I621" i="10"/>
  <c r="I362" i="10"/>
  <c r="I515" i="10"/>
  <c r="I376" i="10"/>
  <c r="I64" i="10"/>
  <c r="I163" i="10"/>
  <c r="I304" i="10"/>
  <c r="I332" i="10"/>
  <c r="I198" i="10"/>
  <c r="I649" i="10"/>
  <c r="I1128" i="10"/>
  <c r="I91" i="10"/>
  <c r="I544" i="10"/>
  <c r="I1173" i="10"/>
  <c r="I850" i="10"/>
  <c r="I1107" i="10"/>
  <c r="I132" i="10"/>
  <c r="I742" i="10"/>
  <c r="I272" i="10"/>
  <c r="I805" i="10"/>
  <c r="I127" i="10"/>
  <c r="I562" i="10"/>
  <c r="I662" i="10"/>
  <c r="I372" i="10"/>
  <c r="I165" i="10"/>
  <c r="I327" i="10"/>
  <c r="I1161" i="10"/>
  <c r="I596" i="10"/>
  <c r="I329" i="10"/>
  <c r="I289" i="10"/>
  <c r="I1013" i="10"/>
  <c r="I657" i="10"/>
  <c r="I1078" i="10"/>
  <c r="I121" i="10"/>
  <c r="I397" i="10"/>
  <c r="I855" i="10"/>
  <c r="I320" i="10"/>
  <c r="I745" i="10"/>
  <c r="I59" i="10"/>
  <c r="I354" i="10"/>
  <c r="I913" i="10"/>
  <c r="I608" i="10"/>
  <c r="I722" i="10"/>
  <c r="I1088" i="10"/>
  <c r="I85" i="10"/>
  <c r="I941" i="10"/>
  <c r="I813" i="10"/>
  <c r="I574" i="10"/>
  <c r="I719" i="10"/>
  <c r="I783" i="10"/>
  <c r="I29" i="10"/>
  <c r="I550" i="10"/>
  <c r="I952" i="10"/>
  <c r="I250" i="10"/>
  <c r="I619" i="10"/>
  <c r="I371" i="10"/>
  <c r="I729" i="10"/>
  <c r="I472" i="10"/>
  <c r="I564" i="10"/>
  <c r="I629" i="10"/>
  <c r="I1137" i="10"/>
  <c r="I1153" i="10"/>
  <c r="I610" i="10"/>
  <c r="I698" i="10"/>
  <c r="I905" i="10"/>
  <c r="I940" i="10"/>
  <c r="I849" i="10"/>
  <c r="I133" i="10"/>
  <c r="I38" i="10"/>
  <c r="I1023" i="10"/>
  <c r="I533" i="10"/>
  <c r="I202" i="10"/>
  <c r="I507" i="10"/>
  <c r="I207" i="10"/>
  <c r="I1037" i="10"/>
  <c r="I120" i="10"/>
  <c r="I119" i="10"/>
  <c r="I107" i="10"/>
  <c r="I867" i="10"/>
  <c r="I363" i="10"/>
  <c r="I47" i="10"/>
  <c r="I1115" i="10"/>
  <c r="I737" i="10"/>
  <c r="I295" i="10"/>
  <c r="I959" i="10"/>
  <c r="I992" i="10"/>
  <c r="I57" i="10"/>
  <c r="I706" i="10"/>
  <c r="I688" i="10"/>
  <c r="I1016" i="10"/>
  <c r="I282" i="10"/>
  <c r="I1182" i="10"/>
  <c r="I116" i="10"/>
  <c r="I3" i="10"/>
  <c r="I1018" i="10"/>
  <c r="I12" i="10"/>
  <c r="I17" i="10"/>
  <c r="I174" i="10"/>
  <c r="I1082" i="10"/>
  <c r="I1058" i="10"/>
  <c r="I457" i="10"/>
  <c r="I70" i="10"/>
  <c r="I1056" i="10"/>
  <c r="I43" i="10"/>
  <c r="I1096" i="10"/>
  <c r="I321" i="10"/>
  <c r="I496" i="10"/>
  <c r="I222" i="10"/>
  <c r="I186" i="10"/>
  <c r="I1184" i="10"/>
  <c r="I738" i="10"/>
  <c r="I809" i="10"/>
  <c r="I189" i="10"/>
  <c r="I803" i="10"/>
  <c r="I1181" i="10"/>
  <c r="I866" i="10"/>
  <c r="I1004" i="10"/>
  <c r="I960" i="10"/>
  <c r="I110" i="10"/>
  <c r="I108" i="10"/>
  <c r="I423" i="10"/>
  <c r="H1060" i="10"/>
  <c r="H308" i="10"/>
  <c r="H1139" i="10"/>
  <c r="H124" i="10"/>
  <c r="H1136" i="10"/>
  <c r="H1138" i="10"/>
  <c r="H123" i="10"/>
  <c r="H57" i="10"/>
  <c r="H1094" i="10"/>
  <c r="H826" i="10"/>
  <c r="H481" i="10"/>
  <c r="H637" i="10"/>
  <c r="H1059" i="10"/>
  <c r="H297" i="10"/>
  <c r="H1056" i="10"/>
  <c r="F1143" i="10"/>
  <c r="F1132" i="10"/>
  <c r="F1051" i="10"/>
  <c r="F915" i="10"/>
  <c r="F689" i="10"/>
  <c r="F55" i="10"/>
  <c r="F39" i="10"/>
  <c r="F53" i="10"/>
  <c r="F661" i="10"/>
  <c r="F1082" i="10"/>
  <c r="F914" i="10"/>
  <c r="F690" i="10"/>
  <c r="F691" i="10"/>
  <c r="F40" i="10"/>
  <c r="F660" i="10"/>
  <c r="F54" i="10"/>
  <c r="F659" i="10"/>
  <c r="F916" i="10"/>
  <c r="F38" i="10"/>
  <c r="F786" i="10"/>
  <c r="F1151" i="10"/>
  <c r="F262" i="10"/>
  <c r="F390" i="10"/>
  <c r="F646" i="10"/>
  <c r="F31" i="10"/>
  <c r="F159" i="10"/>
  <c r="F415" i="10"/>
  <c r="F607" i="10"/>
  <c r="F632" i="10"/>
  <c r="F209" i="10"/>
  <c r="F465" i="10"/>
  <c r="F593" i="10"/>
  <c r="F251" i="10"/>
  <c r="F379" i="10"/>
  <c r="F507" i="10"/>
  <c r="F116" i="10"/>
  <c r="F988" i="10"/>
  <c r="F29" i="10"/>
  <c r="F917" i="10"/>
  <c r="F981" i="10"/>
  <c r="F1045" i="10"/>
  <c r="F1109" i="10"/>
  <c r="F1070" i="10"/>
  <c r="F1134" i="10"/>
  <c r="F300" i="10"/>
  <c r="F775" i="10"/>
  <c r="F903" i="10"/>
  <c r="F525" i="10"/>
  <c r="F768" i="10"/>
  <c r="F896" i="10"/>
  <c r="F1024" i="10"/>
  <c r="F1152" i="10"/>
  <c r="F628" i="10"/>
  <c r="F921" i="10"/>
  <c r="F1049" i="10"/>
  <c r="F604" i="10"/>
  <c r="F723" i="10"/>
  <c r="F787" i="10"/>
  <c r="F1043" i="10"/>
  <c r="F1107" i="10"/>
  <c r="F738" i="10"/>
  <c r="F1130" i="10"/>
  <c r="F677" i="10"/>
  <c r="F946" i="10"/>
  <c r="F334" i="10"/>
  <c r="F398" i="10"/>
  <c r="F526" i="10"/>
  <c r="F590" i="10"/>
  <c r="F103" i="10"/>
  <c r="F423" i="10"/>
  <c r="F679" i="10"/>
  <c r="F64" i="10"/>
  <c r="F256" i="10"/>
  <c r="F665" i="10"/>
  <c r="F306" i="10"/>
  <c r="F434" i="10"/>
  <c r="F626" i="10"/>
  <c r="F131" i="10"/>
  <c r="F195" i="10"/>
  <c r="F387" i="10"/>
  <c r="F451" i="10"/>
  <c r="F643" i="10"/>
  <c r="F413" i="10"/>
  <c r="F868" i="10"/>
  <c r="F93" i="10"/>
  <c r="F388" i="10"/>
  <c r="F644" i="10"/>
  <c r="F733" i="10"/>
  <c r="F925" i="10"/>
  <c r="F229" i="10"/>
  <c r="F694" i="10"/>
  <c r="F950" i="10"/>
  <c r="F1142" i="10"/>
  <c r="F332" i="10"/>
  <c r="F588" i="10"/>
  <c r="F719" i="10"/>
  <c r="F783" i="10"/>
  <c r="F1039" i="10"/>
  <c r="F301" i="10"/>
  <c r="F776" i="10"/>
  <c r="F904" i="10"/>
  <c r="F214" i="10"/>
  <c r="F598" i="10"/>
  <c r="F47" i="10"/>
  <c r="F175" i="10"/>
  <c r="F303" i="10"/>
  <c r="F431" i="10"/>
  <c r="F495" i="10"/>
  <c r="F623" i="10"/>
  <c r="F456" i="10"/>
  <c r="F520" i="10"/>
  <c r="F648" i="10"/>
  <c r="F417" i="10"/>
  <c r="F609" i="10"/>
  <c r="F314" i="10"/>
  <c r="F378" i="10"/>
  <c r="F506" i="10"/>
  <c r="F634" i="10"/>
  <c r="F395" i="10"/>
  <c r="F459" i="10"/>
  <c r="F587" i="10"/>
  <c r="F132" i="10"/>
  <c r="F189" i="10"/>
  <c r="F748" i="10"/>
  <c r="F667" i="10"/>
  <c r="F1125" i="10"/>
  <c r="F261" i="10"/>
  <c r="F830" i="10"/>
  <c r="F894" i="10"/>
  <c r="F1022" i="10"/>
  <c r="F1150" i="10"/>
  <c r="F45" i="10"/>
  <c r="F620" i="10"/>
  <c r="F919" i="10"/>
  <c r="F1047" i="10"/>
  <c r="F333" i="10"/>
  <c r="F589" i="10"/>
  <c r="F720" i="10"/>
  <c r="F784" i="10"/>
  <c r="F436" i="10"/>
  <c r="F873" i="10"/>
  <c r="F937" i="10"/>
  <c r="F739" i="10"/>
  <c r="F867" i="10"/>
  <c r="F866" i="10"/>
  <c r="F1148" i="10"/>
  <c r="F213" i="10"/>
  <c r="F30" i="10"/>
  <c r="F94" i="10"/>
  <c r="F158" i="10"/>
  <c r="F286" i="10"/>
  <c r="F414" i="10"/>
  <c r="F606" i="10"/>
  <c r="F503" i="10"/>
  <c r="F631" i="10"/>
  <c r="F400" i="10"/>
  <c r="F464" i="10"/>
  <c r="F592" i="10"/>
  <c r="F41" i="10"/>
  <c r="F194" i="10"/>
  <c r="F386" i="10"/>
  <c r="F450" i="10"/>
  <c r="F642" i="10"/>
  <c r="F147" i="10"/>
  <c r="F211" i="10"/>
  <c r="F531" i="10"/>
  <c r="F595" i="10"/>
  <c r="F692" i="10"/>
  <c r="F820" i="10"/>
  <c r="F948" i="10"/>
  <c r="F196" i="10"/>
  <c r="F749" i="10"/>
  <c r="F813" i="10"/>
  <c r="F1133" i="10"/>
  <c r="F774" i="10"/>
  <c r="F902" i="10"/>
  <c r="F1158" i="10"/>
  <c r="F396" i="10"/>
  <c r="F735" i="10"/>
  <c r="F863" i="10"/>
  <c r="F927" i="10"/>
  <c r="F621" i="10"/>
  <c r="F920" i="10"/>
  <c r="F1048" i="10"/>
  <c r="F212" i="10"/>
  <c r="F817" i="10"/>
  <c r="F881" i="10"/>
  <c r="F945" i="10"/>
  <c r="F1073" i="10"/>
  <c r="F188" i="10"/>
  <c r="F747" i="10"/>
  <c r="F1131" i="10"/>
  <c r="F874" i="10"/>
  <c r="F102" i="10"/>
  <c r="F230" i="10"/>
  <c r="F422" i="10"/>
  <c r="F678" i="10"/>
  <c r="F63" i="10"/>
  <c r="F127" i="10"/>
  <c r="F255" i="10"/>
  <c r="F319" i="10"/>
  <c r="F447" i="10"/>
  <c r="F408" i="10"/>
  <c r="F49" i="10"/>
  <c r="F305" i="10"/>
  <c r="F433" i="10"/>
  <c r="F625" i="10"/>
  <c r="F458" i="10"/>
  <c r="F603" i="10"/>
  <c r="F148" i="10"/>
  <c r="F253" i="10"/>
  <c r="F764" i="10"/>
  <c r="F828" i="10"/>
  <c r="F1020" i="10"/>
  <c r="F1084" i="10"/>
  <c r="F228" i="10"/>
  <c r="F484" i="10"/>
  <c r="F693" i="10"/>
  <c r="F821" i="10"/>
  <c r="F949" i="10"/>
  <c r="F782" i="10"/>
  <c r="F1038" i="10"/>
  <c r="F1102" i="10"/>
  <c r="F935" i="10"/>
  <c r="F117" i="10"/>
  <c r="F397" i="10"/>
  <c r="F736" i="10"/>
  <c r="F864" i="10"/>
  <c r="F928" i="10"/>
  <c r="F697" i="10"/>
  <c r="F889" i="10"/>
  <c r="F819" i="10"/>
  <c r="F883" i="10"/>
  <c r="F947" i="10"/>
  <c r="F1075" i="10"/>
  <c r="F46" i="10"/>
  <c r="F174" i="10"/>
  <c r="F302" i="10"/>
  <c r="F494" i="10"/>
  <c r="F622" i="10"/>
  <c r="F7" i="10"/>
  <c r="F263" i="10"/>
  <c r="F391" i="10"/>
  <c r="F455" i="10"/>
  <c r="F519" i="10"/>
  <c r="F647" i="10"/>
  <c r="F160" i="10"/>
  <c r="F416" i="10"/>
  <c r="F608" i="10"/>
  <c r="F505" i="10"/>
  <c r="F633" i="10"/>
  <c r="F146" i="10"/>
  <c r="F210" i="10"/>
  <c r="F466" i="10"/>
  <c r="F530" i="10"/>
  <c r="F594" i="10"/>
  <c r="F227" i="10"/>
  <c r="F483" i="10"/>
  <c r="F92" i="10"/>
  <c r="F285" i="10"/>
  <c r="F708" i="10"/>
  <c r="F836" i="10"/>
  <c r="F900" i="10"/>
  <c r="F964" i="10"/>
  <c r="F1092" i="10"/>
  <c r="F260" i="10"/>
  <c r="F829" i="10"/>
  <c r="F893" i="10"/>
  <c r="F1021" i="10"/>
  <c r="F1149" i="10"/>
  <c r="F918" i="10"/>
  <c r="F982" i="10"/>
  <c r="F1046" i="10"/>
  <c r="F815" i="10"/>
  <c r="F879" i="10"/>
  <c r="F173" i="10"/>
  <c r="F872" i="10"/>
  <c r="F936" i="10"/>
  <c r="F1128" i="10"/>
  <c r="F532" i="10"/>
  <c r="F769" i="10"/>
  <c r="F897" i="10"/>
  <c r="F1025" i="10"/>
  <c r="F252" i="10"/>
  <c r="F508" i="10"/>
  <c r="F763" i="10"/>
  <c r="F1019" i="10"/>
  <c r="F1083" i="10"/>
  <c r="F1147" i="10"/>
  <c r="F133" i="10"/>
  <c r="F62" i="10"/>
  <c r="F126" i="10"/>
  <c r="F190" i="10"/>
  <c r="F254" i="10"/>
  <c r="F318" i="10"/>
  <c r="F446" i="10"/>
  <c r="F407" i="10"/>
  <c r="F48" i="10"/>
  <c r="F304" i="10"/>
  <c r="F432" i="10"/>
  <c r="F496" i="10"/>
  <c r="F624" i="10"/>
  <c r="F457" i="10"/>
  <c r="F649" i="10"/>
  <c r="F418" i="10"/>
  <c r="F482" i="10"/>
  <c r="F610" i="10"/>
  <c r="F307" i="10"/>
  <c r="F435" i="10"/>
  <c r="F563" i="10"/>
  <c r="F627" i="10"/>
  <c r="F44" i="10"/>
  <c r="F605" i="10"/>
  <c r="F724" i="10"/>
  <c r="F788" i="10"/>
  <c r="F980" i="10"/>
  <c r="F1044" i="10"/>
  <c r="F1108" i="10"/>
  <c r="F781" i="10"/>
  <c r="F1037" i="10"/>
  <c r="F1101" i="10"/>
  <c r="F1126" i="10"/>
  <c r="F524" i="10"/>
  <c r="F895" i="10"/>
  <c r="F1023" i="10"/>
  <c r="F696" i="10"/>
  <c r="F888" i="10"/>
  <c r="F952" i="10"/>
  <c r="F1144" i="10"/>
  <c r="F596" i="10"/>
  <c r="F721" i="10"/>
  <c r="F785" i="10"/>
  <c r="F316" i="10"/>
  <c r="F779" i="10"/>
  <c r="F907" i="10"/>
  <c r="F1099" i="10"/>
  <c r="F882" i="10"/>
  <c r="F1153" i="10"/>
  <c r="F399" i="10"/>
  <c r="F1157" i="10"/>
  <c r="F737" i="10"/>
  <c r="F1098" i="10"/>
  <c r="F1071" i="10"/>
  <c r="F778" i="10"/>
  <c r="F1129" i="10"/>
  <c r="F449" i="10"/>
  <c r="F317" i="10"/>
  <c r="F645" i="10"/>
  <c r="F926" i="10"/>
  <c r="F816" i="10"/>
  <c r="F944" i="10"/>
  <c r="F284" i="10"/>
  <c r="F899" i="10"/>
  <c r="F1091" i="10"/>
  <c r="F1146" i="10"/>
  <c r="F746" i="10"/>
  <c r="F1103" i="10"/>
  <c r="F1156" i="10"/>
  <c r="F591" i="10"/>
  <c r="F602" i="10"/>
  <c r="F125" i="10"/>
  <c r="F564" i="10"/>
  <c r="F987" i="10"/>
  <c r="F818" i="10"/>
  <c r="F906" i="10"/>
  <c r="F5" i="10"/>
  <c r="F629" i="10"/>
  <c r="F1050" i="10"/>
  <c r="F389" i="10"/>
  <c r="F777" i="10"/>
  <c r="F380" i="10"/>
  <c r="F707" i="10"/>
  <c r="F835" i="10"/>
  <c r="F923" i="10"/>
  <c r="F1155" i="10"/>
  <c r="F762" i="10"/>
  <c r="F770" i="10"/>
  <c r="F154" i="10"/>
  <c r="F709" i="10"/>
  <c r="F887" i="10"/>
  <c r="F1072" i="10"/>
  <c r="F865" i="10"/>
  <c r="F1097" i="10"/>
  <c r="F1027" i="10"/>
  <c r="F834" i="10"/>
  <c r="F1154" i="10"/>
  <c r="F597" i="10"/>
  <c r="F986" i="10"/>
  <c r="F118" i="10"/>
  <c r="F232" i="10"/>
  <c r="F641" i="10"/>
  <c r="F299" i="10"/>
  <c r="F905" i="10"/>
  <c r="F731" i="10"/>
  <c r="F898" i="10"/>
  <c r="F1074" i="10"/>
  <c r="F722" i="10"/>
  <c r="F1127" i="10"/>
  <c r="F1145" i="10"/>
  <c r="F424" i="10"/>
  <c r="F780" i="10"/>
  <c r="F901" i="10"/>
  <c r="F101" i="10"/>
  <c r="F951" i="10"/>
  <c r="F880" i="10"/>
  <c r="F963" i="10"/>
  <c r="F1026" i="10"/>
  <c r="F1124" i="10"/>
  <c r="F922" i="10"/>
  <c r="F43" i="10"/>
  <c r="F666" i="10"/>
  <c r="F630" i="10"/>
  <c r="F962" i="10"/>
  <c r="F1093" i="10"/>
  <c r="F565" i="10"/>
  <c r="I23" i="5"/>
  <c r="K18" i="5" l="1"/>
  <c r="F814" i="10"/>
  <c r="F315" i="10"/>
  <c r="F42" i="10"/>
  <c r="F924" i="10"/>
  <c r="F448" i="10"/>
  <c r="F231" i="10"/>
  <c r="F732" i="10"/>
  <c r="F6" i="10"/>
  <c r="F734" i="10"/>
  <c r="F409" i="10"/>
  <c r="F504" i="10"/>
  <c r="F518" i="10"/>
  <c r="E905" i="10"/>
  <c r="I24" i="5"/>
  <c r="K19" i="5" l="1"/>
  <c r="F584" i="10"/>
  <c r="F24" i="10"/>
  <c r="F20" i="10"/>
  <c r="F806" i="10"/>
  <c r="F491" i="10"/>
  <c r="F15" i="10"/>
  <c r="F67" i="10"/>
  <c r="F124" i="10"/>
  <c r="F870" i="10"/>
  <c r="F493" i="10"/>
  <c r="F573" i="10"/>
  <c r="F1122" i="10"/>
  <c r="F568" i="10"/>
  <c r="F571" i="10"/>
  <c r="F59" i="10"/>
  <c r="F52" i="10"/>
  <c r="F50" i="10"/>
  <c r="F968" i="10"/>
  <c r="F353" i="10"/>
  <c r="F741" i="10"/>
  <c r="F877" i="10"/>
  <c r="F1094" i="10"/>
  <c r="F683" i="10"/>
  <c r="F1120" i="10"/>
  <c r="F1011" i="10"/>
  <c r="F1119" i="10"/>
  <c r="F569" i="10"/>
  <c r="F355" i="10"/>
  <c r="F1007" i="10"/>
  <c r="F705" i="10"/>
  <c r="F1002" i="10"/>
  <c r="F574" i="10"/>
  <c r="F277" i="10"/>
  <c r="F577" i="10"/>
  <c r="F492" i="10"/>
  <c r="F123" i="10"/>
  <c r="F114" i="10"/>
  <c r="F740" i="10"/>
  <c r="F22" i="10"/>
  <c r="F570" i="10"/>
  <c r="F805" i="10"/>
  <c r="F958" i="10"/>
  <c r="F1001" i="10"/>
  <c r="F183" i="10"/>
  <c r="F884" i="10"/>
  <c r="F1005" i="10"/>
  <c r="F113" i="10"/>
  <c r="F586" i="10"/>
  <c r="F871" i="10"/>
  <c r="F558" i="10"/>
  <c r="F638" i="10"/>
  <c r="F560" i="10"/>
  <c r="F546" i="10"/>
  <c r="F268" i="10"/>
  <c r="F572" i="10"/>
  <c r="F1008" i="10"/>
  <c r="F485" i="10"/>
  <c r="F559" i="10"/>
  <c r="F545" i="10"/>
  <c r="F684" i="10"/>
  <c r="F869" i="10"/>
  <c r="F412" i="10"/>
  <c r="F810" i="10"/>
  <c r="F1018" i="10"/>
  <c r="F105" i="10"/>
  <c r="F811" i="10"/>
  <c r="F294" i="10"/>
  <c r="F177" i="10"/>
  <c r="F219" i="10"/>
  <c r="F885" i="10"/>
  <c r="F1139" i="10"/>
  <c r="F547" i="10"/>
  <c r="F744" i="10"/>
  <c r="F23" i="10"/>
  <c r="F104" i="10"/>
  <c r="F1136" i="10"/>
  <c r="F566" i="10"/>
  <c r="F1138" i="10"/>
  <c r="F970" i="10"/>
  <c r="F404" i="10"/>
  <c r="F106" i="10"/>
  <c r="F878" i="10"/>
  <c r="F487" i="10"/>
  <c r="F557" i="10"/>
  <c r="F186" i="10"/>
  <c r="F702" i="10"/>
  <c r="F1123" i="10"/>
  <c r="F549" i="10"/>
  <c r="F639" i="10"/>
  <c r="F687" i="10"/>
  <c r="F176" i="10"/>
  <c r="F410" i="10"/>
  <c r="F969" i="10"/>
  <c r="F181" i="10"/>
  <c r="F14" i="10"/>
  <c r="F295" i="10"/>
  <c r="F576" i="10"/>
  <c r="F406" i="10"/>
  <c r="F267" i="10"/>
  <c r="F567" i="10"/>
  <c r="F553" i="10"/>
  <c r="F1012" i="10"/>
  <c r="F1003" i="10"/>
  <c r="F347" i="10"/>
  <c r="F956" i="10"/>
  <c r="F1017" i="10"/>
  <c r="F352" i="10"/>
  <c r="F701" i="10"/>
  <c r="F51" i="10"/>
  <c r="F21" i="10"/>
  <c r="F703" i="10"/>
  <c r="F1016" i="10"/>
  <c r="F552" i="10"/>
  <c r="F1121" i="10"/>
  <c r="F1137" i="10"/>
  <c r="F65" i="10"/>
  <c r="F1010" i="10"/>
  <c r="F77" i="10"/>
  <c r="F25" i="10"/>
  <c r="F1009" i="10"/>
  <c r="F561" i="10"/>
  <c r="F405" i="10"/>
  <c r="F182" i="10"/>
  <c r="F296" i="10"/>
  <c r="F78" i="10"/>
  <c r="F640" i="10"/>
  <c r="F886" i="10"/>
  <c r="F122" i="10"/>
  <c r="F331" i="10"/>
  <c r="F812" i="10"/>
  <c r="F180" i="10"/>
  <c r="F66" i="10"/>
  <c r="F275" i="10"/>
  <c r="F293" i="10"/>
  <c r="F486" i="10"/>
  <c r="F575" i="10"/>
  <c r="F411" i="10"/>
  <c r="F1141" i="10"/>
  <c r="F220" i="10"/>
  <c r="F199" i="10"/>
  <c r="F765" i="10"/>
  <c r="F1135" i="10"/>
  <c r="F585" i="10"/>
  <c r="F115" i="10"/>
  <c r="F767" i="10"/>
  <c r="F218" i="10"/>
  <c r="F548" i="10"/>
  <c r="F184" i="10"/>
  <c r="F562" i="10"/>
  <c r="F876" i="10"/>
  <c r="F16" i="10"/>
  <c r="F685" i="10"/>
  <c r="F550" i="10"/>
  <c r="F179" i="10"/>
  <c r="F742" i="10"/>
  <c r="F555" i="10"/>
  <c r="F257" i="10"/>
  <c r="F351" i="10"/>
  <c r="F259" i="10"/>
  <c r="F187" i="10"/>
  <c r="F804" i="10"/>
  <c r="F198" i="10"/>
  <c r="F61" i="10"/>
  <c r="E974" i="10"/>
  <c r="E349" i="10"/>
  <c r="E838" i="10"/>
  <c r="E890" i="10"/>
  <c r="E858" i="10"/>
  <c r="E933" i="10"/>
  <c r="E1037" i="10"/>
  <c r="E634" i="10"/>
  <c r="E408" i="10"/>
  <c r="E414" i="10"/>
  <c r="E649" i="10"/>
  <c r="E566" i="10"/>
  <c r="E906" i="10"/>
  <c r="E936" i="10"/>
  <c r="E523" i="10"/>
  <c r="E266" i="10"/>
  <c r="E296" i="10"/>
  <c r="E235" i="10"/>
  <c r="E619" i="10"/>
  <c r="E595" i="10"/>
  <c r="E85" i="10"/>
  <c r="E715" i="10"/>
  <c r="E795" i="10"/>
  <c r="E486" i="10"/>
  <c r="E101" i="10"/>
  <c r="E1161" i="10"/>
  <c r="E829" i="10"/>
  <c r="E852" i="10"/>
  <c r="E75" i="10"/>
  <c r="E1159" i="10"/>
  <c r="E863" i="10"/>
  <c r="E1072" i="10"/>
  <c r="E898" i="10"/>
  <c r="E945" i="10"/>
  <c r="E255" i="10"/>
  <c r="E24" i="10"/>
  <c r="E617" i="10"/>
  <c r="E386" i="10"/>
  <c r="E640" i="10"/>
  <c r="E859" i="10"/>
  <c r="E391" i="10"/>
  <c r="E53" i="10"/>
  <c r="E1132" i="10"/>
  <c r="E674" i="10"/>
  <c r="E51" i="10"/>
  <c r="E955" i="10"/>
  <c r="E869" i="10"/>
  <c r="E292" i="10"/>
  <c r="E871" i="10"/>
  <c r="E837" i="10"/>
  <c r="E808" i="10"/>
  <c r="E876" i="10"/>
  <c r="E587" i="10"/>
  <c r="E234" i="10"/>
  <c r="E348" i="10"/>
  <c r="E371" i="10"/>
  <c r="E581" i="10"/>
  <c r="E701" i="10"/>
  <c r="E875" i="10"/>
  <c r="E534" i="10"/>
  <c r="E259" i="10"/>
  <c r="E346" i="10"/>
  <c r="E647" i="10"/>
  <c r="E847" i="10"/>
  <c r="E730" i="10"/>
  <c r="E543" i="10"/>
  <c r="E824" i="10"/>
  <c r="E186" i="10"/>
  <c r="E67" i="10"/>
  <c r="E1181" i="10"/>
  <c r="E1015" i="10"/>
  <c r="E522" i="10"/>
  <c r="E153" i="10"/>
  <c r="E632" i="10"/>
  <c r="E633" i="10"/>
  <c r="E407" i="10"/>
  <c r="E557" i="10"/>
  <c r="E590" i="10"/>
  <c r="E773" i="10"/>
  <c r="E1137" i="10"/>
  <c r="E778" i="10"/>
  <c r="E818" i="10"/>
  <c r="E1176" i="10"/>
  <c r="E1090" i="10"/>
  <c r="E1133" i="10"/>
  <c r="E520" i="10"/>
  <c r="E274" i="10"/>
  <c r="E580" i="10"/>
  <c r="E855" i="10"/>
  <c r="E96" i="10"/>
  <c r="E1129" i="10"/>
  <c r="E993" i="10"/>
  <c r="E948" i="10"/>
  <c r="E1102" i="10"/>
  <c r="E242" i="10"/>
  <c r="E276" i="10"/>
  <c r="E1164" i="10"/>
  <c r="E69" i="10"/>
  <c r="E519" i="10"/>
  <c r="E70" i="10"/>
  <c r="E310" i="10"/>
  <c r="E360" i="10"/>
  <c r="E394" i="10"/>
  <c r="E250" i="10"/>
  <c r="E73" i="10"/>
  <c r="E14" i="10"/>
  <c r="E578" i="10"/>
  <c r="E189" i="10"/>
  <c r="E344" i="10"/>
  <c r="E741" i="10"/>
  <c r="E887" i="10"/>
  <c r="E483" i="10"/>
  <c r="E210" i="10"/>
  <c r="E552" i="10"/>
  <c r="E973" i="10"/>
  <c r="E1168" i="10"/>
  <c r="E388" i="10"/>
  <c r="E502" i="10"/>
  <c r="E1085" i="10"/>
  <c r="E627" i="10"/>
  <c r="E269" i="10"/>
  <c r="E28" i="10"/>
  <c r="E622" i="10"/>
  <c r="E286" i="10"/>
  <c r="E326" i="10"/>
  <c r="E712" i="10"/>
  <c r="E893" i="10"/>
  <c r="E402" i="10"/>
  <c r="E481" i="10"/>
  <c r="E1018" i="10"/>
  <c r="E355" i="10"/>
  <c r="E651" i="10"/>
  <c r="E8" i="10"/>
  <c r="E1097" i="10"/>
  <c r="E132" i="10"/>
  <c r="E176" i="10"/>
  <c r="E448" i="10"/>
  <c r="E787" i="10"/>
  <c r="E405" i="10"/>
  <c r="E497" i="10"/>
  <c r="E1122" i="10"/>
  <c r="E533" i="10"/>
  <c r="E673" i="10"/>
  <c r="E298" i="10"/>
  <c r="E212" i="10"/>
  <c r="E216" i="10"/>
  <c r="E861" i="10"/>
  <c r="E404" i="10"/>
  <c r="E432" i="10"/>
  <c r="E9" i="10"/>
  <c r="E1059" i="10"/>
  <c r="E798" i="10"/>
  <c r="E1157" i="10"/>
  <c r="E940" i="10"/>
  <c r="E395" i="10"/>
  <c r="E263" i="10"/>
  <c r="E881" i="10"/>
  <c r="E1084" i="10"/>
  <c r="E531" i="10"/>
  <c r="E164" i="10"/>
  <c r="E814" i="10"/>
  <c r="E149" i="10"/>
  <c r="E217" i="10"/>
  <c r="E990" i="10"/>
  <c r="E325" i="10"/>
  <c r="E958" i="10"/>
  <c r="E293" i="10"/>
  <c r="E353" i="10"/>
  <c r="E754" i="10"/>
  <c r="E1142" i="10"/>
  <c r="E453" i="10"/>
  <c r="E62" i="10"/>
  <c r="E194" i="10"/>
  <c r="E379" i="10"/>
  <c r="E507" i="10"/>
  <c r="E171" i="10"/>
  <c r="E608" i="10"/>
  <c r="E104" i="10"/>
  <c r="E138" i="10"/>
  <c r="E1073" i="10"/>
  <c r="E841" i="10"/>
  <c r="E1047" i="10"/>
  <c r="E291" i="10"/>
  <c r="E130" i="10"/>
  <c r="E416" i="10"/>
  <c r="E915" i="10"/>
  <c r="E1125" i="10"/>
  <c r="E785" i="10"/>
  <c r="E1014" i="10"/>
  <c r="E261" i="10"/>
  <c r="E345" i="10"/>
  <c r="E690" i="10"/>
  <c r="E1118" i="10"/>
  <c r="E437" i="10"/>
  <c r="E529" i="10"/>
  <c r="E162" i="10"/>
  <c r="E708" i="10"/>
  <c r="E163" i="10"/>
  <c r="E47" i="10"/>
  <c r="E888" i="10"/>
  <c r="E868" i="10"/>
  <c r="E339" i="10"/>
  <c r="E563" i="10"/>
  <c r="E493" i="10"/>
  <c r="E641" i="10"/>
  <c r="E599" i="10"/>
  <c r="E30" i="10"/>
  <c r="E154" i="10"/>
  <c r="E410" i="10"/>
  <c r="E1111" i="10"/>
  <c r="E726" i="10"/>
  <c r="E29" i="10"/>
  <c r="E81" i="10"/>
  <c r="E1115" i="10"/>
  <c r="E918" i="10"/>
  <c r="E173" i="10"/>
  <c r="E461" i="10"/>
  <c r="E1119" i="10"/>
  <c r="E771" i="10"/>
  <c r="E1075" i="10"/>
  <c r="E1138" i="10"/>
  <c r="E377" i="10"/>
  <c r="E1043" i="10"/>
  <c r="E303" i="10"/>
  <c r="E913" i="10"/>
  <c r="E68" i="10"/>
  <c r="E1022" i="10"/>
  <c r="E1128" i="10"/>
  <c r="E479" i="10"/>
  <c r="E612" i="10"/>
  <c r="E1093" i="10"/>
  <c r="E508" i="10"/>
  <c r="E2" i="10"/>
  <c r="E574" i="10"/>
  <c r="E11" i="10"/>
  <c r="E744" i="10"/>
  <c r="E732" i="10"/>
  <c r="E211" i="10"/>
  <c r="E435" i="10"/>
  <c r="E941" i="10"/>
  <c r="E460" i="10"/>
  <c r="E496" i="10"/>
  <c r="E899" i="10"/>
  <c r="E655" i="10"/>
  <c r="E644" i="10"/>
  <c r="E181" i="10"/>
  <c r="E788" i="10"/>
  <c r="E315" i="10"/>
  <c r="E167" i="10"/>
  <c r="E745" i="10"/>
  <c r="E988" i="10"/>
  <c r="E427" i="10"/>
  <c r="E36" i="10"/>
  <c r="E88" i="10"/>
  <c r="E1042" i="10"/>
  <c r="E983" i="10"/>
  <c r="E382" i="10"/>
  <c r="E482" i="10"/>
  <c r="E762" i="10"/>
  <c r="E1183" i="10"/>
  <c r="E494" i="10"/>
  <c r="E748" i="10"/>
  <c r="E112" i="10"/>
  <c r="E725" i="10"/>
  <c r="E268" i="10"/>
  <c r="E232" i="10"/>
  <c r="E503" i="10"/>
  <c r="E901" i="10"/>
  <c r="E208" i="10"/>
  <c r="E813" i="10"/>
  <c r="E396" i="10"/>
  <c r="E424" i="10"/>
  <c r="E755" i="10"/>
  <c r="E989" i="10"/>
  <c r="E766" i="10"/>
  <c r="E125" i="10"/>
  <c r="E763" i="10"/>
  <c r="E231" i="10"/>
  <c r="E431" i="10"/>
  <c r="E682" i="10"/>
  <c r="E33" i="10"/>
  <c r="E514" i="10"/>
  <c r="E985" i="10"/>
  <c r="E336" i="10"/>
  <c r="E764" i="10"/>
  <c r="E713" i="10"/>
  <c r="E63" i="10"/>
  <c r="E691" i="10"/>
  <c r="E810" i="10"/>
  <c r="E949" i="10"/>
  <c r="E670" i="10"/>
  <c r="E971" i="10"/>
  <c r="E1175" i="10"/>
  <c r="E914" i="10"/>
  <c r="E1064" i="10"/>
  <c r="E912" i="10"/>
  <c r="E615" i="10"/>
  <c r="E445" i="10"/>
  <c r="E544" i="10"/>
  <c r="E1170" i="10"/>
  <c r="E607" i="10"/>
  <c r="E1101" i="10"/>
  <c r="E1066" i="10"/>
  <c r="E185" i="10"/>
  <c r="E613" i="10"/>
  <c r="E908" i="10"/>
  <c r="E17" i="10"/>
  <c r="E676" i="10"/>
  <c r="E797" i="10"/>
  <c r="E380" i="10"/>
  <c r="E400" i="10"/>
  <c r="E747" i="10"/>
  <c r="E981" i="10"/>
  <c r="E484" i="10"/>
  <c r="E109" i="10"/>
  <c r="E735" i="10"/>
  <c r="E118" i="10"/>
  <c r="E226" i="10"/>
  <c r="E927" i="10"/>
  <c r="E262" i="10"/>
  <c r="E1021" i="10"/>
  <c r="E564" i="10"/>
  <c r="E656" i="10"/>
  <c r="E1019" i="10"/>
  <c r="E750" i="10"/>
  <c r="E93" i="10"/>
  <c r="E333" i="10"/>
  <c r="E473" i="10"/>
  <c r="E1034" i="10"/>
  <c r="E471" i="10"/>
  <c r="E1057" i="10"/>
  <c r="E116" i="10"/>
  <c r="E168" i="10"/>
  <c r="E749" i="10"/>
  <c r="E997" i="10"/>
  <c r="E489" i="10"/>
  <c r="E1058" i="10"/>
  <c r="E525" i="10"/>
  <c r="E665" i="10"/>
  <c r="E695" i="10"/>
  <c r="E601" i="10"/>
  <c r="E535" i="10"/>
  <c r="E6" i="10"/>
  <c r="E98" i="10"/>
  <c r="E767" i="10"/>
  <c r="E1031" i="10"/>
  <c r="E446" i="10"/>
  <c r="E421" i="10"/>
  <c r="E565" i="10"/>
  <c r="E5" i="10"/>
  <c r="E1041" i="10"/>
  <c r="E931" i="10"/>
  <c r="E657" i="10"/>
  <c r="E166" i="10"/>
  <c r="E950" i="10"/>
  <c r="E495" i="10"/>
  <c r="E702" i="10"/>
  <c r="E13" i="10"/>
  <c r="E165" i="10"/>
  <c r="E215" i="10"/>
  <c r="E536" i="10"/>
  <c r="E117" i="10"/>
  <c r="E836" i="10"/>
  <c r="E996" i="10"/>
  <c r="E477" i="10"/>
  <c r="E368" i="10"/>
  <c r="E504" i="10"/>
  <c r="E904" i="10"/>
  <c r="E188" i="10"/>
  <c r="E19" i="10"/>
  <c r="E243" i="10"/>
  <c r="E777" i="10"/>
  <c r="E1061" i="10"/>
  <c r="E630" i="10"/>
  <c r="E638" i="10"/>
  <c r="E306" i="10"/>
  <c r="E842" i="10"/>
  <c r="E697" i="10"/>
  <c r="E830" i="10"/>
  <c r="E1165" i="10"/>
  <c r="E843" i="10"/>
  <c r="E418" i="10"/>
  <c r="E244" i="10"/>
  <c r="E187" i="10"/>
  <c r="E677" i="10"/>
  <c r="E90" i="10"/>
  <c r="E759" i="10"/>
  <c r="E150" i="10"/>
  <c r="E430" i="10"/>
  <c r="E223" i="10"/>
  <c r="E849" i="10"/>
  <c r="E1052" i="10"/>
  <c r="E499" i="10"/>
  <c r="E423" i="10"/>
  <c r="E1009" i="10"/>
  <c r="E879" i="10"/>
  <c r="E214" i="10"/>
  <c r="E354" i="10"/>
  <c r="E1007" i="10"/>
  <c r="E422" i="10"/>
  <c r="E575" i="10"/>
  <c r="E131" i="10"/>
  <c r="E337" i="10"/>
  <c r="E1110" i="10"/>
  <c r="E429" i="10"/>
  <c r="E513" i="10"/>
  <c r="E1186" i="10"/>
  <c r="E791" i="10"/>
  <c r="E155" i="10"/>
  <c r="E31" i="10"/>
  <c r="E880" i="10"/>
  <c r="E860" i="10"/>
  <c r="E331" i="10"/>
  <c r="E183" i="10"/>
  <c r="E439" i="10"/>
  <c r="E283" i="10"/>
  <c r="E151" i="10"/>
  <c r="E737" i="10"/>
  <c r="E980" i="10"/>
  <c r="E419" i="10"/>
  <c r="E311" i="10"/>
  <c r="E64" i="10"/>
  <c r="E1153" i="10"/>
  <c r="E709" i="10"/>
  <c r="E873" i="10"/>
  <c r="E184" i="10"/>
  <c r="E692" i="10"/>
  <c r="E1180" i="10"/>
  <c r="E934" i="10"/>
  <c r="E705" i="10"/>
  <c r="E1055" i="10"/>
  <c r="E720" i="10"/>
  <c r="E920" i="10"/>
  <c r="E329" i="10"/>
  <c r="E10" i="10"/>
  <c r="E1148" i="10"/>
  <c r="E447" i="10"/>
  <c r="E334" i="10"/>
  <c r="E478" i="10"/>
  <c r="E455" i="10"/>
  <c r="E213" i="10"/>
  <c r="E54" i="10"/>
  <c r="E664" i="10"/>
  <c r="E611" i="10"/>
  <c r="E602" i="10"/>
  <c r="E441" i="10"/>
  <c r="E313" i="10"/>
  <c r="E115" i="10"/>
  <c r="E628" i="10"/>
  <c r="E596" i="10"/>
  <c r="E1065" i="10"/>
  <c r="E247" i="10"/>
  <c r="E272" i="10"/>
  <c r="E135" i="10"/>
  <c r="E721" i="10"/>
  <c r="E956" i="10"/>
  <c r="E411" i="10"/>
  <c r="E295" i="10"/>
  <c r="E889" i="10"/>
  <c r="E1092" i="10"/>
  <c r="E693" i="10"/>
  <c r="E49" i="10"/>
  <c r="E1099" i="10"/>
  <c r="E862" i="10"/>
  <c r="E157" i="10"/>
  <c r="E225" i="10"/>
  <c r="E998" i="10"/>
  <c r="E351" i="10"/>
  <c r="E977" i="10"/>
  <c r="E1172" i="10"/>
  <c r="E675" i="10"/>
  <c r="E48" i="10"/>
  <c r="E1113" i="10"/>
  <c r="E685" i="10"/>
  <c r="E917" i="10"/>
  <c r="E436" i="10"/>
  <c r="E3" i="10"/>
  <c r="E736" i="10"/>
  <c r="E724" i="10"/>
  <c r="E195" i="10"/>
  <c r="E87" i="10"/>
  <c r="E319" i="10"/>
  <c r="E929" i="10"/>
  <c r="E452" i="10"/>
  <c r="E488" i="10"/>
  <c r="E883" i="10"/>
  <c r="E527" i="10"/>
  <c r="E636" i="10"/>
  <c r="E680" i="10"/>
  <c r="E281" i="10"/>
  <c r="E532" i="10"/>
  <c r="E600" i="10"/>
  <c r="E1003" i="10"/>
  <c r="E742" i="10"/>
  <c r="E45" i="10"/>
  <c r="E161" i="10"/>
  <c r="E433" i="10"/>
  <c r="E970" i="10"/>
  <c r="E1190" i="10"/>
  <c r="E505" i="10"/>
  <c r="E573" i="10"/>
  <c r="E718" i="10"/>
  <c r="E722" i="10"/>
  <c r="E924" i="10"/>
  <c r="E1187" i="10"/>
  <c r="E834" i="10"/>
  <c r="E1032" i="10"/>
  <c r="E57" i="10"/>
  <c r="E257" i="10"/>
  <c r="E363" i="10"/>
  <c r="E44" i="10"/>
  <c r="E469" i="10"/>
  <c r="E1136" i="10"/>
  <c r="E1163" i="10"/>
  <c r="E1134" i="10"/>
  <c r="E245" i="10"/>
  <c r="E322" i="10"/>
  <c r="E809" i="10"/>
  <c r="E816" i="10"/>
  <c r="E606" i="10"/>
  <c r="E1010" i="10"/>
  <c r="E238" i="10"/>
  <c r="E389" i="10"/>
  <c r="E1147" i="10"/>
  <c r="E1120" i="10"/>
  <c r="E338" i="10"/>
  <c r="E991" i="10"/>
  <c r="E398" i="10"/>
  <c r="E490" i="10"/>
  <c r="E1008" i="10"/>
  <c r="E768" i="10"/>
  <c r="E100" i="10"/>
  <c r="E120" i="10"/>
  <c r="E733" i="10"/>
  <c r="E308" i="10"/>
  <c r="E328" i="10"/>
  <c r="E528" i="10"/>
  <c r="E681" i="10"/>
  <c r="E538" i="10"/>
  <c r="E654" i="10"/>
  <c r="E43" i="10"/>
  <c r="E191" i="10"/>
  <c r="E769" i="10"/>
  <c r="E1028" i="10"/>
  <c r="E653" i="10"/>
  <c r="E82" i="10"/>
  <c r="E751" i="10"/>
  <c r="E134" i="10"/>
  <c r="E282" i="10"/>
  <c r="E506" i="10"/>
  <c r="E1082" i="10"/>
  <c r="E1036" i="10"/>
  <c r="E491" i="10"/>
  <c r="E399" i="10"/>
  <c r="E1001" i="10"/>
  <c r="E1188" i="10"/>
  <c r="E12" i="10"/>
  <c r="E324" i="10"/>
  <c r="E1156" i="10"/>
  <c r="E667" i="10"/>
  <c r="E32" i="10"/>
  <c r="E1105" i="10"/>
  <c r="E156" i="10"/>
  <c r="E420" i="10"/>
  <c r="E464" i="10"/>
  <c r="E867" i="10"/>
  <c r="E1144" i="10"/>
  <c r="E1033" i="10"/>
  <c r="E1091" i="10"/>
  <c r="E233" i="10"/>
  <c r="E623" i="10"/>
  <c r="E584" i="10"/>
  <c r="E703" i="10"/>
  <c r="E476" i="10"/>
  <c r="E666" i="10"/>
  <c r="E99" i="10"/>
  <c r="E1060" i="10"/>
  <c r="E178" i="10"/>
  <c r="E383" i="10"/>
  <c r="E275" i="10"/>
  <c r="E426" i="10"/>
  <c r="E294" i="10"/>
  <c r="E80" i="10"/>
  <c r="E133" i="10"/>
  <c r="E425" i="10"/>
  <c r="E969" i="10"/>
  <c r="E756" i="10"/>
  <c r="E951" i="10"/>
  <c r="E684" i="10"/>
  <c r="E1005" i="10"/>
  <c r="E874" i="10"/>
  <c r="E222" i="10"/>
  <c r="E757" i="10"/>
  <c r="E1020" i="10"/>
  <c r="E1035" i="10"/>
  <c r="E434" i="10"/>
  <c r="E1083" i="10"/>
  <c r="E1184" i="10"/>
  <c r="E968" i="10"/>
  <c r="E1173" i="10"/>
  <c r="E472" i="10"/>
  <c r="E1098" i="10"/>
  <c r="E743" i="10"/>
  <c r="E352" i="10"/>
  <c r="E518" i="10"/>
  <c r="E284" i="10"/>
  <c r="E1079" i="10"/>
  <c r="E1126" i="10"/>
  <c r="E1070" i="10"/>
  <c r="E1044" i="10"/>
  <c r="E1124" i="10"/>
  <c r="E1076" i="10"/>
  <c r="E159" i="10"/>
  <c r="E365" i="10"/>
  <c r="E387" i="10"/>
  <c r="E807" i="10"/>
  <c r="E72" i="10"/>
  <c r="E826" i="10"/>
  <c r="E891" i="10"/>
  <c r="E1027" i="10"/>
  <c r="E200" i="10"/>
  <c r="E160" i="10"/>
  <c r="E978" i="10"/>
  <c r="E995" i="10"/>
  <c r="E466" i="10"/>
  <c r="E201" i="10"/>
  <c r="E94" i="10"/>
  <c r="E512" i="10"/>
  <c r="E642" i="10"/>
  <c r="E35" i="10"/>
  <c r="E1004" i="10"/>
  <c r="E707" i="10"/>
  <c r="E509" i="10"/>
  <c r="E221" i="10"/>
  <c r="E835" i="10"/>
  <c r="E1006" i="10"/>
  <c r="E738" i="10"/>
  <c r="E761" i="10"/>
  <c r="E872" i="10"/>
  <c r="E510" i="10"/>
  <c r="E468" i="10"/>
  <c r="E42" i="10"/>
  <c r="E679" i="10"/>
  <c r="E987" i="10"/>
  <c r="E984" i="10"/>
  <c r="E1108" i="10"/>
  <c r="E967" i="10"/>
  <c r="E1002" i="10"/>
  <c r="E196" i="10"/>
  <c r="E1056" i="10"/>
  <c r="E942" i="10"/>
  <c r="E1117" i="10"/>
  <c r="E1029" i="10"/>
  <c r="E1051" i="10"/>
  <c r="E258" i="10"/>
  <c r="E1045" i="10"/>
  <c r="E77" i="10"/>
  <c r="E1087" i="10"/>
  <c r="E734" i="10"/>
  <c r="E169" i="10"/>
  <c r="E919" i="10"/>
  <c r="E999" i="10"/>
  <c r="E694" i="10"/>
  <c r="E790" i="10"/>
  <c r="E4" i="10"/>
  <c r="E119" i="10"/>
  <c r="E922" i="10"/>
  <c r="E467" i="10"/>
  <c r="E716" i="10"/>
  <c r="E397" i="10"/>
  <c r="E209" i="10"/>
  <c r="E635" i="10"/>
  <c r="E381" i="10"/>
  <c r="E1151" i="10"/>
  <c r="E92" i="10"/>
  <c r="E297" i="10"/>
  <c r="E202" i="10"/>
  <c r="E362" i="10"/>
  <c r="E1189" i="10"/>
  <c r="E456" i="10"/>
  <c r="E330" i="10"/>
  <c r="E1141" i="10"/>
  <c r="E108" i="10"/>
  <c r="E719" i="10"/>
  <c r="E672" i="10"/>
  <c r="E850" i="10"/>
  <c r="E1040" i="10"/>
  <c r="E943" i="10"/>
  <c r="E930" i="10"/>
  <c r="E765" i="10"/>
  <c r="E1104" i="10"/>
  <c r="E1166" i="10"/>
  <c r="E1012" i="10"/>
  <c r="E95" i="10"/>
  <c r="E669" i="10"/>
  <c r="E37" i="10"/>
  <c r="E1143" i="10"/>
  <c r="E966" i="10"/>
  <c r="E1155" i="10"/>
  <c r="E475" i="10"/>
  <c r="E41" i="10"/>
  <c r="E687" i="10"/>
  <c r="E1171" i="10"/>
  <c r="E1107" i="10"/>
  <c r="E932" i="10"/>
  <c r="E323" i="10"/>
  <c r="E939" i="10"/>
  <c r="E923" i="10"/>
  <c r="E645" i="10"/>
  <c r="E794" i="10"/>
  <c r="E1185" i="10"/>
  <c r="E717" i="10"/>
  <c r="E885" i="10"/>
  <c r="E576" i="10"/>
  <c r="E760" i="10"/>
  <c r="E802" i="10"/>
  <c r="E961" i="10"/>
  <c r="E815" i="10"/>
  <c r="E979" i="10"/>
  <c r="E1114" i="10"/>
  <c r="E1154" i="10"/>
  <c r="E1106" i="10"/>
  <c r="E34" i="10"/>
  <c r="E758" i="10"/>
  <c r="E706" i="10"/>
  <c r="E986" i="10"/>
  <c r="E174" i="10"/>
  <c r="E994" i="10"/>
  <c r="E728" i="10"/>
  <c r="E1174" i="10"/>
  <c r="E289" i="10"/>
  <c r="E16" i="10"/>
  <c r="E170" i="10"/>
  <c r="E463" i="10"/>
  <c r="E459" i="10"/>
  <c r="E236" i="10"/>
  <c r="E1053" i="10"/>
  <c r="E663" i="10"/>
  <c r="E1140" i="10"/>
  <c r="E618" i="10"/>
  <c r="E312" i="10"/>
  <c r="E228" i="10"/>
  <c r="E620" i="10"/>
  <c r="E372" i="10"/>
  <c r="E594" i="10"/>
  <c r="E610" i="10"/>
  <c r="E137" i="10"/>
  <c r="E442" i="10"/>
  <c r="E147" i="10"/>
  <c r="E458" i="10"/>
  <c r="E305" i="10"/>
  <c r="E616" i="10"/>
  <c r="E776" i="10"/>
  <c r="E825" i="10"/>
  <c r="E375" i="10"/>
  <c r="E865" i="10"/>
  <c r="E89" i="10"/>
  <c r="E470" i="10"/>
  <c r="E309" i="10"/>
  <c r="E364" i="10"/>
  <c r="E230" i="10"/>
  <c r="E206" i="10"/>
  <c r="E406" i="10"/>
  <c r="E800" i="10"/>
  <c r="E704" i="10"/>
  <c r="E56" i="10"/>
  <c r="E180" i="10"/>
  <c r="E179" i="10"/>
  <c r="E1030" i="10"/>
  <c r="E959" i="10"/>
  <c r="E982" i="10"/>
  <c r="E335" i="10"/>
  <c r="E658" i="10"/>
  <c r="E530" i="10"/>
  <c r="E207" i="10"/>
  <c r="E177" i="10"/>
  <c r="E1149" i="10"/>
  <c r="E683" i="10"/>
  <c r="E428" i="10"/>
  <c r="E316" i="10"/>
  <c r="E928" i="10"/>
  <c r="E1050" i="10"/>
  <c r="E318" i="10"/>
  <c r="E465" i="10"/>
  <c r="E1116" i="10"/>
  <c r="E240" i="10"/>
  <c r="E1179" i="10"/>
  <c r="E25" i="10"/>
  <c r="E450" i="10"/>
  <c r="E74" i="10"/>
  <c r="E280" i="10"/>
  <c r="E40" i="10"/>
  <c r="E605" i="10"/>
  <c r="E1109" i="10"/>
  <c r="E571" i="10"/>
  <c r="E401" i="10"/>
  <c r="E253" i="10"/>
  <c r="E158" i="10"/>
  <c r="E833" i="10"/>
  <c r="E279" i="10"/>
  <c r="E793" i="10"/>
  <c r="E84" i="10"/>
  <c r="E50" i="10"/>
  <c r="E22" i="10"/>
  <c r="E350" i="10"/>
  <c r="E38" i="10"/>
  <c r="E444" i="10"/>
  <c r="E140" i="10"/>
  <c r="E699" i="10"/>
  <c r="E1123" i="10"/>
  <c r="E650" i="10"/>
  <c r="E385" i="10"/>
  <c r="E384" i="10"/>
  <c r="E110" i="10"/>
  <c r="E752" i="10"/>
  <c r="E314" i="10"/>
  <c r="E1017" i="10"/>
  <c r="E960" i="10"/>
  <c r="E46" i="10"/>
  <c r="E938" i="10"/>
  <c r="E1112" i="10"/>
  <c r="E886" i="10"/>
  <c r="E801" i="10"/>
  <c r="E770" i="10"/>
  <c r="E175" i="10"/>
  <c r="E585" i="10"/>
  <c r="E731" i="10"/>
  <c r="E686" i="10"/>
  <c r="E727" i="10"/>
  <c r="E260" i="10"/>
  <c r="E412" i="10"/>
  <c r="E524" i="10"/>
  <c r="E792" i="10"/>
  <c r="E1121" i="10"/>
  <c r="E1000" i="10"/>
  <c r="E126" i="10"/>
  <c r="E586" i="10"/>
  <c r="E925" i="10"/>
  <c r="E86" i="10"/>
  <c r="E671" i="10"/>
  <c r="E182" i="10"/>
  <c r="E1182" i="10"/>
  <c r="E136" i="10"/>
  <c r="E106" i="10"/>
  <c r="E271" i="10"/>
  <c r="E203" i="10"/>
  <c r="E172" i="10"/>
  <c r="E603" i="10"/>
  <c r="E146" i="10"/>
  <c r="E1146" i="10"/>
  <c r="E1158" i="10"/>
  <c r="E111" i="10"/>
  <c r="E1150" i="10"/>
  <c r="E965" i="10"/>
  <c r="E462" i="10"/>
  <c r="E511" i="10"/>
  <c r="E646" i="10"/>
  <c r="E740" i="10"/>
  <c r="E1054" i="10"/>
  <c r="E193" i="10"/>
  <c r="E537" i="10"/>
  <c r="E952" i="10"/>
  <c r="E7" i="10"/>
  <c r="E753" i="10"/>
  <c r="E689" i="10"/>
  <c r="E957" i="10"/>
  <c r="E900" i="10"/>
  <c r="E224" i="10"/>
  <c r="E652" i="10"/>
  <c r="E1013" i="10"/>
  <c r="E637" i="10"/>
  <c r="E572" i="10"/>
  <c r="E91" i="10"/>
  <c r="E799" i="10"/>
  <c r="E866" i="10"/>
  <c r="E723" i="10"/>
  <c r="E438" i="10"/>
  <c r="E58" i="10"/>
  <c r="E492" i="10"/>
  <c r="E237" i="10"/>
  <c r="E626" i="10"/>
  <c r="E700" i="10"/>
  <c r="E964" i="10"/>
  <c r="E780" i="10"/>
  <c r="E597" i="10"/>
  <c r="E357" i="10"/>
  <c r="E845" i="10"/>
  <c r="E629" i="10"/>
  <c r="E1067" i="10"/>
  <c r="E1177" i="10"/>
  <c r="E20" i="10"/>
  <c r="E593" i="10"/>
  <c r="E347" i="10"/>
  <c r="E782" i="10"/>
  <c r="E78" i="10"/>
  <c r="E947" i="10"/>
  <c r="E696" i="10"/>
  <c r="E832" i="10"/>
  <c r="E784" i="10"/>
  <c r="E1068" i="10"/>
  <c r="E668" i="10"/>
  <c r="E487" i="10"/>
  <c r="E1023" i="10"/>
  <c r="E711" i="10"/>
  <c r="E783" i="10"/>
  <c r="E710" i="10"/>
  <c r="E639" i="10"/>
  <c r="E851" i="10"/>
  <c r="E1046" i="10"/>
  <c r="E579" i="10"/>
  <c r="E944" i="10"/>
  <c r="E128" i="10"/>
  <c r="E1100" i="10"/>
  <c r="E624" i="10"/>
  <c r="E378" i="10"/>
  <c r="E821" i="10"/>
  <c r="E1039" i="10"/>
  <c r="E409" i="10"/>
  <c r="E415" i="10"/>
  <c r="E567" i="10"/>
  <c r="E892" i="10"/>
  <c r="E827" i="10"/>
  <c r="E1081" i="10"/>
  <c r="E954" i="10"/>
  <c r="E27" i="10"/>
  <c r="E65" i="10"/>
  <c r="E516" i="10"/>
  <c r="E285" i="10"/>
  <c r="E392" i="10"/>
  <c r="E625" i="10"/>
  <c r="E299" i="10"/>
  <c r="E1086" i="10"/>
  <c r="E197" i="10"/>
  <c r="E661" i="10"/>
  <c r="E902" i="10"/>
  <c r="E975" i="10"/>
  <c r="E903" i="10"/>
  <c r="E729" i="10"/>
  <c r="E1169" i="10"/>
  <c r="E373" i="10"/>
  <c r="E356" i="10"/>
  <c r="E440" i="10"/>
  <c r="E123" i="10"/>
  <c r="E249" i="10"/>
  <c r="E896" i="10"/>
  <c r="E102" i="10"/>
  <c r="E66" i="10"/>
  <c r="E142" i="10"/>
  <c r="E148" i="10"/>
  <c r="E592" i="10"/>
  <c r="E343" i="10"/>
  <c r="E540" i="10"/>
  <c r="E417" i="10"/>
  <c r="E856" i="10"/>
  <c r="E1103" i="10"/>
  <c r="E501" i="10"/>
  <c r="E340" i="10"/>
  <c r="E739" i="10"/>
  <c r="E568" i="10"/>
  <c r="E589" i="10"/>
  <c r="E992" i="10"/>
  <c r="E839" i="10"/>
  <c r="E288" i="10"/>
  <c r="E359" i="10"/>
  <c r="E789" i="10"/>
  <c r="E846" i="10"/>
  <c r="E621" i="10"/>
  <c r="E449" i="10"/>
  <c r="E127" i="10"/>
  <c r="E937" i="10"/>
  <c r="E553" i="10"/>
  <c r="E555" i="10"/>
  <c r="E548" i="10"/>
  <c r="E559" i="10"/>
  <c r="E819" i="10"/>
  <c r="E1038" i="10"/>
  <c r="E546" i="10"/>
  <c r="E113" i="10"/>
  <c r="E480" i="10"/>
  <c r="E246" i="10"/>
  <c r="E962" i="10"/>
  <c r="E1127" i="10"/>
  <c r="E358" i="10"/>
  <c r="E588" i="10"/>
  <c r="E864" i="10"/>
  <c r="E541" i="10"/>
  <c r="E688" i="10"/>
  <c r="E300" i="10"/>
  <c r="E277" i="10"/>
  <c r="E976" i="10"/>
  <c r="E342" i="10"/>
  <c r="E218" i="10"/>
  <c r="E831" i="10"/>
  <c r="E1167" i="10"/>
  <c r="E1069" i="10"/>
  <c r="E367" i="10"/>
  <c r="E804" i="10"/>
  <c r="E916" i="10"/>
  <c r="E878" i="10"/>
  <c r="E1062" i="10"/>
  <c r="E823" i="10"/>
  <c r="E220" i="10"/>
  <c r="E390" i="10"/>
  <c r="E570" i="10"/>
  <c r="E15" i="10"/>
  <c r="E265" i="10"/>
  <c r="E366" i="10"/>
  <c r="E500" i="10"/>
  <c r="E264" i="10"/>
  <c r="E515" i="10"/>
  <c r="E59" i="10"/>
  <c r="E1078" i="10"/>
  <c r="E895" i="10"/>
  <c r="E604" i="10"/>
  <c r="E248" i="10"/>
  <c r="E582" i="10"/>
  <c r="E1048" i="10"/>
  <c r="E124" i="10"/>
  <c r="E273" i="10"/>
  <c r="E1016" i="10"/>
  <c r="E327" i="10"/>
  <c r="E884" i="10"/>
  <c r="E882" i="10"/>
  <c r="E545" i="10"/>
  <c r="E76" i="10"/>
  <c r="E806" i="10"/>
  <c r="E746" i="10"/>
  <c r="E320" i="10"/>
  <c r="E1071" i="10"/>
  <c r="E97" i="10"/>
  <c r="E198" i="10"/>
  <c r="E542" i="10"/>
  <c r="E190" i="10"/>
  <c r="E811" i="10"/>
  <c r="E786" i="10"/>
  <c r="E577" i="10"/>
  <c r="E474" i="10"/>
  <c r="E521" i="10"/>
  <c r="E152" i="10"/>
  <c r="E550" i="10"/>
  <c r="E935" i="10"/>
  <c r="E526" i="10"/>
  <c r="E403" i="10"/>
  <c r="E252" i="10"/>
  <c r="E817" i="10"/>
  <c r="E803" i="10"/>
  <c r="E854" i="10"/>
  <c r="E775" i="10"/>
  <c r="E774" i="10"/>
  <c r="E1088" i="10"/>
  <c r="E870" i="10"/>
  <c r="E911" i="10"/>
  <c r="E1178" i="10"/>
  <c r="E1131" i="10"/>
  <c r="E1024" i="10"/>
  <c r="E103" i="10"/>
  <c r="E55" i="10"/>
  <c r="E229" i="10"/>
  <c r="E341" i="10"/>
  <c r="E614" i="10"/>
  <c r="E772" i="10"/>
  <c r="E662" i="10"/>
  <c r="E370" i="10"/>
  <c r="E660" i="10"/>
  <c r="E256" i="10"/>
  <c r="E1089" i="10"/>
  <c r="E71" i="10"/>
  <c r="E848" i="10"/>
  <c r="E21" i="10"/>
  <c r="E105" i="10"/>
  <c r="E114" i="10"/>
  <c r="E946" i="10"/>
  <c r="E302" i="10"/>
  <c r="E805" i="10"/>
  <c r="E451" i="10"/>
  <c r="E828" i="10"/>
  <c r="E301" i="10"/>
  <c r="E1095" i="10"/>
  <c r="E781" i="10"/>
  <c r="E454" i="10"/>
  <c r="E643" i="10"/>
  <c r="E561" i="10"/>
  <c r="E822" i="10"/>
  <c r="E591" i="10"/>
  <c r="E1145" i="10"/>
  <c r="E1026" i="10"/>
  <c r="E39" i="10"/>
  <c r="E1080" i="10"/>
  <c r="E1074" i="10"/>
  <c r="E361" i="10"/>
  <c r="E393" i="10"/>
  <c r="E52" i="10"/>
  <c r="E290" i="10"/>
  <c r="E840" i="10"/>
  <c r="E779" i="10"/>
  <c r="E307" i="10"/>
  <c r="E60" i="10"/>
  <c r="E141" i="10"/>
  <c r="E517" i="10"/>
  <c r="E61" i="10"/>
  <c r="E145" i="10"/>
  <c r="E251" i="10"/>
  <c r="E853" i="10"/>
  <c r="E1063" i="10"/>
  <c r="E254" i="10"/>
  <c r="E227" i="10"/>
  <c r="E583" i="10"/>
  <c r="E376" i="10"/>
  <c r="E241" i="10"/>
  <c r="E83" i="10"/>
  <c r="E909" i="10"/>
  <c r="E678" i="10"/>
  <c r="E122" i="10"/>
  <c r="E304" i="10"/>
  <c r="E953" i="10"/>
  <c r="E205" i="10"/>
  <c r="E443" i="10"/>
  <c r="E1152" i="10"/>
  <c r="E107" i="10"/>
  <c r="E317" i="10"/>
  <c r="E926" i="10"/>
  <c r="E598" i="10"/>
  <c r="E907" i="10"/>
  <c r="E413" i="10"/>
  <c r="E972" i="10"/>
  <c r="E547" i="10"/>
  <c r="E648" i="10"/>
  <c r="E560" i="10"/>
  <c r="E558" i="10"/>
  <c r="E820" i="10"/>
  <c r="E1139" i="10"/>
  <c r="E963" i="10"/>
  <c r="E287" i="10"/>
  <c r="E369" i="10"/>
  <c r="E26" i="10"/>
  <c r="E894" i="10"/>
  <c r="E1096" i="10"/>
  <c r="E1160" i="10"/>
  <c r="E1162" i="10"/>
  <c r="E199" i="10"/>
  <c r="E219" i="10"/>
  <c r="E129" i="10"/>
  <c r="E796" i="10"/>
  <c r="E374" i="10"/>
  <c r="E1130" i="10"/>
  <c r="E877" i="10"/>
  <c r="E1077" i="10"/>
  <c r="E79" i="10"/>
  <c r="E844" i="10"/>
  <c r="E485" i="10"/>
  <c r="E714" i="10"/>
  <c r="E631" i="10"/>
  <c r="E1135" i="10"/>
  <c r="E698" i="10"/>
  <c r="E321" i="10"/>
  <c r="E18" i="10"/>
  <c r="E539" i="10"/>
  <c r="E659" i="10"/>
  <c r="E139" i="10"/>
  <c r="E143" i="10"/>
  <c r="E457" i="10"/>
  <c r="E270" i="10"/>
  <c r="E910" i="10"/>
  <c r="E204" i="10"/>
  <c r="E239" i="10"/>
  <c r="E1011" i="10"/>
  <c r="E278" i="10"/>
  <c r="E1025" i="10"/>
  <c r="E192" i="10"/>
  <c r="E609" i="10"/>
  <c r="E897" i="10"/>
  <c r="E569" i="10"/>
  <c r="E812" i="10"/>
  <c r="E144" i="10"/>
  <c r="E23" i="10"/>
  <c r="E857" i="10"/>
  <c r="E332" i="10"/>
  <c r="E921" i="10"/>
  <c r="E267" i="10"/>
  <c r="E1049" i="10"/>
  <c r="E498" i="10"/>
  <c r="E554" i="10"/>
  <c r="E1094" i="10"/>
  <c r="E556" i="10"/>
  <c r="E551" i="10"/>
  <c r="E562" i="10"/>
  <c r="E549" i="10"/>
  <c r="E121" i="10"/>
  <c r="I25" i="5"/>
  <c r="K20" i="5" l="1"/>
  <c r="F197" i="10"/>
  <c r="F60" i="10"/>
  <c r="F686" i="10"/>
  <c r="F1006" i="10"/>
  <c r="F551" i="10"/>
  <c r="F362" i="10"/>
  <c r="F743" i="10"/>
  <c r="F704" i="10"/>
  <c r="F957" i="10"/>
  <c r="F706" i="10"/>
  <c r="F258" i="10"/>
  <c r="F178" i="10"/>
  <c r="F330" i="10"/>
  <c r="F554" i="10"/>
  <c r="F688" i="10"/>
  <c r="F354" i="10"/>
  <c r="F745" i="10"/>
  <c r="F79" i="10"/>
  <c r="F276" i="10"/>
  <c r="F766" i="10"/>
  <c r="F1140" i="10"/>
  <c r="F185" i="10"/>
  <c r="F1004" i="10"/>
  <c r="F556" i="10"/>
  <c r="I26" i="5"/>
  <c r="K21" i="5" l="1"/>
  <c r="I27" i="5"/>
  <c r="K22" i="5" l="1"/>
  <c r="I28" i="5"/>
  <c r="J1105" i="6" s="1"/>
  <c r="J386" i="6"/>
  <c r="J795" i="6"/>
  <c r="J633" i="6"/>
  <c r="J614" i="6"/>
  <c r="J627" i="6"/>
  <c r="J11" i="6"/>
  <c r="J852" i="6"/>
  <c r="J1025" i="6"/>
  <c r="J87" i="6"/>
  <c r="J601" i="6"/>
  <c r="J617" i="6"/>
  <c r="J354" i="6"/>
  <c r="J918" i="6"/>
  <c r="J979" i="6"/>
  <c r="J635" i="6"/>
  <c r="J451" i="6"/>
  <c r="J259" i="6"/>
  <c r="J660" i="6"/>
  <c r="J784" i="6"/>
  <c r="J668" i="6"/>
  <c r="J493" i="6"/>
  <c r="J758" i="6"/>
  <c r="J697" i="6"/>
  <c r="J462" i="6"/>
  <c r="J863" i="6"/>
  <c r="J29" i="6"/>
  <c r="J144" i="6"/>
  <c r="J474" i="6"/>
  <c r="J732" i="6"/>
  <c r="J44" i="6"/>
  <c r="J576" i="6"/>
  <c r="J582" i="6"/>
  <c r="J342" i="6"/>
  <c r="J661" i="6"/>
  <c r="J558" i="6"/>
  <c r="J813" i="6"/>
  <c r="J308" i="6"/>
  <c r="J103" i="6"/>
  <c r="J1128" i="6"/>
  <c r="J313" i="6"/>
  <c r="J362" i="6"/>
  <c r="J1137" i="6"/>
  <c r="J731" i="6"/>
  <c r="J1010" i="6"/>
  <c r="J156" i="6"/>
  <c r="J206" i="6"/>
  <c r="J937" i="6"/>
  <c r="J158" i="6"/>
  <c r="J405" i="6"/>
  <c r="J195" i="6"/>
  <c r="J36" i="6"/>
  <c r="J258" i="6"/>
  <c r="J363" i="6"/>
  <c r="J817" i="6"/>
  <c r="J888" i="6"/>
  <c r="J793" i="6"/>
  <c r="J1187" i="6"/>
  <c r="J422" i="6"/>
  <c r="J1111" i="6"/>
  <c r="J396" i="6"/>
  <c r="J727" i="6"/>
  <c r="J978" i="6"/>
  <c r="J332" i="6"/>
  <c r="J141" i="6"/>
  <c r="J920" i="6"/>
  <c r="J346" i="6"/>
  <c r="J1069" i="6"/>
  <c r="J1072" i="6"/>
  <c r="J654" i="6"/>
  <c r="J1061" i="6"/>
  <c r="J811" i="6"/>
  <c r="J271" i="6"/>
  <c r="J714" i="6"/>
  <c r="J856" i="6"/>
  <c r="J853" i="6"/>
  <c r="J565" i="6"/>
  <c r="J14" i="6"/>
  <c r="J568" i="6"/>
  <c r="J1064" i="6"/>
  <c r="J110" i="6"/>
  <c r="J13" i="6"/>
  <c r="J419" i="6"/>
  <c r="J847" i="6"/>
  <c r="J466" i="6"/>
  <c r="J473" i="6"/>
  <c r="J160" i="6"/>
  <c r="J843" i="6"/>
  <c r="J90" i="6"/>
  <c r="J623" i="6"/>
  <c r="J128" i="6"/>
  <c r="J997" i="6"/>
  <c r="J209" i="6"/>
  <c r="J868" i="6"/>
  <c r="J904" i="6"/>
  <c r="J529" i="6"/>
  <c r="J353" i="6"/>
  <c r="J1136" i="6"/>
  <c r="J569" i="6"/>
  <c r="J516" i="6"/>
  <c r="J1077" i="6"/>
  <c r="J394" i="6"/>
  <c r="J241" i="6"/>
  <c r="J170" i="6"/>
  <c r="J64" i="6"/>
  <c r="J624" i="6"/>
  <c r="J860" i="6"/>
  <c r="J911" i="6"/>
  <c r="J334" i="6"/>
  <c r="J874" i="6"/>
  <c r="J276" i="6"/>
  <c r="J357" i="6"/>
  <c r="J869" i="6"/>
  <c r="J766" i="6"/>
  <c r="J1156" i="6"/>
  <c r="J425" i="6"/>
  <c r="J1130" i="6"/>
  <c r="J127" i="6"/>
  <c r="J307" i="6"/>
  <c r="J657" i="6"/>
  <c r="J169" i="6"/>
  <c r="J521" i="6"/>
  <c r="J619" i="6"/>
  <c r="J600" i="6"/>
  <c r="J1084" i="6"/>
  <c r="J726" i="6"/>
  <c r="J1086" i="6"/>
  <c r="J186" i="6"/>
  <c r="J1037" i="6"/>
  <c r="J1159" i="6"/>
  <c r="J400" i="6"/>
  <c r="J1038" i="6"/>
  <c r="J247" i="6"/>
  <c r="J143" i="6"/>
  <c r="J280" i="6"/>
  <c r="J498" i="6"/>
  <c r="J589" i="6"/>
  <c r="J609" i="6"/>
  <c r="J1131" i="6"/>
  <c r="J345" i="6"/>
  <c r="J380" i="6"/>
  <c r="J117" i="6"/>
  <c r="J560" i="6"/>
  <c r="J1059" i="6"/>
  <c r="J894" i="6"/>
  <c r="J1188" i="6"/>
  <c r="J57" i="6"/>
  <c r="J99" i="6"/>
  <c r="J97" i="6"/>
  <c r="J1153" i="6"/>
  <c r="J720" i="6"/>
  <c r="J574" i="6"/>
  <c r="J725" i="6"/>
  <c r="J1107" i="6"/>
  <c r="J755" i="6"/>
  <c r="J913" i="6"/>
  <c r="J371" i="6"/>
  <c r="J685" i="6"/>
  <c r="J84" i="6"/>
  <c r="J290" i="6"/>
  <c r="J177" i="6"/>
  <c r="J975" i="6"/>
  <c r="J267" i="6"/>
  <c r="J728" i="6"/>
  <c r="J508" i="6"/>
  <c r="J296" i="6"/>
  <c r="J39" i="6"/>
  <c r="J1042" i="6"/>
  <c r="J981" i="6"/>
  <c r="J993" i="6"/>
  <c r="J738" i="6"/>
  <c r="J536" i="6"/>
  <c r="J231" i="6"/>
  <c r="J1016" i="6"/>
  <c r="J637" i="6"/>
  <c r="J248" i="6"/>
  <c r="J1034" i="6"/>
  <c r="J1180" i="6"/>
  <c r="J928" i="6"/>
  <c r="J892" i="6"/>
  <c r="J566" i="6"/>
  <c r="J674" i="6"/>
  <c r="J329" i="6"/>
  <c r="J112" i="6"/>
  <c r="J823" i="6"/>
  <c r="J1012" i="6"/>
  <c r="J528" i="6"/>
  <c r="J101" i="6"/>
  <c r="J1109" i="6"/>
  <c r="J214" i="6"/>
  <c r="J1029" i="6"/>
  <c r="J819" i="6"/>
  <c r="J43" i="6"/>
  <c r="J70" i="6"/>
  <c r="J810" i="6"/>
  <c r="J1147" i="6"/>
  <c r="J253" i="6"/>
  <c r="J594" i="6"/>
  <c r="J501" i="6"/>
  <c r="J729" i="6"/>
  <c r="J611" i="6"/>
  <c r="J799" i="6"/>
  <c r="J724" i="6"/>
  <c r="J1032" i="6"/>
  <c r="J667" i="6"/>
  <c r="J269" i="6"/>
  <c r="J559" i="6"/>
  <c r="J213" i="6"/>
  <c r="J946" i="6"/>
  <c r="J327" i="6"/>
  <c r="J499" i="6"/>
  <c r="J179" i="6"/>
  <c r="J703" i="6"/>
  <c r="J893" i="6"/>
  <c r="J936" i="6"/>
  <c r="J951" i="6"/>
  <c r="J126" i="6"/>
  <c r="J842" i="6"/>
  <c r="J626" i="6"/>
  <c r="J761" i="6"/>
  <c r="J349" i="6"/>
  <c r="J242" i="6"/>
  <c r="J1172" i="6"/>
  <c r="J433" i="6"/>
  <c r="J1036" i="6"/>
  <c r="J116" i="6"/>
  <c r="J286" i="6"/>
  <c r="J496" i="6"/>
  <c r="J442" i="6"/>
  <c r="J347" i="6"/>
  <c r="J198" i="6"/>
  <c r="J646" i="6"/>
  <c r="J705" i="6"/>
  <c r="J374" i="6"/>
  <c r="J31" i="6"/>
  <c r="J713" i="6"/>
  <c r="J423" i="6"/>
  <c r="J780" i="6"/>
  <c r="J263" i="6"/>
  <c r="J1057" i="6"/>
  <c r="J770" i="6"/>
  <c r="J1075" i="6"/>
  <c r="J854" i="6"/>
  <c r="J620" i="6"/>
  <c r="J472" i="6"/>
  <c r="J781" i="6"/>
  <c r="J509" i="6"/>
  <c r="J12" i="6"/>
  <c r="J990" i="6"/>
  <c r="J615" i="6"/>
  <c r="J1039" i="6"/>
  <c r="J412" i="6"/>
  <c r="J702" i="6"/>
  <c r="J818" i="6"/>
  <c r="J418" i="6"/>
  <c r="J1162" i="6"/>
  <c r="J168" i="6"/>
  <c r="J570" i="6"/>
  <c r="J895" i="6"/>
  <c r="J34" i="6"/>
  <c r="J284" i="6"/>
  <c r="J988" i="6"/>
  <c r="J652" i="6"/>
  <c r="J204" i="6"/>
  <c r="J507" i="6"/>
  <c r="J1054" i="6"/>
  <c r="J224" i="6"/>
  <c r="J316" i="6"/>
  <c r="J459" i="6"/>
  <c r="J1185" i="6"/>
  <c r="J350" i="6"/>
  <c r="J1124" i="6"/>
  <c r="J815" i="6"/>
  <c r="J1138" i="6"/>
  <c r="J181" i="6"/>
  <c r="J699" i="6"/>
  <c r="J440" i="6"/>
  <c r="J1189" i="6"/>
  <c r="J293" i="6"/>
  <c r="J523" i="6"/>
  <c r="J753" i="6"/>
  <c r="J743" i="6"/>
  <c r="J867" i="6"/>
  <c r="J897" i="6"/>
  <c r="J839" i="6"/>
  <c r="J838" i="6"/>
  <c r="J982" i="6"/>
  <c r="J452" i="6"/>
  <c r="J309" i="6"/>
  <c r="J542" i="6"/>
  <c r="J1080" i="6"/>
  <c r="J1093" i="6"/>
  <c r="J875" i="6"/>
  <c r="J848" i="6"/>
  <c r="J306" i="6"/>
  <c r="J812" i="6"/>
  <c r="J215" i="6"/>
  <c r="J145" i="6"/>
  <c r="J989" i="6"/>
  <c r="J240" i="6"/>
  <c r="J122" i="6"/>
  <c r="J538" i="6"/>
  <c r="J295" i="6"/>
  <c r="J651" i="6"/>
  <c r="J135" i="6"/>
  <c r="J996" i="6"/>
  <c r="J297" i="6"/>
  <c r="J438" i="6"/>
  <c r="J48" i="6"/>
  <c r="J965" i="6"/>
  <c r="J376" i="6"/>
  <c r="J857" i="6"/>
  <c r="J902" i="6"/>
  <c r="J534" i="6"/>
  <c r="J682" i="6"/>
  <c r="J590" i="6"/>
  <c r="J1020" i="6"/>
  <c r="J881" i="6"/>
  <c r="J680" i="6"/>
  <c r="J379" i="6"/>
  <c r="J551" i="6"/>
  <c r="J994" i="6"/>
  <c r="J454" i="6"/>
  <c r="J1044" i="6"/>
  <c r="J707" i="6"/>
  <c r="J802" i="6"/>
  <c r="J1100" i="6"/>
  <c r="J407" i="6"/>
  <c r="J807" i="6"/>
  <c r="J1011" i="6"/>
  <c r="J477" i="6"/>
  <c r="J439" i="6"/>
  <c r="J938" i="6"/>
  <c r="J408" i="6"/>
  <c r="J318" i="6"/>
  <c r="J289" i="6"/>
  <c r="J194" i="6"/>
  <c r="J915" i="6"/>
  <c r="J364" i="6"/>
  <c r="J123" i="6"/>
  <c r="J319" i="6"/>
  <c r="J701" i="6"/>
  <c r="J548" i="6"/>
  <c r="J270" i="6"/>
  <c r="J715" i="6"/>
  <c r="J527" i="6"/>
  <c r="J1062" i="6"/>
  <c r="J446" i="6"/>
  <c r="J1041" i="6"/>
  <c r="J684" i="6"/>
  <c r="J858" i="6"/>
  <c r="J182" i="6"/>
  <c r="J152" i="6"/>
  <c r="J320" i="6"/>
  <c r="J351" i="6"/>
  <c r="J1169" i="6"/>
  <c r="J102" i="6"/>
  <c r="J2" i="6"/>
  <c r="J461" i="6"/>
  <c r="J174" i="6"/>
  <c r="J37" i="6"/>
  <c r="J1163" i="6"/>
  <c r="J385" i="6"/>
  <c r="J166" i="6"/>
  <c r="J465" i="6"/>
  <c r="J365" i="6"/>
  <c r="J935" i="6"/>
  <c r="J532" i="6"/>
  <c r="J132" i="6"/>
  <c r="J1096" i="6"/>
  <c r="J1167" i="6"/>
  <c r="J550" i="6"/>
  <c r="J96" i="6"/>
  <c r="J653" i="6"/>
  <c r="J511" i="6"/>
  <c r="J482" i="6"/>
  <c r="J124" i="6"/>
  <c r="J992" i="6"/>
  <c r="J151" i="6"/>
  <c r="J266" i="6"/>
  <c r="J355" i="6"/>
  <c r="J864" i="6"/>
  <c r="J553" i="6"/>
  <c r="J154" i="6"/>
  <c r="J740" i="6"/>
  <c r="J189" i="6"/>
  <c r="J49" i="6"/>
  <c r="J964" i="6"/>
  <c r="J647" i="6"/>
  <c r="J200" i="6"/>
  <c r="J203" i="6"/>
  <c r="J411" i="6"/>
  <c r="J1110" i="6"/>
  <c r="J261" i="6"/>
  <c r="J760" i="6"/>
  <c r="J912" i="6"/>
  <c r="J427" i="6"/>
  <c r="J961" i="6"/>
  <c r="J47" i="6"/>
  <c r="J268" i="6"/>
  <c r="J1040" i="6"/>
  <c r="J671" i="6"/>
  <c r="J925" i="6"/>
  <c r="J607" i="6"/>
  <c r="J1176" i="6"/>
  <c r="J1005" i="6"/>
  <c r="J71" i="6"/>
  <c r="J424" i="6"/>
  <c r="J696" i="6"/>
  <c r="J670" i="6"/>
  <c r="J211" i="6"/>
  <c r="J783" i="6"/>
  <c r="J905" i="6"/>
  <c r="J73" i="6"/>
  <c r="J890" i="6"/>
  <c r="J914" i="6"/>
  <c r="J779" i="6"/>
  <c r="J95" i="6"/>
  <c r="J343" i="6"/>
  <c r="J776" i="6"/>
  <c r="J879" i="6"/>
  <c r="J1019" i="6"/>
  <c r="J264" i="6"/>
  <c r="J977" i="6"/>
  <c r="J546" i="6"/>
  <c r="J1076" i="6"/>
  <c r="J826" i="6"/>
  <c r="J717" i="6"/>
  <c r="J789" i="6"/>
  <c r="J1181" i="6"/>
  <c r="J1082" i="6"/>
  <c r="J561" i="6"/>
  <c r="J510" i="6"/>
  <c r="J252" i="6"/>
  <c r="J829" i="6"/>
  <c r="J171" i="6"/>
  <c r="J708" i="6"/>
  <c r="J995" i="6"/>
  <c r="J502" i="6"/>
  <c r="J592" i="6"/>
  <c r="J406" i="6"/>
  <c r="J541" i="6"/>
  <c r="J745" i="6"/>
  <c r="J557" i="6"/>
  <c r="J119" i="6"/>
  <c r="J1127" i="6"/>
  <c r="J85" i="6"/>
  <c r="J192" i="6"/>
  <c r="J163" i="6"/>
  <c r="J742" i="6"/>
  <c r="J505" i="6"/>
  <c r="J1149" i="6"/>
  <c r="J735" i="6"/>
  <c r="J435" i="6"/>
  <c r="J142" i="6"/>
  <c r="J150" i="6"/>
  <c r="J125" i="6"/>
  <c r="J554" i="6"/>
  <c r="J458" i="6"/>
  <c r="J519" i="6"/>
  <c r="J417" i="6"/>
  <c r="J1073" i="6"/>
  <c r="J291" i="6"/>
  <c r="J1160" i="6"/>
  <c r="J164" i="6"/>
  <c r="J1050" i="6"/>
  <c r="J1182" i="6"/>
  <c r="J399" i="6"/>
  <c r="J562" i="6"/>
  <c r="J1126" i="6"/>
  <c r="J464" i="6"/>
  <c r="J230" i="6"/>
  <c r="J1155" i="6"/>
  <c r="J149" i="6"/>
  <c r="J1046" i="6"/>
  <c r="J404" i="6"/>
  <c r="J772" i="6"/>
  <c r="J641" i="6"/>
  <c r="J513" i="6"/>
  <c r="J348" i="6"/>
  <c r="J916" i="6"/>
  <c r="J748" i="6"/>
  <c r="J926" i="6"/>
  <c r="J533" i="6"/>
  <c r="J370" i="6"/>
  <c r="J831" i="6"/>
  <c r="J217" i="6"/>
  <c r="J984" i="6"/>
  <c r="J577" i="6"/>
  <c r="J825" i="6"/>
  <c r="J401" i="6"/>
  <c r="J840" i="6"/>
  <c r="J584" i="6"/>
  <c r="J15" i="6"/>
  <c r="J980" i="6"/>
  <c r="J1178" i="6"/>
  <c r="J402" i="6"/>
  <c r="J794" i="6"/>
  <c r="J849" i="6"/>
  <c r="J359" i="6"/>
  <c r="J337" i="6"/>
  <c r="J344" i="6"/>
  <c r="J147" i="6"/>
  <c r="J72" i="6"/>
  <c r="J382" i="6"/>
  <c r="J180" i="6"/>
  <c r="J769" i="6"/>
  <c r="J218" i="6"/>
  <c r="J678" i="6"/>
  <c r="J506" i="6"/>
  <c r="J184" i="6"/>
  <c r="J381" i="6"/>
  <c r="J294" i="6"/>
  <c r="J986" i="6"/>
  <c r="J1103" i="6"/>
  <c r="J871" i="6"/>
  <c r="J949" i="6"/>
  <c r="J656" i="6"/>
  <c r="J491" i="6"/>
  <c r="J1089" i="6"/>
  <c r="J634" i="6"/>
  <c r="J850" i="6"/>
  <c r="J35" i="6"/>
  <c r="J397" i="6"/>
  <c r="J931" i="6"/>
  <c r="J79" i="6"/>
  <c r="J26" i="6"/>
  <c r="J1013" i="6"/>
  <c r="J281" i="6"/>
  <c r="J1121" i="6"/>
  <c r="J28" i="6"/>
  <c r="J78" i="6"/>
  <c r="J1141" i="6"/>
  <c r="J233" i="6"/>
  <c r="J283" i="6"/>
  <c r="J1015" i="6"/>
  <c r="J712" i="6"/>
  <c r="J711" i="6"/>
  <c r="J20" i="6"/>
  <c r="J24" i="6"/>
  <c r="J640" i="6"/>
  <c r="J59" i="6"/>
  <c r="J221" i="6"/>
  <c r="J25" i="6"/>
  <c r="J104" i="6"/>
  <c r="J900" i="6"/>
  <c r="J933" i="6"/>
  <c r="J878" i="6"/>
  <c r="J639" i="6"/>
  <c r="J930" i="6"/>
  <c r="J7" i="6"/>
  <c r="J65" i="6"/>
  <c r="J662" i="6"/>
  <c r="J934" i="6"/>
  <c r="J22" i="6"/>
  <c r="J485" i="6"/>
  <c r="J943" i="6"/>
  <c r="J663" i="6"/>
  <c r="J1123" i="6"/>
  <c r="J113" i="6"/>
  <c r="J929" i="6"/>
  <c r="J106" i="6"/>
  <c r="J50" i="6"/>
  <c r="J234" i="6"/>
  <c r="J114" i="6"/>
  <c r="J664" i="6"/>
  <c r="J901" i="6"/>
  <c r="J66" i="6"/>
  <c r="J1119" i="6"/>
  <c r="J1014" i="6"/>
  <c r="J638" i="6"/>
  <c r="J1122" i="6"/>
  <c r="J6" i="6"/>
  <c r="J786" i="6"/>
  <c r="J60" i="6"/>
  <c r="J21" i="6"/>
  <c r="J282" i="6"/>
  <c r="J77" i="6"/>
  <c r="J27" i="6"/>
  <c r="J51" i="6"/>
  <c r="J52" i="6"/>
  <c r="J876" i="6"/>
  <c r="J223" i="6"/>
  <c r="J486" i="6"/>
  <c r="J5" i="6"/>
  <c r="J578" i="6"/>
  <c r="J105" i="6"/>
  <c r="J235" i="6"/>
  <c r="J115" i="6"/>
  <c r="J787" i="6"/>
  <c r="J877" i="6"/>
  <c r="J942" i="6"/>
  <c r="J788" i="6"/>
  <c r="J61" i="6"/>
  <c r="J941" i="6"/>
  <c r="J580" i="6"/>
  <c r="J23" i="6"/>
  <c r="J67" i="6"/>
  <c r="J932" i="6"/>
  <c r="J222" i="6"/>
  <c r="J1120" i="6"/>
  <c r="L7" i="12"/>
  <c r="L6" i="12"/>
  <c r="K7" i="12"/>
  <c r="K6" i="12"/>
  <c r="J704" i="6" l="1"/>
  <c r="J999" i="6"/>
  <c r="J428" i="6"/>
  <c r="J805" i="6"/>
  <c r="J655" i="6"/>
  <c r="J718" i="6"/>
  <c r="J903" i="6"/>
  <c r="J543" i="6"/>
  <c r="J201" i="6"/>
  <c r="J782" i="6"/>
  <c r="J828" i="6"/>
  <c r="J809" i="6"/>
  <c r="J434" i="6"/>
  <c r="J972" i="6"/>
  <c r="J285" i="6"/>
  <c r="J183" i="6"/>
  <c r="J1009" i="6"/>
  <c r="J488" i="6"/>
  <c r="J58" i="6"/>
  <c r="J492" i="6"/>
  <c r="J939" i="6"/>
  <c r="J759" i="6"/>
  <c r="J1027" i="6"/>
  <c r="J1028" i="6"/>
  <c r="J549" i="6"/>
  <c r="J421" i="6"/>
  <c r="J835" i="6"/>
  <c r="J1161" i="6"/>
  <c r="J517" i="6"/>
  <c r="J658" i="6"/>
  <c r="J159" i="6"/>
  <c r="J621" i="6"/>
  <c r="J785" i="6"/>
  <c r="J1102" i="6"/>
  <c r="J479" i="6"/>
  <c r="J958" i="6"/>
  <c r="J851" i="6"/>
  <c r="J1002" i="6"/>
  <c r="J450" i="6"/>
  <c r="J952" i="6"/>
  <c r="J366" i="6"/>
  <c r="J974" i="6"/>
  <c r="J746" i="6"/>
  <c r="J340" i="6"/>
  <c r="J790" i="6"/>
  <c r="J756" i="6"/>
  <c r="J535" i="6"/>
  <c r="J710" i="6"/>
  <c r="J299" i="6"/>
  <c r="J1143" i="6"/>
  <c r="J133" i="6"/>
  <c r="J80" i="6"/>
  <c r="J1150" i="6"/>
  <c r="J475" i="6"/>
  <c r="J431" i="6"/>
  <c r="J325" i="6"/>
  <c r="J155" i="6"/>
  <c r="J791" i="6"/>
  <c r="J1035" i="6"/>
  <c r="J665" i="6"/>
  <c r="J844" i="6"/>
  <c r="J146" i="6"/>
  <c r="J1132" i="6"/>
  <c r="J81" i="6"/>
  <c r="J603" i="6"/>
  <c r="J968" i="6"/>
  <c r="J1116" i="6"/>
  <c r="J148" i="6"/>
  <c r="J544" i="6"/>
  <c r="J889" i="6"/>
  <c r="J686" i="6"/>
  <c r="J862" i="6"/>
  <c r="J1045" i="6"/>
  <c r="J677" i="6"/>
  <c r="J1117" i="6"/>
  <c r="J1154" i="6"/>
  <c r="J478" i="6"/>
  <c r="J1004" i="6"/>
  <c r="J887" i="6"/>
  <c r="J586" i="6"/>
  <c r="J212" i="6"/>
  <c r="J69" i="6"/>
  <c r="J1056" i="6"/>
  <c r="J483" i="6"/>
  <c r="J187" i="6"/>
  <c r="J298" i="6"/>
  <c r="J1085" i="6"/>
  <c r="J167" i="6"/>
  <c r="J631" i="6"/>
  <c r="J46" i="6"/>
  <c r="J484" i="6"/>
  <c r="J1070" i="6"/>
  <c r="J754" i="6"/>
  <c r="J1049" i="6"/>
  <c r="J572" i="6"/>
  <c r="J1097" i="6"/>
  <c r="J751" i="6"/>
  <c r="J288" i="6"/>
  <c r="J89" i="6"/>
  <c r="J245" i="6"/>
  <c r="J970" i="6"/>
  <c r="J185" i="6"/>
  <c r="J629" i="6"/>
  <c r="J219" i="6"/>
  <c r="J244" i="6"/>
  <c r="J136" i="6"/>
  <c r="J226" i="6"/>
  <c r="J251" i="6"/>
  <c r="J190" i="6"/>
  <c r="J447" i="6"/>
  <c r="J800" i="6"/>
  <c r="J956" i="6"/>
  <c r="J865" i="6"/>
  <c r="J368" i="6"/>
  <c r="J966" i="6"/>
  <c r="J719" i="6"/>
  <c r="J767" i="6"/>
  <c r="J773" i="6"/>
  <c r="J328" i="6"/>
  <c r="J778" i="6"/>
  <c r="J741" i="6"/>
  <c r="J1104" i="6"/>
  <c r="J322" i="6"/>
  <c r="J896" i="6"/>
  <c r="J587" i="6"/>
  <c r="J356" i="6"/>
  <c r="J476" i="6"/>
  <c r="J694" i="6"/>
  <c r="J369" i="6"/>
  <c r="J262" i="6"/>
  <c r="J1083" i="6"/>
  <c r="J899" i="6"/>
  <c r="J924" i="6"/>
  <c r="J1022" i="6"/>
  <c r="J954" i="6"/>
  <c r="J237" i="6"/>
  <c r="J83" i="6"/>
  <c r="J91" i="6"/>
  <c r="J463" i="6"/>
  <c r="J278" i="6"/>
  <c r="J193" i="6"/>
  <c r="J768" i="6"/>
  <c r="J74" i="6"/>
  <c r="J130" i="6"/>
  <c r="J1142" i="6"/>
  <c r="J191" i="6"/>
  <c r="J763" i="6"/>
  <c r="J207" i="6"/>
  <c r="J906" i="6"/>
  <c r="J1030" i="6"/>
  <c r="J228" i="6"/>
  <c r="J636" i="6"/>
  <c r="J846" i="6"/>
  <c r="J3" i="6"/>
  <c r="J1060" i="6"/>
  <c r="J945" i="6"/>
  <c r="J921" i="6"/>
  <c r="J1058" i="6"/>
  <c r="J616" i="6"/>
  <c r="J998" i="6"/>
  <c r="J336" i="6"/>
  <c r="J872" i="6"/>
  <c r="J310" i="6"/>
  <c r="J1118" i="6"/>
  <c r="J837" i="6"/>
  <c r="J324" i="6"/>
  <c r="J873" i="6"/>
  <c r="J1094" i="6"/>
  <c r="J176" i="6"/>
  <c r="J1190" i="6"/>
  <c r="J796" i="6"/>
  <c r="J196" i="6"/>
  <c r="J45" i="6"/>
  <c r="J948" i="6"/>
  <c r="J38" i="6"/>
  <c r="J367" i="6"/>
  <c r="J238" i="6"/>
  <c r="J497" i="6"/>
  <c r="J622" i="6"/>
  <c r="J598" i="6"/>
  <c r="J1091" i="6"/>
  <c r="J388" i="6"/>
  <c r="J814" i="6"/>
  <c r="J254" i="6"/>
  <c r="J775" i="6"/>
  <c r="J210" i="6"/>
  <c r="J736" i="6"/>
  <c r="J567" i="6"/>
  <c r="J1047" i="6"/>
  <c r="J341" i="6"/>
  <c r="J722" i="6"/>
  <c r="J1183" i="6"/>
  <c r="J304" i="6"/>
  <c r="J326" i="6"/>
  <c r="J953" i="6"/>
  <c r="J414" i="6"/>
  <c r="J518" i="6"/>
  <c r="J1063" i="6"/>
  <c r="J260" i="6"/>
  <c r="J161" i="6"/>
  <c r="J279" i="6"/>
  <c r="J540" i="6"/>
  <c r="J487" i="6"/>
  <c r="J909" i="6"/>
  <c r="J803" i="6"/>
  <c r="J470" i="6"/>
  <c r="J333" i="6"/>
  <c r="J111" i="6"/>
  <c r="J76" i="6"/>
  <c r="J257" i="6"/>
  <c r="J1175" i="6"/>
  <c r="J1186" i="6"/>
  <c r="J134" i="6"/>
  <c r="J963" i="6"/>
  <c r="J642" i="6"/>
  <c r="J321" i="6"/>
  <c r="J520" i="6"/>
  <c r="J202" i="6"/>
  <c r="J681" i="6"/>
  <c r="J870" i="6"/>
  <c r="J798" i="6"/>
  <c r="J610" i="6"/>
  <c r="J469" i="6"/>
  <c r="J467" i="6"/>
  <c r="J820" i="6"/>
  <c r="J1101" i="6"/>
  <c r="J32" i="6"/>
  <c r="J100" i="6"/>
  <c r="J1078" i="6"/>
  <c r="J275" i="6"/>
  <c r="J950" i="6"/>
  <c r="J1157" i="6"/>
  <c r="J808" i="6"/>
  <c r="J277" i="6"/>
  <c r="J441" i="6"/>
  <c r="J1088" i="6"/>
  <c r="J188" i="6"/>
  <c r="J1006" i="6"/>
  <c r="J706" i="6"/>
  <c r="J597" i="6"/>
  <c r="J1158" i="6"/>
  <c r="J372" i="6"/>
  <c r="J53" i="6"/>
  <c r="J908" i="6"/>
  <c r="J30" i="6"/>
  <c r="J947" i="6"/>
  <c r="J480" i="6"/>
  <c r="J98" i="6"/>
  <c r="J17" i="6"/>
  <c r="J227" i="6"/>
  <c r="J456" i="6"/>
  <c r="J1135" i="6"/>
  <c r="J687" i="6"/>
  <c r="J481" i="6"/>
  <c r="J691" i="6"/>
  <c r="J927" i="6"/>
  <c r="J8" i="6"/>
  <c r="J432" i="6"/>
  <c r="J243" i="6"/>
  <c r="J437" i="6"/>
  <c r="J108" i="6"/>
  <c r="J395" i="6"/>
  <c r="J1170" i="6"/>
  <c r="J1067" i="6"/>
  <c r="J971" i="6"/>
  <c r="J695" i="6"/>
  <c r="J555" i="6"/>
  <c r="J331" i="6"/>
  <c r="J579" i="6"/>
  <c r="J153" i="6"/>
  <c r="J373" i="6"/>
  <c r="J1081" i="6"/>
  <c r="J757" i="6"/>
  <c r="J1026" i="6"/>
  <c r="J692" i="6"/>
  <c r="J923" i="6"/>
  <c r="J384" i="6"/>
  <c r="J303" i="6"/>
  <c r="J666" i="6"/>
  <c r="J1164" i="6"/>
  <c r="J92" i="6"/>
  <c r="J387" i="6"/>
  <c r="J801" i="6"/>
  <c r="J625" i="6"/>
  <c r="J338" i="6"/>
  <c r="J804" i="6"/>
  <c r="J311" i="6"/>
  <c r="J302" i="6"/>
  <c r="J885" i="6"/>
  <c r="J630" i="6"/>
  <c r="J305" i="6"/>
  <c r="J830" i="6"/>
  <c r="J962" i="6"/>
  <c r="J940" i="6"/>
  <c r="J524" i="6"/>
  <c r="J1129" i="6"/>
  <c r="J162" i="6"/>
  <c r="J539" i="6"/>
  <c r="J1114" i="6"/>
  <c r="J552" i="6"/>
  <c r="J733" i="6"/>
  <c r="J987" i="6"/>
  <c r="J1099" i="6"/>
  <c r="J1108" i="6"/>
  <c r="J976" i="6"/>
  <c r="J709" i="6"/>
  <c r="J1092" i="6"/>
  <c r="J960" i="6"/>
  <c r="J375" i="6"/>
  <c r="J833" i="6"/>
  <c r="J1174" i="6"/>
  <c r="J588" i="6"/>
  <c r="J339" i="6"/>
  <c r="J420" i="6"/>
  <c r="J866" i="6"/>
  <c r="J716" i="6"/>
  <c r="J468" i="6"/>
  <c r="J335" i="6"/>
  <c r="J765" i="6"/>
  <c r="J172" i="6"/>
  <c r="J957" i="6"/>
  <c r="J409" i="6"/>
  <c r="J287" i="6"/>
  <c r="J18" i="6"/>
  <c r="J1003" i="6"/>
  <c r="J140" i="6"/>
  <c r="J721" i="6"/>
  <c r="J398" i="6"/>
  <c r="J556" i="6"/>
  <c r="J882" i="6"/>
  <c r="J236" i="6"/>
  <c r="J1079" i="6"/>
  <c r="J317" i="6"/>
  <c r="J744" i="6"/>
  <c r="J515" i="6"/>
  <c r="J107" i="6"/>
  <c r="J131" i="6"/>
  <c r="J301" i="6"/>
  <c r="J1065" i="6"/>
  <c r="J644" i="6"/>
  <c r="J40" i="6"/>
  <c r="J525" i="6"/>
  <c r="J737" i="6"/>
  <c r="J173" i="6"/>
  <c r="J139" i="6"/>
  <c r="J199" i="6"/>
  <c r="J42" i="6"/>
  <c r="J273" i="6"/>
  <c r="J1106" i="6"/>
  <c r="J1043" i="6"/>
  <c r="J1068" i="6"/>
  <c r="J455" i="6"/>
  <c r="J1177" i="6"/>
  <c r="J389" i="6"/>
  <c r="J216" i="6"/>
  <c r="J659" i="6"/>
  <c r="J959" i="6"/>
  <c r="J563" i="6"/>
  <c r="J859" i="6"/>
  <c r="J1184" i="6"/>
  <c r="J449" i="6"/>
  <c r="J672" i="6"/>
  <c r="J886" i="6"/>
  <c r="J1051" i="6"/>
  <c r="J1098" i="6"/>
  <c r="J495" i="6"/>
  <c r="J762" i="6"/>
  <c r="J1148" i="6"/>
  <c r="J632" i="6"/>
  <c r="J430" i="6"/>
  <c r="J648" i="6"/>
  <c r="J700" i="6"/>
  <c r="J596" i="6"/>
  <c r="J54" i="6"/>
  <c r="J453" i="6"/>
  <c r="J1001" i="6"/>
  <c r="J378" i="6"/>
  <c r="J250" i="6"/>
  <c r="J512" i="6"/>
  <c r="J392" i="6"/>
  <c r="J225" i="6"/>
  <c r="J679" i="6"/>
  <c r="J750" i="6"/>
  <c r="J618" i="6"/>
  <c r="J460" i="6"/>
  <c r="J764" i="6"/>
  <c r="J526" i="6"/>
  <c r="J390" i="6"/>
  <c r="J1146" i="6"/>
  <c r="J436" i="6"/>
  <c r="J1023" i="6"/>
  <c r="J137" i="6"/>
  <c r="J246" i="6"/>
  <c r="J774" i="6"/>
  <c r="J1024" i="6"/>
  <c r="J255" i="6"/>
  <c r="J841" i="6"/>
  <c r="J967" i="6"/>
  <c r="J205" i="6"/>
  <c r="J229" i="6"/>
  <c r="J312" i="6"/>
  <c r="J377" i="6"/>
  <c r="J120" i="6"/>
  <c r="J739" i="6"/>
  <c r="J393" i="6"/>
  <c r="J1021" i="6"/>
  <c r="J693" i="6"/>
  <c r="J445" i="6"/>
  <c r="J591" i="6"/>
  <c r="J1139" i="6"/>
  <c r="J165" i="6"/>
  <c r="J358" i="6"/>
  <c r="J824" i="6"/>
  <c r="J734" i="6"/>
  <c r="J1074" i="6"/>
  <c r="J494" i="6"/>
  <c r="J645" i="6"/>
  <c r="J1165" i="6"/>
  <c r="J880" i="6"/>
  <c r="J834" i="6"/>
  <c r="J749" i="6"/>
  <c r="J583" i="6"/>
  <c r="J919" i="6"/>
  <c r="J806" i="6"/>
  <c r="J595" i="6"/>
  <c r="J500" i="6"/>
  <c r="J792" i="6"/>
  <c r="J599" i="6"/>
  <c r="J1145" i="6"/>
  <c r="J581" i="6"/>
  <c r="J208" i="6"/>
  <c r="J1134" i="6"/>
  <c r="J730" i="6"/>
  <c r="J547" i="6"/>
  <c r="J4" i="6"/>
  <c r="J585" i="6"/>
  <c r="J861" i="6"/>
  <c r="J821" i="6"/>
  <c r="J1179" i="6"/>
  <c r="J845" i="6"/>
  <c r="J669" i="6"/>
  <c r="J157" i="6"/>
  <c r="J827" i="6"/>
  <c r="J1066" i="6"/>
  <c r="J489" i="6"/>
  <c r="J1052" i="6"/>
  <c r="J138" i="6"/>
  <c r="J178" i="6"/>
  <c r="J676" i="6"/>
  <c r="J121" i="6"/>
  <c r="J991" i="6"/>
  <c r="J274" i="6"/>
  <c r="J383" i="6"/>
  <c r="J429" i="6"/>
  <c r="J9" i="6"/>
  <c r="J643" i="6"/>
  <c r="J1090" i="6"/>
  <c r="J1168" i="6"/>
  <c r="J444" i="6"/>
  <c r="J415" i="6"/>
  <c r="J292" i="6"/>
  <c r="J1095" i="6"/>
  <c r="J75" i="6"/>
  <c r="J232" i="6"/>
  <c r="J675" i="6"/>
  <c r="J1008" i="6"/>
  <c r="J503" i="6"/>
  <c r="J777" i="6"/>
  <c r="J575" i="6"/>
  <c r="J391" i="6"/>
  <c r="J118" i="6"/>
  <c r="J1048" i="6"/>
  <c r="J1115" i="6"/>
  <c r="J683" i="6"/>
  <c r="J19" i="6"/>
  <c r="J898" i="6"/>
  <c r="J361" i="6"/>
  <c r="J10" i="6"/>
  <c r="J613" i="6"/>
  <c r="J545" i="6"/>
  <c r="J426" i="6"/>
  <c r="J94" i="6"/>
  <c r="J323" i="6"/>
  <c r="J917" i="6"/>
  <c r="J573" i="6"/>
  <c r="J723" i="6"/>
  <c r="J88" i="6"/>
  <c r="J490" i="6"/>
  <c r="J330" i="6"/>
  <c r="J471" i="6"/>
  <c r="J973" i="6"/>
  <c r="J1166" i="6"/>
  <c r="J16" i="6"/>
  <c r="J1055" i="6"/>
  <c r="J360" i="6"/>
  <c r="J883" i="6"/>
  <c r="J522" i="6"/>
  <c r="J457" i="6"/>
  <c r="J109" i="6"/>
  <c r="J403" i="6"/>
  <c r="J698" i="6"/>
  <c r="J922" i="6"/>
  <c r="J249" i="6"/>
  <c r="J504" i="6"/>
  <c r="J747" i="6"/>
  <c r="J68" i="6"/>
  <c r="J1171" i="6"/>
  <c r="J256" i="6"/>
  <c r="J416" i="6"/>
  <c r="J955" i="6"/>
  <c r="J1007" i="6"/>
  <c r="J410" i="6"/>
  <c r="J531" i="6"/>
  <c r="J836" i="6"/>
  <c r="J907" i="6"/>
  <c r="J33" i="6"/>
  <c r="J530" i="6"/>
  <c r="J1033" i="6"/>
  <c r="J448" i="6"/>
  <c r="J1133" i="6"/>
  <c r="J628" i="6"/>
  <c r="J537" i="6"/>
  <c r="J314" i="6"/>
  <c r="J1031" i="6"/>
  <c r="J797" i="6"/>
  <c r="J593" i="6"/>
  <c r="J315" i="6"/>
  <c r="J1152" i="6"/>
  <c r="J564" i="6"/>
  <c r="J55" i="6"/>
  <c r="J93" i="6"/>
  <c r="J129" i="6"/>
  <c r="J1018" i="6"/>
  <c r="J265" i="6"/>
  <c r="J514" i="6"/>
  <c r="J62" i="6"/>
  <c r="J1173" i="6"/>
  <c r="J1140" i="6"/>
  <c r="J220" i="6"/>
  <c r="J1151" i="6"/>
  <c r="J612" i="6"/>
  <c r="J1053" i="6"/>
  <c r="J86" i="6"/>
  <c r="J1071" i="6"/>
  <c r="J752" i="6"/>
  <c r="J910" i="6"/>
  <c r="J413" i="6"/>
  <c r="J571" i="6"/>
  <c r="J82" i="6"/>
  <c r="J608" i="6"/>
  <c r="J884" i="6"/>
  <c r="J56" i="6"/>
  <c r="J816" i="6"/>
  <c r="J443" i="6"/>
  <c r="J673" i="6"/>
  <c r="J239" i="6"/>
  <c r="J771" i="6"/>
  <c r="J352" i="6"/>
  <c r="J969" i="6"/>
  <c r="J822" i="6"/>
  <c r="J891" i="6"/>
  <c r="J1000" i="6"/>
  <c r="J1144" i="6"/>
  <c r="K23" i="5"/>
  <c r="J1191" i="6"/>
  <c r="J300" i="6"/>
  <c r="J1125" i="6"/>
  <c r="J604" i="6"/>
  <c r="J197" i="6"/>
  <c r="J1087" i="6"/>
  <c r="J1017" i="6"/>
  <c r="J649" i="6"/>
  <c r="J650" i="6"/>
  <c r="J1113" i="6"/>
  <c r="J605" i="6"/>
  <c r="J690" i="6"/>
  <c r="J272" i="6"/>
  <c r="J41" i="6"/>
  <c r="J985" i="6"/>
  <c r="J944" i="6"/>
  <c r="J175" i="6"/>
  <c r="J1112" i="6"/>
  <c r="J983" i="6"/>
  <c r="J688" i="6"/>
  <c r="J832" i="6"/>
  <c r="J689" i="6"/>
  <c r="J602" i="6"/>
  <c r="J63" i="6"/>
  <c r="J606" i="6"/>
  <c r="J855" i="6"/>
  <c r="G4" i="5"/>
  <c r="G5" i="5" s="1"/>
  <c r="G6" i="5" s="1"/>
  <c r="G7" i="5" s="1"/>
  <c r="G8" i="5" s="1"/>
  <c r="G9" i="5" s="1"/>
  <c r="G10" i="5" s="1"/>
  <c r="G11" i="5" s="1"/>
  <c r="G12" i="5" s="1"/>
  <c r="G13" i="5" s="1"/>
  <c r="G14" i="5" s="1"/>
  <c r="G15" i="5" s="1"/>
  <c r="E4" i="5"/>
  <c r="E5" i="5" s="1"/>
  <c r="E6" i="5" s="1"/>
  <c r="E7" i="5" s="1"/>
  <c r="E8" i="5" s="1"/>
  <c r="E9" i="5" s="1"/>
  <c r="E10" i="5" s="1"/>
  <c r="E11" i="5" s="1"/>
  <c r="E12" i="5" s="1"/>
  <c r="E13" i="5" s="1"/>
  <c r="E14" i="5" s="1"/>
  <c r="E15" i="5" s="1"/>
  <c r="K24" i="5" l="1"/>
  <c r="G1229" i="6"/>
  <c r="G1236" i="6"/>
  <c r="G1257" i="6"/>
  <c r="G1261" i="6"/>
  <c r="G1264" i="6"/>
  <c r="G1268" i="6"/>
  <c r="G1282" i="6"/>
  <c r="G1297" i="6"/>
  <c r="G1304" i="6"/>
  <c r="G1308" i="6"/>
  <c r="G1311" i="6"/>
  <c r="G1315" i="6"/>
  <c r="G1318" i="6"/>
  <c r="G1336" i="6"/>
  <c r="G1350" i="6"/>
  <c r="G1354" i="6"/>
  <c r="G1365" i="6"/>
  <c r="G1372" i="6"/>
  <c r="G1375" i="6"/>
  <c r="G1379" i="6"/>
  <c r="G1382" i="6"/>
  <c r="G1233" i="6"/>
  <c r="G1240" i="6"/>
  <c r="G1244" i="6"/>
  <c r="G1247" i="6"/>
  <c r="G1251" i="6"/>
  <c r="G1254" i="6"/>
  <c r="G1272" i="6"/>
  <c r="G1286" i="6"/>
  <c r="G1290" i="6"/>
  <c r="G1301" i="6"/>
  <c r="G1322" i="6"/>
  <c r="G1329" i="6"/>
  <c r="G1333" i="6"/>
  <c r="G1340" i="6"/>
  <c r="G1343" i="6"/>
  <c r="G1347" i="6"/>
  <c r="G1358" i="6"/>
  <c r="G1362" i="6"/>
  <c r="G1369" i="6"/>
  <c r="G1386" i="6"/>
  <c r="G1393" i="6"/>
  <c r="G1237" i="6"/>
  <c r="G1258" i="6"/>
  <c r="G1265" i="6"/>
  <c r="G1269" i="6"/>
  <c r="G1276" i="6"/>
  <c r="G1279" i="6"/>
  <c r="G1283" i="6"/>
  <c r="G1294" i="6"/>
  <c r="G1298" i="6"/>
  <c r="G1305" i="6"/>
  <c r="G1309" i="6"/>
  <c r="G1312" i="6"/>
  <c r="G1326" i="6"/>
  <c r="G1337" i="6"/>
  <c r="G1351" i="6"/>
  <c r="G1355" i="6"/>
  <c r="G1373" i="6"/>
  <c r="G1376" i="6"/>
  <c r="G1390" i="6"/>
  <c r="G1230" i="6"/>
  <c r="G1234" i="6"/>
  <c r="G1241" i="6"/>
  <c r="G1245" i="6"/>
  <c r="G1248" i="6"/>
  <c r="G1262" i="6"/>
  <c r="G1273" i="6"/>
  <c r="G1287" i="6"/>
  <c r="G1291" i="6"/>
  <c r="G1316" i="6"/>
  <c r="G1319" i="6"/>
  <c r="G1323" i="6"/>
  <c r="G1330" i="6"/>
  <c r="G1341" i="6"/>
  <c r="G1344" i="6"/>
  <c r="G1348" i="6"/>
  <c r="G1359" i="6"/>
  <c r="G1363" i="6"/>
  <c r="G1366" i="6"/>
  <c r="G1370" i="6"/>
  <c r="G1380" i="6"/>
  <c r="G1383" i="6"/>
  <c r="G1387" i="6"/>
  <c r="G1394" i="6"/>
  <c r="G1405" i="6"/>
  <c r="G1252" i="6"/>
  <c r="G1255" i="6"/>
  <c r="G1259" i="6"/>
  <c r="G1266" i="6"/>
  <c r="G1277" i="6"/>
  <c r="G1280" i="6"/>
  <c r="G1284" i="6"/>
  <c r="G1295" i="6"/>
  <c r="G1299" i="6"/>
  <c r="G1302" i="6"/>
  <c r="G1306" i="6"/>
  <c r="G1313" i="6"/>
  <c r="G1231" i="6"/>
  <c r="G1235" i="6"/>
  <c r="G1238" i="6"/>
  <c r="G1242" i="6"/>
  <c r="G1249" i="6"/>
  <c r="G1270" i="6"/>
  <c r="G1274" i="6"/>
  <c r="G1288" i="6"/>
  <c r="G1292" i="6"/>
  <c r="G1310" i="6"/>
  <c r="G1317" i="6"/>
  <c r="G1320" i="6"/>
  <c r="G1324" i="6"/>
  <c r="G1327" i="6"/>
  <c r="G1331" i="6"/>
  <c r="G1345" i="6"/>
  <c r="G1349" i="6"/>
  <c r="G1263" i="6"/>
  <c r="G1307" i="6"/>
  <c r="G1385" i="6"/>
  <c r="G1392" i="6"/>
  <c r="G1398" i="6"/>
  <c r="G1406" i="6"/>
  <c r="G1417" i="6"/>
  <c r="G1421" i="6"/>
  <c r="G1428" i="6"/>
  <c r="G1442" i="6"/>
  <c r="G1445" i="6"/>
  <c r="G1448" i="6"/>
  <c r="G1458" i="6"/>
  <c r="G1461" i="6"/>
  <c r="G1464" i="6"/>
  <c r="G1474" i="6"/>
  <c r="G1477" i="6"/>
  <c r="G1480" i="6"/>
  <c r="G1490" i="6"/>
  <c r="G1493" i="6"/>
  <c r="G1496" i="6"/>
  <c r="G1506" i="6"/>
  <c r="G1509" i="6"/>
  <c r="G1512" i="6"/>
  <c r="G1522" i="6"/>
  <c r="G1525" i="6"/>
  <c r="G1528" i="6"/>
  <c r="G1538" i="6"/>
  <c r="G1541" i="6"/>
  <c r="G1544" i="6"/>
  <c r="G1554" i="6"/>
  <c r="G1557" i="6"/>
  <c r="G1560" i="6"/>
  <c r="G1570" i="6"/>
  <c r="G1573" i="6"/>
  <c r="G1576" i="6"/>
  <c r="G1586" i="6"/>
  <c r="G1589" i="6"/>
  <c r="G1592" i="6"/>
  <c r="G1602" i="6"/>
  <c r="G1605" i="6"/>
  <c r="G1608" i="6"/>
  <c r="G1618" i="6"/>
  <c r="G1621" i="6"/>
  <c r="G1624" i="6"/>
  <c r="G1634" i="6"/>
  <c r="G1637" i="6"/>
  <c r="G1640" i="6"/>
  <c r="G1650" i="6"/>
  <c r="G1653" i="6"/>
  <c r="G1656" i="6"/>
  <c r="G1666" i="6"/>
  <c r="G1669" i="6"/>
  <c r="G1672" i="6"/>
  <c r="G1682" i="6"/>
  <c r="G1685" i="6"/>
  <c r="G1688" i="6"/>
  <c r="G1698" i="6"/>
  <c r="G1701" i="6"/>
  <c r="G1704" i="6"/>
  <c r="G1714" i="6"/>
  <c r="G1717" i="6"/>
  <c r="G1720" i="6"/>
  <c r="G1730" i="6"/>
  <c r="G1733" i="6"/>
  <c r="G1736" i="6"/>
  <c r="G1746" i="6"/>
  <c r="G1749" i="6"/>
  <c r="G1752" i="6"/>
  <c r="G1762" i="6"/>
  <c r="G1765" i="6"/>
  <c r="G1768" i="6"/>
  <c r="G1778" i="6"/>
  <c r="G1781" i="6"/>
  <c r="G1784" i="6"/>
  <c r="G1794" i="6"/>
  <c r="G1797" i="6"/>
  <c r="G1800" i="6"/>
  <c r="G1810" i="6"/>
  <c r="G1813" i="6"/>
  <c r="G1816" i="6"/>
  <c r="G1826" i="6"/>
  <c r="G1829" i="6"/>
  <c r="G1832" i="6"/>
  <c r="G1842" i="6"/>
  <c r="G1250" i="6"/>
  <c r="G1278" i="6"/>
  <c r="G1293" i="6"/>
  <c r="G1321" i="6"/>
  <c r="G1403" i="6"/>
  <c r="G1410" i="6"/>
  <c r="G1425" i="6"/>
  <c r="G1432" i="6"/>
  <c r="G1839" i="6"/>
  <c r="G1849" i="6"/>
  <c r="G1232" i="6"/>
  <c r="G1253" i="6"/>
  <c r="G1267" i="6"/>
  <c r="G1281" i="6"/>
  <c r="G1296" i="6"/>
  <c r="G1332" i="6"/>
  <c r="G1342" i="6"/>
  <c r="G1352" i="6"/>
  <c r="G1360" i="6"/>
  <c r="G1367" i="6"/>
  <c r="G1374" i="6"/>
  <c r="G1381" i="6"/>
  <c r="G1388" i="6"/>
  <c r="G1395" i="6"/>
  <c r="G1399" i="6"/>
  <c r="G1414" i="6"/>
  <c r="G1418" i="6"/>
  <c r="G1429" i="6"/>
  <c r="G1436" i="6"/>
  <c r="G1439" i="6"/>
  <c r="G1449" i="6"/>
  <c r="G1452" i="6"/>
  <c r="G1455" i="6"/>
  <c r="G1465" i="6"/>
  <c r="G1468" i="6"/>
  <c r="G1471" i="6"/>
  <c r="G1481" i="6"/>
  <c r="G1484" i="6"/>
  <c r="G1487" i="6"/>
  <c r="G1497" i="6"/>
  <c r="G1500" i="6"/>
  <c r="G1503" i="6"/>
  <c r="G1513" i="6"/>
  <c r="G1516" i="6"/>
  <c r="G1519" i="6"/>
  <c r="G1529" i="6"/>
  <c r="G1532" i="6"/>
  <c r="G1535" i="6"/>
  <c r="G1545" i="6"/>
  <c r="G1548" i="6"/>
  <c r="G1551" i="6"/>
  <c r="G1561" i="6"/>
  <c r="G1564" i="6"/>
  <c r="G1567" i="6"/>
  <c r="G1577" i="6"/>
  <c r="G1580" i="6"/>
  <c r="G1583" i="6"/>
  <c r="G1593" i="6"/>
  <c r="G1596" i="6"/>
  <c r="G1599" i="6"/>
  <c r="G1609" i="6"/>
  <c r="G1612" i="6"/>
  <c r="G1615" i="6"/>
  <c r="G1625" i="6"/>
  <c r="G1628" i="6"/>
  <c r="G1631" i="6"/>
  <c r="G1641" i="6"/>
  <c r="G1644" i="6"/>
  <c r="G1647" i="6"/>
  <c r="G1657" i="6"/>
  <c r="G1660" i="6"/>
  <c r="G1663" i="6"/>
  <c r="G1673" i="6"/>
  <c r="G1676" i="6"/>
  <c r="G1679" i="6"/>
  <c r="G1689" i="6"/>
  <c r="G1692" i="6"/>
  <c r="G1695" i="6"/>
  <c r="G1705" i="6"/>
  <c r="G1708" i="6"/>
  <c r="G1711" i="6"/>
  <c r="G1721" i="6"/>
  <c r="G1724" i="6"/>
  <c r="G1727" i="6"/>
  <c r="G1737" i="6"/>
  <c r="G1740" i="6"/>
  <c r="G1743" i="6"/>
  <c r="G1753" i="6"/>
  <c r="G1756" i="6"/>
  <c r="G1759" i="6"/>
  <c r="G1769" i="6"/>
  <c r="G1772" i="6"/>
  <c r="G1775" i="6"/>
  <c r="G1785" i="6"/>
  <c r="G1788" i="6"/>
  <c r="G1791" i="6"/>
  <c r="G1801" i="6"/>
  <c r="G1804" i="6"/>
  <c r="G1807" i="6"/>
  <c r="G1817" i="6"/>
  <c r="G1820" i="6"/>
  <c r="G1823" i="6"/>
  <c r="G1833" i="6"/>
  <c r="G1836" i="6"/>
  <c r="G1846" i="6"/>
  <c r="G1856" i="6"/>
  <c r="G1859" i="6"/>
  <c r="G1866" i="6"/>
  <c r="G1869" i="6"/>
  <c r="G1879" i="6"/>
  <c r="G1882" i="6"/>
  <c r="G1885" i="6"/>
  <c r="G1895" i="6"/>
  <c r="G1898" i="6"/>
  <c r="G1901" i="6"/>
  <c r="G1911" i="6"/>
  <c r="G1914" i="6"/>
  <c r="G1917" i="6"/>
  <c r="G1927" i="6"/>
  <c r="G1334" i="6"/>
  <c r="G1353" i="6"/>
  <c r="G1407" i="6"/>
  <c r="G1411" i="6"/>
  <c r="G1422" i="6"/>
  <c r="G1426" i="6"/>
  <c r="G1433" i="6"/>
  <c r="G1443" i="6"/>
  <c r="G1446" i="6"/>
  <c r="G1459" i="6"/>
  <c r="G1462" i="6"/>
  <c r="G1475" i="6"/>
  <c r="G1478" i="6"/>
  <c r="G1491" i="6"/>
  <c r="G1494" i="6"/>
  <c r="G1507" i="6"/>
  <c r="G1510" i="6"/>
  <c r="G1523" i="6"/>
  <c r="G1526" i="6"/>
  <c r="G1539" i="6"/>
  <c r="G1542" i="6"/>
  <c r="G1555" i="6"/>
  <c r="G1558" i="6"/>
  <c r="G1571" i="6"/>
  <c r="G1574" i="6"/>
  <c r="G1587" i="6"/>
  <c r="G1590" i="6"/>
  <c r="G1603" i="6"/>
  <c r="G1606" i="6"/>
  <c r="G1619" i="6"/>
  <c r="G1622" i="6"/>
  <c r="G1635" i="6"/>
  <c r="G1638" i="6"/>
  <c r="G1651" i="6"/>
  <c r="G1654" i="6"/>
  <c r="G1667" i="6"/>
  <c r="G1670" i="6"/>
  <c r="G1683" i="6"/>
  <c r="G1686" i="6"/>
  <c r="G1699" i="6"/>
  <c r="G1702" i="6"/>
  <c r="G1715" i="6"/>
  <c r="G1718" i="6"/>
  <c r="G1731" i="6"/>
  <c r="G1734" i="6"/>
  <c r="G1747" i="6"/>
  <c r="G1750" i="6"/>
  <c r="G1763" i="6"/>
  <c r="G1766" i="6"/>
  <c r="G1779" i="6"/>
  <c r="G1782" i="6"/>
  <c r="G1795" i="6"/>
  <c r="G1798" i="6"/>
  <c r="G1811" i="6"/>
  <c r="G1814" i="6"/>
  <c r="G1827" i="6"/>
  <c r="G1830" i="6"/>
  <c r="G1840" i="6"/>
  <c r="G1843" i="6"/>
  <c r="G1850" i="6"/>
  <c r="G1853" i="6"/>
  <c r="G1876" i="6"/>
  <c r="G1892" i="6"/>
  <c r="G1908" i="6"/>
  <c r="G1924" i="6"/>
  <c r="G1239" i="6"/>
  <c r="G1256" i="6"/>
  <c r="G1285" i="6"/>
  <c r="G1314" i="6"/>
  <c r="G1325" i="6"/>
  <c r="G1335" i="6"/>
  <c r="G1361" i="6"/>
  <c r="G1368" i="6"/>
  <c r="G1389" i="6"/>
  <c r="G1396" i="6"/>
  <c r="G1400" i="6"/>
  <c r="G1404" i="6"/>
  <c r="G1415" i="6"/>
  <c r="G1419" i="6"/>
  <c r="G1437" i="6"/>
  <c r="G1440" i="6"/>
  <c r="G1450" i="6"/>
  <c r="G1453" i="6"/>
  <c r="G1456" i="6"/>
  <c r="G1466" i="6"/>
  <c r="G1469" i="6"/>
  <c r="G1472" i="6"/>
  <c r="G1482" i="6"/>
  <c r="G1485" i="6"/>
  <c r="G1488" i="6"/>
  <c r="G1498" i="6"/>
  <c r="G1243" i="6"/>
  <c r="G1271" i="6"/>
  <c r="G1300" i="6"/>
  <c r="G1356" i="6"/>
  <c r="G1377" i="6"/>
  <c r="G1408" i="6"/>
  <c r="G1412" i="6"/>
  <c r="G1423" i="6"/>
  <c r="G1427" i="6"/>
  <c r="G1430" i="6"/>
  <c r="G1434" i="6"/>
  <c r="G1246" i="6"/>
  <c r="G1260" i="6"/>
  <c r="G1303" i="6"/>
  <c r="G1338" i="6"/>
  <c r="G1346" i="6"/>
  <c r="G1371" i="6"/>
  <c r="G1384" i="6"/>
  <c r="G1391" i="6"/>
  <c r="G1397" i="6"/>
  <c r="G1401" i="6"/>
  <c r="G1416" i="6"/>
  <c r="G1420" i="6"/>
  <c r="G1441" i="6"/>
  <c r="G1444" i="6"/>
  <c r="G1447" i="6"/>
  <c r="G1457" i="6"/>
  <c r="G1460" i="6"/>
  <c r="G1463" i="6"/>
  <c r="G1473" i="6"/>
  <c r="G1476" i="6"/>
  <c r="G1479" i="6"/>
  <c r="G1489" i="6"/>
  <c r="G1492" i="6"/>
  <c r="G1495" i="6"/>
  <c r="G1505" i="6"/>
  <c r="G1508" i="6"/>
  <c r="G1511" i="6"/>
  <c r="G1521" i="6"/>
  <c r="G1524" i="6"/>
  <c r="G1527" i="6"/>
  <c r="G1537" i="6"/>
  <c r="G1540" i="6"/>
  <c r="G1543" i="6"/>
  <c r="G1553" i="6"/>
  <c r="G1556" i="6"/>
  <c r="G1559" i="6"/>
  <c r="G1569" i="6"/>
  <c r="G1572" i="6"/>
  <c r="G1575" i="6"/>
  <c r="G1585" i="6"/>
  <c r="G1588" i="6"/>
  <c r="G1591" i="6"/>
  <c r="G1601" i="6"/>
  <c r="G1604" i="6"/>
  <c r="G1607" i="6"/>
  <c r="G1617" i="6"/>
  <c r="G1620" i="6"/>
  <c r="G1623" i="6"/>
  <c r="G1633" i="6"/>
  <c r="G1636" i="6"/>
  <c r="G1639" i="6"/>
  <c r="G1649" i="6"/>
  <c r="G1652" i="6"/>
  <c r="G1655" i="6"/>
  <c r="G1665" i="6"/>
  <c r="G1668" i="6"/>
  <c r="G1671" i="6"/>
  <c r="G1681" i="6"/>
  <c r="G1684" i="6"/>
  <c r="G1687" i="6"/>
  <c r="G1697" i="6"/>
  <c r="G1700" i="6"/>
  <c r="G1703" i="6"/>
  <c r="G1713" i="6"/>
  <c r="G1716" i="6"/>
  <c r="G1719" i="6"/>
  <c r="G1729" i="6"/>
  <c r="G1339" i="6"/>
  <c r="G1454" i="6"/>
  <c r="G1502" i="6"/>
  <c r="G1515" i="6"/>
  <c r="G1566" i="6"/>
  <c r="G1579" i="6"/>
  <c r="G1630" i="6"/>
  <c r="G1643" i="6"/>
  <c r="G1694" i="6"/>
  <c r="G1707" i="6"/>
  <c r="G1732" i="6"/>
  <c r="G1741" i="6"/>
  <c r="G1774" i="6"/>
  <c r="G1783" i="6"/>
  <c r="G1792" i="6"/>
  <c r="G1809" i="6"/>
  <c r="G1818" i="6"/>
  <c r="G1838" i="6"/>
  <c r="G1845" i="6"/>
  <c r="G1912" i="6"/>
  <c r="G1916" i="6"/>
  <c r="G1920" i="6"/>
  <c r="G1936" i="6"/>
  <c r="G1952" i="6"/>
  <c r="G1968" i="6"/>
  <c r="G1984" i="6"/>
  <c r="G2000" i="6"/>
  <c r="G2016" i="6"/>
  <c r="G2032" i="6"/>
  <c r="G2039" i="6"/>
  <c r="G2042" i="6"/>
  <c r="G2059" i="6"/>
  <c r="G2069" i="6"/>
  <c r="G2076" i="6"/>
  <c r="G2086" i="6"/>
  <c r="G2089" i="6"/>
  <c r="G2096" i="6"/>
  <c r="G2103" i="6"/>
  <c r="G2106" i="6"/>
  <c r="G2123" i="6"/>
  <c r="G2133" i="6"/>
  <c r="G2140" i="6"/>
  <c r="G2150" i="6"/>
  <c r="G2153" i="6"/>
  <c r="G2160" i="6"/>
  <c r="G2167" i="6"/>
  <c r="G2170" i="6"/>
  <c r="G2187" i="6"/>
  <c r="G2190" i="6"/>
  <c r="G1402" i="6"/>
  <c r="G1431" i="6"/>
  <c r="G1483" i="6"/>
  <c r="G1504" i="6"/>
  <c r="G1517" i="6"/>
  <c r="G1530" i="6"/>
  <c r="G1568" i="6"/>
  <c r="G1581" i="6"/>
  <c r="G1594" i="6"/>
  <c r="G1632" i="6"/>
  <c r="G1645" i="6"/>
  <c r="G1658" i="6"/>
  <c r="G1696" i="6"/>
  <c r="G1709" i="6"/>
  <c r="G1722" i="6"/>
  <c r="G1758" i="6"/>
  <c r="G1767" i="6"/>
  <c r="G1776" i="6"/>
  <c r="G1793" i="6"/>
  <c r="G1802" i="6"/>
  <c r="G1834" i="6"/>
  <c r="G1852" i="6"/>
  <c r="G1857" i="6"/>
  <c r="G1861" i="6"/>
  <c r="G1865" i="6"/>
  <c r="G1870" i="6"/>
  <c r="G1874" i="6"/>
  <c r="G1878" i="6"/>
  <c r="G1883" i="6"/>
  <c r="G1887" i="6"/>
  <c r="G1891" i="6"/>
  <c r="G1921" i="6"/>
  <c r="G1925" i="6"/>
  <c r="G1929" i="6"/>
  <c r="G1943" i="6"/>
  <c r="G1946" i="6"/>
  <c r="G1949" i="6"/>
  <c r="G1959" i="6"/>
  <c r="G1962" i="6"/>
  <c r="G1965" i="6"/>
  <c r="G1975" i="6"/>
  <c r="G1978" i="6"/>
  <c r="G1981" i="6"/>
  <c r="G1991" i="6"/>
  <c r="G1994" i="6"/>
  <c r="G1997" i="6"/>
  <c r="G2007" i="6"/>
  <c r="G2010" i="6"/>
  <c r="G2013" i="6"/>
  <c r="G2023" i="6"/>
  <c r="G2026" i="6"/>
  <c r="G2029" i="6"/>
  <c r="G2036" i="6"/>
  <c r="G2046" i="6"/>
  <c r="G2049" i="6"/>
  <c r="G2056" i="6"/>
  <c r="G2063" i="6"/>
  <c r="G2066" i="6"/>
  <c r="G2083" i="6"/>
  <c r="G2093" i="6"/>
  <c r="G2100" i="6"/>
  <c r="G2110" i="6"/>
  <c r="G2113" i="6"/>
  <c r="G2120" i="6"/>
  <c r="G2127" i="6"/>
  <c r="G2130" i="6"/>
  <c r="G2147" i="6"/>
  <c r="G2157" i="6"/>
  <c r="G2164" i="6"/>
  <c r="G2174" i="6"/>
  <c r="G2177" i="6"/>
  <c r="G2184" i="6"/>
  <c r="G2194" i="6"/>
  <c r="G2197" i="6"/>
  <c r="G2200" i="6"/>
  <c r="G2207" i="6"/>
  <c r="G2211" i="6"/>
  <c r="G2218" i="6"/>
  <c r="G2222" i="6"/>
  <c r="G2225" i="6"/>
  <c r="G2229" i="6"/>
  <c r="G2236" i="6"/>
  <c r="G2243" i="6"/>
  <c r="G2250" i="6"/>
  <c r="G2254" i="6"/>
  <c r="G2257" i="6"/>
  <c r="G2261" i="6"/>
  <c r="G2268" i="6"/>
  <c r="G2275" i="6"/>
  <c r="G2282" i="6"/>
  <c r="G2286" i="6"/>
  <c r="G2289" i="6"/>
  <c r="G2293" i="6"/>
  <c r="G2300" i="6"/>
  <c r="G2307" i="6"/>
  <c r="G2314" i="6"/>
  <c r="G2318" i="6"/>
  <c r="G2321" i="6"/>
  <c r="G2325" i="6"/>
  <c r="G2332" i="6"/>
  <c r="G2335" i="6"/>
  <c r="G2342" i="6"/>
  <c r="G2345" i="6"/>
  <c r="G1275" i="6"/>
  <c r="G1364" i="6"/>
  <c r="G1409" i="6"/>
  <c r="G1438" i="6"/>
  <c r="G1520" i="6"/>
  <c r="G1533" i="6"/>
  <c r="G1546" i="6"/>
  <c r="G1584" i="6"/>
  <c r="G1597" i="6"/>
  <c r="G1610" i="6"/>
  <c r="G1648" i="6"/>
  <c r="G1661" i="6"/>
  <c r="G1674" i="6"/>
  <c r="G1712" i="6"/>
  <c r="G1725" i="6"/>
  <c r="G1735" i="6"/>
  <c r="G1744" i="6"/>
  <c r="G1761" i="6"/>
  <c r="G1770" i="6"/>
  <c r="G1803" i="6"/>
  <c r="G1812" i="6"/>
  <c r="G1821" i="6"/>
  <c r="G1828" i="6"/>
  <c r="G1867" i="6"/>
  <c r="G1871" i="6"/>
  <c r="G1875" i="6"/>
  <c r="G1905" i="6"/>
  <c r="G1909" i="6"/>
  <c r="G1913" i="6"/>
  <c r="G1918" i="6"/>
  <c r="G1922" i="6"/>
  <c r="G1926" i="6"/>
  <c r="G1930" i="6"/>
  <c r="G1934" i="6"/>
  <c r="G1937" i="6"/>
  <c r="G1947" i="6"/>
  <c r="G1950" i="6"/>
  <c r="G1953" i="6"/>
  <c r="G1963" i="6"/>
  <c r="G1966" i="6"/>
  <c r="G1969" i="6"/>
  <c r="G1979" i="6"/>
  <c r="G1982" i="6"/>
  <c r="G1985" i="6"/>
  <c r="G1995" i="6"/>
  <c r="G1998" i="6"/>
  <c r="G2001" i="6"/>
  <c r="G2011" i="6"/>
  <c r="G2014" i="6"/>
  <c r="G2017" i="6"/>
  <c r="G2027" i="6"/>
  <c r="G2030" i="6"/>
  <c r="G2033" i="6"/>
  <c r="G2040" i="6"/>
  <c r="G2047" i="6"/>
  <c r="G2050" i="6"/>
  <c r="G2067" i="6"/>
  <c r="G2077" i="6"/>
  <c r="G2084" i="6"/>
  <c r="G2094" i="6"/>
  <c r="G2097" i="6"/>
  <c r="G2104" i="6"/>
  <c r="G2111" i="6"/>
  <c r="G2114" i="6"/>
  <c r="G1289" i="6"/>
  <c r="G1413" i="6"/>
  <c r="G1467" i="6"/>
  <c r="G1534" i="6"/>
  <c r="G1547" i="6"/>
  <c r="G1598" i="6"/>
  <c r="G1611" i="6"/>
  <c r="G1662" i="6"/>
  <c r="G1675" i="6"/>
  <c r="G1726" i="6"/>
  <c r="G1745" i="6"/>
  <c r="G1754" i="6"/>
  <c r="G1787" i="6"/>
  <c r="G1796" i="6"/>
  <c r="G1805" i="6"/>
  <c r="G1835" i="6"/>
  <c r="G1848" i="6"/>
  <c r="G1858" i="6"/>
  <c r="G1862" i="6"/>
  <c r="G1880" i="6"/>
  <c r="G1884" i="6"/>
  <c r="G1888" i="6"/>
  <c r="G1931" i="6"/>
  <c r="G1944" i="6"/>
  <c r="G1960" i="6"/>
  <c r="G1976" i="6"/>
  <c r="G1992" i="6"/>
  <c r="G2008" i="6"/>
  <c r="G2024" i="6"/>
  <c r="G2037" i="6"/>
  <c r="G2044" i="6"/>
  <c r="G2054" i="6"/>
  <c r="G2057" i="6"/>
  <c r="G2064" i="6"/>
  <c r="G2071" i="6"/>
  <c r="G2074" i="6"/>
  <c r="G2091" i="6"/>
  <c r="G2101" i="6"/>
  <c r="G2108" i="6"/>
  <c r="G2118" i="6"/>
  <c r="G2121" i="6"/>
  <c r="G2128" i="6"/>
  <c r="G2135" i="6"/>
  <c r="G2138" i="6"/>
  <c r="G2155" i="6"/>
  <c r="G2165" i="6"/>
  <c r="G2172" i="6"/>
  <c r="G2182" i="6"/>
  <c r="G1378" i="6"/>
  <c r="G1470" i="6"/>
  <c r="G1536" i="6"/>
  <c r="G1549" i="6"/>
  <c r="G1562" i="6"/>
  <c r="G1600" i="6"/>
  <c r="G1613" i="6"/>
  <c r="G1626" i="6"/>
  <c r="G1664" i="6"/>
  <c r="G1677" i="6"/>
  <c r="G1690" i="6"/>
  <c r="G1728" i="6"/>
  <c r="G1738" i="6"/>
  <c r="G1771" i="6"/>
  <c r="G1780" i="6"/>
  <c r="G1789" i="6"/>
  <c r="G1822" i="6"/>
  <c r="G1854" i="6"/>
  <c r="G1863" i="6"/>
  <c r="G1889" i="6"/>
  <c r="G1893" i="6"/>
  <c r="G1897" i="6"/>
  <c r="G1902" i="6"/>
  <c r="G1906" i="6"/>
  <c r="G1910" i="6"/>
  <c r="G1915" i="6"/>
  <c r="G1919" i="6"/>
  <c r="G1923" i="6"/>
  <c r="G1935" i="6"/>
  <c r="G1938" i="6"/>
  <c r="G1941" i="6"/>
  <c r="G1951" i="6"/>
  <c r="G1954" i="6"/>
  <c r="G1957" i="6"/>
  <c r="G1967" i="6"/>
  <c r="G1970" i="6"/>
  <c r="G1973" i="6"/>
  <c r="G1983" i="6"/>
  <c r="G1986" i="6"/>
  <c r="G1989" i="6"/>
  <c r="G1999" i="6"/>
  <c r="G2002" i="6"/>
  <c r="G2005" i="6"/>
  <c r="G2015" i="6"/>
  <c r="G2018" i="6"/>
  <c r="G2021" i="6"/>
  <c r="G2031" i="6"/>
  <c r="G2034" i="6"/>
  <c r="G2051" i="6"/>
  <c r="G2061" i="6"/>
  <c r="G2068" i="6"/>
  <c r="G2078" i="6"/>
  <c r="G2081" i="6"/>
  <c r="G2088" i="6"/>
  <c r="G2095" i="6"/>
  <c r="G2098" i="6"/>
  <c r="G2115" i="6"/>
  <c r="G2125" i="6"/>
  <c r="G2132" i="6"/>
  <c r="G2142" i="6"/>
  <c r="G2145" i="6"/>
  <c r="G2152" i="6"/>
  <c r="G2159" i="6"/>
  <c r="G2162" i="6"/>
  <c r="G2179" i="6"/>
  <c r="G2192" i="6"/>
  <c r="G2202" i="6"/>
  <c r="G2205" i="6"/>
  <c r="G2209" i="6"/>
  <c r="G2213" i="6"/>
  <c r="G2220" i="6"/>
  <c r="G2227" i="6"/>
  <c r="G2234" i="6"/>
  <c r="G2238" i="6"/>
  <c r="G2241" i="6"/>
  <c r="G2245" i="6"/>
  <c r="G2252" i="6"/>
  <c r="G2259" i="6"/>
  <c r="G2266" i="6"/>
  <c r="G2270" i="6"/>
  <c r="G2273" i="6"/>
  <c r="G2277" i="6"/>
  <c r="G2284" i="6"/>
  <c r="G2291" i="6"/>
  <c r="G2298" i="6"/>
  <c r="G2302" i="6"/>
  <c r="G1357" i="6"/>
  <c r="G1451" i="6"/>
  <c r="G1578" i="6"/>
  <c r="G1614" i="6"/>
  <c r="G1646" i="6"/>
  <c r="G1680" i="6"/>
  <c r="G1742" i="6"/>
  <c r="G1831" i="6"/>
  <c r="G1851" i="6"/>
  <c r="G1873" i="6"/>
  <c r="G1896" i="6"/>
  <c r="G1907" i="6"/>
  <c r="G1939" i="6"/>
  <c r="G1948" i="6"/>
  <c r="G1956" i="6"/>
  <c r="G1990" i="6"/>
  <c r="G2060" i="6"/>
  <c r="G2087" i="6"/>
  <c r="G2105" i="6"/>
  <c r="G2122" i="6"/>
  <c r="G2149" i="6"/>
  <c r="G2156" i="6"/>
  <c r="G2169" i="6"/>
  <c r="G2176" i="6"/>
  <c r="G2183" i="6"/>
  <c r="G2188" i="6"/>
  <c r="G2193" i="6"/>
  <c r="G2206" i="6"/>
  <c r="G2216" i="6"/>
  <c r="G2221" i="6"/>
  <c r="G2235" i="6"/>
  <c r="G2240" i="6"/>
  <c r="G2249" i="6"/>
  <c r="G2278" i="6"/>
  <c r="G2287" i="6"/>
  <c r="G2292" i="6"/>
  <c r="G2310" i="6"/>
  <c r="G2322" i="6"/>
  <c r="G2330" i="6"/>
  <c r="G2334" i="6"/>
  <c r="G2363" i="6"/>
  <c r="G2373" i="6"/>
  <c r="G2380" i="6"/>
  <c r="G2383" i="6"/>
  <c r="G2390" i="6"/>
  <c r="G2393" i="6"/>
  <c r="G2400" i="6"/>
  <c r="G2410" i="6"/>
  <c r="G2427" i="6"/>
  <c r="G2437" i="6"/>
  <c r="G2444" i="6"/>
  <c r="G2447" i="6"/>
  <c r="G2454" i="6"/>
  <c r="G2457" i="6"/>
  <c r="G2464" i="6"/>
  <c r="G2474" i="6"/>
  <c r="G2491" i="6"/>
  <c r="G2501" i="6"/>
  <c r="G2508" i="6"/>
  <c r="G2511" i="6"/>
  <c r="G2518" i="6"/>
  <c r="G2521" i="6"/>
  <c r="G2528" i="6"/>
  <c r="G2538" i="6"/>
  <c r="G2555" i="6"/>
  <c r="G2565" i="6"/>
  <c r="G2572" i="6"/>
  <c r="G2575" i="6"/>
  <c r="G2582" i="6"/>
  <c r="G2585" i="6"/>
  <c r="G2592" i="6"/>
  <c r="G2602" i="6"/>
  <c r="G2619" i="6"/>
  <c r="G1514" i="6"/>
  <c r="G1550" i="6"/>
  <c r="G1582" i="6"/>
  <c r="G1616" i="6"/>
  <c r="G1790" i="6"/>
  <c r="G1815" i="6"/>
  <c r="G1886" i="6"/>
  <c r="G1940" i="6"/>
  <c r="G1974" i="6"/>
  <c r="G2025" i="6"/>
  <c r="G2043" i="6"/>
  <c r="G2052" i="6"/>
  <c r="G2070" i="6"/>
  <c r="G2079" i="6"/>
  <c r="G2129" i="6"/>
  <c r="G2136" i="6"/>
  <c r="G2143" i="6"/>
  <c r="G2163" i="6"/>
  <c r="G2212" i="6"/>
  <c r="G2226" i="6"/>
  <c r="G2231" i="6"/>
  <c r="G2264" i="6"/>
  <c r="G2269" i="6"/>
  <c r="G2283" i="6"/>
  <c r="G2288" i="6"/>
  <c r="G2297" i="6"/>
  <c r="G2306" i="6"/>
  <c r="G2338" i="6"/>
  <c r="G2346" i="6"/>
  <c r="G2350" i="6"/>
  <c r="G2353" i="6"/>
  <c r="G2360" i="6"/>
  <c r="G2370" i="6"/>
  <c r="G2387" i="6"/>
  <c r="G2397" i="6"/>
  <c r="G2404" i="6"/>
  <c r="G2407" i="6"/>
  <c r="G2414" i="6"/>
  <c r="G2417" i="6"/>
  <c r="G2424" i="6"/>
  <c r="G2434" i="6"/>
  <c r="G2451" i="6"/>
  <c r="G2461" i="6"/>
  <c r="G2468" i="6"/>
  <c r="G2471" i="6"/>
  <c r="G2478" i="6"/>
  <c r="G2481" i="6"/>
  <c r="G2488" i="6"/>
  <c r="G2498" i="6"/>
  <c r="G2515" i="6"/>
  <c r="G2525" i="6"/>
  <c r="G2532" i="6"/>
  <c r="G2535" i="6"/>
  <c r="G2542" i="6"/>
  <c r="G2545" i="6"/>
  <c r="G2552" i="6"/>
  <c r="G2562" i="6"/>
  <c r="G2579" i="6"/>
  <c r="G2589" i="6"/>
  <c r="G2596" i="6"/>
  <c r="G2599" i="6"/>
  <c r="G2606" i="6"/>
  <c r="G2609" i="6"/>
  <c r="G2616" i="6"/>
  <c r="G2626" i="6"/>
  <c r="G2643" i="6"/>
  <c r="G2653" i="6"/>
  <c r="G2660" i="6"/>
  <c r="G2663" i="6"/>
  <c r="G2670" i="6"/>
  <c r="G1518" i="6"/>
  <c r="G1552" i="6"/>
  <c r="G1691" i="6"/>
  <c r="G1723" i="6"/>
  <c r="G1748" i="6"/>
  <c r="G1773" i="6"/>
  <c r="G1837" i="6"/>
  <c r="G1864" i="6"/>
  <c r="G1899" i="6"/>
  <c r="G1932" i="6"/>
  <c r="G1958" i="6"/>
  <c r="G2009" i="6"/>
  <c r="G2035" i="6"/>
  <c r="G2053" i="6"/>
  <c r="G2062" i="6"/>
  <c r="G2080" i="6"/>
  <c r="G2107" i="6"/>
  <c r="G2116" i="6"/>
  <c r="G2124" i="6"/>
  <c r="G2137" i="6"/>
  <c r="G2144" i="6"/>
  <c r="G2151" i="6"/>
  <c r="G2171" i="6"/>
  <c r="G2189" i="6"/>
  <c r="G2198" i="6"/>
  <c r="G2217" i="6"/>
  <c r="G1627" i="6"/>
  <c r="G1659" i="6"/>
  <c r="G1693" i="6"/>
  <c r="G1751" i="6"/>
  <c r="G1819" i="6"/>
  <c r="G1877" i="6"/>
  <c r="G1900" i="6"/>
  <c r="G1933" i="6"/>
  <c r="G1942" i="6"/>
  <c r="G1993" i="6"/>
  <c r="G2019" i="6"/>
  <c r="G2028" i="6"/>
  <c r="G2045" i="6"/>
  <c r="G2055" i="6"/>
  <c r="G2072" i="6"/>
  <c r="G2090" i="6"/>
  <c r="G2099" i="6"/>
  <c r="G2117" i="6"/>
  <c r="G2131" i="6"/>
  <c r="G2158" i="6"/>
  <c r="G2178" i="6"/>
  <c r="G2199" i="6"/>
  <c r="G2203" i="6"/>
  <c r="G2208" i="6"/>
  <c r="G2232" i="6"/>
  <c r="G2237" i="6"/>
  <c r="G2251" i="6"/>
  <c r="G2256" i="6"/>
  <c r="G2265" i="6"/>
  <c r="G1486" i="6"/>
  <c r="G1563" i="6"/>
  <c r="G1595" i="6"/>
  <c r="G1629" i="6"/>
  <c r="G1755" i="6"/>
  <c r="G1777" i="6"/>
  <c r="G1799" i="6"/>
  <c r="G1824" i="6"/>
  <c r="G1841" i="6"/>
  <c r="G1855" i="6"/>
  <c r="G1868" i="6"/>
  <c r="G1890" i="6"/>
  <c r="G1977" i="6"/>
  <c r="G2003" i="6"/>
  <c r="G2012" i="6"/>
  <c r="G2020" i="6"/>
  <c r="G2038" i="6"/>
  <c r="G2073" i="6"/>
  <c r="G2082" i="6"/>
  <c r="G2092" i="6"/>
  <c r="G2109" i="6"/>
  <c r="G2119" i="6"/>
  <c r="G2139" i="6"/>
  <c r="G2166" i="6"/>
  <c r="G2185" i="6"/>
  <c r="G2191" i="6"/>
  <c r="G2195" i="6"/>
  <c r="G2204" i="6"/>
  <c r="G2214" i="6"/>
  <c r="G2223" i="6"/>
  <c r="G2228" i="6"/>
  <c r="G2242" i="6"/>
  <c r="G2247" i="6"/>
  <c r="G2280" i="6"/>
  <c r="G2285" i="6"/>
  <c r="G2299" i="6"/>
  <c r="G2304" i="6"/>
  <c r="G2308" i="6"/>
  <c r="G2312" i="6"/>
  <c r="G2316" i="6"/>
  <c r="G2320" i="6"/>
  <c r="G2324" i="6"/>
  <c r="G2328" i="6"/>
  <c r="G2336" i="6"/>
  <c r="G2340" i="6"/>
  <c r="G2351" i="6"/>
  <c r="G2358" i="6"/>
  <c r="G2361" i="6"/>
  <c r="G2368" i="6"/>
  <c r="G2378" i="6"/>
  <c r="G2395" i="6"/>
  <c r="G2405" i="6"/>
  <c r="G2412" i="6"/>
  <c r="G2415" i="6"/>
  <c r="G2422" i="6"/>
  <c r="G2425" i="6"/>
  <c r="G2432" i="6"/>
  <c r="G2442" i="6"/>
  <c r="G2459" i="6"/>
  <c r="G2469" i="6"/>
  <c r="G2476" i="6"/>
  <c r="G2479" i="6"/>
  <c r="G2486" i="6"/>
  <c r="G2489" i="6"/>
  <c r="G2496" i="6"/>
  <c r="G2506" i="6"/>
  <c r="G2523" i="6"/>
  <c r="G2533" i="6"/>
  <c r="G2540" i="6"/>
  <c r="G2543" i="6"/>
  <c r="G2550" i="6"/>
  <c r="G2553" i="6"/>
  <c r="G2560" i="6"/>
  <c r="G2570" i="6"/>
  <c r="G2587" i="6"/>
  <c r="G2597" i="6"/>
  <c r="G2604" i="6"/>
  <c r="G1424" i="6"/>
  <c r="G1499" i="6"/>
  <c r="G1531" i="6"/>
  <c r="G1565" i="6"/>
  <c r="G1757" i="6"/>
  <c r="G1825" i="6"/>
  <c r="G1844" i="6"/>
  <c r="G1903" i="6"/>
  <c r="G1961" i="6"/>
  <c r="G1987" i="6"/>
  <c r="G1996" i="6"/>
  <c r="G2004" i="6"/>
  <c r="G2048" i="6"/>
  <c r="G2065" i="6"/>
  <c r="G2075" i="6"/>
  <c r="G2102" i="6"/>
  <c r="G2126" i="6"/>
  <c r="G2146" i="6"/>
  <c r="G2173" i="6"/>
  <c r="G2180" i="6"/>
  <c r="G2186" i="6"/>
  <c r="G2196" i="6"/>
  <c r="G2219" i="6"/>
  <c r="G2224" i="6"/>
  <c r="G2233" i="6"/>
  <c r="G2262" i="6"/>
  <c r="G2271" i="6"/>
  <c r="G2276" i="6"/>
  <c r="G2290" i="6"/>
  <c r="G2295" i="6"/>
  <c r="G1435" i="6"/>
  <c r="G1501" i="6"/>
  <c r="G1706" i="6"/>
  <c r="G1760" i="6"/>
  <c r="G1806" i="6"/>
  <c r="G1881" i="6"/>
  <c r="G1904" i="6"/>
  <c r="G1928" i="6"/>
  <c r="G1945" i="6"/>
  <c r="G1971" i="6"/>
  <c r="G1980" i="6"/>
  <c r="G1988" i="6"/>
  <c r="G2022" i="6"/>
  <c r="G2058" i="6"/>
  <c r="G2085" i="6"/>
  <c r="G2112" i="6"/>
  <c r="G2134" i="6"/>
  <c r="G2154" i="6"/>
  <c r="G2181" i="6"/>
  <c r="G2210" i="6"/>
  <c r="G2215" i="6"/>
  <c r="G2248" i="6"/>
  <c r="G2253" i="6"/>
  <c r="G2267" i="6"/>
  <c r="G2272" i="6"/>
  <c r="G2281" i="6"/>
  <c r="G2309" i="6"/>
  <c r="G2317" i="6"/>
  <c r="G2329" i="6"/>
  <c r="G2333" i="6"/>
  <c r="G2352" i="6"/>
  <c r="G2362" i="6"/>
  <c r="G2379" i="6"/>
  <c r="G2389" i="6"/>
  <c r="G2396" i="6"/>
  <c r="G2399" i="6"/>
  <c r="G2406" i="6"/>
  <c r="G2409" i="6"/>
  <c r="G2416" i="6"/>
  <c r="G2426" i="6"/>
  <c r="G2443" i="6"/>
  <c r="G1642" i="6"/>
  <c r="G1847" i="6"/>
  <c r="G2006" i="6"/>
  <c r="G2141" i="6"/>
  <c r="G2244" i="6"/>
  <c r="G2263" i="6"/>
  <c r="G2296" i="6"/>
  <c r="G2326" i="6"/>
  <c r="G2341" i="6"/>
  <c r="G2349" i="6"/>
  <c r="G2356" i="6"/>
  <c r="G2369" i="6"/>
  <c r="G2376" i="6"/>
  <c r="G2403" i="6"/>
  <c r="G2423" i="6"/>
  <c r="G2430" i="6"/>
  <c r="G2450" i="6"/>
  <c r="G2456" i="6"/>
  <c r="G2472" i="6"/>
  <c r="G2477" i="6"/>
  <c r="G2483" i="6"/>
  <c r="G2499" i="6"/>
  <c r="G2504" i="6"/>
  <c r="G2510" i="6"/>
  <c r="G2526" i="6"/>
  <c r="G2531" i="6"/>
  <c r="G2558" i="6"/>
  <c r="G2564" i="6"/>
  <c r="G2569" i="6"/>
  <c r="G2580" i="6"/>
  <c r="G2601" i="6"/>
  <c r="G2611" i="6"/>
  <c r="G2615" i="6"/>
  <c r="G2624" i="6"/>
  <c r="G2628" i="6"/>
  <c r="G2639" i="6"/>
  <c r="G2647" i="6"/>
  <c r="G2651" i="6"/>
  <c r="G2666" i="6"/>
  <c r="G2677" i="6"/>
  <c r="G2684" i="6"/>
  <c r="G2687" i="6"/>
  <c r="G2690" i="6"/>
  <c r="G2700" i="6"/>
  <c r="G2703" i="6"/>
  <c r="G2706" i="6"/>
  <c r="G2723" i="6"/>
  <c r="G2733" i="6"/>
  <c r="G2740" i="6"/>
  <c r="G1678" i="6"/>
  <c r="G1860" i="6"/>
  <c r="G2148" i="6"/>
  <c r="G2246" i="6"/>
  <c r="G2319" i="6"/>
  <c r="G2327" i="6"/>
  <c r="G2357" i="6"/>
  <c r="G2364" i="6"/>
  <c r="G2377" i="6"/>
  <c r="G2384" i="6"/>
  <c r="G2411" i="6"/>
  <c r="G2431" i="6"/>
  <c r="G2438" i="6"/>
  <c r="G2462" i="6"/>
  <c r="G2467" i="6"/>
  <c r="G2494" i="6"/>
  <c r="G2500" i="6"/>
  <c r="G2505" i="6"/>
  <c r="G2516" i="6"/>
  <c r="G2537" i="6"/>
  <c r="G2548" i="6"/>
  <c r="G2559" i="6"/>
  <c r="G2586" i="6"/>
  <c r="G2591" i="6"/>
  <c r="G2607" i="6"/>
  <c r="G2632" i="6"/>
  <c r="G2636" i="6"/>
  <c r="G2640" i="6"/>
  <c r="G2644" i="6"/>
  <c r="G2655" i="6"/>
  <c r="G2659" i="6"/>
  <c r="G2667" i="6"/>
  <c r="G2674" i="6"/>
  <c r="G2694" i="6"/>
  <c r="G2697" i="6"/>
  <c r="G2710" i="6"/>
  <c r="G2713" i="6"/>
  <c r="G2720" i="6"/>
  <c r="G2730" i="6"/>
  <c r="G2747" i="6"/>
  <c r="G2760" i="6"/>
  <c r="G2767" i="6"/>
  <c r="G2792" i="6"/>
  <c r="G2795" i="6"/>
  <c r="G2805" i="6"/>
  <c r="G2808" i="6"/>
  <c r="G2815" i="6"/>
  <c r="G2818" i="6"/>
  <c r="G2821" i="6"/>
  <c r="G2824" i="6"/>
  <c r="G2860" i="6"/>
  <c r="G2876" i="6"/>
  <c r="G2892" i="6"/>
  <c r="G2908" i="6"/>
  <c r="G2924" i="6"/>
  <c r="G2940" i="6"/>
  <c r="G2956" i="6"/>
  <c r="G2972" i="6"/>
  <c r="G1328" i="6"/>
  <c r="G1710" i="6"/>
  <c r="G1872" i="6"/>
  <c r="G1955" i="6"/>
  <c r="G2201" i="6"/>
  <c r="G2230" i="6"/>
  <c r="G2311" i="6"/>
  <c r="G2343" i="6"/>
  <c r="G2371" i="6"/>
  <c r="G2391" i="6"/>
  <c r="G2398" i="6"/>
  <c r="G2418" i="6"/>
  <c r="G2445" i="6"/>
  <c r="G2452" i="6"/>
  <c r="G2473" i="6"/>
  <c r="G2484" i="6"/>
  <c r="G2495" i="6"/>
  <c r="G2522" i="6"/>
  <c r="G2527" i="6"/>
  <c r="G2549" i="6"/>
  <c r="G2554" i="6"/>
  <c r="G2576" i="6"/>
  <c r="G2581" i="6"/>
  <c r="G2603" i="6"/>
  <c r="G2612" i="6"/>
  <c r="G2621" i="6"/>
  <c r="G2648" i="6"/>
  <c r="G2652" i="6"/>
  <c r="G2671" i="6"/>
  <c r="G2678" i="6"/>
  <c r="G2681" i="6"/>
  <c r="G2688" i="6"/>
  <c r="G2691" i="6"/>
  <c r="G2704" i="6"/>
  <c r="G2707" i="6"/>
  <c r="G2717" i="6"/>
  <c r="G2724" i="6"/>
  <c r="G2727" i="6"/>
  <c r="G2734" i="6"/>
  <c r="G2737" i="6"/>
  <c r="G2744" i="6"/>
  <c r="G2757" i="6"/>
  <c r="G2764" i="6"/>
  <c r="G2771" i="6"/>
  <c r="G2778" i="6"/>
  <c r="G2782" i="6"/>
  <c r="G2785" i="6"/>
  <c r="G2789" i="6"/>
  <c r="G2799" i="6"/>
  <c r="G2802" i="6"/>
  <c r="G2828" i="6"/>
  <c r="G2832" i="6"/>
  <c r="G2835" i="6"/>
  <c r="G2838" i="6"/>
  <c r="G2844" i="6"/>
  <c r="G2848" i="6"/>
  <c r="G2851" i="6"/>
  <c r="G2854" i="6"/>
  <c r="G2857" i="6"/>
  <c r="G2867" i="6"/>
  <c r="G2870" i="6"/>
  <c r="G2873" i="6"/>
  <c r="G2883" i="6"/>
  <c r="G2886" i="6"/>
  <c r="G2889" i="6"/>
  <c r="G2899" i="6"/>
  <c r="G2902" i="6"/>
  <c r="G2905" i="6"/>
  <c r="G2915" i="6"/>
  <c r="G1739" i="6"/>
  <c r="G1964" i="6"/>
  <c r="G2161" i="6"/>
  <c r="G2301" i="6"/>
  <c r="G2344" i="6"/>
  <c r="G2365" i="6"/>
  <c r="G2372" i="6"/>
  <c r="G2385" i="6"/>
  <c r="G2392" i="6"/>
  <c r="G2419" i="6"/>
  <c r="G2439" i="6"/>
  <c r="G2446" i="6"/>
  <c r="G2458" i="6"/>
  <c r="G2463" i="6"/>
  <c r="G2485" i="6"/>
  <c r="G2490" i="6"/>
  <c r="G2512" i="6"/>
  <c r="G2517" i="6"/>
  <c r="G2539" i="6"/>
  <c r="G2544" i="6"/>
  <c r="G2566" i="6"/>
  <c r="G2571" i="6"/>
  <c r="G2598" i="6"/>
  <c r="G2608" i="6"/>
  <c r="G2613" i="6"/>
  <c r="G2617" i="6"/>
  <c r="G2625" i="6"/>
  <c r="G2629" i="6"/>
  <c r="G2633" i="6"/>
  <c r="G2637" i="6"/>
  <c r="G2656" i="6"/>
  <c r="G2664" i="6"/>
  <c r="G2668" i="6"/>
  <c r="G2675" i="6"/>
  <c r="G2685" i="6"/>
  <c r="G2701" i="6"/>
  <c r="G2714" i="6"/>
  <c r="G2731" i="6"/>
  <c r="G2741" i="6"/>
  <c r="G2748" i="6"/>
  <c r="G2751" i="6"/>
  <c r="G2754" i="6"/>
  <c r="G2768" i="6"/>
  <c r="G2775" i="6"/>
  <c r="G2796" i="6"/>
  <c r="G2806" i="6"/>
  <c r="G2812" i="6"/>
  <c r="G2816" i="6"/>
  <c r="G2819" i="6"/>
  <c r="G2822" i="6"/>
  <c r="G2841" i="6"/>
  <c r="G2864" i="6"/>
  <c r="G2880" i="6"/>
  <c r="G2896" i="6"/>
  <c r="G2912" i="6"/>
  <c r="G1764" i="6"/>
  <c r="G1894" i="6"/>
  <c r="G1972" i="6"/>
  <c r="G2041" i="6"/>
  <c r="G2168" i="6"/>
  <c r="G2313" i="6"/>
  <c r="G2337" i="6"/>
  <c r="G2359" i="6"/>
  <c r="G2366" i="6"/>
  <c r="G2386" i="6"/>
  <c r="G2413" i="6"/>
  <c r="G2420" i="6"/>
  <c r="G2433" i="6"/>
  <c r="G2440" i="6"/>
  <c r="G2453" i="6"/>
  <c r="G2475" i="6"/>
  <c r="G2480" i="6"/>
  <c r="G2502" i="6"/>
  <c r="G2507" i="6"/>
  <c r="G2534" i="6"/>
  <c r="G2556" i="6"/>
  <c r="G2577" i="6"/>
  <c r="G2588" i="6"/>
  <c r="G2593" i="6"/>
  <c r="G2622" i="6"/>
  <c r="G2630" i="6"/>
  <c r="G2641" i="6"/>
  <c r="G2645" i="6"/>
  <c r="G2672" i="6"/>
  <c r="G2682" i="6"/>
  <c r="G2692" i="6"/>
  <c r="G2695" i="6"/>
  <c r="G2698" i="6"/>
  <c r="G2708" i="6"/>
  <c r="G2711" i="6"/>
  <c r="G2718" i="6"/>
  <c r="G2721" i="6"/>
  <c r="G2728" i="6"/>
  <c r="G2738" i="6"/>
  <c r="G2758" i="6"/>
  <c r="G2761" i="6"/>
  <c r="G2765" i="6"/>
  <c r="G2772" i="6"/>
  <c r="G2779" i="6"/>
  <c r="G2786" i="6"/>
  <c r="G2790" i="6"/>
  <c r="G2793" i="6"/>
  <c r="G2800" i="6"/>
  <c r="G2803" i="6"/>
  <c r="G2809" i="6"/>
  <c r="G2825" i="6"/>
  <c r="G2829" i="6"/>
  <c r="G2845" i="6"/>
  <c r="G2855" i="6"/>
  <c r="G2858" i="6"/>
  <c r="G2861" i="6"/>
  <c r="G2871" i="6"/>
  <c r="G2874" i="6"/>
  <c r="G2877" i="6"/>
  <c r="G2887" i="6"/>
  <c r="G2890" i="6"/>
  <c r="G2893" i="6"/>
  <c r="G2903" i="6"/>
  <c r="G2906" i="6"/>
  <c r="G2909" i="6"/>
  <c r="G2919" i="6"/>
  <c r="G2922" i="6"/>
  <c r="G2925" i="6"/>
  <c r="G2935" i="6"/>
  <c r="G2938" i="6"/>
  <c r="G2941" i="6"/>
  <c r="G2951" i="6"/>
  <c r="G2954" i="6"/>
  <c r="G2957" i="6"/>
  <c r="G2967" i="6"/>
  <c r="G2970" i="6"/>
  <c r="G1786" i="6"/>
  <c r="G2175" i="6"/>
  <c r="G2255" i="6"/>
  <c r="G2274" i="6"/>
  <c r="G2303" i="6"/>
  <c r="G2315" i="6"/>
  <c r="G2323" i="6"/>
  <c r="G2331" i="6"/>
  <c r="G2339" i="6"/>
  <c r="G2367" i="6"/>
  <c r="G2374" i="6"/>
  <c r="G2394" i="6"/>
  <c r="G2421" i="6"/>
  <c r="G2428" i="6"/>
  <c r="G2441" i="6"/>
  <c r="G2448" i="6"/>
  <c r="G2470" i="6"/>
  <c r="G2492" i="6"/>
  <c r="G2513" i="6"/>
  <c r="G2524" i="6"/>
  <c r="G2529" i="6"/>
  <c r="G2260" i="6"/>
  <c r="G2279" i="6"/>
  <c r="G2294" i="6"/>
  <c r="G2348" i="6"/>
  <c r="G2355" i="6"/>
  <c r="G2375" i="6"/>
  <c r="G2382" i="6"/>
  <c r="G2402" i="6"/>
  <c r="G2429" i="6"/>
  <c r="G2436" i="6"/>
  <c r="G2449" i="6"/>
  <c r="G2455" i="6"/>
  <c r="G2466" i="6"/>
  <c r="G2482" i="6"/>
  <c r="G2487" i="6"/>
  <c r="G2493" i="6"/>
  <c r="G2509" i="6"/>
  <c r="G2514" i="6"/>
  <c r="G2520" i="6"/>
  <c r="G2536" i="6"/>
  <c r="G2541" i="6"/>
  <c r="G2547" i="6"/>
  <c r="G2563" i="6"/>
  <c r="G2568" i="6"/>
  <c r="G2574" i="6"/>
  <c r="G2590" i="6"/>
  <c r="G2595" i="6"/>
  <c r="G2620" i="6"/>
  <c r="G2631" i="6"/>
  <c r="G2635" i="6"/>
  <c r="G2658" i="6"/>
  <c r="G2662" i="6"/>
  <c r="G2673" i="6"/>
  <c r="G2680" i="6"/>
  <c r="G2693" i="6"/>
  <c r="G2709" i="6"/>
  <c r="G2716" i="6"/>
  <c r="G2719" i="6"/>
  <c r="G2726" i="6"/>
  <c r="G2729" i="6"/>
  <c r="G2736" i="6"/>
  <c r="G2746" i="6"/>
  <c r="G2756" i="6"/>
  <c r="G2759" i="6"/>
  <c r="G2784" i="6"/>
  <c r="G2791" i="6"/>
  <c r="G2794" i="6"/>
  <c r="G2798" i="6"/>
  <c r="G2801" i="6"/>
  <c r="G2814" i="6"/>
  <c r="G2843" i="6"/>
  <c r="G2856" i="6"/>
  <c r="G2872" i="6"/>
  <c r="G2888" i="6"/>
  <c r="G2904" i="6"/>
  <c r="G2920" i="6"/>
  <c r="G2936" i="6"/>
  <c r="G2381" i="6"/>
  <c r="G2435" i="6"/>
  <c r="G2551" i="6"/>
  <c r="G2573" i="6"/>
  <c r="G2646" i="6"/>
  <c r="G2752" i="6"/>
  <c r="G2769" i="6"/>
  <c r="G2788" i="6"/>
  <c r="G2823" i="6"/>
  <c r="G2833" i="6"/>
  <c r="G2840" i="6"/>
  <c r="G2866" i="6"/>
  <c r="G2875" i="6"/>
  <c r="G2884" i="6"/>
  <c r="G2917" i="6"/>
  <c r="G2942" i="6"/>
  <c r="G2946" i="6"/>
  <c r="G2955" i="6"/>
  <c r="G2959" i="6"/>
  <c r="G2979" i="6"/>
  <c r="G2982" i="6"/>
  <c r="G2985" i="6"/>
  <c r="G2995" i="6"/>
  <c r="G2998" i="6"/>
  <c r="G3001" i="6"/>
  <c r="G3011" i="6"/>
  <c r="G3014" i="6"/>
  <c r="G3017" i="6"/>
  <c r="G3027" i="6"/>
  <c r="G3030" i="6"/>
  <c r="G3033" i="6"/>
  <c r="G3043" i="6"/>
  <c r="G3046" i="6"/>
  <c r="G3049" i="6"/>
  <c r="G3059" i="6"/>
  <c r="G3062" i="6"/>
  <c r="G3065" i="6"/>
  <c r="G3075" i="6"/>
  <c r="G3078" i="6"/>
  <c r="G3081" i="6"/>
  <c r="G3091" i="6"/>
  <c r="G3094" i="6"/>
  <c r="G3097" i="6"/>
  <c r="G3107" i="6"/>
  <c r="G3110" i="6"/>
  <c r="G3113" i="6"/>
  <c r="G3123" i="6"/>
  <c r="G3126" i="6"/>
  <c r="G3129" i="6"/>
  <c r="G3139" i="6"/>
  <c r="G3142" i="6"/>
  <c r="G3145" i="6"/>
  <c r="G3155" i="6"/>
  <c r="G3158" i="6"/>
  <c r="G3161" i="6"/>
  <c r="G3171" i="6"/>
  <c r="G3174" i="6"/>
  <c r="G3177" i="6"/>
  <c r="G3187" i="6"/>
  <c r="G3190" i="6"/>
  <c r="G3193" i="6"/>
  <c r="G3203" i="6"/>
  <c r="G3206" i="6"/>
  <c r="G3209" i="6"/>
  <c r="G2388" i="6"/>
  <c r="G2530" i="6"/>
  <c r="G2618" i="6"/>
  <c r="G2634" i="6"/>
  <c r="G2649" i="6"/>
  <c r="G2679" i="6"/>
  <c r="G2705" i="6"/>
  <c r="G2732" i="6"/>
  <c r="G2743" i="6"/>
  <c r="G2770" i="6"/>
  <c r="G2780" i="6"/>
  <c r="G2807" i="6"/>
  <c r="G2842" i="6"/>
  <c r="G2850" i="6"/>
  <c r="G2859" i="6"/>
  <c r="G2868" i="6"/>
  <c r="G2901" i="6"/>
  <c r="G2910" i="6"/>
  <c r="G2918" i="6"/>
  <c r="G2923" i="6"/>
  <c r="G2928" i="6"/>
  <c r="G2933" i="6"/>
  <c r="G2947" i="6"/>
  <c r="G2964" i="6"/>
  <c r="G2968" i="6"/>
  <c r="G2976" i="6"/>
  <c r="G2992" i="6"/>
  <c r="G3008" i="6"/>
  <c r="G3024" i="6"/>
  <c r="G3040" i="6"/>
  <c r="G3056" i="6"/>
  <c r="G3072" i="6"/>
  <c r="G3088" i="6"/>
  <c r="G3104" i="6"/>
  <c r="G3120" i="6"/>
  <c r="G3136" i="6"/>
  <c r="G3152" i="6"/>
  <c r="G3168" i="6"/>
  <c r="G3184" i="6"/>
  <c r="G3200" i="6"/>
  <c r="G3216" i="6"/>
  <c r="G2239" i="6"/>
  <c r="G2557" i="6"/>
  <c r="G2578" i="6"/>
  <c r="G2600" i="6"/>
  <c r="G2650" i="6"/>
  <c r="G2665" i="6"/>
  <c r="G2745" i="6"/>
  <c r="G2753" i="6"/>
  <c r="G2762" i="6"/>
  <c r="G2781" i="6"/>
  <c r="G2817" i="6"/>
  <c r="G2834" i="6"/>
  <c r="G2852" i="6"/>
  <c r="G2885" i="6"/>
  <c r="G2894" i="6"/>
  <c r="G2911" i="6"/>
  <c r="G2934" i="6"/>
  <c r="G2939" i="6"/>
  <c r="G2943" i="6"/>
  <c r="G2960" i="6"/>
  <c r="G2983" i="6"/>
  <c r="G2986" i="6"/>
  <c r="G2989" i="6"/>
  <c r="G2999" i="6"/>
  <c r="G3002" i="6"/>
  <c r="G3005" i="6"/>
  <c r="G3015" i="6"/>
  <c r="G3018" i="6"/>
  <c r="G3021" i="6"/>
  <c r="G3031" i="6"/>
  <c r="G3034" i="6"/>
  <c r="G3037" i="6"/>
  <c r="G3047" i="6"/>
  <c r="G3050" i="6"/>
  <c r="G3053" i="6"/>
  <c r="G3063" i="6"/>
  <c r="G3066" i="6"/>
  <c r="G3069" i="6"/>
  <c r="G3079" i="6"/>
  <c r="G3082" i="6"/>
  <c r="G3085" i="6"/>
  <c r="G3095" i="6"/>
  <c r="G3098" i="6"/>
  <c r="G3101" i="6"/>
  <c r="G3111" i="6"/>
  <c r="G3114" i="6"/>
  <c r="G3117" i="6"/>
  <c r="G3127" i="6"/>
  <c r="G3130" i="6"/>
  <c r="G3133" i="6"/>
  <c r="G3143" i="6"/>
  <c r="G3146" i="6"/>
  <c r="G3149" i="6"/>
  <c r="G3159" i="6"/>
  <c r="G3162" i="6"/>
  <c r="G3165" i="6"/>
  <c r="G3175" i="6"/>
  <c r="G3178" i="6"/>
  <c r="G3181" i="6"/>
  <c r="G3191" i="6"/>
  <c r="G3194" i="6"/>
  <c r="G3197" i="6"/>
  <c r="G3207" i="6"/>
  <c r="G3210" i="6"/>
  <c r="G3213" i="6"/>
  <c r="G1808" i="6"/>
  <c r="G2258" i="6"/>
  <c r="G2347" i="6"/>
  <c r="G2401" i="6"/>
  <c r="G2497" i="6"/>
  <c r="G2561" i="6"/>
  <c r="G2583" i="6"/>
  <c r="G2638" i="6"/>
  <c r="G2735" i="6"/>
  <c r="G2755" i="6"/>
  <c r="G2763" i="6"/>
  <c r="G2773" i="6"/>
  <c r="G2783" i="6"/>
  <c r="G2826" i="6"/>
  <c r="G2836" i="6"/>
  <c r="G2869" i="6"/>
  <c r="G2878" i="6"/>
  <c r="G2895" i="6"/>
  <c r="G2929" i="6"/>
  <c r="G2948" i="6"/>
  <c r="G2952" i="6"/>
  <c r="G2969" i="6"/>
  <c r="G2973" i="6"/>
  <c r="G2980" i="6"/>
  <c r="G2996" i="6"/>
  <c r="G3012" i="6"/>
  <c r="G3028" i="6"/>
  <c r="G3044" i="6"/>
  <c r="G3060" i="6"/>
  <c r="G3076" i="6"/>
  <c r="G3092" i="6"/>
  <c r="G3108" i="6"/>
  <c r="G3124" i="6"/>
  <c r="G3140" i="6"/>
  <c r="G3156" i="6"/>
  <c r="G3172" i="6"/>
  <c r="G3188" i="6"/>
  <c r="G3204" i="6"/>
  <c r="G2354" i="6"/>
  <c r="G2408" i="6"/>
  <c r="G2460" i="6"/>
  <c r="G2503" i="6"/>
  <c r="G2584" i="6"/>
  <c r="G2605" i="6"/>
  <c r="G2623" i="6"/>
  <c r="G2654" i="6"/>
  <c r="G2669" i="6"/>
  <c r="G2683" i="6"/>
  <c r="G2696" i="6"/>
  <c r="G2722" i="6"/>
  <c r="G2774" i="6"/>
  <c r="G2810" i="6"/>
  <c r="G2827" i="6"/>
  <c r="G2853" i="6"/>
  <c r="G2862" i="6"/>
  <c r="G2879" i="6"/>
  <c r="G2913" i="6"/>
  <c r="G2930" i="6"/>
  <c r="G2944" i="6"/>
  <c r="G2961" i="6"/>
  <c r="G2965" i="6"/>
  <c r="G2977" i="6"/>
  <c r="G2987" i="6"/>
  <c r="G2990" i="6"/>
  <c r="G2993" i="6"/>
  <c r="G3003" i="6"/>
  <c r="G3006" i="6"/>
  <c r="G3009" i="6"/>
  <c r="G3019" i="6"/>
  <c r="G3022" i="6"/>
  <c r="G3025" i="6"/>
  <c r="G3035" i="6"/>
  <c r="G3038" i="6"/>
  <c r="G3041" i="6"/>
  <c r="G3051" i="6"/>
  <c r="G3054" i="6"/>
  <c r="G3057" i="6"/>
  <c r="G3067" i="6"/>
  <c r="G3070" i="6"/>
  <c r="G3073" i="6"/>
  <c r="G3083" i="6"/>
  <c r="G3086" i="6"/>
  <c r="G3089" i="6"/>
  <c r="G3099" i="6"/>
  <c r="G3102" i="6"/>
  <c r="G3105" i="6"/>
  <c r="G3115" i="6"/>
  <c r="G3118" i="6"/>
  <c r="G3121" i="6"/>
  <c r="G3131" i="6"/>
  <c r="G3134" i="6"/>
  <c r="G3137" i="6"/>
  <c r="G3147" i="6"/>
  <c r="G3150" i="6"/>
  <c r="G3153" i="6"/>
  <c r="G3163" i="6"/>
  <c r="G3166" i="6"/>
  <c r="G3169" i="6"/>
  <c r="G3179" i="6"/>
  <c r="G3182" i="6"/>
  <c r="G3185" i="6"/>
  <c r="G3195" i="6"/>
  <c r="G3198" i="6"/>
  <c r="G3201" i="6"/>
  <c r="G3211" i="6"/>
  <c r="G3214" i="6"/>
  <c r="G3217" i="6"/>
  <c r="G2465" i="6"/>
  <c r="G2567" i="6"/>
  <c r="G2657" i="6"/>
  <c r="G2686" i="6"/>
  <c r="G2725" i="6"/>
  <c r="G2766" i="6"/>
  <c r="G2776" i="6"/>
  <c r="G2811" i="6"/>
  <c r="G2820" i="6"/>
  <c r="G2837" i="6"/>
  <c r="G2846" i="6"/>
  <c r="G2863" i="6"/>
  <c r="G2897" i="6"/>
  <c r="G2914" i="6"/>
  <c r="G2931" i="6"/>
  <c r="G2953" i="6"/>
  <c r="G2966" i="6"/>
  <c r="G2974" i="6"/>
  <c r="G2984" i="6"/>
  <c r="G3000" i="6"/>
  <c r="G3016" i="6"/>
  <c r="G3032" i="6"/>
  <c r="G3048" i="6"/>
  <c r="G3064" i="6"/>
  <c r="G3080" i="6"/>
  <c r="G3096" i="6"/>
  <c r="G3112" i="6"/>
  <c r="G3128" i="6"/>
  <c r="G3144" i="6"/>
  <c r="G3160" i="6"/>
  <c r="G3176" i="6"/>
  <c r="G3192" i="6"/>
  <c r="G3208" i="6"/>
  <c r="G2519" i="6"/>
  <c r="G2594" i="6"/>
  <c r="G2614" i="6"/>
  <c r="G2661" i="6"/>
  <c r="G2676" i="6"/>
  <c r="G2689" i="6"/>
  <c r="G2702" i="6"/>
  <c r="G2715" i="6"/>
  <c r="G2742" i="6"/>
  <c r="G2750" i="6"/>
  <c r="G2777" i="6"/>
  <c r="G2787" i="6"/>
  <c r="G2797" i="6"/>
  <c r="G2831" i="6"/>
  <c r="G2849" i="6"/>
  <c r="G2865" i="6"/>
  <c r="G2882" i="6"/>
  <c r="G2891" i="6"/>
  <c r="G2900" i="6"/>
  <c r="G2927" i="6"/>
  <c r="G2932" i="6"/>
  <c r="G2937" i="6"/>
  <c r="G2950" i="6"/>
  <c r="G2963" i="6"/>
  <c r="G2975" i="6"/>
  <c r="G2988" i="6"/>
  <c r="G3004" i="6"/>
  <c r="G3020" i="6"/>
  <c r="G3036" i="6"/>
  <c r="G3052" i="6"/>
  <c r="G3068" i="6"/>
  <c r="G3084" i="6"/>
  <c r="G3100" i="6"/>
  <c r="G3116" i="6"/>
  <c r="G2546" i="6"/>
  <c r="G2847" i="6"/>
  <c r="G2916" i="6"/>
  <c r="G3010" i="6"/>
  <c r="G3061" i="6"/>
  <c r="G3087" i="6"/>
  <c r="G3141" i="6"/>
  <c r="G3154" i="6"/>
  <c r="G3167" i="6"/>
  <c r="G3205" i="6"/>
  <c r="G2699" i="6"/>
  <c r="G2921" i="6"/>
  <c r="G2958" i="6"/>
  <c r="G3013" i="6"/>
  <c r="G3039" i="6"/>
  <c r="G3090" i="6"/>
  <c r="G3180" i="6"/>
  <c r="G2712" i="6"/>
  <c r="G2926" i="6"/>
  <c r="G2962" i="6"/>
  <c r="G2991" i="6"/>
  <c r="G3042" i="6"/>
  <c r="G3093" i="6"/>
  <c r="G3119" i="6"/>
  <c r="G3157" i="6"/>
  <c r="G3170" i="6"/>
  <c r="G3183" i="6"/>
  <c r="G2305" i="6"/>
  <c r="G2610" i="6"/>
  <c r="G2804" i="6"/>
  <c r="G2994" i="6"/>
  <c r="G3045" i="6"/>
  <c r="G3071" i="6"/>
  <c r="G3132" i="6"/>
  <c r="G3196" i="6"/>
  <c r="G2627" i="6"/>
  <c r="G2739" i="6"/>
  <c r="G2813" i="6"/>
  <c r="G2881" i="6"/>
  <c r="G2971" i="6"/>
  <c r="G2997" i="6"/>
  <c r="G3023" i="6"/>
  <c r="G3074" i="6"/>
  <c r="G3122" i="6"/>
  <c r="G3135" i="6"/>
  <c r="G3173" i="6"/>
  <c r="G3186" i="6"/>
  <c r="G3199" i="6"/>
  <c r="G2642" i="6"/>
  <c r="G2749" i="6"/>
  <c r="G3026" i="6"/>
  <c r="G3077" i="6"/>
  <c r="G3103" i="6"/>
  <c r="G3148" i="6"/>
  <c r="G3212" i="6"/>
  <c r="G2839" i="6"/>
  <c r="G2907" i="6"/>
  <c r="G2949" i="6"/>
  <c r="G2981" i="6"/>
  <c r="G3007" i="6"/>
  <c r="G3058" i="6"/>
  <c r="G3109" i="6"/>
  <c r="G3164" i="6"/>
  <c r="G2978" i="6"/>
  <c r="G3151" i="6"/>
  <c r="G3029" i="6"/>
  <c r="G3055" i="6"/>
  <c r="G3189" i="6"/>
  <c r="G3202" i="6"/>
  <c r="G2830" i="6"/>
  <c r="G3106" i="6"/>
  <c r="G3215" i="6"/>
  <c r="G2898" i="6"/>
  <c r="G3125" i="6"/>
  <c r="G2945" i="6"/>
  <c r="G3138" i="6"/>
  <c r="E16" i="5"/>
  <c r="G16" i="5"/>
  <c r="K25" i="5" l="1"/>
  <c r="E17" i="5"/>
  <c r="G17" i="5"/>
  <c r="K26" i="5" l="1"/>
  <c r="E18" i="5"/>
  <c r="E19" i="5" s="1"/>
  <c r="E20" i="5" s="1"/>
  <c r="E21" i="5" s="1"/>
  <c r="E22" i="5" s="1"/>
  <c r="G18" i="5"/>
  <c r="K27" i="5" l="1"/>
  <c r="E23" i="5"/>
  <c r="G19" i="5"/>
  <c r="K28" i="5" l="1"/>
  <c r="K116" i="6" s="1"/>
  <c r="L116" i="6" s="1"/>
  <c r="K197" i="6"/>
  <c r="L197" i="6" s="1"/>
  <c r="K31" i="6"/>
  <c r="L31" i="6" s="1"/>
  <c r="K867" i="6"/>
  <c r="L867" i="6" s="1"/>
  <c r="K499" i="6"/>
  <c r="L499" i="6" s="1"/>
  <c r="K868" i="6"/>
  <c r="L868" i="6" s="1"/>
  <c r="K756" i="6"/>
  <c r="L756" i="6" s="1"/>
  <c r="K517" i="6"/>
  <c r="L517" i="6" s="1"/>
  <c r="K705" i="6"/>
  <c r="L705" i="6" s="1"/>
  <c r="K419" i="6"/>
  <c r="L419" i="6" s="1"/>
  <c r="K915" i="6"/>
  <c r="L915" i="6" s="1"/>
  <c r="K593" i="6"/>
  <c r="L593" i="6" s="1"/>
  <c r="K467" i="6"/>
  <c r="L467" i="6" s="1"/>
  <c r="K648" i="6"/>
  <c r="L648" i="6" s="1"/>
  <c r="K227" i="6"/>
  <c r="L227" i="6" s="1"/>
  <c r="K284" i="6"/>
  <c r="L284" i="6" s="1"/>
  <c r="K413" i="6"/>
  <c r="L413" i="6" s="1"/>
  <c r="K33" i="6"/>
  <c r="L33" i="6" s="1"/>
  <c r="K721" i="6"/>
  <c r="L721" i="6" s="1"/>
  <c r="K548" i="6"/>
  <c r="L548" i="6" s="1"/>
  <c r="K1097" i="6"/>
  <c r="L1097" i="6" s="1"/>
  <c r="K1191" i="6"/>
  <c r="L1191" i="6" s="1"/>
  <c r="K484" i="6"/>
  <c r="L484" i="6" s="1"/>
  <c r="K851" i="6"/>
  <c r="L851" i="6" s="1"/>
  <c r="K100" i="6"/>
  <c r="L100" i="6" s="1"/>
  <c r="K1003" i="6"/>
  <c r="L1003" i="6" s="1"/>
  <c r="K612" i="6"/>
  <c r="L612" i="6" s="1"/>
  <c r="K292" i="6"/>
  <c r="L292" i="6" s="1"/>
  <c r="K949" i="6"/>
  <c r="L949" i="6" s="1"/>
  <c r="K717" i="6"/>
  <c r="L717" i="6" s="1"/>
  <c r="K115" i="6"/>
  <c r="L115" i="6" s="1"/>
  <c r="K268" i="6"/>
  <c r="L268" i="6" s="1"/>
  <c r="K134" i="6"/>
  <c r="L134" i="6" s="1"/>
  <c r="K1171" i="6"/>
  <c r="L1171" i="6" s="1"/>
  <c r="K703" i="6"/>
  <c r="L703" i="6" s="1"/>
  <c r="K897" i="6"/>
  <c r="L897" i="6" s="1"/>
  <c r="K2" i="6"/>
  <c r="L2" i="6" s="1"/>
  <c r="K1151" i="6"/>
  <c r="L1151" i="6" s="1"/>
  <c r="K1068" i="6"/>
  <c r="L1068" i="6" s="1"/>
  <c r="K1007" i="6"/>
  <c r="L1007" i="6" s="1"/>
  <c r="K812" i="6"/>
  <c r="L812" i="6" s="1"/>
  <c r="K374" i="6"/>
  <c r="L374" i="6" s="1"/>
  <c r="K669" i="6"/>
  <c r="L669" i="6" s="1"/>
  <c r="K779" i="6"/>
  <c r="L779" i="6" s="1"/>
  <c r="K815" i="6"/>
  <c r="L815" i="6" s="1"/>
  <c r="K605" i="6"/>
  <c r="L605" i="6" s="1"/>
  <c r="K390" i="6"/>
  <c r="L390" i="6" s="1"/>
  <c r="K445" i="6"/>
  <c r="L445" i="6" s="1"/>
  <c r="K404" i="6"/>
  <c r="L404" i="6" s="1"/>
  <c r="K1098" i="6"/>
  <c r="L1098" i="6" s="1"/>
  <c r="K414" i="6"/>
  <c r="L414" i="6" s="1"/>
  <c r="K865" i="6"/>
  <c r="L865" i="6" s="1"/>
  <c r="K1012" i="6"/>
  <c r="L1012" i="6" s="1"/>
  <c r="K699" i="6"/>
  <c r="L699" i="6" s="1"/>
  <c r="K925" i="6"/>
  <c r="L925" i="6" s="1"/>
  <c r="K628" i="6"/>
  <c r="L628" i="6" s="1"/>
  <c r="K855" i="6"/>
  <c r="L855" i="6" s="1"/>
  <c r="K786" i="6"/>
  <c r="L786" i="6" s="1"/>
  <c r="K75" i="6"/>
  <c r="L75" i="6" s="1"/>
  <c r="K707" i="6"/>
  <c r="L707" i="6" s="1"/>
  <c r="K945" i="6"/>
  <c r="L945" i="6" s="1"/>
  <c r="K869" i="6"/>
  <c r="L869" i="6" s="1"/>
  <c r="K531" i="6"/>
  <c r="L531" i="6" s="1"/>
  <c r="K99" i="6"/>
  <c r="L99" i="6" s="1"/>
  <c r="K995" i="6"/>
  <c r="L995" i="6" s="1"/>
  <c r="K332" i="6"/>
  <c r="L332" i="6" s="1"/>
  <c r="K861" i="6"/>
  <c r="L861" i="6" s="1"/>
  <c r="K460" i="6"/>
  <c r="L460" i="6" s="1"/>
  <c r="K283" i="6"/>
  <c r="L283" i="6" s="1"/>
  <c r="K565" i="6"/>
  <c r="L565" i="6" s="1"/>
  <c r="K403" i="6"/>
  <c r="L403" i="6" s="1"/>
  <c r="K515" i="6"/>
  <c r="L515" i="6" s="1"/>
  <c r="K920" i="6"/>
  <c r="L920" i="6" s="1"/>
  <c r="K20" i="6"/>
  <c r="L20" i="6" s="1"/>
  <c r="K1099" i="6"/>
  <c r="L1099" i="6" s="1"/>
  <c r="K712" i="6"/>
  <c r="L712" i="6" s="1"/>
  <c r="K244" i="6"/>
  <c r="L244" i="6" s="1"/>
  <c r="K491" i="6"/>
  <c r="L491" i="6" s="1"/>
  <c r="K500" i="6"/>
  <c r="L500" i="6" s="1"/>
  <c r="K59" i="6"/>
  <c r="L59" i="6" s="1"/>
  <c r="K722" i="6"/>
  <c r="L722" i="6" s="1"/>
  <c r="K93" i="6"/>
  <c r="L93" i="6" s="1"/>
  <c r="K68" i="6"/>
  <c r="L68" i="6" s="1"/>
  <c r="K610" i="6"/>
  <c r="L610" i="6" s="1"/>
  <c r="K1043" i="6"/>
  <c r="L1043" i="6" s="1"/>
  <c r="K212" i="6"/>
  <c r="L212" i="6" s="1"/>
  <c r="K1174" i="6"/>
  <c r="L1174" i="6" s="1"/>
  <c r="K30" i="6"/>
  <c r="L30" i="6" s="1"/>
  <c r="K245" i="6"/>
  <c r="L245" i="6" s="1"/>
  <c r="K176" i="6"/>
  <c r="L176" i="6" s="1"/>
  <c r="K771" i="6"/>
  <c r="L771" i="6" s="1"/>
  <c r="K177" i="6"/>
  <c r="L177" i="6" s="1"/>
  <c r="K866" i="6"/>
  <c r="L866" i="6" s="1"/>
  <c r="K503" i="6"/>
  <c r="L503" i="6" s="1"/>
  <c r="K542" i="6"/>
  <c r="L542" i="6" s="1"/>
  <c r="K136" i="6"/>
  <c r="L136" i="6" s="1"/>
  <c r="K692" i="6"/>
  <c r="L692" i="6" s="1"/>
  <c r="K697" i="6"/>
  <c r="L697" i="6" s="1"/>
  <c r="K279" i="6"/>
  <c r="L279" i="6" s="1"/>
  <c r="K541" i="6"/>
  <c r="L541" i="6" s="1"/>
  <c r="K19" i="6"/>
  <c r="L19" i="6" s="1"/>
  <c r="K793" i="6"/>
  <c r="L793" i="6" s="1"/>
  <c r="K650" i="6"/>
  <c r="L650" i="6" s="1"/>
  <c r="K489" i="6"/>
  <c r="L489" i="6" s="1"/>
  <c r="K174" i="6"/>
  <c r="L174" i="6" s="1"/>
  <c r="K389" i="6"/>
  <c r="L389" i="6" s="1"/>
  <c r="K1094" i="6"/>
  <c r="L1094" i="6" s="1"/>
  <c r="K1155" i="6"/>
  <c r="L1155" i="6" s="1"/>
  <c r="K299" i="6"/>
  <c r="L299" i="6" s="1"/>
  <c r="K723" i="6"/>
  <c r="L723" i="6" s="1"/>
  <c r="K135" i="6"/>
  <c r="L135" i="6" s="1"/>
  <c r="K60" i="6"/>
  <c r="L60" i="6" s="1"/>
  <c r="K884" i="6"/>
  <c r="L884" i="6" s="1"/>
  <c r="K784" i="6"/>
  <c r="L784" i="6" s="1"/>
  <c r="K819" i="6"/>
  <c r="L819" i="6" s="1"/>
  <c r="K979" i="6"/>
  <c r="L979" i="6" s="1"/>
  <c r="K630" i="6"/>
  <c r="L630" i="6" s="1"/>
  <c r="K157" i="6"/>
  <c r="L157" i="6" s="1"/>
  <c r="K451" i="6"/>
  <c r="L451" i="6" s="1"/>
  <c r="K1145" i="6"/>
  <c r="L1145" i="6" s="1"/>
  <c r="K441" i="6"/>
  <c r="L441" i="6" s="1"/>
  <c r="K931" i="6"/>
  <c r="L931" i="6" s="1"/>
  <c r="K598" i="6"/>
  <c r="L598" i="6" s="1"/>
  <c r="K1140" i="6"/>
  <c r="L1140" i="6" s="1"/>
  <c r="K1123" i="6"/>
  <c r="L1123" i="6" s="1"/>
  <c r="K918" i="6"/>
  <c r="L918" i="6" s="1"/>
  <c r="K932" i="6"/>
  <c r="L932" i="6" s="1"/>
  <c r="K194" i="6"/>
  <c r="L194" i="6" s="1"/>
  <c r="K755" i="6"/>
  <c r="L755" i="6" s="1"/>
  <c r="K681" i="6"/>
  <c r="L681" i="6" s="1"/>
  <c r="K939" i="6"/>
  <c r="L939" i="6" s="1"/>
  <c r="K504" i="6"/>
  <c r="L504" i="6" s="1"/>
  <c r="K189" i="6"/>
  <c r="L189" i="6" s="1"/>
  <c r="K943" i="6"/>
  <c r="L943" i="6" s="1"/>
  <c r="K663" i="6"/>
  <c r="L663" i="6" s="1"/>
  <c r="K4" i="6"/>
  <c r="L4" i="6" s="1"/>
  <c r="K785" i="6"/>
  <c r="L785" i="6" s="1"/>
  <c r="K431" i="6"/>
  <c r="L431" i="6" s="1"/>
  <c r="K1011" i="6"/>
  <c r="L1011" i="6" s="1"/>
  <c r="K1091" i="6"/>
  <c r="L1091" i="6" s="1"/>
  <c r="K619" i="6"/>
  <c r="L619" i="6" s="1"/>
  <c r="K173" i="6"/>
  <c r="L173" i="6" s="1"/>
  <c r="K896" i="6"/>
  <c r="L896" i="6" s="1"/>
  <c r="K259" i="6"/>
  <c r="L259" i="6" s="1"/>
  <c r="K502" i="6"/>
  <c r="L502" i="6" s="1"/>
  <c r="K454" i="6"/>
  <c r="L454" i="6" s="1"/>
  <c r="K507" i="6"/>
  <c r="L507" i="6" s="1"/>
  <c r="K291" i="6"/>
  <c r="L291" i="6" s="1"/>
  <c r="K1013" i="6"/>
  <c r="L1013" i="6" s="1"/>
  <c r="K323" i="6"/>
  <c r="L323" i="6" s="1"/>
  <c r="K29" i="6"/>
  <c r="L29" i="6" s="1"/>
  <c r="K485" i="6"/>
  <c r="L485" i="6" s="1"/>
  <c r="K698" i="6"/>
  <c r="L698" i="6" s="1"/>
  <c r="K518" i="6"/>
  <c r="L518" i="6" s="1"/>
  <c r="K947" i="6"/>
  <c r="L947" i="6" s="1"/>
  <c r="K300" i="6"/>
  <c r="L300" i="6" s="1"/>
  <c r="K355" i="6"/>
  <c r="L355" i="6" s="1"/>
  <c r="K758" i="6"/>
  <c r="L758" i="6" s="1"/>
  <c r="K972" i="6"/>
  <c r="L972" i="6" s="1"/>
  <c r="K627" i="6"/>
  <c r="L627" i="6" s="1"/>
  <c r="K1124" i="6"/>
  <c r="L1124" i="6" s="1"/>
  <c r="K971" i="6"/>
  <c r="L971" i="6" s="1"/>
  <c r="K898" i="6"/>
  <c r="L898" i="6" s="1"/>
  <c r="K388" i="6"/>
  <c r="L388" i="6" s="1"/>
  <c r="K371" i="6"/>
  <c r="L371" i="6" s="1"/>
  <c r="K447" i="6"/>
  <c r="L447" i="6" s="1"/>
  <c r="E24" i="5"/>
  <c r="G20" i="5"/>
  <c r="K714" i="6" l="1"/>
  <c r="L714" i="6" s="1"/>
  <c r="K117" i="6"/>
  <c r="L117" i="6" s="1"/>
  <c r="K780" i="6"/>
  <c r="L780" i="6" s="1"/>
  <c r="K282" i="6"/>
  <c r="L282" i="6" s="1"/>
  <c r="K204" i="6"/>
  <c r="L204" i="6" s="1"/>
  <c r="K459" i="6"/>
  <c r="L459" i="6" s="1"/>
  <c r="K595" i="6"/>
  <c r="L595" i="6" s="1"/>
  <c r="K151" i="6"/>
  <c r="L151" i="6" s="1"/>
  <c r="K870" i="6"/>
  <c r="L870" i="6" s="1"/>
  <c r="K69" i="6"/>
  <c r="L69" i="6" s="1"/>
  <c r="K980" i="6"/>
  <c r="L980" i="6" s="1"/>
  <c r="K172" i="6"/>
  <c r="L172" i="6" s="1"/>
  <c r="K456" i="6"/>
  <c r="L456" i="6" s="1"/>
  <c r="K187" i="6"/>
  <c r="L187" i="6" s="1"/>
  <c r="K363" i="6"/>
  <c r="L363" i="6" s="1"/>
  <c r="K919" i="6"/>
  <c r="L919" i="6" s="1"/>
  <c r="K349" i="6"/>
  <c r="L349" i="6" s="1"/>
  <c r="K596" i="6"/>
  <c r="L596" i="6" s="1"/>
  <c r="K657" i="6"/>
  <c r="L657" i="6" s="1"/>
  <c r="K670" i="6"/>
  <c r="L670" i="6" s="1"/>
  <c r="K175" i="6"/>
  <c r="L175" i="6" s="1"/>
  <c r="K384" i="6"/>
  <c r="L384" i="6" s="1"/>
  <c r="K255" i="6"/>
  <c r="L255" i="6" s="1"/>
  <c r="K61" i="6"/>
  <c r="L61" i="6" s="1"/>
  <c r="K704" i="6"/>
  <c r="L704" i="6" s="1"/>
  <c r="K623" i="6"/>
  <c r="L623" i="6" s="1"/>
  <c r="K486" i="6"/>
  <c r="L486" i="6" s="1"/>
  <c r="K1135" i="6"/>
  <c r="L1135" i="6" s="1"/>
  <c r="K921" i="6"/>
  <c r="L921" i="6" s="1"/>
  <c r="K1001" i="6"/>
  <c r="L1001" i="6" s="1"/>
  <c r="K118" i="6"/>
  <c r="L118" i="6" s="1"/>
  <c r="K715" i="6"/>
  <c r="L715" i="6" s="1"/>
  <c r="K611" i="6"/>
  <c r="L611" i="6" s="1"/>
  <c r="K917" i="6"/>
  <c r="L917" i="6" s="1"/>
  <c r="K193" i="6"/>
  <c r="L193" i="6" s="1"/>
  <c r="K1125" i="6"/>
  <c r="L1125" i="6" s="1"/>
  <c r="K535" i="6"/>
  <c r="L535" i="6" s="1"/>
  <c r="K716" i="6"/>
  <c r="L716" i="6" s="1"/>
  <c r="K277" i="6"/>
  <c r="L277" i="6" s="1"/>
  <c r="K1084" i="6"/>
  <c r="L1084" i="6" s="1"/>
  <c r="K309" i="6"/>
  <c r="L309" i="6" s="1"/>
  <c r="K150" i="6"/>
  <c r="L150" i="6" s="1"/>
  <c r="K80" i="6"/>
  <c r="L80" i="6" s="1"/>
  <c r="K787" i="6"/>
  <c r="L787" i="6" s="1"/>
  <c r="K420" i="6"/>
  <c r="L420" i="6" s="1"/>
  <c r="K310" i="6"/>
  <c r="L310" i="6" s="1"/>
  <c r="K912" i="6"/>
  <c r="L912" i="6" s="1"/>
  <c r="K645" i="6"/>
  <c r="L645" i="6" s="1"/>
  <c r="K114" i="6"/>
  <c r="L114" i="6" s="1"/>
  <c r="K871" i="6"/>
  <c r="L871" i="6" s="1"/>
  <c r="K321" i="6"/>
  <c r="L321" i="6" s="1"/>
  <c r="K659" i="6"/>
  <c r="L659" i="6" s="1"/>
  <c r="K465" i="6"/>
  <c r="L465" i="6" s="1"/>
  <c r="K67" i="6"/>
  <c r="L67" i="6" s="1"/>
  <c r="K809" i="6"/>
  <c r="L809" i="6" s="1"/>
  <c r="K382" i="6"/>
  <c r="L382" i="6" s="1"/>
  <c r="K386" i="6"/>
  <c r="L386" i="6" s="1"/>
  <c r="K372" i="6"/>
  <c r="L372" i="6" s="1"/>
  <c r="K293" i="6"/>
  <c r="L293" i="6" s="1"/>
  <c r="K430" i="6"/>
  <c r="L430" i="6" s="1"/>
  <c r="K73" i="6"/>
  <c r="L73" i="6" s="1"/>
  <c r="K1187" i="6"/>
  <c r="L1187" i="6" s="1"/>
  <c r="K1122" i="6"/>
  <c r="L1122" i="6" s="1"/>
  <c r="K71" i="6"/>
  <c r="L71" i="6" s="1"/>
  <c r="K522" i="6"/>
  <c r="L522" i="6" s="1"/>
  <c r="K192" i="6"/>
  <c r="L192" i="6" s="1"/>
  <c r="K443" i="6"/>
  <c r="L443" i="6" s="1"/>
  <c r="K1165" i="6"/>
  <c r="L1165" i="6" s="1"/>
  <c r="K1113" i="6"/>
  <c r="L1113" i="6" s="1"/>
  <c r="K228" i="6"/>
  <c r="L228" i="6" s="1"/>
  <c r="K554" i="6"/>
  <c r="L554" i="6" s="1"/>
  <c r="K575" i="6"/>
  <c r="L575" i="6" s="1"/>
  <c r="K1046" i="6"/>
  <c r="L1046" i="6" s="1"/>
  <c r="K778" i="6"/>
  <c r="L778" i="6" s="1"/>
  <c r="K727" i="6"/>
  <c r="L727" i="6" s="1"/>
  <c r="K82" i="6"/>
  <c r="L82" i="6" s="1"/>
  <c r="K962" i="6"/>
  <c r="L962" i="6" s="1"/>
  <c r="K1173" i="6"/>
  <c r="L1173" i="6" s="1"/>
  <c r="K274" i="6"/>
  <c r="L274" i="6" s="1"/>
  <c r="K693" i="6"/>
  <c r="L693" i="6" s="1"/>
  <c r="K126" i="6"/>
  <c r="L126" i="6" s="1"/>
  <c r="K1040" i="6"/>
  <c r="L1040" i="6" s="1"/>
  <c r="K1067" i="6"/>
  <c r="L1067" i="6" s="1"/>
  <c r="K450" i="6"/>
  <c r="L450" i="6" s="1"/>
  <c r="K594" i="6"/>
  <c r="L594" i="6" s="1"/>
  <c r="K959" i="6"/>
  <c r="L959" i="6" s="1"/>
  <c r="K890" i="6"/>
  <c r="L890" i="6" s="1"/>
  <c r="K238" i="6"/>
  <c r="L238" i="6" s="1"/>
  <c r="K144" i="6"/>
  <c r="L144" i="6" s="1"/>
  <c r="K1033" i="6"/>
  <c r="L1033" i="6" s="1"/>
  <c r="K706" i="6"/>
  <c r="L706" i="6" s="1"/>
  <c r="K744" i="6"/>
  <c r="L744" i="6" s="1"/>
  <c r="K146" i="6"/>
  <c r="L146" i="6" s="1"/>
  <c r="K35" i="6"/>
  <c r="L35" i="6" s="1"/>
  <c r="K1030" i="6"/>
  <c r="L1030" i="6" s="1"/>
  <c r="K709" i="6"/>
  <c r="L709" i="6" s="1"/>
  <c r="K970" i="6"/>
  <c r="L970" i="6" s="1"/>
  <c r="K1087" i="6"/>
  <c r="L1087" i="6" s="1"/>
  <c r="K242" i="6"/>
  <c r="L242" i="6" s="1"/>
  <c r="K199" i="6"/>
  <c r="L199" i="6" s="1"/>
  <c r="K141" i="6"/>
  <c r="L141" i="6" s="1"/>
  <c r="K289" i="6"/>
  <c r="L289" i="6" s="1"/>
  <c r="K935" i="6"/>
  <c r="L935" i="6" s="1"/>
  <c r="K929" i="6"/>
  <c r="L929" i="6" s="1"/>
  <c r="K1015" i="6"/>
  <c r="L1015" i="6" s="1"/>
  <c r="K1172" i="6"/>
  <c r="L1172" i="6" s="1"/>
  <c r="K776" i="6"/>
  <c r="L776" i="6" s="1"/>
  <c r="K276" i="6"/>
  <c r="L276" i="6" s="1"/>
  <c r="K133" i="6"/>
  <c r="L133" i="6" s="1"/>
  <c r="K278" i="6"/>
  <c r="L278" i="6" s="1"/>
  <c r="K614" i="6"/>
  <c r="L614" i="6" s="1"/>
  <c r="K677" i="6"/>
  <c r="L677" i="6" s="1"/>
  <c r="K583" i="6"/>
  <c r="L583" i="6" s="1"/>
  <c r="K1158" i="6"/>
  <c r="L1158" i="6" s="1"/>
  <c r="K188" i="6"/>
  <c r="L188" i="6" s="1"/>
  <c r="K396" i="6"/>
  <c r="L396" i="6" s="1"/>
  <c r="K532" i="6"/>
  <c r="L532" i="6" s="1"/>
  <c r="K317" i="6"/>
  <c r="L317" i="6" s="1"/>
  <c r="K407" i="6"/>
  <c r="L407" i="6" s="1"/>
  <c r="K275" i="6"/>
  <c r="L275" i="6" s="1"/>
  <c r="K547" i="6"/>
  <c r="L547" i="6" s="1"/>
  <c r="K185" i="6"/>
  <c r="L185" i="6" s="1"/>
  <c r="K724" i="6"/>
  <c r="L724" i="6" s="1"/>
  <c r="K1118" i="6"/>
  <c r="L1118" i="6" s="1"/>
  <c r="K1129" i="6"/>
  <c r="L1129" i="6" s="1"/>
  <c r="K708" i="6"/>
  <c r="L708" i="6" s="1"/>
  <c r="K982" i="6"/>
  <c r="L982" i="6" s="1"/>
  <c r="K883" i="6"/>
  <c r="L883" i="6" s="1"/>
  <c r="K876" i="6"/>
  <c r="L876" i="6" s="1"/>
  <c r="K1143" i="6"/>
  <c r="L1143" i="6" s="1"/>
  <c r="K1036" i="6"/>
  <c r="L1036" i="6" s="1"/>
  <c r="K748" i="6"/>
  <c r="L748" i="6" s="1"/>
  <c r="K171" i="6"/>
  <c r="L171" i="6" s="1"/>
  <c r="K1063" i="6"/>
  <c r="L1063" i="6" s="1"/>
  <c r="K439" i="6"/>
  <c r="L439" i="6" s="1"/>
  <c r="K651" i="6"/>
  <c r="L651" i="6" s="1"/>
  <c r="K702" i="6"/>
  <c r="L702" i="6" s="1"/>
  <c r="K474" i="6"/>
  <c r="L474" i="6" s="1"/>
  <c r="K498" i="6"/>
  <c r="L498" i="6" s="1"/>
  <c r="K1189" i="6"/>
  <c r="L1189" i="6" s="1"/>
  <c r="K948" i="6"/>
  <c r="L948" i="6" s="1"/>
  <c r="K497" i="6"/>
  <c r="L497" i="6" s="1"/>
  <c r="K781" i="6"/>
  <c r="L781" i="6" s="1"/>
  <c r="K914" i="6"/>
  <c r="L914" i="6" s="1"/>
  <c r="K923" i="6"/>
  <c r="L923" i="6" s="1"/>
  <c r="K795" i="6"/>
  <c r="L795" i="6" s="1"/>
  <c r="K1058" i="6"/>
  <c r="L1058" i="6" s="1"/>
  <c r="K675" i="6"/>
  <c r="L675" i="6" s="1"/>
  <c r="K469" i="6"/>
  <c r="L469" i="6" s="1"/>
  <c r="K814" i="6"/>
  <c r="L814" i="6" s="1"/>
  <c r="K34" i="6"/>
  <c r="L34" i="6" s="1"/>
  <c r="K581" i="6"/>
  <c r="L581" i="6" s="1"/>
  <c r="K1120" i="6"/>
  <c r="L1120" i="6" s="1"/>
  <c r="K955" i="6"/>
  <c r="L955" i="6" s="1"/>
  <c r="K410" i="6"/>
  <c r="L410" i="6" s="1"/>
  <c r="K1181" i="6"/>
  <c r="L1181" i="6" s="1"/>
  <c r="K710" i="6"/>
  <c r="L710" i="6" s="1"/>
  <c r="K905" i="6"/>
  <c r="L905" i="6" s="1"/>
  <c r="K874" i="6"/>
  <c r="L874" i="6" s="1"/>
  <c r="K668" i="6"/>
  <c r="L668" i="6" s="1"/>
  <c r="K1107" i="6"/>
  <c r="L1107" i="6" s="1"/>
  <c r="K894" i="6"/>
  <c r="L894" i="6" s="1"/>
  <c r="K908" i="6"/>
  <c r="L908" i="6" s="1"/>
  <c r="K607" i="6"/>
  <c r="L607" i="6" s="1"/>
  <c r="K220" i="6"/>
  <c r="L220" i="6" s="1"/>
  <c r="K990" i="6"/>
  <c r="L990" i="6" s="1"/>
  <c r="K257" i="6"/>
  <c r="L257" i="6" s="1"/>
  <c r="K434" i="6"/>
  <c r="L434" i="6" s="1"/>
  <c r="K1081" i="6"/>
  <c r="L1081" i="6" s="1"/>
  <c r="K823" i="6"/>
  <c r="L823" i="6" s="1"/>
  <c r="K701" i="6"/>
  <c r="L701" i="6" s="1"/>
  <c r="K153" i="6"/>
  <c r="L153" i="6" s="1"/>
  <c r="K672" i="6"/>
  <c r="L672" i="6" s="1"/>
  <c r="K811" i="6"/>
  <c r="L811" i="6" s="1"/>
  <c r="K888" i="6"/>
  <c r="L888" i="6" s="1"/>
  <c r="K1164" i="6"/>
  <c r="L1164" i="6" s="1"/>
  <c r="K132" i="6"/>
  <c r="L132" i="6" s="1"/>
  <c r="K577" i="6"/>
  <c r="L577" i="6" s="1"/>
  <c r="K379" i="6"/>
  <c r="L379" i="6" s="1"/>
  <c r="K1096" i="6"/>
  <c r="L1096" i="6" s="1"/>
  <c r="K885" i="6"/>
  <c r="L885" i="6" s="1"/>
  <c r="K178" i="6"/>
  <c r="L178" i="6" s="1"/>
  <c r="K417" i="6"/>
  <c r="L417" i="6" s="1"/>
  <c r="K797" i="6"/>
  <c r="L797" i="6" s="1"/>
  <c r="K752" i="6"/>
  <c r="L752" i="6" s="1"/>
  <c r="K424" i="6"/>
  <c r="L424" i="6" s="1"/>
  <c r="K794" i="6"/>
  <c r="L794" i="6" s="1"/>
  <c r="K121" i="6"/>
  <c r="L121" i="6" s="1"/>
  <c r="K312" i="6"/>
  <c r="L312" i="6" s="1"/>
  <c r="K683" i="6"/>
  <c r="L683" i="6" s="1"/>
  <c r="K622" i="6"/>
  <c r="L622" i="6" s="1"/>
  <c r="K689" i="6"/>
  <c r="L689" i="6" s="1"/>
  <c r="K634" i="6"/>
  <c r="L634" i="6" s="1"/>
  <c r="K446" i="6"/>
  <c r="L446" i="6" s="1"/>
  <c r="K957" i="6"/>
  <c r="L957" i="6" s="1"/>
  <c r="K909" i="6"/>
  <c r="L909" i="6" s="1"/>
  <c r="K370" i="6"/>
  <c r="L370" i="6" s="1"/>
  <c r="K654" i="6"/>
  <c r="L654" i="6" s="1"/>
  <c r="K1114" i="6"/>
  <c r="L1114" i="6" s="1"/>
  <c r="K685" i="6"/>
  <c r="L685" i="6" s="1"/>
  <c r="K218" i="6"/>
  <c r="L218" i="6" s="1"/>
  <c r="K662" i="6"/>
  <c r="L662" i="6" s="1"/>
  <c r="K968" i="6"/>
  <c r="L968" i="6" s="1"/>
  <c r="K98" i="6"/>
  <c r="L98" i="6" s="1"/>
  <c r="K222" i="6"/>
  <c r="L222" i="6" s="1"/>
  <c r="K163" i="6"/>
  <c r="L163" i="6" s="1"/>
  <c r="K844" i="6"/>
  <c r="L844" i="6" s="1"/>
  <c r="K249" i="6"/>
  <c r="L249" i="6" s="1"/>
  <c r="K991" i="6"/>
  <c r="L991" i="6" s="1"/>
  <c r="K270" i="6"/>
  <c r="L270" i="6" s="1"/>
  <c r="K352" i="6"/>
  <c r="L352" i="6" s="1"/>
  <c r="K381" i="6"/>
  <c r="L381" i="6" s="1"/>
  <c r="K88" i="6"/>
  <c r="L88" i="6" s="1"/>
  <c r="K653" i="6"/>
  <c r="L653" i="6" s="1"/>
  <c r="K422" i="6"/>
  <c r="L422" i="6" s="1"/>
  <c r="K875" i="6"/>
  <c r="L875" i="6" s="1"/>
  <c r="K1053" i="6"/>
  <c r="L1053" i="6" s="1"/>
  <c r="K513" i="6"/>
  <c r="L513" i="6" s="1"/>
  <c r="K233" i="6"/>
  <c r="L233" i="6" s="1"/>
  <c r="K930" i="6"/>
  <c r="L930" i="6" s="1"/>
  <c r="K642" i="6"/>
  <c r="L642" i="6" s="1"/>
  <c r="K906" i="6"/>
  <c r="L906" i="6" s="1"/>
  <c r="K345" i="6"/>
  <c r="L345" i="6" s="1"/>
  <c r="K339" i="6"/>
  <c r="L339" i="6" s="1"/>
  <c r="K536" i="6"/>
  <c r="L536" i="6" s="1"/>
  <c r="K560" i="6"/>
  <c r="L560" i="6" s="1"/>
  <c r="K453" i="6"/>
  <c r="L453" i="6" s="1"/>
  <c r="K946" i="6"/>
  <c r="L946" i="6" s="1"/>
  <c r="K1069" i="6"/>
  <c r="L1069" i="6" s="1"/>
  <c r="K652" i="6"/>
  <c r="L652" i="6" s="1"/>
  <c r="K853" i="6"/>
  <c r="L853" i="6" s="1"/>
  <c r="K125" i="6"/>
  <c r="L125" i="6" s="1"/>
  <c r="K862" i="6"/>
  <c r="L862" i="6" s="1"/>
  <c r="K87" i="6"/>
  <c r="L87" i="6" s="1"/>
  <c r="K221" i="6"/>
  <c r="L221" i="6" s="1"/>
  <c r="K494" i="6"/>
  <c r="L494" i="6" s="1"/>
  <c r="K1045" i="6"/>
  <c r="L1045" i="6" s="1"/>
  <c r="K736" i="6"/>
  <c r="L736" i="6" s="1"/>
  <c r="K488" i="6"/>
  <c r="L488" i="6" s="1"/>
  <c r="K821" i="6"/>
  <c r="L821" i="6" s="1"/>
  <c r="K428" i="6"/>
  <c r="L428" i="6" s="1"/>
  <c r="K296" i="6"/>
  <c r="L296" i="6" s="1"/>
  <c r="K260" i="6"/>
  <c r="L260" i="6" s="1"/>
  <c r="K783" i="6"/>
  <c r="L783" i="6" s="1"/>
  <c r="K423" i="6"/>
  <c r="L423" i="6" s="1"/>
  <c r="K254" i="6"/>
  <c r="L254" i="6" s="1"/>
  <c r="K145" i="6"/>
  <c r="L145" i="6" s="1"/>
  <c r="K155" i="6"/>
  <c r="L155" i="6" s="1"/>
  <c r="K1042" i="6"/>
  <c r="L1042" i="6" s="1"/>
  <c r="K288" i="6"/>
  <c r="L288" i="6" s="1"/>
  <c r="K440" i="6"/>
  <c r="L440" i="6" s="1"/>
  <c r="K508" i="6"/>
  <c r="L508" i="6" s="1"/>
  <c r="K973" i="6"/>
  <c r="L973" i="6" s="1"/>
  <c r="K878" i="6"/>
  <c r="L878" i="6" s="1"/>
  <c r="K858" i="6"/>
  <c r="L858" i="6" s="1"/>
  <c r="K656" i="6"/>
  <c r="L656" i="6" s="1"/>
  <c r="K880" i="6"/>
  <c r="L880" i="6" s="1"/>
  <c r="K86" i="6"/>
  <c r="L86" i="6" s="1"/>
  <c r="K616" i="6"/>
  <c r="L616" i="6" s="1"/>
  <c r="K316" i="6"/>
  <c r="L316" i="6" s="1"/>
  <c r="K549" i="6"/>
  <c r="L549" i="6" s="1"/>
  <c r="K553" i="6"/>
  <c r="L553" i="6" s="1"/>
  <c r="K448" i="6"/>
  <c r="L448" i="6" s="1"/>
  <c r="K1020" i="6"/>
  <c r="L1020" i="6" s="1"/>
  <c r="K338" i="6"/>
  <c r="L338" i="6" s="1"/>
  <c r="K313" i="6"/>
  <c r="L313" i="6" s="1"/>
  <c r="K315" i="6"/>
  <c r="L315" i="6" s="1"/>
  <c r="K350" i="6"/>
  <c r="L350" i="6" s="1"/>
  <c r="K586" i="6"/>
  <c r="L586" i="6" s="1"/>
  <c r="K32" i="6"/>
  <c r="L32" i="6" s="1"/>
  <c r="K509" i="6"/>
  <c r="L509" i="6" s="1"/>
  <c r="K636" i="6"/>
  <c r="L636" i="6" s="1"/>
  <c r="K123" i="6"/>
  <c r="L123" i="6" s="1"/>
  <c r="K101" i="6"/>
  <c r="L101" i="6" s="1"/>
  <c r="K1080" i="6"/>
  <c r="L1080" i="6" s="1"/>
  <c r="K740" i="6"/>
  <c r="L740" i="6" s="1"/>
  <c r="K1054" i="6"/>
  <c r="L1054" i="6" s="1"/>
  <c r="K10" i="6"/>
  <c r="L10" i="6" s="1"/>
  <c r="K182" i="6"/>
  <c r="L182" i="6" s="1"/>
  <c r="K597" i="6"/>
  <c r="L597" i="6" s="1"/>
  <c r="K820" i="6"/>
  <c r="L820" i="6" s="1"/>
  <c r="K566" i="6"/>
  <c r="L566" i="6" s="1"/>
  <c r="K927" i="6"/>
  <c r="L927" i="6" s="1"/>
  <c r="K838" i="6"/>
  <c r="L838" i="6" s="1"/>
  <c r="K899" i="6"/>
  <c r="L899" i="6" s="1"/>
  <c r="K551" i="6"/>
  <c r="L551" i="6" s="1"/>
  <c r="K364" i="6"/>
  <c r="L364" i="6" s="1"/>
  <c r="K530" i="6"/>
  <c r="L530" i="6" s="1"/>
  <c r="K205" i="6"/>
  <c r="L205" i="6" s="1"/>
  <c r="K600" i="6"/>
  <c r="L600" i="6" s="1"/>
  <c r="K788" i="6"/>
  <c r="L788" i="6" s="1"/>
  <c r="K900" i="6"/>
  <c r="L900" i="6" s="1"/>
  <c r="K570" i="6"/>
  <c r="L570" i="6" s="1"/>
  <c r="K579" i="6"/>
  <c r="L579" i="6" s="1"/>
  <c r="K637" i="6"/>
  <c r="L637" i="6" s="1"/>
  <c r="K496" i="6"/>
  <c r="L496" i="6" s="1"/>
  <c r="K137" i="6"/>
  <c r="L137" i="6" s="1"/>
  <c r="K109" i="6"/>
  <c r="L109" i="6" s="1"/>
  <c r="K901" i="6"/>
  <c r="L901" i="6" s="1"/>
  <c r="K1137" i="6"/>
  <c r="L1137" i="6" s="1"/>
  <c r="K377" i="6"/>
  <c r="L377" i="6" s="1"/>
  <c r="K514" i="6"/>
  <c r="L514" i="6" s="1"/>
  <c r="K341" i="6"/>
  <c r="L341" i="6" s="1"/>
  <c r="K618" i="6"/>
  <c r="L618" i="6" s="1"/>
  <c r="K999" i="6"/>
  <c r="L999" i="6" s="1"/>
  <c r="K1183" i="6"/>
  <c r="L1183" i="6" s="1"/>
  <c r="K1021" i="6"/>
  <c r="L1021" i="6" s="1"/>
  <c r="K700" i="6"/>
  <c r="L700" i="6" s="1"/>
  <c r="K195" i="6"/>
  <c r="L195" i="6" s="1"/>
  <c r="K25" i="6"/>
  <c r="L25" i="6" s="1"/>
  <c r="K164" i="6"/>
  <c r="L164" i="6" s="1"/>
  <c r="K373" i="6"/>
  <c r="L373" i="6" s="1"/>
  <c r="K1186" i="6"/>
  <c r="L1186" i="6" s="1"/>
  <c r="K143" i="6"/>
  <c r="L143" i="6" s="1"/>
  <c r="K552" i="6"/>
  <c r="L552" i="6" s="1"/>
  <c r="K54" i="6"/>
  <c r="L54" i="6" s="1"/>
  <c r="K1025" i="6"/>
  <c r="L1025" i="6" s="1"/>
  <c r="K524" i="6"/>
  <c r="L524" i="6" s="1"/>
  <c r="K534" i="6"/>
  <c r="L534" i="6" s="1"/>
  <c r="K635" i="6"/>
  <c r="L635" i="6" s="1"/>
  <c r="K1101" i="6"/>
  <c r="L1101" i="6" s="1"/>
  <c r="K23" i="6"/>
  <c r="L23" i="6" s="1"/>
  <c r="K108" i="6"/>
  <c r="L108" i="6" s="1"/>
  <c r="K940" i="6"/>
  <c r="L940" i="6" s="1"/>
  <c r="K746" i="6"/>
  <c r="L746" i="6" s="1"/>
  <c r="K362" i="6"/>
  <c r="L362" i="6" s="1"/>
  <c r="K546" i="6"/>
  <c r="L546" i="6" s="1"/>
  <c r="K1082" i="6"/>
  <c r="L1082" i="6" s="1"/>
  <c r="K1066" i="6"/>
  <c r="L1066" i="6" s="1"/>
  <c r="K749" i="6"/>
  <c r="L749" i="6" s="1"/>
  <c r="K804" i="6"/>
  <c r="L804" i="6" s="1"/>
  <c r="K437" i="6"/>
  <c r="L437" i="6" s="1"/>
  <c r="K301" i="6"/>
  <c r="L301" i="6" s="1"/>
  <c r="K545" i="6"/>
  <c r="L545" i="6" s="1"/>
  <c r="K353" i="6"/>
  <c r="L353" i="6" s="1"/>
  <c r="K216" i="6"/>
  <c r="L216" i="6" s="1"/>
  <c r="K271" i="6"/>
  <c r="L271" i="6" s="1"/>
  <c r="K1047" i="6"/>
  <c r="L1047" i="6" s="1"/>
  <c r="K250" i="6"/>
  <c r="L250" i="6" s="1"/>
  <c r="K138" i="6"/>
  <c r="L138" i="6" s="1"/>
  <c r="K834" i="6"/>
  <c r="L834" i="6" s="1"/>
  <c r="K833" i="6"/>
  <c r="L833" i="6" s="1"/>
  <c r="K318" i="6"/>
  <c r="L318" i="6" s="1"/>
  <c r="K660" i="6"/>
  <c r="L660" i="6" s="1"/>
  <c r="K400" i="6"/>
  <c r="L400" i="6" s="1"/>
  <c r="K326" i="6"/>
  <c r="L326" i="6" s="1"/>
  <c r="K873" i="6"/>
  <c r="L873" i="6" s="1"/>
  <c r="K365" i="6"/>
  <c r="L365" i="6" s="1"/>
  <c r="K304" i="6"/>
  <c r="L304" i="6" s="1"/>
  <c r="K857" i="6"/>
  <c r="L857" i="6" s="1"/>
  <c r="K964" i="6"/>
  <c r="L964" i="6" s="1"/>
  <c r="K26" i="6"/>
  <c r="L26" i="6" s="1"/>
  <c r="K952" i="6"/>
  <c r="L952" i="6" s="1"/>
  <c r="K527" i="6"/>
  <c r="L527" i="6" s="1"/>
  <c r="K1131" i="6"/>
  <c r="L1131" i="6" s="1"/>
  <c r="K1177" i="6"/>
  <c r="L1177" i="6" s="1"/>
  <c r="K433" i="6"/>
  <c r="L433" i="6" s="1"/>
  <c r="K626" i="6"/>
  <c r="L626" i="6" s="1"/>
  <c r="K167" i="6"/>
  <c r="L167" i="6" s="1"/>
  <c r="K764" i="6"/>
  <c r="L764" i="6" s="1"/>
  <c r="K574" i="6"/>
  <c r="L574" i="6" s="1"/>
  <c r="K1141" i="6"/>
  <c r="L1141" i="6" s="1"/>
  <c r="K432" i="6"/>
  <c r="L432" i="6" s="1"/>
  <c r="K609" i="6"/>
  <c r="L609" i="6" s="1"/>
  <c r="K343" i="6"/>
  <c r="L343" i="6" s="1"/>
  <c r="K1075" i="6"/>
  <c r="L1075" i="6" s="1"/>
  <c r="K1188" i="6"/>
  <c r="L1188" i="6" s="1"/>
  <c r="K139" i="6"/>
  <c r="L139" i="6" s="1"/>
  <c r="K936" i="6"/>
  <c r="L936" i="6" s="1"/>
  <c r="K916" i="6"/>
  <c r="L916" i="6" s="1"/>
  <c r="K36" i="6"/>
  <c r="L36" i="6" s="1"/>
  <c r="K895" i="6"/>
  <c r="L895" i="6" s="1"/>
  <c r="K1108" i="6"/>
  <c r="L1108" i="6" s="1"/>
  <c r="K148" i="6"/>
  <c r="L148" i="6" s="1"/>
  <c r="K1026" i="6"/>
  <c r="L1026" i="6" s="1"/>
  <c r="K294" i="6"/>
  <c r="L294" i="6" s="1"/>
  <c r="K984" i="6"/>
  <c r="L984" i="6" s="1"/>
  <c r="K91" i="6"/>
  <c r="L91" i="6" s="1"/>
  <c r="K1093" i="6"/>
  <c r="L1093" i="6" s="1"/>
  <c r="K482" i="6"/>
  <c r="L482" i="6" s="1"/>
  <c r="K620" i="6"/>
  <c r="L620" i="6" s="1"/>
  <c r="K154" i="6"/>
  <c r="L154" i="6" s="1"/>
  <c r="K983" i="6"/>
  <c r="L983" i="6" s="1"/>
  <c r="K891" i="6"/>
  <c r="L891" i="6" s="1"/>
  <c r="K926" i="6"/>
  <c r="L926" i="6" s="1"/>
  <c r="K15" i="6"/>
  <c r="L15" i="6" s="1"/>
  <c r="K1163" i="6"/>
  <c r="L1163" i="6" s="1"/>
  <c r="K368" i="6"/>
  <c r="L368" i="6" s="1"/>
  <c r="K106" i="6"/>
  <c r="L106" i="6" s="1"/>
  <c r="K760" i="6"/>
  <c r="L760" i="6" s="1"/>
  <c r="K1065" i="6"/>
  <c r="L1065" i="6" s="1"/>
  <c r="K263" i="6"/>
  <c r="L263" i="6" s="1"/>
  <c r="K1010" i="6"/>
  <c r="L1010" i="6" s="1"/>
  <c r="K149" i="6"/>
  <c r="L149" i="6" s="1"/>
  <c r="K889" i="6"/>
  <c r="L889" i="6" s="1"/>
  <c r="K261" i="6"/>
  <c r="L261" i="6" s="1"/>
  <c r="K344" i="6"/>
  <c r="L344" i="6" s="1"/>
  <c r="K394" i="6"/>
  <c r="L394" i="6" s="1"/>
  <c r="K1112" i="6"/>
  <c r="L1112" i="6" s="1"/>
  <c r="K790" i="6"/>
  <c r="L790" i="6" s="1"/>
  <c r="K1032" i="6"/>
  <c r="L1032" i="6" s="1"/>
  <c r="K367" i="6"/>
  <c r="L367" i="6" s="1"/>
  <c r="K7" i="6"/>
  <c r="L7" i="6" s="1"/>
  <c r="K958" i="6"/>
  <c r="L958" i="6" s="1"/>
  <c r="K606" i="6"/>
  <c r="L606" i="6" s="1"/>
  <c r="K207" i="6"/>
  <c r="L207" i="6" s="1"/>
  <c r="K329" i="6"/>
  <c r="L329" i="6" s="1"/>
  <c r="K924" i="6"/>
  <c r="L924" i="6" s="1"/>
  <c r="K1166" i="6"/>
  <c r="L1166" i="6" s="1"/>
  <c r="K305" i="6"/>
  <c r="L305" i="6" s="1"/>
  <c r="K290" i="6"/>
  <c r="L290" i="6" s="1"/>
  <c r="K810" i="6"/>
  <c r="L810" i="6" s="1"/>
  <c r="K967" i="6"/>
  <c r="L967" i="6" s="1"/>
  <c r="K1072" i="6"/>
  <c r="L1072" i="6" s="1"/>
  <c r="K165" i="6"/>
  <c r="L165" i="6" s="1"/>
  <c r="K85" i="6"/>
  <c r="L85" i="6" s="1"/>
  <c r="K734" i="6"/>
  <c r="L734" i="6" s="1"/>
  <c r="K102" i="6"/>
  <c r="L102" i="6" s="1"/>
  <c r="K280" i="6"/>
  <c r="L280" i="6" s="1"/>
  <c r="K907" i="6"/>
  <c r="L907" i="6" s="1"/>
  <c r="K302" i="6"/>
  <c r="L302" i="6" s="1"/>
  <c r="K402" i="6"/>
  <c r="L402" i="6" s="1"/>
  <c r="K5" i="6"/>
  <c r="L5" i="6" s="1"/>
  <c r="K306" i="6"/>
  <c r="L306" i="6" s="1"/>
  <c r="K1044" i="6"/>
  <c r="L1044" i="6" s="1"/>
  <c r="K131" i="6"/>
  <c r="L131" i="6" s="1"/>
  <c r="K1184" i="6"/>
  <c r="L1184" i="6" s="1"/>
  <c r="K718" i="6"/>
  <c r="L718" i="6" s="1"/>
  <c r="K841" i="6"/>
  <c r="L841" i="6" s="1"/>
  <c r="K745" i="6"/>
  <c r="L745" i="6" s="1"/>
  <c r="K829" i="6"/>
  <c r="L829" i="6" s="1"/>
  <c r="K792" i="6"/>
  <c r="L792" i="6" s="1"/>
  <c r="K1159" i="6"/>
  <c r="L1159" i="6" s="1"/>
  <c r="K1076" i="6"/>
  <c r="L1076" i="6" s="1"/>
  <c r="K330" i="6"/>
  <c r="L330" i="6" s="1"/>
  <c r="K994" i="6"/>
  <c r="L994" i="6" s="1"/>
  <c r="K337" i="6"/>
  <c r="L337" i="6" s="1"/>
  <c r="K438" i="6"/>
  <c r="L438" i="6" s="1"/>
  <c r="K180" i="6"/>
  <c r="L180" i="6" s="1"/>
  <c r="K230" i="6"/>
  <c r="L230" i="6" s="1"/>
  <c r="K842" i="6"/>
  <c r="L842" i="6" s="1"/>
  <c r="K816" i="6"/>
  <c r="L816" i="6" s="1"/>
  <c r="K1027" i="6"/>
  <c r="L1027" i="6" s="1"/>
  <c r="K713" i="6"/>
  <c r="L713" i="6" s="1"/>
  <c r="K196" i="6"/>
  <c r="L196" i="6" s="1"/>
  <c r="K719" i="6"/>
  <c r="L719" i="6" s="1"/>
  <c r="K387" i="6"/>
  <c r="L387" i="6" s="1"/>
  <c r="K892" i="6"/>
  <c r="L892" i="6" s="1"/>
  <c r="K351" i="6"/>
  <c r="L351" i="6" s="1"/>
  <c r="K307" i="6"/>
  <c r="L307" i="6" s="1"/>
  <c r="K418" i="6"/>
  <c r="L418" i="6" s="1"/>
  <c r="K201" i="6"/>
  <c r="L201" i="6" s="1"/>
  <c r="K325" i="6"/>
  <c r="L325" i="6" s="1"/>
  <c r="K941" i="6"/>
  <c r="L941" i="6" s="1"/>
  <c r="K688" i="6"/>
  <c r="L688" i="6" s="1"/>
  <c r="K258" i="6"/>
  <c r="L258" i="6" s="1"/>
  <c r="K965" i="6"/>
  <c r="L965" i="6" s="1"/>
  <c r="K578" i="6"/>
  <c r="L578" i="6" s="1"/>
  <c r="K1154" i="6"/>
  <c r="L1154" i="6" s="1"/>
  <c r="K295" i="6"/>
  <c r="L295" i="6" s="1"/>
  <c r="K435" i="6"/>
  <c r="L435" i="6" s="1"/>
  <c r="K152" i="6"/>
  <c r="L152" i="6" s="1"/>
  <c r="K406" i="6"/>
  <c r="L406" i="6" s="1"/>
  <c r="K408" i="6"/>
  <c r="L408" i="6" s="1"/>
  <c r="K483" i="6"/>
  <c r="L483" i="6" s="1"/>
  <c r="K694" i="6"/>
  <c r="L694" i="6" s="1"/>
  <c r="K1126" i="6"/>
  <c r="L1126" i="6" s="1"/>
  <c r="K533" i="6"/>
  <c r="L533" i="6" s="1"/>
  <c r="K835" i="6"/>
  <c r="L835" i="6" s="1"/>
  <c r="K757" i="6"/>
  <c r="L757" i="6" s="1"/>
  <c r="K264" i="6"/>
  <c r="L264" i="6" s="1"/>
  <c r="K976" i="6"/>
  <c r="L976" i="6" s="1"/>
  <c r="K825" i="6"/>
  <c r="L825" i="6" s="1"/>
  <c r="K975" i="6"/>
  <c r="L975" i="6" s="1"/>
  <c r="K210" i="6"/>
  <c r="L210" i="6" s="1"/>
  <c r="K655" i="6"/>
  <c r="L655" i="6" s="1"/>
  <c r="K996" i="6"/>
  <c r="L996" i="6" s="1"/>
  <c r="K267" i="6"/>
  <c r="L267" i="6" s="1"/>
  <c r="K38" i="6"/>
  <c r="L38" i="6" s="1"/>
  <c r="K1168" i="6"/>
  <c r="L1168" i="6" s="1"/>
  <c r="K436" i="6"/>
  <c r="L436" i="6" s="1"/>
  <c r="K327" i="6"/>
  <c r="L327" i="6" s="1"/>
  <c r="K682" i="6"/>
  <c r="L682" i="6" s="1"/>
  <c r="K206" i="6"/>
  <c r="L206" i="6" s="1"/>
  <c r="K47" i="6"/>
  <c r="L47" i="6" s="1"/>
  <c r="K356" i="6"/>
  <c r="L356" i="6" s="1"/>
  <c r="K24" i="6"/>
  <c r="L24" i="6" s="1"/>
  <c r="K775" i="6"/>
  <c r="L775" i="6" s="1"/>
  <c r="K427" i="6"/>
  <c r="L427" i="6" s="1"/>
  <c r="K879" i="6"/>
  <c r="L879" i="6" s="1"/>
  <c r="K209" i="6"/>
  <c r="L209" i="6" s="1"/>
  <c r="K1023" i="6"/>
  <c r="L1023" i="6" s="1"/>
  <c r="K641" i="6"/>
  <c r="L641" i="6" s="1"/>
  <c r="K557" i="6"/>
  <c r="L557" i="6" s="1"/>
  <c r="K678" i="6"/>
  <c r="L678" i="6" s="1"/>
  <c r="K805" i="6"/>
  <c r="L805" i="6" s="1"/>
  <c r="K953" i="6"/>
  <c r="L953" i="6" s="1"/>
  <c r="K74" i="6"/>
  <c r="L74" i="6" s="1"/>
  <c r="K495" i="6"/>
  <c r="L495" i="6" s="1"/>
  <c r="K848" i="6"/>
  <c r="L848" i="6" s="1"/>
  <c r="K243" i="6"/>
  <c r="L243" i="6" s="1"/>
  <c r="K215" i="6"/>
  <c r="L215" i="6" s="1"/>
  <c r="K211" i="6"/>
  <c r="L211" i="6" s="1"/>
  <c r="K824" i="6"/>
  <c r="L824" i="6" s="1"/>
  <c r="K147" i="6"/>
  <c r="L147" i="6" s="1"/>
  <c r="K156" i="6"/>
  <c r="L156" i="6" s="1"/>
  <c r="K647" i="6"/>
  <c r="L647" i="6" s="1"/>
  <c r="K348" i="6"/>
  <c r="L348" i="6" s="1"/>
  <c r="K696" i="6"/>
  <c r="L696" i="6" s="1"/>
  <c r="K580" i="6"/>
  <c r="L580" i="6" s="1"/>
  <c r="K754" i="6"/>
  <c r="L754" i="6" s="1"/>
  <c r="K366" i="6"/>
  <c r="L366" i="6" s="1"/>
  <c r="K893" i="6"/>
  <c r="L893" i="6" s="1"/>
  <c r="K444" i="6"/>
  <c r="L444" i="6" s="1"/>
  <c r="K944" i="6"/>
  <c r="L944" i="6" s="1"/>
  <c r="K985" i="6"/>
  <c r="L985" i="6" s="1"/>
  <c r="K1088" i="6"/>
  <c r="L1088" i="6" s="1"/>
  <c r="K191" i="6"/>
  <c r="L191" i="6" s="1"/>
  <c r="K1041" i="6"/>
  <c r="L1041" i="6" s="1"/>
  <c r="K198" i="6"/>
  <c r="L198" i="6" s="1"/>
  <c r="K51" i="6"/>
  <c r="L51" i="6" s="1"/>
  <c r="K64" i="6"/>
  <c r="L64" i="6" s="1"/>
  <c r="K753" i="6"/>
  <c r="L753" i="6" s="1"/>
  <c r="K604" i="6"/>
  <c r="L604" i="6" s="1"/>
  <c r="K933" i="6"/>
  <c r="L933" i="6" s="1"/>
  <c r="K429" i="6"/>
  <c r="L429" i="6" s="1"/>
  <c r="K449" i="6"/>
  <c r="L449" i="6" s="1"/>
  <c r="K728" i="6"/>
  <c r="L728" i="6" s="1"/>
  <c r="K359" i="6"/>
  <c r="L359" i="6" s="1"/>
  <c r="K265" i="6"/>
  <c r="L265" i="6" s="1"/>
  <c r="K1071" i="6"/>
  <c r="L1071" i="6" s="1"/>
  <c r="K62" i="6"/>
  <c r="L62" i="6" s="1"/>
  <c r="K664" i="6"/>
  <c r="L664" i="6" s="1"/>
  <c r="K603" i="6"/>
  <c r="L603" i="6" s="1"/>
  <c r="K1002" i="6"/>
  <c r="L1002" i="6" s="1"/>
  <c r="K1134" i="6"/>
  <c r="L1134" i="6" s="1"/>
  <c r="K471" i="6"/>
  <c r="L471" i="6" s="1"/>
  <c r="K556" i="6"/>
  <c r="L556" i="6" s="1"/>
  <c r="K661" i="6"/>
  <c r="L661" i="6" s="1"/>
  <c r="K782" i="6"/>
  <c r="L782" i="6" s="1"/>
  <c r="K94" i="6"/>
  <c r="L94" i="6" s="1"/>
  <c r="K584" i="6"/>
  <c r="L584" i="6" s="1"/>
  <c r="K832" i="6"/>
  <c r="L832" i="6" s="1"/>
  <c r="K743" i="6"/>
  <c r="L743" i="6" s="1"/>
  <c r="K770" i="6"/>
  <c r="L770" i="6" s="1"/>
  <c r="K632" i="6"/>
  <c r="L632" i="6" s="1"/>
  <c r="K481" i="6"/>
  <c r="L481" i="6" s="1"/>
  <c r="K107" i="6"/>
  <c r="L107" i="6" s="1"/>
  <c r="K589" i="6"/>
  <c r="L589" i="6" s="1"/>
  <c r="K904" i="6"/>
  <c r="L904" i="6" s="1"/>
  <c r="K854" i="6"/>
  <c r="L854" i="6" s="1"/>
  <c r="K1133" i="6"/>
  <c r="L1133" i="6" s="1"/>
  <c r="K613" i="6"/>
  <c r="L613" i="6" s="1"/>
  <c r="K412" i="6"/>
  <c r="L412" i="6" s="1"/>
  <c r="K978" i="6"/>
  <c r="L978" i="6" s="1"/>
  <c r="K347" i="6"/>
  <c r="L347" i="6" s="1"/>
  <c r="K340" i="6"/>
  <c r="L340" i="6" s="1"/>
  <c r="K3" i="6"/>
  <c r="L3" i="6" s="1"/>
  <c r="K881" i="6"/>
  <c r="L881" i="6" s="1"/>
  <c r="K411" i="6"/>
  <c r="L411" i="6" s="1"/>
  <c r="K162" i="6"/>
  <c r="L162" i="6" s="1"/>
  <c r="K466" i="6"/>
  <c r="L466" i="6" s="1"/>
  <c r="K1077" i="6"/>
  <c r="L1077" i="6" s="1"/>
  <c r="K380" i="6"/>
  <c r="L380" i="6" s="1"/>
  <c r="K998" i="6"/>
  <c r="L998" i="6" s="1"/>
  <c r="K791" i="6"/>
  <c r="L791" i="6" s="1"/>
  <c r="K559" i="6"/>
  <c r="L559" i="6" s="1"/>
  <c r="K452" i="6"/>
  <c r="L452" i="6" s="1"/>
  <c r="K521" i="6"/>
  <c r="L521" i="6" s="1"/>
  <c r="K773" i="6"/>
  <c r="L773" i="6" s="1"/>
  <c r="K747" i="6"/>
  <c r="L747" i="6" s="1"/>
  <c r="K241" i="6"/>
  <c r="L241" i="6" s="1"/>
  <c r="K1078" i="6"/>
  <c r="L1078" i="6" s="1"/>
  <c r="K397" i="6"/>
  <c r="L397" i="6" s="1"/>
  <c r="K478" i="6"/>
  <c r="L478" i="6" s="1"/>
  <c r="K286" i="6"/>
  <c r="L286" i="6" s="1"/>
  <c r="K1085" i="6"/>
  <c r="L1085" i="6" s="1"/>
  <c r="K1160" i="6"/>
  <c r="L1160" i="6" s="1"/>
  <c r="K806" i="6"/>
  <c r="L806" i="6" s="1"/>
  <c r="K1004" i="6"/>
  <c r="L1004" i="6" s="1"/>
  <c r="K1153" i="6"/>
  <c r="L1153" i="6" s="1"/>
  <c r="K490" i="6"/>
  <c r="L490" i="6" s="1"/>
  <c r="K564" i="6"/>
  <c r="L564" i="6" s="1"/>
  <c r="K53" i="6"/>
  <c r="L53" i="6" s="1"/>
  <c r="K113" i="6"/>
  <c r="L113" i="6" s="1"/>
  <c r="K680" i="6"/>
  <c r="L680" i="6" s="1"/>
  <c r="K142" i="6"/>
  <c r="L142" i="6" s="1"/>
  <c r="K625" i="6"/>
  <c r="L625" i="6" s="1"/>
  <c r="K1132" i="6"/>
  <c r="L1132" i="6" s="1"/>
  <c r="K813" i="6"/>
  <c r="L813" i="6" s="1"/>
  <c r="K624" i="6"/>
  <c r="L624" i="6" s="1"/>
  <c r="K1029" i="6"/>
  <c r="L1029" i="6" s="1"/>
  <c r="K240" i="6"/>
  <c r="L240" i="6" s="1"/>
  <c r="K1038" i="6"/>
  <c r="L1038" i="6" s="1"/>
  <c r="K1005" i="6"/>
  <c r="L1005" i="6" s="1"/>
  <c r="K342" i="6"/>
  <c r="L342" i="6" s="1"/>
  <c r="K375" i="6"/>
  <c r="L375" i="6" s="1"/>
  <c r="K937" i="6"/>
  <c r="L937" i="6" s="1"/>
  <c r="K235" i="6"/>
  <c r="L235" i="6" s="1"/>
  <c r="K1083" i="6"/>
  <c r="L1083" i="6" s="1"/>
  <c r="K487" i="6"/>
  <c r="L487" i="6" s="1"/>
  <c r="K63" i="6"/>
  <c r="L63" i="6" s="1"/>
  <c r="K1176" i="6"/>
  <c r="L1176" i="6" s="1"/>
  <c r="K461" i="6"/>
  <c r="L461" i="6" s="1"/>
  <c r="K399" i="6"/>
  <c r="L399" i="6" s="1"/>
  <c r="K643" i="6"/>
  <c r="L643" i="6" s="1"/>
  <c r="K1116" i="6"/>
  <c r="L1116" i="6" s="1"/>
  <c r="K1051" i="6"/>
  <c r="L1051" i="6" s="1"/>
  <c r="K561" i="6"/>
  <c r="L561" i="6" s="1"/>
  <c r="K334" i="6"/>
  <c r="L334" i="6" s="1"/>
  <c r="K311" i="6"/>
  <c r="L311" i="6" s="1"/>
  <c r="K111" i="6"/>
  <c r="L111" i="6" s="1"/>
  <c r="K837" i="6"/>
  <c r="L837" i="6" s="1"/>
  <c r="K649" i="6"/>
  <c r="L649" i="6" s="1"/>
  <c r="K226" i="6"/>
  <c r="L226" i="6" s="1"/>
  <c r="K320" i="6"/>
  <c r="L320" i="6" s="1"/>
  <c r="K960" i="6"/>
  <c r="L960" i="6" s="1"/>
  <c r="K170" i="6"/>
  <c r="L170" i="6" s="1"/>
  <c r="K1182" i="6"/>
  <c r="L1182" i="6" s="1"/>
  <c r="K1162" i="6"/>
  <c r="L1162" i="6" s="1"/>
  <c r="K540" i="6"/>
  <c r="L540" i="6" s="1"/>
  <c r="K181" i="6"/>
  <c r="L181" i="6" s="1"/>
  <c r="K516" i="6"/>
  <c r="L516" i="6" s="1"/>
  <c r="K1057" i="6"/>
  <c r="L1057" i="6" s="1"/>
  <c r="K537" i="6"/>
  <c r="L537" i="6" s="1"/>
  <c r="K223" i="6"/>
  <c r="L223" i="6" s="1"/>
  <c r="K988" i="6"/>
  <c r="L988" i="6" s="1"/>
  <c r="K477" i="6"/>
  <c r="L477" i="6" s="1"/>
  <c r="K987" i="6"/>
  <c r="L987" i="6" s="1"/>
  <c r="K568" i="6"/>
  <c r="L568" i="6" s="1"/>
  <c r="K190" i="6"/>
  <c r="L190" i="6" s="1"/>
  <c r="K112" i="6"/>
  <c r="L112" i="6" s="1"/>
  <c r="K409" i="6"/>
  <c r="L409" i="6" s="1"/>
  <c r="K95" i="6"/>
  <c r="L95" i="6" s="1"/>
  <c r="K774" i="6"/>
  <c r="L774" i="6" s="1"/>
  <c r="K950" i="6"/>
  <c r="L950" i="6" s="1"/>
  <c r="K798" i="6"/>
  <c r="L798" i="6" s="1"/>
  <c r="K239" i="6"/>
  <c r="L239" i="6" s="1"/>
  <c r="K562" i="6"/>
  <c r="L562" i="6" s="1"/>
  <c r="K951" i="6"/>
  <c r="L951" i="6" s="1"/>
  <c r="K130" i="6"/>
  <c r="L130" i="6" s="1"/>
  <c r="K836" i="6"/>
  <c r="L836" i="6" s="1"/>
  <c r="K695" i="6"/>
  <c r="L695" i="6" s="1"/>
  <c r="K103" i="6"/>
  <c r="L103" i="6" s="1"/>
  <c r="K1175" i="6"/>
  <c r="L1175" i="6" s="1"/>
  <c r="K846" i="6"/>
  <c r="L846" i="6" s="1"/>
  <c r="K184" i="6"/>
  <c r="L184" i="6" s="1"/>
  <c r="K1128" i="6"/>
  <c r="L1128" i="6" s="1"/>
  <c r="K666" i="6"/>
  <c r="L666" i="6" s="1"/>
  <c r="K232" i="6"/>
  <c r="L232" i="6" s="1"/>
  <c r="K421" i="6"/>
  <c r="L421" i="6" s="1"/>
  <c r="K476" i="6"/>
  <c r="L476" i="6" s="1"/>
  <c r="K214" i="6"/>
  <c r="L214" i="6" s="1"/>
  <c r="K742" i="6"/>
  <c r="L742" i="6" s="1"/>
  <c r="K887" i="6"/>
  <c r="L887" i="6" s="1"/>
  <c r="K665" i="6"/>
  <c r="L665" i="6" s="1"/>
  <c r="K246" i="6"/>
  <c r="L246" i="6" s="1"/>
  <c r="K767" i="6"/>
  <c r="L767" i="6" s="1"/>
  <c r="K512" i="6"/>
  <c r="L512" i="6" s="1"/>
  <c r="K1022" i="6"/>
  <c r="L1022" i="6" s="1"/>
  <c r="K219" i="6"/>
  <c r="L219" i="6" s="1"/>
  <c r="K676" i="6"/>
  <c r="L676" i="6" s="1"/>
  <c r="K202" i="6"/>
  <c r="L202" i="6" s="1"/>
  <c r="K877" i="6"/>
  <c r="L877" i="6" s="1"/>
  <c r="K50" i="6"/>
  <c r="L50" i="6" s="1"/>
  <c r="K76" i="6"/>
  <c r="L76" i="6" s="1"/>
  <c r="K863" i="6"/>
  <c r="L863" i="6" s="1"/>
  <c r="K1103" i="6"/>
  <c r="L1103" i="6" s="1"/>
  <c r="K1018" i="6"/>
  <c r="L1018" i="6" s="1"/>
  <c r="K1049" i="6"/>
  <c r="L1049" i="6" s="1"/>
  <c r="K336" i="6"/>
  <c r="L336" i="6" s="1"/>
  <c r="K129" i="6"/>
  <c r="L129" i="6" s="1"/>
  <c r="K631" i="6"/>
  <c r="L631" i="6" s="1"/>
  <c r="K646" i="6"/>
  <c r="L646" i="6" s="1"/>
  <c r="K993" i="6"/>
  <c r="L993" i="6" s="1"/>
  <c r="K1178" i="6"/>
  <c r="L1178" i="6" s="1"/>
  <c r="K70" i="6"/>
  <c r="L70" i="6" s="1"/>
  <c r="K1156" i="6"/>
  <c r="L1156" i="6" s="1"/>
  <c r="K1136" i="6"/>
  <c r="L1136" i="6" s="1"/>
  <c r="K273" i="6"/>
  <c r="L273" i="6" s="1"/>
  <c r="K1000" i="6"/>
  <c r="L1000" i="6" s="1"/>
  <c r="K1031" i="6"/>
  <c r="L1031" i="6" s="1"/>
  <c r="K981" i="6"/>
  <c r="L981" i="6" s="1"/>
  <c r="K395" i="6"/>
  <c r="L395" i="6" s="1"/>
  <c r="K119" i="6"/>
  <c r="L119" i="6" s="1"/>
  <c r="K1070" i="6"/>
  <c r="L1070" i="6" s="1"/>
  <c r="K391" i="6"/>
  <c r="L391" i="6" s="1"/>
  <c r="K986" i="6"/>
  <c r="L986" i="6" s="1"/>
  <c r="K751" i="6"/>
  <c r="L751" i="6" s="1"/>
  <c r="K354" i="6"/>
  <c r="L354" i="6" s="1"/>
  <c r="K511" i="6"/>
  <c r="L511" i="6" s="1"/>
  <c r="K84" i="6"/>
  <c r="L84" i="6" s="1"/>
  <c r="K830" i="6"/>
  <c r="L830" i="6" s="1"/>
  <c r="K52" i="6"/>
  <c r="L52" i="6" s="1"/>
  <c r="K328" i="6"/>
  <c r="L328" i="6" s="1"/>
  <c r="K818" i="6"/>
  <c r="L818" i="6" s="1"/>
  <c r="K822" i="6"/>
  <c r="L822" i="6" s="1"/>
  <c r="K1148" i="6"/>
  <c r="L1148" i="6" s="1"/>
  <c r="K523" i="6"/>
  <c r="L523" i="6" s="1"/>
  <c r="K256" i="6"/>
  <c r="L256" i="6" s="1"/>
  <c r="K573" i="6"/>
  <c r="L573" i="6" s="1"/>
  <c r="K956" i="6"/>
  <c r="L956" i="6" s="1"/>
  <c r="K763" i="6"/>
  <c r="L763" i="6" s="1"/>
  <c r="K737" i="6"/>
  <c r="L737" i="6" s="1"/>
  <c r="K572" i="6"/>
  <c r="L572" i="6" s="1"/>
  <c r="K127" i="6"/>
  <c r="L127" i="6" s="1"/>
  <c r="K520" i="6"/>
  <c r="L520" i="6" s="1"/>
  <c r="K442" i="6"/>
  <c r="L442" i="6" s="1"/>
  <c r="K160" i="6"/>
  <c r="L160" i="6" s="1"/>
  <c r="K739" i="6"/>
  <c r="L739" i="6" s="1"/>
  <c r="K796" i="6"/>
  <c r="L796" i="6" s="1"/>
  <c r="K1028" i="6"/>
  <c r="L1028" i="6" s="1"/>
  <c r="K621" i="6"/>
  <c r="L621" i="6" s="1"/>
  <c r="K1127" i="6"/>
  <c r="L1127" i="6" s="1"/>
  <c r="K934" i="6"/>
  <c r="L934" i="6" s="1"/>
  <c r="K77" i="6"/>
  <c r="L77" i="6" s="1"/>
  <c r="K104" i="6"/>
  <c r="L104" i="6" s="1"/>
  <c r="K571" i="6"/>
  <c r="L571" i="6" s="1"/>
  <c r="K415" i="6"/>
  <c r="L415" i="6" s="1"/>
  <c r="K1167" i="6"/>
  <c r="L1167" i="6" s="1"/>
  <c r="K1109" i="6"/>
  <c r="L1109" i="6" s="1"/>
  <c r="K158" i="6"/>
  <c r="L158" i="6" s="1"/>
  <c r="K1009" i="6"/>
  <c r="L1009" i="6" s="1"/>
  <c r="K1105" i="6"/>
  <c r="L1105" i="6" s="1"/>
  <c r="K501" i="6"/>
  <c r="L501" i="6" s="1"/>
  <c r="K14" i="6"/>
  <c r="L14" i="6" s="1"/>
  <c r="K492" i="6"/>
  <c r="L492" i="6" s="1"/>
  <c r="K729" i="6"/>
  <c r="L729" i="6" s="1"/>
  <c r="K40" i="6"/>
  <c r="L40" i="6" s="1"/>
  <c r="K761" i="6"/>
  <c r="L761" i="6" s="1"/>
  <c r="K217" i="6"/>
  <c r="L217" i="6" s="1"/>
  <c r="K473" i="6"/>
  <c r="L473" i="6" s="1"/>
  <c r="K772" i="6"/>
  <c r="L772" i="6" s="1"/>
  <c r="K72" i="6"/>
  <c r="L72" i="6" s="1"/>
  <c r="K285" i="6"/>
  <c r="L285" i="6" s="1"/>
  <c r="K287" i="6"/>
  <c r="L287" i="6" s="1"/>
  <c r="K56" i="6"/>
  <c r="L56" i="6" s="1"/>
  <c r="K90" i="6"/>
  <c r="L90" i="6" s="1"/>
  <c r="K633" i="6"/>
  <c r="L633" i="6" s="1"/>
  <c r="K42" i="6"/>
  <c r="L42" i="6" s="1"/>
  <c r="K1061" i="6"/>
  <c r="L1061" i="6" s="1"/>
  <c r="K800" i="6"/>
  <c r="L800" i="6" s="1"/>
  <c r="K1008" i="6"/>
  <c r="L1008" i="6" s="1"/>
  <c r="K1144" i="6"/>
  <c r="L1144" i="6" s="1"/>
  <c r="K1073" i="6"/>
  <c r="L1073" i="6" s="1"/>
  <c r="K928" i="6"/>
  <c r="L928" i="6" s="1"/>
  <c r="K1060" i="6"/>
  <c r="L1060" i="6" s="1"/>
  <c r="K58" i="6"/>
  <c r="L58" i="6" s="1"/>
  <c r="K765" i="6"/>
  <c r="L765" i="6" s="1"/>
  <c r="K525" i="6"/>
  <c r="L525" i="6" s="1"/>
  <c r="K690" i="6"/>
  <c r="L690" i="6" s="1"/>
  <c r="K1146" i="6"/>
  <c r="L1146" i="6" s="1"/>
  <c r="K528" i="6"/>
  <c r="L528" i="6" s="1"/>
  <c r="K519" i="6"/>
  <c r="L519" i="6" s="1"/>
  <c r="K629" i="6"/>
  <c r="L629" i="6" s="1"/>
  <c r="K92" i="6"/>
  <c r="L92" i="6" s="1"/>
  <c r="K493" i="6"/>
  <c r="L493" i="6" s="1"/>
  <c r="K997" i="6"/>
  <c r="L997" i="6" s="1"/>
  <c r="K590" i="6"/>
  <c r="L590" i="6" s="1"/>
  <c r="K247" i="6"/>
  <c r="L247" i="6" s="1"/>
  <c r="K856" i="6"/>
  <c r="L856" i="6" s="1"/>
  <c r="K272" i="6"/>
  <c r="L272" i="6" s="1"/>
  <c r="K225" i="6"/>
  <c r="L225" i="6" s="1"/>
  <c r="K591" i="6"/>
  <c r="L591" i="6" s="1"/>
  <c r="K21" i="6"/>
  <c r="L21" i="6" s="1"/>
  <c r="K346" i="6"/>
  <c r="L346" i="6" s="1"/>
  <c r="K1185" i="6"/>
  <c r="L1185" i="6" s="1"/>
  <c r="K169" i="6"/>
  <c r="L169" i="6" s="1"/>
  <c r="K789" i="6"/>
  <c r="L789" i="6" s="1"/>
  <c r="K1037" i="6"/>
  <c r="L1037" i="6" s="1"/>
  <c r="K48" i="6"/>
  <c r="L48" i="6" s="1"/>
  <c r="K314" i="6"/>
  <c r="L314" i="6" s="1"/>
  <c r="K679" i="6"/>
  <c r="L679" i="6" s="1"/>
  <c r="K840" i="6"/>
  <c r="L840" i="6" s="1"/>
  <c r="K510" i="6"/>
  <c r="L510" i="6" s="1"/>
  <c r="K859" i="6"/>
  <c r="L859" i="6" s="1"/>
  <c r="K942" i="6"/>
  <c r="L942" i="6" s="1"/>
  <c r="K864" i="6"/>
  <c r="L864" i="6" s="1"/>
  <c r="K608" i="6"/>
  <c r="L608" i="6" s="1"/>
  <c r="K376" i="6"/>
  <c r="L376" i="6" s="1"/>
  <c r="K544" i="6"/>
  <c r="L544" i="6" s="1"/>
  <c r="K615" i="6"/>
  <c r="L615" i="6" s="1"/>
  <c r="K55" i="6"/>
  <c r="L55" i="6" s="1"/>
  <c r="K12" i="6"/>
  <c r="L12" i="6" s="1"/>
  <c r="K558" i="6"/>
  <c r="L558" i="6" s="1"/>
  <c r="K506" i="6"/>
  <c r="L506" i="6" s="1"/>
  <c r="K425" i="6"/>
  <c r="L425" i="6" s="1"/>
  <c r="K1055" i="6"/>
  <c r="L1055" i="6" s="1"/>
  <c r="K224" i="6"/>
  <c r="L224" i="6" s="1"/>
  <c r="K567" i="6"/>
  <c r="L567" i="6" s="1"/>
  <c r="K83" i="6"/>
  <c r="L83" i="6" s="1"/>
  <c r="K378" i="6"/>
  <c r="L378" i="6" s="1"/>
  <c r="K183" i="6"/>
  <c r="L183" i="6" s="1"/>
  <c r="K974" i="6"/>
  <c r="L974" i="6" s="1"/>
  <c r="K726" i="6"/>
  <c r="L726" i="6" s="1"/>
  <c r="K585" i="6"/>
  <c r="L585" i="6" s="1"/>
  <c r="K360" i="6"/>
  <c r="L360" i="6" s="1"/>
  <c r="K479" i="6"/>
  <c r="L479" i="6" s="1"/>
  <c r="K802" i="6"/>
  <c r="L802" i="6" s="1"/>
  <c r="K1019" i="6"/>
  <c r="L1019" i="6" s="1"/>
  <c r="K903" i="6"/>
  <c r="L903" i="6" s="1"/>
  <c r="K462" i="6"/>
  <c r="L462" i="6" s="1"/>
  <c r="K762" i="6"/>
  <c r="L762" i="6" s="1"/>
  <c r="K1106" i="6"/>
  <c r="L1106" i="6" s="1"/>
  <c r="K79" i="6"/>
  <c r="L79" i="6" s="1"/>
  <c r="K691" i="6"/>
  <c r="L691" i="6" s="1"/>
  <c r="K401" i="6"/>
  <c r="L401" i="6" s="1"/>
  <c r="K1157" i="6"/>
  <c r="L1157" i="6" s="1"/>
  <c r="K39" i="6"/>
  <c r="L39" i="6" s="1"/>
  <c r="K954" i="6"/>
  <c r="L954" i="6" s="1"/>
  <c r="K303" i="6"/>
  <c r="L303" i="6" s="1"/>
  <c r="K963" i="6"/>
  <c r="L963" i="6" s="1"/>
  <c r="K9" i="6"/>
  <c r="L9" i="6" s="1"/>
  <c r="K385" i="6"/>
  <c r="L385" i="6" s="1"/>
  <c r="K383" i="6"/>
  <c r="L383" i="6" s="1"/>
  <c r="K839" i="6"/>
  <c r="L839" i="6" s="1"/>
  <c r="K843" i="6"/>
  <c r="L843" i="6" s="1"/>
  <c r="K1180" i="6"/>
  <c r="L1180" i="6" s="1"/>
  <c r="K576" i="6"/>
  <c r="L576" i="6" s="1"/>
  <c r="K161" i="6"/>
  <c r="L161" i="6" s="1"/>
  <c r="K592" i="6"/>
  <c r="L592" i="6" s="1"/>
  <c r="K200" i="6"/>
  <c r="L200" i="6" s="1"/>
  <c r="K911" i="6"/>
  <c r="L911" i="6" s="1"/>
  <c r="K470" i="6"/>
  <c r="L470" i="6" s="1"/>
  <c r="K731" i="6"/>
  <c r="L731" i="6" s="1"/>
  <c r="K297" i="6"/>
  <c r="L297" i="6" s="1"/>
  <c r="K298" i="6"/>
  <c r="L298" i="6" s="1"/>
  <c r="K358" i="6"/>
  <c r="L358" i="6" s="1"/>
  <c r="K229" i="6"/>
  <c r="L229" i="6" s="1"/>
  <c r="K1052" i="6"/>
  <c r="L1052" i="6" s="1"/>
  <c r="K992" i="6"/>
  <c r="L992" i="6" s="1"/>
  <c r="K847" i="6"/>
  <c r="L847" i="6" s="1"/>
  <c r="K588" i="6"/>
  <c r="L588" i="6" s="1"/>
  <c r="K357" i="6"/>
  <c r="L357" i="6" s="1"/>
  <c r="K281" i="6"/>
  <c r="L281" i="6" s="1"/>
  <c r="K1138" i="6"/>
  <c r="L1138" i="6" s="1"/>
  <c r="K1056" i="6"/>
  <c r="L1056" i="6" s="1"/>
  <c r="K166" i="6"/>
  <c r="L166" i="6" s="1"/>
  <c r="K43" i="6"/>
  <c r="L43" i="6" s="1"/>
  <c r="K1064" i="6"/>
  <c r="L1064" i="6" s="1"/>
  <c r="K673" i="6"/>
  <c r="L673" i="6" s="1"/>
  <c r="K538" i="6"/>
  <c r="L538" i="6" s="1"/>
  <c r="K269" i="6"/>
  <c r="L269" i="6" s="1"/>
  <c r="K1147" i="6"/>
  <c r="L1147" i="6" s="1"/>
  <c r="K331" i="6"/>
  <c r="L331" i="6" s="1"/>
  <c r="K1062" i="6"/>
  <c r="L1062" i="6" s="1"/>
  <c r="K65" i="6"/>
  <c r="L65" i="6" s="1"/>
  <c r="K213" i="6"/>
  <c r="L213" i="6" s="1"/>
  <c r="K324" i="6"/>
  <c r="L324" i="6" s="1"/>
  <c r="K639" i="6"/>
  <c r="L639" i="6" s="1"/>
  <c r="K426" i="6"/>
  <c r="L426" i="6" s="1"/>
  <c r="K849" i="6"/>
  <c r="L849" i="6" s="1"/>
  <c r="K601" i="6"/>
  <c r="L601" i="6" s="1"/>
  <c r="K81" i="6"/>
  <c r="L81" i="6" s="1"/>
  <c r="K6" i="6"/>
  <c r="L6" i="6" s="1"/>
  <c r="K687" i="6"/>
  <c r="L687" i="6" s="1"/>
  <c r="K398" i="6"/>
  <c r="L398" i="6" s="1"/>
  <c r="K807" i="6"/>
  <c r="L807" i="6" s="1"/>
  <c r="K886" i="6"/>
  <c r="L886" i="6" s="1"/>
  <c r="K1034" i="6"/>
  <c r="L1034" i="6" s="1"/>
  <c r="K1170" i="6"/>
  <c r="L1170" i="6" s="1"/>
  <c r="K777" i="6"/>
  <c r="L777" i="6" s="1"/>
  <c r="K110" i="6"/>
  <c r="L110" i="6" s="1"/>
  <c r="K140" i="6"/>
  <c r="L140" i="6" s="1"/>
  <c r="K860" i="6"/>
  <c r="L860" i="6" s="1"/>
  <c r="K602" i="6"/>
  <c r="L602" i="6" s="1"/>
  <c r="K128" i="6"/>
  <c r="L128" i="6" s="1"/>
  <c r="K961" i="6"/>
  <c r="L961" i="6" s="1"/>
  <c r="K66" i="6"/>
  <c r="L66" i="6" s="1"/>
  <c r="K237" i="6"/>
  <c r="L237" i="6" s="1"/>
  <c r="K671" i="6"/>
  <c r="L671" i="6" s="1"/>
  <c r="K617" i="6"/>
  <c r="L617" i="6" s="1"/>
  <c r="K416" i="6"/>
  <c r="L416" i="6" s="1"/>
  <c r="K1121" i="6"/>
  <c r="L1121" i="6" s="1"/>
  <c r="K1130" i="6"/>
  <c r="L1130" i="6" s="1"/>
  <c r="K231" i="6"/>
  <c r="L231" i="6" s="1"/>
  <c r="K37" i="6"/>
  <c r="L37" i="6" s="1"/>
  <c r="K529" i="6"/>
  <c r="L529" i="6" s="1"/>
  <c r="K97" i="6"/>
  <c r="L97" i="6" s="1"/>
  <c r="K759" i="6"/>
  <c r="L759" i="6" s="1"/>
  <c r="K1190" i="6"/>
  <c r="L1190" i="6" s="1"/>
  <c r="K684" i="6"/>
  <c r="L684" i="6" s="1"/>
  <c r="K96" i="6"/>
  <c r="L96" i="6" s="1"/>
  <c r="K17" i="6"/>
  <c r="L17" i="6" s="1"/>
  <c r="K977" i="6"/>
  <c r="L977" i="6" s="1"/>
  <c r="K922" i="6"/>
  <c r="L922" i="6" s="1"/>
  <c r="K1117" i="6"/>
  <c r="L1117" i="6" s="1"/>
  <c r="K1104" i="6"/>
  <c r="L1104" i="6" s="1"/>
  <c r="K46" i="6"/>
  <c r="L46" i="6" s="1"/>
  <c r="K1048" i="6"/>
  <c r="L1048" i="6" s="1"/>
  <c r="K28" i="6"/>
  <c r="L28" i="6" s="1"/>
  <c r="K361" i="6"/>
  <c r="L361" i="6" s="1"/>
  <c r="K1079" i="6"/>
  <c r="L1079" i="6" s="1"/>
  <c r="K526" i="6"/>
  <c r="L526" i="6" s="1"/>
  <c r="K817" i="6"/>
  <c r="L817" i="6" s="1"/>
  <c r="K1152" i="6"/>
  <c r="L1152" i="6" s="1"/>
  <c r="K49" i="6"/>
  <c r="L49" i="6" s="1"/>
  <c r="K105" i="6"/>
  <c r="L105" i="6" s="1"/>
  <c r="K1119" i="6"/>
  <c r="L1119" i="6" s="1"/>
  <c r="K472" i="6"/>
  <c r="L472" i="6" s="1"/>
  <c r="K808" i="6"/>
  <c r="L808" i="6" s="1"/>
  <c r="K475" i="6"/>
  <c r="L475" i="6" s="1"/>
  <c r="K582" i="6"/>
  <c r="L582" i="6" s="1"/>
  <c r="K1059" i="6"/>
  <c r="L1059" i="6" s="1"/>
  <c r="K57" i="6"/>
  <c r="L57" i="6" s="1"/>
  <c r="K640" i="6"/>
  <c r="L640" i="6" s="1"/>
  <c r="K236" i="6"/>
  <c r="L236" i="6" s="1"/>
  <c r="K1110" i="6"/>
  <c r="L1110" i="6" s="1"/>
  <c r="K801" i="6"/>
  <c r="L801" i="6" s="1"/>
  <c r="K555" i="6"/>
  <c r="L555" i="6" s="1"/>
  <c r="K733" i="6"/>
  <c r="L733" i="6" s="1"/>
  <c r="K393" i="6"/>
  <c r="L393" i="6" s="1"/>
  <c r="K720" i="6"/>
  <c r="L720" i="6" s="1"/>
  <c r="K799" i="6"/>
  <c r="L799" i="6" s="1"/>
  <c r="K18" i="6"/>
  <c r="L18" i="6" s="1"/>
  <c r="K22" i="6"/>
  <c r="L22" i="6" s="1"/>
  <c r="K1089" i="6"/>
  <c r="L1089" i="6" s="1"/>
  <c r="K234" i="6"/>
  <c r="L234" i="6" s="1"/>
  <c r="K319" i="6"/>
  <c r="L319" i="6" s="1"/>
  <c r="K1115" i="6"/>
  <c r="L1115" i="6" s="1"/>
  <c r="K266" i="6"/>
  <c r="L266" i="6" s="1"/>
  <c r="K966" i="6"/>
  <c r="L966" i="6" s="1"/>
  <c r="K969" i="6"/>
  <c r="L969" i="6" s="1"/>
  <c r="K569" i="6"/>
  <c r="L569" i="6" s="1"/>
  <c r="K735" i="6"/>
  <c r="L735" i="6" s="1"/>
  <c r="K686" i="6"/>
  <c r="L686" i="6" s="1"/>
  <c r="K1139" i="6"/>
  <c r="L1139" i="6" s="1"/>
  <c r="K852" i="6"/>
  <c r="L852" i="6" s="1"/>
  <c r="K1086" i="6"/>
  <c r="L1086" i="6" s="1"/>
  <c r="K458" i="6"/>
  <c r="L458" i="6" s="1"/>
  <c r="K768" i="6"/>
  <c r="L768" i="6" s="1"/>
  <c r="K322" i="6"/>
  <c r="L322" i="6" s="1"/>
  <c r="K468" i="6"/>
  <c r="L468" i="6" s="1"/>
  <c r="K45" i="6"/>
  <c r="L45" i="6" s="1"/>
  <c r="K186" i="6"/>
  <c r="L186" i="6" s="1"/>
  <c r="K159" i="6"/>
  <c r="L159" i="6" s="1"/>
  <c r="K253" i="6"/>
  <c r="L253" i="6" s="1"/>
  <c r="K738" i="6"/>
  <c r="L738" i="6" s="1"/>
  <c r="K8" i="6"/>
  <c r="L8" i="6" s="1"/>
  <c r="K644" i="6"/>
  <c r="L644" i="6" s="1"/>
  <c r="K120" i="6"/>
  <c r="L120" i="6" s="1"/>
  <c r="K455" i="6"/>
  <c r="L455" i="6" s="1"/>
  <c r="K850" i="6"/>
  <c r="L850" i="6" s="1"/>
  <c r="K1111" i="6"/>
  <c r="L1111" i="6" s="1"/>
  <c r="K1095" i="6"/>
  <c r="L1095" i="6" s="1"/>
  <c r="K11" i="6"/>
  <c r="L11" i="6" s="1"/>
  <c r="K1017" i="6"/>
  <c r="L1017" i="6" s="1"/>
  <c r="K587" i="6"/>
  <c r="L587" i="6" s="1"/>
  <c r="K658" i="6"/>
  <c r="L658" i="6" s="1"/>
  <c r="K208" i="6"/>
  <c r="L208" i="6" s="1"/>
  <c r="K248" i="6"/>
  <c r="L248" i="6" s="1"/>
  <c r="K872" i="6"/>
  <c r="L872" i="6" s="1"/>
  <c r="K27" i="6"/>
  <c r="L27" i="6" s="1"/>
  <c r="K308" i="6"/>
  <c r="L308" i="6" s="1"/>
  <c r="K539" i="6"/>
  <c r="L539" i="6" s="1"/>
  <c r="K989" i="6"/>
  <c r="L989" i="6" s="1"/>
  <c r="K251" i="6"/>
  <c r="L251" i="6" s="1"/>
  <c r="K1024" i="6"/>
  <c r="L1024" i="6" s="1"/>
  <c r="K599" i="6"/>
  <c r="L599" i="6" s="1"/>
  <c r="K463" i="6"/>
  <c r="L463" i="6" s="1"/>
  <c r="K845" i="6"/>
  <c r="L845" i="6" s="1"/>
  <c r="K124" i="6"/>
  <c r="L124" i="6" s="1"/>
  <c r="K41" i="6"/>
  <c r="L41" i="6" s="1"/>
  <c r="K333" i="6"/>
  <c r="L333" i="6" s="1"/>
  <c r="K910" i="6"/>
  <c r="L910" i="6" s="1"/>
  <c r="K1006" i="6"/>
  <c r="L1006" i="6" s="1"/>
  <c r="K913" i="6"/>
  <c r="L913" i="6" s="1"/>
  <c r="K1100" i="6"/>
  <c r="L1100" i="6" s="1"/>
  <c r="K1179" i="6"/>
  <c r="L1179" i="6" s="1"/>
  <c r="K828" i="6"/>
  <c r="L828" i="6" s="1"/>
  <c r="K750" i="6"/>
  <c r="L750" i="6" s="1"/>
  <c r="K803" i="6"/>
  <c r="L803" i="6" s="1"/>
  <c r="K369" i="6"/>
  <c r="L369" i="6" s="1"/>
  <c r="K741" i="6"/>
  <c r="L741" i="6" s="1"/>
  <c r="K1090" i="6"/>
  <c r="L1090" i="6" s="1"/>
  <c r="K730" i="6"/>
  <c r="L730" i="6" s="1"/>
  <c r="K674" i="6"/>
  <c r="L674" i="6" s="1"/>
  <c r="K1016" i="6"/>
  <c r="L1016" i="6" s="1"/>
  <c r="K1035" i="6"/>
  <c r="L1035" i="6" s="1"/>
  <c r="K122" i="6"/>
  <c r="L122" i="6" s="1"/>
  <c r="K667" i="6"/>
  <c r="L667" i="6" s="1"/>
  <c r="K938" i="6"/>
  <c r="L938" i="6" s="1"/>
  <c r="K550" i="6"/>
  <c r="L550" i="6" s="1"/>
  <c r="K1169" i="6"/>
  <c r="L1169" i="6" s="1"/>
  <c r="K1102" i="6"/>
  <c r="L1102" i="6" s="1"/>
  <c r="K1150" i="6"/>
  <c r="L1150" i="6" s="1"/>
  <c r="K827" i="6"/>
  <c r="L827" i="6" s="1"/>
  <c r="K16" i="6"/>
  <c r="L16" i="6" s="1"/>
  <c r="K543" i="6"/>
  <c r="L543" i="6" s="1"/>
  <c r="K769" i="6"/>
  <c r="L769" i="6" s="1"/>
  <c r="K505" i="6"/>
  <c r="L505" i="6" s="1"/>
  <c r="K78" i="6"/>
  <c r="L78" i="6" s="1"/>
  <c r="K882" i="6"/>
  <c r="L882" i="6" s="1"/>
  <c r="K13" i="6"/>
  <c r="L13" i="6" s="1"/>
  <c r="K252" i="6"/>
  <c r="L252" i="6" s="1"/>
  <c r="K1142" i="6"/>
  <c r="L1142" i="6" s="1"/>
  <c r="K1039" i="6"/>
  <c r="L1039" i="6" s="1"/>
  <c r="K203" i="6"/>
  <c r="L203" i="6" s="1"/>
  <c r="K638" i="6"/>
  <c r="L638" i="6" s="1"/>
  <c r="K725" i="6"/>
  <c r="L725" i="6" s="1"/>
  <c r="K1092" i="6"/>
  <c r="L1092" i="6" s="1"/>
  <c r="K457" i="6"/>
  <c r="L457" i="6" s="1"/>
  <c r="K766" i="6"/>
  <c r="L766" i="6" s="1"/>
  <c r="K168" i="6"/>
  <c r="L168" i="6" s="1"/>
  <c r="K89" i="6"/>
  <c r="L89" i="6" s="1"/>
  <c r="K335" i="6"/>
  <c r="L335" i="6" s="1"/>
  <c r="K902" i="6"/>
  <c r="L902" i="6" s="1"/>
  <c r="K464" i="6"/>
  <c r="L464" i="6" s="1"/>
  <c r="K826" i="6"/>
  <c r="L826" i="6" s="1"/>
  <c r="K392" i="6"/>
  <c r="L392" i="6" s="1"/>
  <c r="K732" i="6"/>
  <c r="L732" i="6" s="1"/>
  <c r="K44" i="6"/>
  <c r="L44" i="6" s="1"/>
  <c r="K262" i="6"/>
  <c r="L262" i="6" s="1"/>
  <c r="K480" i="6"/>
  <c r="L480" i="6" s="1"/>
  <c r="K1014" i="6"/>
  <c r="L1014" i="6" s="1"/>
  <c r="K1074" i="6"/>
  <c r="L1074" i="6" s="1"/>
  <c r="K1161" i="6"/>
  <c r="L1161" i="6" s="1"/>
  <c r="K831" i="6"/>
  <c r="L831" i="6" s="1"/>
  <c r="K563" i="6"/>
  <c r="L563" i="6" s="1"/>
  <c r="K711" i="6"/>
  <c r="L711" i="6" s="1"/>
  <c r="K179" i="6"/>
  <c r="L179" i="6" s="1"/>
  <c r="K405" i="6"/>
  <c r="L405" i="6" s="1"/>
  <c r="K1149" i="6"/>
  <c r="L1149" i="6" s="1"/>
  <c r="K1050" i="6"/>
  <c r="L1050" i="6" s="1"/>
  <c r="E25" i="5"/>
  <c r="G21" i="5"/>
  <c r="E26" i="5" l="1"/>
  <c r="E27" i="5" s="1"/>
  <c r="G22" i="5"/>
  <c r="E28" i="5" l="1"/>
  <c r="F739" i="6"/>
  <c r="F1125" i="6"/>
  <c r="F801" i="6"/>
  <c r="F798" i="6"/>
  <c r="F448" i="6"/>
  <c r="F311" i="6"/>
  <c r="F47" i="6"/>
  <c r="F880" i="6"/>
  <c r="F384" i="6"/>
  <c r="F1191" i="6"/>
  <c r="F1157" i="6"/>
  <c r="F364" i="6"/>
  <c r="F324" i="6"/>
  <c r="F173" i="6"/>
  <c r="F731" i="6"/>
  <c r="F1084" i="6"/>
  <c r="F626" i="6"/>
  <c r="F899" i="6"/>
  <c r="F455" i="6"/>
  <c r="F957" i="6"/>
  <c r="F1032" i="6"/>
  <c r="F58" i="6"/>
  <c r="F26" i="6"/>
  <c r="F30" i="6"/>
  <c r="F506" i="6"/>
  <c r="F1082" i="6"/>
  <c r="F492" i="6"/>
  <c r="F339" i="6"/>
  <c r="F1041" i="6"/>
  <c r="F367" i="6"/>
  <c r="F883" i="6"/>
  <c r="F1057" i="6"/>
  <c r="F456" i="6"/>
  <c r="F576" i="6"/>
  <c r="F870" i="6"/>
  <c r="F1150" i="6"/>
  <c r="F871" i="6"/>
  <c r="F429" i="6"/>
  <c r="F586" i="6"/>
  <c r="F1059" i="6"/>
  <c r="F561" i="6"/>
  <c r="F888" i="6"/>
  <c r="F745" i="6"/>
  <c r="F201" i="6"/>
  <c r="F155" i="6"/>
  <c r="F453" i="6"/>
  <c r="F422" i="6"/>
  <c r="F1171" i="6"/>
  <c r="F656" i="6"/>
  <c r="F231" i="6"/>
  <c r="F89" i="6"/>
  <c r="F799" i="6"/>
  <c r="F1181" i="6"/>
  <c r="F985" i="6"/>
  <c r="F665" i="6"/>
  <c r="F45" i="6"/>
  <c r="F733" i="6"/>
  <c r="F181" i="6"/>
  <c r="F507" i="6"/>
  <c r="F475" i="6"/>
  <c r="F864" i="6"/>
  <c r="F1173" i="6"/>
  <c r="F1152" i="6"/>
  <c r="F263" i="6"/>
  <c r="F1109" i="6"/>
  <c r="F49" i="6"/>
  <c r="F1091" i="6"/>
  <c r="F331" i="6"/>
  <c r="F157" i="6"/>
  <c r="F836" i="6"/>
  <c r="F161" i="6"/>
  <c r="F474" i="6"/>
  <c r="F1031" i="6"/>
  <c r="F917" i="6"/>
  <c r="F712" i="6"/>
  <c r="F1142" i="6"/>
  <c r="F734" i="6"/>
  <c r="F624" i="6"/>
  <c r="F57" i="6"/>
  <c r="F402" i="6"/>
  <c r="F1146" i="6"/>
  <c r="F56" i="6"/>
  <c r="F517" i="6"/>
  <c r="F226" i="6"/>
  <c r="F983" i="6"/>
  <c r="F194" i="6"/>
  <c r="F394" i="6"/>
  <c r="F243" i="6"/>
  <c r="F260" i="6"/>
  <c r="F738" i="6"/>
  <c r="F207" i="6"/>
  <c r="F1028" i="6"/>
  <c r="F1134" i="6"/>
  <c r="F928" i="6"/>
  <c r="F1030" i="6"/>
  <c r="F1121" i="6"/>
  <c r="F1058" i="6"/>
  <c r="F208" i="6"/>
  <c r="F315" i="6"/>
  <c r="F318" i="6"/>
  <c r="F874" i="6"/>
  <c r="F162" i="6"/>
  <c r="F770" i="6"/>
  <c r="F154" i="6"/>
  <c r="F1049" i="6"/>
  <c r="F494" i="6"/>
  <c r="F330" i="6"/>
  <c r="F439" i="6"/>
  <c r="F987" i="6"/>
  <c r="F538" i="6"/>
  <c r="F574" i="6"/>
  <c r="F924" i="6"/>
  <c r="F127" i="6"/>
  <c r="F1055" i="6"/>
  <c r="F1033" i="6"/>
  <c r="F125" i="6"/>
  <c r="F4" i="6"/>
  <c r="F1144" i="6"/>
  <c r="F1143" i="6"/>
  <c r="F1184" i="6"/>
  <c r="F262" i="6"/>
  <c r="F1092" i="6"/>
  <c r="F504" i="6"/>
  <c r="F865" i="6"/>
  <c r="F93" i="6"/>
  <c r="F814" i="6"/>
  <c r="F473" i="6"/>
  <c r="F849" i="6"/>
  <c r="F828" i="6"/>
  <c r="F16" i="6"/>
  <c r="F46" i="6"/>
  <c r="F961" i="6"/>
  <c r="F705" i="6"/>
  <c r="F175" i="6"/>
  <c r="F241" i="6"/>
  <c r="F847" i="6"/>
  <c r="F896" i="6"/>
  <c r="F95" i="6"/>
  <c r="F962" i="6"/>
  <c r="F597" i="6"/>
  <c r="F418" i="6"/>
  <c r="F857" i="6"/>
  <c r="F38" i="6"/>
  <c r="F248" i="6"/>
  <c r="F373" i="6"/>
  <c r="F266" i="6"/>
  <c r="F614" i="6"/>
  <c r="F700" i="6"/>
  <c r="F1027" i="6"/>
  <c r="F632" i="6"/>
  <c r="F907" i="6"/>
  <c r="F1135" i="6"/>
  <c r="F236" i="6"/>
  <c r="F1025" i="6"/>
  <c r="F974" i="6"/>
  <c r="F66" i="6"/>
  <c r="F882" i="6"/>
  <c r="F1070" i="6"/>
  <c r="F905" i="6"/>
  <c r="F445" i="6"/>
  <c r="F1018" i="6"/>
  <c r="F954" i="6"/>
  <c r="F884" i="6"/>
  <c r="F501" i="6"/>
  <c r="F1019" i="6"/>
  <c r="F915" i="6"/>
  <c r="F32" i="6"/>
  <c r="F187" i="6"/>
  <c r="F833" i="6"/>
  <c r="F802" i="6"/>
  <c r="F340" i="6"/>
  <c r="F305" i="6"/>
  <c r="F590" i="6"/>
  <c r="F1154" i="6"/>
  <c r="F850" i="6"/>
  <c r="F124" i="6"/>
  <c r="F1024" i="6"/>
  <c r="F146" i="6"/>
  <c r="F508" i="6"/>
  <c r="F101" i="6"/>
  <c r="F348" i="6"/>
  <c r="F1068" i="6"/>
  <c r="F779" i="6"/>
  <c r="F579" i="6"/>
  <c r="F42" i="6"/>
  <c r="F831" i="6"/>
  <c r="F245" i="6"/>
  <c r="F31" i="6"/>
  <c r="F885" i="6"/>
  <c r="F955" i="6"/>
  <c r="F935" i="6"/>
  <c r="F133" i="6"/>
  <c r="F19" i="6"/>
  <c r="F587" i="6"/>
  <c r="F1093" i="6"/>
  <c r="F40" i="6"/>
  <c r="F336" i="6"/>
  <c r="F570" i="6"/>
  <c r="F39" i="6"/>
  <c r="F70" i="6"/>
  <c r="F84" i="6"/>
  <c r="F826" i="6"/>
  <c r="F735" i="6"/>
  <c r="F843" i="6"/>
  <c r="F28" i="6"/>
  <c r="F552" i="6"/>
  <c r="F993" i="6"/>
  <c r="F168" i="6"/>
  <c r="F604" i="6"/>
  <c r="F20" i="6"/>
  <c r="F350" i="6"/>
  <c r="F639" i="6"/>
  <c r="F916" i="6"/>
  <c r="F145" i="6"/>
  <c r="F202" i="6"/>
  <c r="F918" i="6"/>
  <c r="F363" i="6"/>
  <c r="F92" i="6"/>
  <c r="F238" i="6"/>
  <c r="F631" i="6"/>
  <c r="F131" i="6"/>
  <c r="F1164" i="6"/>
  <c r="F1008" i="6"/>
  <c r="F403" i="6"/>
  <c r="F401" i="6"/>
  <c r="F171" i="6"/>
  <c r="F1076" i="6"/>
  <c r="F451" i="6"/>
  <c r="F853" i="6"/>
  <c r="F1136" i="6"/>
  <c r="F711" i="6"/>
  <c r="F1067" i="6"/>
  <c r="F407" i="6"/>
  <c r="F909" i="6"/>
  <c r="F568" i="6"/>
  <c r="F408" i="6"/>
  <c r="F1064" i="6"/>
  <c r="F520" i="6"/>
  <c r="F229" i="6"/>
  <c r="F550" i="6"/>
  <c r="F796" i="6"/>
  <c r="F903" i="6"/>
  <c r="F244" i="6"/>
  <c r="F190" i="6"/>
  <c r="F1048" i="6"/>
  <c r="F1088" i="6"/>
  <c r="F1063" i="6"/>
  <c r="F519" i="6"/>
  <c r="F1073" i="6"/>
  <c r="F374" i="6"/>
  <c r="F1022" i="6"/>
  <c r="F357" i="6"/>
  <c r="F1186" i="6"/>
  <c r="F285" i="6"/>
  <c r="F914" i="6"/>
  <c r="F223" i="6"/>
  <c r="F678" i="6"/>
  <c r="F140" i="6"/>
  <c r="F335" i="6"/>
  <c r="F715" i="6"/>
  <c r="F1075" i="6"/>
  <c r="F806" i="6"/>
  <c r="F1023" i="6"/>
  <c r="F820" i="6"/>
  <c r="F271" i="6"/>
  <c r="F34" i="6"/>
  <c r="F128" i="6"/>
  <c r="F988" i="6"/>
  <c r="F471" i="6"/>
  <c r="F1148" i="6"/>
  <c r="F936" i="6"/>
  <c r="F567" i="6"/>
  <c r="F1013" i="6"/>
  <c r="F409" i="6"/>
  <c r="F113" i="6"/>
  <c r="F3" i="6"/>
  <c r="F989" i="6"/>
  <c r="F958" i="6"/>
  <c r="F1189" i="6"/>
  <c r="F147" i="6"/>
  <c r="F281" i="6"/>
  <c r="F29" i="6"/>
  <c r="F247" i="6"/>
  <c r="F817" i="6"/>
  <c r="F343" i="6"/>
  <c r="F1170" i="6"/>
  <c r="F900" i="6"/>
  <c r="F486" i="6"/>
  <c r="F890" i="6"/>
  <c r="F18" i="6"/>
  <c r="F663" i="6"/>
  <c r="F141" i="6"/>
  <c r="F349" i="6"/>
  <c r="F659" i="6"/>
  <c r="F713" i="6"/>
  <c r="F51" i="6"/>
  <c r="F287" i="6"/>
  <c r="F225" i="6"/>
  <c r="F879" i="6"/>
  <c r="F1175" i="6"/>
  <c r="F634" i="6"/>
  <c r="F371" i="6"/>
  <c r="F485" i="6"/>
  <c r="F480" i="6"/>
  <c r="F301" i="6"/>
  <c r="F160" i="6"/>
  <c r="F296" i="6"/>
  <c r="F891" i="6"/>
  <c r="F1096" i="6"/>
  <c r="F144" i="6"/>
  <c r="F189" i="6"/>
  <c r="F220" i="6"/>
  <c r="F729" i="6"/>
  <c r="F1043" i="6"/>
  <c r="F218" i="6"/>
  <c r="F388" i="6"/>
  <c r="F159" i="6"/>
  <c r="F661" i="6"/>
  <c r="F358" i="6"/>
  <c r="F902" i="6"/>
  <c r="F441" i="6"/>
  <c r="F376" i="6"/>
  <c r="F821" i="6"/>
  <c r="F540" i="6"/>
  <c r="F1137" i="6"/>
  <c r="F463" i="6"/>
  <c r="F869" i="6"/>
  <c r="F1131" i="6"/>
  <c r="F629" i="6"/>
  <c r="F15" i="6"/>
  <c r="F423" i="6"/>
  <c r="F169" i="6"/>
  <c r="F378" i="6"/>
  <c r="F618" i="6"/>
  <c r="F1153" i="6"/>
  <c r="F389" i="6"/>
  <c r="F894" i="6"/>
  <c r="F1047" i="6"/>
  <c r="F496" i="6"/>
  <c r="F75" i="6"/>
  <c r="F609" i="6"/>
  <c r="F337" i="6"/>
  <c r="F846" i="6"/>
  <c r="F808" i="6"/>
  <c r="F306" i="6"/>
  <c r="F545" i="6"/>
  <c r="F911" i="6"/>
  <c r="F1103" i="6"/>
  <c r="F449" i="6"/>
  <c r="F867" i="6"/>
  <c r="F156" i="6"/>
  <c r="F341" i="6"/>
  <c r="F946" i="6"/>
  <c r="F809" i="6"/>
  <c r="F868" i="6"/>
  <c r="F875" i="6"/>
  <c r="F1086" i="6"/>
  <c r="F556" i="6"/>
  <c r="F53" i="6"/>
  <c r="F580" i="6"/>
  <c r="F523" i="6"/>
  <c r="F452" i="6"/>
  <c r="F964" i="6"/>
  <c r="F876" i="6"/>
  <c r="F392" i="6"/>
  <c r="F317" i="6"/>
  <c r="F546" i="6"/>
  <c r="F1061" i="6"/>
  <c r="F777" i="6"/>
  <c r="F366" i="6"/>
  <c r="F174" i="6"/>
  <c r="F254" i="6"/>
  <c r="F148" i="6"/>
  <c r="F1081" i="6"/>
  <c r="F177" i="6"/>
  <c r="F839" i="6"/>
  <c r="F180" i="6"/>
  <c r="F1029" i="6"/>
  <c r="F224" i="6"/>
  <c r="F1151" i="6"/>
  <c r="F1069" i="6"/>
  <c r="F544" i="6"/>
  <c r="F288" i="6"/>
  <c r="F322" i="6"/>
  <c r="F1124" i="6"/>
  <c r="F21" i="6"/>
  <c r="F521" i="6"/>
  <c r="F1127" i="6"/>
  <c r="F59" i="6"/>
  <c r="F1044" i="6"/>
  <c r="F129" i="6"/>
  <c r="F25" i="6"/>
  <c r="F566" i="6"/>
  <c r="F603" i="6"/>
  <c r="F633" i="6"/>
  <c r="F551" i="6"/>
  <c r="F607" i="6"/>
  <c r="F1132" i="6"/>
  <c r="F14" i="6"/>
  <c r="F1074" i="6"/>
  <c r="F878" i="6"/>
  <c r="F273" i="6"/>
  <c r="F67" i="6"/>
  <c r="F937" i="6"/>
  <c r="F72" i="6"/>
  <c r="F669" i="6"/>
  <c r="F771" i="6"/>
  <c r="F670" i="6"/>
  <c r="F539" i="6"/>
  <c r="F170" i="6"/>
  <c r="F591" i="6"/>
  <c r="F503" i="6"/>
  <c r="F444" i="6"/>
  <c r="F242" i="6"/>
  <c r="F562" i="6"/>
  <c r="F819" i="6"/>
  <c r="F949" i="6"/>
  <c r="F800" i="6"/>
  <c r="F858" i="6"/>
  <c r="F825" i="6"/>
  <c r="F1009" i="6"/>
  <c r="F611" i="6"/>
  <c r="F696" i="6"/>
  <c r="F613" i="6"/>
  <c r="F1149" i="6"/>
  <c r="F391" i="6"/>
  <c r="F338" i="6"/>
  <c r="F122" i="6"/>
  <c r="F677" i="6"/>
  <c r="F1089" i="6"/>
  <c r="F822" i="6"/>
  <c r="F803" i="6"/>
  <c r="F79" i="6"/>
  <c r="F299" i="6"/>
  <c r="F239" i="6"/>
  <c r="F228" i="6"/>
  <c r="F470" i="6"/>
  <c r="F369" i="6"/>
  <c r="F605" i="6"/>
  <c r="F74" i="6"/>
  <c r="F743" i="6"/>
  <c r="F332" i="6"/>
  <c r="F515" i="6"/>
  <c r="F627" i="6"/>
  <c r="F651" i="6"/>
  <c r="F1040" i="6"/>
  <c r="F666" i="6"/>
  <c r="F1037" i="6"/>
  <c r="F365" i="6"/>
  <c r="F91" i="6"/>
  <c r="F1021" i="6"/>
  <c r="F323" i="6"/>
  <c r="F649" i="6"/>
  <c r="F730" i="6"/>
  <c r="F505" i="6"/>
  <c r="F356" i="6"/>
  <c r="F443" i="6"/>
  <c r="F969" i="6"/>
  <c r="F290" i="6"/>
  <c r="F1046" i="6"/>
  <c r="F927" i="6"/>
  <c r="F658" i="6"/>
  <c r="F390" i="6"/>
  <c r="F910" i="6"/>
  <c r="F361" i="6"/>
  <c r="F375" i="6"/>
  <c r="F1138" i="6"/>
  <c r="F569" i="6"/>
  <c r="F1129" i="6"/>
  <c r="F840" i="6"/>
  <c r="F795" i="6"/>
  <c r="F73" i="6"/>
  <c r="F1101" i="6"/>
  <c r="F630" i="6"/>
  <c r="F1177" i="6"/>
  <c r="F859" i="6"/>
  <c r="F370" i="6"/>
  <c r="F811" i="6"/>
  <c r="F1065" i="6"/>
  <c r="F372" i="6"/>
  <c r="F52" i="6"/>
  <c r="F60" i="6"/>
  <c r="F783" i="6"/>
  <c r="F553" i="6"/>
  <c r="F69" i="6"/>
  <c r="F167" i="6"/>
  <c r="F1160" i="6"/>
  <c r="F908" i="6"/>
  <c r="F1183" i="6"/>
  <c r="F198" i="6"/>
  <c r="F856" i="6"/>
  <c r="F487" i="6"/>
  <c r="F986" i="6"/>
  <c r="F500" i="6"/>
  <c r="F596" i="6"/>
  <c r="F548" i="6"/>
  <c r="F769" i="6"/>
  <c r="F818" i="6"/>
  <c r="F152" i="6"/>
  <c r="F1156" i="6"/>
  <c r="F948" i="6"/>
  <c r="F1178" i="6"/>
  <c r="F950" i="6"/>
  <c r="F292" i="6"/>
  <c r="F827" i="6"/>
  <c r="F898" i="6"/>
  <c r="F913" i="6"/>
  <c r="F593" i="6"/>
  <c r="F583" i="6"/>
  <c r="F278" i="6"/>
  <c r="F333" i="6"/>
  <c r="F22" i="6"/>
  <c r="F710" i="6"/>
  <c r="F282" i="6"/>
  <c r="F313" i="6"/>
  <c r="F185" i="6"/>
  <c r="F812" i="6"/>
  <c r="F650" i="6"/>
  <c r="F1155" i="6"/>
  <c r="F1140" i="6"/>
  <c r="F1167" i="6"/>
  <c r="F1062" i="6"/>
  <c r="F203" i="6"/>
  <c r="F744" i="6"/>
  <c r="F944" i="6"/>
  <c r="F479" i="6"/>
  <c r="F206" i="6"/>
  <c r="F269" i="6"/>
  <c r="F816" i="6"/>
  <c r="F621" i="6"/>
  <c r="F746" i="6"/>
  <c r="F598" i="6"/>
  <c r="F27" i="6"/>
  <c r="F33" i="6"/>
  <c r="F904" i="6"/>
  <c r="F1071" i="6"/>
  <c r="F956" i="6"/>
  <c r="F893" i="6"/>
  <c r="F50" i="6"/>
  <c r="F906" i="6"/>
  <c r="F841" i="6"/>
  <c r="F807" i="6"/>
  <c r="F114" i="6"/>
  <c r="F1077" i="6"/>
  <c r="F1126" i="6"/>
  <c r="F610" i="6"/>
  <c r="F557" i="6"/>
  <c r="F274" i="6"/>
  <c r="F227" i="6"/>
  <c r="F284" i="6"/>
  <c r="F360" i="6"/>
  <c r="F85" i="6"/>
  <c r="F103" i="6"/>
  <c r="F780" i="6"/>
  <c r="F895" i="6"/>
  <c r="F502" i="6"/>
  <c r="F1095" i="6"/>
  <c r="F1051" i="6"/>
  <c r="F450" i="6"/>
  <c r="F163" i="6"/>
  <c r="F137" i="6"/>
  <c r="F1066" i="6"/>
  <c r="F537" i="6"/>
  <c r="F55" i="6"/>
  <c r="F589" i="6"/>
  <c r="F637" i="6"/>
  <c r="F778" i="6"/>
  <c r="F648" i="6"/>
  <c r="F585" i="6"/>
  <c r="F784" i="6"/>
  <c r="F458" i="6"/>
  <c r="F522" i="6"/>
  <c r="F417" i="6"/>
  <c r="F620" i="6"/>
  <c r="F143" i="6"/>
  <c r="F172" i="6"/>
  <c r="F1145" i="6"/>
  <c r="F105" i="6"/>
  <c r="F44" i="6"/>
  <c r="F617" i="6"/>
  <c r="F261" i="6"/>
  <c r="F1188" i="6"/>
  <c r="F121" i="6"/>
  <c r="F782" i="6"/>
  <c r="F881" i="6"/>
  <c r="F785" i="6"/>
  <c r="F265" i="6"/>
  <c r="F1162" i="6"/>
  <c r="F1012" i="6"/>
  <c r="F558" i="6"/>
  <c r="F615" i="6"/>
  <c r="F845" i="6"/>
  <c r="F1163" i="6"/>
  <c r="F240" i="6"/>
  <c r="F886" i="6"/>
  <c r="F804" i="6"/>
  <c r="F326" i="6"/>
  <c r="F1007" i="6"/>
  <c r="F664" i="6"/>
  <c r="F138" i="6"/>
  <c r="F300" i="6"/>
  <c r="F534" i="6"/>
  <c r="F866" i="6"/>
  <c r="F272" i="6"/>
  <c r="F892" i="6"/>
  <c r="F889" i="6"/>
  <c r="F221" i="6"/>
  <c r="F307" i="6"/>
  <c r="F334" i="6"/>
  <c r="F638" i="6"/>
  <c r="F430" i="6"/>
  <c r="F1128" i="6"/>
  <c r="F606" i="6"/>
  <c r="F623" i="6"/>
  <c r="F901" i="6"/>
  <c r="F442" i="6"/>
  <c r="F581" i="6"/>
  <c r="F542" i="6"/>
  <c r="F359" i="6"/>
  <c r="F616" i="6"/>
  <c r="F251" i="6"/>
  <c r="F992" i="6"/>
  <c r="F414" i="6"/>
  <c r="F289" i="6"/>
  <c r="F321" i="6"/>
  <c r="F775" i="6"/>
  <c r="F698" i="6"/>
  <c r="F594" i="6"/>
  <c r="F379" i="6"/>
  <c r="F413" i="6"/>
  <c r="F1185" i="6"/>
  <c r="F68" i="6"/>
  <c r="F188" i="6"/>
  <c r="F304" i="6"/>
  <c r="F602" i="6"/>
  <c r="F393" i="6"/>
  <c r="F824" i="6"/>
  <c r="F291" i="6"/>
  <c r="F660" i="6"/>
  <c r="F457" i="6"/>
  <c r="F416" i="6"/>
  <c r="F115" i="6"/>
  <c r="F250" i="6"/>
  <c r="F1045" i="6"/>
  <c r="F1078" i="6"/>
  <c r="F897" i="6"/>
  <c r="F106" i="6"/>
  <c r="F17" i="6"/>
  <c r="F270" i="6"/>
  <c r="F130" i="6"/>
  <c r="F953" i="6"/>
  <c r="F518" i="6"/>
  <c r="F662" i="6"/>
  <c r="F963" i="6"/>
  <c r="F647" i="6"/>
  <c r="F219" i="6"/>
  <c r="F71" i="6"/>
  <c r="F24" i="6"/>
  <c r="F592" i="6"/>
  <c r="F728" i="6"/>
  <c r="F1176" i="6"/>
  <c r="F253" i="6"/>
  <c r="F697" i="6"/>
  <c r="F547" i="6"/>
  <c r="F844" i="6"/>
  <c r="F199" i="6"/>
  <c r="F256" i="6"/>
  <c r="F636" i="6"/>
  <c r="F142" i="6"/>
  <c r="F774" i="6"/>
  <c r="F428" i="6"/>
  <c r="F387" i="6"/>
  <c r="F472" i="6"/>
  <c r="F535" i="6"/>
  <c r="F178" i="6"/>
  <c r="F1174" i="6"/>
  <c r="F1026" i="6"/>
  <c r="F830" i="6"/>
  <c r="F1139" i="6"/>
  <c r="F65" i="6"/>
  <c r="F1159" i="6"/>
  <c r="F325" i="6"/>
  <c r="F438" i="6"/>
  <c r="F854" i="6"/>
  <c r="F635" i="6"/>
  <c r="F309" i="6"/>
  <c r="F102" i="6"/>
  <c r="F533" i="6"/>
  <c r="F415" i="6"/>
  <c r="F310" i="6"/>
  <c r="F249" i="6"/>
  <c r="F952" i="6"/>
  <c r="F848" i="6"/>
  <c r="F176" i="6"/>
  <c r="F582" i="6"/>
  <c r="F560" i="6"/>
  <c r="F1130" i="6"/>
  <c r="F179" i="6"/>
  <c r="F48" i="6"/>
  <c r="F773" i="6"/>
  <c r="F139" i="6"/>
  <c r="F832" i="6"/>
  <c r="F851" i="6"/>
  <c r="F813" i="6"/>
  <c r="F280" i="6"/>
  <c r="F342" i="6"/>
  <c r="F312" i="6"/>
  <c r="F320" i="6"/>
  <c r="F549" i="6"/>
  <c r="F197" i="6"/>
  <c r="F694" i="6"/>
  <c r="F344" i="6"/>
  <c r="F764" i="6"/>
  <c r="F1113" i="6"/>
  <c r="F709" i="6"/>
  <c r="F762" i="6"/>
  <c r="F10" i="6"/>
  <c r="F938" i="6"/>
  <c r="F217" i="6"/>
  <c r="F943" i="6"/>
  <c r="F232" i="6"/>
  <c r="F308" i="6"/>
  <c r="F999" i="6"/>
  <c r="F1005" i="6"/>
  <c r="F530" i="6"/>
  <c r="F702" i="6"/>
  <c r="F1116" i="6"/>
  <c r="F1054" i="6"/>
  <c r="F725" i="6"/>
  <c r="F940" i="6"/>
  <c r="F119" i="6"/>
  <c r="F753" i="6"/>
  <c r="F998" i="6"/>
  <c r="F151" i="6"/>
  <c r="F1123" i="6"/>
  <c r="F529" i="6"/>
  <c r="F482" i="6"/>
  <c r="F83" i="6"/>
  <c r="F863" i="6"/>
  <c r="F837" i="6"/>
  <c r="F303" i="6"/>
  <c r="F283" i="6"/>
  <c r="F805" i="6"/>
  <c r="F78" i="6"/>
  <c r="F96" i="6"/>
  <c r="F264" i="6"/>
  <c r="F772" i="6"/>
  <c r="F158" i="6"/>
  <c r="F104" i="6"/>
  <c r="F255" i="6"/>
  <c r="F23" i="6"/>
  <c r="F945" i="6"/>
  <c r="F77" i="6"/>
  <c r="F527" i="6"/>
  <c r="F411" i="6"/>
  <c r="F1002" i="6"/>
  <c r="F63" i="6"/>
  <c r="F572" i="6"/>
  <c r="F183" i="6"/>
  <c r="F362" i="6"/>
  <c r="F510" i="6"/>
  <c r="F465" i="6"/>
  <c r="F166" i="6"/>
  <c r="F149" i="6"/>
  <c r="F718" i="6"/>
  <c r="F1000" i="6"/>
  <c r="F719" i="6"/>
  <c r="F447" i="6"/>
  <c r="F111" i="6"/>
  <c r="F716" i="6"/>
  <c r="F461" i="6"/>
  <c r="F6" i="6"/>
  <c r="F64" i="6"/>
  <c r="F641" i="6"/>
  <c r="F723" i="6"/>
  <c r="F721" i="6"/>
  <c r="F740" i="6"/>
  <c r="F165" i="6"/>
  <c r="F689" i="6"/>
  <c r="F62" i="6"/>
  <c r="F1004" i="6"/>
  <c r="F5" i="6"/>
  <c r="F345" i="6"/>
  <c r="F692" i="6"/>
  <c r="F601" i="6"/>
  <c r="F86" i="6"/>
  <c r="F8" i="6"/>
  <c r="F789" i="6"/>
  <c r="F720" i="6"/>
  <c r="F195" i="6"/>
  <c r="F434" i="6"/>
  <c r="F421" i="6"/>
  <c r="F668" i="6"/>
  <c r="F1050" i="6"/>
  <c r="F200" i="6"/>
  <c r="F970" i="6"/>
  <c r="F454" i="6"/>
  <c r="F608" i="6"/>
  <c r="F714" i="6"/>
  <c r="F1161" i="6"/>
  <c r="F947" i="6"/>
  <c r="F781" i="6"/>
  <c r="F1039" i="6"/>
  <c r="F855" i="6"/>
  <c r="F123" i="6"/>
  <c r="F252" i="6"/>
  <c r="F835" i="6"/>
  <c r="F43" i="6"/>
  <c r="F640" i="6"/>
  <c r="F246" i="6"/>
  <c r="F1020" i="6"/>
  <c r="F829" i="6"/>
  <c r="F994" i="6"/>
  <c r="F912" i="6"/>
  <c r="F1017" i="6"/>
  <c r="F612" i="6"/>
  <c r="F966" i="6"/>
  <c r="F750" i="6"/>
  <c r="F717" i="6"/>
  <c r="F36" i="6"/>
  <c r="F982" i="6"/>
  <c r="F978" i="6"/>
  <c r="F756" i="6"/>
  <c r="F564" i="6"/>
  <c r="F213" i="6"/>
  <c r="F1036" i="6"/>
  <c r="F329" i="6"/>
  <c r="F498" i="6"/>
  <c r="F1001" i="6"/>
  <c r="F1115" i="6"/>
  <c r="F216" i="6"/>
  <c r="F758" i="6"/>
  <c r="F722" i="6"/>
  <c r="F686" i="6"/>
  <c r="F681" i="6"/>
  <c r="F398" i="6"/>
  <c r="F509" i="6"/>
  <c r="F196" i="6"/>
  <c r="F98" i="6"/>
  <c r="F400" i="6"/>
  <c r="F464" i="6"/>
  <c r="F727" i="6"/>
  <c r="F1118" i="6"/>
  <c r="F525" i="6"/>
  <c r="F490" i="6"/>
  <c r="F1108" i="6"/>
  <c r="F298" i="6"/>
  <c r="F1035" i="6"/>
  <c r="F499" i="6"/>
  <c r="F675" i="6"/>
  <c r="F513" i="6"/>
  <c r="F1034" i="6"/>
  <c r="F354" i="6"/>
  <c r="F184" i="6"/>
  <c r="F13" i="6"/>
  <c r="F752" i="6"/>
  <c r="F644" i="6"/>
  <c r="F424" i="6"/>
  <c r="F736" i="6"/>
  <c r="F516" i="6"/>
  <c r="F1180" i="6"/>
  <c r="F2" i="6"/>
  <c r="F1165" i="6"/>
  <c r="F571" i="6"/>
  <c r="F61" i="6"/>
  <c r="F543" i="6"/>
  <c r="F625" i="6"/>
  <c r="F1158" i="6"/>
  <c r="F536" i="6"/>
  <c r="F960" i="6"/>
  <c r="F186" i="6"/>
  <c r="F887" i="6"/>
  <c r="F1010" i="6"/>
  <c r="F776" i="6"/>
  <c r="F679" i="6"/>
  <c r="F823" i="6"/>
  <c r="F1042" i="6"/>
  <c r="F690" i="6"/>
  <c r="F671" i="6"/>
  <c r="F742" i="6"/>
  <c r="F215" i="6"/>
  <c r="F432" i="6"/>
  <c r="F996" i="6"/>
  <c r="F757" i="6"/>
  <c r="F328" i="6"/>
  <c r="F1120" i="6"/>
  <c r="F460" i="6"/>
  <c r="F346" i="6"/>
  <c r="F433" i="6"/>
  <c r="F687" i="6"/>
  <c r="F431" i="6"/>
  <c r="F446" i="6"/>
  <c r="F1107" i="6"/>
  <c r="F1110" i="6"/>
  <c r="F685" i="6"/>
  <c r="F1003" i="6"/>
  <c r="F511" i="6"/>
  <c r="F420" i="6"/>
  <c r="F688" i="6"/>
  <c r="F792" i="6"/>
  <c r="F295" i="6"/>
  <c r="F575" i="6"/>
  <c r="F934" i="6"/>
  <c r="F12" i="6"/>
  <c r="F435" i="6"/>
  <c r="F1098" i="6"/>
  <c r="F87" i="6"/>
  <c r="F942" i="6"/>
  <c r="F1122" i="6"/>
  <c r="F258" i="6"/>
  <c r="F531" i="6"/>
  <c r="F118" i="6"/>
  <c r="F397" i="6"/>
  <c r="F81" i="6"/>
  <c r="F971" i="6"/>
  <c r="F381" i="6"/>
  <c r="F861" i="6"/>
  <c r="F419" i="6"/>
  <c r="F112" i="6"/>
  <c r="F751" i="6"/>
  <c r="F645" i="6"/>
  <c r="F682" i="6"/>
  <c r="F973" i="6"/>
  <c r="F573" i="6"/>
  <c r="F268" i="6"/>
  <c r="F930" i="6"/>
  <c r="F427" i="6"/>
  <c r="F693" i="6"/>
  <c r="F749" i="6"/>
  <c r="F109" i="6"/>
  <c r="F653" i="6"/>
  <c r="F211" i="6"/>
  <c r="F672" i="6"/>
  <c r="F88" i="6"/>
  <c r="F351" i="6"/>
  <c r="F759" i="6"/>
  <c r="F654" i="6"/>
  <c r="F469" i="6"/>
  <c r="F11" i="6"/>
  <c r="F267" i="6"/>
  <c r="F555" i="6"/>
  <c r="F440" i="6"/>
  <c r="F628" i="6"/>
  <c r="F737" i="6"/>
  <c r="F495" i="6"/>
  <c r="F302" i="6"/>
  <c r="F991" i="6"/>
  <c r="F873" i="6"/>
  <c r="F235" i="6"/>
  <c r="F959" i="6"/>
  <c r="F951" i="6"/>
  <c r="F377" i="6"/>
  <c r="F1187" i="6"/>
  <c r="F204" i="6"/>
  <c r="F385" i="6"/>
  <c r="F642" i="6"/>
  <c r="F786" i="6"/>
  <c r="F1105" i="6"/>
  <c r="F1053" i="6"/>
  <c r="F790" i="6"/>
  <c r="F426" i="6"/>
  <c r="F489" i="6"/>
  <c r="F191" i="6"/>
  <c r="F929" i="6"/>
  <c r="F294" i="6"/>
  <c r="F395" i="6"/>
  <c r="F760" i="6"/>
  <c r="F352" i="6"/>
  <c r="F981" i="6"/>
  <c r="F99" i="6"/>
  <c r="F488" i="6"/>
  <c r="F941" i="6"/>
  <c r="F794" i="6"/>
  <c r="F932" i="6"/>
  <c r="F405" i="6"/>
  <c r="F532" i="6"/>
  <c r="F810" i="6"/>
  <c r="F975" i="6"/>
  <c r="F1166" i="6"/>
  <c r="F41" i="6"/>
  <c r="F1072" i="6"/>
  <c r="F1094" i="6"/>
  <c r="F842" i="6"/>
  <c r="F554" i="6"/>
  <c r="F76" i="6"/>
  <c r="F768" i="6"/>
  <c r="F316" i="6"/>
  <c r="F234" i="6"/>
  <c r="F699" i="6"/>
  <c r="F1011" i="6"/>
  <c r="F852" i="6"/>
  <c r="F386" i="6"/>
  <c r="F286" i="6"/>
  <c r="F541" i="6"/>
  <c r="F1099" i="6"/>
  <c r="F791" i="6"/>
  <c r="F467" i="6"/>
  <c r="F703" i="6"/>
  <c r="F577" i="6"/>
  <c r="F383" i="6"/>
  <c r="F922" i="6"/>
  <c r="F684" i="6"/>
  <c r="F297" i="6"/>
  <c r="F7" i="6"/>
  <c r="F526" i="6"/>
  <c r="F787" i="6"/>
  <c r="F724" i="6"/>
  <c r="F680" i="6"/>
  <c r="F382" i="6"/>
  <c r="F980" i="6"/>
  <c r="F977" i="6"/>
  <c r="F355" i="6"/>
  <c r="F100" i="6"/>
  <c r="F212" i="6"/>
  <c r="F406" i="6"/>
  <c r="F676" i="6"/>
  <c r="F80" i="6"/>
  <c r="F483" i="6"/>
  <c r="F108" i="6"/>
  <c r="F707" i="6"/>
  <c r="F565" i="6"/>
  <c r="F793" i="6"/>
  <c r="F425" i="6"/>
  <c r="F563" i="6"/>
  <c r="F643" i="6"/>
  <c r="F410" i="6"/>
  <c r="F466" i="6"/>
  <c r="F708" i="6"/>
  <c r="F726" i="6"/>
  <c r="F646" i="6"/>
  <c r="F655" i="6"/>
  <c r="F600" i="6"/>
  <c r="F1006" i="6"/>
  <c r="F9" i="6"/>
  <c r="F766" i="6"/>
  <c r="F136" i="6"/>
  <c r="F765" i="6"/>
  <c r="F595" i="6"/>
  <c r="F877" i="6"/>
  <c r="F1169" i="6"/>
  <c r="F1168" i="6"/>
  <c r="F976" i="6"/>
  <c r="F54" i="6"/>
  <c r="F838" i="6"/>
  <c r="F277" i="6"/>
  <c r="F1100" i="6"/>
  <c r="F153" i="6"/>
  <c r="F279" i="6"/>
  <c r="F1038" i="6"/>
  <c r="F1087" i="6"/>
  <c r="F872" i="6"/>
  <c r="F1114" i="6"/>
  <c r="F674" i="6"/>
  <c r="F933" i="6"/>
  <c r="F931" i="6"/>
  <c r="F293" i="6"/>
  <c r="F192" i="6"/>
  <c r="F1119" i="6"/>
  <c r="F862" i="6"/>
  <c r="F754" i="6"/>
  <c r="F755" i="6"/>
  <c r="F230" i="6"/>
  <c r="F1141" i="6"/>
  <c r="F37" i="6"/>
  <c r="F514" i="6"/>
  <c r="F484" i="6"/>
  <c r="F599" i="6"/>
  <c r="F214" i="6"/>
  <c r="F404" i="6"/>
  <c r="F150" i="6"/>
  <c r="F209" i="6"/>
  <c r="F210" i="6"/>
  <c r="F528" i="6"/>
  <c r="F1106" i="6"/>
  <c r="F921" i="6"/>
  <c r="F436" i="6"/>
  <c r="F468" i="6"/>
  <c r="F761" i="6"/>
  <c r="F979" i="6"/>
  <c r="F763" i="6"/>
  <c r="F683" i="6"/>
  <c r="F259" i="6"/>
  <c r="F396" i="6"/>
  <c r="F459" i="6"/>
  <c r="F1133" i="6"/>
  <c r="F1079" i="6"/>
  <c r="F90" i="6"/>
  <c r="F380" i="6"/>
  <c r="F1147" i="6"/>
  <c r="F1090" i="6"/>
  <c r="F588" i="6"/>
  <c r="F132" i="6"/>
  <c r="F1102" i="6"/>
  <c r="F1080" i="6"/>
  <c r="F205" i="6"/>
  <c r="F97" i="6"/>
  <c r="F1060" i="6"/>
  <c r="F1179" i="6"/>
  <c r="F619" i="6"/>
  <c r="F481" i="6"/>
  <c r="F578" i="6"/>
  <c r="F353" i="6"/>
  <c r="F748" i="6"/>
  <c r="F1112" i="6"/>
  <c r="F116" i="6"/>
  <c r="F995" i="6"/>
  <c r="F275" i="6"/>
  <c r="F497" i="6"/>
  <c r="F920" i="6"/>
  <c r="F1117" i="6"/>
  <c r="F135" i="6"/>
  <c r="F767" i="6"/>
  <c r="F1052" i="6"/>
  <c r="F193" i="6"/>
  <c r="F327" i="6"/>
  <c r="F1097" i="6"/>
  <c r="F107" i="6"/>
  <c r="F1111" i="6"/>
  <c r="F965" i="6"/>
  <c r="F478" i="6"/>
  <c r="F110" i="6"/>
  <c r="F972" i="6"/>
  <c r="F164" i="6"/>
  <c r="F691" i="6"/>
  <c r="F860" i="6"/>
  <c r="F939" i="6"/>
  <c r="F120" i="6"/>
  <c r="F1104" i="6"/>
  <c r="F747" i="6"/>
  <c r="F741" i="6"/>
  <c r="F997" i="6"/>
  <c r="F477" i="6"/>
  <c r="F82" i="6"/>
  <c r="F512" i="6"/>
  <c r="F788" i="6"/>
  <c r="F182" i="6"/>
  <c r="F117" i="6"/>
  <c r="F35" i="6"/>
  <c r="F412" i="6"/>
  <c r="F462" i="6"/>
  <c r="F524" i="6"/>
  <c r="F673" i="6"/>
  <c r="F967" i="6"/>
  <c r="F134" i="6"/>
  <c r="F695" i="6"/>
  <c r="F476" i="6"/>
  <c r="F257" i="6"/>
  <c r="F926" i="6"/>
  <c r="F126" i="6"/>
  <c r="F797" i="6"/>
  <c r="F652" i="6"/>
  <c r="F559" i="6"/>
  <c r="F237" i="6"/>
  <c r="F1085" i="6"/>
  <c r="F984" i="6"/>
  <c r="F1056" i="6"/>
  <c r="F919" i="6"/>
  <c r="F923" i="6"/>
  <c r="F622" i="6"/>
  <c r="F347" i="6"/>
  <c r="F990" i="6"/>
  <c r="F732" i="6"/>
  <c r="F815" i="6"/>
  <c r="F701" i="6"/>
  <c r="F491" i="6"/>
  <c r="F968" i="6"/>
  <c r="F1172" i="6"/>
  <c r="F657" i="6"/>
  <c r="F314" i="6"/>
  <c r="F1014" i="6"/>
  <c r="F584" i="6"/>
  <c r="F222" i="6"/>
  <c r="F667" i="6"/>
  <c r="F437" i="6"/>
  <c r="F704" i="6"/>
  <c r="F1016" i="6"/>
  <c r="F1182" i="6"/>
  <c r="F925" i="6"/>
  <c r="F1083" i="6"/>
  <c r="F276" i="6"/>
  <c r="F1190" i="6"/>
  <c r="F706" i="6"/>
  <c r="F319" i="6"/>
  <c r="F233" i="6"/>
  <c r="F94" i="6"/>
  <c r="F834" i="6"/>
  <c r="F399" i="6"/>
  <c r="F493" i="6"/>
  <c r="F368" i="6"/>
  <c r="F1015" i="6"/>
  <c r="G23" i="5"/>
  <c r="G24" i="5" s="1"/>
  <c r="G25" i="5" s="1"/>
  <c r="G26" i="5" s="1"/>
  <c r="G27" i="5" s="1"/>
  <c r="G28" i="5" s="1"/>
  <c r="G384" i="6" l="1"/>
  <c r="G1191" i="6"/>
  <c r="G1125" i="6"/>
  <c r="G824" i="6"/>
  <c r="G402" i="6"/>
  <c r="G757" i="6"/>
  <c r="G835" i="6"/>
  <c r="G1170" i="6"/>
  <c r="G111" i="6"/>
  <c r="G857" i="6"/>
  <c r="G581" i="6"/>
  <c r="G947" i="6"/>
  <c r="G368" i="6"/>
  <c r="G289" i="6"/>
  <c r="G1088" i="6"/>
  <c r="G471" i="6"/>
  <c r="G659" i="6"/>
  <c r="G13" i="6"/>
  <c r="G109" i="6"/>
  <c r="G53" i="6"/>
  <c r="G1163" i="6"/>
  <c r="G152" i="6"/>
  <c r="G421" i="6"/>
  <c r="G845" i="6"/>
  <c r="G202" i="6"/>
  <c r="G1189" i="6"/>
  <c r="G201" i="6"/>
  <c r="G1015" i="6"/>
  <c r="G329" i="6"/>
  <c r="G112" i="6"/>
  <c r="G377" i="6"/>
  <c r="G444" i="6"/>
  <c r="G270" i="6"/>
  <c r="G27" i="6"/>
  <c r="G328" i="6"/>
  <c r="G756" i="6"/>
  <c r="G665" i="6"/>
  <c r="G1041" i="6"/>
  <c r="G1073" i="6"/>
  <c r="G837" i="6"/>
  <c r="G948" i="6"/>
  <c r="G1100" i="6"/>
  <c r="G715" i="6"/>
  <c r="G892" i="6"/>
  <c r="G110" i="6"/>
  <c r="G1111" i="6"/>
  <c r="G650" i="6"/>
  <c r="G875" i="6"/>
  <c r="G670" i="6"/>
  <c r="G12" i="6"/>
  <c r="G699" i="6"/>
  <c r="G206" i="6"/>
  <c r="G1085" i="6"/>
  <c r="G271" i="6"/>
  <c r="G1071" i="6"/>
  <c r="G944" i="6"/>
  <c r="G68" i="6"/>
  <c r="G565" i="6"/>
  <c r="G534" i="6"/>
  <c r="G698" i="6"/>
  <c r="G9" i="6"/>
  <c r="G54" i="6"/>
  <c r="G292" i="6"/>
  <c r="G291" i="6"/>
  <c r="G35" i="6"/>
  <c r="G535" i="6"/>
  <c r="G82" i="6"/>
  <c r="G80" i="6"/>
  <c r="G973" i="6"/>
  <c r="G497" i="6"/>
  <c r="G564" i="6"/>
  <c r="G253" i="6"/>
  <c r="G841" i="6"/>
  <c r="G590" i="6"/>
  <c r="G369" i="6"/>
  <c r="G248" i="6"/>
  <c r="G768" i="6"/>
  <c r="G1160" i="6"/>
  <c r="G288" i="6"/>
  <c r="G138" i="6"/>
  <c r="G443" i="6"/>
  <c r="G1117" i="6"/>
  <c r="G269" i="6"/>
  <c r="G1083" i="6"/>
  <c r="G666" i="6"/>
  <c r="G843" i="6"/>
  <c r="G533" i="6"/>
  <c r="G18" i="6"/>
  <c r="G1114" i="6"/>
  <c r="G144" i="6"/>
  <c r="G341" i="6"/>
  <c r="G651" i="6"/>
  <c r="G714" i="6"/>
  <c r="G69" i="6"/>
  <c r="G662" i="6"/>
  <c r="G907" i="6"/>
  <c r="G1087" i="6"/>
  <c r="G26" i="6"/>
  <c r="G1057" i="6"/>
  <c r="G470" i="6"/>
  <c r="G8" i="6"/>
  <c r="G488" i="6"/>
  <c r="G1126" i="6"/>
  <c r="G139" i="6"/>
  <c r="G1089" i="6"/>
  <c r="G840" i="6"/>
  <c r="G669" i="6"/>
  <c r="G445" i="6"/>
  <c r="G11" i="6"/>
  <c r="G755" i="6"/>
  <c r="G108" i="6"/>
  <c r="G360" i="6"/>
  <c r="G769" i="6"/>
  <c r="G56" i="6"/>
  <c r="G342" i="6"/>
  <c r="G278" i="6"/>
  <c r="G1186" i="6"/>
  <c r="G287" i="6"/>
  <c r="G637" i="6"/>
  <c r="G591" i="6"/>
  <c r="G420" i="6"/>
  <c r="G121" i="6"/>
  <c r="G1159" i="6"/>
  <c r="G905" i="6"/>
  <c r="G663" i="6"/>
  <c r="G652" i="6"/>
  <c r="G1052" i="6"/>
  <c r="G536" i="6"/>
  <c r="G914" i="6"/>
  <c r="G1040" i="6"/>
  <c r="G759" i="6"/>
  <c r="G700" i="6"/>
  <c r="G499" i="6"/>
  <c r="G938" i="6"/>
  <c r="G842" i="6"/>
  <c r="G839" i="6"/>
  <c r="G592" i="6"/>
  <c r="G859" i="6"/>
  <c r="G1190" i="6"/>
  <c r="G850" i="6"/>
  <c r="G240" i="6"/>
  <c r="G359" i="6"/>
  <c r="G798" i="6"/>
  <c r="G667" i="6"/>
  <c r="G165" i="6"/>
  <c r="G36" i="6"/>
  <c r="G1056" i="6"/>
  <c r="G1161" i="6"/>
  <c r="G529" i="6"/>
  <c r="G809" i="6"/>
  <c r="G205" i="6"/>
  <c r="G588" i="6"/>
  <c r="G28" i="6"/>
  <c r="G890" i="6"/>
  <c r="G1113" i="6"/>
  <c r="G1127" i="6"/>
  <c r="G939" i="6"/>
  <c r="G915" i="6"/>
  <c r="G343" i="6"/>
  <c r="G916" i="6"/>
  <c r="G891" i="6"/>
  <c r="G1082" i="6"/>
  <c r="G10" i="6"/>
  <c r="G589" i="6"/>
  <c r="G1070" i="6"/>
  <c r="G472" i="6"/>
  <c r="G250" i="6"/>
  <c r="G1128" i="6"/>
  <c r="G1110" i="6"/>
  <c r="G823" i="6"/>
  <c r="G207" i="6"/>
  <c r="G375" i="6"/>
  <c r="G143" i="6"/>
  <c r="G1014" i="6"/>
  <c r="G1112" i="6"/>
  <c r="G370" i="6"/>
  <c r="G247" i="6"/>
  <c r="G1115" i="6"/>
  <c r="G81" i="6"/>
  <c r="G145" i="6"/>
  <c r="G758" i="6"/>
  <c r="G582" i="6"/>
  <c r="G116" i="6"/>
  <c r="G1116" i="6"/>
  <c r="G797" i="6"/>
  <c r="G844" i="6"/>
  <c r="G579" i="6"/>
  <c r="G315" i="6"/>
  <c r="G1133" i="6"/>
  <c r="G495" i="6"/>
  <c r="G632" i="6"/>
  <c r="G774" i="6"/>
  <c r="G964" i="6"/>
  <c r="G184" i="6"/>
  <c r="G813" i="6"/>
  <c r="G277" i="6"/>
  <c r="G318" i="6"/>
  <c r="G159" i="6"/>
  <c r="G65" i="6"/>
  <c r="G526" i="6"/>
  <c r="G219" i="6"/>
  <c r="G981" i="6"/>
  <c r="G561" i="6"/>
  <c r="G127" i="6"/>
  <c r="G47" i="6"/>
  <c r="G194" i="6"/>
  <c r="G1009" i="6"/>
  <c r="G919" i="6"/>
  <c r="G887" i="6"/>
  <c r="G545" i="6"/>
  <c r="G1148" i="6"/>
  <c r="G300" i="6"/>
  <c r="G31" i="6"/>
  <c r="G496" i="6"/>
  <c r="G276" i="6"/>
  <c r="G459" i="6"/>
  <c r="G1136" i="6"/>
  <c r="G67" i="6"/>
  <c r="G928" i="6"/>
  <c r="G46" i="6"/>
  <c r="G783" i="6"/>
  <c r="G180" i="6"/>
  <c r="G174" i="6"/>
  <c r="G970" i="6"/>
  <c r="G45" i="6"/>
  <c r="G332" i="6"/>
  <c r="G22" i="6"/>
  <c r="G746" i="6"/>
  <c r="G687" i="6"/>
  <c r="G707" i="6"/>
  <c r="G409" i="6"/>
  <c r="G678" i="6"/>
  <c r="G622" i="6"/>
  <c r="G559" i="6"/>
  <c r="G684" i="6"/>
  <c r="G1132" i="6"/>
  <c r="G882" i="6"/>
  <c r="G105" i="6"/>
  <c r="G531" i="6"/>
  <c r="G424" i="6"/>
  <c r="G16" i="6"/>
  <c r="G132" i="6"/>
  <c r="G880" i="6"/>
  <c r="G734" i="6"/>
  <c r="G586" i="6"/>
  <c r="G731" i="6"/>
  <c r="G176" i="6"/>
  <c r="G104" i="6"/>
  <c r="G354" i="6"/>
  <c r="G1101" i="6"/>
  <c r="G881" i="6"/>
  <c r="G785" i="6"/>
  <c r="G648" i="6"/>
  <c r="G629" i="6"/>
  <c r="G702" i="6"/>
  <c r="G576" i="6"/>
  <c r="G923" i="6"/>
  <c r="G220" i="6"/>
  <c r="G895" i="6"/>
  <c r="G1122" i="6"/>
  <c r="G1103" i="6"/>
  <c r="G1109" i="6"/>
  <c r="G398" i="6"/>
  <c r="G806" i="6"/>
  <c r="G330" i="6"/>
  <c r="G263" i="6"/>
  <c r="G106" i="6"/>
  <c r="G778" i="6"/>
  <c r="G560" i="6"/>
  <c r="G720" i="6"/>
  <c r="G571" i="6"/>
  <c r="G131" i="6"/>
  <c r="G764" i="6"/>
  <c r="G593" i="6"/>
  <c r="G333" i="6"/>
  <c r="G50" i="6"/>
  <c r="G742" i="6"/>
  <c r="G766" i="6"/>
  <c r="G585" i="6"/>
  <c r="G963" i="6"/>
  <c r="G456" i="6"/>
  <c r="G818" i="6"/>
  <c r="G894" i="6"/>
  <c r="G738" i="6"/>
  <c r="G78" i="6"/>
  <c r="G113" i="6"/>
  <c r="G804" i="6"/>
  <c r="G1012" i="6"/>
  <c r="G723" i="6"/>
  <c r="G1102" i="6"/>
  <c r="G1043" i="6"/>
  <c r="G744" i="6"/>
  <c r="G603" i="6"/>
  <c r="G927" i="6"/>
  <c r="G41" i="6"/>
  <c r="G1022" i="6"/>
  <c r="G950" i="6"/>
  <c r="G987" i="6"/>
  <c r="G258" i="6"/>
  <c r="G708" i="6"/>
  <c r="G285" i="6"/>
  <c r="G126" i="6"/>
  <c r="G1024" i="6"/>
  <c r="G414" i="6"/>
  <c r="G1039" i="6"/>
  <c r="G1008" i="6"/>
  <c r="G1010" i="6"/>
  <c r="G677" i="6"/>
  <c r="G183" i="6"/>
  <c r="G404" i="6"/>
  <c r="G647" i="6"/>
  <c r="G418" i="6"/>
  <c r="G415" i="6"/>
  <c r="G1051" i="6"/>
  <c r="G740" i="6"/>
  <c r="G457" i="6"/>
  <c r="G507" i="6"/>
  <c r="G1108" i="6"/>
  <c r="G696" i="6"/>
  <c r="G214" i="6"/>
  <c r="G951" i="6"/>
  <c r="G737" i="6"/>
  <c r="G1047" i="6"/>
  <c r="G181" i="6"/>
  <c r="G483" i="6"/>
  <c r="G697" i="6"/>
  <c r="G433" i="6"/>
  <c r="G197" i="6"/>
  <c r="G558" i="6"/>
  <c r="G1093" i="6"/>
  <c r="G6" i="6"/>
  <c r="G492" i="6"/>
  <c r="G378" i="6"/>
  <c r="G969" i="6"/>
  <c r="G821" i="6"/>
  <c r="G988" i="6"/>
  <c r="G952" i="6"/>
  <c r="G42" i="6"/>
  <c r="G417" i="6"/>
  <c r="G628" i="6"/>
  <c r="G869" i="6"/>
  <c r="G1149" i="6"/>
  <c r="G102" i="6"/>
  <c r="G1023" i="6"/>
  <c r="G883" i="6"/>
  <c r="G1158" i="6"/>
  <c r="G893" i="6"/>
  <c r="G52" i="6"/>
  <c r="G986" i="6"/>
  <c r="G148" i="6"/>
  <c r="G307" i="6"/>
  <c r="G556" i="6"/>
  <c r="G1107" i="6"/>
  <c r="G177" i="6"/>
  <c r="G48" i="6"/>
  <c r="G227" i="6"/>
  <c r="G49" i="6"/>
  <c r="G604" i="6"/>
  <c r="G1007" i="6"/>
  <c r="G1124" i="6"/>
  <c r="G693" i="6"/>
  <c r="G1157" i="6"/>
  <c r="G596" i="6"/>
  <c r="G904" i="6"/>
  <c r="G25" i="6"/>
  <c r="G701" i="6"/>
  <c r="G518" i="6"/>
  <c r="G92" i="6"/>
  <c r="G709" i="6"/>
  <c r="G1018" i="6"/>
  <c r="G284" i="6"/>
  <c r="G423" i="6"/>
  <c r="G406" i="6"/>
  <c r="G767" i="6"/>
  <c r="G408" i="6"/>
  <c r="G1142" i="6"/>
  <c r="G584" i="6"/>
  <c r="G877" i="6"/>
  <c r="G1121" i="6"/>
  <c r="G209" i="6"/>
  <c r="G788" i="6"/>
  <c r="G624" i="6"/>
  <c r="G555" i="6"/>
  <c r="G917" i="6"/>
  <c r="G256" i="6"/>
  <c r="G722" i="6"/>
  <c r="G198" i="6"/>
  <c r="G775" i="6"/>
  <c r="G125" i="6"/>
  <c r="G484" i="6"/>
  <c r="G595" i="6"/>
  <c r="G1098" i="6"/>
  <c r="G412" i="6"/>
  <c r="G230" i="6"/>
  <c r="G829" i="6"/>
  <c r="G416" i="6"/>
  <c r="G884" i="6"/>
  <c r="G724" i="6"/>
  <c r="G557" i="6"/>
  <c r="G351" i="6"/>
  <c r="G212" i="6"/>
  <c r="G1153" i="6"/>
  <c r="G519" i="6"/>
  <c r="G1147" i="6"/>
  <c r="G293" i="6"/>
  <c r="G1119" i="6"/>
  <c r="G620" i="6"/>
  <c r="G810" i="6"/>
  <c r="G958" i="6"/>
  <c r="G1135" i="6"/>
  <c r="G319" i="6"/>
  <c r="G347" i="6"/>
  <c r="G504" i="6"/>
  <c r="G643" i="6"/>
  <c r="G879" i="6"/>
  <c r="G935" i="6"/>
  <c r="G1017" i="6"/>
  <c r="G508" i="6"/>
  <c r="G572" i="6"/>
  <c r="G886" i="6"/>
  <c r="G594" i="6"/>
  <c r="G1141" i="6"/>
  <c r="G23" i="6"/>
  <c r="G936" i="6"/>
  <c r="G448" i="6"/>
  <c r="G925" i="6"/>
  <c r="G706" i="6"/>
  <c r="G1138" i="6"/>
  <c r="G1099" i="6"/>
  <c r="G903" i="6"/>
  <c r="G399" i="6"/>
  <c r="G871" i="6"/>
  <c r="G897" i="6"/>
  <c r="G1097" i="6"/>
  <c r="G466" i="6"/>
  <c r="G607" i="6"/>
  <c r="G1011" i="6"/>
  <c r="G937" i="6"/>
  <c r="G231" i="6"/>
  <c r="G261" i="6"/>
  <c r="G260" i="6"/>
  <c r="G21" i="6"/>
  <c r="G736" i="6"/>
  <c r="G1038" i="6"/>
  <c r="G397" i="6"/>
  <c r="G465" i="6"/>
  <c r="G688" i="6"/>
  <c r="G901" i="6"/>
  <c r="G1137" i="6"/>
  <c r="G568" i="6"/>
  <c r="G1094" i="6"/>
  <c r="G1131" i="6"/>
  <c r="G889" i="6"/>
  <c r="G924" i="6"/>
  <c r="G520" i="6"/>
  <c r="G1044" i="6"/>
  <c r="G182" i="6"/>
  <c r="G491" i="6"/>
  <c r="G1003" i="6"/>
  <c r="G885" i="6"/>
  <c r="G1139" i="6"/>
  <c r="G286" i="6"/>
  <c r="G450" i="6"/>
  <c r="G739" i="6"/>
  <c r="G7" i="6"/>
  <c r="G640" i="6"/>
  <c r="G732" i="6"/>
  <c r="G101" i="6"/>
  <c r="G458" i="6"/>
  <c r="G741" i="6"/>
  <c r="G218" i="6"/>
  <c r="G551" i="6"/>
  <c r="G94" i="6"/>
  <c r="G609" i="6"/>
  <c r="G530" i="6"/>
  <c r="G956" i="6"/>
  <c r="G1144" i="6"/>
  <c r="G493" i="6"/>
  <c r="G1037" i="6"/>
  <c r="G1019" i="6"/>
  <c r="G553" i="6"/>
  <c r="G316" i="6"/>
  <c r="G228" i="6"/>
  <c r="G185" i="6"/>
  <c r="G451" i="6"/>
  <c r="G900" i="6"/>
  <c r="G867" i="6"/>
  <c r="G255" i="6"/>
  <c r="G704" i="6"/>
  <c r="G259" i="6"/>
  <c r="G79" i="6"/>
  <c r="G199" i="6"/>
  <c r="G787" i="6"/>
  <c r="G1004" i="6"/>
  <c r="G5" i="6"/>
  <c r="G562" i="6"/>
  <c r="G434" i="6"/>
  <c r="G864" i="6"/>
  <c r="G295" i="6"/>
  <c r="G334" i="6"/>
  <c r="G188" i="6"/>
  <c r="G1027" i="6"/>
  <c r="G229" i="6"/>
  <c r="G389" i="6"/>
  <c r="G1045" i="6"/>
  <c r="G765" i="6"/>
  <c r="G1006" i="6"/>
  <c r="G1021" i="6"/>
  <c r="G868" i="6"/>
  <c r="G1140" i="6"/>
  <c r="G294" i="6"/>
  <c r="G876" i="6"/>
  <c r="G299" i="6"/>
  <c r="G679" i="6"/>
  <c r="G873" i="6"/>
  <c r="G683" i="6"/>
  <c r="G1016" i="6"/>
  <c r="G830" i="6"/>
  <c r="G355" i="6"/>
  <c r="G195" i="6"/>
  <c r="G546" i="6"/>
  <c r="G646" i="6"/>
  <c r="G160" i="6"/>
  <c r="G436" i="6"/>
  <c r="G1091" i="6"/>
  <c r="G158" i="6"/>
  <c r="G686" i="6"/>
  <c r="G305" i="6"/>
  <c r="G524" i="6"/>
  <c r="G124" i="6"/>
  <c r="G211" i="6"/>
  <c r="G63" i="6"/>
  <c r="G812" i="6"/>
  <c r="G411" i="6"/>
  <c r="G550" i="6"/>
  <c r="G623" i="6"/>
  <c r="G815" i="6"/>
  <c r="G811" i="6"/>
  <c r="G814" i="6"/>
  <c r="G872" i="6"/>
  <c r="G464" i="6"/>
  <c r="G902" i="6"/>
  <c r="G407" i="6"/>
  <c r="G301" i="6"/>
  <c r="G387" i="6"/>
  <c r="G435" i="6"/>
  <c r="G888" i="6"/>
  <c r="G1020" i="6"/>
  <c r="G64" i="6"/>
  <c r="G267" i="6"/>
  <c r="G573" i="6"/>
  <c r="G1134" i="6"/>
  <c r="G1143" i="6"/>
  <c r="G60" i="6"/>
  <c r="G123" i="6"/>
  <c r="G395" i="6"/>
  <c r="G29" i="6"/>
  <c r="G743" i="6"/>
  <c r="G317" i="6"/>
  <c r="G685" i="6"/>
  <c r="G982" i="6"/>
  <c r="G817" i="6"/>
  <c r="G866" i="6"/>
  <c r="G103" i="6"/>
  <c r="G1120" i="6"/>
  <c r="G922" i="6"/>
  <c r="G275" i="6"/>
  <c r="G926" i="6"/>
  <c r="G575" i="6"/>
  <c r="G51" i="6"/>
  <c r="G748" i="6"/>
  <c r="G532" i="6"/>
  <c r="G210" i="6"/>
  <c r="G455" i="6"/>
  <c r="G779" i="6"/>
  <c r="G115" i="6"/>
  <c r="G189" i="6"/>
  <c r="G567" i="6"/>
  <c r="G405" i="6"/>
  <c r="G1049" i="6"/>
  <c r="G980" i="6"/>
  <c r="G44" i="6"/>
  <c r="G705" i="6"/>
  <c r="G863" i="6"/>
  <c r="G62" i="6"/>
  <c r="G20" i="6"/>
  <c r="G865" i="6"/>
  <c r="G694" i="6"/>
  <c r="G446" i="6"/>
  <c r="G422" i="6"/>
  <c r="G1156" i="6"/>
  <c r="G93" i="6"/>
  <c r="G610" i="6"/>
  <c r="G1001" i="6"/>
  <c r="G43" i="6"/>
  <c r="G631" i="6"/>
  <c r="G146" i="6"/>
  <c r="G786" i="6"/>
  <c r="G262" i="6"/>
  <c r="G1048" i="6"/>
  <c r="G66" i="6"/>
  <c r="G1130" i="6"/>
  <c r="G503" i="6"/>
  <c r="G627" i="6"/>
  <c r="G24" i="6"/>
  <c r="G644" i="6"/>
  <c r="G1092" i="6"/>
  <c r="G396" i="6"/>
  <c r="G352" i="6"/>
  <c r="G870" i="6"/>
  <c r="G784" i="6"/>
  <c r="G1155" i="6"/>
  <c r="G780" i="6"/>
  <c r="G257" i="6"/>
  <c r="G606" i="6"/>
  <c r="G413" i="6"/>
  <c r="G626" i="6"/>
  <c r="G485" i="6"/>
  <c r="G154" i="6"/>
  <c r="G625" i="6"/>
  <c r="G638" i="6"/>
  <c r="G362" i="6"/>
  <c r="G1050" i="6"/>
  <c r="G268" i="6"/>
  <c r="G379" i="6"/>
  <c r="G525" i="6"/>
  <c r="G549" i="6"/>
  <c r="G353" i="6"/>
  <c r="G1154" i="6"/>
  <c r="G14" i="6"/>
  <c r="G122" i="6"/>
  <c r="G547" i="6"/>
  <c r="G1046" i="6"/>
  <c r="G749" i="6"/>
  <c r="G400" i="6"/>
  <c r="G486" i="6"/>
  <c r="G777" i="6"/>
  <c r="G642" i="6"/>
  <c r="G175" i="6"/>
  <c r="G920" i="6"/>
  <c r="G605" i="6"/>
  <c r="G608" i="6"/>
  <c r="G386" i="6"/>
  <c r="G577" i="6"/>
  <c r="G639" i="6"/>
  <c r="G196" i="6"/>
  <c r="G633" i="6"/>
  <c r="G410" i="6"/>
  <c r="G213" i="6"/>
  <c r="G296" i="6"/>
  <c r="G878" i="6"/>
  <c r="G77" i="6"/>
  <c r="G314" i="6"/>
  <c r="G630" i="6"/>
  <c r="G692" i="6"/>
  <c r="G388" i="6"/>
  <c r="G819" i="6"/>
  <c r="G896" i="6"/>
  <c r="G331" i="6"/>
  <c r="G1146" i="6"/>
  <c r="G602" i="6"/>
  <c r="G506" i="6"/>
  <c r="G1150" i="6"/>
  <c r="G820" i="6"/>
  <c r="G304" i="6"/>
  <c r="G645" i="6"/>
  <c r="G1151" i="6"/>
  <c r="G59" i="6"/>
  <c r="G449" i="6"/>
  <c r="G1123" i="6"/>
  <c r="G899" i="6"/>
  <c r="G747" i="6"/>
  <c r="G1129" i="6"/>
  <c r="G254" i="6"/>
  <c r="G874" i="6"/>
  <c r="G380" i="6"/>
  <c r="G133" i="6"/>
  <c r="G968" i="6"/>
  <c r="G390" i="6"/>
  <c r="G431" i="6"/>
  <c r="G187" i="6"/>
  <c r="G114" i="6"/>
  <c r="G763" i="6"/>
  <c r="G482" i="6"/>
  <c r="G703" i="6"/>
  <c r="G735" i="6"/>
  <c r="G306" i="6"/>
  <c r="G776" i="6"/>
  <c r="G505" i="6"/>
  <c r="G598" i="6"/>
  <c r="G745" i="6"/>
  <c r="G487" i="6"/>
  <c r="G447" i="6"/>
  <c r="G554" i="6"/>
  <c r="G61" i="6"/>
  <c r="G1152" i="6"/>
  <c r="G1005" i="6"/>
  <c r="G15" i="6"/>
  <c r="G179" i="6"/>
  <c r="G391" i="6"/>
  <c r="G634" i="6"/>
  <c r="G621" i="6"/>
  <c r="G733" i="6"/>
  <c r="G178" i="6"/>
  <c r="G719" i="6"/>
  <c r="G1026" i="6"/>
  <c r="G641" i="6"/>
  <c r="G574" i="6"/>
  <c r="G302" i="6"/>
  <c r="G190" i="6"/>
  <c r="G570" i="6"/>
  <c r="G432" i="6"/>
  <c r="G782" i="6"/>
  <c r="G721" i="6"/>
  <c r="G1002" i="6"/>
  <c r="G649" i="6"/>
  <c r="G597" i="6"/>
  <c r="G173" i="6"/>
  <c r="G962" i="6"/>
  <c r="G548" i="6"/>
  <c r="G147" i="6"/>
  <c r="G898" i="6"/>
  <c r="G186" i="6"/>
  <c r="G552" i="6"/>
  <c r="G816" i="6"/>
  <c r="G918" i="6"/>
  <c r="G1145" i="6"/>
  <c r="G569" i="6"/>
  <c r="G232" i="6"/>
  <c r="G566" i="6"/>
  <c r="G828" i="6"/>
  <c r="G957" i="6"/>
  <c r="G30" i="6"/>
  <c r="G805" i="6"/>
  <c r="G921" i="6"/>
  <c r="G1025" i="6"/>
  <c r="G303" i="6"/>
  <c r="G494" i="6"/>
  <c r="G762" i="6"/>
  <c r="G781" i="6"/>
  <c r="G858" i="6"/>
  <c r="G1000" i="6"/>
  <c r="G527" i="6"/>
  <c r="G251" i="6"/>
  <c r="G537" i="6"/>
  <c r="G691" i="6"/>
  <c r="G563" i="6"/>
  <c r="G204" i="6"/>
  <c r="G95" i="6"/>
  <c r="G489" i="6"/>
  <c r="G1084" i="6"/>
  <c r="G836" i="6"/>
  <c r="G754" i="6"/>
  <c r="G473" i="6"/>
  <c r="G1053" i="6"/>
  <c r="G849" i="6"/>
  <c r="G668" i="6"/>
  <c r="G419" i="6"/>
  <c r="G280" i="6"/>
  <c r="G940" i="6"/>
  <c r="G363" i="6"/>
  <c r="G327" i="6"/>
  <c r="G1060" i="6"/>
  <c r="G1055" i="6"/>
  <c r="G528" i="6"/>
  <c r="G246" i="6"/>
  <c r="G39" i="6"/>
  <c r="G770" i="6"/>
  <c r="G1054" i="6"/>
  <c r="G55" i="6"/>
  <c r="G660" i="6"/>
  <c r="G945" i="6"/>
  <c r="G799" i="6"/>
  <c r="G583" i="6"/>
  <c r="G713" i="6"/>
  <c r="G949" i="6"/>
  <c r="G1042" i="6"/>
  <c r="G1118" i="6"/>
  <c r="G1058" i="6"/>
  <c r="G385" i="6"/>
  <c r="G636" i="6"/>
  <c r="G661" i="6"/>
  <c r="G587" i="6"/>
  <c r="G96" i="6"/>
  <c r="G664" i="6"/>
  <c r="G17" i="6"/>
  <c r="G808" i="6"/>
  <c r="G157" i="6"/>
  <c r="G118" i="6"/>
  <c r="G245" i="6"/>
  <c r="G156" i="6"/>
  <c r="G371" i="6"/>
  <c r="G70" i="6"/>
  <c r="G490" i="6"/>
  <c r="G1074" i="6"/>
  <c r="G1059" i="6"/>
  <c r="G200" i="6"/>
  <c r="G1072" i="6"/>
  <c r="G906" i="6"/>
  <c r="G19" i="6"/>
  <c r="G279" i="6"/>
  <c r="G807" i="6"/>
  <c r="G838" i="6"/>
  <c r="G208" i="6"/>
  <c r="G239" i="6"/>
  <c r="G822" i="6"/>
  <c r="G249" i="6"/>
  <c r="G1075" i="6"/>
  <c r="G241" i="6"/>
  <c r="G376" i="6"/>
  <c r="G689" i="6"/>
  <c r="G117" i="6"/>
  <c r="G999" i="6"/>
  <c r="G475" i="6"/>
  <c r="G361" i="6"/>
  <c r="G538" i="6"/>
  <c r="G690" i="6"/>
  <c r="G37" i="6"/>
  <c r="G1164" i="6"/>
  <c r="G97" i="6"/>
  <c r="G752" i="6"/>
  <c r="G153" i="6"/>
  <c r="G760" i="6"/>
  <c r="G1013" i="6"/>
  <c r="G107" i="6"/>
  <c r="G364" i="6"/>
  <c r="G38" i="6"/>
  <c r="G290" i="6"/>
  <c r="G252" i="6"/>
  <c r="G753" i="6"/>
  <c r="G498" i="6"/>
  <c r="G474" i="6"/>
  <c r="G1169" i="6"/>
  <c r="G1168" i="6"/>
  <c r="G164" i="6"/>
  <c r="G1187" i="6"/>
  <c r="G635" i="6"/>
  <c r="G166" i="6"/>
  <c r="G946" i="6"/>
  <c r="G1162" i="6"/>
  <c r="G57" i="6"/>
  <c r="G40" i="6"/>
  <c r="G203" i="6"/>
  <c r="G971" i="6"/>
  <c r="G58" i="6"/>
  <c r="G137" i="6"/>
  <c r="G1086" i="6"/>
  <c r="G155" i="6"/>
  <c r="G1090" i="6"/>
  <c r="G998" i="6"/>
  <c r="G834" i="6"/>
  <c r="G972" i="6"/>
  <c r="G1188" i="6"/>
  <c r="G1077" i="6"/>
  <c r="G310" i="6"/>
  <c r="G136" i="6"/>
  <c r="G238" i="6"/>
  <c r="G1031" i="6"/>
  <c r="G266" i="6"/>
  <c r="G297" i="6"/>
  <c r="G676" i="6"/>
  <c r="G941" i="6"/>
  <c r="G234" i="6"/>
  <c r="G993" i="6"/>
  <c r="G862" i="6"/>
  <c r="G372" i="6"/>
  <c r="G468" i="6"/>
  <c r="G324" i="6"/>
  <c r="G32" i="6"/>
  <c r="G309" i="6"/>
  <c r="G335" i="6"/>
  <c r="G1069" i="6"/>
  <c r="G345" i="6"/>
  <c r="G401" i="6"/>
  <c r="G600" i="6"/>
  <c r="G985" i="6"/>
  <c r="G861" i="6"/>
  <c r="G977" i="6"/>
  <c r="G961" i="6"/>
  <c r="G298" i="6"/>
  <c r="G1095" i="6"/>
  <c r="G773" i="6"/>
  <c r="G521" i="6"/>
  <c r="G1182" i="6"/>
  <c r="G71" i="6"/>
  <c r="G656" i="6"/>
  <c r="G222" i="6"/>
  <c r="G510" i="6"/>
  <c r="G954" i="6"/>
  <c r="G265" i="6"/>
  <c r="G438" i="6"/>
  <c r="G933" i="6"/>
  <c r="G995" i="6"/>
  <c r="G803" i="6"/>
  <c r="G673" i="6"/>
  <c r="G601" i="6"/>
  <c r="G978" i="6"/>
  <c r="G87" i="6"/>
  <c r="G989" i="6"/>
  <c r="G33" i="6"/>
  <c r="G169" i="6"/>
  <c r="G130" i="6"/>
  <c r="G264" i="6"/>
  <c r="G655" i="6"/>
  <c r="G460" i="6"/>
  <c r="G100" i="6"/>
  <c r="G831" i="6"/>
  <c r="G454" i="6"/>
  <c r="G793" i="6"/>
  <c r="G243" i="6"/>
  <c r="G1035" i="6"/>
  <c r="G730" i="6"/>
  <c r="G358" i="6"/>
  <c r="G191" i="6"/>
  <c r="G1064" i="6"/>
  <c r="G140" i="6"/>
  <c r="G611" i="6"/>
  <c r="G984" i="6"/>
  <c r="G728" i="6"/>
  <c r="G1174" i="6"/>
  <c r="G1076" i="6"/>
  <c r="G653" i="6"/>
  <c r="G452" i="6"/>
  <c r="G1166" i="6"/>
  <c r="G1180" i="6"/>
  <c r="G75" i="6"/>
  <c r="G1033" i="6"/>
  <c r="G1106" i="6"/>
  <c r="G480" i="6"/>
  <c r="G1184" i="6"/>
  <c r="G578" i="6"/>
  <c r="G461" i="6"/>
  <c r="G91" i="6"/>
  <c r="G801" i="6"/>
  <c r="G1065" i="6"/>
  <c r="G540" i="6"/>
  <c r="G149" i="6"/>
  <c r="G517" i="6"/>
  <c r="G539" i="6"/>
  <c r="G74" i="6"/>
  <c r="G997" i="6"/>
  <c r="G614" i="6"/>
  <c r="G1080" i="6"/>
  <c r="G426" i="6"/>
  <c r="G86" i="6"/>
  <c r="G430" i="6"/>
  <c r="G727" i="6"/>
  <c r="G1028" i="6"/>
  <c r="G135" i="6"/>
  <c r="G832" i="6"/>
  <c r="G710" i="6"/>
  <c r="G994" i="6"/>
  <c r="G226" i="6"/>
  <c r="G373" i="6"/>
  <c r="G860" i="6"/>
  <c r="G1173" i="6"/>
  <c r="G236" i="6"/>
  <c r="G1176" i="6"/>
  <c r="G514" i="6"/>
  <c r="G394" i="6"/>
  <c r="G1165" i="6"/>
  <c r="G675" i="6"/>
  <c r="G1063" i="6"/>
  <c r="G729" i="6"/>
  <c r="G851" i="6"/>
  <c r="G717" i="6"/>
  <c r="G427" i="6"/>
  <c r="G172" i="6"/>
  <c r="G477" i="6"/>
  <c r="G85" i="6"/>
  <c r="G725" i="6"/>
  <c r="G541" i="6"/>
  <c r="G283" i="6"/>
  <c r="G99" i="6"/>
  <c r="G163" i="6"/>
  <c r="G88" i="6"/>
  <c r="G272" i="6"/>
  <c r="G142" i="6"/>
  <c r="G141" i="6"/>
  <c r="G771" i="6"/>
  <c r="G168" i="6"/>
  <c r="G215" i="6"/>
  <c r="G509" i="6"/>
  <c r="G671" i="6"/>
  <c r="G516" i="6"/>
  <c r="G827" i="6"/>
  <c r="G751" i="6"/>
  <c r="G312" i="6"/>
  <c r="G325" i="6"/>
  <c r="G84" i="6"/>
  <c r="G170" i="6"/>
  <c r="G134" i="6"/>
  <c r="G1181" i="6"/>
  <c r="G244" i="6"/>
  <c r="G1078" i="6"/>
  <c r="G929" i="6"/>
  <c r="G615" i="6"/>
  <c r="G72" i="6"/>
  <c r="G1032" i="6"/>
  <c r="G848" i="6"/>
  <c r="G599" i="6"/>
  <c r="G437" i="6"/>
  <c r="G750" i="6"/>
  <c r="G320" i="6"/>
  <c r="G151" i="6"/>
  <c r="G478" i="6"/>
  <c r="G349" i="6"/>
  <c r="G1061" i="6"/>
  <c r="G613" i="6"/>
  <c r="G618" i="6"/>
  <c r="G83" i="6"/>
  <c r="G98" i="6"/>
  <c r="G374" i="6"/>
  <c r="G672" i="6"/>
  <c r="G479" i="6"/>
  <c r="G825" i="6"/>
  <c r="G523" i="6"/>
  <c r="G192" i="6"/>
  <c r="G129" i="6"/>
  <c r="G544" i="6"/>
  <c r="G476" i="6"/>
  <c r="G761" i="6"/>
  <c r="G913" i="6"/>
  <c r="G908" i="6"/>
  <c r="G381" i="6"/>
  <c r="G932" i="6"/>
  <c r="G237" i="6"/>
  <c r="G1183" i="6"/>
  <c r="G930" i="6"/>
  <c r="G682" i="6"/>
  <c r="G953" i="6"/>
  <c r="G1036" i="6"/>
  <c r="G429" i="6"/>
  <c r="G794" i="6"/>
  <c r="G990" i="6"/>
  <c r="G348" i="6"/>
  <c r="G321" i="6"/>
  <c r="G393" i="6"/>
  <c r="G1178" i="6"/>
  <c r="G542" i="6"/>
  <c r="G440" i="6"/>
  <c r="G311" i="6"/>
  <c r="G76" i="6"/>
  <c r="G790" i="6"/>
  <c r="G217" i="6"/>
  <c r="G943" i="6"/>
  <c r="G90" i="6"/>
  <c r="G967" i="6"/>
  <c r="G1079" i="6"/>
  <c r="G1172" i="6"/>
  <c r="G795" i="6"/>
  <c r="G826" i="6"/>
  <c r="G522" i="6"/>
  <c r="G1177" i="6"/>
  <c r="G791" i="6"/>
  <c r="G912" i="6"/>
  <c r="G463" i="6"/>
  <c r="G833" i="6"/>
  <c r="G462" i="6"/>
  <c r="G225" i="6"/>
  <c r="G1167" i="6"/>
  <c r="G323" i="6"/>
  <c r="G681" i="6"/>
  <c r="G789" i="6"/>
  <c r="G1175" i="6"/>
  <c r="G453" i="6"/>
  <c r="G501" i="6"/>
  <c r="G1171" i="6"/>
  <c r="G403" i="6"/>
  <c r="G960" i="6"/>
  <c r="G481" i="6"/>
  <c r="G979" i="6"/>
  <c r="G171" i="6"/>
  <c r="G942" i="6"/>
  <c r="G282" i="6"/>
  <c r="G846" i="6"/>
  <c r="G695" i="6"/>
  <c r="G619" i="6"/>
  <c r="G931" i="6"/>
  <c r="G4" i="6"/>
  <c r="G680" i="6"/>
  <c r="G1185" i="6"/>
  <c r="G34" i="6"/>
  <c r="G2" i="6"/>
  <c r="G469" i="6"/>
  <c r="G1179" i="6"/>
  <c r="G616" i="6"/>
  <c r="G221" i="6"/>
  <c r="G855" i="6"/>
  <c r="G367" i="6"/>
  <c r="G442" i="6"/>
  <c r="G274" i="6"/>
  <c r="G366" i="6"/>
  <c r="G911" i="6"/>
  <c r="G726" i="6"/>
  <c r="G150" i="6"/>
  <c r="G1068" i="6"/>
  <c r="G1030" i="6"/>
  <c r="G1105" i="6"/>
  <c r="G233" i="6"/>
  <c r="G991" i="6"/>
  <c r="G856" i="6"/>
  <c r="G654" i="6"/>
  <c r="G340" i="6"/>
  <c r="G1066" i="6"/>
  <c r="G1034" i="6"/>
  <c r="G800" i="6"/>
  <c r="G1062" i="6"/>
  <c r="G500" i="6"/>
  <c r="G3" i="6"/>
  <c r="G338" i="6"/>
  <c r="G1104" i="6"/>
  <c r="G337" i="6"/>
  <c r="G383" i="6"/>
  <c r="G543" i="6"/>
  <c r="G344" i="6"/>
  <c r="G193" i="6"/>
  <c r="G224" i="6"/>
  <c r="G242" i="6"/>
  <c r="G308" i="6"/>
  <c r="G511" i="6"/>
  <c r="G339" i="6"/>
  <c r="G502" i="6"/>
  <c r="G356" i="6"/>
  <c r="G716" i="6"/>
  <c r="G772" i="6"/>
  <c r="G346" i="6"/>
  <c r="G934" i="6"/>
  <c r="G73" i="6"/>
  <c r="G580" i="6"/>
  <c r="G658" i="6"/>
  <c r="G976" i="6"/>
  <c r="G119" i="6"/>
  <c r="G425" i="6"/>
  <c r="G365" i="6"/>
  <c r="G711" i="6"/>
  <c r="G167" i="6"/>
  <c r="G792" i="6"/>
  <c r="G1029" i="6"/>
  <c r="G612" i="6"/>
  <c r="G392" i="6"/>
  <c r="G992" i="6"/>
  <c r="G322" i="6"/>
  <c r="G852" i="6"/>
  <c r="G847" i="6"/>
  <c r="G382" i="6"/>
  <c r="G996" i="6"/>
  <c r="G512" i="6"/>
  <c r="G718" i="6"/>
  <c r="G513" i="6"/>
  <c r="G983" i="6"/>
  <c r="G1067" i="6"/>
  <c r="G909" i="6"/>
  <c r="G854" i="6"/>
  <c r="G1081" i="6"/>
  <c r="G313" i="6"/>
  <c r="G128" i="6"/>
  <c r="G959" i="6"/>
  <c r="G281" i="6"/>
  <c r="G657" i="6"/>
  <c r="G975" i="6"/>
  <c r="G955" i="6"/>
  <c r="G273" i="6"/>
  <c r="G120" i="6"/>
  <c r="G674" i="6"/>
  <c r="G467" i="6"/>
  <c r="G350" i="6"/>
  <c r="G515" i="6"/>
  <c r="G802" i="6"/>
  <c r="G161" i="6"/>
  <c r="G617" i="6"/>
  <c r="G966" i="6"/>
  <c r="G89" i="6"/>
  <c r="G162" i="6"/>
  <c r="G223" i="6"/>
  <c r="G235" i="6"/>
  <c r="G910" i="6"/>
  <c r="G1096" i="6"/>
  <c r="G216" i="6"/>
  <c r="G441" i="6"/>
  <c r="G336" i="6"/>
  <c r="G357" i="6"/>
  <c r="G853" i="6"/>
  <c r="G712" i="6"/>
  <c r="G326" i="6"/>
  <c r="G974" i="6"/>
  <c r="G965" i="6"/>
  <c r="G439" i="6"/>
  <c r="G796" i="6"/>
  <c r="G428" i="6"/>
  <c r="O4" i="4" l="1"/>
  <c r="O5" i="4"/>
  <c r="O7" i="4"/>
  <c r="O9" i="4"/>
  <c r="O12" i="4"/>
  <c r="O15" i="4"/>
  <c r="O16" i="4"/>
  <c r="O17" i="4"/>
  <c r="O20" i="4"/>
  <c r="O23" i="4"/>
  <c r="O25" i="4"/>
  <c r="O27" i="4"/>
  <c r="O28" i="4"/>
  <c r="O31" i="4"/>
  <c r="O32" i="4"/>
  <c r="O33" i="4"/>
  <c r="O36" i="4"/>
  <c r="O38" i="4"/>
  <c r="O40" i="4"/>
  <c r="O41" i="4"/>
  <c r="O43" i="4"/>
  <c r="O44" i="4"/>
  <c r="O46" i="4"/>
  <c r="O48" i="4"/>
  <c r="O49" i="4"/>
  <c r="O54" i="4"/>
  <c r="O56" i="4"/>
  <c r="O57" i="4"/>
  <c r="O63" i="4"/>
  <c r="O64" i="4"/>
  <c r="O65" i="4"/>
  <c r="O68" i="4"/>
  <c r="O71" i="4"/>
  <c r="O72" i="4"/>
  <c r="O73" i="4"/>
  <c r="O76" i="4"/>
  <c r="O77" i="4"/>
  <c r="O79" i="4"/>
  <c r="O81" i="4"/>
  <c r="O84" i="4"/>
  <c r="O85" i="4"/>
  <c r="O87" i="4"/>
  <c r="O89" i="4"/>
  <c r="O92" i="4"/>
  <c r="O94" i="4"/>
  <c r="O95" i="4"/>
  <c r="O97" i="4"/>
  <c r="O100" i="4"/>
  <c r="O101" i="4"/>
  <c r="O103" i="4"/>
  <c r="O105" i="4"/>
  <c r="O108" i="4"/>
  <c r="O109" i="4"/>
  <c r="O111" i="4"/>
  <c r="O113" i="4"/>
  <c r="O116" i="4"/>
  <c r="O121" i="4"/>
  <c r="O124" i="4"/>
  <c r="O126" i="4"/>
  <c r="O127" i="4"/>
  <c r="O129" i="4"/>
  <c r="O132" i="4"/>
  <c r="O136" i="4"/>
  <c r="O137" i="4"/>
  <c r="O140" i="4"/>
  <c r="O143" i="4"/>
  <c r="O145" i="4"/>
  <c r="O148" i="4"/>
  <c r="O150" i="4"/>
  <c r="O151" i="4"/>
  <c r="O153" i="4"/>
  <c r="O156" i="4"/>
  <c r="O160" i="4"/>
  <c r="O161" i="4"/>
  <c r="O164" i="4"/>
  <c r="O166" i="4"/>
  <c r="O168" i="4"/>
  <c r="O169" i="4"/>
  <c r="O172" i="4"/>
  <c r="O177" i="4"/>
  <c r="O188" i="4"/>
  <c r="O193" i="4"/>
  <c r="O207" i="4"/>
  <c r="O209" i="4"/>
  <c r="O212" i="4"/>
  <c r="O214" i="4"/>
  <c r="O216" i="4"/>
  <c r="O217" i="4"/>
  <c r="O220" i="4"/>
  <c r="O223" i="4"/>
  <c r="O225" i="4"/>
  <c r="O228" i="4"/>
  <c r="O231" i="4"/>
  <c r="O233" i="4"/>
  <c r="O236" i="4"/>
  <c r="O241" i="4"/>
  <c r="O244" i="4"/>
  <c r="O246" i="4"/>
  <c r="O247" i="4"/>
  <c r="O249" i="4"/>
  <c r="O254" i="4"/>
  <c r="O256" i="4"/>
  <c r="O257" i="4"/>
  <c r="O262" i="4"/>
  <c r="O263" i="4"/>
  <c r="O265" i="4"/>
  <c r="O268" i="4"/>
  <c r="O272" i="4"/>
  <c r="O273" i="4"/>
  <c r="O289" i="4"/>
  <c r="O292" i="4"/>
  <c r="O297" i="4"/>
  <c r="O300" i="4"/>
  <c r="O305" i="4"/>
  <c r="O308" i="4"/>
  <c r="O313" i="4"/>
  <c r="O316" i="4"/>
  <c r="O321" i="4"/>
  <c r="O324" i="4"/>
  <c r="O329" i="4"/>
  <c r="O335" i="4"/>
  <c r="O337" i="4"/>
  <c r="O340" i="4"/>
  <c r="O342" i="4"/>
  <c r="O343" i="4"/>
  <c r="O345" i="4"/>
  <c r="O350" i="4"/>
  <c r="O353" i="4"/>
  <c r="O359" i="4"/>
  <c r="O361" i="4"/>
  <c r="O376" i="4"/>
  <c r="O377" i="4"/>
  <c r="O380" i="4"/>
  <c r="O382" i="4"/>
  <c r="O383" i="4"/>
  <c r="O388" i="4"/>
  <c r="O390" i="4"/>
  <c r="O391" i="4"/>
  <c r="O396" i="4"/>
  <c r="O401" i="4"/>
  <c r="O404" i="4"/>
  <c r="O409" i="4"/>
  <c r="O416" i="4"/>
  <c r="O417" i="4"/>
  <c r="O420" i="4"/>
  <c r="O423" i="4"/>
  <c r="O425" i="4"/>
  <c r="O428" i="4"/>
  <c r="O431" i="4"/>
  <c r="O433" i="4"/>
  <c r="O436" i="4"/>
  <c r="O438" i="4"/>
  <c r="O441" i="4"/>
  <c r="O444" i="4"/>
  <c r="O447" i="4"/>
  <c r="O452" i="4"/>
  <c r="O457" i="4"/>
  <c r="O460" i="4"/>
  <c r="O463" i="4"/>
  <c r="O468" i="4"/>
  <c r="O473" i="4"/>
  <c r="O479" i="4"/>
  <c r="O484" i="4"/>
  <c r="O489" i="4"/>
  <c r="O492" i="4"/>
  <c r="O495" i="4"/>
  <c r="O500" i="4"/>
  <c r="O503" i="4"/>
  <c r="O518" i="4"/>
  <c r="O519" i="4"/>
  <c r="O524" i="4"/>
  <c r="O529" i="4"/>
  <c r="O531" i="4"/>
  <c r="O532" i="4"/>
  <c r="O536" i="4"/>
  <c r="O537" i="4"/>
  <c r="O540" i="4"/>
  <c r="O543" i="4"/>
  <c r="O548" i="4"/>
  <c r="O551" i="4"/>
  <c r="O553" i="4"/>
  <c r="O560" i="4"/>
  <c r="O561" i="4"/>
  <c r="O568" i="4"/>
  <c r="O580" i="4"/>
  <c r="O583" i="4"/>
  <c r="O584" i="4"/>
  <c r="O585" i="4"/>
  <c r="O592" i="4"/>
  <c r="O593" i="4"/>
  <c r="O595" i="4"/>
  <c r="O596" i="4"/>
  <c r="O600" i="4"/>
  <c r="O601" i="4"/>
  <c r="O603" i="4"/>
  <c r="O604" i="4"/>
  <c r="O608" i="4"/>
  <c r="O609" i="4"/>
  <c r="O620" i="4"/>
  <c r="O622" i="4"/>
  <c r="O623" i="4"/>
  <c r="O628" i="4"/>
  <c r="O630" i="4"/>
  <c r="O631" i="4"/>
  <c r="O636" i="4"/>
  <c r="O639" i="4"/>
  <c r="O640" i="4"/>
  <c r="O644" i="4"/>
  <c r="O647" i="4"/>
  <c r="O648" i="4"/>
  <c r="O652" i="4"/>
  <c r="O655" i="4"/>
  <c r="O656" i="4"/>
  <c r="O660" i="4"/>
  <c r="O663" i="4"/>
  <c r="O664" i="4"/>
  <c r="O671" i="4"/>
  <c r="O672" i="4"/>
  <c r="O673" i="4"/>
  <c r="O676" i="4"/>
  <c r="O681" i="4"/>
  <c r="O684" i="4"/>
  <c r="O692" i="4"/>
  <c r="O697" i="4"/>
  <c r="O700" i="4"/>
  <c r="O705" i="4"/>
  <c r="O713" i="4"/>
  <c r="O718" i="4"/>
  <c r="O721" i="4"/>
  <c r="O729" i="4"/>
  <c r="O732" i="4"/>
  <c r="O734" i="4"/>
  <c r="O735" i="4"/>
  <c r="O739" i="4"/>
  <c r="O740" i="4"/>
  <c r="O744" i="4"/>
  <c r="O748" i="4"/>
  <c r="O751" i="4"/>
  <c r="O752" i="4"/>
  <c r="O761" i="4"/>
  <c r="O763" i="4"/>
  <c r="O764" i="4"/>
  <c r="O766" i="4"/>
  <c r="O767" i="4"/>
  <c r="O771" i="4"/>
  <c r="O776" i="4"/>
  <c r="O777" i="4"/>
  <c r="O784" i="4"/>
  <c r="O785" i="4"/>
  <c r="O809" i="4"/>
  <c r="O817" i="4"/>
  <c r="O825" i="4"/>
  <c r="O827" i="4"/>
  <c r="O828" i="4"/>
  <c r="O830" i="4"/>
  <c r="O831" i="4"/>
  <c r="O832" i="4"/>
  <c r="O835" i="4"/>
  <c r="O836" i="4"/>
  <c r="O838" i="4"/>
  <c r="O839" i="4"/>
  <c r="O840" i="4"/>
  <c r="O843" i="4"/>
  <c r="O847" i="4"/>
  <c r="O848" i="4"/>
  <c r="O851" i="4"/>
  <c r="O856" i="4"/>
  <c r="O857" i="4"/>
  <c r="O864" i="4"/>
  <c r="O865" i="4"/>
  <c r="O872" i="4"/>
  <c r="O873" i="4"/>
  <c r="O875" i="4"/>
  <c r="O876" i="4"/>
  <c r="O884" i="4"/>
  <c r="O887" i="4"/>
  <c r="O888" i="4"/>
  <c r="O892" i="4"/>
  <c r="O895" i="4"/>
  <c r="O896" i="4"/>
  <c r="O900" i="4"/>
  <c r="O904" i="4"/>
  <c r="O905" i="4"/>
  <c r="O920" i="4"/>
  <c r="O924" i="4"/>
  <c r="O926" i="4"/>
  <c r="O927" i="4"/>
  <c r="O928" i="4"/>
  <c r="O929" i="4"/>
  <c r="O931" i="4"/>
  <c r="O932" i="4"/>
  <c r="O936" i="4"/>
  <c r="O937" i="4"/>
  <c r="O939" i="4"/>
  <c r="O940" i="4"/>
  <c r="O943" i="4"/>
  <c r="O945" i="4"/>
  <c r="O951" i="4"/>
  <c r="O953" i="4"/>
  <c r="O961" i="4"/>
  <c r="O969" i="4"/>
  <c r="O986" i="4"/>
  <c r="O992" i="4"/>
  <c r="O993" i="4"/>
  <c r="O996" i="4"/>
  <c r="O997" i="4"/>
  <c r="O999" i="4"/>
  <c r="O1000" i="4"/>
  <c r="O1001" i="4"/>
  <c r="O1002" i="4"/>
  <c r="O1004" i="4"/>
  <c r="O1008" i="4"/>
  <c r="O1009" i="4"/>
  <c r="O1010" i="4"/>
  <c r="O1017" i="4"/>
  <c r="O1018" i="4"/>
  <c r="O1045" i="4"/>
  <c r="O1050" i="4"/>
  <c r="O1058" i="4"/>
  <c r="O1065" i="4"/>
  <c r="O1066" i="4"/>
  <c r="O1068" i="4"/>
  <c r="O1069" i="4"/>
  <c r="O1073" i="4"/>
  <c r="O1074" i="4"/>
  <c r="O1076" i="4"/>
  <c r="O1077" i="4"/>
  <c r="O1090" i="4"/>
  <c r="O1104" i="4"/>
  <c r="O1105" i="4"/>
  <c r="O1108" i="4"/>
  <c r="O1112" i="4"/>
  <c r="O1113" i="4"/>
  <c r="O1116" i="4"/>
  <c r="O1120" i="4"/>
  <c r="O1121" i="4"/>
  <c r="O1124" i="4"/>
  <c r="O1128" i="4"/>
  <c r="O1129" i="4"/>
  <c r="O1132" i="4"/>
  <c r="O1133" i="4"/>
  <c r="O1136" i="4"/>
  <c r="O1138" i="4"/>
  <c r="O1141" i="4"/>
  <c r="O1146" i="4"/>
  <c r="O1149" i="4"/>
  <c r="O1154" i="4"/>
  <c r="O1157" i="4"/>
  <c r="O1162" i="4"/>
  <c r="O1165" i="4"/>
  <c r="O1170" i="4"/>
  <c r="O1173" i="4"/>
  <c r="O1178" i="4"/>
  <c r="O1181" i="4"/>
  <c r="O1186" i="4"/>
  <c r="O1188" i="4"/>
  <c r="O1189" i="4"/>
  <c r="O983" i="4"/>
  <c r="O824" i="4" l="1"/>
  <c r="O816" i="4"/>
  <c r="O808" i="4"/>
  <c r="O800" i="4"/>
  <c r="O792" i="4"/>
  <c r="O768" i="4"/>
  <c r="O760" i="4"/>
  <c r="O736" i="4"/>
  <c r="O728" i="4"/>
  <c r="O720" i="4"/>
  <c r="O1081" i="4"/>
  <c r="O1057" i="4"/>
  <c r="O1033" i="4"/>
  <c r="O976" i="4"/>
  <c r="O960" i="4"/>
  <c r="O944" i="4"/>
  <c r="O912" i="4"/>
  <c r="O880" i="4"/>
  <c r="O919" i="4"/>
  <c r="O1185" i="4"/>
  <c r="O1177" i="4"/>
  <c r="O1169" i="4"/>
  <c r="O1161" i="4"/>
  <c r="O1153" i="4"/>
  <c r="O1145" i="4"/>
  <c r="O1137" i="4"/>
  <c r="O1097" i="4"/>
  <c r="O1089" i="4"/>
  <c r="O1049" i="4"/>
  <c r="O1041" i="4"/>
  <c r="O1025" i="4"/>
  <c r="O985" i="4"/>
  <c r="O968" i="4"/>
  <c r="O952" i="4"/>
  <c r="O1184" i="4"/>
  <c r="O1176" i="4"/>
  <c r="O1168" i="4"/>
  <c r="O1160" i="4"/>
  <c r="O1152" i="4"/>
  <c r="O1144" i="4"/>
  <c r="O1096" i="4"/>
  <c r="O1088" i="4"/>
  <c r="O1080" i="4"/>
  <c r="O1072" i="4"/>
  <c r="O1064" i="4"/>
  <c r="O1056" i="4"/>
  <c r="O1048" i="4"/>
  <c r="O1040" i="4"/>
  <c r="O1032" i="4"/>
  <c r="O1024" i="4"/>
  <c r="O1016" i="4"/>
  <c r="O984" i="4"/>
  <c r="O975" i="4"/>
  <c r="O967" i="4"/>
  <c r="O959" i="4"/>
  <c r="O935" i="4"/>
  <c r="O911" i="4"/>
  <c r="O903" i="4"/>
  <c r="O879" i="4"/>
  <c r="O412" i="4"/>
  <c r="O372" i="4"/>
  <c r="O1125" i="4"/>
  <c r="O1101" i="4"/>
  <c r="O1061" i="4"/>
  <c r="O1037" i="4"/>
  <c r="O1021" i="4"/>
  <c r="O1005" i="4"/>
  <c r="O989" i="4"/>
  <c r="O972" i="4"/>
  <c r="O956" i="4"/>
  <c r="O908" i="4"/>
  <c r="O860" i="4"/>
  <c r="O844" i="4"/>
  <c r="O812" i="4"/>
  <c r="O796" i="4"/>
  <c r="O780" i="4"/>
  <c r="O716" i="4"/>
  <c r="O668" i="4"/>
  <c r="O612" i="4"/>
  <c r="O588" i="4"/>
  <c r="O572" i="4"/>
  <c r="O556" i="4"/>
  <c r="O508" i="4"/>
  <c r="O1117" i="4"/>
  <c r="O1109" i="4"/>
  <c r="O1093" i="4"/>
  <c r="O1085" i="4"/>
  <c r="O1053" i="4"/>
  <c r="O1029" i="4"/>
  <c r="O1013" i="4"/>
  <c r="O980" i="4"/>
  <c r="O964" i="4"/>
  <c r="O948" i="4"/>
  <c r="O916" i="4"/>
  <c r="O868" i="4"/>
  <c r="O852" i="4"/>
  <c r="O820" i="4"/>
  <c r="O804" i="4"/>
  <c r="O788" i="4"/>
  <c r="O772" i="4"/>
  <c r="O756" i="4"/>
  <c r="O724" i="4"/>
  <c r="O708" i="4"/>
  <c r="O564" i="4"/>
  <c r="O516" i="4"/>
  <c r="O476" i="4"/>
  <c r="O1130" i="4"/>
  <c r="O1122" i="4"/>
  <c r="O1114" i="4"/>
  <c r="O1106" i="4"/>
  <c r="O1098" i="4"/>
  <c r="O1082" i="4"/>
  <c r="O1042" i="4"/>
  <c r="O1034" i="4"/>
  <c r="O1026" i="4"/>
  <c r="O994" i="4"/>
  <c r="O977" i="4"/>
  <c r="O921" i="4"/>
  <c r="O913" i="4"/>
  <c r="O897" i="4"/>
  <c r="O889" i="4"/>
  <c r="O881" i="4"/>
  <c r="O849" i="4"/>
  <c r="O841" i="4"/>
  <c r="O833" i="4"/>
  <c r="O801" i="4"/>
  <c r="O793" i="4"/>
  <c r="O769" i="4"/>
  <c r="O753" i="4"/>
  <c r="O745" i="4"/>
  <c r="O737" i="4"/>
  <c r="O689" i="4"/>
  <c r="O665" i="4"/>
  <c r="O657" i="4"/>
  <c r="O649" i="4"/>
  <c r="O641" i="4"/>
  <c r="O633" i="4"/>
  <c r="O625" i="4"/>
  <c r="O617" i="4"/>
  <c r="O577" i="4"/>
  <c r="O569" i="4"/>
  <c r="O545" i="4"/>
  <c r="O521" i="4"/>
  <c r="O513" i="4"/>
  <c r="O505" i="4"/>
  <c r="O497" i="4"/>
  <c r="O481" i="4"/>
  <c r="O465" i="4"/>
  <c r="O449" i="4"/>
  <c r="O393" i="4"/>
  <c r="O385" i="4"/>
  <c r="O369" i="4"/>
  <c r="O281" i="4"/>
  <c r="O201" i="4"/>
  <c r="O185" i="4"/>
  <c r="O712" i="4"/>
  <c r="O704" i="4"/>
  <c r="O696" i="4"/>
  <c r="O688" i="4"/>
  <c r="O680" i="4"/>
  <c r="O632" i="4"/>
  <c r="O624" i="4"/>
  <c r="O616" i="4"/>
  <c r="O576" i="4"/>
  <c r="O552" i="4"/>
  <c r="O544" i="4"/>
  <c r="O528" i="4"/>
  <c r="O520" i="4"/>
  <c r="O512" i="4"/>
  <c r="O504" i="4"/>
  <c r="O496" i="4"/>
  <c r="O488" i="4"/>
  <c r="O480" i="4"/>
  <c r="O472" i="4"/>
  <c r="O464" i="4"/>
  <c r="O456" i="4"/>
  <c r="O448" i="4"/>
  <c r="O440" i="4"/>
  <c r="O432" i="4"/>
  <c r="O424" i="4"/>
  <c r="O408" i="4"/>
  <c r="O400" i="4"/>
  <c r="O392" i="4"/>
  <c r="O384" i="4"/>
  <c r="O368" i="4"/>
  <c r="O360" i="4"/>
  <c r="O352" i="4"/>
  <c r="O344" i="4"/>
  <c r="O336" i="4"/>
  <c r="O328" i="4"/>
  <c r="O320" i="4"/>
  <c r="O312" i="4"/>
  <c r="O304" i="4"/>
  <c r="O296" i="4"/>
  <c r="O288" i="4"/>
  <c r="O280" i="4"/>
  <c r="O264" i="4"/>
  <c r="O248" i="4"/>
  <c r="O240" i="4"/>
  <c r="O232" i="4"/>
  <c r="O224" i="4"/>
  <c r="O208" i="4"/>
  <c r="O200" i="4"/>
  <c r="O192" i="4"/>
  <c r="O184" i="4"/>
  <c r="O176" i="4"/>
  <c r="O327" i="4"/>
  <c r="O815" i="4"/>
  <c r="O791" i="4"/>
  <c r="O743" i="4"/>
  <c r="O727" i="4"/>
  <c r="O711" i="4"/>
  <c r="O695" i="4"/>
  <c r="O679" i="4"/>
  <c r="O615" i="4"/>
  <c r="O599" i="4"/>
  <c r="O567" i="4"/>
  <c r="O535" i="4"/>
  <c r="O422" i="4"/>
  <c r="O414" i="4"/>
  <c r="O406" i="4"/>
  <c r="O398" i="4"/>
  <c r="O374" i="4"/>
  <c r="O366" i="4"/>
  <c r="O358" i="4"/>
  <c r="O334" i="4"/>
  <c r="O326" i="4"/>
  <c r="O318" i="4"/>
  <c r="O310" i="4"/>
  <c r="O302" i="4"/>
  <c r="O294" i="4"/>
  <c r="O286" i="4"/>
  <c r="O278" i="4"/>
  <c r="O270" i="4"/>
  <c r="O238" i="4"/>
  <c r="O230" i="4"/>
  <c r="O222" i="4"/>
  <c r="O206" i="4"/>
  <c r="O198" i="4"/>
  <c r="O190" i="4"/>
  <c r="O182" i="4"/>
  <c r="O174" i="4"/>
  <c r="O158" i="4"/>
  <c r="O142" i="4"/>
  <c r="O134" i="4"/>
  <c r="O118" i="4"/>
  <c r="O110" i="4"/>
  <c r="O102" i="4"/>
  <c r="O86" i="4"/>
  <c r="O78" i="4"/>
  <c r="O70" i="4"/>
  <c r="O62" i="4"/>
  <c r="O30" i="4"/>
  <c r="O22" i="4"/>
  <c r="O14" i="4"/>
  <c r="O6" i="4"/>
  <c r="O871" i="4"/>
  <c r="O863" i="4"/>
  <c r="O855" i="4"/>
  <c r="O823" i="4"/>
  <c r="O807" i="4"/>
  <c r="O799" i="4"/>
  <c r="O783" i="4"/>
  <c r="O775" i="4"/>
  <c r="O759" i="4"/>
  <c r="O719" i="4"/>
  <c r="O703" i="4"/>
  <c r="O687" i="4"/>
  <c r="O607" i="4"/>
  <c r="O591" i="4"/>
  <c r="O575" i="4"/>
  <c r="O559" i="4"/>
  <c r="O527" i="4"/>
  <c r="O511" i="4"/>
  <c r="O487" i="4"/>
  <c r="O471" i="4"/>
  <c r="O455" i="4"/>
  <c r="O439" i="4"/>
  <c r="O415" i="4"/>
  <c r="O407" i="4"/>
  <c r="O399" i="4"/>
  <c r="O375" i="4"/>
  <c r="O367" i="4"/>
  <c r="O351" i="4"/>
  <c r="O319" i="4"/>
  <c r="O311" i="4"/>
  <c r="O303" i="4"/>
  <c r="O295" i="4"/>
  <c r="O287" i="4"/>
  <c r="O279" i="4"/>
  <c r="O271" i="4"/>
  <c r="O255" i="4"/>
  <c r="O239" i="4"/>
  <c r="O1183" i="4"/>
  <c r="O1175" i="4"/>
  <c r="O1167" i="4"/>
  <c r="O1159" i="4"/>
  <c r="O1151" i="4"/>
  <c r="O1143" i="4"/>
  <c r="O1135" i="4"/>
  <c r="O1127" i="4"/>
  <c r="O1119" i="4"/>
  <c r="O1111" i="4"/>
  <c r="O1103" i="4"/>
  <c r="O1095" i="4"/>
  <c r="O1087" i="4"/>
  <c r="O1079" i="4"/>
  <c r="O1071" i="4"/>
  <c r="O1063" i="4"/>
  <c r="O1055" i="4"/>
  <c r="O1047" i="4"/>
  <c r="O1039" i="4"/>
  <c r="O1031" i="4"/>
  <c r="O1023" i="4"/>
  <c r="O1015" i="4"/>
  <c r="O1007" i="4"/>
  <c r="O991" i="4"/>
  <c r="O982" i="4"/>
  <c r="O974" i="4"/>
  <c r="O966" i="4"/>
  <c r="O958" i="4"/>
  <c r="O950" i="4"/>
  <c r="O942" i="4"/>
  <c r="O934" i="4"/>
  <c r="O918" i="4"/>
  <c r="O910" i="4"/>
  <c r="O902" i="4"/>
  <c r="O894" i="4"/>
  <c r="O886" i="4"/>
  <c r="O878" i="4"/>
  <c r="O870" i="4"/>
  <c r="O862" i="4"/>
  <c r="O854" i="4"/>
  <c r="O846" i="4"/>
  <c r="O822" i="4"/>
  <c r="O814" i="4"/>
  <c r="O806" i="4"/>
  <c r="O798" i="4"/>
  <c r="O790" i="4"/>
  <c r="O782" i="4"/>
  <c r="O774" i="4"/>
  <c r="O758" i="4"/>
  <c r="O750" i="4"/>
  <c r="O742" i="4"/>
  <c r="O726" i="4"/>
  <c r="O710" i="4"/>
  <c r="O702" i="4"/>
  <c r="O694" i="4"/>
  <c r="O686" i="4"/>
  <c r="O678" i="4"/>
  <c r="O670" i="4"/>
  <c r="O662" i="4"/>
  <c r="O654" i="4"/>
  <c r="O646" i="4"/>
  <c r="O638" i="4"/>
  <c r="O614" i="4"/>
  <c r="O606" i="4"/>
  <c r="O598" i="4"/>
  <c r="O590" i="4"/>
  <c r="O582" i="4"/>
  <c r="O574" i="4"/>
  <c r="O566" i="4"/>
  <c r="O558" i="4"/>
  <c r="O550" i="4"/>
  <c r="O542" i="4"/>
  <c r="O534" i="4"/>
  <c r="O526" i="4"/>
  <c r="O510" i="4"/>
  <c r="O502" i="4"/>
  <c r="O494" i="4"/>
  <c r="O486" i="4"/>
  <c r="O478" i="4"/>
  <c r="O470" i="4"/>
  <c r="O462" i="4"/>
  <c r="O454" i="4"/>
  <c r="O446" i="4"/>
  <c r="O430" i="4"/>
  <c r="O1190" i="4"/>
  <c r="O1182" i="4"/>
  <c r="O1174" i="4"/>
  <c r="O1166" i="4"/>
  <c r="O1158" i="4"/>
  <c r="O1150" i="4"/>
  <c r="O1142" i="4"/>
  <c r="O1134" i="4"/>
  <c r="O1126" i="4"/>
  <c r="O1118" i="4"/>
  <c r="O1110" i="4"/>
  <c r="O1102" i="4"/>
  <c r="O1094" i="4"/>
  <c r="O1086" i="4"/>
  <c r="O1078" i="4"/>
  <c r="O1070" i="4"/>
  <c r="O1062" i="4"/>
  <c r="O1054" i="4"/>
  <c r="O1046" i="4"/>
  <c r="O1038" i="4"/>
  <c r="O1030" i="4"/>
  <c r="O1022" i="4"/>
  <c r="O1014" i="4"/>
  <c r="O1006" i="4"/>
  <c r="O998" i="4"/>
  <c r="O990" i="4"/>
  <c r="O981" i="4"/>
  <c r="O973" i="4"/>
  <c r="O965" i="4"/>
  <c r="O957" i="4"/>
  <c r="O949" i="4"/>
  <c r="O941" i="4"/>
  <c r="O933" i="4"/>
  <c r="O925" i="4"/>
  <c r="O917" i="4"/>
  <c r="O909" i="4"/>
  <c r="O901" i="4"/>
  <c r="O893" i="4"/>
  <c r="O885" i="4"/>
  <c r="O877" i="4"/>
  <c r="O869" i="4"/>
  <c r="O861" i="4"/>
  <c r="O853" i="4"/>
  <c r="O845" i="4"/>
  <c r="O837" i="4"/>
  <c r="O829" i="4"/>
  <c r="O821" i="4"/>
  <c r="O813" i="4"/>
  <c r="O805" i="4"/>
  <c r="O364" i="4"/>
  <c r="O356" i="4"/>
  <c r="O348" i="4"/>
  <c r="O332" i="4"/>
  <c r="O284" i="4"/>
  <c r="O276" i="4"/>
  <c r="O260" i="4"/>
  <c r="O252" i="4"/>
  <c r="O204" i="4"/>
  <c r="O196" i="4"/>
  <c r="O180" i="4"/>
  <c r="O60" i="4"/>
  <c r="O52" i="4"/>
  <c r="O1028" i="4"/>
  <c r="O859" i="4"/>
  <c r="O819" i="4"/>
  <c r="O811" i="4"/>
  <c r="O803" i="4"/>
  <c r="O795" i="4"/>
  <c r="O787" i="4"/>
  <c r="O779" i="4"/>
  <c r="O755" i="4"/>
  <c r="O747" i="4"/>
  <c r="O731" i="4"/>
  <c r="O723" i="4"/>
  <c r="O715" i="4"/>
  <c r="O707" i="4"/>
  <c r="O699" i="4"/>
  <c r="O691" i="4"/>
  <c r="O683" i="4"/>
  <c r="O675" i="4"/>
  <c r="O667" i="4"/>
  <c r="O659" i="4"/>
  <c r="O651" i="4"/>
  <c r="O643" i="4"/>
  <c r="O635" i="4"/>
  <c r="O627" i="4"/>
  <c r="O619" i="4"/>
  <c r="O611" i="4"/>
  <c r="O587" i="4"/>
  <c r="O579" i="4"/>
  <c r="O571" i="4"/>
  <c r="O563" i="4"/>
  <c r="O555" i="4"/>
  <c r="O547" i="4"/>
  <c r="O539" i="4"/>
  <c r="O523" i="4"/>
  <c r="O515" i="4"/>
  <c r="O507" i="4"/>
  <c r="O499" i="4"/>
  <c r="O491" i="4"/>
  <c r="O483" i="4"/>
  <c r="O475" i="4"/>
  <c r="O467" i="4"/>
  <c r="O459" i="4"/>
  <c r="O451" i="4"/>
  <c r="O443" i="4"/>
  <c r="O435" i="4"/>
  <c r="O427" i="4"/>
  <c r="O419" i="4"/>
  <c r="O411" i="4"/>
  <c r="O403" i="4"/>
  <c r="O395" i="4"/>
  <c r="O387" i="4"/>
  <c r="O379" i="4"/>
  <c r="O371" i="4"/>
  <c r="O363" i="4"/>
  <c r="O355" i="4"/>
  <c r="O1180" i="4"/>
  <c r="O1172" i="4"/>
  <c r="O1164" i="4"/>
  <c r="O1156" i="4"/>
  <c r="O1148" i="4"/>
  <c r="O1140" i="4"/>
  <c r="O1100" i="4"/>
  <c r="O1092" i="4"/>
  <c r="O1084" i="4"/>
  <c r="O1060" i="4"/>
  <c r="O1052" i="4"/>
  <c r="O1044" i="4"/>
  <c r="O1036" i="4"/>
  <c r="O1020" i="4"/>
  <c r="O1012" i="4"/>
  <c r="O988" i="4"/>
  <c r="O979" i="4"/>
  <c r="O971" i="4"/>
  <c r="O963" i="4"/>
  <c r="O955" i="4"/>
  <c r="O947" i="4"/>
  <c r="O923" i="4"/>
  <c r="O915" i="4"/>
  <c r="O907" i="4"/>
  <c r="O899" i="4"/>
  <c r="O891" i="4"/>
  <c r="O883" i="4"/>
  <c r="O867" i="4"/>
  <c r="O1187" i="4"/>
  <c r="O1179" i="4"/>
  <c r="O1171" i="4"/>
  <c r="O1163" i="4"/>
  <c r="O1155" i="4"/>
  <c r="O1147" i="4"/>
  <c r="O1139" i="4"/>
  <c r="O1131" i="4"/>
  <c r="O1123" i="4"/>
  <c r="O1115" i="4"/>
  <c r="O1107" i="4"/>
  <c r="O1099" i="4"/>
  <c r="O1091" i="4"/>
  <c r="O1083" i="4"/>
  <c r="O1075" i="4"/>
  <c r="O1067" i="4"/>
  <c r="O1059" i="4"/>
  <c r="O1051" i="4"/>
  <c r="O1043" i="4"/>
  <c r="O1035" i="4"/>
  <c r="O1027" i="4"/>
  <c r="O1019" i="4"/>
  <c r="O1011" i="4"/>
  <c r="O1003" i="4"/>
  <c r="O995" i="4"/>
  <c r="O987" i="4"/>
  <c r="O978" i="4"/>
  <c r="O970" i="4"/>
  <c r="O962" i="4"/>
  <c r="O954" i="4"/>
  <c r="O946" i="4"/>
  <c r="O938" i="4"/>
  <c r="O930" i="4"/>
  <c r="O922" i="4"/>
  <c r="O914" i="4"/>
  <c r="O906" i="4"/>
  <c r="O898" i="4"/>
  <c r="O890" i="4"/>
  <c r="O882" i="4"/>
  <c r="O874" i="4"/>
  <c r="O866" i="4"/>
  <c r="O858" i="4"/>
  <c r="O850" i="4"/>
  <c r="O842" i="4"/>
  <c r="O834" i="4"/>
  <c r="O826" i="4"/>
  <c r="O818" i="4"/>
  <c r="O810" i="4"/>
  <c r="O802" i="4"/>
  <c r="O794" i="4"/>
  <c r="O786" i="4"/>
  <c r="O778" i="4"/>
  <c r="O770" i="4"/>
  <c r="O152" i="4"/>
  <c r="O144" i="4"/>
  <c r="O128" i="4"/>
  <c r="O120" i="4"/>
  <c r="O112" i="4"/>
  <c r="O104" i="4"/>
  <c r="O96" i="4"/>
  <c r="O88" i="4"/>
  <c r="O80" i="4"/>
  <c r="O24" i="4"/>
  <c r="O8" i="4"/>
  <c r="O215" i="4"/>
  <c r="O199" i="4"/>
  <c r="O191" i="4"/>
  <c r="O183" i="4"/>
  <c r="O175" i="4"/>
  <c r="O167" i="4"/>
  <c r="O159" i="4"/>
  <c r="O135" i="4"/>
  <c r="O119" i="4"/>
  <c r="O55" i="4"/>
  <c r="O47" i="4"/>
  <c r="O39" i="4"/>
  <c r="O797" i="4"/>
  <c r="O789" i="4"/>
  <c r="O781" i="4"/>
  <c r="O773" i="4"/>
  <c r="O765" i="4"/>
  <c r="O757" i="4"/>
  <c r="O749" i="4"/>
  <c r="O741" i="4"/>
  <c r="O733" i="4"/>
  <c r="O725" i="4"/>
  <c r="O717" i="4"/>
  <c r="O709" i="4"/>
  <c r="O701" i="4"/>
  <c r="O693" i="4"/>
  <c r="O685" i="4"/>
  <c r="O677" i="4"/>
  <c r="O669" i="4"/>
  <c r="O661" i="4"/>
  <c r="O653" i="4"/>
  <c r="O645" i="4"/>
  <c r="O637" i="4"/>
  <c r="O629" i="4"/>
  <c r="O621" i="4"/>
  <c r="O613" i="4"/>
  <c r="O605" i="4"/>
  <c r="O597" i="4"/>
  <c r="O589" i="4"/>
  <c r="O581" i="4"/>
  <c r="O573" i="4"/>
  <c r="O565" i="4"/>
  <c r="O557" i="4"/>
  <c r="O549" i="4"/>
  <c r="O541" i="4"/>
  <c r="O533" i="4"/>
  <c r="O525" i="4"/>
  <c r="O517" i="4"/>
  <c r="O509" i="4"/>
  <c r="O501" i="4"/>
  <c r="O493" i="4"/>
  <c r="O485" i="4"/>
  <c r="O477" i="4"/>
  <c r="O469" i="4"/>
  <c r="O461" i="4"/>
  <c r="O453" i="4"/>
  <c r="O445" i="4"/>
  <c r="O437" i="4"/>
  <c r="O429" i="4"/>
  <c r="O421" i="4"/>
  <c r="O413" i="4"/>
  <c r="O405" i="4"/>
  <c r="O397" i="4"/>
  <c r="O389" i="4"/>
  <c r="O381" i="4"/>
  <c r="O373" i="4"/>
  <c r="O365" i="4"/>
  <c r="O357" i="4"/>
  <c r="O349" i="4"/>
  <c r="O341" i="4"/>
  <c r="O333" i="4"/>
  <c r="O325" i="4"/>
  <c r="O317" i="4"/>
  <c r="O309" i="4"/>
  <c r="O301" i="4"/>
  <c r="O293" i="4"/>
  <c r="O285" i="4"/>
  <c r="O277" i="4"/>
  <c r="O269" i="4"/>
  <c r="O261" i="4"/>
  <c r="O253" i="4"/>
  <c r="O245" i="4"/>
  <c r="O237" i="4"/>
  <c r="O229" i="4"/>
  <c r="O221" i="4"/>
  <c r="O213" i="4"/>
  <c r="O205" i="4"/>
  <c r="O197" i="4"/>
  <c r="O189" i="4"/>
  <c r="O181" i="4"/>
  <c r="O173" i="4"/>
  <c r="O165" i="4"/>
  <c r="O157" i="4"/>
  <c r="O149" i="4"/>
  <c r="O141" i="4"/>
  <c r="O133" i="4"/>
  <c r="O125" i="4"/>
  <c r="O347" i="4"/>
  <c r="O339" i="4"/>
  <c r="O331" i="4"/>
  <c r="O323" i="4"/>
  <c r="O315" i="4"/>
  <c r="O307" i="4"/>
  <c r="O299" i="4"/>
  <c r="O291" i="4"/>
  <c r="O283" i="4"/>
  <c r="O275" i="4"/>
  <c r="O267" i="4"/>
  <c r="O762" i="4"/>
  <c r="O754" i="4"/>
  <c r="O746" i="4"/>
  <c r="O738" i="4"/>
  <c r="O730" i="4"/>
  <c r="O722" i="4"/>
  <c r="O714" i="4"/>
  <c r="O706" i="4"/>
  <c r="O698" i="4"/>
  <c r="O690" i="4"/>
  <c r="O682" i="4"/>
  <c r="O117" i="4"/>
  <c r="O93" i="4"/>
  <c r="O69" i="4"/>
  <c r="O61" i="4"/>
  <c r="O53" i="4"/>
  <c r="O45" i="4"/>
  <c r="O37" i="4"/>
  <c r="O29" i="4"/>
  <c r="O21" i="4"/>
  <c r="O13" i="4"/>
  <c r="O259" i="4"/>
  <c r="O251" i="4"/>
  <c r="O243" i="4"/>
  <c r="O235" i="4"/>
  <c r="O227" i="4"/>
  <c r="O219" i="4"/>
  <c r="O211" i="4"/>
  <c r="O203" i="4"/>
  <c r="O195" i="4"/>
  <c r="O187" i="4"/>
  <c r="O179" i="4"/>
  <c r="O171" i="4"/>
  <c r="O163" i="4"/>
  <c r="O155" i="4"/>
  <c r="O147" i="4"/>
  <c r="O139" i="4"/>
  <c r="O131" i="4"/>
  <c r="O123" i="4"/>
  <c r="O115" i="4"/>
  <c r="O107" i="4"/>
  <c r="O99" i="4"/>
  <c r="O91" i="4"/>
  <c r="O83" i="4"/>
  <c r="O75" i="4"/>
  <c r="O67" i="4"/>
  <c r="O59" i="4"/>
  <c r="O51" i="4"/>
  <c r="O35" i="4"/>
  <c r="O19" i="4"/>
  <c r="O11" i="4"/>
  <c r="O3" i="4"/>
  <c r="O674" i="4"/>
  <c r="O666" i="4"/>
  <c r="O658" i="4"/>
  <c r="O650" i="4"/>
  <c r="O642" i="4"/>
  <c r="O634" i="4"/>
  <c r="O626" i="4"/>
  <c r="O618" i="4"/>
  <c r="O610" i="4"/>
  <c r="O602" i="4"/>
  <c r="O594" i="4"/>
  <c r="O586" i="4"/>
  <c r="O578" i="4"/>
  <c r="O570" i="4"/>
  <c r="O562" i="4"/>
  <c r="O554" i="4"/>
  <c r="O546" i="4"/>
  <c r="O538" i="4"/>
  <c r="O530" i="4"/>
  <c r="O522" i="4"/>
  <c r="O514" i="4"/>
  <c r="O506" i="4"/>
  <c r="O498" i="4"/>
  <c r="O490" i="4"/>
  <c r="O482" i="4"/>
  <c r="O474" i="4"/>
  <c r="O466" i="4"/>
  <c r="O458" i="4"/>
  <c r="O450" i="4"/>
  <c r="O442" i="4"/>
  <c r="O434" i="4"/>
  <c r="O426" i="4"/>
  <c r="O418" i="4"/>
  <c r="O410" i="4"/>
  <c r="O402" i="4"/>
  <c r="O394" i="4"/>
  <c r="O386" i="4"/>
  <c r="O378" i="4"/>
  <c r="O370" i="4"/>
  <c r="O362" i="4"/>
  <c r="O354" i="4"/>
  <c r="O346" i="4"/>
  <c r="O338" i="4"/>
  <c r="O330" i="4"/>
  <c r="O322" i="4"/>
  <c r="O314" i="4"/>
  <c r="O306" i="4"/>
  <c r="O298" i="4"/>
  <c r="O290" i="4"/>
  <c r="O282" i="4"/>
  <c r="O274" i="4"/>
  <c r="O266" i="4"/>
  <c r="O258" i="4"/>
  <c r="O250" i="4"/>
  <c r="O242" i="4"/>
  <c r="O234" i="4"/>
  <c r="O226" i="4"/>
  <c r="O218" i="4"/>
  <c r="O210" i="4"/>
  <c r="O202" i="4"/>
  <c r="O194" i="4"/>
  <c r="O186" i="4"/>
  <c r="O178" i="4"/>
  <c r="O170" i="4"/>
  <c r="O162" i="4"/>
  <c r="O154" i="4"/>
  <c r="O146" i="4"/>
  <c r="O138" i="4"/>
  <c r="O130" i="4"/>
  <c r="O122" i="4"/>
  <c r="O114" i="4"/>
  <c r="O106" i="4"/>
  <c r="O98" i="4"/>
  <c r="O90" i="4"/>
  <c r="O82" i="4"/>
  <c r="O74" i="4"/>
  <c r="O66" i="4"/>
  <c r="O58" i="4"/>
  <c r="O50" i="4"/>
  <c r="O42" i="4"/>
  <c r="O34" i="4"/>
  <c r="O26" i="4"/>
  <c r="O18" i="4"/>
  <c r="O10" i="4"/>
  <c r="O2" i="4"/>
  <c r="C27" i="9"/>
  <c r="I5" i="12" l="1"/>
  <c r="A27" i="9"/>
  <c r="A26" i="9" s="1"/>
  <c r="J7" i="12"/>
  <c r="J6" i="12"/>
  <c r="C26" i="9"/>
  <c r="C28" i="9"/>
  <c r="C29" i="9" s="1"/>
  <c r="C30" i="9" s="1"/>
  <c r="C31" i="9" s="1"/>
  <c r="C32" i="9" s="1"/>
  <c r="C33" i="9" s="1"/>
  <c r="C34" i="9" s="1"/>
  <c r="C35" i="9" s="1"/>
  <c r="C36" i="9" s="1"/>
  <c r="C37" i="9" s="1"/>
  <c r="C38" i="9" s="1"/>
  <c r="C39" i="9" s="1"/>
  <c r="C40" i="9" s="1"/>
  <c r="C41" i="9" s="1"/>
  <c r="C42" i="9" s="1"/>
  <c r="C43" i="9" s="1"/>
  <c r="C44" i="9" s="1"/>
  <c r="C45" i="9" s="1"/>
  <c r="C46" i="9" s="1"/>
  <c r="C47" i="9" s="1"/>
  <c r="C48" i="9" s="1"/>
  <c r="C49" i="9" s="1"/>
  <c r="C50" i="9" s="1"/>
  <c r="C51" i="9" s="1"/>
  <c r="I6" i="12" l="1"/>
  <c r="A4" i="5" s="1"/>
  <c r="I7" i="12"/>
  <c r="A28" i="9"/>
  <c r="A29" i="9" s="1"/>
  <c r="A30" i="9" s="1"/>
  <c r="A31" i="9" s="1"/>
  <c r="A32" i="9" s="1"/>
  <c r="A33" i="9" s="1"/>
  <c r="A34" i="9" s="1"/>
  <c r="A35" i="9" s="1"/>
  <c r="A36" i="9" s="1"/>
  <c r="A37" i="9" s="1"/>
  <c r="A38" i="9" s="1"/>
  <c r="A39" i="9" s="1"/>
  <c r="A40" i="9" s="1"/>
  <c r="A41" i="9" s="1"/>
  <c r="A42" i="9" s="1"/>
  <c r="A43" i="9" s="1"/>
  <c r="A44" i="9" s="1"/>
  <c r="A45" i="9" s="1"/>
  <c r="A46" i="9" s="1"/>
  <c r="A47" i="9" s="1"/>
  <c r="A48" i="9" s="1"/>
  <c r="A49" i="9" s="1"/>
  <c r="A50" i="9" s="1"/>
  <c r="A51" i="9" s="1"/>
  <c r="C25" i="9"/>
  <c r="C24" i="9" s="1"/>
  <c r="C23" i="9" s="1"/>
  <c r="C22" i="9" s="1"/>
  <c r="C21" i="9" s="1"/>
  <c r="C20" i="9" s="1"/>
  <c r="C19" i="9" s="1"/>
  <c r="C18" i="9" s="1"/>
  <c r="C17" i="9" s="1"/>
  <c r="C16" i="9" s="1"/>
  <c r="C15" i="9" s="1"/>
  <c r="C14" i="9" s="1"/>
  <c r="C13" i="9" s="1"/>
  <c r="C4" i="5"/>
  <c r="C5" i="5" s="1"/>
  <c r="C6" i="5" s="1"/>
  <c r="C7" i="5" s="1"/>
  <c r="C8" i="5" s="1"/>
  <c r="C9" i="5" s="1"/>
  <c r="C10" i="5" s="1"/>
  <c r="C11" i="5" s="1"/>
  <c r="C12" i="5" s="1"/>
  <c r="C13" i="5" s="1"/>
  <c r="C14" i="5" s="1"/>
  <c r="C15" i="5" s="1"/>
  <c r="A25" i="9"/>
  <c r="A24" i="9" s="1"/>
  <c r="A23" i="9" s="1"/>
  <c r="A22" i="9" s="1"/>
  <c r="A21" i="9" s="1"/>
  <c r="A20" i="9" s="1"/>
  <c r="A19" i="9" s="1"/>
  <c r="A18" i="9" s="1"/>
  <c r="A17" i="9" s="1"/>
  <c r="A16" i="9" s="1"/>
  <c r="A15" i="9" s="1"/>
  <c r="A14" i="9" s="1"/>
  <c r="A13" i="9" s="1"/>
  <c r="A12" i="9" s="1"/>
  <c r="A11" i="9" s="1"/>
  <c r="A10" i="9" s="1"/>
  <c r="A9" i="9" s="1"/>
  <c r="A8" i="9" s="1"/>
  <c r="A7" i="9" s="1"/>
  <c r="A6" i="9" s="1"/>
  <c r="A5" i="9" s="1"/>
  <c r="A4" i="9" s="1"/>
  <c r="A3" i="9" s="1"/>
  <c r="C1191" i="10" l="1"/>
  <c r="C16" i="5"/>
  <c r="C17" i="5" s="1"/>
  <c r="C18" i="5" s="1"/>
  <c r="C19" i="5" s="1"/>
  <c r="C20" i="5" s="1"/>
  <c r="C21" i="5" s="1"/>
  <c r="C22" i="5" s="1"/>
  <c r="C23" i="5" s="1"/>
  <c r="C24" i="5" s="1"/>
  <c r="C25" i="5" s="1"/>
  <c r="C26" i="5" s="1"/>
  <c r="C27" i="5" s="1"/>
  <c r="C28" i="5" s="1"/>
  <c r="E1234" i="6"/>
  <c r="E1242" i="6"/>
  <c r="E1250" i="6"/>
  <c r="E1258" i="6"/>
  <c r="E1266" i="6"/>
  <c r="E1274" i="6"/>
  <c r="E1282" i="6"/>
  <c r="E1290" i="6"/>
  <c r="E1298" i="6"/>
  <c r="E1306" i="6"/>
  <c r="E1314" i="6"/>
  <c r="E1322" i="6"/>
  <c r="E1330" i="6"/>
  <c r="E1338" i="6"/>
  <c r="E1346" i="6"/>
  <c r="E1354" i="6"/>
  <c r="E1362" i="6"/>
  <c r="E1370" i="6"/>
  <c r="E1378" i="6"/>
  <c r="E1386" i="6"/>
  <c r="E1394" i="6"/>
  <c r="E1402" i="6"/>
  <c r="E1410" i="6"/>
  <c r="E1418" i="6"/>
  <c r="E1426" i="6"/>
  <c r="E1434" i="6"/>
  <c r="E1442" i="6"/>
  <c r="E1450" i="6"/>
  <c r="E1458" i="6"/>
  <c r="E1466" i="6"/>
  <c r="E1474" i="6"/>
  <c r="E1482" i="6"/>
  <c r="E1490" i="6"/>
  <c r="E1498" i="6"/>
  <c r="E1506" i="6"/>
  <c r="E1514" i="6"/>
  <c r="E1522" i="6"/>
  <c r="E1530" i="6"/>
  <c r="E1538" i="6"/>
  <c r="E1546" i="6"/>
  <c r="E1554" i="6"/>
  <c r="E1562" i="6"/>
  <c r="E1570" i="6"/>
  <c r="E1578" i="6"/>
  <c r="E1586" i="6"/>
  <c r="E1594" i="6"/>
  <c r="E1602" i="6"/>
  <c r="E1610" i="6"/>
  <c r="E1618" i="6"/>
  <c r="E1626" i="6"/>
  <c r="E1634" i="6"/>
  <c r="E1642" i="6"/>
  <c r="E1650" i="6"/>
  <c r="E1658" i="6"/>
  <c r="E1666" i="6"/>
  <c r="E1674" i="6"/>
  <c r="E1682" i="6"/>
  <c r="E1690" i="6"/>
  <c r="E1698" i="6"/>
  <c r="E1706" i="6"/>
  <c r="E1714" i="6"/>
  <c r="E1722" i="6"/>
  <c r="E1730" i="6"/>
  <c r="E1738" i="6"/>
  <c r="E1746" i="6"/>
  <c r="E1754" i="6"/>
  <c r="E1762" i="6"/>
  <c r="E1770" i="6"/>
  <c r="E1778" i="6"/>
  <c r="E1786" i="6"/>
  <c r="E1794" i="6"/>
  <c r="E1802" i="6"/>
  <c r="E1810" i="6"/>
  <c r="E1818" i="6"/>
  <c r="E1826" i="6"/>
  <c r="E1834" i="6"/>
  <c r="E1842" i="6"/>
  <c r="E1850" i="6"/>
  <c r="E1858" i="6"/>
  <c r="E1866" i="6"/>
  <c r="E1874" i="6"/>
  <c r="E1882" i="6"/>
  <c r="E1890" i="6"/>
  <c r="E1898" i="6"/>
  <c r="E1906" i="6"/>
  <c r="E1914" i="6"/>
  <c r="E1922" i="6"/>
  <c r="E1930" i="6"/>
  <c r="E1938" i="6"/>
  <c r="E1946" i="6"/>
  <c r="E1954" i="6"/>
  <c r="E1962" i="6"/>
  <c r="E1970" i="6"/>
  <c r="E1978" i="6"/>
  <c r="E1986" i="6"/>
  <c r="E1994" i="6"/>
  <c r="E2002" i="6"/>
  <c r="E2010" i="6"/>
  <c r="E2018" i="6"/>
  <c r="E2026" i="6"/>
  <c r="E2034" i="6"/>
  <c r="E2042" i="6"/>
  <c r="E2050" i="6"/>
  <c r="E2058" i="6"/>
  <c r="E2066" i="6"/>
  <c r="E2074" i="6"/>
  <c r="E2082" i="6"/>
  <c r="E2090" i="6"/>
  <c r="E2098" i="6"/>
  <c r="E2106" i="6"/>
  <c r="E2114" i="6"/>
  <c r="E2122" i="6"/>
  <c r="E2130" i="6"/>
  <c r="E2138" i="6"/>
  <c r="E2146" i="6"/>
  <c r="E2154" i="6"/>
  <c r="E2162" i="6"/>
  <c r="E2170" i="6"/>
  <c r="E2178" i="6"/>
  <c r="E2186" i="6"/>
  <c r="E2194" i="6"/>
  <c r="E2202" i="6"/>
  <c r="E2210" i="6"/>
  <c r="E2218" i="6"/>
  <c r="E2226" i="6"/>
  <c r="E2234" i="6"/>
  <c r="E2242" i="6"/>
  <c r="E2250" i="6"/>
  <c r="E2258" i="6"/>
  <c r="E2266" i="6"/>
  <c r="E2274" i="6"/>
  <c r="E2282" i="6"/>
  <c r="E2290" i="6"/>
  <c r="E2298" i="6"/>
  <c r="E2306" i="6"/>
  <c r="E2314" i="6"/>
  <c r="E2322" i="6"/>
  <c r="E2330" i="6"/>
  <c r="E2338" i="6"/>
  <c r="E2346" i="6"/>
  <c r="E2354" i="6"/>
  <c r="E2362" i="6"/>
  <c r="E2370" i="6"/>
  <c r="E2378" i="6"/>
  <c r="E2386" i="6"/>
  <c r="E2394" i="6"/>
  <c r="E2402" i="6"/>
  <c r="E2410" i="6"/>
  <c r="E2418" i="6"/>
  <c r="E2426" i="6"/>
  <c r="E2434" i="6"/>
  <c r="E2442" i="6"/>
  <c r="E2450" i="6"/>
  <c r="E2458" i="6"/>
  <c r="E2466" i="6"/>
  <c r="E2474" i="6"/>
  <c r="E2482" i="6"/>
  <c r="E2490" i="6"/>
  <c r="E2498" i="6"/>
  <c r="E2506" i="6"/>
  <c r="E2514" i="6"/>
  <c r="E2522" i="6"/>
  <c r="E2530" i="6"/>
  <c r="E2538" i="6"/>
  <c r="E2546" i="6"/>
  <c r="E2554" i="6"/>
  <c r="E2562" i="6"/>
  <c r="E2570" i="6"/>
  <c r="E2578" i="6"/>
  <c r="E2586" i="6"/>
  <c r="E2594" i="6"/>
  <c r="E2602" i="6"/>
  <c r="E2610" i="6"/>
  <c r="E2618" i="6"/>
  <c r="E2626" i="6"/>
  <c r="E2634" i="6"/>
  <c r="E2642" i="6"/>
  <c r="E2650" i="6"/>
  <c r="E2658" i="6"/>
  <c r="E2666" i="6"/>
  <c r="E2674" i="6"/>
  <c r="E2682" i="6"/>
  <c r="E2690" i="6"/>
  <c r="E2698" i="6"/>
  <c r="E2706" i="6"/>
  <c r="E2714" i="6"/>
  <c r="E2722" i="6"/>
  <c r="E2730" i="6"/>
  <c r="E2738" i="6"/>
  <c r="E2746" i="6"/>
  <c r="E2754" i="6"/>
  <c r="E2762" i="6"/>
  <c r="E2770" i="6"/>
  <c r="E2778" i="6"/>
  <c r="E2786" i="6"/>
  <c r="E2794" i="6"/>
  <c r="E2802" i="6"/>
  <c r="E2810" i="6"/>
  <c r="E2818" i="6"/>
  <c r="E2826" i="6"/>
  <c r="E2834" i="6"/>
  <c r="E2842" i="6"/>
  <c r="E2850" i="6"/>
  <c r="E2858" i="6"/>
  <c r="E2866" i="6"/>
  <c r="E2874" i="6"/>
  <c r="E2882" i="6"/>
  <c r="E2890" i="6"/>
  <c r="E2898" i="6"/>
  <c r="E1235" i="6"/>
  <c r="E1243" i="6"/>
  <c r="E1251" i="6"/>
  <c r="E1259" i="6"/>
  <c r="E1267" i="6"/>
  <c r="E1275" i="6"/>
  <c r="E1283" i="6"/>
  <c r="E1291" i="6"/>
  <c r="E1299" i="6"/>
  <c r="E1307" i="6"/>
  <c r="E1315" i="6"/>
  <c r="E1323" i="6"/>
  <c r="E1331" i="6"/>
  <c r="E1339" i="6"/>
  <c r="E1347" i="6"/>
  <c r="E1355" i="6"/>
  <c r="E1363" i="6"/>
  <c r="E1371" i="6"/>
  <c r="E1379" i="6"/>
  <c r="E1387" i="6"/>
  <c r="E1395" i="6"/>
  <c r="E1403" i="6"/>
  <c r="E1411" i="6"/>
  <c r="E1419" i="6"/>
  <c r="E1427" i="6"/>
  <c r="E1435" i="6"/>
  <c r="E1443" i="6"/>
  <c r="E1451" i="6"/>
  <c r="E1459" i="6"/>
  <c r="E1467" i="6"/>
  <c r="E1475" i="6"/>
  <c r="E1483" i="6"/>
  <c r="E1491" i="6"/>
  <c r="E1499" i="6"/>
  <c r="E1507" i="6"/>
  <c r="E1515" i="6"/>
  <c r="E1523" i="6"/>
  <c r="E1531" i="6"/>
  <c r="E1539" i="6"/>
  <c r="E1547" i="6"/>
  <c r="E1555" i="6"/>
  <c r="E1563" i="6"/>
  <c r="E1571" i="6"/>
  <c r="E1579" i="6"/>
  <c r="E1587" i="6"/>
  <c r="E1595" i="6"/>
  <c r="E1603" i="6"/>
  <c r="E1611" i="6"/>
  <c r="E1619" i="6"/>
  <c r="E1627" i="6"/>
  <c r="E1635" i="6"/>
  <c r="E1643" i="6"/>
  <c r="E1651" i="6"/>
  <c r="E1659" i="6"/>
  <c r="E1667" i="6"/>
  <c r="E1675" i="6"/>
  <c r="E1683" i="6"/>
  <c r="E1691" i="6"/>
  <c r="E1699" i="6"/>
  <c r="E1707" i="6"/>
  <c r="E1715" i="6"/>
  <c r="E1723" i="6"/>
  <c r="E1731" i="6"/>
  <c r="E1739" i="6"/>
  <c r="E1747" i="6"/>
  <c r="E1755" i="6"/>
  <c r="E1763" i="6"/>
  <c r="E1771" i="6"/>
  <c r="E1779" i="6"/>
  <c r="E1787" i="6"/>
  <c r="E1795" i="6"/>
  <c r="E1803" i="6"/>
  <c r="E1811" i="6"/>
  <c r="E1819" i="6"/>
  <c r="E1827" i="6"/>
  <c r="E1835" i="6"/>
  <c r="E1843" i="6"/>
  <c r="E1851" i="6"/>
  <c r="E1859" i="6"/>
  <c r="E1867" i="6"/>
  <c r="E1875" i="6"/>
  <c r="E1236" i="6"/>
  <c r="E1244" i="6"/>
  <c r="E1252" i="6"/>
  <c r="E1260" i="6"/>
  <c r="E1268" i="6"/>
  <c r="E1276" i="6"/>
  <c r="E1284" i="6"/>
  <c r="E1292" i="6"/>
  <c r="E1300" i="6"/>
  <c r="E1308" i="6"/>
  <c r="E1316" i="6"/>
  <c r="E1324" i="6"/>
  <c r="E1332" i="6"/>
  <c r="E1340" i="6"/>
  <c r="E1348" i="6"/>
  <c r="E1356" i="6"/>
  <c r="E1364" i="6"/>
  <c r="E1372" i="6"/>
  <c r="E1380" i="6"/>
  <c r="E1388" i="6"/>
  <c r="E1396" i="6"/>
  <c r="E1404" i="6"/>
  <c r="E1412" i="6"/>
  <c r="E1420" i="6"/>
  <c r="E1428" i="6"/>
  <c r="E1436" i="6"/>
  <c r="E1444" i="6"/>
  <c r="E1452" i="6"/>
  <c r="E1460" i="6"/>
  <c r="E1468" i="6"/>
  <c r="E1476" i="6"/>
  <c r="E1484" i="6"/>
  <c r="E1492" i="6"/>
  <c r="E1500" i="6"/>
  <c r="E1508" i="6"/>
  <c r="E1516" i="6"/>
  <c r="E1524" i="6"/>
  <c r="E1532" i="6"/>
  <c r="E1540" i="6"/>
  <c r="E1548" i="6"/>
  <c r="E1556" i="6"/>
  <c r="E1564" i="6"/>
  <c r="E1572" i="6"/>
  <c r="E1580" i="6"/>
  <c r="E1588" i="6"/>
  <c r="E1596" i="6"/>
  <c r="E1604" i="6"/>
  <c r="E1612" i="6"/>
  <c r="E1620" i="6"/>
  <c r="E1628" i="6"/>
  <c r="E1636" i="6"/>
  <c r="E1644" i="6"/>
  <c r="E1652" i="6"/>
  <c r="E1660" i="6"/>
  <c r="E1668" i="6"/>
  <c r="E1676" i="6"/>
  <c r="E1684" i="6"/>
  <c r="E1692" i="6"/>
  <c r="E1700" i="6"/>
  <c r="E1708" i="6"/>
  <c r="E1716" i="6"/>
  <c r="E1724" i="6"/>
  <c r="E1732" i="6"/>
  <c r="E1740" i="6"/>
  <c r="E1748" i="6"/>
  <c r="E1756" i="6"/>
  <c r="E1764" i="6"/>
  <c r="E1772" i="6"/>
  <c r="E1780" i="6"/>
  <c r="E1788" i="6"/>
  <c r="E1796" i="6"/>
  <c r="E1804" i="6"/>
  <c r="E1812" i="6"/>
  <c r="E1820" i="6"/>
  <c r="E1828" i="6"/>
  <c r="E1836" i="6"/>
  <c r="E1844" i="6"/>
  <c r="E1852" i="6"/>
  <c r="E1860" i="6"/>
  <c r="E1868" i="6"/>
  <c r="E1876" i="6"/>
  <c r="E1884" i="6"/>
  <c r="E1892" i="6"/>
  <c r="E1900" i="6"/>
  <c r="E1908" i="6"/>
  <c r="E1916" i="6"/>
  <c r="E1924" i="6"/>
  <c r="E1932" i="6"/>
  <c r="E1940" i="6"/>
  <c r="E1948" i="6"/>
  <c r="E1956" i="6"/>
  <c r="E1964" i="6"/>
  <c r="E1972" i="6"/>
  <c r="E1980" i="6"/>
  <c r="E1988" i="6"/>
  <c r="E1996" i="6"/>
  <c r="E2004" i="6"/>
  <c r="E2012" i="6"/>
  <c r="E2020" i="6"/>
  <c r="E2028" i="6"/>
  <c r="E2036" i="6"/>
  <c r="E2044" i="6"/>
  <c r="E2052" i="6"/>
  <c r="E2060" i="6"/>
  <c r="E2068" i="6"/>
  <c r="E2076" i="6"/>
  <c r="E2084" i="6"/>
  <c r="E2092" i="6"/>
  <c r="E2100" i="6"/>
  <c r="E2108" i="6"/>
  <c r="E2116" i="6"/>
  <c r="E2124" i="6"/>
  <c r="E2132" i="6"/>
  <c r="E2140" i="6"/>
  <c r="E2148" i="6"/>
  <c r="E2156" i="6"/>
  <c r="E2164" i="6"/>
  <c r="E2172" i="6"/>
  <c r="E2180" i="6"/>
  <c r="E2188" i="6"/>
  <c r="E2196" i="6"/>
  <c r="E2204" i="6"/>
  <c r="E2212" i="6"/>
  <c r="E2220" i="6"/>
  <c r="E2228" i="6"/>
  <c r="E2236" i="6"/>
  <c r="E2244" i="6"/>
  <c r="E2252" i="6"/>
  <c r="E2260" i="6"/>
  <c r="E2268" i="6"/>
  <c r="E2276" i="6"/>
  <c r="E2284" i="6"/>
  <c r="E2292" i="6"/>
  <c r="E2300" i="6"/>
  <c r="E2308" i="6"/>
  <c r="E2316" i="6"/>
  <c r="E2324" i="6"/>
  <c r="E2332" i="6"/>
  <c r="E2340" i="6"/>
  <c r="E2348" i="6"/>
  <c r="E2356" i="6"/>
  <c r="E2364" i="6"/>
  <c r="E2372" i="6"/>
  <c r="E2380" i="6"/>
  <c r="E2388" i="6"/>
  <c r="E2396" i="6"/>
  <c r="E2404" i="6"/>
  <c r="E2412" i="6"/>
  <c r="E2420" i="6"/>
  <c r="E2428" i="6"/>
  <c r="E2436" i="6"/>
  <c r="E2444" i="6"/>
  <c r="E2452" i="6"/>
  <c r="E2460" i="6"/>
  <c r="E2468" i="6"/>
  <c r="E2476" i="6"/>
  <c r="E2484" i="6"/>
  <c r="E2492" i="6"/>
  <c r="E2500" i="6"/>
  <c r="E2508" i="6"/>
  <c r="E2516" i="6"/>
  <c r="E2524" i="6"/>
  <c r="E2532" i="6"/>
  <c r="E2540" i="6"/>
  <c r="E2548" i="6"/>
  <c r="E2556" i="6"/>
  <c r="E2564" i="6"/>
  <c r="E2572" i="6"/>
  <c r="E2580" i="6"/>
  <c r="E2588" i="6"/>
  <c r="E2596" i="6"/>
  <c r="E2604" i="6"/>
  <c r="E2612" i="6"/>
  <c r="E2620" i="6"/>
  <c r="E2628" i="6"/>
  <c r="E2636" i="6"/>
  <c r="E2644" i="6"/>
  <c r="E2652" i="6"/>
  <c r="E2660" i="6"/>
  <c r="E2668" i="6"/>
  <c r="E2676" i="6"/>
  <c r="E2684" i="6"/>
  <c r="E2692" i="6"/>
  <c r="E2700" i="6"/>
  <c r="E2708" i="6"/>
  <c r="E1229" i="6"/>
  <c r="E1237" i="6"/>
  <c r="E1245" i="6"/>
  <c r="E1253" i="6"/>
  <c r="E1261" i="6"/>
  <c r="E1269" i="6"/>
  <c r="E1277" i="6"/>
  <c r="E1285" i="6"/>
  <c r="E1293" i="6"/>
  <c r="E1301" i="6"/>
  <c r="E1309" i="6"/>
  <c r="E1317" i="6"/>
  <c r="E1325" i="6"/>
  <c r="E1333" i="6"/>
  <c r="E1341" i="6"/>
  <c r="E1349" i="6"/>
  <c r="E1357" i="6"/>
  <c r="E1365" i="6"/>
  <c r="E1373" i="6"/>
  <c r="E1381" i="6"/>
  <c r="E1389" i="6"/>
  <c r="E1397" i="6"/>
  <c r="E1405" i="6"/>
  <c r="E1413" i="6"/>
  <c r="E1421" i="6"/>
  <c r="E1429" i="6"/>
  <c r="E1437" i="6"/>
  <c r="E1445" i="6"/>
  <c r="E1453" i="6"/>
  <c r="E1461" i="6"/>
  <c r="E1469" i="6"/>
  <c r="E1477" i="6"/>
  <c r="E1485" i="6"/>
  <c r="E1493" i="6"/>
  <c r="E1501" i="6"/>
  <c r="E1509" i="6"/>
  <c r="E1517" i="6"/>
  <c r="E1525" i="6"/>
  <c r="E1533" i="6"/>
  <c r="E1541" i="6"/>
  <c r="E1549" i="6"/>
  <c r="E1557" i="6"/>
  <c r="E1565" i="6"/>
  <c r="E1573" i="6"/>
  <c r="E1581" i="6"/>
  <c r="E1589" i="6"/>
  <c r="E1597" i="6"/>
  <c r="E1605" i="6"/>
  <c r="E1613" i="6"/>
  <c r="E1621" i="6"/>
  <c r="E1629" i="6"/>
  <c r="E1637" i="6"/>
  <c r="E1645" i="6"/>
  <c r="E1653" i="6"/>
  <c r="E1661" i="6"/>
  <c r="E1669" i="6"/>
  <c r="E1677" i="6"/>
  <c r="E1685" i="6"/>
  <c r="E1693" i="6"/>
  <c r="E1701" i="6"/>
  <c r="E1709" i="6"/>
  <c r="E1717" i="6"/>
  <c r="E1725" i="6"/>
  <c r="E1733" i="6"/>
  <c r="E1741" i="6"/>
  <c r="E1749" i="6"/>
  <c r="E1757" i="6"/>
  <c r="E1765" i="6"/>
  <c r="E1773" i="6"/>
  <c r="E1781" i="6"/>
  <c r="E1789" i="6"/>
  <c r="E1797" i="6"/>
  <c r="E1805" i="6"/>
  <c r="E1813" i="6"/>
  <c r="E1821" i="6"/>
  <c r="E1829" i="6"/>
  <c r="E1837" i="6"/>
  <c r="E1845" i="6"/>
  <c r="E1853" i="6"/>
  <c r="E1861" i="6"/>
  <c r="E1869" i="6"/>
  <c r="E1877" i="6"/>
  <c r="E1885" i="6"/>
  <c r="E1893" i="6"/>
  <c r="E1901" i="6"/>
  <c r="E1909" i="6"/>
  <c r="E1917" i="6"/>
  <c r="E1925" i="6"/>
  <c r="E1933" i="6"/>
  <c r="E1941" i="6"/>
  <c r="E1949" i="6"/>
  <c r="E1957" i="6"/>
  <c r="E1965" i="6"/>
  <c r="E1973" i="6"/>
  <c r="E1981" i="6"/>
  <c r="E1989" i="6"/>
  <c r="E1997" i="6"/>
  <c r="E2005" i="6"/>
  <c r="E2013" i="6"/>
  <c r="E2021" i="6"/>
  <c r="E2029" i="6"/>
  <c r="E2037" i="6"/>
  <c r="E2045" i="6"/>
  <c r="E2053" i="6"/>
  <c r="E2061" i="6"/>
  <c r="E2069" i="6"/>
  <c r="E2077" i="6"/>
  <c r="E2085" i="6"/>
  <c r="E2093" i="6"/>
  <c r="E2101" i="6"/>
  <c r="E2109" i="6"/>
  <c r="E2117" i="6"/>
  <c r="E2125" i="6"/>
  <c r="E2133" i="6"/>
  <c r="E2141" i="6"/>
  <c r="E2149" i="6"/>
  <c r="E2157" i="6"/>
  <c r="E2165" i="6"/>
  <c r="E2173" i="6"/>
  <c r="E2181" i="6"/>
  <c r="E2189" i="6"/>
  <c r="E2197" i="6"/>
  <c r="E2205" i="6"/>
  <c r="E2213" i="6"/>
  <c r="E2221" i="6"/>
  <c r="E2229" i="6"/>
  <c r="E2237" i="6"/>
  <c r="E2245" i="6"/>
  <c r="E2253" i="6"/>
  <c r="E2261" i="6"/>
  <c r="E2269" i="6"/>
  <c r="E2277" i="6"/>
  <c r="E2285" i="6"/>
  <c r="E2293" i="6"/>
  <c r="E2301" i="6"/>
  <c r="E2309" i="6"/>
  <c r="E2317" i="6"/>
  <c r="E2325" i="6"/>
  <c r="E2333" i="6"/>
  <c r="E2341" i="6"/>
  <c r="E2349" i="6"/>
  <c r="E2357" i="6"/>
  <c r="E2365" i="6"/>
  <c r="E2373" i="6"/>
  <c r="E2381" i="6"/>
  <c r="E2389" i="6"/>
  <c r="E2397" i="6"/>
  <c r="E2405" i="6"/>
  <c r="E2413" i="6"/>
  <c r="E2421" i="6"/>
  <c r="E2429" i="6"/>
  <c r="E2437" i="6"/>
  <c r="E2445" i="6"/>
  <c r="E2453" i="6"/>
  <c r="E2461" i="6"/>
  <c r="E2469" i="6"/>
  <c r="E2477" i="6"/>
  <c r="E2485" i="6"/>
  <c r="E2493" i="6"/>
  <c r="E2501" i="6"/>
  <c r="E2509" i="6"/>
  <c r="E2517" i="6"/>
  <c r="E2525" i="6"/>
  <c r="E2533" i="6"/>
  <c r="E2541" i="6"/>
  <c r="E2549" i="6"/>
  <c r="E2557" i="6"/>
  <c r="E2565" i="6"/>
  <c r="E2573" i="6"/>
  <c r="E2581" i="6"/>
  <c r="E2589" i="6"/>
  <c r="E2597" i="6"/>
  <c r="E2605" i="6"/>
  <c r="E2613" i="6"/>
  <c r="E2621" i="6"/>
  <c r="E2629" i="6"/>
  <c r="E2637" i="6"/>
  <c r="E2645" i="6"/>
  <c r="E2653" i="6"/>
  <c r="E2661" i="6"/>
  <c r="E2669" i="6"/>
  <c r="E2677" i="6"/>
  <c r="E2685" i="6"/>
  <c r="E2693" i="6"/>
  <c r="E2701" i="6"/>
  <c r="E2709" i="6"/>
  <c r="E2717" i="6"/>
  <c r="E2725" i="6"/>
  <c r="E2733" i="6"/>
  <c r="E2741" i="6"/>
  <c r="E2749" i="6"/>
  <c r="E2757" i="6"/>
  <c r="E2765" i="6"/>
  <c r="E2773" i="6"/>
  <c r="E2781" i="6"/>
  <c r="E2789" i="6"/>
  <c r="E2797" i="6"/>
  <c r="E2805" i="6"/>
  <c r="E2813" i="6"/>
  <c r="E2821" i="6"/>
  <c r="E2829" i="6"/>
  <c r="E2837" i="6"/>
  <c r="E2845" i="6"/>
  <c r="E2853" i="6"/>
  <c r="E2861" i="6"/>
  <c r="E2869" i="6"/>
  <c r="E2877" i="6"/>
  <c r="E2885" i="6"/>
  <c r="E2893" i="6"/>
  <c r="E1230" i="6"/>
  <c r="E1238" i="6"/>
  <c r="E1246" i="6"/>
  <c r="E1254" i="6"/>
  <c r="E1262" i="6"/>
  <c r="E1270" i="6"/>
  <c r="E1278" i="6"/>
  <c r="E1286" i="6"/>
  <c r="E1294" i="6"/>
  <c r="E1302" i="6"/>
  <c r="E1310" i="6"/>
  <c r="E1318" i="6"/>
  <c r="E1326" i="6"/>
  <c r="E1334" i="6"/>
  <c r="E1342" i="6"/>
  <c r="E1350" i="6"/>
  <c r="E1358" i="6"/>
  <c r="E1366" i="6"/>
  <c r="E1374" i="6"/>
  <c r="E1382" i="6"/>
  <c r="E1390" i="6"/>
  <c r="E1398" i="6"/>
  <c r="E1406" i="6"/>
  <c r="E1414" i="6"/>
  <c r="E1422" i="6"/>
  <c r="E1430" i="6"/>
  <c r="E1438" i="6"/>
  <c r="E1446" i="6"/>
  <c r="E1454" i="6"/>
  <c r="E1462" i="6"/>
  <c r="E1231" i="6"/>
  <c r="E1239" i="6"/>
  <c r="E1247" i="6"/>
  <c r="E1255" i="6"/>
  <c r="E1263" i="6"/>
  <c r="E1271" i="6"/>
  <c r="E1279" i="6"/>
  <c r="E1287" i="6"/>
  <c r="E1295" i="6"/>
  <c r="E1303" i="6"/>
  <c r="E1311" i="6"/>
  <c r="E1319" i="6"/>
  <c r="E1327" i="6"/>
  <c r="E1335" i="6"/>
  <c r="E1343" i="6"/>
  <c r="E1351" i="6"/>
  <c r="E1359" i="6"/>
  <c r="E1367" i="6"/>
  <c r="E1375" i="6"/>
  <c r="E1383" i="6"/>
  <c r="E1391" i="6"/>
  <c r="E1399" i="6"/>
  <c r="E1407" i="6"/>
  <c r="E1415" i="6"/>
  <c r="E1423" i="6"/>
  <c r="E1431" i="6"/>
  <c r="E1439" i="6"/>
  <c r="E1447" i="6"/>
  <c r="E1455" i="6"/>
  <c r="E1463" i="6"/>
  <c r="E1471" i="6"/>
  <c r="E1479" i="6"/>
  <c r="E1487" i="6"/>
  <c r="E1495" i="6"/>
  <c r="E1503" i="6"/>
  <c r="E1511" i="6"/>
  <c r="E1519" i="6"/>
  <c r="E1527" i="6"/>
  <c r="E1535" i="6"/>
  <c r="E1543" i="6"/>
  <c r="E1551" i="6"/>
  <c r="E1559" i="6"/>
  <c r="E1567" i="6"/>
  <c r="E1575" i="6"/>
  <c r="E1583" i="6"/>
  <c r="E1591" i="6"/>
  <c r="E1599" i="6"/>
  <c r="E1607" i="6"/>
  <c r="E1615" i="6"/>
  <c r="E1623" i="6"/>
  <c r="E1631" i="6"/>
  <c r="E1639" i="6"/>
  <c r="E1647" i="6"/>
  <c r="E1655" i="6"/>
  <c r="E1663" i="6"/>
  <c r="E1671" i="6"/>
  <c r="E1679" i="6"/>
  <c r="E1687" i="6"/>
  <c r="E1695" i="6"/>
  <c r="E1703" i="6"/>
  <c r="E1711" i="6"/>
  <c r="E1719" i="6"/>
  <c r="E1727" i="6"/>
  <c r="E1735" i="6"/>
  <c r="E1743" i="6"/>
  <c r="E1751" i="6"/>
  <c r="E1759" i="6"/>
  <c r="E1767" i="6"/>
  <c r="E1775" i="6"/>
  <c r="E1783" i="6"/>
  <c r="E1791" i="6"/>
  <c r="E1799" i="6"/>
  <c r="E1807" i="6"/>
  <c r="E1815" i="6"/>
  <c r="E1823" i="6"/>
  <c r="E1831" i="6"/>
  <c r="E1839" i="6"/>
  <c r="E1847" i="6"/>
  <c r="E1855" i="6"/>
  <c r="E1863" i="6"/>
  <c r="E1871" i="6"/>
  <c r="E1879" i="6"/>
  <c r="E1887" i="6"/>
  <c r="E1895" i="6"/>
  <c r="E1903" i="6"/>
  <c r="E1911" i="6"/>
  <c r="E1919" i="6"/>
  <c r="E1927" i="6"/>
  <c r="E1935" i="6"/>
  <c r="E1943" i="6"/>
  <c r="E1951" i="6"/>
  <c r="E1959" i="6"/>
  <c r="E1967" i="6"/>
  <c r="E1975" i="6"/>
  <c r="E1983" i="6"/>
  <c r="E1991" i="6"/>
  <c r="E1999" i="6"/>
  <c r="E2007" i="6"/>
  <c r="E2015" i="6"/>
  <c r="E2023" i="6"/>
  <c r="E2031" i="6"/>
  <c r="E2039" i="6"/>
  <c r="E2047" i="6"/>
  <c r="E2055" i="6"/>
  <c r="E2063" i="6"/>
  <c r="E2071" i="6"/>
  <c r="E2079" i="6"/>
  <c r="E2087" i="6"/>
  <c r="E2095" i="6"/>
  <c r="E2103" i="6"/>
  <c r="E2111" i="6"/>
  <c r="E2119" i="6"/>
  <c r="E2127" i="6"/>
  <c r="E2135" i="6"/>
  <c r="E2143" i="6"/>
  <c r="E2151" i="6"/>
  <c r="E2159" i="6"/>
  <c r="E2167" i="6"/>
  <c r="E2175" i="6"/>
  <c r="E2183" i="6"/>
  <c r="E2191" i="6"/>
  <c r="E2199" i="6"/>
  <c r="E2207" i="6"/>
  <c r="E2215" i="6"/>
  <c r="E2223" i="6"/>
  <c r="E2231" i="6"/>
  <c r="E2239" i="6"/>
  <c r="E2247" i="6"/>
  <c r="E2255" i="6"/>
  <c r="E2263" i="6"/>
  <c r="E2271" i="6"/>
  <c r="E2279" i="6"/>
  <c r="E2287" i="6"/>
  <c r="E2295" i="6"/>
  <c r="E2303" i="6"/>
  <c r="E2311" i="6"/>
  <c r="E2319" i="6"/>
  <c r="E2327" i="6"/>
  <c r="E2335" i="6"/>
  <c r="E2343" i="6"/>
  <c r="E2351" i="6"/>
  <c r="E2359" i="6"/>
  <c r="E2367" i="6"/>
  <c r="E2375" i="6"/>
  <c r="E2383" i="6"/>
  <c r="E2391" i="6"/>
  <c r="E2399" i="6"/>
  <c r="E2407" i="6"/>
  <c r="E2415" i="6"/>
  <c r="E2423" i="6"/>
  <c r="E2431" i="6"/>
  <c r="E2439" i="6"/>
  <c r="E2447" i="6"/>
  <c r="E2455" i="6"/>
  <c r="E2463" i="6"/>
  <c r="E2471" i="6"/>
  <c r="E2479" i="6"/>
  <c r="E2487" i="6"/>
  <c r="E2495" i="6"/>
  <c r="E2503" i="6"/>
  <c r="E2511" i="6"/>
  <c r="E2519" i="6"/>
  <c r="E2527" i="6"/>
  <c r="E2535" i="6"/>
  <c r="E2543" i="6"/>
  <c r="E2551" i="6"/>
  <c r="E2559" i="6"/>
  <c r="E2567" i="6"/>
  <c r="E2575" i="6"/>
  <c r="E2583" i="6"/>
  <c r="E2591" i="6"/>
  <c r="E2599" i="6"/>
  <c r="E2607" i="6"/>
  <c r="E2615" i="6"/>
  <c r="E2623" i="6"/>
  <c r="E2631" i="6"/>
  <c r="E2639" i="6"/>
  <c r="E1256" i="6"/>
  <c r="E1288" i="6"/>
  <c r="E1320" i="6"/>
  <c r="E1352" i="6"/>
  <c r="E1384" i="6"/>
  <c r="E1416" i="6"/>
  <c r="E1448" i="6"/>
  <c r="E1473" i="6"/>
  <c r="E1496" i="6"/>
  <c r="E1518" i="6"/>
  <c r="E1537" i="6"/>
  <c r="E1560" i="6"/>
  <c r="E1582" i="6"/>
  <c r="E1601" i="6"/>
  <c r="E1624" i="6"/>
  <c r="E1646" i="6"/>
  <c r="E1665" i="6"/>
  <c r="E1688" i="6"/>
  <c r="E1710" i="6"/>
  <c r="E1729" i="6"/>
  <c r="E1752" i="6"/>
  <c r="E1774" i="6"/>
  <c r="E1793" i="6"/>
  <c r="E1816" i="6"/>
  <c r="E1838" i="6"/>
  <c r="E1857" i="6"/>
  <c r="E1880" i="6"/>
  <c r="E1896" i="6"/>
  <c r="E1912" i="6"/>
  <c r="E1928" i="6"/>
  <c r="E1944" i="6"/>
  <c r="E1960" i="6"/>
  <c r="E1976" i="6"/>
  <c r="E1992" i="6"/>
  <c r="E2008" i="6"/>
  <c r="E2024" i="6"/>
  <c r="E2040" i="6"/>
  <c r="E2056" i="6"/>
  <c r="E2072" i="6"/>
  <c r="E2088" i="6"/>
  <c r="E2104" i="6"/>
  <c r="E2120" i="6"/>
  <c r="E2136" i="6"/>
  <c r="E2152" i="6"/>
  <c r="E2168" i="6"/>
  <c r="E2184" i="6"/>
  <c r="E2200" i="6"/>
  <c r="E2216" i="6"/>
  <c r="E2232" i="6"/>
  <c r="E2248" i="6"/>
  <c r="E2264" i="6"/>
  <c r="E2280" i="6"/>
  <c r="E2296" i="6"/>
  <c r="E2312" i="6"/>
  <c r="E2328" i="6"/>
  <c r="E2344" i="6"/>
  <c r="E2360" i="6"/>
  <c r="E2376" i="6"/>
  <c r="E2392" i="6"/>
  <c r="E2408" i="6"/>
  <c r="E2424" i="6"/>
  <c r="E2440" i="6"/>
  <c r="E2456" i="6"/>
  <c r="E2472" i="6"/>
  <c r="E2488" i="6"/>
  <c r="E2504" i="6"/>
  <c r="E2520" i="6"/>
  <c r="E2536" i="6"/>
  <c r="E2552" i="6"/>
  <c r="E2568" i="6"/>
  <c r="E2584" i="6"/>
  <c r="E2600" i="6"/>
  <c r="E2616" i="6"/>
  <c r="E2632" i="6"/>
  <c r="E2647" i="6"/>
  <c r="E2659" i="6"/>
  <c r="E2672" i="6"/>
  <c r="E2686" i="6"/>
  <c r="E2697" i="6"/>
  <c r="E2711" i="6"/>
  <c r="E2721" i="6"/>
  <c r="E2732" i="6"/>
  <c r="E2743" i="6"/>
  <c r="E2753" i="6"/>
  <c r="E2764" i="6"/>
  <c r="E2775" i="6"/>
  <c r="E2785" i="6"/>
  <c r="E2796" i="6"/>
  <c r="E2807" i="6"/>
  <c r="E2817" i="6"/>
  <c r="E2828" i="6"/>
  <c r="E2839" i="6"/>
  <c r="E2849" i="6"/>
  <c r="E2860" i="6"/>
  <c r="E2871" i="6"/>
  <c r="E2881" i="6"/>
  <c r="E2892" i="6"/>
  <c r="E2902" i="6"/>
  <c r="E2910" i="6"/>
  <c r="E2918" i="6"/>
  <c r="E2926" i="6"/>
  <c r="E2934" i="6"/>
  <c r="E2942" i="6"/>
  <c r="E2950" i="6"/>
  <c r="E2958" i="6"/>
  <c r="E2966" i="6"/>
  <c r="E2974" i="6"/>
  <c r="E2982" i="6"/>
  <c r="E2990" i="6"/>
  <c r="E2998" i="6"/>
  <c r="E3006" i="6"/>
  <c r="E3014" i="6"/>
  <c r="E3022" i="6"/>
  <c r="E3030" i="6"/>
  <c r="E3038" i="6"/>
  <c r="E3046" i="6"/>
  <c r="E3054" i="6"/>
  <c r="E3062" i="6"/>
  <c r="E3070" i="6"/>
  <c r="E3078" i="6"/>
  <c r="E3086" i="6"/>
  <c r="E3094" i="6"/>
  <c r="E3102" i="6"/>
  <c r="E3110" i="6"/>
  <c r="E3118" i="6"/>
  <c r="E3126" i="6"/>
  <c r="E3134" i="6"/>
  <c r="E3142" i="6"/>
  <c r="E3150" i="6"/>
  <c r="E3158" i="6"/>
  <c r="E3166" i="6"/>
  <c r="E3174" i="6"/>
  <c r="E3182" i="6"/>
  <c r="E3190" i="6"/>
  <c r="E3198" i="6"/>
  <c r="E3206" i="6"/>
  <c r="E3214" i="6"/>
  <c r="E1257" i="6"/>
  <c r="E1289" i="6"/>
  <c r="E1321" i="6"/>
  <c r="E1353" i="6"/>
  <c r="E1385" i="6"/>
  <c r="E1417" i="6"/>
  <c r="E1449" i="6"/>
  <c r="E1478" i="6"/>
  <c r="E1497" i="6"/>
  <c r="E1520" i="6"/>
  <c r="E1542" i="6"/>
  <c r="E1561" i="6"/>
  <c r="E1584" i="6"/>
  <c r="E1606" i="6"/>
  <c r="E1625" i="6"/>
  <c r="E1648" i="6"/>
  <c r="E1670" i="6"/>
  <c r="E1689" i="6"/>
  <c r="E1712" i="6"/>
  <c r="E1734" i="6"/>
  <c r="E1753" i="6"/>
  <c r="E1776" i="6"/>
  <c r="E1798" i="6"/>
  <c r="E1817" i="6"/>
  <c r="E1840" i="6"/>
  <c r="E1862" i="6"/>
  <c r="E1881" i="6"/>
  <c r="E1897" i="6"/>
  <c r="E1913" i="6"/>
  <c r="E1929" i="6"/>
  <c r="E1945" i="6"/>
  <c r="E1961" i="6"/>
  <c r="E1977" i="6"/>
  <c r="E1993" i="6"/>
  <c r="E2009" i="6"/>
  <c r="E2025" i="6"/>
  <c r="E2041" i="6"/>
  <c r="E2057" i="6"/>
  <c r="E2073" i="6"/>
  <c r="E2089" i="6"/>
  <c r="E2105" i="6"/>
  <c r="E2121" i="6"/>
  <c r="E2137" i="6"/>
  <c r="E2153" i="6"/>
  <c r="E2169" i="6"/>
  <c r="E2185" i="6"/>
  <c r="E2201" i="6"/>
  <c r="E2217" i="6"/>
  <c r="E2233" i="6"/>
  <c r="E2249" i="6"/>
  <c r="E2265" i="6"/>
  <c r="E2281" i="6"/>
  <c r="E2297" i="6"/>
  <c r="E2313" i="6"/>
  <c r="E2329" i="6"/>
  <c r="E2345" i="6"/>
  <c r="E2361" i="6"/>
  <c r="E2377" i="6"/>
  <c r="E2393" i="6"/>
  <c r="E2409" i="6"/>
  <c r="E2425" i="6"/>
  <c r="E2441" i="6"/>
  <c r="E2457" i="6"/>
  <c r="E2473" i="6"/>
  <c r="E2489" i="6"/>
  <c r="E2505" i="6"/>
  <c r="E2521" i="6"/>
  <c r="E2537" i="6"/>
  <c r="E2553" i="6"/>
  <c r="E2569" i="6"/>
  <c r="E2585" i="6"/>
  <c r="E2601" i="6"/>
  <c r="E2617" i="6"/>
  <c r="E2633" i="6"/>
  <c r="E2648" i="6"/>
  <c r="E2662" i="6"/>
  <c r="E2673" i="6"/>
  <c r="E2687" i="6"/>
  <c r="E2699" i="6"/>
  <c r="E2712" i="6"/>
  <c r="E2723" i="6"/>
  <c r="E2734" i="6"/>
  <c r="E2744" i="6"/>
  <c r="E2755" i="6"/>
  <c r="E2766" i="6"/>
  <c r="E2776" i="6"/>
  <c r="E2787" i="6"/>
  <c r="E2798" i="6"/>
  <c r="E2808" i="6"/>
  <c r="E2819" i="6"/>
  <c r="E2830" i="6"/>
  <c r="E2840" i="6"/>
  <c r="E2851" i="6"/>
  <c r="E2862" i="6"/>
  <c r="E2872" i="6"/>
  <c r="E2883" i="6"/>
  <c r="E2894" i="6"/>
  <c r="E2903" i="6"/>
  <c r="E2911" i="6"/>
  <c r="E2919" i="6"/>
  <c r="E2927" i="6"/>
  <c r="E2935" i="6"/>
  <c r="E2943" i="6"/>
  <c r="E2951" i="6"/>
  <c r="E2959" i="6"/>
  <c r="E2967" i="6"/>
  <c r="E2975" i="6"/>
  <c r="E2983" i="6"/>
  <c r="E2991" i="6"/>
  <c r="E2999" i="6"/>
  <c r="E3007" i="6"/>
  <c r="E3015" i="6"/>
  <c r="E3023" i="6"/>
  <c r="E3031" i="6"/>
  <c r="E3039" i="6"/>
  <c r="E3047" i="6"/>
  <c r="E3055" i="6"/>
  <c r="E3063" i="6"/>
  <c r="E3071" i="6"/>
  <c r="E3079" i="6"/>
  <c r="E3087" i="6"/>
  <c r="E3095" i="6"/>
  <c r="E3103" i="6"/>
  <c r="E3111" i="6"/>
  <c r="E3119" i="6"/>
  <c r="E3127" i="6"/>
  <c r="E3135" i="6"/>
  <c r="E3143" i="6"/>
  <c r="E3151" i="6"/>
  <c r="E3159" i="6"/>
  <c r="E3167" i="6"/>
  <c r="E3175" i="6"/>
  <c r="E3183" i="6"/>
  <c r="E3191" i="6"/>
  <c r="E3199" i="6"/>
  <c r="E3207" i="6"/>
  <c r="E3215" i="6"/>
  <c r="E1232" i="6"/>
  <c r="E1264" i="6"/>
  <c r="E1296" i="6"/>
  <c r="E1328" i="6"/>
  <c r="E1360" i="6"/>
  <c r="E1392" i="6"/>
  <c r="E1424" i="6"/>
  <c r="E1456" i="6"/>
  <c r="E1480" i="6"/>
  <c r="E1502" i="6"/>
  <c r="E1521" i="6"/>
  <c r="E1544" i="6"/>
  <c r="E1566" i="6"/>
  <c r="E1585" i="6"/>
  <c r="E1608" i="6"/>
  <c r="E1630" i="6"/>
  <c r="E1649" i="6"/>
  <c r="E1672" i="6"/>
  <c r="E1694" i="6"/>
  <c r="E1713" i="6"/>
  <c r="E1736" i="6"/>
  <c r="E1758" i="6"/>
  <c r="E1777" i="6"/>
  <c r="E1800" i="6"/>
  <c r="E1822" i="6"/>
  <c r="E1841" i="6"/>
  <c r="E1864" i="6"/>
  <c r="E1883" i="6"/>
  <c r="E1899" i="6"/>
  <c r="E1915" i="6"/>
  <c r="E1931" i="6"/>
  <c r="E1947" i="6"/>
  <c r="E1963" i="6"/>
  <c r="E1979" i="6"/>
  <c r="E1995" i="6"/>
  <c r="E2011" i="6"/>
  <c r="E2027" i="6"/>
  <c r="E2043" i="6"/>
  <c r="E2059" i="6"/>
  <c r="E2075" i="6"/>
  <c r="E2091" i="6"/>
  <c r="E2107" i="6"/>
  <c r="E2123" i="6"/>
  <c r="E2139" i="6"/>
  <c r="E2155" i="6"/>
  <c r="E2171" i="6"/>
  <c r="E2187" i="6"/>
  <c r="E2203" i="6"/>
  <c r="E2219" i="6"/>
  <c r="E2235" i="6"/>
  <c r="E2251" i="6"/>
  <c r="E2267" i="6"/>
  <c r="E2283" i="6"/>
  <c r="E2299" i="6"/>
  <c r="E2315" i="6"/>
  <c r="E2331" i="6"/>
  <c r="E2347" i="6"/>
  <c r="E2363" i="6"/>
  <c r="E2379" i="6"/>
  <c r="E2395" i="6"/>
  <c r="E2411" i="6"/>
  <c r="E2427" i="6"/>
  <c r="E2443" i="6"/>
  <c r="E2459" i="6"/>
  <c r="E2475" i="6"/>
  <c r="E2491" i="6"/>
  <c r="E2507" i="6"/>
  <c r="E2523" i="6"/>
  <c r="E2539" i="6"/>
  <c r="E2555" i="6"/>
  <c r="E2571" i="6"/>
  <c r="E2587" i="6"/>
  <c r="E2603" i="6"/>
  <c r="E2619" i="6"/>
  <c r="E2635" i="6"/>
  <c r="E2649" i="6"/>
  <c r="E2663" i="6"/>
  <c r="E2675" i="6"/>
  <c r="E2688" i="6"/>
  <c r="E2702" i="6"/>
  <c r="E2713" i="6"/>
  <c r="E2724" i="6"/>
  <c r="E2735" i="6"/>
  <c r="E2745" i="6"/>
  <c r="E2756" i="6"/>
  <c r="E2767" i="6"/>
  <c r="E2777" i="6"/>
  <c r="E2788" i="6"/>
  <c r="E2799" i="6"/>
  <c r="E2809" i="6"/>
  <c r="E2820" i="6"/>
  <c r="E2831" i="6"/>
  <c r="E2841" i="6"/>
  <c r="E2852" i="6"/>
  <c r="E2863" i="6"/>
  <c r="E2873" i="6"/>
  <c r="E2884" i="6"/>
  <c r="E2895" i="6"/>
  <c r="E2904" i="6"/>
  <c r="E2912" i="6"/>
  <c r="E2920" i="6"/>
  <c r="E2928" i="6"/>
  <c r="E2936" i="6"/>
  <c r="E2944" i="6"/>
  <c r="E2952" i="6"/>
  <c r="E2960" i="6"/>
  <c r="E2968" i="6"/>
  <c r="E2976" i="6"/>
  <c r="E2984" i="6"/>
  <c r="E2992" i="6"/>
  <c r="E3000" i="6"/>
  <c r="E3008" i="6"/>
  <c r="E3016" i="6"/>
  <c r="E3024" i="6"/>
  <c r="E3032" i="6"/>
  <c r="E3040" i="6"/>
  <c r="E3048" i="6"/>
  <c r="E3056" i="6"/>
  <c r="E3064" i="6"/>
  <c r="E3072" i="6"/>
  <c r="E3080" i="6"/>
  <c r="E3088" i="6"/>
  <c r="E3096" i="6"/>
  <c r="E3104" i="6"/>
  <c r="E3112" i="6"/>
  <c r="E3120" i="6"/>
  <c r="E3128" i="6"/>
  <c r="E3136" i="6"/>
  <c r="E3144" i="6"/>
  <c r="E3152" i="6"/>
  <c r="E3160" i="6"/>
  <c r="E3168" i="6"/>
  <c r="E3176" i="6"/>
  <c r="E3184" i="6"/>
  <c r="E3192" i="6"/>
  <c r="E3200" i="6"/>
  <c r="E3208" i="6"/>
  <c r="E3216" i="6"/>
  <c r="E1233" i="6"/>
  <c r="E1265" i="6"/>
  <c r="E1297" i="6"/>
  <c r="E1329" i="6"/>
  <c r="E1361" i="6"/>
  <c r="E1393" i="6"/>
  <c r="E1425" i="6"/>
  <c r="E1457" i="6"/>
  <c r="E1481" i="6"/>
  <c r="E1504" i="6"/>
  <c r="E1526" i="6"/>
  <c r="E1545" i="6"/>
  <c r="E1568" i="6"/>
  <c r="E1590" i="6"/>
  <c r="E1609" i="6"/>
  <c r="E1632" i="6"/>
  <c r="E1654" i="6"/>
  <c r="E1673" i="6"/>
  <c r="E1696" i="6"/>
  <c r="E1718" i="6"/>
  <c r="E1737" i="6"/>
  <c r="E1760" i="6"/>
  <c r="E1782" i="6"/>
  <c r="E1801" i="6"/>
  <c r="E1824" i="6"/>
  <c r="E1846" i="6"/>
  <c r="E1865" i="6"/>
  <c r="E1886" i="6"/>
  <c r="E1902" i="6"/>
  <c r="E1918" i="6"/>
  <c r="E1934" i="6"/>
  <c r="E1950" i="6"/>
  <c r="E1966" i="6"/>
  <c r="E1982" i="6"/>
  <c r="E1998" i="6"/>
  <c r="E2014" i="6"/>
  <c r="E2030" i="6"/>
  <c r="E2046" i="6"/>
  <c r="E2062" i="6"/>
  <c r="E2078" i="6"/>
  <c r="E2094" i="6"/>
  <c r="E2110" i="6"/>
  <c r="E2126" i="6"/>
  <c r="E2142" i="6"/>
  <c r="E2158" i="6"/>
  <c r="E2174" i="6"/>
  <c r="E2190" i="6"/>
  <c r="E2206" i="6"/>
  <c r="E2222" i="6"/>
  <c r="E2238" i="6"/>
  <c r="E2254" i="6"/>
  <c r="E2270" i="6"/>
  <c r="E2286" i="6"/>
  <c r="E2302" i="6"/>
  <c r="E2318" i="6"/>
  <c r="E2334" i="6"/>
  <c r="E2350" i="6"/>
  <c r="E2366" i="6"/>
  <c r="E2382" i="6"/>
  <c r="E2398" i="6"/>
  <c r="E2414" i="6"/>
  <c r="E2430" i="6"/>
  <c r="E2446" i="6"/>
  <c r="E2462" i="6"/>
  <c r="E2478" i="6"/>
  <c r="E2494" i="6"/>
  <c r="E2510" i="6"/>
  <c r="E2526" i="6"/>
  <c r="E2542" i="6"/>
  <c r="E2558" i="6"/>
  <c r="E2574" i="6"/>
  <c r="E2590" i="6"/>
  <c r="E2606" i="6"/>
  <c r="E2622" i="6"/>
  <c r="E2638" i="6"/>
  <c r="E2651" i="6"/>
  <c r="E1240" i="6"/>
  <c r="E1272" i="6"/>
  <c r="E1304" i="6"/>
  <c r="E1336" i="6"/>
  <c r="E1368" i="6"/>
  <c r="E1400" i="6"/>
  <c r="E1432" i="6"/>
  <c r="E1464" i="6"/>
  <c r="E1486" i="6"/>
  <c r="E1505" i="6"/>
  <c r="E1528" i="6"/>
  <c r="E1550" i="6"/>
  <c r="E1569" i="6"/>
  <c r="E1592" i="6"/>
  <c r="E1614" i="6"/>
  <c r="E1633" i="6"/>
  <c r="E1656" i="6"/>
  <c r="E1678" i="6"/>
  <c r="E1697" i="6"/>
  <c r="E1720" i="6"/>
  <c r="E1742" i="6"/>
  <c r="E1761" i="6"/>
  <c r="E1784" i="6"/>
  <c r="E1806" i="6"/>
  <c r="E1825" i="6"/>
  <c r="E1848" i="6"/>
  <c r="E1870" i="6"/>
  <c r="E1888" i="6"/>
  <c r="E1904" i="6"/>
  <c r="E1920" i="6"/>
  <c r="E1936" i="6"/>
  <c r="E1952" i="6"/>
  <c r="E1968" i="6"/>
  <c r="E1984" i="6"/>
  <c r="E2000" i="6"/>
  <c r="E2016" i="6"/>
  <c r="E2032" i="6"/>
  <c r="E2048" i="6"/>
  <c r="E2064" i="6"/>
  <c r="E2080" i="6"/>
  <c r="E2096" i="6"/>
  <c r="E2112" i="6"/>
  <c r="E2128" i="6"/>
  <c r="E2144" i="6"/>
  <c r="E2160" i="6"/>
  <c r="E2176" i="6"/>
  <c r="E2192" i="6"/>
  <c r="E2208" i="6"/>
  <c r="E2224" i="6"/>
  <c r="E2240" i="6"/>
  <c r="E2256" i="6"/>
  <c r="E2272" i="6"/>
  <c r="E2288" i="6"/>
  <c r="E2304" i="6"/>
  <c r="E2320" i="6"/>
  <c r="E2336" i="6"/>
  <c r="E2352" i="6"/>
  <c r="E2368" i="6"/>
  <c r="E2384" i="6"/>
  <c r="E2400" i="6"/>
  <c r="E2416" i="6"/>
  <c r="E2432" i="6"/>
  <c r="E2448" i="6"/>
  <c r="E2464" i="6"/>
  <c r="E2480" i="6"/>
  <c r="E2496" i="6"/>
  <c r="E2512" i="6"/>
  <c r="E2528" i="6"/>
  <c r="E2544" i="6"/>
  <c r="E2560" i="6"/>
  <c r="E2576" i="6"/>
  <c r="E2592" i="6"/>
  <c r="E2608" i="6"/>
  <c r="E2624" i="6"/>
  <c r="E2640" i="6"/>
  <c r="E2654" i="6"/>
  <c r="E2665" i="6"/>
  <c r="E2679" i="6"/>
  <c r="E2691" i="6"/>
  <c r="E2704" i="6"/>
  <c r="E2716" i="6"/>
  <c r="E2727" i="6"/>
  <c r="E2737" i="6"/>
  <c r="E2748" i="6"/>
  <c r="E2759" i="6"/>
  <c r="E2769" i="6"/>
  <c r="E2780" i="6"/>
  <c r="E2791" i="6"/>
  <c r="E2801" i="6"/>
  <c r="E2812" i="6"/>
  <c r="E2823" i="6"/>
  <c r="E2833" i="6"/>
  <c r="E2844" i="6"/>
  <c r="E2855" i="6"/>
  <c r="E2865" i="6"/>
  <c r="E2876" i="6"/>
  <c r="E2887" i="6"/>
  <c r="E2897" i="6"/>
  <c r="E2906" i="6"/>
  <c r="E2914" i="6"/>
  <c r="E2922" i="6"/>
  <c r="E2930" i="6"/>
  <c r="E2938" i="6"/>
  <c r="E2946" i="6"/>
  <c r="E2954" i="6"/>
  <c r="E2962" i="6"/>
  <c r="E2970" i="6"/>
  <c r="E2978" i="6"/>
  <c r="E2986" i="6"/>
  <c r="E2994" i="6"/>
  <c r="E3002" i="6"/>
  <c r="E3010" i="6"/>
  <c r="E3018" i="6"/>
  <c r="E3026" i="6"/>
  <c r="E3034" i="6"/>
  <c r="E3042" i="6"/>
  <c r="E3050" i="6"/>
  <c r="E3058" i="6"/>
  <c r="E3066" i="6"/>
  <c r="E3074" i="6"/>
  <c r="E3082" i="6"/>
  <c r="E3090" i="6"/>
  <c r="E3098" i="6"/>
  <c r="E3106" i="6"/>
  <c r="E3114" i="6"/>
  <c r="E3122" i="6"/>
  <c r="E3130" i="6"/>
  <c r="E3138" i="6"/>
  <c r="E3146" i="6"/>
  <c r="E3154" i="6"/>
  <c r="E3162" i="6"/>
  <c r="E3170" i="6"/>
  <c r="E3178" i="6"/>
  <c r="E3186" i="6"/>
  <c r="E3194" i="6"/>
  <c r="E3202" i="6"/>
  <c r="E3210" i="6"/>
  <c r="E1241" i="6"/>
  <c r="E1273" i="6"/>
  <c r="E1305" i="6"/>
  <c r="E1337" i="6"/>
  <c r="E1369" i="6"/>
  <c r="E1401" i="6"/>
  <c r="E1433" i="6"/>
  <c r="E1465" i="6"/>
  <c r="E1488" i="6"/>
  <c r="E1510" i="6"/>
  <c r="E1529" i="6"/>
  <c r="E1552" i="6"/>
  <c r="E1574" i="6"/>
  <c r="E1593" i="6"/>
  <c r="E1616" i="6"/>
  <c r="E1638" i="6"/>
  <c r="E1657" i="6"/>
  <c r="E1680" i="6"/>
  <c r="E1702" i="6"/>
  <c r="E1721" i="6"/>
  <c r="E1744" i="6"/>
  <c r="E1766" i="6"/>
  <c r="E1785" i="6"/>
  <c r="E1808" i="6"/>
  <c r="E1830" i="6"/>
  <c r="E1849" i="6"/>
  <c r="E1872" i="6"/>
  <c r="E1889" i="6"/>
  <c r="E1905" i="6"/>
  <c r="E1921" i="6"/>
  <c r="E1937" i="6"/>
  <c r="E1953" i="6"/>
  <c r="E1969" i="6"/>
  <c r="E1985" i="6"/>
  <c r="E2001" i="6"/>
  <c r="E2017" i="6"/>
  <c r="E2033" i="6"/>
  <c r="E2049" i="6"/>
  <c r="E2065" i="6"/>
  <c r="E2081" i="6"/>
  <c r="E2097" i="6"/>
  <c r="E2113" i="6"/>
  <c r="E2129" i="6"/>
  <c r="E2145" i="6"/>
  <c r="E2161" i="6"/>
  <c r="E2177" i="6"/>
  <c r="E2193" i="6"/>
  <c r="E2209" i="6"/>
  <c r="E2225" i="6"/>
  <c r="E2241" i="6"/>
  <c r="E2257" i="6"/>
  <c r="E2273" i="6"/>
  <c r="E2289" i="6"/>
  <c r="E2305" i="6"/>
  <c r="E2321" i="6"/>
  <c r="E2337" i="6"/>
  <c r="E2353" i="6"/>
  <c r="E2369" i="6"/>
  <c r="E2385" i="6"/>
  <c r="E2401" i="6"/>
  <c r="E2417" i="6"/>
  <c r="E2433" i="6"/>
  <c r="E2449" i="6"/>
  <c r="E2465" i="6"/>
  <c r="E2481" i="6"/>
  <c r="E2497" i="6"/>
  <c r="E2513" i="6"/>
  <c r="E2529" i="6"/>
  <c r="E2545" i="6"/>
  <c r="E2561" i="6"/>
  <c r="E2577" i="6"/>
  <c r="E2593" i="6"/>
  <c r="E2609" i="6"/>
  <c r="E2625" i="6"/>
  <c r="E2641" i="6"/>
  <c r="E2655" i="6"/>
  <c r="E2667" i="6"/>
  <c r="E2680" i="6"/>
  <c r="E2694" i="6"/>
  <c r="E2705" i="6"/>
  <c r="E2718" i="6"/>
  <c r="E2728" i="6"/>
  <c r="E2739" i="6"/>
  <c r="E2750" i="6"/>
  <c r="E2760" i="6"/>
  <c r="E2771" i="6"/>
  <c r="E2782" i="6"/>
  <c r="E2792" i="6"/>
  <c r="E2803" i="6"/>
  <c r="E2814" i="6"/>
  <c r="E2824" i="6"/>
  <c r="E2835" i="6"/>
  <c r="E2846" i="6"/>
  <c r="E2856" i="6"/>
  <c r="E2867" i="6"/>
  <c r="E2878" i="6"/>
  <c r="E2888" i="6"/>
  <c r="E2899" i="6"/>
  <c r="E2907" i="6"/>
  <c r="E2915" i="6"/>
  <c r="E2923" i="6"/>
  <c r="E2931" i="6"/>
  <c r="E2939" i="6"/>
  <c r="E2947" i="6"/>
  <c r="E2955" i="6"/>
  <c r="E2963" i="6"/>
  <c r="E2971" i="6"/>
  <c r="E2979" i="6"/>
  <c r="E2987" i="6"/>
  <c r="E2995" i="6"/>
  <c r="E3003" i="6"/>
  <c r="E3011" i="6"/>
  <c r="E3019" i="6"/>
  <c r="E3027" i="6"/>
  <c r="E3035" i="6"/>
  <c r="E3043" i="6"/>
  <c r="E3051" i="6"/>
  <c r="E3059" i="6"/>
  <c r="E3067" i="6"/>
  <c r="E3075" i="6"/>
  <c r="E3083" i="6"/>
  <c r="E3091" i="6"/>
  <c r="E3099" i="6"/>
  <c r="E3107" i="6"/>
  <c r="E3115" i="6"/>
  <c r="E3123" i="6"/>
  <c r="E3131" i="6"/>
  <c r="E3139" i="6"/>
  <c r="E3147" i="6"/>
  <c r="E3155" i="6"/>
  <c r="E3163" i="6"/>
  <c r="E3171" i="6"/>
  <c r="E3179" i="6"/>
  <c r="E3187" i="6"/>
  <c r="E3195" i="6"/>
  <c r="E3203" i="6"/>
  <c r="E3211" i="6"/>
  <c r="E1249" i="6"/>
  <c r="E1281" i="6"/>
  <c r="E1313" i="6"/>
  <c r="E1345" i="6"/>
  <c r="E1377" i="6"/>
  <c r="E1409" i="6"/>
  <c r="E1441" i="6"/>
  <c r="E1472" i="6"/>
  <c r="E1494" i="6"/>
  <c r="E1513" i="6"/>
  <c r="E1536" i="6"/>
  <c r="E1558" i="6"/>
  <c r="E1577" i="6"/>
  <c r="E1600" i="6"/>
  <c r="E1622" i="6"/>
  <c r="E1641" i="6"/>
  <c r="E1664" i="6"/>
  <c r="E1686" i="6"/>
  <c r="E1705" i="6"/>
  <c r="E1728" i="6"/>
  <c r="E1750" i="6"/>
  <c r="E1769" i="6"/>
  <c r="E1792" i="6"/>
  <c r="E1814" i="6"/>
  <c r="E1833" i="6"/>
  <c r="E1856" i="6"/>
  <c r="E1878" i="6"/>
  <c r="E1894" i="6"/>
  <c r="E1910" i="6"/>
  <c r="E1926" i="6"/>
  <c r="E1942" i="6"/>
  <c r="E1958" i="6"/>
  <c r="E1974" i="6"/>
  <c r="E1990" i="6"/>
  <c r="E2006" i="6"/>
  <c r="E2022" i="6"/>
  <c r="E2038" i="6"/>
  <c r="E2054" i="6"/>
  <c r="E2070" i="6"/>
  <c r="E2086" i="6"/>
  <c r="E2102" i="6"/>
  <c r="E2118" i="6"/>
  <c r="E2134" i="6"/>
  <c r="E2150" i="6"/>
  <c r="E2166" i="6"/>
  <c r="E2182" i="6"/>
  <c r="E2198" i="6"/>
  <c r="E2214" i="6"/>
  <c r="E2230" i="6"/>
  <c r="E2246" i="6"/>
  <c r="E2262" i="6"/>
  <c r="E2278" i="6"/>
  <c r="E2294" i="6"/>
  <c r="E2310" i="6"/>
  <c r="E2326" i="6"/>
  <c r="E2342" i="6"/>
  <c r="E2358" i="6"/>
  <c r="E2374" i="6"/>
  <c r="E2390" i="6"/>
  <c r="E2406" i="6"/>
  <c r="E2422" i="6"/>
  <c r="E2438" i="6"/>
  <c r="E2454" i="6"/>
  <c r="E2470" i="6"/>
  <c r="E2486" i="6"/>
  <c r="E2502" i="6"/>
  <c r="E2518" i="6"/>
  <c r="E2534" i="6"/>
  <c r="E2550" i="6"/>
  <c r="E2566" i="6"/>
  <c r="E2582" i="6"/>
  <c r="E2598" i="6"/>
  <c r="E2614" i="6"/>
  <c r="E2630" i="6"/>
  <c r="E2646" i="6"/>
  <c r="E2657" i="6"/>
  <c r="E2671" i="6"/>
  <c r="E2683" i="6"/>
  <c r="E2696" i="6"/>
  <c r="E2710" i="6"/>
  <c r="E2720" i="6"/>
  <c r="E2731" i="6"/>
  <c r="E2742" i="6"/>
  <c r="E2752" i="6"/>
  <c r="E2763" i="6"/>
  <c r="E2774" i="6"/>
  <c r="E2784" i="6"/>
  <c r="E2795" i="6"/>
  <c r="E2806" i="6"/>
  <c r="E2816" i="6"/>
  <c r="E2827" i="6"/>
  <c r="E2838" i="6"/>
  <c r="E2848" i="6"/>
  <c r="E2859" i="6"/>
  <c r="E2870" i="6"/>
  <c r="E2880" i="6"/>
  <c r="E2891" i="6"/>
  <c r="E2901" i="6"/>
  <c r="E2909" i="6"/>
  <c r="E2917" i="6"/>
  <c r="E2925" i="6"/>
  <c r="E2933" i="6"/>
  <c r="E2941" i="6"/>
  <c r="E2949" i="6"/>
  <c r="E2957" i="6"/>
  <c r="E2965" i="6"/>
  <c r="E2973" i="6"/>
  <c r="E2981" i="6"/>
  <c r="E2989" i="6"/>
  <c r="E2997" i="6"/>
  <c r="E3005" i="6"/>
  <c r="E3013" i="6"/>
  <c r="E3021" i="6"/>
  <c r="E3029" i="6"/>
  <c r="E3037" i="6"/>
  <c r="E3045" i="6"/>
  <c r="E3053" i="6"/>
  <c r="E3061" i="6"/>
  <c r="E3069" i="6"/>
  <c r="E3077" i="6"/>
  <c r="E3085" i="6"/>
  <c r="E3093" i="6"/>
  <c r="E3101" i="6"/>
  <c r="E3109" i="6"/>
  <c r="E3117" i="6"/>
  <c r="E3125" i="6"/>
  <c r="E3133" i="6"/>
  <c r="E3141" i="6"/>
  <c r="E3149" i="6"/>
  <c r="E3157" i="6"/>
  <c r="E3165" i="6"/>
  <c r="E3173" i="6"/>
  <c r="E3181" i="6"/>
  <c r="E3189" i="6"/>
  <c r="E3197" i="6"/>
  <c r="E3205" i="6"/>
  <c r="E3213" i="6"/>
  <c r="E1280" i="6"/>
  <c r="E1512" i="6"/>
  <c r="E1681" i="6"/>
  <c r="E1854" i="6"/>
  <c r="E1987" i="6"/>
  <c r="E2115" i="6"/>
  <c r="E2243" i="6"/>
  <c r="E2371" i="6"/>
  <c r="E2499" i="6"/>
  <c r="E2627" i="6"/>
  <c r="E2695" i="6"/>
  <c r="E2740" i="6"/>
  <c r="E2783" i="6"/>
  <c r="E2825" i="6"/>
  <c r="E2868" i="6"/>
  <c r="E2908" i="6"/>
  <c r="E2940" i="6"/>
  <c r="E2972" i="6"/>
  <c r="E3004" i="6"/>
  <c r="E3036" i="6"/>
  <c r="E3068" i="6"/>
  <c r="E3100" i="6"/>
  <c r="E3132" i="6"/>
  <c r="E3164" i="6"/>
  <c r="E3196" i="6"/>
  <c r="E1312" i="6"/>
  <c r="E1534" i="6"/>
  <c r="E1704" i="6"/>
  <c r="E1873" i="6"/>
  <c r="E2003" i="6"/>
  <c r="E2131" i="6"/>
  <c r="E2259" i="6"/>
  <c r="E2387" i="6"/>
  <c r="E2515" i="6"/>
  <c r="E2643" i="6"/>
  <c r="E2703" i="6"/>
  <c r="E2747" i="6"/>
  <c r="E2790" i="6"/>
  <c r="E2832" i="6"/>
  <c r="E2875" i="6"/>
  <c r="E2913" i="6"/>
  <c r="E2945" i="6"/>
  <c r="E2977" i="6"/>
  <c r="E3009" i="6"/>
  <c r="E3041" i="6"/>
  <c r="E3073" i="6"/>
  <c r="E3105" i="6"/>
  <c r="E3137" i="6"/>
  <c r="E3169" i="6"/>
  <c r="E3201" i="6"/>
  <c r="E1344" i="6"/>
  <c r="E1553" i="6"/>
  <c r="E1726" i="6"/>
  <c r="E1891" i="6"/>
  <c r="E2019" i="6"/>
  <c r="E2147" i="6"/>
  <c r="E2275" i="6"/>
  <c r="E2403" i="6"/>
  <c r="E2531" i="6"/>
  <c r="E2656" i="6"/>
  <c r="E2707" i="6"/>
  <c r="E2751" i="6"/>
  <c r="E2793" i="6"/>
  <c r="E2836" i="6"/>
  <c r="E2879" i="6"/>
  <c r="E2916" i="6"/>
  <c r="E2948" i="6"/>
  <c r="E2980" i="6"/>
  <c r="E3012" i="6"/>
  <c r="E3044" i="6"/>
  <c r="E3076" i="6"/>
  <c r="E3108" i="6"/>
  <c r="E3140" i="6"/>
  <c r="E3172" i="6"/>
  <c r="E3204" i="6"/>
  <c r="E1376" i="6"/>
  <c r="E1576" i="6"/>
  <c r="E1745" i="6"/>
  <c r="E1907" i="6"/>
  <c r="E2035" i="6"/>
  <c r="E2163" i="6"/>
  <c r="E2291" i="6"/>
  <c r="E2419" i="6"/>
  <c r="E2547" i="6"/>
  <c r="E2664" i="6"/>
  <c r="E2715" i="6"/>
  <c r="E2758" i="6"/>
  <c r="E2800" i="6"/>
  <c r="E2843" i="6"/>
  <c r="E2886" i="6"/>
  <c r="E2921" i="6"/>
  <c r="E2953" i="6"/>
  <c r="E2985" i="6"/>
  <c r="E3017" i="6"/>
  <c r="E3049" i="6"/>
  <c r="E3081" i="6"/>
  <c r="E3113" i="6"/>
  <c r="E3145" i="6"/>
  <c r="E3177" i="6"/>
  <c r="E3209" i="6"/>
  <c r="E1408" i="6"/>
  <c r="E1598" i="6"/>
  <c r="E1768" i="6"/>
  <c r="E1923" i="6"/>
  <c r="E2051" i="6"/>
  <c r="E2179" i="6"/>
  <c r="E2307" i="6"/>
  <c r="E2435" i="6"/>
  <c r="E2563" i="6"/>
  <c r="E2670" i="6"/>
  <c r="E2719" i="6"/>
  <c r="E2761" i="6"/>
  <c r="E2804" i="6"/>
  <c r="E2847" i="6"/>
  <c r="E2889" i="6"/>
  <c r="E2924" i="6"/>
  <c r="E2956" i="6"/>
  <c r="E2988" i="6"/>
  <c r="E3020" i="6"/>
  <c r="E3052" i="6"/>
  <c r="E3084" i="6"/>
  <c r="E3116" i="6"/>
  <c r="E3148" i="6"/>
  <c r="E3180" i="6"/>
  <c r="E3212" i="6"/>
  <c r="E1440" i="6"/>
  <c r="E1617" i="6"/>
  <c r="E1790" i="6"/>
  <c r="E1939" i="6"/>
  <c r="E2067" i="6"/>
  <c r="E2195" i="6"/>
  <c r="E2323" i="6"/>
  <c r="E2451" i="6"/>
  <c r="E2579" i="6"/>
  <c r="E2678" i="6"/>
  <c r="E2726" i="6"/>
  <c r="E2768" i="6"/>
  <c r="E2811" i="6"/>
  <c r="E2854" i="6"/>
  <c r="E2896" i="6"/>
  <c r="E2929" i="6"/>
  <c r="E2961" i="6"/>
  <c r="E2993" i="6"/>
  <c r="E3025" i="6"/>
  <c r="E3057" i="6"/>
  <c r="E3089" i="6"/>
  <c r="E3121" i="6"/>
  <c r="E3153" i="6"/>
  <c r="E3185" i="6"/>
  <c r="E3217" i="6"/>
  <c r="E1470" i="6"/>
  <c r="E1640" i="6"/>
  <c r="E1809" i="6"/>
  <c r="E1955" i="6"/>
  <c r="E2083" i="6"/>
  <c r="E2211" i="6"/>
  <c r="E2339" i="6"/>
  <c r="E2467" i="6"/>
  <c r="E2595" i="6"/>
  <c r="E2681" i="6"/>
  <c r="E2729" i="6"/>
  <c r="E2772" i="6"/>
  <c r="E2815" i="6"/>
  <c r="E2857" i="6"/>
  <c r="E2900" i="6"/>
  <c r="E2932" i="6"/>
  <c r="E2964" i="6"/>
  <c r="E2996" i="6"/>
  <c r="E3028" i="6"/>
  <c r="E3060" i="6"/>
  <c r="E3092" i="6"/>
  <c r="E3124" i="6"/>
  <c r="E3156" i="6"/>
  <c r="E3188" i="6"/>
  <c r="E1248" i="6"/>
  <c r="E1489" i="6"/>
  <c r="E1662" i="6"/>
  <c r="E1832" i="6"/>
  <c r="E1971" i="6"/>
  <c r="E2099" i="6"/>
  <c r="E2227" i="6"/>
  <c r="E2355" i="6"/>
  <c r="E2483" i="6"/>
  <c r="E2611" i="6"/>
  <c r="E2689" i="6"/>
  <c r="E2736" i="6"/>
  <c r="E2779" i="6"/>
  <c r="E2822" i="6"/>
  <c r="E2864" i="6"/>
  <c r="E2905" i="6"/>
  <c r="E2937" i="6"/>
  <c r="E2969" i="6"/>
  <c r="E3001" i="6"/>
  <c r="E3033" i="6"/>
  <c r="E3065" i="6"/>
  <c r="E3097" i="6"/>
  <c r="E3129" i="6"/>
  <c r="E3161" i="6"/>
  <c r="E3193" i="6"/>
  <c r="E1191" i="6"/>
  <c r="C908" i="10"/>
  <c r="A5" i="5"/>
  <c r="A6" i="5" s="1"/>
  <c r="A7" i="5" s="1"/>
  <c r="A8" i="5" s="1"/>
  <c r="A9" i="5" s="1"/>
  <c r="A10" i="5" s="1"/>
  <c r="A11" i="5" s="1"/>
  <c r="A12" i="5" s="1"/>
  <c r="A13" i="5" s="1"/>
  <c r="A14" i="5" s="1"/>
  <c r="A15" i="5" s="1"/>
  <c r="E1125" i="6"/>
  <c r="E1184" i="6"/>
  <c r="E1181" i="6"/>
  <c r="E1182" i="6"/>
  <c r="E1185" i="6"/>
  <c r="E1129" i="6"/>
  <c r="E1187" i="6"/>
  <c r="E1133" i="6"/>
  <c r="E1131" i="6"/>
  <c r="E1179" i="6"/>
  <c r="E1126" i="6"/>
  <c r="E1156" i="6"/>
  <c r="E1160" i="6"/>
  <c r="E1127" i="6"/>
  <c r="E1112" i="6"/>
  <c r="E1110" i="6"/>
  <c r="E1189" i="6"/>
  <c r="E1157" i="6"/>
  <c r="E1159" i="6"/>
  <c r="E1188" i="6"/>
  <c r="E1183" i="6"/>
  <c r="E1132" i="6"/>
  <c r="E1186" i="6"/>
  <c r="E1190" i="6"/>
  <c r="E1128" i="6"/>
  <c r="E1107" i="6"/>
  <c r="E1130" i="6"/>
  <c r="E1180" i="6"/>
  <c r="E1155" i="6"/>
  <c r="E1158" i="6"/>
  <c r="E1111" i="6"/>
  <c r="E384" i="6"/>
  <c r="E47" i="6"/>
  <c r="E422" i="6"/>
  <c r="E6" i="6"/>
  <c r="E729" i="6"/>
  <c r="E312" i="6"/>
  <c r="E45" i="6"/>
  <c r="E12" i="6"/>
  <c r="E821" i="6"/>
  <c r="E909" i="6"/>
  <c r="E313" i="6"/>
  <c r="E820" i="6"/>
  <c r="E5" i="6"/>
  <c r="E423" i="6"/>
  <c r="E11" i="6"/>
  <c r="E13" i="6"/>
  <c r="E819" i="6"/>
  <c r="E683" i="6"/>
  <c r="E908" i="6"/>
  <c r="E878" i="6"/>
  <c r="E684" i="6"/>
  <c r="E994" i="6"/>
  <c r="E7" i="6"/>
  <c r="E645" i="6"/>
  <c r="E918" i="6"/>
  <c r="E210" i="6"/>
  <c r="E424" i="6"/>
  <c r="E726" i="6"/>
  <c r="E673" i="6"/>
  <c r="E449" i="6"/>
  <c r="E799" i="6"/>
  <c r="E288" i="6"/>
  <c r="E286" i="6"/>
  <c r="E802" i="6"/>
  <c r="E215" i="6"/>
  <c r="E564" i="6"/>
  <c r="E38" i="6"/>
  <c r="E84" i="6"/>
  <c r="E787" i="6"/>
  <c r="E794" i="6"/>
  <c r="E795" i="6"/>
  <c r="E666" i="6"/>
  <c r="E306" i="6"/>
  <c r="E565" i="6"/>
  <c r="E111" i="6"/>
  <c r="E127" i="6"/>
  <c r="E140" i="6"/>
  <c r="E342" i="6"/>
  <c r="E328" i="6"/>
  <c r="E461" i="6"/>
  <c r="E154" i="6"/>
  <c r="E812" i="6"/>
  <c r="E792" i="6"/>
  <c r="E386" i="6"/>
  <c r="E221" i="6"/>
  <c r="E811" i="6"/>
  <c r="E388" i="6"/>
  <c r="E995" i="6"/>
  <c r="E786" i="6"/>
  <c r="E174" i="6"/>
  <c r="E326" i="6"/>
  <c r="E805" i="6"/>
  <c r="E705" i="6"/>
  <c r="E782" i="6"/>
  <c r="E464" i="6"/>
  <c r="E213" i="6"/>
  <c r="E635" i="6"/>
  <c r="E637" i="6"/>
  <c r="E783" i="6"/>
  <c r="E727" i="6"/>
  <c r="E130" i="6"/>
  <c r="E217" i="6"/>
  <c r="E81" i="6"/>
  <c r="E59" i="6"/>
  <c r="E562" i="6"/>
  <c r="E425" i="6"/>
  <c r="E325" i="6"/>
  <c r="E450" i="6"/>
  <c r="E271" i="6"/>
  <c r="E161" i="6"/>
  <c r="E567" i="6"/>
  <c r="E310" i="6"/>
  <c r="E277" i="6"/>
  <c r="E225" i="6"/>
  <c r="E261" i="6"/>
  <c r="E558" i="6"/>
  <c r="E987" i="6"/>
  <c r="E324" i="6"/>
  <c r="E145" i="6"/>
  <c r="E285" i="6"/>
  <c r="E274" i="6"/>
  <c r="E264" i="6"/>
  <c r="E218" i="6"/>
  <c r="E988" i="6"/>
  <c r="E701" i="6"/>
  <c r="E375" i="6"/>
  <c r="E419" i="6"/>
  <c r="E790" i="6"/>
  <c r="E343" i="6"/>
  <c r="E66" i="6"/>
  <c r="E793" i="6"/>
  <c r="E41" i="6"/>
  <c r="E44" i="6"/>
  <c r="E49" i="6"/>
  <c r="E131" i="6"/>
  <c r="E808" i="6"/>
  <c r="E42" i="6"/>
  <c r="E809" i="6"/>
  <c r="E822" i="6"/>
  <c r="E155" i="6"/>
  <c r="E167" i="6"/>
  <c r="E106" i="6"/>
  <c r="E797" i="6"/>
  <c r="E311" i="6"/>
  <c r="E451" i="6"/>
  <c r="E187" i="6"/>
  <c r="E816" i="6"/>
  <c r="E989" i="6"/>
  <c r="E189" i="6"/>
  <c r="E677" i="6"/>
  <c r="E1049" i="6"/>
  <c r="E1045" i="6"/>
  <c r="E188" i="6"/>
  <c r="E60" i="6"/>
  <c r="E427" i="6"/>
  <c r="E724" i="6"/>
  <c r="E1046" i="6"/>
  <c r="E776" i="6"/>
  <c r="E85" i="6"/>
  <c r="E400" i="6"/>
  <c r="E420" i="6"/>
  <c r="E563" i="6"/>
  <c r="E162" i="6"/>
  <c r="E744" i="6"/>
  <c r="E223" i="6"/>
  <c r="E604" i="6"/>
  <c r="E383" i="6"/>
  <c r="E862" i="6"/>
  <c r="E1048" i="6"/>
  <c r="E780" i="6"/>
  <c r="E15" i="6"/>
  <c r="E209" i="6"/>
  <c r="E686" i="6"/>
  <c r="E739" i="6"/>
  <c r="E644" i="6"/>
  <c r="E672" i="6"/>
  <c r="E170" i="6"/>
  <c r="E16" i="6"/>
  <c r="E731" i="6"/>
  <c r="E804" i="6"/>
  <c r="E882" i="6"/>
  <c r="E183" i="6"/>
  <c r="E779" i="6"/>
  <c r="E220" i="6"/>
  <c r="E336" i="6"/>
  <c r="E147" i="6"/>
  <c r="E775" i="6"/>
  <c r="E880" i="6"/>
  <c r="E365" i="6"/>
  <c r="E702" i="6"/>
  <c r="E703" i="6"/>
  <c r="E65" i="6"/>
  <c r="E112" i="6"/>
  <c r="E682" i="6"/>
  <c r="E121" i="6"/>
  <c r="E163" i="6"/>
  <c r="E290" i="6"/>
  <c r="E700" i="6"/>
  <c r="E160" i="6"/>
  <c r="E1044" i="6"/>
  <c r="E327" i="6"/>
  <c r="E817" i="6"/>
  <c r="E385" i="6"/>
  <c r="E108" i="6"/>
  <c r="E665" i="6"/>
  <c r="E309" i="6"/>
  <c r="E169" i="6"/>
  <c r="E445" i="6"/>
  <c r="E178" i="6"/>
  <c r="E166" i="6"/>
  <c r="E82" i="6"/>
  <c r="E1047" i="6"/>
  <c r="E462" i="6"/>
  <c r="E446" i="6"/>
  <c r="E742" i="6"/>
  <c r="E211" i="6"/>
  <c r="E784" i="6"/>
  <c r="E43" i="6"/>
  <c r="E94" i="6"/>
  <c r="E881" i="6"/>
  <c r="E321" i="6"/>
  <c r="E1067" i="6"/>
  <c r="E1066" i="6"/>
  <c r="E454" i="6"/>
  <c r="E180" i="6"/>
  <c r="E448" i="6"/>
  <c r="E93" i="6"/>
  <c r="E219" i="6"/>
  <c r="E363" i="6"/>
  <c r="E109" i="6"/>
  <c r="E119" i="6"/>
  <c r="E382" i="6"/>
  <c r="E224" i="6"/>
  <c r="E789" i="6"/>
  <c r="E120" i="6"/>
  <c r="E329" i="6"/>
  <c r="E364" i="6"/>
  <c r="E407" i="6"/>
  <c r="E107" i="6"/>
  <c r="E678" i="6"/>
  <c r="E101" i="6"/>
  <c r="E815" i="6"/>
  <c r="E139" i="6"/>
  <c r="E168" i="6"/>
  <c r="E302" i="6"/>
  <c r="E270" i="6"/>
  <c r="E110" i="6"/>
  <c r="E150" i="6"/>
  <c r="E381" i="6"/>
  <c r="E791" i="6"/>
  <c r="E605" i="6"/>
  <c r="E813" i="6"/>
  <c r="E643" i="6"/>
  <c r="E566" i="6"/>
  <c r="E152" i="6"/>
  <c r="E128" i="6"/>
  <c r="E967" i="6"/>
  <c r="E387" i="6"/>
  <c r="E148" i="6"/>
  <c r="E676" i="6"/>
  <c r="E149" i="6"/>
  <c r="E823" i="6"/>
  <c r="E132" i="6"/>
  <c r="E212" i="6"/>
  <c r="E772" i="6"/>
  <c r="E688" i="6"/>
  <c r="E917" i="6"/>
  <c r="E685" i="6"/>
  <c r="E453" i="6"/>
  <c r="E181" i="6"/>
  <c r="E773" i="6"/>
  <c r="E725" i="6"/>
  <c r="E634" i="6"/>
  <c r="E810" i="6"/>
  <c r="E289" i="6"/>
  <c r="E408" i="6"/>
  <c r="E83" i="6"/>
  <c r="E278" i="6"/>
  <c r="E879" i="6"/>
  <c r="E800" i="6"/>
  <c r="E674" i="6"/>
  <c r="E777" i="6"/>
  <c r="E61" i="6"/>
  <c r="E426" i="6"/>
  <c r="E798" i="6"/>
  <c r="E151" i="6"/>
  <c r="E965" i="6"/>
  <c r="E774" i="6"/>
  <c r="E377" i="6"/>
  <c r="E337" i="6"/>
  <c r="E301" i="6"/>
  <c r="E743" i="6"/>
  <c r="E372" i="6"/>
  <c r="E398" i="6"/>
  <c r="E778" i="6"/>
  <c r="E338" i="6"/>
  <c r="E557" i="6"/>
  <c r="E966" i="6"/>
  <c r="E1065" i="6"/>
  <c r="E785" i="6"/>
  <c r="E877" i="6"/>
  <c r="E806" i="6"/>
  <c r="E208" i="6"/>
  <c r="E129" i="6"/>
  <c r="E444" i="6"/>
  <c r="E399" i="6"/>
  <c r="E796" i="6"/>
  <c r="E638" i="6"/>
  <c r="E39" i="6"/>
  <c r="E287" i="6"/>
  <c r="E275" i="6"/>
  <c r="E156" i="6"/>
  <c r="E222" i="6"/>
  <c r="E556" i="6"/>
  <c r="E182" i="6"/>
  <c r="E153" i="6"/>
  <c r="E463" i="6"/>
  <c r="E103" i="6"/>
  <c r="E307" i="6"/>
  <c r="E803" i="6"/>
  <c r="E689" i="6"/>
  <c r="E344" i="6"/>
  <c r="E164" i="6"/>
  <c r="E266" i="6"/>
  <c r="E105" i="6"/>
  <c r="E465" i="6"/>
  <c r="E824" i="6"/>
  <c r="E322" i="6"/>
  <c r="E919" i="6"/>
  <c r="E216" i="6"/>
  <c r="E146" i="6"/>
  <c r="E172" i="6"/>
  <c r="E825" i="6"/>
  <c r="E606" i="6"/>
  <c r="E452" i="6"/>
  <c r="E687" i="6"/>
  <c r="E171" i="6"/>
  <c r="E993" i="6"/>
  <c r="E308" i="6"/>
  <c r="E671" i="6"/>
  <c r="E214" i="6"/>
  <c r="E466" i="6"/>
  <c r="E447" i="6"/>
  <c r="E807" i="6"/>
  <c r="E732" i="6"/>
  <c r="E740" i="6"/>
  <c r="E173" i="6"/>
  <c r="E376" i="6"/>
  <c r="E314" i="6"/>
  <c r="E818" i="6"/>
  <c r="E801" i="6"/>
  <c r="E104" i="6"/>
  <c r="E670" i="6"/>
  <c r="E675" i="6"/>
  <c r="E265" i="6"/>
  <c r="E276" i="6"/>
  <c r="E273" i="6"/>
  <c r="E323" i="6"/>
  <c r="E141" i="6"/>
  <c r="E67" i="6"/>
  <c r="E690" i="6"/>
  <c r="E373" i="6"/>
  <c r="E639" i="6"/>
  <c r="E40" i="6"/>
  <c r="E262" i="6"/>
  <c r="E272" i="6"/>
  <c r="E443" i="6"/>
  <c r="E421" i="6"/>
  <c r="E80" i="6"/>
  <c r="E263" i="6"/>
  <c r="E102" i="6"/>
  <c r="E814" i="6"/>
  <c r="E300" i="6"/>
  <c r="E14" i="6"/>
  <c r="E704" i="6"/>
  <c r="E730" i="6"/>
  <c r="E165" i="6"/>
  <c r="E409" i="6"/>
  <c r="E636" i="6"/>
  <c r="E179" i="6"/>
  <c r="E728" i="6"/>
  <c r="E664" i="6"/>
  <c r="E788" i="6"/>
  <c r="E92" i="6"/>
  <c r="E48" i="6"/>
  <c r="E46" i="6"/>
  <c r="E910" i="6"/>
  <c r="E741" i="6"/>
  <c r="C12" i="9"/>
  <c r="C11" i="9" s="1"/>
  <c r="C10" i="9" s="1"/>
  <c r="C9" i="9" s="1"/>
  <c r="C8" i="9" s="1"/>
  <c r="C7" i="9" s="1"/>
  <c r="C73" i="10"/>
  <c r="C346" i="10"/>
  <c r="C827" i="10"/>
  <c r="C522" i="10"/>
  <c r="C580" i="10"/>
  <c r="C105" i="10"/>
  <c r="C273" i="10"/>
  <c r="C977" i="10"/>
  <c r="C1163" i="10"/>
  <c r="C211" i="10"/>
  <c r="C1061" i="10"/>
  <c r="C915" i="10"/>
  <c r="C878" i="10"/>
  <c r="C9" i="10"/>
  <c r="C393" i="10"/>
  <c r="C210" i="10"/>
  <c r="C850" i="10"/>
  <c r="C1133" i="10"/>
  <c r="C209" i="10"/>
  <c r="C186" i="10"/>
  <c r="C858" i="10"/>
  <c r="C707" i="10"/>
  <c r="C25" i="10"/>
  <c r="C657" i="10"/>
  <c r="C226" i="10"/>
  <c r="C962" i="10"/>
  <c r="C403" i="10"/>
  <c r="C665" i="10"/>
  <c r="C106" i="10"/>
  <c r="C458" i="10"/>
  <c r="C1035" i="10"/>
  <c r="C483" i="10"/>
  <c r="C264" i="10"/>
  <c r="C115" i="10"/>
  <c r="C571" i="10"/>
  <c r="C12" i="10"/>
  <c r="C1159" i="10"/>
  <c r="C292" i="10"/>
  <c r="C868" i="10"/>
  <c r="C459" i="10"/>
  <c r="C228" i="10"/>
  <c r="C423" i="10"/>
  <c r="C911" i="10"/>
  <c r="C671" i="10"/>
  <c r="C241" i="10"/>
  <c r="C89" i="10"/>
  <c r="C659" i="10"/>
  <c r="C1131" i="10"/>
  <c r="C763" i="10"/>
  <c r="C843" i="10"/>
  <c r="C560" i="10"/>
  <c r="C956" i="10"/>
  <c r="C935" i="10"/>
  <c r="C482" i="10"/>
  <c r="C202" i="10"/>
  <c r="C516" i="10"/>
  <c r="C768" i="10"/>
  <c r="C660" i="10"/>
  <c r="C169" i="10"/>
  <c r="C553" i="10"/>
  <c r="C2" i="10"/>
  <c r="C370" i="10"/>
  <c r="C946" i="10"/>
  <c r="C369" i="10"/>
  <c r="C506" i="10"/>
  <c r="C1019" i="10"/>
  <c r="C971" i="10"/>
  <c r="C476" i="10"/>
  <c r="C153" i="10"/>
  <c r="C514" i="10"/>
  <c r="C1155" i="10"/>
  <c r="C851" i="10"/>
  <c r="C225" i="10"/>
  <c r="C234" i="10"/>
  <c r="C618" i="10"/>
  <c r="C923" i="10"/>
  <c r="C880" i="10"/>
  <c r="C243" i="10"/>
  <c r="C1036" i="10"/>
  <c r="C1165" i="10"/>
  <c r="C232" i="10"/>
  <c r="C1058" i="10"/>
  <c r="C1157" i="10"/>
  <c r="C27" i="10"/>
  <c r="C979" i="10"/>
  <c r="C708" i="10"/>
  <c r="C1117" i="10"/>
  <c r="C1143" i="10"/>
  <c r="C216" i="10"/>
  <c r="C555" i="10"/>
  <c r="C344" i="10"/>
  <c r="C958" i="10"/>
  <c r="C664" i="10"/>
  <c r="C1129" i="10"/>
  <c r="C23" i="10"/>
  <c r="C242" i="10"/>
  <c r="C1059" i="10"/>
  <c r="C739" i="10"/>
  <c r="C521" i="10"/>
  <c r="C1091" i="10"/>
  <c r="C554" i="10"/>
  <c r="C656" i="10"/>
  <c r="C670" i="10"/>
  <c r="C877" i="10"/>
  <c r="C865" i="10"/>
  <c r="C978" i="10"/>
  <c r="C401" i="10"/>
  <c r="C1115" i="10"/>
  <c r="C1044" i="10"/>
  <c r="C844" i="10"/>
  <c r="C185" i="10"/>
  <c r="C834" i="10"/>
  <c r="C907" i="10"/>
  <c r="C572" i="10"/>
  <c r="C257" i="10"/>
  <c r="C266" i="10"/>
  <c r="C746" i="10"/>
  <c r="C275" i="10"/>
  <c r="C1092" i="10"/>
  <c r="C1057" i="10"/>
  <c r="C1151" i="10"/>
  <c r="C128" i="10"/>
  <c r="C91" i="10"/>
  <c r="C1108" i="10"/>
  <c r="C900" i="10"/>
  <c r="C293" i="10"/>
  <c r="C85" i="10"/>
  <c r="C471" i="10"/>
  <c r="C22" i="10"/>
  <c r="C457" i="10"/>
  <c r="C769" i="10"/>
  <c r="C170" i="10"/>
  <c r="C179" i="10"/>
  <c r="C320" i="10"/>
  <c r="C954" i="10"/>
  <c r="C129" i="10"/>
  <c r="C396" i="10"/>
  <c r="C999" i="10"/>
  <c r="C233" i="10"/>
  <c r="C18" i="10"/>
  <c r="C402" i="10"/>
  <c r="C1116" i="10"/>
  <c r="C17" i="10"/>
  <c r="C602" i="10"/>
  <c r="C265" i="10"/>
  <c r="C1114" i="10"/>
  <c r="C82" i="10"/>
  <c r="C658" i="10"/>
  <c r="C1043" i="10"/>
  <c r="C49" i="10"/>
  <c r="C561" i="10"/>
  <c r="C26" i="10"/>
  <c r="C666" i="10"/>
  <c r="C345" i="10"/>
  <c r="C866" i="10"/>
  <c r="C1164" i="10"/>
  <c r="C940" i="10"/>
  <c r="C321" i="10"/>
  <c r="C298" i="10"/>
  <c r="C842" i="10"/>
  <c r="C347" i="10"/>
  <c r="C1156" i="10"/>
  <c r="C28" i="10"/>
  <c r="C504" i="10"/>
  <c r="C1018" i="10"/>
  <c r="C155" i="10"/>
  <c r="C901" i="10"/>
  <c r="C422" i="10"/>
  <c r="C821" i="10"/>
  <c r="C669" i="10"/>
  <c r="C905" i="10"/>
  <c r="C470" i="10"/>
  <c r="C882" i="10"/>
  <c r="C922" i="10"/>
  <c r="C1042" i="10"/>
  <c r="C472" i="10"/>
  <c r="C274" i="10"/>
  <c r="C378" i="10"/>
  <c r="C121" i="10"/>
  <c r="C867" i="10"/>
  <c r="C963" i="10"/>
  <c r="C1132" i="10"/>
  <c r="C372" i="10"/>
  <c r="C1037" i="10"/>
  <c r="C297" i="10"/>
  <c r="C114" i="10"/>
  <c r="C722" i="10"/>
  <c r="C1107" i="10"/>
  <c r="C380" i="10"/>
  <c r="C81" i="10"/>
  <c r="C929" i="10"/>
  <c r="C90" i="10"/>
  <c r="C762" i="10"/>
  <c r="C505" i="10"/>
  <c r="C66" i="10"/>
  <c r="C898" i="10"/>
  <c r="C481" i="10"/>
  <c r="C330" i="10"/>
  <c r="C906" i="10"/>
  <c r="C19" i="10"/>
  <c r="C379" i="10"/>
  <c r="C212" i="10"/>
  <c r="C920" i="10"/>
  <c r="C323" i="10"/>
  <c r="C163" i="10"/>
  <c r="C925" i="10"/>
  <c r="C944" i="10"/>
  <c r="C322" i="10"/>
  <c r="C65" i="10"/>
  <c r="C204" i="10"/>
  <c r="C964" i="10"/>
  <c r="C420" i="10"/>
  <c r="C333" i="10"/>
  <c r="C270" i="10"/>
  <c r="C914" i="10"/>
  <c r="C899" i="10"/>
  <c r="C723" i="10"/>
  <c r="C972" i="10"/>
  <c r="C1113" i="10"/>
  <c r="C945" i="10"/>
  <c r="C329" i="10"/>
  <c r="C178" i="10"/>
  <c r="C786" i="10"/>
  <c r="C1139" i="10"/>
  <c r="C955" i="10"/>
  <c r="C748" i="10"/>
  <c r="C113" i="10"/>
  <c r="C154" i="10"/>
  <c r="C826" i="10"/>
  <c r="C515" i="10"/>
  <c r="C537" i="10"/>
  <c r="C130" i="10"/>
  <c r="C930" i="10"/>
  <c r="C513" i="10"/>
  <c r="C10" i="10"/>
  <c r="C394" i="10"/>
  <c r="C938" i="10"/>
  <c r="C419" i="10"/>
  <c r="C80" i="10"/>
  <c r="C83" i="10"/>
  <c r="C507" i="10"/>
  <c r="C4" i="10"/>
  <c r="C772" i="10"/>
  <c r="C1137" i="10"/>
  <c r="C395" i="10"/>
  <c r="C132" i="10"/>
  <c r="C1130" i="10"/>
  <c r="C1021" i="10"/>
  <c r="C271" i="10"/>
  <c r="C95" i="10"/>
  <c r="C939" i="10"/>
  <c r="C796" i="10"/>
  <c r="C8" i="10"/>
  <c r="C601" i="10"/>
  <c r="C67" i="10"/>
  <c r="C859" i="10"/>
  <c r="C340" i="10"/>
  <c r="C740" i="10"/>
  <c r="C916" i="10"/>
  <c r="C339" i="10"/>
  <c r="C652" i="10"/>
  <c r="C68" i="10"/>
  <c r="C1149" i="10"/>
  <c r="C1017" i="10"/>
  <c r="C873" i="10"/>
  <c r="C165" i="10"/>
  <c r="C773" i="10"/>
  <c r="C510" i="10"/>
  <c r="C862" i="10"/>
  <c r="C1041" i="10"/>
  <c r="C327" i="10"/>
  <c r="C871" i="10"/>
  <c r="C72" i="10"/>
  <c r="C672" i="10"/>
  <c r="C173" i="10"/>
  <c r="C653" i="10"/>
  <c r="C294" i="10"/>
  <c r="C870" i="10"/>
  <c r="C207" i="10"/>
  <c r="C783" i="10"/>
  <c r="C120" i="10"/>
  <c r="C785" i="10"/>
  <c r="C341" i="10"/>
  <c r="C206" i="10"/>
  <c r="C782" i="10"/>
  <c r="C311" i="10"/>
  <c r="C887" i="10"/>
  <c r="C617" i="10"/>
  <c r="C541" i="10"/>
  <c r="C861" i="10"/>
  <c r="C520" i="10"/>
  <c r="C310" i="10"/>
  <c r="C144" i="10"/>
  <c r="C511" i="10"/>
  <c r="C1152" i="10"/>
  <c r="C1138" i="10"/>
  <c r="C1060" i="10"/>
  <c r="C892" i="10"/>
  <c r="C184" i="10"/>
  <c r="C131" i="10"/>
  <c r="C931" i="10"/>
  <c r="C828" i="10"/>
  <c r="C924" i="10"/>
  <c r="C1109" i="10"/>
  <c r="C371" i="10"/>
  <c r="C852" i="10"/>
  <c r="C164" i="10"/>
  <c r="C229" i="10"/>
  <c r="C869" i="10"/>
  <c r="C542" i="10"/>
  <c r="C894" i="10"/>
  <c r="C391" i="10"/>
  <c r="C903" i="10"/>
  <c r="C272" i="10"/>
  <c r="C104" i="10"/>
  <c r="C856" i="10"/>
  <c r="C937" i="10"/>
  <c r="C205" i="10"/>
  <c r="C845" i="10"/>
  <c r="C390" i="10"/>
  <c r="C902" i="10"/>
  <c r="C239" i="10"/>
  <c r="C879" i="10"/>
  <c r="C536" i="10"/>
  <c r="C21" i="10"/>
  <c r="C373" i="10"/>
  <c r="C238" i="10"/>
  <c r="C846" i="10"/>
  <c r="C343" i="10"/>
  <c r="C1144" i="10"/>
  <c r="C392" i="10"/>
  <c r="C825" i="10"/>
  <c r="C573" i="10"/>
  <c r="C893" i="10"/>
  <c r="C736" i="10"/>
  <c r="C342" i="10"/>
  <c r="C543" i="10"/>
  <c r="C20" i="10"/>
  <c r="C227" i="10"/>
  <c r="C619" i="10"/>
  <c r="C1045" i="10"/>
  <c r="C460" i="10"/>
  <c r="C389" i="10"/>
  <c r="C1062" i="10"/>
  <c r="C792" i="10"/>
  <c r="C761" i="10"/>
  <c r="C702" i="10"/>
  <c r="C1063" i="10"/>
  <c r="C7" i="10"/>
  <c r="C455" i="10"/>
  <c r="C1000" i="10"/>
  <c r="C872" i="10"/>
  <c r="C744" i="10"/>
  <c r="C365" i="10"/>
  <c r="C909" i="10"/>
  <c r="C582" i="10"/>
  <c r="C303" i="10"/>
  <c r="C975" i="10"/>
  <c r="C857" i="10"/>
  <c r="C512" i="10"/>
  <c r="C117" i="10"/>
  <c r="C853" i="10"/>
  <c r="C430" i="10"/>
  <c r="C910" i="10"/>
  <c r="C88" i="10"/>
  <c r="C897" i="10"/>
  <c r="C87" i="10"/>
  <c r="C503" i="10"/>
  <c r="C701" i="10"/>
  <c r="C957" i="10"/>
  <c r="C1145" i="10"/>
  <c r="C1154" i="10"/>
  <c r="C86" i="10"/>
  <c r="C502" i="10"/>
  <c r="C127" i="10"/>
  <c r="C703" i="10"/>
  <c r="C48" i="10"/>
  <c r="C116" i="10"/>
  <c r="C332" i="10"/>
  <c r="C331" i="10"/>
  <c r="C96" i="10"/>
  <c r="C11" i="10"/>
  <c r="C747" i="10"/>
  <c r="C84" i="10"/>
  <c r="C1141" i="10"/>
  <c r="C556" i="10"/>
  <c r="C421" i="10"/>
  <c r="C1158" i="10"/>
  <c r="C953" i="10"/>
  <c r="C190" i="10"/>
  <c r="C734" i="10"/>
  <c r="C71" i="10"/>
  <c r="C647" i="10"/>
  <c r="C1064" i="10"/>
  <c r="C397" i="10"/>
  <c r="C973" i="10"/>
  <c r="C6" i="10"/>
  <c r="C646" i="10"/>
  <c r="C559" i="10"/>
  <c r="C1040" i="10"/>
  <c r="C720" i="10"/>
  <c r="C181" i="10"/>
  <c r="C1046" i="10"/>
  <c r="C456" i="10"/>
  <c r="C841" i="10"/>
  <c r="C558" i="10"/>
  <c r="C974" i="10"/>
  <c r="C648" i="10"/>
  <c r="C119" i="10"/>
  <c r="C535" i="10"/>
  <c r="C833" i="10"/>
  <c r="C221" i="10"/>
  <c r="C733" i="10"/>
  <c r="C1022" i="10"/>
  <c r="C1135" i="10"/>
  <c r="C118" i="10"/>
  <c r="C790" i="10"/>
  <c r="C191" i="10"/>
  <c r="C735" i="10"/>
  <c r="C256" i="10"/>
  <c r="C220" i="10"/>
  <c r="C428" i="10"/>
  <c r="C363" i="10"/>
  <c r="C936" i="10"/>
  <c r="C171" i="10"/>
  <c r="C1020" i="10"/>
  <c r="C180" i="10"/>
  <c r="C424" i="10"/>
  <c r="C668" i="10"/>
  <c r="C5" i="10"/>
  <c r="C581" i="10"/>
  <c r="C222" i="10"/>
  <c r="C766" i="10"/>
  <c r="C103" i="10"/>
  <c r="C679" i="10"/>
  <c r="C1128" i="10"/>
  <c r="C429" i="10"/>
  <c r="C1038" i="10"/>
  <c r="C192" i="10"/>
  <c r="C70" i="10"/>
  <c r="C742" i="10"/>
  <c r="C15" i="10"/>
  <c r="C623" i="10"/>
  <c r="C1136" i="10"/>
  <c r="C904" i="10"/>
  <c r="C213" i="10"/>
  <c r="C1142" i="10"/>
  <c r="C888" i="10"/>
  <c r="C1090" i="10"/>
  <c r="C14" i="10"/>
  <c r="C622" i="10"/>
  <c r="C1039" i="10"/>
  <c r="C896" i="10"/>
  <c r="C151" i="10"/>
  <c r="C791" i="10"/>
  <c r="C921" i="10"/>
  <c r="C328" i="10"/>
  <c r="C253" i="10"/>
  <c r="C765" i="10"/>
  <c r="C1118" i="10"/>
  <c r="C182" i="10"/>
  <c r="C822" i="10"/>
  <c r="C223" i="10"/>
  <c r="C767" i="10"/>
  <c r="C912" i="10"/>
  <c r="C508" i="10"/>
  <c r="C620" i="10"/>
  <c r="C603" i="10"/>
  <c r="C156" i="10"/>
  <c r="C172" i="10"/>
  <c r="C705" i="10"/>
  <c r="C203" i="10"/>
  <c r="C1140" i="10"/>
  <c r="C276" i="10"/>
  <c r="C704" i="10"/>
  <c r="C764" i="10"/>
  <c r="C69" i="10"/>
  <c r="C709" i="10"/>
  <c r="C254" i="10"/>
  <c r="C798" i="10"/>
  <c r="C240" i="10"/>
  <c r="C231" i="10"/>
  <c r="C743" i="10"/>
  <c r="C1160" i="10"/>
  <c r="C557" i="10"/>
  <c r="C1166" i="10"/>
  <c r="C624" i="10"/>
  <c r="C102" i="10"/>
  <c r="C774" i="10"/>
  <c r="C24" i="10"/>
  <c r="C47" i="10"/>
  <c r="C655" i="10"/>
  <c r="C152" i="10"/>
  <c r="C277" i="10"/>
  <c r="C142" i="10"/>
  <c r="C654" i="10"/>
  <c r="C183" i="10"/>
  <c r="C823" i="10"/>
  <c r="C1162" i="10"/>
  <c r="C976" i="10"/>
  <c r="C477" i="10"/>
  <c r="C797" i="10"/>
  <c r="C1150" i="10"/>
  <c r="C214" i="10"/>
  <c r="C854" i="10"/>
  <c r="C255" i="10"/>
  <c r="C831" i="10"/>
  <c r="C208" i="10"/>
  <c r="C1153" i="10"/>
  <c r="C700" i="10"/>
  <c r="C3" i="10"/>
  <c r="C667" i="10"/>
  <c r="C252" i="10"/>
  <c r="C820" i="10"/>
  <c r="C913" i="10"/>
  <c r="C299" i="10"/>
  <c r="C364" i="10"/>
  <c r="C1001" i="10"/>
  <c r="C860" i="10"/>
  <c r="C616" i="10"/>
  <c r="C101" i="10"/>
  <c r="C741" i="10"/>
  <c r="C478" i="10"/>
  <c r="C830" i="10"/>
  <c r="C784" i="10"/>
  <c r="C295" i="10"/>
  <c r="C839" i="10"/>
  <c r="C224" i="10"/>
  <c r="C13" i="10"/>
  <c r="C621" i="10"/>
  <c r="C840" i="10"/>
  <c r="C230" i="10"/>
  <c r="C838" i="10"/>
  <c r="C832" i="10"/>
  <c r="C143" i="10"/>
  <c r="C719" i="10"/>
  <c r="C309" i="10"/>
  <c r="C174" i="10"/>
  <c r="C718" i="10"/>
  <c r="C215" i="10"/>
  <c r="C855" i="10"/>
  <c r="C16" i="10"/>
  <c r="C1161" i="10"/>
  <c r="C509" i="10"/>
  <c r="C829" i="10"/>
  <c r="C296" i="10"/>
  <c r="C278" i="10"/>
  <c r="C886" i="10"/>
  <c r="C319" i="10"/>
  <c r="C1056" i="10"/>
  <c r="C824" i="10"/>
  <c r="C881" i="10"/>
  <c r="C434" i="10"/>
  <c r="C337" i="10"/>
  <c r="C1179" i="10"/>
  <c r="C569" i="10"/>
  <c r="C386" i="10"/>
  <c r="C411" i="10"/>
  <c r="C491" i="10"/>
  <c r="C994" i="10"/>
  <c r="C126" i="10"/>
  <c r="C45" i="10"/>
  <c r="C813" i="10"/>
  <c r="C1070" i="10"/>
  <c r="C38" i="10"/>
  <c r="C550" i="10"/>
  <c r="C806" i="10"/>
  <c r="C399" i="10"/>
  <c r="C1168" i="10"/>
  <c r="C336" i="10"/>
  <c r="C1010" i="10"/>
  <c r="C585" i="10"/>
  <c r="C629" i="10"/>
  <c r="C885" i="10"/>
  <c r="C1087" i="10"/>
  <c r="C398" i="10"/>
  <c r="C247" i="10"/>
  <c r="C759" i="10"/>
  <c r="C1016" i="10"/>
  <c r="C952" i="10"/>
  <c r="C408" i="10"/>
  <c r="C1050" i="10"/>
  <c r="C990" i="10"/>
  <c r="C246" i="10"/>
  <c r="C758" i="10"/>
  <c r="C1047" i="10"/>
  <c r="C351" i="10"/>
  <c r="C607" i="10"/>
  <c r="C863" i="10"/>
  <c r="C1120" i="10"/>
  <c r="C32" i="10"/>
  <c r="C713" i="10"/>
  <c r="E231" i="6"/>
  <c r="E1030" i="6"/>
  <c r="E1032" i="6"/>
  <c r="E406" i="6"/>
  <c r="E885" i="6"/>
  <c r="E937" i="6"/>
  <c r="E589" i="6"/>
  <c r="E252" i="6"/>
  <c r="E936" i="6"/>
  <c r="E467" i="6"/>
  <c r="E1144" i="6"/>
  <c r="E362" i="6"/>
  <c r="E63" i="6"/>
  <c r="E1145" i="6"/>
  <c r="E206" i="6"/>
  <c r="E100" i="6"/>
  <c r="E974" i="6"/>
  <c r="E969" i="6"/>
  <c r="E1146" i="6"/>
  <c r="E982" i="6"/>
  <c r="E36" i="6"/>
  <c r="E970" i="6"/>
  <c r="E1074" i="6"/>
  <c r="E945" i="6"/>
  <c r="E832" i="6"/>
  <c r="E137" i="6"/>
  <c r="E933" i="6"/>
  <c r="E897" i="6"/>
  <c r="E516" i="6"/>
  <c r="E1059" i="6"/>
  <c r="E698" i="6"/>
  <c r="E368" i="6"/>
  <c r="E1005" i="6"/>
  <c r="E523" i="6"/>
  <c r="E932" i="6"/>
  <c r="E1052" i="6"/>
  <c r="E410" i="6"/>
  <c r="E114" i="6"/>
  <c r="E1095" i="6"/>
  <c r="E536" i="6"/>
  <c r="E543" i="6"/>
  <c r="E571" i="6"/>
  <c r="E247" i="6"/>
  <c r="E346" i="6"/>
  <c r="E1019" i="6"/>
  <c r="E955" i="6"/>
  <c r="E1076" i="6"/>
  <c r="E514" i="6"/>
  <c r="E708" i="6"/>
  <c r="E834" i="6"/>
  <c r="E227" i="6"/>
  <c r="E359" i="6"/>
  <c r="E747" i="6"/>
  <c r="E21" i="6"/>
  <c r="E125" i="6"/>
  <c r="E1009" i="6"/>
  <c r="E142" i="6"/>
  <c r="E332" i="6"/>
  <c r="E457" i="6"/>
  <c r="E623" i="6"/>
  <c r="E535" i="6"/>
  <c r="E184" i="6"/>
  <c r="E658" i="6"/>
  <c r="E928" i="6"/>
  <c r="E632" i="6"/>
  <c r="E864" i="6"/>
  <c r="E580" i="6"/>
  <c r="E1104" i="6"/>
  <c r="E304" i="6"/>
  <c r="E1173" i="6"/>
  <c r="E999" i="6"/>
  <c r="E538" i="6"/>
  <c r="E925" i="6"/>
  <c r="E950" i="6"/>
  <c r="E193" i="6"/>
  <c r="E924" i="6"/>
  <c r="E113" i="6"/>
  <c r="E610" i="6"/>
  <c r="E53" i="6"/>
  <c r="E542" i="6"/>
  <c r="E1171" i="6"/>
  <c r="E998" i="6"/>
  <c r="E537" i="6"/>
  <c r="E319" i="6"/>
  <c r="E126" i="6"/>
  <c r="E691" i="6"/>
  <c r="E481" i="6"/>
  <c r="E394" i="6"/>
  <c r="E23" i="6"/>
  <c r="E541" i="6"/>
  <c r="E907" i="6"/>
  <c r="E647" i="6"/>
  <c r="E857" i="6"/>
  <c r="E868" i="6"/>
  <c r="E765" i="6"/>
  <c r="E893" i="6"/>
  <c r="E935" i="6"/>
  <c r="E351" i="6"/>
  <c r="E494" i="6"/>
  <c r="E518" i="6"/>
  <c r="E297" i="6"/>
  <c r="E592" i="6"/>
  <c r="E353" i="6"/>
  <c r="E298" i="6"/>
  <c r="E1011" i="6"/>
  <c r="E894" i="6"/>
  <c r="E736" i="6"/>
  <c r="E331" i="6"/>
  <c r="E251" i="6"/>
  <c r="E957" i="6"/>
  <c r="E133" i="6"/>
  <c r="E756" i="6"/>
  <c r="E1068" i="6"/>
  <c r="E35" i="6"/>
  <c r="E853" i="6"/>
  <c r="E757" i="6"/>
  <c r="E913" i="6"/>
  <c r="E305" i="6"/>
  <c r="E1168" i="6"/>
  <c r="E136" i="6"/>
  <c r="E617" i="6"/>
  <c r="E979" i="6"/>
  <c r="E379" i="6"/>
  <c r="E540" i="6"/>
  <c r="E748" i="6"/>
  <c r="E1038" i="6"/>
  <c r="E472" i="6"/>
  <c r="E872" i="6"/>
  <c r="E1121" i="6"/>
  <c r="E1105" i="6"/>
  <c r="E710" i="6"/>
  <c r="E1007" i="6"/>
  <c r="E1094" i="6"/>
  <c r="E522" i="6"/>
  <c r="E437" i="6"/>
  <c r="E476" i="6"/>
  <c r="E602" i="6"/>
  <c r="E138" i="6"/>
  <c r="E389" i="6"/>
  <c r="E234" i="6"/>
  <c r="E1006" i="6"/>
  <c r="E315" i="6"/>
  <c r="E696" i="6"/>
  <c r="E357" i="6"/>
  <c r="E31" i="6"/>
  <c r="E378" i="6"/>
  <c r="E1137" i="6"/>
  <c r="E479" i="6"/>
  <c r="E1075" i="6"/>
  <c r="E229" i="6"/>
  <c r="E50" i="6"/>
  <c r="E236" i="6"/>
  <c r="E746" i="6"/>
  <c r="E239" i="6"/>
  <c r="E118" i="6"/>
  <c r="E559" i="6"/>
  <c r="E720" i="6"/>
  <c r="E940" i="6"/>
  <c r="E433" i="6"/>
  <c r="E952" i="6"/>
  <c r="E1177" i="6"/>
  <c r="E1147" i="6"/>
  <c r="E391" i="6"/>
  <c r="E242" i="6"/>
  <c r="E1170" i="6"/>
  <c r="E515" i="6"/>
  <c r="E961" i="6"/>
  <c r="E487" i="6"/>
  <c r="E871" i="6"/>
  <c r="E158" i="6"/>
  <c r="E1071" i="6"/>
  <c r="E205" i="6"/>
  <c r="E941" i="6"/>
  <c r="E370" i="6"/>
  <c r="E1051" i="6"/>
  <c r="E590" i="6"/>
  <c r="E764" i="6"/>
  <c r="E876" i="6"/>
  <c r="E762" i="6"/>
  <c r="E528" i="6"/>
  <c r="E1010" i="6"/>
  <c r="E826" i="6"/>
  <c r="E434" i="6"/>
  <c r="E493" i="6"/>
  <c r="E755" i="6"/>
  <c r="E62" i="6"/>
  <c r="E37" i="6"/>
  <c r="E781" i="6"/>
  <c r="E70" i="6"/>
  <c r="E771" i="6"/>
  <c r="E584" i="6"/>
  <c r="E841" i="6"/>
  <c r="E767" i="6"/>
  <c r="E912" i="6"/>
  <c r="E1114" i="6"/>
  <c r="E34" i="6"/>
  <c r="E942" i="6"/>
  <c r="E333" i="6"/>
  <c r="E512" i="6"/>
  <c r="E524" i="6"/>
  <c r="E544" i="6"/>
  <c r="E428" i="6"/>
  <c r="E55" i="6"/>
  <c r="E509" i="6"/>
  <c r="E1174" i="6"/>
  <c r="E550" i="6"/>
  <c r="E749" i="6"/>
  <c r="E259" i="6"/>
  <c r="E3" i="6"/>
  <c r="E417" i="6"/>
  <c r="E960" i="6"/>
  <c r="E904" i="6"/>
  <c r="E1115" i="6"/>
  <c r="E946" i="6"/>
  <c r="E267" i="6"/>
  <c r="E504" i="6"/>
  <c r="E441" i="6"/>
  <c r="E510" i="6"/>
  <c r="E1163" i="6"/>
  <c r="E1152" i="6"/>
  <c r="E921" i="6"/>
  <c r="E962" i="6"/>
  <c r="E905" i="6"/>
  <c r="E679" i="6"/>
  <c r="E1097" i="6"/>
  <c r="E575" i="6"/>
  <c r="E856" i="6"/>
  <c r="E28" i="6"/>
  <c r="E1088" i="6"/>
  <c r="E1056" i="6"/>
  <c r="E914" i="6"/>
  <c r="E432" i="6"/>
  <c r="E978" i="6"/>
  <c r="E200" i="6"/>
  <c r="E903" i="6"/>
  <c r="E667" i="6"/>
  <c r="E865" i="6"/>
  <c r="E1080" i="6"/>
  <c r="E507" i="6"/>
  <c r="E1091" i="6"/>
  <c r="E1092" i="6"/>
  <c r="E768" i="6"/>
  <c r="E861" i="6"/>
  <c r="E58" i="6"/>
  <c r="E902" i="6"/>
  <c r="E931" i="6"/>
  <c r="E568" i="6"/>
  <c r="E349" i="6"/>
  <c r="E854" i="6"/>
  <c r="E1078" i="6"/>
  <c r="E551" i="6"/>
  <c r="E1116" i="6"/>
  <c r="E77" i="6"/>
  <c r="E517" i="6"/>
  <c r="E695" i="6"/>
  <c r="E829" i="6"/>
  <c r="E413" i="6"/>
  <c r="E361" i="6"/>
  <c r="E642" i="6"/>
  <c r="E415" i="6"/>
  <c r="E944" i="6"/>
  <c r="E547" i="6"/>
  <c r="E1175" i="6"/>
  <c r="E873" i="6"/>
  <c r="E1122" i="6"/>
  <c r="E1036" i="6"/>
  <c r="E418" i="6"/>
  <c r="E943" i="6"/>
  <c r="E1154" i="6"/>
  <c r="E254" i="6"/>
  <c r="E533" i="6"/>
  <c r="E1039" i="6"/>
  <c r="E640" i="6"/>
  <c r="E554" i="6"/>
  <c r="E369" i="6"/>
  <c r="E911" i="6"/>
  <c r="E19" i="6"/>
  <c r="E968" i="6"/>
  <c r="E435" i="6"/>
  <c r="E404" i="6"/>
  <c r="E74" i="6"/>
  <c r="E330" i="6"/>
  <c r="E294" i="6"/>
  <c r="E496" i="6"/>
  <c r="E76" i="6"/>
  <c r="E320" i="6"/>
  <c r="E1142" i="6"/>
  <c r="E591" i="6"/>
  <c r="E497" i="6"/>
  <c r="E717" i="6"/>
  <c r="E498" i="6"/>
  <c r="E9" i="6"/>
  <c r="E851" i="6"/>
  <c r="E1026" i="6"/>
  <c r="E981" i="6"/>
  <c r="E1024" i="6"/>
  <c r="E1069" i="6"/>
  <c r="E585" i="6"/>
  <c r="E843" i="6"/>
  <c r="E293" i="6"/>
  <c r="E836" i="6"/>
  <c r="E393" i="6"/>
  <c r="E356" i="6"/>
  <c r="E614" i="6"/>
  <c r="E115" i="6"/>
  <c r="E281" i="6"/>
  <c r="E655" i="6"/>
  <c r="E959" i="6"/>
  <c r="E1041" i="6"/>
  <c r="E656" i="6"/>
  <c r="E616" i="6"/>
  <c r="E202" i="6"/>
  <c r="E1000" i="6"/>
  <c r="E631" i="6"/>
  <c r="E226" i="6"/>
  <c r="E1090" i="6"/>
  <c r="E429" i="6"/>
  <c r="E1108" i="6"/>
  <c r="E1084" i="6"/>
  <c r="E949" i="6"/>
  <c r="E693" i="6"/>
  <c r="E1086" i="6"/>
  <c r="E159" i="6"/>
  <c r="E530" i="6"/>
  <c r="E197" i="6"/>
  <c r="E488" i="6"/>
  <c r="E442" i="6"/>
  <c r="E1178" i="6"/>
  <c r="E1021" i="6"/>
  <c r="E847" i="6"/>
  <c r="E1060" i="6"/>
  <c r="E1153" i="6"/>
  <c r="E89" i="6"/>
  <c r="E366" i="6"/>
  <c r="E402" i="6"/>
  <c r="E78" i="6"/>
  <c r="E124" i="6"/>
  <c r="E473" i="6"/>
  <c r="E508" i="6"/>
  <c r="E713" i="6"/>
  <c r="E1106" i="6"/>
  <c r="E660" i="6"/>
  <c r="E569" i="6"/>
  <c r="E934" i="6"/>
  <c r="E899" i="6"/>
  <c r="E1083" i="6"/>
  <c r="E889" i="6"/>
  <c r="E828" i="6"/>
  <c r="E619" i="6"/>
  <c r="E91" i="6"/>
  <c r="E570" i="6"/>
  <c r="E1058" i="6"/>
  <c r="E714" i="6"/>
  <c r="E1042" i="6"/>
  <c r="E539" i="6"/>
  <c r="E1072" i="6"/>
  <c r="E1117" i="6"/>
  <c r="E621" i="6"/>
  <c r="E596" i="6"/>
  <c r="E257" i="6"/>
  <c r="E474" i="6"/>
  <c r="E1098" i="6"/>
  <c r="E929" i="6"/>
  <c r="E296" i="6"/>
  <c r="E711" i="6"/>
  <c r="E397" i="6"/>
  <c r="E4" i="6"/>
  <c r="E1140" i="6"/>
  <c r="E613" i="6"/>
  <c r="E244" i="6"/>
  <c r="E531" i="6"/>
  <c r="E186" i="6"/>
  <c r="E694" i="6"/>
  <c r="E489" i="6"/>
  <c r="E405" i="6"/>
  <c r="E884" i="6"/>
  <c r="E1031" i="6"/>
  <c r="E519" i="6"/>
  <c r="E499" i="6"/>
  <c r="E73" i="6"/>
  <c r="E958" i="6"/>
  <c r="E753" i="6"/>
  <c r="E844" i="6"/>
  <c r="E718" i="6"/>
  <c r="E86" i="6"/>
  <c r="E883" i="6"/>
  <c r="E956" i="6"/>
  <c r="E867" i="6"/>
  <c r="E1064" i="6"/>
  <c r="E484" i="6"/>
  <c r="E947" i="6"/>
  <c r="E395" i="6"/>
  <c r="E243" i="6"/>
  <c r="E630" i="6"/>
  <c r="E52" i="6"/>
  <c r="E502" i="6"/>
  <c r="E849" i="6"/>
  <c r="E246" i="6"/>
  <c r="E1002" i="6"/>
  <c r="E1113" i="6"/>
  <c r="E1035" i="6"/>
  <c r="E626" i="6"/>
  <c r="E612" i="6"/>
  <c r="E401" i="6"/>
  <c r="E439" i="6"/>
  <c r="E628" i="6"/>
  <c r="E900" i="6"/>
  <c r="E627" i="6"/>
  <c r="E477" i="6"/>
  <c r="E769" i="6"/>
  <c r="E177" i="6"/>
  <c r="E620" i="6"/>
  <c r="E997" i="6"/>
  <c r="E938" i="6"/>
  <c r="E848" i="6"/>
  <c r="E833" i="6"/>
  <c r="E358" i="6"/>
  <c r="E1150" i="6"/>
  <c r="E1055" i="6"/>
  <c r="E707" i="6"/>
  <c r="E250" i="6"/>
  <c r="E835" i="6"/>
  <c r="E870" i="6"/>
  <c r="E963" i="6"/>
  <c r="E506" i="6"/>
  <c r="E1013" i="6"/>
  <c r="E185" i="6"/>
  <c r="E996" i="6"/>
  <c r="E898" i="6"/>
  <c r="E30" i="6"/>
  <c r="E1093" i="6"/>
  <c r="E1096" i="6"/>
  <c r="E1118" i="6"/>
  <c r="E1053" i="6"/>
  <c r="E964" i="6"/>
  <c r="E681" i="6"/>
  <c r="E652" i="6"/>
  <c r="E603" i="6"/>
  <c r="E191" i="6"/>
  <c r="E1081" i="6"/>
  <c r="E594" i="6"/>
  <c r="E269" i="6"/>
  <c r="E624" i="6"/>
  <c r="E1123" i="6"/>
  <c r="E341" i="6"/>
  <c r="E316" i="6"/>
  <c r="E1136" i="6"/>
  <c r="E471" i="6"/>
  <c r="E659" i="6"/>
  <c r="E1001" i="6"/>
  <c r="E1151" i="6"/>
  <c r="E649" i="6"/>
  <c r="E1135" i="6"/>
  <c r="E248" i="6"/>
  <c r="E555" i="6"/>
  <c r="E855" i="6"/>
  <c r="E194" i="6"/>
  <c r="E578" i="6"/>
  <c r="E972" i="6"/>
  <c r="E1008" i="6"/>
  <c r="E549" i="6"/>
  <c r="E1020" i="6"/>
  <c r="E973" i="6"/>
  <c r="E948" i="6"/>
  <c r="E852" i="6"/>
  <c r="E733" i="6"/>
  <c r="E1029" i="6"/>
  <c r="E295" i="6"/>
  <c r="E354" i="6"/>
  <c r="E662" i="6"/>
  <c r="E588" i="6"/>
  <c r="E355" i="6"/>
  <c r="E88" i="6"/>
  <c r="E845" i="6"/>
  <c r="E17" i="6"/>
  <c r="E842" i="6"/>
  <c r="E737" i="6"/>
  <c r="E98" i="6"/>
  <c r="E116" i="6"/>
  <c r="E1089" i="6"/>
  <c r="E697" i="6"/>
  <c r="E607" i="6"/>
  <c r="E396" i="6"/>
  <c r="E699" i="6"/>
  <c r="E534" i="6"/>
  <c r="E233" i="6"/>
  <c r="E622" i="6"/>
  <c r="E608" i="6"/>
  <c r="E123" i="6"/>
  <c r="E96" i="6"/>
  <c r="E1101" i="6"/>
  <c r="E1034" i="6"/>
  <c r="E1017" i="6"/>
  <c r="E648" i="6"/>
  <c r="E1070" i="6"/>
  <c r="E367" i="6"/>
  <c r="E532" i="6"/>
  <c r="E390" i="6"/>
  <c r="E579" i="6"/>
  <c r="E875" i="6"/>
  <c r="E927" i="6"/>
  <c r="E669" i="6"/>
  <c r="E984" i="6"/>
  <c r="E503" i="6"/>
  <c r="E545" i="6"/>
  <c r="E201" i="6"/>
  <c r="E134" i="6"/>
  <c r="E1062" i="6"/>
  <c r="E20" i="6"/>
  <c r="E953" i="6"/>
  <c r="E1148" i="6"/>
  <c r="E317" i="6"/>
  <c r="E392" i="6"/>
  <c r="E546" i="6"/>
  <c r="E79" i="6"/>
  <c r="E560" i="6"/>
  <c r="E977" i="6"/>
  <c r="E521" i="6"/>
  <c r="E651" i="6"/>
  <c r="E1103" i="6"/>
  <c r="E157" i="6"/>
  <c r="E1109" i="6"/>
  <c r="E896" i="6"/>
  <c r="E486" i="6"/>
  <c r="E830" i="6"/>
  <c r="E27" i="6"/>
  <c r="E204" i="6"/>
  <c r="E371" i="6"/>
  <c r="E1061" i="6"/>
  <c r="E615" i="6"/>
  <c r="E340" i="6"/>
  <c r="E723" i="6"/>
  <c r="E513" i="6"/>
  <c r="E1073" i="6"/>
  <c r="E190" i="6"/>
  <c r="E668" i="6"/>
  <c r="E249" i="6"/>
  <c r="E455" i="6"/>
  <c r="E1004" i="6"/>
  <c r="E282" i="6"/>
  <c r="E709" i="6"/>
  <c r="E144" i="6"/>
  <c r="E930" i="6"/>
  <c r="E228" i="6"/>
  <c r="E633" i="6"/>
  <c r="E431" i="6"/>
  <c r="E527" i="6"/>
  <c r="E253" i="6"/>
  <c r="E352" i="6"/>
  <c r="E754" i="6"/>
  <c r="E586" i="6"/>
  <c r="E892" i="6"/>
  <c r="E529" i="6"/>
  <c r="E230" i="6"/>
  <c r="E175" i="6"/>
  <c r="E890" i="6"/>
  <c r="E766" i="6"/>
  <c r="E87" i="6"/>
  <c r="E99" i="6"/>
  <c r="E980" i="6"/>
  <c r="E69" i="6"/>
  <c r="E706" i="6"/>
  <c r="E891" i="6"/>
  <c r="E97" i="6"/>
  <c r="E1172" i="6"/>
  <c r="E303" i="6"/>
  <c r="E279" i="6"/>
  <c r="E661" i="6"/>
  <c r="E416" i="6"/>
  <c r="E135" i="6"/>
  <c r="E922" i="6"/>
  <c r="E971" i="6"/>
  <c r="E258" i="6"/>
  <c r="E511" i="6"/>
  <c r="E939" i="6"/>
  <c r="E360" i="6"/>
  <c r="E573" i="6"/>
  <c r="E291" i="6"/>
  <c r="E90" i="6"/>
  <c r="E56" i="6"/>
  <c r="E240" i="6"/>
  <c r="E951" i="6"/>
  <c r="E926" i="6"/>
  <c r="E414" i="6"/>
  <c r="E750" i="6"/>
  <c r="E237" i="6"/>
  <c r="E954" i="6"/>
  <c r="E611" i="6"/>
  <c r="E1040" i="6"/>
  <c r="E751" i="6"/>
  <c r="E1134" i="6"/>
  <c r="E1077" i="6"/>
  <c r="E500" i="6"/>
  <c r="E283" i="6"/>
  <c r="E1099" i="6"/>
  <c r="E860" i="6"/>
  <c r="E770" i="6"/>
  <c r="E906" i="6"/>
  <c r="E986" i="6"/>
  <c r="E411" i="6"/>
  <c r="E1082" i="6"/>
  <c r="E915" i="6"/>
  <c r="E460" i="6"/>
  <c r="E692" i="6"/>
  <c r="E192" i="6"/>
  <c r="E629" i="6"/>
  <c r="E1161" i="6"/>
  <c r="E1165" i="6"/>
  <c r="E268" i="6"/>
  <c r="E458" i="6"/>
  <c r="E51" i="6"/>
  <c r="E609" i="6"/>
  <c r="E456" i="6"/>
  <c r="E869" i="6"/>
  <c r="E680" i="6"/>
  <c r="E846" i="6"/>
  <c r="E1018" i="6"/>
  <c r="E561" i="6"/>
  <c r="E712" i="6"/>
  <c r="E901" i="6"/>
  <c r="E280" i="6"/>
  <c r="E1176" i="6"/>
  <c r="E430" i="6"/>
  <c r="E284" i="6"/>
  <c r="E1164" i="6"/>
  <c r="E887" i="6"/>
  <c r="E505" i="6"/>
  <c r="E292" i="6"/>
  <c r="E1102" i="6"/>
  <c r="E654" i="6"/>
  <c r="E758" i="6"/>
  <c r="E475" i="6"/>
  <c r="E195" i="6"/>
  <c r="E1141" i="6"/>
  <c r="E412" i="6"/>
  <c r="E581" i="6"/>
  <c r="E176" i="6"/>
  <c r="E29" i="6"/>
  <c r="E374" i="6"/>
  <c r="E117" i="6"/>
  <c r="E54" i="6"/>
  <c r="E574" i="6"/>
  <c r="E469" i="6"/>
  <c r="E1022" i="6"/>
  <c r="E1027" i="6"/>
  <c r="E64" i="6"/>
  <c r="E600" i="6"/>
  <c r="E436" i="6"/>
  <c r="E1028" i="6"/>
  <c r="E260" i="6"/>
  <c r="E1012" i="6"/>
  <c r="E663" i="6"/>
  <c r="E735" i="6"/>
  <c r="E582" i="6"/>
  <c r="E990" i="6"/>
  <c r="E199" i="6"/>
  <c r="E380" i="6"/>
  <c r="E916" i="6"/>
  <c r="E26" i="6"/>
  <c r="E597" i="6"/>
  <c r="E983" i="6"/>
  <c r="E1087" i="6"/>
  <c r="E657" i="6"/>
  <c r="E1063" i="6"/>
  <c r="E490" i="6"/>
  <c r="E143" i="6"/>
  <c r="E1139" i="6"/>
  <c r="E734" i="6"/>
  <c r="E895" i="6"/>
  <c r="E18" i="6"/>
  <c r="E1143" i="6"/>
  <c r="E1033" i="6"/>
  <c r="E838" i="6"/>
  <c r="E992" i="6"/>
  <c r="E920" i="6"/>
  <c r="E548" i="6"/>
  <c r="E721" i="6"/>
  <c r="E991" i="6"/>
  <c r="E256" i="6"/>
  <c r="E1119" i="6"/>
  <c r="E485" i="6"/>
  <c r="E593" i="6"/>
  <c r="E1162" i="6"/>
  <c r="E975" i="6"/>
  <c r="E232" i="6"/>
  <c r="E866" i="6"/>
  <c r="E483" i="6"/>
  <c r="E334" i="6"/>
  <c r="E1057" i="6"/>
  <c r="E722" i="6"/>
  <c r="E198" i="6"/>
  <c r="E618" i="6"/>
  <c r="E850" i="6"/>
  <c r="E525" i="6"/>
  <c r="E299" i="6"/>
  <c r="E874" i="6"/>
  <c r="E245" i="6"/>
  <c r="E95" i="6"/>
  <c r="E350" i="6"/>
  <c r="E863" i="6"/>
  <c r="E32" i="6"/>
  <c r="E8" i="6"/>
  <c r="E468" i="6"/>
  <c r="E122" i="6"/>
  <c r="E235" i="6"/>
  <c r="E459" i="6"/>
  <c r="E888" i="6"/>
  <c r="E923" i="6"/>
  <c r="E1138" i="6"/>
  <c r="E576" i="6"/>
  <c r="E339" i="6"/>
  <c r="E25" i="6"/>
  <c r="E1079" i="6"/>
  <c r="E653" i="6"/>
  <c r="E577" i="6"/>
  <c r="E403" i="6"/>
  <c r="E572" i="6"/>
  <c r="E625" i="6"/>
  <c r="E599" i="6"/>
  <c r="E886" i="6"/>
  <c r="E526" i="6"/>
  <c r="E1100" i="6"/>
  <c r="E1015" i="6"/>
  <c r="E859" i="6"/>
  <c r="E438" i="6"/>
  <c r="E553" i="6"/>
  <c r="E318" i="6"/>
  <c r="E583" i="6"/>
  <c r="E255" i="6"/>
  <c r="E719" i="6"/>
  <c r="E715" i="6"/>
  <c r="E745" i="6"/>
  <c r="E196" i="6"/>
  <c r="E238" i="6"/>
  <c r="E440" i="6"/>
  <c r="E480" i="6"/>
  <c r="E840" i="6"/>
  <c r="E601" i="6"/>
  <c r="E839" i="6"/>
  <c r="E646" i="6"/>
  <c r="E492" i="6"/>
  <c r="E10" i="6"/>
  <c r="E827" i="6"/>
  <c r="E22" i="6"/>
  <c r="E650" i="6"/>
  <c r="E1085" i="6"/>
  <c r="E760" i="6"/>
  <c r="E761" i="6"/>
  <c r="E335" i="6"/>
  <c r="E1054" i="6"/>
  <c r="E759" i="6"/>
  <c r="E33" i="6"/>
  <c r="E831" i="6"/>
  <c r="E552" i="6"/>
  <c r="E203" i="6"/>
  <c r="E598" i="6"/>
  <c r="E752" i="6"/>
  <c r="E976" i="6"/>
  <c r="E347" i="6"/>
  <c r="E72" i="6"/>
  <c r="E71" i="6"/>
  <c r="E1014" i="6"/>
  <c r="E241" i="6"/>
  <c r="E641" i="6"/>
  <c r="E1016" i="6"/>
  <c r="E24" i="6"/>
  <c r="E587" i="6"/>
  <c r="E1025" i="6"/>
  <c r="E858" i="6"/>
  <c r="E478" i="6"/>
  <c r="E1149" i="6"/>
  <c r="E501" i="6"/>
  <c r="E1043" i="6"/>
  <c r="E985" i="6"/>
  <c r="E470" i="6"/>
  <c r="E57" i="6"/>
  <c r="E348" i="6"/>
  <c r="E1050" i="6"/>
  <c r="E595" i="6"/>
  <c r="E1037" i="6"/>
  <c r="E1169" i="6"/>
  <c r="E1023" i="6"/>
  <c r="E68" i="6"/>
  <c r="E207" i="6"/>
  <c r="E75" i="6"/>
  <c r="E763" i="6"/>
  <c r="E520" i="6"/>
  <c r="E491" i="6"/>
  <c r="E345" i="6"/>
  <c r="E1003" i="6"/>
  <c r="E1120" i="6"/>
  <c r="E482" i="6"/>
  <c r="E716" i="6"/>
  <c r="E1167" i="6"/>
  <c r="E1124" i="6"/>
  <c r="E1166" i="6"/>
  <c r="E738" i="6"/>
  <c r="E837" i="6"/>
  <c r="E2" i="6"/>
  <c r="C435" i="10"/>
  <c r="C387" i="10"/>
  <c r="C313" i="10"/>
  <c r="C642" i="10"/>
  <c r="C42" i="10"/>
  <c r="C810" i="10"/>
  <c r="C1093" i="10"/>
  <c r="C613" i="10"/>
  <c r="C382" i="10"/>
  <c r="C301" i="10"/>
  <c r="C425" i="10"/>
  <c r="C466" i="10"/>
  <c r="C499" i="10"/>
  <c r="C721" i="10"/>
  <c r="C442" i="10"/>
  <c r="C698" i="10"/>
  <c r="C451" i="10"/>
  <c r="C162" i="10"/>
  <c r="C418" i="10"/>
  <c r="C674" i="10"/>
  <c r="C1187" i="10"/>
  <c r="C33" i="10"/>
  <c r="C289" i="10"/>
  <c r="C545" i="10"/>
  <c r="C74" i="10"/>
  <c r="C586" i="10"/>
  <c r="C1099" i="10"/>
  <c r="C699" i="10"/>
  <c r="C108" i="10"/>
  <c r="C876" i="10"/>
  <c r="C388" i="10"/>
  <c r="C1181" i="10"/>
  <c r="C596" i="10"/>
  <c r="C123" i="10"/>
  <c r="C1189" i="10"/>
  <c r="C848" i="10"/>
  <c r="C716" i="10"/>
  <c r="C1119" i="10"/>
  <c r="C475" i="10"/>
  <c r="C1004" i="10"/>
  <c r="C444" i="10"/>
  <c r="C76" i="10"/>
  <c r="C1076" i="10"/>
  <c r="C948" i="10"/>
  <c r="C133" i="10"/>
  <c r="C645" i="10"/>
  <c r="C1175" i="10"/>
  <c r="C158" i="10"/>
  <c r="C414" i="10"/>
  <c r="C926" i="10"/>
  <c r="C263" i="10"/>
  <c r="C519" i="10"/>
  <c r="C775" i="10"/>
  <c r="C1032" i="10"/>
  <c r="C1073" i="10"/>
  <c r="C528" i="10"/>
  <c r="C1065" i="10"/>
  <c r="C77" i="10"/>
  <c r="C589" i="10"/>
  <c r="C1102" i="10"/>
  <c r="C326" i="10"/>
  <c r="C288" i="10"/>
  <c r="C175" i="10"/>
  <c r="C431" i="10"/>
  <c r="C687" i="10"/>
  <c r="C943" i="10"/>
  <c r="C149" i="10"/>
  <c r="C405" i="10"/>
  <c r="C661" i="10"/>
  <c r="C917" i="10"/>
  <c r="C1174" i="10"/>
  <c r="C577" i="10"/>
  <c r="C686" i="10"/>
  <c r="C942" i="10"/>
  <c r="C279" i="10"/>
  <c r="C1048" i="10"/>
  <c r="C1169" i="10"/>
  <c r="C632" i="10"/>
  <c r="C568" i="10"/>
  <c r="C534" i="10"/>
  <c r="C1167" i="10"/>
  <c r="C383" i="10"/>
  <c r="C639" i="10"/>
  <c r="C895" i="10"/>
  <c r="C137" i="10"/>
  <c r="C690" i="10"/>
  <c r="C1028" i="10"/>
  <c r="C633" i="10"/>
  <c r="C410" i="10"/>
  <c r="C57" i="10"/>
  <c r="C188" i="10"/>
  <c r="C1067" i="10"/>
  <c r="C675" i="10"/>
  <c r="C1186" i="10"/>
  <c r="C635" i="10"/>
  <c r="C780" i="10"/>
  <c r="C1077" i="10"/>
  <c r="C500" i="10"/>
  <c r="C355" i="10"/>
  <c r="C324" i="10"/>
  <c r="C612" i="10"/>
  <c r="C640" i="10"/>
  <c r="C636" i="10"/>
  <c r="C724" i="10"/>
  <c r="C40" i="10"/>
  <c r="C564" i="10"/>
  <c r="C357" i="10"/>
  <c r="C1126" i="10"/>
  <c r="C982" i="10"/>
  <c r="C638" i="10"/>
  <c r="C487" i="10"/>
  <c r="C201" i="10"/>
  <c r="C498" i="10"/>
  <c r="C754" i="10"/>
  <c r="C1011" i="10"/>
  <c r="C563" i="10"/>
  <c r="C145" i="10"/>
  <c r="C218" i="10"/>
  <c r="C474" i="10"/>
  <c r="C730" i="10"/>
  <c r="C987" i="10"/>
  <c r="C377" i="10"/>
  <c r="C194" i="10"/>
  <c r="C450" i="10"/>
  <c r="C706" i="10"/>
  <c r="C467" i="10"/>
  <c r="C988" i="10"/>
  <c r="C609" i="10"/>
  <c r="C362" i="10"/>
  <c r="C874" i="10"/>
  <c r="C795" i="10"/>
  <c r="C51" i="10"/>
  <c r="C315" i="10"/>
  <c r="C980" i="10"/>
  <c r="C484" i="10"/>
  <c r="C676" i="10"/>
  <c r="C1071" i="10"/>
  <c r="C641" i="10"/>
  <c r="C812" i="10"/>
  <c r="C52" i="10"/>
  <c r="C849" i="10"/>
  <c r="C195" i="10"/>
  <c r="C539" i="10"/>
  <c r="C1068" i="10"/>
  <c r="C540" i="10"/>
  <c r="C1185" i="10"/>
  <c r="C889" i="10"/>
  <c r="C44" i="10"/>
  <c r="C836" i="10"/>
  <c r="C416" i="10"/>
  <c r="C1122" i="10"/>
  <c r="C235" i="10"/>
  <c r="C756" i="10"/>
  <c r="C268" i="10"/>
  <c r="C1053" i="10"/>
  <c r="C697" i="10"/>
  <c r="C677" i="10"/>
  <c r="C933" i="10"/>
  <c r="C1190" i="10"/>
  <c r="C446" i="10"/>
  <c r="C1066" i="10"/>
  <c r="C39" i="10"/>
  <c r="C551" i="10"/>
  <c r="C807" i="10"/>
  <c r="C109" i="10"/>
  <c r="C1134" i="10"/>
  <c r="C1055" i="10"/>
  <c r="C1049" i="10"/>
  <c r="C358" i="10"/>
  <c r="C614" i="10"/>
  <c r="C544" i="10"/>
  <c r="C463" i="10"/>
  <c r="C712" i="10"/>
  <c r="C1098" i="10"/>
  <c r="C1023" i="10"/>
  <c r="C56" i="10"/>
  <c r="C777" i="10"/>
  <c r="C437" i="10"/>
  <c r="C693" i="10"/>
  <c r="C949" i="10"/>
  <c r="C462" i="10"/>
  <c r="C55" i="10"/>
  <c r="C567" i="10"/>
  <c r="C1080" i="10"/>
  <c r="C864" i="10"/>
  <c r="C752" i="10"/>
  <c r="C29" i="10"/>
  <c r="C285" i="10"/>
  <c r="C1054" i="10"/>
  <c r="C54" i="10"/>
  <c r="C566" i="10"/>
  <c r="C159" i="10"/>
  <c r="C415" i="10"/>
  <c r="C927" i="10"/>
  <c r="C1184" i="10"/>
  <c r="C440" i="10"/>
  <c r="C729" i="10"/>
  <c r="E495" i="6"/>
  <c r="C489" i="10"/>
  <c r="C530" i="10"/>
  <c r="C995" i="10"/>
  <c r="C1069" i="10"/>
  <c r="C523" i="10"/>
  <c r="C1074" i="10"/>
  <c r="C1124" i="10"/>
  <c r="C1013" i="10"/>
  <c r="C600" i="10"/>
  <c r="C267" i="10"/>
  <c r="C1127" i="10"/>
  <c r="C965" i="10"/>
  <c r="C1096" i="10"/>
  <c r="C981" i="10"/>
  <c r="C494" i="10"/>
  <c r="C1097" i="10"/>
  <c r="C61" i="10"/>
  <c r="C1086" i="10"/>
  <c r="C432" i="10"/>
  <c r="C284" i="10"/>
  <c r="C50" i="10"/>
  <c r="C306" i="10"/>
  <c r="C562" i="10"/>
  <c r="C818" i="10"/>
  <c r="C1075" i="10"/>
  <c r="C691" i="10"/>
  <c r="C465" i="10"/>
  <c r="C282" i="10"/>
  <c r="C538" i="10"/>
  <c r="C794" i="10"/>
  <c r="C1051" i="10"/>
  <c r="C643" i="10"/>
  <c r="C441" i="10"/>
  <c r="C258" i="10"/>
  <c r="C770" i="10"/>
  <c r="C1027" i="10"/>
  <c r="C595" i="10"/>
  <c r="C385" i="10"/>
  <c r="C817" i="10"/>
  <c r="C426" i="10"/>
  <c r="C682" i="10"/>
  <c r="C891" i="10"/>
  <c r="C776" i="10"/>
  <c r="C692" i="10"/>
  <c r="C124" i="10"/>
  <c r="C312" i="10"/>
  <c r="C219" i="10"/>
  <c r="C587" i="10"/>
  <c r="C997" i="10"/>
  <c r="C236" i="10"/>
  <c r="C989" i="10"/>
  <c r="C552" i="10"/>
  <c r="C259" i="10"/>
  <c r="C1188" i="10"/>
  <c r="C732" i="10"/>
  <c r="C244" i="10"/>
  <c r="C356" i="10"/>
  <c r="C816" i="10"/>
  <c r="C43" i="10"/>
  <c r="C168" i="10"/>
  <c r="C384" i="10"/>
  <c r="C1106" i="10"/>
  <c r="C485" i="10"/>
  <c r="C998" i="10"/>
  <c r="C359" i="10"/>
  <c r="C615" i="10"/>
  <c r="C745" i="10"/>
  <c r="C737" i="10"/>
  <c r="C685" i="10"/>
  <c r="C941" i="10"/>
  <c r="C166" i="10"/>
  <c r="C678" i="10"/>
  <c r="C934" i="10"/>
  <c r="C1105" i="10"/>
  <c r="C649" i="10"/>
  <c r="C527" i="10"/>
  <c r="C592" i="10"/>
  <c r="C245" i="10"/>
  <c r="C501" i="10"/>
  <c r="C757" i="10"/>
  <c r="C1014" i="10"/>
  <c r="C526" i="10"/>
  <c r="C1111" i="10"/>
  <c r="C375" i="10"/>
  <c r="C631" i="10"/>
  <c r="C176" i="10"/>
  <c r="C93" i="10"/>
  <c r="C349" i="10"/>
  <c r="C605" i="10"/>
  <c r="C374" i="10"/>
  <c r="C630" i="10"/>
  <c r="C696" i="10"/>
  <c r="C479" i="10"/>
  <c r="C992" i="10"/>
  <c r="C627" i="10"/>
  <c r="C177" i="10"/>
  <c r="C250" i="10"/>
  <c r="C579" i="10"/>
  <c r="C650" i="10"/>
  <c r="C835" i="10"/>
  <c r="C496" i="10"/>
  <c r="C604" i="10"/>
  <c r="C148" i="10"/>
  <c r="C628" i="10"/>
  <c r="C260" i="10"/>
  <c r="C683" i="10"/>
  <c r="C136" i="10"/>
  <c r="C583" i="10"/>
  <c r="C985" i="10"/>
  <c r="C134" i="10"/>
  <c r="C751" i="10"/>
  <c r="C928" i="10"/>
  <c r="C1002" i="10"/>
  <c r="C725" i="10"/>
  <c r="C599" i="10"/>
  <c r="C41" i="10"/>
  <c r="C338" i="10"/>
  <c r="C594" i="10"/>
  <c r="C755" i="10"/>
  <c r="C497" i="10"/>
  <c r="C58" i="10"/>
  <c r="C314" i="10"/>
  <c r="C570" i="10"/>
  <c r="C1083" i="10"/>
  <c r="C217" i="10"/>
  <c r="C473" i="10"/>
  <c r="C34" i="10"/>
  <c r="C290" i="10"/>
  <c r="C546" i="10"/>
  <c r="C802" i="10"/>
  <c r="C161" i="10"/>
  <c r="C417" i="10"/>
  <c r="C714" i="10"/>
  <c r="C970" i="10"/>
  <c r="C1100" i="10"/>
  <c r="C1007" i="10"/>
  <c r="C147" i="10"/>
  <c r="C443" i="10"/>
  <c r="C492" i="10"/>
  <c r="C788" i="10"/>
  <c r="C251" i="10"/>
  <c r="C651" i="10"/>
  <c r="C1172" i="10"/>
  <c r="C36" i="10"/>
  <c r="C804" i="10"/>
  <c r="C316" i="10"/>
  <c r="C1101" i="10"/>
  <c r="C1085" i="10"/>
  <c r="C35" i="10"/>
  <c r="C291" i="10"/>
  <c r="C731" i="10"/>
  <c r="C60" i="10"/>
  <c r="C1079" i="10"/>
  <c r="C348" i="10"/>
  <c r="C1125" i="10"/>
  <c r="C452" i="10"/>
  <c r="C1009" i="10"/>
  <c r="C75" i="10"/>
  <c r="C819" i="10"/>
  <c r="C261" i="10"/>
  <c r="C517" i="10"/>
  <c r="C1030" i="10"/>
  <c r="C584" i="10"/>
  <c r="C30" i="10"/>
  <c r="C286" i="10"/>
  <c r="C135" i="10"/>
  <c r="C461" i="10"/>
  <c r="C717" i="10"/>
  <c r="C793" i="10"/>
  <c r="C198" i="10"/>
  <c r="C454" i="10"/>
  <c r="C710" i="10"/>
  <c r="C966" i="10"/>
  <c r="C1146" i="10"/>
  <c r="C815" i="10"/>
  <c r="C1072" i="10"/>
  <c r="C808" i="10"/>
  <c r="C533" i="10"/>
  <c r="C789" i="10"/>
  <c r="C680" i="10"/>
  <c r="C46" i="10"/>
  <c r="C302" i="10"/>
  <c r="C814" i="10"/>
  <c r="C407" i="10"/>
  <c r="C663" i="10"/>
  <c r="C919" i="10"/>
  <c r="C1176" i="10"/>
  <c r="C1082" i="10"/>
  <c r="C681" i="10"/>
  <c r="C125" i="10"/>
  <c r="C381" i="10"/>
  <c r="C637" i="10"/>
  <c r="C150" i="10"/>
  <c r="C406" i="10"/>
  <c r="C662" i="10"/>
  <c r="C918" i="10"/>
  <c r="C960" i="10"/>
  <c r="C1024" i="10"/>
  <c r="C1025" i="10"/>
  <c r="C464" i="10"/>
  <c r="C1012" i="10"/>
  <c r="C433" i="10"/>
  <c r="C738" i="10"/>
  <c r="C353" i="10"/>
  <c r="C138" i="10"/>
  <c r="C1081" i="10"/>
  <c r="C801" i="10"/>
  <c r="C1052" i="10"/>
  <c r="C376" i="10"/>
  <c r="C140" i="10"/>
  <c r="C453" i="10"/>
  <c r="C141" i="10"/>
  <c r="C1008" i="10"/>
  <c r="C280" i="10"/>
  <c r="C750" i="10"/>
  <c r="C317" i="10"/>
  <c r="C598" i="10"/>
  <c r="C447" i="10"/>
  <c r="C959" i="10"/>
  <c r="C608" i="10"/>
  <c r="C625" i="10"/>
  <c r="C626" i="10"/>
  <c r="C811" i="10"/>
  <c r="C529" i="10"/>
  <c r="C771" i="10"/>
  <c r="C1148" i="10"/>
  <c r="C100" i="10"/>
  <c r="C249" i="10"/>
  <c r="C578" i="10"/>
  <c r="C193" i="10"/>
  <c r="C449" i="10"/>
  <c r="C490" i="10"/>
  <c r="C1003" i="10"/>
  <c r="C547" i="10"/>
  <c r="C1180" i="10"/>
  <c r="C1183" i="10"/>
  <c r="C753" i="10"/>
  <c r="C588" i="10"/>
  <c r="C92" i="10"/>
  <c r="C884" i="10"/>
  <c r="C308" i="10"/>
  <c r="C728" i="10"/>
  <c r="C283" i="10"/>
  <c r="C715" i="10"/>
  <c r="C412" i="10"/>
  <c r="C1173" i="10"/>
  <c r="C968" i="10"/>
  <c r="C803" i="10"/>
  <c r="C932" i="10"/>
  <c r="C436" i="10"/>
  <c r="C548" i="10"/>
  <c r="C107" i="10"/>
  <c r="C875" i="10"/>
  <c r="C800" i="10"/>
  <c r="C37" i="10"/>
  <c r="C549" i="10"/>
  <c r="C805" i="10"/>
  <c r="C62" i="10"/>
  <c r="C318" i="10"/>
  <c r="C574" i="10"/>
  <c r="C167" i="10"/>
  <c r="C480" i="10"/>
  <c r="C809" i="10"/>
  <c r="C448" i="10"/>
  <c r="C1178" i="10"/>
  <c r="C237" i="10"/>
  <c r="C493" i="10"/>
  <c r="C749" i="10"/>
  <c r="C1006" i="10"/>
  <c r="C1026" i="10"/>
  <c r="C486" i="10"/>
  <c r="C1031" i="10"/>
  <c r="C79" i="10"/>
  <c r="C335" i="10"/>
  <c r="C591" i="10"/>
  <c r="C847" i="10"/>
  <c r="C1104" i="10"/>
  <c r="C1033" i="10"/>
  <c r="C53" i="10"/>
  <c r="C565" i="10"/>
  <c r="C1078" i="10"/>
  <c r="C78" i="10"/>
  <c r="C334" i="10"/>
  <c r="C590" i="10"/>
  <c r="C368" i="10"/>
  <c r="C439" i="10"/>
  <c r="C695" i="10"/>
  <c r="C951" i="10"/>
  <c r="C576" i="10"/>
  <c r="C593" i="10"/>
  <c r="C157" i="10"/>
  <c r="C413" i="10"/>
  <c r="C1182" i="10"/>
  <c r="C689" i="10"/>
  <c r="C438" i="10"/>
  <c r="C694" i="10"/>
  <c r="C950" i="10"/>
  <c r="C986" i="10"/>
  <c r="C31" i="10"/>
  <c r="C287" i="10"/>
  <c r="C799" i="10"/>
  <c r="C688" i="10"/>
  <c r="C983" i="10"/>
  <c r="C1170" i="10"/>
  <c r="C409" i="10"/>
  <c r="C531" i="10"/>
  <c r="C97" i="10"/>
  <c r="C300" i="10"/>
  <c r="C187" i="10"/>
  <c r="C160" i="10"/>
  <c r="C197" i="10"/>
  <c r="C1015" i="10"/>
  <c r="C495" i="10"/>
  <c r="C360" i="10"/>
  <c r="C469" i="10"/>
  <c r="C248" i="10"/>
  <c r="C1112" i="10"/>
  <c r="C969" i="10"/>
  <c r="C361" i="10"/>
  <c r="C673" i="10"/>
  <c r="C146" i="10"/>
  <c r="C1171" i="10"/>
  <c r="C307" i="10"/>
  <c r="C883" i="10"/>
  <c r="C305" i="10"/>
  <c r="C122" i="10"/>
  <c r="C634" i="10"/>
  <c r="C890" i="10"/>
  <c r="C1147" i="10"/>
  <c r="C281" i="10"/>
  <c r="C98" i="10"/>
  <c r="C354" i="10"/>
  <c r="C610" i="10"/>
  <c r="C1123" i="10"/>
  <c r="C787" i="10"/>
  <c r="C1084" i="10"/>
  <c r="C778" i="10"/>
  <c r="C611" i="10"/>
  <c r="C961" i="10"/>
  <c r="C684" i="10"/>
  <c r="C196" i="10"/>
  <c r="C404" i="10"/>
  <c r="C59" i="10"/>
  <c r="C779" i="10"/>
  <c r="C1005" i="10"/>
  <c r="C304" i="10"/>
  <c r="C996" i="10"/>
  <c r="C524" i="10"/>
  <c r="C1177" i="10"/>
  <c r="C99" i="10"/>
  <c r="C1029" i="10"/>
  <c r="C352" i="10"/>
  <c r="C532" i="10"/>
  <c r="C644" i="10"/>
  <c r="C139" i="10"/>
  <c r="C427" i="10"/>
  <c r="C947" i="10"/>
  <c r="C468" i="10"/>
  <c r="C325" i="10"/>
  <c r="C837" i="10"/>
  <c r="C1094" i="10"/>
  <c r="C993" i="10"/>
  <c r="C94" i="10"/>
  <c r="C350" i="10"/>
  <c r="C606" i="10"/>
  <c r="C488" i="10"/>
  <c r="C199" i="10"/>
  <c r="C711" i="10"/>
  <c r="C967" i="10"/>
  <c r="C1034" i="10"/>
  <c r="C269" i="10"/>
  <c r="C525" i="10"/>
  <c r="C781" i="10"/>
  <c r="C400" i="10"/>
  <c r="C262" i="10"/>
  <c r="C518" i="10"/>
  <c r="C1095" i="10"/>
  <c r="C111" i="10"/>
  <c r="C367" i="10"/>
  <c r="C1121" i="10"/>
  <c r="C597" i="10"/>
  <c r="C1110" i="10"/>
  <c r="C1089" i="10"/>
  <c r="C110" i="10"/>
  <c r="C366" i="10"/>
  <c r="C727" i="10"/>
  <c r="C984" i="10"/>
  <c r="C760" i="10"/>
  <c r="C200" i="10"/>
  <c r="C1103" i="10"/>
  <c r="C112" i="10"/>
  <c r="C189" i="10"/>
  <c r="C445" i="10"/>
  <c r="C64" i="10"/>
  <c r="C726" i="10"/>
  <c r="C991" i="10"/>
  <c r="C63" i="10"/>
  <c r="C575" i="10"/>
  <c r="C1088" i="10"/>
  <c r="D1191" i="6" l="1"/>
  <c r="N1191" i="6" s="1"/>
  <c r="D1223" i="6"/>
  <c r="D1225" i="6"/>
  <c r="D1227" i="6"/>
  <c r="D1224" i="6"/>
  <c r="D1226" i="6"/>
  <c r="D1228" i="6"/>
  <c r="D1208" i="6"/>
  <c r="D1216" i="6"/>
  <c r="D1193" i="6"/>
  <c r="D1217" i="6"/>
  <c r="D1221" i="6"/>
  <c r="D1197" i="6"/>
  <c r="D1204" i="6"/>
  <c r="D1214" i="6"/>
  <c r="D1235" i="6"/>
  <c r="H1235" i="6" s="1"/>
  <c r="D1243" i="6"/>
  <c r="H1243" i="6" s="1"/>
  <c r="D1251" i="6"/>
  <c r="D1259" i="6"/>
  <c r="H1259" i="6" s="1"/>
  <c r="D1267" i="6"/>
  <c r="H1267" i="6" s="1"/>
  <c r="D1275" i="6"/>
  <c r="H1275" i="6" s="1"/>
  <c r="D1283" i="6"/>
  <c r="H1283" i="6" s="1"/>
  <c r="D1291" i="6"/>
  <c r="H1291" i="6" s="1"/>
  <c r="D1299" i="6"/>
  <c r="H1299" i="6" s="1"/>
  <c r="D1307" i="6"/>
  <c r="H1307" i="6" s="1"/>
  <c r="D1315" i="6"/>
  <c r="H1315" i="6" s="1"/>
  <c r="D1323" i="6"/>
  <c r="H1323" i="6" s="1"/>
  <c r="D1331" i="6"/>
  <c r="D1339" i="6"/>
  <c r="H1339" i="6" s="1"/>
  <c r="D1347" i="6"/>
  <c r="H1347" i="6" s="1"/>
  <c r="D1355" i="6"/>
  <c r="H1355" i="6" s="1"/>
  <c r="D1363" i="6"/>
  <c r="H1363" i="6" s="1"/>
  <c r="D1371" i="6"/>
  <c r="D1379" i="6"/>
  <c r="H1379" i="6" s="1"/>
  <c r="D1387" i="6"/>
  <c r="H1387" i="6" s="1"/>
  <c r="D1395" i="6"/>
  <c r="H1395" i="6" s="1"/>
  <c r="D1403" i="6"/>
  <c r="H1403" i="6" s="1"/>
  <c r="D1411" i="6"/>
  <c r="H1411" i="6" s="1"/>
  <c r="D1419" i="6"/>
  <c r="H1419" i="6" s="1"/>
  <c r="D1427" i="6"/>
  <c r="H1427" i="6" s="1"/>
  <c r="D1435" i="6"/>
  <c r="H1435" i="6" s="1"/>
  <c r="D1443" i="6"/>
  <c r="H1443" i="6" s="1"/>
  <c r="D1451" i="6"/>
  <c r="H1451" i="6" s="1"/>
  <c r="D1459" i="6"/>
  <c r="H1459" i="6" s="1"/>
  <c r="D1467" i="6"/>
  <c r="H1467" i="6" s="1"/>
  <c r="D1475" i="6"/>
  <c r="H1475" i="6" s="1"/>
  <c r="D1483" i="6"/>
  <c r="D1491" i="6"/>
  <c r="H1491" i="6" s="1"/>
  <c r="D1499" i="6"/>
  <c r="H1499" i="6" s="1"/>
  <c r="D1507" i="6"/>
  <c r="H1507" i="6" s="1"/>
  <c r="D1515" i="6"/>
  <c r="H1515" i="6" s="1"/>
  <c r="D1523" i="6"/>
  <c r="H1523" i="6" s="1"/>
  <c r="D1531" i="6"/>
  <c r="H1531" i="6" s="1"/>
  <c r="D1539" i="6"/>
  <c r="H1539" i="6" s="1"/>
  <c r="D1547" i="6"/>
  <c r="H1547" i="6" s="1"/>
  <c r="D1555" i="6"/>
  <c r="H1555" i="6" s="1"/>
  <c r="D1563" i="6"/>
  <c r="H1563" i="6" s="1"/>
  <c r="D1571" i="6"/>
  <c r="D1579" i="6"/>
  <c r="H1579" i="6" s="1"/>
  <c r="D1587" i="6"/>
  <c r="H1587" i="6" s="1"/>
  <c r="D1595" i="6"/>
  <c r="H1595" i="6" s="1"/>
  <c r="D1603" i="6"/>
  <c r="H1603" i="6" s="1"/>
  <c r="D1611" i="6"/>
  <c r="H1611" i="6" s="1"/>
  <c r="D1619" i="6"/>
  <c r="H1619" i="6" s="1"/>
  <c r="D1627" i="6"/>
  <c r="H1627" i="6" s="1"/>
  <c r="D1635" i="6"/>
  <c r="H1635" i="6" s="1"/>
  <c r="D1643" i="6"/>
  <c r="H1643" i="6" s="1"/>
  <c r="D1651" i="6"/>
  <c r="H1651" i="6" s="1"/>
  <c r="D1659" i="6"/>
  <c r="H1659" i="6" s="1"/>
  <c r="D1667" i="6"/>
  <c r="H1667" i="6" s="1"/>
  <c r="D1675" i="6"/>
  <c r="D1683" i="6"/>
  <c r="D1691" i="6"/>
  <c r="H1691" i="6" s="1"/>
  <c r="D1699" i="6"/>
  <c r="H1699" i="6" s="1"/>
  <c r="D1707" i="6"/>
  <c r="H1707" i="6" s="1"/>
  <c r="D1715" i="6"/>
  <c r="H1715" i="6" s="1"/>
  <c r="D1723" i="6"/>
  <c r="H1723" i="6" s="1"/>
  <c r="D1731" i="6"/>
  <c r="H1731" i="6" s="1"/>
  <c r="D1739" i="6"/>
  <c r="H1739" i="6" s="1"/>
  <c r="D1747" i="6"/>
  <c r="H1747" i="6" s="1"/>
  <c r="D1755" i="6"/>
  <c r="H1755" i="6" s="1"/>
  <c r="D1763" i="6"/>
  <c r="H1763" i="6" s="1"/>
  <c r="D1771" i="6"/>
  <c r="H1771" i="6" s="1"/>
  <c r="D1779" i="6"/>
  <c r="H1779" i="6" s="1"/>
  <c r="D1787" i="6"/>
  <c r="H1787" i="6" s="1"/>
  <c r="D1795" i="6"/>
  <c r="H1795" i="6" s="1"/>
  <c r="D1803" i="6"/>
  <c r="D1811" i="6"/>
  <c r="H1811" i="6" s="1"/>
  <c r="D1819" i="6"/>
  <c r="H1819" i="6" s="1"/>
  <c r="D1827" i="6"/>
  <c r="H1827" i="6" s="1"/>
  <c r="D1835" i="6"/>
  <c r="H1835" i="6" s="1"/>
  <c r="D1843" i="6"/>
  <c r="H1843" i="6" s="1"/>
  <c r="D1851" i="6"/>
  <c r="H1851" i="6" s="1"/>
  <c r="D1859" i="6"/>
  <c r="H1859" i="6" s="1"/>
  <c r="D1867" i="6"/>
  <c r="D1875" i="6"/>
  <c r="H1875" i="6" s="1"/>
  <c r="D1883" i="6"/>
  <c r="H1883" i="6" s="1"/>
  <c r="D1891" i="6"/>
  <c r="H1891" i="6" s="1"/>
  <c r="D1899" i="6"/>
  <c r="H1899" i="6" s="1"/>
  <c r="D1907" i="6"/>
  <c r="H1907" i="6" s="1"/>
  <c r="D1915" i="6"/>
  <c r="H1915" i="6" s="1"/>
  <c r="D1923" i="6"/>
  <c r="H1923" i="6" s="1"/>
  <c r="D1931" i="6"/>
  <c r="H1931" i="6" s="1"/>
  <c r="D1939" i="6"/>
  <c r="H1939" i="6" s="1"/>
  <c r="D1947" i="6"/>
  <c r="H1947" i="6" s="1"/>
  <c r="D1955" i="6"/>
  <c r="H1955" i="6" s="1"/>
  <c r="D1963" i="6"/>
  <c r="H1963" i="6" s="1"/>
  <c r="D1971" i="6"/>
  <c r="H1971" i="6" s="1"/>
  <c r="D1979" i="6"/>
  <c r="H1979" i="6" s="1"/>
  <c r="D1987" i="6"/>
  <c r="H1987" i="6" s="1"/>
  <c r="D1995" i="6"/>
  <c r="H1995" i="6" s="1"/>
  <c r="D2003" i="6"/>
  <c r="H2003" i="6" s="1"/>
  <c r="D1236" i="6"/>
  <c r="H1236" i="6" s="1"/>
  <c r="D1244" i="6"/>
  <c r="H1244" i="6" s="1"/>
  <c r="D1252" i="6"/>
  <c r="H1252" i="6" s="1"/>
  <c r="D1260" i="6"/>
  <c r="H1260" i="6" s="1"/>
  <c r="D1268" i="6"/>
  <c r="H1268" i="6" s="1"/>
  <c r="D1276" i="6"/>
  <c r="H1276" i="6" s="1"/>
  <c r="D1284" i="6"/>
  <c r="H1284" i="6" s="1"/>
  <c r="D1292" i="6"/>
  <c r="H1292" i="6" s="1"/>
  <c r="D1300" i="6"/>
  <c r="H1300" i="6" s="1"/>
  <c r="D1308" i="6"/>
  <c r="H1308" i="6" s="1"/>
  <c r="D1316" i="6"/>
  <c r="H1316" i="6" s="1"/>
  <c r="D1324" i="6"/>
  <c r="H1324" i="6" s="1"/>
  <c r="D1332" i="6"/>
  <c r="H1332" i="6" s="1"/>
  <c r="D1340" i="6"/>
  <c r="H1340" i="6" s="1"/>
  <c r="D1348" i="6"/>
  <c r="H1348" i="6" s="1"/>
  <c r="D1356" i="6"/>
  <c r="H1356" i="6" s="1"/>
  <c r="D1364" i="6"/>
  <c r="H1364" i="6" s="1"/>
  <c r="D1372" i="6"/>
  <c r="H1372" i="6" s="1"/>
  <c r="D1380" i="6"/>
  <c r="H1380" i="6" s="1"/>
  <c r="D1388" i="6"/>
  <c r="H1388" i="6" s="1"/>
  <c r="D1229" i="6"/>
  <c r="H1229" i="6" s="1"/>
  <c r="D1237" i="6"/>
  <c r="H1237" i="6" s="1"/>
  <c r="D1245" i="6"/>
  <c r="H1245" i="6" s="1"/>
  <c r="D1253" i="6"/>
  <c r="H1253" i="6" s="1"/>
  <c r="D1261" i="6"/>
  <c r="H1261" i="6" s="1"/>
  <c r="D1269" i="6"/>
  <c r="H1269" i="6" s="1"/>
  <c r="D1277" i="6"/>
  <c r="H1277" i="6" s="1"/>
  <c r="D1285" i="6"/>
  <c r="H1285" i="6" s="1"/>
  <c r="D1293" i="6"/>
  <c r="H1293" i="6" s="1"/>
  <c r="D1301" i="6"/>
  <c r="H1301" i="6" s="1"/>
  <c r="D1309" i="6"/>
  <c r="H1309" i="6" s="1"/>
  <c r="D1317" i="6"/>
  <c r="D1325" i="6"/>
  <c r="H1325" i="6" s="1"/>
  <c r="D1333" i="6"/>
  <c r="H1333" i="6" s="1"/>
  <c r="D1341" i="6"/>
  <c r="H1341" i="6" s="1"/>
  <c r="D1349" i="6"/>
  <c r="H1349" i="6" s="1"/>
  <c r="D1357" i="6"/>
  <c r="H1357" i="6" s="1"/>
  <c r="D1365" i="6"/>
  <c r="H1365" i="6" s="1"/>
  <c r="D1373" i="6"/>
  <c r="H1373" i="6" s="1"/>
  <c r="D1381" i="6"/>
  <c r="H1381" i="6" s="1"/>
  <c r="D1389" i="6"/>
  <c r="H1389" i="6" s="1"/>
  <c r="D1397" i="6"/>
  <c r="H1397" i="6" s="1"/>
  <c r="D1405" i="6"/>
  <c r="H1405" i="6" s="1"/>
  <c r="D1413" i="6"/>
  <c r="H1413" i="6" s="1"/>
  <c r="D1421" i="6"/>
  <c r="H1421" i="6" s="1"/>
  <c r="D1429" i="6"/>
  <c r="D1437" i="6"/>
  <c r="D1445" i="6"/>
  <c r="H1445" i="6" s="1"/>
  <c r="D1453" i="6"/>
  <c r="H1453" i="6" s="1"/>
  <c r="D1461" i="6"/>
  <c r="D1469" i="6"/>
  <c r="H1469" i="6" s="1"/>
  <c r="D1477" i="6"/>
  <c r="H1477" i="6" s="1"/>
  <c r="D1485" i="6"/>
  <c r="H1485" i="6" s="1"/>
  <c r="D1493" i="6"/>
  <c r="H1493" i="6" s="1"/>
  <c r="D1501" i="6"/>
  <c r="H1501" i="6" s="1"/>
  <c r="D1509" i="6"/>
  <c r="H1509" i="6" s="1"/>
  <c r="D1517" i="6"/>
  <c r="H1517" i="6" s="1"/>
  <c r="D1525" i="6"/>
  <c r="H1525" i="6" s="1"/>
  <c r="D1533" i="6"/>
  <c r="H1533" i="6" s="1"/>
  <c r="D1541" i="6"/>
  <c r="H1541" i="6" s="1"/>
  <c r="D1549" i="6"/>
  <c r="H1549" i="6" s="1"/>
  <c r="D1557" i="6"/>
  <c r="H1557" i="6" s="1"/>
  <c r="D1565" i="6"/>
  <c r="H1565" i="6" s="1"/>
  <c r="D1573" i="6"/>
  <c r="H1573" i="6" s="1"/>
  <c r="D1581" i="6"/>
  <c r="H1581" i="6" s="1"/>
  <c r="D1589" i="6"/>
  <c r="H1589" i="6" s="1"/>
  <c r="D1597" i="6"/>
  <c r="D1605" i="6"/>
  <c r="D1613" i="6"/>
  <c r="H1613" i="6" s="1"/>
  <c r="D1621" i="6"/>
  <c r="H1621" i="6" s="1"/>
  <c r="D1629" i="6"/>
  <c r="H1629" i="6" s="1"/>
  <c r="D1637" i="6"/>
  <c r="H1637" i="6" s="1"/>
  <c r="D1645" i="6"/>
  <c r="H1645" i="6" s="1"/>
  <c r="D1653" i="6"/>
  <c r="H1653" i="6" s="1"/>
  <c r="D1661" i="6"/>
  <c r="D1669" i="6"/>
  <c r="H1669" i="6" s="1"/>
  <c r="D1677" i="6"/>
  <c r="H1677" i="6" s="1"/>
  <c r="D1685" i="6"/>
  <c r="H1685" i="6" s="1"/>
  <c r="D1693" i="6"/>
  <c r="H1693" i="6" s="1"/>
  <c r="D1701" i="6"/>
  <c r="H1701" i="6" s="1"/>
  <c r="D1709" i="6"/>
  <c r="H1709" i="6" s="1"/>
  <c r="D1717" i="6"/>
  <c r="H1717" i="6" s="1"/>
  <c r="D1725" i="6"/>
  <c r="H1725" i="6" s="1"/>
  <c r="D1733" i="6"/>
  <c r="H1733" i="6" s="1"/>
  <c r="D1741" i="6"/>
  <c r="H1741" i="6" s="1"/>
  <c r="D1749" i="6"/>
  <c r="H1749" i="6" s="1"/>
  <c r="D1757" i="6"/>
  <c r="H1757" i="6" s="1"/>
  <c r="D1765" i="6"/>
  <c r="H1765" i="6" s="1"/>
  <c r="D1773" i="6"/>
  <c r="H1773" i="6" s="1"/>
  <c r="D1781" i="6"/>
  <c r="H1781" i="6" s="1"/>
  <c r="D1789" i="6"/>
  <c r="D1797" i="6"/>
  <c r="H1797" i="6" s="1"/>
  <c r="D1805" i="6"/>
  <c r="H1805" i="6" s="1"/>
  <c r="D1813" i="6"/>
  <c r="D1821" i="6"/>
  <c r="D1829" i="6"/>
  <c r="H1829" i="6" s="1"/>
  <c r="D1837" i="6"/>
  <c r="H1837" i="6" s="1"/>
  <c r="D1845" i="6"/>
  <c r="H1845" i="6" s="1"/>
  <c r="D1853" i="6"/>
  <c r="H1853" i="6" s="1"/>
  <c r="D1861" i="6"/>
  <c r="H1861" i="6" s="1"/>
  <c r="D1869" i="6"/>
  <c r="H1869" i="6" s="1"/>
  <c r="D1877" i="6"/>
  <c r="H1877" i="6" s="1"/>
  <c r="D1885" i="6"/>
  <c r="H1885" i="6" s="1"/>
  <c r="D1893" i="6"/>
  <c r="H1893" i="6" s="1"/>
  <c r="D1901" i="6"/>
  <c r="D1909" i="6"/>
  <c r="H1909" i="6" s="1"/>
  <c r="D1917" i="6"/>
  <c r="H1917" i="6" s="1"/>
  <c r="D1925" i="6"/>
  <c r="H1925" i="6" s="1"/>
  <c r="D1933" i="6"/>
  <c r="H1933" i="6" s="1"/>
  <c r="D1941" i="6"/>
  <c r="H1941" i="6" s="1"/>
  <c r="D1949" i="6"/>
  <c r="H1949" i="6" s="1"/>
  <c r="D1957" i="6"/>
  <c r="H1957" i="6" s="1"/>
  <c r="D1965" i="6"/>
  <c r="H1965" i="6" s="1"/>
  <c r="D1973" i="6"/>
  <c r="D1981" i="6"/>
  <c r="H1981" i="6" s="1"/>
  <c r="D1989" i="6"/>
  <c r="H1989" i="6" s="1"/>
  <c r="D1997" i="6"/>
  <c r="H1997" i="6" s="1"/>
  <c r="D2005" i="6"/>
  <c r="H2005" i="6" s="1"/>
  <c r="D1231" i="6"/>
  <c r="H1231" i="6" s="1"/>
  <c r="D1239" i="6"/>
  <c r="H1239" i="6" s="1"/>
  <c r="D1247" i="6"/>
  <c r="H1247" i="6" s="1"/>
  <c r="D1255" i="6"/>
  <c r="H1255" i="6" s="1"/>
  <c r="D1263" i="6"/>
  <c r="H1263" i="6" s="1"/>
  <c r="D1271" i="6"/>
  <c r="H1271" i="6" s="1"/>
  <c r="D1279" i="6"/>
  <c r="D1287" i="6"/>
  <c r="H1287" i="6" s="1"/>
  <c r="D1295" i="6"/>
  <c r="H1295" i="6" s="1"/>
  <c r="D1303" i="6"/>
  <c r="H1303" i="6" s="1"/>
  <c r="D1311" i="6"/>
  <c r="H1311" i="6" s="1"/>
  <c r="D1319" i="6"/>
  <c r="H1319" i="6" s="1"/>
  <c r="D1327" i="6"/>
  <c r="H1327" i="6" s="1"/>
  <c r="D1335" i="6"/>
  <c r="H1335" i="6" s="1"/>
  <c r="D1343" i="6"/>
  <c r="D1351" i="6"/>
  <c r="H1351" i="6" s="1"/>
  <c r="D1359" i="6"/>
  <c r="H1359" i="6" s="1"/>
  <c r="D1367" i="6"/>
  <c r="D1375" i="6"/>
  <c r="H1375" i="6" s="1"/>
  <c r="D1383" i="6"/>
  <c r="D1391" i="6"/>
  <c r="H1391" i="6" s="1"/>
  <c r="D1399" i="6"/>
  <c r="H1399" i="6" s="1"/>
  <c r="D1407" i="6"/>
  <c r="H1407" i="6" s="1"/>
  <c r="D1415" i="6"/>
  <c r="H1415" i="6" s="1"/>
  <c r="D1423" i="6"/>
  <c r="H1423" i="6" s="1"/>
  <c r="D1431" i="6"/>
  <c r="H1431" i="6" s="1"/>
  <c r="D1439" i="6"/>
  <c r="H1439" i="6" s="1"/>
  <c r="D1447" i="6"/>
  <c r="D1455" i="6"/>
  <c r="H1455" i="6" s="1"/>
  <c r="D1463" i="6"/>
  <c r="H1463" i="6" s="1"/>
  <c r="D1471" i="6"/>
  <c r="H1471" i="6" s="1"/>
  <c r="D1479" i="6"/>
  <c r="D1487" i="6"/>
  <c r="H1487" i="6" s="1"/>
  <c r="D1495" i="6"/>
  <c r="H1495" i="6" s="1"/>
  <c r="D1503" i="6"/>
  <c r="H1503" i="6" s="1"/>
  <c r="D1511" i="6"/>
  <c r="H1511" i="6" s="1"/>
  <c r="D1519" i="6"/>
  <c r="H1519" i="6" s="1"/>
  <c r="D1527" i="6"/>
  <c r="H1527" i="6" s="1"/>
  <c r="D1535" i="6"/>
  <c r="H1535" i="6" s="1"/>
  <c r="D1543" i="6"/>
  <c r="H1543" i="6" s="1"/>
  <c r="D1551" i="6"/>
  <c r="H1551" i="6" s="1"/>
  <c r="D1559" i="6"/>
  <c r="H1559" i="6" s="1"/>
  <c r="D1567" i="6"/>
  <c r="H1567" i="6" s="1"/>
  <c r="D1575" i="6"/>
  <c r="H1575" i="6" s="1"/>
  <c r="D1583" i="6"/>
  <c r="H1583" i="6" s="1"/>
  <c r="D1591" i="6"/>
  <c r="H1591" i="6" s="1"/>
  <c r="D1599" i="6"/>
  <c r="H1599" i="6" s="1"/>
  <c r="D1607" i="6"/>
  <c r="H1607" i="6" s="1"/>
  <c r="D1615" i="6"/>
  <c r="H1615" i="6" s="1"/>
  <c r="D1623" i="6"/>
  <c r="D1631" i="6"/>
  <c r="H1631" i="6" s="1"/>
  <c r="D1639" i="6"/>
  <c r="D1647" i="6"/>
  <c r="D1655" i="6"/>
  <c r="H1655" i="6" s="1"/>
  <c r="D1663" i="6"/>
  <c r="H1663" i="6" s="1"/>
  <c r="D1671" i="6"/>
  <c r="H1671" i="6" s="1"/>
  <c r="D1679" i="6"/>
  <c r="H1679" i="6" s="1"/>
  <c r="D1687" i="6"/>
  <c r="H1687" i="6" s="1"/>
  <c r="D1695" i="6"/>
  <c r="D1703" i="6"/>
  <c r="H1703" i="6" s="1"/>
  <c r="D1711" i="6"/>
  <c r="H1711" i="6" s="1"/>
  <c r="D1719" i="6"/>
  <c r="H1719" i="6" s="1"/>
  <c r="D1727" i="6"/>
  <c r="D1735" i="6"/>
  <c r="D1743" i="6"/>
  <c r="H1743" i="6" s="1"/>
  <c r="D1751" i="6"/>
  <c r="H1751" i="6" s="1"/>
  <c r="D1759" i="6"/>
  <c r="H1759" i="6" s="1"/>
  <c r="D1767" i="6"/>
  <c r="D1775" i="6"/>
  <c r="H1775" i="6" s="1"/>
  <c r="D1783" i="6"/>
  <c r="H1783" i="6" s="1"/>
  <c r="D1791" i="6"/>
  <c r="H1791" i="6" s="1"/>
  <c r="D1799" i="6"/>
  <c r="D1807" i="6"/>
  <c r="H1807" i="6" s="1"/>
  <c r="D1815" i="6"/>
  <c r="H1815" i="6" s="1"/>
  <c r="D1823" i="6"/>
  <c r="D1232" i="6"/>
  <c r="H1232" i="6" s="1"/>
  <c r="D1240" i="6"/>
  <c r="D1248" i="6"/>
  <c r="D1256" i="6"/>
  <c r="H1256" i="6" s="1"/>
  <c r="D1264" i="6"/>
  <c r="H1264" i="6" s="1"/>
  <c r="D1272" i="6"/>
  <c r="D1280" i="6"/>
  <c r="H1280" i="6" s="1"/>
  <c r="D1288" i="6"/>
  <c r="H1288" i="6" s="1"/>
  <c r="D1296" i="6"/>
  <c r="H1296" i="6" s="1"/>
  <c r="D1304" i="6"/>
  <c r="H1304" i="6" s="1"/>
  <c r="D1312" i="6"/>
  <c r="H1312" i="6" s="1"/>
  <c r="D1320" i="6"/>
  <c r="D1328" i="6"/>
  <c r="H1328" i="6" s="1"/>
  <c r="D1336" i="6"/>
  <c r="D1344" i="6"/>
  <c r="H1344" i="6" s="1"/>
  <c r="D1352" i="6"/>
  <c r="H1352" i="6" s="1"/>
  <c r="D1360" i="6"/>
  <c r="H1360" i="6" s="1"/>
  <c r="D1368" i="6"/>
  <c r="H1368" i="6" s="1"/>
  <c r="D1376" i="6"/>
  <c r="H1376" i="6" s="1"/>
  <c r="D1384" i="6"/>
  <c r="H1384" i="6" s="1"/>
  <c r="D1392" i="6"/>
  <c r="H1392" i="6" s="1"/>
  <c r="D1400" i="6"/>
  <c r="H1400" i="6" s="1"/>
  <c r="D1408" i="6"/>
  <c r="H1408" i="6" s="1"/>
  <c r="D1416" i="6"/>
  <c r="D1424" i="6"/>
  <c r="H1424" i="6" s="1"/>
  <c r="D1432" i="6"/>
  <c r="H1432" i="6" s="1"/>
  <c r="D1440" i="6"/>
  <c r="H1440" i="6" s="1"/>
  <c r="D1448" i="6"/>
  <c r="H1448" i="6" s="1"/>
  <c r="D1456" i="6"/>
  <c r="H1456" i="6" s="1"/>
  <c r="D1464" i="6"/>
  <c r="H1464" i="6" s="1"/>
  <c r="D1472" i="6"/>
  <c r="D1480" i="6"/>
  <c r="D1488" i="6"/>
  <c r="H1488" i="6" s="1"/>
  <c r="D1496" i="6"/>
  <c r="H1496" i="6" s="1"/>
  <c r="D1504" i="6"/>
  <c r="H1504" i="6" s="1"/>
  <c r="D1512" i="6"/>
  <c r="H1512" i="6" s="1"/>
  <c r="D1520" i="6"/>
  <c r="D1528" i="6"/>
  <c r="H1528" i="6" s="1"/>
  <c r="D1536" i="6"/>
  <c r="H1536" i="6" s="1"/>
  <c r="D1544" i="6"/>
  <c r="H1544" i="6" s="1"/>
  <c r="D1552" i="6"/>
  <c r="H1552" i="6" s="1"/>
  <c r="D1560" i="6"/>
  <c r="H1560" i="6" s="1"/>
  <c r="D1568" i="6"/>
  <c r="H1568" i="6" s="1"/>
  <c r="D1576" i="6"/>
  <c r="D1584" i="6"/>
  <c r="H1584" i="6" s="1"/>
  <c r="D1592" i="6"/>
  <c r="H1592" i="6" s="1"/>
  <c r="D1600" i="6"/>
  <c r="H1600" i="6" s="1"/>
  <c r="D1608" i="6"/>
  <c r="H1608" i="6" s="1"/>
  <c r="D1616" i="6"/>
  <c r="H1616" i="6" s="1"/>
  <c r="D1624" i="6"/>
  <c r="H1624" i="6" s="1"/>
  <c r="D1632" i="6"/>
  <c r="H1632" i="6" s="1"/>
  <c r="D1640" i="6"/>
  <c r="D1648" i="6"/>
  <c r="H1648" i="6" s="1"/>
  <c r="D1656" i="6"/>
  <c r="H1656" i="6" s="1"/>
  <c r="D1664" i="6"/>
  <c r="H1664" i="6" s="1"/>
  <c r="D1672" i="6"/>
  <c r="H1672" i="6" s="1"/>
  <c r="D1680" i="6"/>
  <c r="H1680" i="6" s="1"/>
  <c r="D1688" i="6"/>
  <c r="H1688" i="6" s="1"/>
  <c r="D1696" i="6"/>
  <c r="D1704" i="6"/>
  <c r="D1712" i="6"/>
  <c r="H1712" i="6" s="1"/>
  <c r="D1720" i="6"/>
  <c r="H1720" i="6" s="1"/>
  <c r="D1728" i="6"/>
  <c r="H1728" i="6" s="1"/>
  <c r="D1736" i="6"/>
  <c r="H1736" i="6" s="1"/>
  <c r="D1744" i="6"/>
  <c r="H1744" i="6" s="1"/>
  <c r="D1752" i="6"/>
  <c r="D1760" i="6"/>
  <c r="H1760" i="6" s="1"/>
  <c r="D1768" i="6"/>
  <c r="D1776" i="6"/>
  <c r="H1776" i="6" s="1"/>
  <c r="D1784" i="6"/>
  <c r="H1784" i="6" s="1"/>
  <c r="D1792" i="6"/>
  <c r="H1792" i="6" s="1"/>
  <c r="D1800" i="6"/>
  <c r="H1800" i="6" s="1"/>
  <c r="D1808" i="6"/>
  <c r="H1808" i="6" s="1"/>
  <c r="D1816" i="6"/>
  <c r="H1816" i="6" s="1"/>
  <c r="D1824" i="6"/>
  <c r="H1824" i="6" s="1"/>
  <c r="D1832" i="6"/>
  <c r="H1832" i="6" s="1"/>
  <c r="D1840" i="6"/>
  <c r="H1840" i="6" s="1"/>
  <c r="D1848" i="6"/>
  <c r="D1856" i="6"/>
  <c r="H1856" i="6" s="1"/>
  <c r="D1864" i="6"/>
  <c r="H1864" i="6" s="1"/>
  <c r="D1872" i="6"/>
  <c r="H1872" i="6" s="1"/>
  <c r="D1880" i="6"/>
  <c r="H1880" i="6" s="1"/>
  <c r="D1888" i="6"/>
  <c r="H1888" i="6" s="1"/>
  <c r="D1896" i="6"/>
  <c r="H1896" i="6" s="1"/>
  <c r="D1904" i="6"/>
  <c r="H1904" i="6" s="1"/>
  <c r="D1912" i="6"/>
  <c r="H1912" i="6" s="1"/>
  <c r="D1920" i="6"/>
  <c r="H1920" i="6" s="1"/>
  <c r="D1928" i="6"/>
  <c r="H1928" i="6" s="1"/>
  <c r="D1234" i="6"/>
  <c r="H1234" i="6" s="1"/>
  <c r="D1242" i="6"/>
  <c r="H1242" i="6" s="1"/>
  <c r="D1250" i="6"/>
  <c r="H1250" i="6" s="1"/>
  <c r="D1258" i="6"/>
  <c r="H1258" i="6" s="1"/>
  <c r="D1266" i="6"/>
  <c r="D1274" i="6"/>
  <c r="D1282" i="6"/>
  <c r="H1282" i="6" s="1"/>
  <c r="D1233" i="6"/>
  <c r="H1233" i="6" s="1"/>
  <c r="D1265" i="6"/>
  <c r="H1265" i="6" s="1"/>
  <c r="D1294" i="6"/>
  <c r="H1294" i="6" s="1"/>
  <c r="D1314" i="6"/>
  <c r="H1314" i="6" s="1"/>
  <c r="D1337" i="6"/>
  <c r="H1337" i="6" s="1"/>
  <c r="D1358" i="6"/>
  <c r="H1358" i="6" s="1"/>
  <c r="D1378" i="6"/>
  <c r="H1378" i="6" s="1"/>
  <c r="D1398" i="6"/>
  <c r="H1398" i="6" s="1"/>
  <c r="D1414" i="6"/>
  <c r="D1430" i="6"/>
  <c r="H1430" i="6" s="1"/>
  <c r="D1446" i="6"/>
  <c r="H1446" i="6" s="1"/>
  <c r="D1462" i="6"/>
  <c r="H1462" i="6" s="1"/>
  <c r="D1478" i="6"/>
  <c r="D1494" i="6"/>
  <c r="D1510" i="6"/>
  <c r="H1510" i="6" s="1"/>
  <c r="D1526" i="6"/>
  <c r="H1526" i="6" s="1"/>
  <c r="D1542" i="6"/>
  <c r="H1542" i="6" s="1"/>
  <c r="D1558" i="6"/>
  <c r="D1574" i="6"/>
  <c r="H1574" i="6" s="1"/>
  <c r="D1590" i="6"/>
  <c r="D1606" i="6"/>
  <c r="H1606" i="6" s="1"/>
  <c r="D1622" i="6"/>
  <c r="H1622" i="6" s="1"/>
  <c r="D1638" i="6"/>
  <c r="H1638" i="6" s="1"/>
  <c r="D1654" i="6"/>
  <c r="H1654" i="6" s="1"/>
  <c r="D1670" i="6"/>
  <c r="H1670" i="6" s="1"/>
  <c r="D1686" i="6"/>
  <c r="H1686" i="6" s="1"/>
  <c r="D1702" i="6"/>
  <c r="D1718" i="6"/>
  <c r="H1718" i="6" s="1"/>
  <c r="D1734" i="6"/>
  <c r="H1734" i="6" s="1"/>
  <c r="D1750" i="6"/>
  <c r="H1750" i="6" s="1"/>
  <c r="D1766" i="6"/>
  <c r="H1766" i="6" s="1"/>
  <c r="D1782" i="6"/>
  <c r="H1782" i="6" s="1"/>
  <c r="D1798" i="6"/>
  <c r="D1814" i="6"/>
  <c r="D1830" i="6"/>
  <c r="D1842" i="6"/>
  <c r="H1842" i="6" s="1"/>
  <c r="D1855" i="6"/>
  <c r="D1868" i="6"/>
  <c r="H1868" i="6" s="1"/>
  <c r="D1881" i="6"/>
  <c r="H1881" i="6" s="1"/>
  <c r="D1894" i="6"/>
  <c r="H1894" i="6" s="1"/>
  <c r="D1906" i="6"/>
  <c r="H1906" i="6" s="1"/>
  <c r="D1919" i="6"/>
  <c r="H1919" i="6" s="1"/>
  <c r="D1932" i="6"/>
  <c r="H1932" i="6" s="1"/>
  <c r="D1943" i="6"/>
  <c r="H1943" i="6" s="1"/>
  <c r="D1953" i="6"/>
  <c r="D1964" i="6"/>
  <c r="H1964" i="6" s="1"/>
  <c r="D1975" i="6"/>
  <c r="H1975" i="6" s="1"/>
  <c r="D1985" i="6"/>
  <c r="H1985" i="6" s="1"/>
  <c r="D1996" i="6"/>
  <c r="D2007" i="6"/>
  <c r="H2007" i="6" s="1"/>
  <c r="D2015" i="6"/>
  <c r="D2023" i="6"/>
  <c r="H2023" i="6" s="1"/>
  <c r="D2031" i="6"/>
  <c r="H2031" i="6" s="1"/>
  <c r="D2039" i="6"/>
  <c r="H2039" i="6" s="1"/>
  <c r="D2047" i="6"/>
  <c r="H2047" i="6" s="1"/>
  <c r="D2055" i="6"/>
  <c r="H2055" i="6" s="1"/>
  <c r="D2063" i="6"/>
  <c r="H2063" i="6" s="1"/>
  <c r="D2071" i="6"/>
  <c r="H2071" i="6" s="1"/>
  <c r="D2079" i="6"/>
  <c r="H2079" i="6" s="1"/>
  <c r="D2087" i="6"/>
  <c r="H2087" i="6" s="1"/>
  <c r="D2095" i="6"/>
  <c r="H2095" i="6" s="1"/>
  <c r="D2103" i="6"/>
  <c r="H2103" i="6" s="1"/>
  <c r="D2111" i="6"/>
  <c r="H2111" i="6" s="1"/>
  <c r="D2119" i="6"/>
  <c r="H2119" i="6" s="1"/>
  <c r="D2127" i="6"/>
  <c r="H2127" i="6" s="1"/>
  <c r="D2135" i="6"/>
  <c r="H2135" i="6" s="1"/>
  <c r="D2143" i="6"/>
  <c r="H2143" i="6" s="1"/>
  <c r="D2151" i="6"/>
  <c r="H2151" i="6" s="1"/>
  <c r="D2159" i="6"/>
  <c r="H2159" i="6" s="1"/>
  <c r="D2167" i="6"/>
  <c r="H2167" i="6" s="1"/>
  <c r="D2175" i="6"/>
  <c r="H2175" i="6" s="1"/>
  <c r="D2183" i="6"/>
  <c r="H2183" i="6" s="1"/>
  <c r="D2191" i="6"/>
  <c r="H2191" i="6" s="1"/>
  <c r="D2199" i="6"/>
  <c r="H2199" i="6" s="1"/>
  <c r="D2207" i="6"/>
  <c r="H2207" i="6" s="1"/>
  <c r="D2215" i="6"/>
  <c r="H2215" i="6" s="1"/>
  <c r="D2223" i="6"/>
  <c r="H2223" i="6" s="1"/>
  <c r="D2231" i="6"/>
  <c r="H2231" i="6" s="1"/>
  <c r="D2239" i="6"/>
  <c r="H2239" i="6" s="1"/>
  <c r="D2247" i="6"/>
  <c r="H2247" i="6" s="1"/>
  <c r="D2255" i="6"/>
  <c r="H2255" i="6" s="1"/>
  <c r="D2263" i="6"/>
  <c r="H2263" i="6" s="1"/>
  <c r="D2271" i="6"/>
  <c r="H2271" i="6" s="1"/>
  <c r="D2279" i="6"/>
  <c r="H2279" i="6" s="1"/>
  <c r="D2287" i="6"/>
  <c r="H2287" i="6" s="1"/>
  <c r="D2295" i="6"/>
  <c r="H2295" i="6" s="1"/>
  <c r="D2303" i="6"/>
  <c r="H2303" i="6" s="1"/>
  <c r="D2311" i="6"/>
  <c r="H2311" i="6" s="1"/>
  <c r="D2319" i="6"/>
  <c r="H2319" i="6" s="1"/>
  <c r="D2327" i="6"/>
  <c r="H2327" i="6" s="1"/>
  <c r="D2335" i="6"/>
  <c r="H2335" i="6" s="1"/>
  <c r="D2343" i="6"/>
  <c r="D2351" i="6"/>
  <c r="H2351" i="6" s="1"/>
  <c r="D2359" i="6"/>
  <c r="H2359" i="6" s="1"/>
  <c r="D2367" i="6"/>
  <c r="D2375" i="6"/>
  <c r="H2375" i="6" s="1"/>
  <c r="D2383" i="6"/>
  <c r="H2383" i="6" s="1"/>
  <c r="D2391" i="6"/>
  <c r="H2391" i="6" s="1"/>
  <c r="D2399" i="6"/>
  <c r="H2399" i="6" s="1"/>
  <c r="D2407" i="6"/>
  <c r="H2407" i="6" s="1"/>
  <c r="D2415" i="6"/>
  <c r="H2415" i="6" s="1"/>
  <c r="D2423" i="6"/>
  <c r="H2423" i="6" s="1"/>
  <c r="D2431" i="6"/>
  <c r="H2431" i="6" s="1"/>
  <c r="D2439" i="6"/>
  <c r="H2439" i="6" s="1"/>
  <c r="D2447" i="6"/>
  <c r="H2447" i="6" s="1"/>
  <c r="D2455" i="6"/>
  <c r="H2455" i="6" s="1"/>
  <c r="D2463" i="6"/>
  <c r="H2463" i="6" s="1"/>
  <c r="D2471" i="6"/>
  <c r="D2479" i="6"/>
  <c r="H2479" i="6" s="1"/>
  <c r="D2487" i="6"/>
  <c r="H2487" i="6" s="1"/>
  <c r="D2495" i="6"/>
  <c r="H2495" i="6" s="1"/>
  <c r="D2503" i="6"/>
  <c r="H2503" i="6" s="1"/>
  <c r="D2511" i="6"/>
  <c r="H2511" i="6" s="1"/>
  <c r="D2519" i="6"/>
  <c r="H2519" i="6" s="1"/>
  <c r="D2527" i="6"/>
  <c r="H2527" i="6" s="1"/>
  <c r="D2535" i="6"/>
  <c r="D2543" i="6"/>
  <c r="H2543" i="6" s="1"/>
  <c r="D2551" i="6"/>
  <c r="H2551" i="6" s="1"/>
  <c r="D2559" i="6"/>
  <c r="H2559" i="6" s="1"/>
  <c r="D2567" i="6"/>
  <c r="H2567" i="6" s="1"/>
  <c r="D2575" i="6"/>
  <c r="H2575" i="6" s="1"/>
  <c r="D2583" i="6"/>
  <c r="H2583" i="6" s="1"/>
  <c r="D2591" i="6"/>
  <c r="D2599" i="6"/>
  <c r="H2599" i="6" s="1"/>
  <c r="D2607" i="6"/>
  <c r="H2607" i="6" s="1"/>
  <c r="D2615" i="6"/>
  <c r="H2615" i="6" s="1"/>
  <c r="D2623" i="6"/>
  <c r="H2623" i="6" s="1"/>
  <c r="D2631" i="6"/>
  <c r="D2639" i="6"/>
  <c r="H2639" i="6" s="1"/>
  <c r="D2647" i="6"/>
  <c r="H2647" i="6" s="1"/>
  <c r="D2655" i="6"/>
  <c r="H2655" i="6" s="1"/>
  <c r="D2663" i="6"/>
  <c r="H2663" i="6" s="1"/>
  <c r="D2671" i="6"/>
  <c r="H2671" i="6" s="1"/>
  <c r="D2679" i="6"/>
  <c r="H2679" i="6" s="1"/>
  <c r="D2687" i="6"/>
  <c r="H2687" i="6" s="1"/>
  <c r="D2695" i="6"/>
  <c r="H2695" i="6" s="1"/>
  <c r="D2703" i="6"/>
  <c r="H2703" i="6" s="1"/>
  <c r="D2711" i="6"/>
  <c r="H2711" i="6" s="1"/>
  <c r="D2719" i="6"/>
  <c r="H2719" i="6" s="1"/>
  <c r="D2727" i="6"/>
  <c r="H2727" i="6" s="1"/>
  <c r="D2735" i="6"/>
  <c r="H2735" i="6" s="1"/>
  <c r="D2743" i="6"/>
  <c r="H2743" i="6" s="1"/>
  <c r="D2751" i="6"/>
  <c r="D2759" i="6"/>
  <c r="H2759" i="6" s="1"/>
  <c r="D2767" i="6"/>
  <c r="H2767" i="6" s="1"/>
  <c r="D2775" i="6"/>
  <c r="H2775" i="6" s="1"/>
  <c r="D2783" i="6"/>
  <c r="D2791" i="6"/>
  <c r="D2799" i="6"/>
  <c r="H2799" i="6" s="1"/>
  <c r="D2807" i="6"/>
  <c r="H2807" i="6" s="1"/>
  <c r="D2815" i="6"/>
  <c r="H2815" i="6" s="1"/>
  <c r="D2823" i="6"/>
  <c r="H2823" i="6" s="1"/>
  <c r="D2831" i="6"/>
  <c r="H2831" i="6" s="1"/>
  <c r="D2839" i="6"/>
  <c r="H2839" i="6" s="1"/>
  <c r="D2847" i="6"/>
  <c r="H2847" i="6" s="1"/>
  <c r="D2855" i="6"/>
  <c r="H2855" i="6" s="1"/>
  <c r="D2863" i="6"/>
  <c r="D2871" i="6"/>
  <c r="H2871" i="6" s="1"/>
  <c r="D2879" i="6"/>
  <c r="H2879" i="6" s="1"/>
  <c r="D2887" i="6"/>
  <c r="H2887" i="6" s="1"/>
  <c r="D2895" i="6"/>
  <c r="H2895" i="6" s="1"/>
  <c r="D2903" i="6"/>
  <c r="D2911" i="6"/>
  <c r="H2911" i="6" s="1"/>
  <c r="D2919" i="6"/>
  <c r="H2919" i="6" s="1"/>
  <c r="D2927" i="6"/>
  <c r="H2927" i="6" s="1"/>
  <c r="D2935" i="6"/>
  <c r="H2935" i="6" s="1"/>
  <c r="D2943" i="6"/>
  <c r="H2943" i="6" s="1"/>
  <c r="D2951" i="6"/>
  <c r="H2951" i="6" s="1"/>
  <c r="D2959" i="6"/>
  <c r="H2959" i="6" s="1"/>
  <c r="D2967" i="6"/>
  <c r="H2967" i="6" s="1"/>
  <c r="D2975" i="6"/>
  <c r="D2983" i="6"/>
  <c r="H2983" i="6" s="1"/>
  <c r="D2991" i="6"/>
  <c r="H2991" i="6" s="1"/>
  <c r="D2999" i="6"/>
  <c r="H2999" i="6" s="1"/>
  <c r="D3007" i="6"/>
  <c r="H3007" i="6" s="1"/>
  <c r="D3015" i="6"/>
  <c r="H3015" i="6" s="1"/>
  <c r="D3023" i="6"/>
  <c r="H3023" i="6" s="1"/>
  <c r="D3031" i="6"/>
  <c r="H3031" i="6" s="1"/>
  <c r="D3039" i="6"/>
  <c r="H3039" i="6" s="1"/>
  <c r="D3047" i="6"/>
  <c r="D3055" i="6"/>
  <c r="H3055" i="6" s="1"/>
  <c r="D3063" i="6"/>
  <c r="H3063" i="6" s="1"/>
  <c r="D3071" i="6"/>
  <c r="H3071" i="6" s="1"/>
  <c r="D3079" i="6"/>
  <c r="H3079" i="6" s="1"/>
  <c r="D3087" i="6"/>
  <c r="D3095" i="6"/>
  <c r="H3095" i="6" s="1"/>
  <c r="D3103" i="6"/>
  <c r="H3103" i="6" s="1"/>
  <c r="D3111" i="6"/>
  <c r="D3119" i="6"/>
  <c r="H3119" i="6" s="1"/>
  <c r="D3127" i="6"/>
  <c r="H3127" i="6" s="1"/>
  <c r="D3135" i="6"/>
  <c r="H3135" i="6" s="1"/>
  <c r="D3143" i="6"/>
  <c r="H3143" i="6" s="1"/>
  <c r="D3151" i="6"/>
  <c r="H3151" i="6" s="1"/>
  <c r="D3159" i="6"/>
  <c r="H3159" i="6" s="1"/>
  <c r="D3167" i="6"/>
  <c r="D3175" i="6"/>
  <c r="H3175" i="6" s="1"/>
  <c r="D3183" i="6"/>
  <c r="H3183" i="6" s="1"/>
  <c r="D3191" i="6"/>
  <c r="H3191" i="6" s="1"/>
  <c r="D3199" i="6"/>
  <c r="H3199" i="6" s="1"/>
  <c r="D3207" i="6"/>
  <c r="H3207" i="6" s="1"/>
  <c r="D3215" i="6"/>
  <c r="H3215" i="6" s="1"/>
  <c r="D1238" i="6"/>
  <c r="H1238" i="6" s="1"/>
  <c r="D1270" i="6"/>
  <c r="D1297" i="6"/>
  <c r="H1297" i="6" s="1"/>
  <c r="D1318" i="6"/>
  <c r="H1318" i="6" s="1"/>
  <c r="D1338" i="6"/>
  <c r="H1338" i="6" s="1"/>
  <c r="D1361" i="6"/>
  <c r="H1361" i="6" s="1"/>
  <c r="D1382" i="6"/>
  <c r="H1382" i="6" s="1"/>
  <c r="D1401" i="6"/>
  <c r="H1401" i="6" s="1"/>
  <c r="D1417" i="6"/>
  <c r="H1417" i="6" s="1"/>
  <c r="D1433" i="6"/>
  <c r="H1433" i="6" s="1"/>
  <c r="D1449" i="6"/>
  <c r="H1449" i="6" s="1"/>
  <c r="D1465" i="6"/>
  <c r="H1465" i="6" s="1"/>
  <c r="D1481" i="6"/>
  <c r="H1481" i="6" s="1"/>
  <c r="D1497" i="6"/>
  <c r="H1497" i="6" s="1"/>
  <c r="D1513" i="6"/>
  <c r="H1513" i="6" s="1"/>
  <c r="D1529" i="6"/>
  <c r="D1545" i="6"/>
  <c r="D1561" i="6"/>
  <c r="H1561" i="6" s="1"/>
  <c r="D1577" i="6"/>
  <c r="H1577" i="6" s="1"/>
  <c r="D1593" i="6"/>
  <c r="H1593" i="6" s="1"/>
  <c r="D1609" i="6"/>
  <c r="H1609" i="6" s="1"/>
  <c r="D1625" i="6"/>
  <c r="H1625" i="6" s="1"/>
  <c r="D1641" i="6"/>
  <c r="H1641" i="6" s="1"/>
  <c r="D1657" i="6"/>
  <c r="D1673" i="6"/>
  <c r="H1673" i="6" s="1"/>
  <c r="D1689" i="6"/>
  <c r="D1705" i="6"/>
  <c r="H1705" i="6" s="1"/>
  <c r="D1721" i="6"/>
  <c r="D1737" i="6"/>
  <c r="H1737" i="6" s="1"/>
  <c r="D1753" i="6"/>
  <c r="H1753" i="6" s="1"/>
  <c r="D1769" i="6"/>
  <c r="H1769" i="6" s="1"/>
  <c r="D1785" i="6"/>
  <c r="D1801" i="6"/>
  <c r="H1801" i="6" s="1"/>
  <c r="D1817" i="6"/>
  <c r="H1817" i="6" s="1"/>
  <c r="D1831" i="6"/>
  <c r="H1831" i="6" s="1"/>
  <c r="D1844" i="6"/>
  <c r="H1844" i="6" s="1"/>
  <c r="D1857" i="6"/>
  <c r="H1857" i="6" s="1"/>
  <c r="D1870" i="6"/>
  <c r="H1870" i="6" s="1"/>
  <c r="D1882" i="6"/>
  <c r="H1882" i="6" s="1"/>
  <c r="D1895" i="6"/>
  <c r="H1895" i="6" s="1"/>
  <c r="D1908" i="6"/>
  <c r="H1908" i="6" s="1"/>
  <c r="D1921" i="6"/>
  <c r="D1934" i="6"/>
  <c r="H1934" i="6" s="1"/>
  <c r="D1944" i="6"/>
  <c r="H1944" i="6" s="1"/>
  <c r="D1954" i="6"/>
  <c r="H1954" i="6" s="1"/>
  <c r="D1966" i="6"/>
  <c r="H1966" i="6" s="1"/>
  <c r="D1976" i="6"/>
  <c r="H1976" i="6" s="1"/>
  <c r="D1986" i="6"/>
  <c r="H1986" i="6" s="1"/>
  <c r="D1998" i="6"/>
  <c r="D2008" i="6"/>
  <c r="H2008" i="6" s="1"/>
  <c r="D2016" i="6"/>
  <c r="H2016" i="6" s="1"/>
  <c r="D2024" i="6"/>
  <c r="H2024" i="6" s="1"/>
  <c r="D2032" i="6"/>
  <c r="H2032" i="6" s="1"/>
  <c r="D2040" i="6"/>
  <c r="H2040" i="6" s="1"/>
  <c r="D2048" i="6"/>
  <c r="H2048" i="6" s="1"/>
  <c r="D2056" i="6"/>
  <c r="H2056" i="6" s="1"/>
  <c r="D2064" i="6"/>
  <c r="H2064" i="6" s="1"/>
  <c r="D2072" i="6"/>
  <c r="H2072" i="6" s="1"/>
  <c r="D2080" i="6"/>
  <c r="H2080" i="6" s="1"/>
  <c r="D2088" i="6"/>
  <c r="H2088" i="6" s="1"/>
  <c r="D2096" i="6"/>
  <c r="H2096" i="6" s="1"/>
  <c r="D2104" i="6"/>
  <c r="H2104" i="6" s="1"/>
  <c r="D2112" i="6"/>
  <c r="H2112" i="6" s="1"/>
  <c r="D2120" i="6"/>
  <c r="H2120" i="6" s="1"/>
  <c r="D2128" i="6"/>
  <c r="H2128" i="6" s="1"/>
  <c r="D2136" i="6"/>
  <c r="H2136" i="6" s="1"/>
  <c r="D2144" i="6"/>
  <c r="H2144" i="6" s="1"/>
  <c r="D2152" i="6"/>
  <c r="H2152" i="6" s="1"/>
  <c r="D2160" i="6"/>
  <c r="H2160" i="6" s="1"/>
  <c r="D2168" i="6"/>
  <c r="H2168" i="6" s="1"/>
  <c r="D2176" i="6"/>
  <c r="H2176" i="6" s="1"/>
  <c r="D2184" i="6"/>
  <c r="H2184" i="6" s="1"/>
  <c r="D2192" i="6"/>
  <c r="H2192" i="6" s="1"/>
  <c r="D2200" i="6"/>
  <c r="H2200" i="6" s="1"/>
  <c r="D2208" i="6"/>
  <c r="H2208" i="6" s="1"/>
  <c r="D2216" i="6"/>
  <c r="D2224" i="6"/>
  <c r="H2224" i="6" s="1"/>
  <c r="D2232" i="6"/>
  <c r="H2232" i="6" s="1"/>
  <c r="D2240" i="6"/>
  <c r="H2240" i="6" s="1"/>
  <c r="D2248" i="6"/>
  <c r="H2248" i="6" s="1"/>
  <c r="D2256" i="6"/>
  <c r="H2256" i="6" s="1"/>
  <c r="D2264" i="6"/>
  <c r="H2264" i="6" s="1"/>
  <c r="D2272" i="6"/>
  <c r="H2272" i="6" s="1"/>
  <c r="D2280" i="6"/>
  <c r="H2280" i="6" s="1"/>
  <c r="D2288" i="6"/>
  <c r="H2288" i="6" s="1"/>
  <c r="D2296" i="6"/>
  <c r="H2296" i="6" s="1"/>
  <c r="D2304" i="6"/>
  <c r="H2304" i="6" s="1"/>
  <c r="D2312" i="6"/>
  <c r="H2312" i="6" s="1"/>
  <c r="D2320" i="6"/>
  <c r="H2320" i="6" s="1"/>
  <c r="D2328" i="6"/>
  <c r="H2328" i="6" s="1"/>
  <c r="D2336" i="6"/>
  <c r="H2336" i="6" s="1"/>
  <c r="D2344" i="6"/>
  <c r="H2344" i="6" s="1"/>
  <c r="D2352" i="6"/>
  <c r="H2352" i="6" s="1"/>
  <c r="D2360" i="6"/>
  <c r="H2360" i="6" s="1"/>
  <c r="D2368" i="6"/>
  <c r="H2368" i="6" s="1"/>
  <c r="D2376" i="6"/>
  <c r="H2376" i="6" s="1"/>
  <c r="D2384" i="6"/>
  <c r="H2384" i="6" s="1"/>
  <c r="D2392" i="6"/>
  <c r="H2392" i="6" s="1"/>
  <c r="D2400" i="6"/>
  <c r="D2408" i="6"/>
  <c r="H2408" i="6" s="1"/>
  <c r="D2416" i="6"/>
  <c r="H2416" i="6" s="1"/>
  <c r="D2424" i="6"/>
  <c r="D2432" i="6"/>
  <c r="H2432" i="6" s="1"/>
  <c r="D2440" i="6"/>
  <c r="H2440" i="6" s="1"/>
  <c r="D2448" i="6"/>
  <c r="H2448" i="6" s="1"/>
  <c r="D2456" i="6"/>
  <c r="H2456" i="6" s="1"/>
  <c r="D2464" i="6"/>
  <c r="H2464" i="6" s="1"/>
  <c r="D2472" i="6"/>
  <c r="H2472" i="6" s="1"/>
  <c r="D2480" i="6"/>
  <c r="H2480" i="6" s="1"/>
  <c r="D2488" i="6"/>
  <c r="H2488" i="6" s="1"/>
  <c r="D2496" i="6"/>
  <c r="H2496" i="6" s="1"/>
  <c r="D2504" i="6"/>
  <c r="D2512" i="6"/>
  <c r="D2520" i="6"/>
  <c r="H2520" i="6" s="1"/>
  <c r="D2528" i="6"/>
  <c r="H2528" i="6" s="1"/>
  <c r="D2536" i="6"/>
  <c r="H2536" i="6" s="1"/>
  <c r="D2544" i="6"/>
  <c r="H2544" i="6" s="1"/>
  <c r="D2552" i="6"/>
  <c r="H2552" i="6" s="1"/>
  <c r="D2560" i="6"/>
  <c r="H2560" i="6" s="1"/>
  <c r="D2568" i="6"/>
  <c r="H2568" i="6" s="1"/>
  <c r="D2576" i="6"/>
  <c r="H2576" i="6" s="1"/>
  <c r="D2584" i="6"/>
  <c r="H2584" i="6" s="1"/>
  <c r="D2592" i="6"/>
  <c r="D2600" i="6"/>
  <c r="H2600" i="6" s="1"/>
  <c r="D2608" i="6"/>
  <c r="H2608" i="6" s="1"/>
  <c r="D2616" i="6"/>
  <c r="H2616" i="6" s="1"/>
  <c r="D2624" i="6"/>
  <c r="D2632" i="6"/>
  <c r="H2632" i="6" s="1"/>
  <c r="D2640" i="6"/>
  <c r="H2640" i="6" s="1"/>
  <c r="D2648" i="6"/>
  <c r="H2648" i="6" s="1"/>
  <c r="D2656" i="6"/>
  <c r="H2656" i="6" s="1"/>
  <c r="D2664" i="6"/>
  <c r="D2672" i="6"/>
  <c r="H2672" i="6" s="1"/>
  <c r="D2680" i="6"/>
  <c r="H2680" i="6" s="1"/>
  <c r="D2688" i="6"/>
  <c r="H2688" i="6" s="1"/>
  <c r="D2696" i="6"/>
  <c r="H2696" i="6" s="1"/>
  <c r="D2704" i="6"/>
  <c r="H2704" i="6" s="1"/>
  <c r="D2712" i="6"/>
  <c r="H2712" i="6" s="1"/>
  <c r="D2720" i="6"/>
  <c r="H2720" i="6" s="1"/>
  <c r="D2728" i="6"/>
  <c r="H2728" i="6" s="1"/>
  <c r="D2736" i="6"/>
  <c r="H2736" i="6" s="1"/>
  <c r="D2744" i="6"/>
  <c r="H2744" i="6" s="1"/>
  <c r="D2752" i="6"/>
  <c r="H2752" i="6" s="1"/>
  <c r="D2760" i="6"/>
  <c r="H2760" i="6" s="1"/>
  <c r="D2768" i="6"/>
  <c r="H2768" i="6" s="1"/>
  <c r="D2776" i="6"/>
  <c r="H2776" i="6" s="1"/>
  <c r="D2784" i="6"/>
  <c r="H2784" i="6" s="1"/>
  <c r="D2792" i="6"/>
  <c r="D2800" i="6"/>
  <c r="H2800" i="6" s="1"/>
  <c r="D2808" i="6"/>
  <c r="H2808" i="6" s="1"/>
  <c r="D2816" i="6"/>
  <c r="H2816" i="6" s="1"/>
  <c r="D2824" i="6"/>
  <c r="H2824" i="6" s="1"/>
  <c r="D2832" i="6"/>
  <c r="H2832" i="6" s="1"/>
  <c r="D2840" i="6"/>
  <c r="H2840" i="6" s="1"/>
  <c r="D2848" i="6"/>
  <c r="H2848" i="6" s="1"/>
  <c r="D2856" i="6"/>
  <c r="H2856" i="6" s="1"/>
  <c r="D2864" i="6"/>
  <c r="H2864" i="6" s="1"/>
  <c r="D2872" i="6"/>
  <c r="D2880" i="6"/>
  <c r="D2888" i="6"/>
  <c r="H2888" i="6" s="1"/>
  <c r="D2896" i="6"/>
  <c r="H2896" i="6" s="1"/>
  <c r="D2904" i="6"/>
  <c r="H2904" i="6" s="1"/>
  <c r="D2912" i="6"/>
  <c r="H2912" i="6" s="1"/>
  <c r="D2920" i="6"/>
  <c r="H2920" i="6" s="1"/>
  <c r="D2928" i="6"/>
  <c r="H2928" i="6" s="1"/>
  <c r="D2936" i="6"/>
  <c r="H2936" i="6" s="1"/>
  <c r="D2944" i="6"/>
  <c r="H2944" i="6" s="1"/>
  <c r="D2952" i="6"/>
  <c r="H2952" i="6" s="1"/>
  <c r="D2960" i="6"/>
  <c r="H2960" i="6" s="1"/>
  <c r="D2968" i="6"/>
  <c r="H2968" i="6" s="1"/>
  <c r="D2976" i="6"/>
  <c r="H2976" i="6" s="1"/>
  <c r="D2984" i="6"/>
  <c r="H2984" i="6" s="1"/>
  <c r="D2992" i="6"/>
  <c r="H2992" i="6" s="1"/>
  <c r="D3000" i="6"/>
  <c r="H3000" i="6" s="1"/>
  <c r="D3008" i="6"/>
  <c r="D3016" i="6"/>
  <c r="H3016" i="6" s="1"/>
  <c r="D3024" i="6"/>
  <c r="D3032" i="6"/>
  <c r="H3032" i="6" s="1"/>
  <c r="D3040" i="6"/>
  <c r="H3040" i="6" s="1"/>
  <c r="D3048" i="6"/>
  <c r="H3048" i="6" s="1"/>
  <c r="D3056" i="6"/>
  <c r="H3056" i="6" s="1"/>
  <c r="D3064" i="6"/>
  <c r="H3064" i="6" s="1"/>
  <c r="D3072" i="6"/>
  <c r="H3072" i="6" s="1"/>
  <c r="D3080" i="6"/>
  <c r="H3080" i="6" s="1"/>
  <c r="D3088" i="6"/>
  <c r="H3088" i="6" s="1"/>
  <c r="D3096" i="6"/>
  <c r="H3096" i="6" s="1"/>
  <c r="D3104" i="6"/>
  <c r="D3112" i="6"/>
  <c r="H3112" i="6" s="1"/>
  <c r="D3120" i="6"/>
  <c r="H3120" i="6" s="1"/>
  <c r="D3128" i="6"/>
  <c r="H3128" i="6" s="1"/>
  <c r="D3136" i="6"/>
  <c r="H3136" i="6" s="1"/>
  <c r="D3144" i="6"/>
  <c r="H3144" i="6" s="1"/>
  <c r="D3152" i="6"/>
  <c r="D3160" i="6"/>
  <c r="H3160" i="6" s="1"/>
  <c r="D3168" i="6"/>
  <c r="H3168" i="6" s="1"/>
  <c r="D3176" i="6"/>
  <c r="H3176" i="6" s="1"/>
  <c r="D3184" i="6"/>
  <c r="H3184" i="6" s="1"/>
  <c r="D3192" i="6"/>
  <c r="H3192" i="6" s="1"/>
  <c r="D3200" i="6"/>
  <c r="H3200" i="6" s="1"/>
  <c r="D3208" i="6"/>
  <c r="H3208" i="6" s="1"/>
  <c r="D3216" i="6"/>
  <c r="H3216" i="6" s="1"/>
  <c r="D1241" i="6"/>
  <c r="H1241" i="6" s="1"/>
  <c r="D1273" i="6"/>
  <c r="H1273" i="6" s="1"/>
  <c r="D1298" i="6"/>
  <c r="H1298" i="6" s="1"/>
  <c r="D1321" i="6"/>
  <c r="H1321" i="6" s="1"/>
  <c r="D1342" i="6"/>
  <c r="H1342" i="6" s="1"/>
  <c r="D1362" i="6"/>
  <c r="H1362" i="6" s="1"/>
  <c r="D1385" i="6"/>
  <c r="H1385" i="6" s="1"/>
  <c r="D1402" i="6"/>
  <c r="H1402" i="6" s="1"/>
  <c r="D1418" i="6"/>
  <c r="H1418" i="6" s="1"/>
  <c r="D1434" i="6"/>
  <c r="H1434" i="6" s="1"/>
  <c r="D1450" i="6"/>
  <c r="H1450" i="6" s="1"/>
  <c r="D1466" i="6"/>
  <c r="H1466" i="6" s="1"/>
  <c r="D1482" i="6"/>
  <c r="H1482" i="6" s="1"/>
  <c r="D1498" i="6"/>
  <c r="D1514" i="6"/>
  <c r="H1514" i="6" s="1"/>
  <c r="D1530" i="6"/>
  <c r="H1530" i="6" s="1"/>
  <c r="D1546" i="6"/>
  <c r="D1562" i="6"/>
  <c r="H1562" i="6" s="1"/>
  <c r="D1578" i="6"/>
  <c r="H1578" i="6" s="1"/>
  <c r="D1594" i="6"/>
  <c r="H1594" i="6" s="1"/>
  <c r="D1610" i="6"/>
  <c r="H1610" i="6" s="1"/>
  <c r="D1626" i="6"/>
  <c r="H1626" i="6" s="1"/>
  <c r="D1642" i="6"/>
  <c r="H1642" i="6" s="1"/>
  <c r="D1658" i="6"/>
  <c r="H1658" i="6" s="1"/>
  <c r="D1674" i="6"/>
  <c r="H1674" i="6" s="1"/>
  <c r="D1690" i="6"/>
  <c r="H1690" i="6" s="1"/>
  <c r="D1706" i="6"/>
  <c r="H1706" i="6" s="1"/>
  <c r="D1722" i="6"/>
  <c r="H1722" i="6" s="1"/>
  <c r="D1738" i="6"/>
  <c r="H1738" i="6" s="1"/>
  <c r="D1754" i="6"/>
  <c r="H1754" i="6" s="1"/>
  <c r="D1770" i="6"/>
  <c r="H1770" i="6" s="1"/>
  <c r="D1786" i="6"/>
  <c r="D1802" i="6"/>
  <c r="H1802" i="6" s="1"/>
  <c r="D1818" i="6"/>
  <c r="H1818" i="6" s="1"/>
  <c r="D1833" i="6"/>
  <c r="H1833" i="6" s="1"/>
  <c r="D1846" i="6"/>
  <c r="H1846" i="6" s="1"/>
  <c r="D1858" i="6"/>
  <c r="H1858" i="6" s="1"/>
  <c r="D1871" i="6"/>
  <c r="H1871" i="6" s="1"/>
  <c r="D1884" i="6"/>
  <c r="H1884" i="6" s="1"/>
  <c r="D1897" i="6"/>
  <c r="D1910" i="6"/>
  <c r="H1910" i="6" s="1"/>
  <c r="D1922" i="6"/>
  <c r="H1922" i="6" s="1"/>
  <c r="D1935" i="6"/>
  <c r="H1935" i="6" s="1"/>
  <c r="D1945" i="6"/>
  <c r="H1945" i="6" s="1"/>
  <c r="D1956" i="6"/>
  <c r="H1956" i="6" s="1"/>
  <c r="D1967" i="6"/>
  <c r="H1967" i="6" s="1"/>
  <c r="D1977" i="6"/>
  <c r="D1988" i="6"/>
  <c r="H1988" i="6" s="1"/>
  <c r="D1999" i="6"/>
  <c r="H1999" i="6" s="1"/>
  <c r="D2009" i="6"/>
  <c r="H2009" i="6" s="1"/>
  <c r="D2017" i="6"/>
  <c r="H2017" i="6" s="1"/>
  <c r="D2025" i="6"/>
  <c r="H2025" i="6" s="1"/>
  <c r="D2033" i="6"/>
  <c r="H2033" i="6" s="1"/>
  <c r="D2041" i="6"/>
  <c r="H2041" i="6" s="1"/>
  <c r="D2049" i="6"/>
  <c r="H2049" i="6" s="1"/>
  <c r="D2057" i="6"/>
  <c r="H2057" i="6" s="1"/>
  <c r="D2065" i="6"/>
  <c r="H2065" i="6" s="1"/>
  <c r="D2073" i="6"/>
  <c r="H2073" i="6" s="1"/>
  <c r="D2081" i="6"/>
  <c r="H2081" i="6" s="1"/>
  <c r="D2089" i="6"/>
  <c r="H2089" i="6" s="1"/>
  <c r="D2097" i="6"/>
  <c r="H2097" i="6" s="1"/>
  <c r="D2105" i="6"/>
  <c r="D2113" i="6"/>
  <c r="H2113" i="6" s="1"/>
  <c r="D2121" i="6"/>
  <c r="D2129" i="6"/>
  <c r="H2129" i="6" s="1"/>
  <c r="D2137" i="6"/>
  <c r="H2137" i="6" s="1"/>
  <c r="D2145" i="6"/>
  <c r="H2145" i="6" s="1"/>
  <c r="D2153" i="6"/>
  <c r="H2153" i="6" s="1"/>
  <c r="D2161" i="6"/>
  <c r="H2161" i="6" s="1"/>
  <c r="D2169" i="6"/>
  <c r="H2169" i="6" s="1"/>
  <c r="D2177" i="6"/>
  <c r="H2177" i="6" s="1"/>
  <c r="D2185" i="6"/>
  <c r="H2185" i="6" s="1"/>
  <c r="D2193" i="6"/>
  <c r="H2193" i="6" s="1"/>
  <c r="D2201" i="6"/>
  <c r="H2201" i="6" s="1"/>
  <c r="D2209" i="6"/>
  <c r="H2209" i="6" s="1"/>
  <c r="D2217" i="6"/>
  <c r="H2217" i="6" s="1"/>
  <c r="D2225" i="6"/>
  <c r="H2225" i="6" s="1"/>
  <c r="D2233" i="6"/>
  <c r="D2241" i="6"/>
  <c r="D2249" i="6"/>
  <c r="H2249" i="6" s="1"/>
  <c r="D2257" i="6"/>
  <c r="H2257" i="6" s="1"/>
  <c r="D2265" i="6"/>
  <c r="H2265" i="6" s="1"/>
  <c r="D2273" i="6"/>
  <c r="H2273" i="6" s="1"/>
  <c r="D2281" i="6"/>
  <c r="H2281" i="6" s="1"/>
  <c r="D2289" i="6"/>
  <c r="H2289" i="6" s="1"/>
  <c r="D2297" i="6"/>
  <c r="H2297" i="6" s="1"/>
  <c r="D2305" i="6"/>
  <c r="H2305" i="6" s="1"/>
  <c r="D2313" i="6"/>
  <c r="H2313" i="6" s="1"/>
  <c r="D2321" i="6"/>
  <c r="H2321" i="6" s="1"/>
  <c r="D2329" i="6"/>
  <c r="H2329" i="6" s="1"/>
  <c r="D2337" i="6"/>
  <c r="H2337" i="6" s="1"/>
  <c r="D2345" i="6"/>
  <c r="H2345" i="6" s="1"/>
  <c r="D2353" i="6"/>
  <c r="H2353" i="6" s="1"/>
  <c r="D2361" i="6"/>
  <c r="D2369" i="6"/>
  <c r="D2377" i="6"/>
  <c r="H2377" i="6" s="1"/>
  <c r="D2385" i="6"/>
  <c r="H2385" i="6" s="1"/>
  <c r="D2393" i="6"/>
  <c r="H2393" i="6" s="1"/>
  <c r="D2401" i="6"/>
  <c r="H2401" i="6" s="1"/>
  <c r="D2409" i="6"/>
  <c r="H2409" i="6" s="1"/>
  <c r="D2417" i="6"/>
  <c r="H2417" i="6" s="1"/>
  <c r="D2425" i="6"/>
  <c r="H2425" i="6" s="1"/>
  <c r="D2433" i="6"/>
  <c r="H2433" i="6" s="1"/>
  <c r="D2441" i="6"/>
  <c r="H2441" i="6" s="1"/>
  <c r="D2449" i="6"/>
  <c r="H2449" i="6" s="1"/>
  <c r="D2457" i="6"/>
  <c r="H2457" i="6" s="1"/>
  <c r="D2465" i="6"/>
  <c r="H2465" i="6" s="1"/>
  <c r="D2473" i="6"/>
  <c r="H2473" i="6" s="1"/>
  <c r="D2481" i="6"/>
  <c r="H2481" i="6" s="1"/>
  <c r="D2489" i="6"/>
  <c r="H2489" i="6" s="1"/>
  <c r="D2497" i="6"/>
  <c r="H2497" i="6" s="1"/>
  <c r="D2505" i="6"/>
  <c r="H2505" i="6" s="1"/>
  <c r="D2513" i="6"/>
  <c r="H2513" i="6" s="1"/>
  <c r="D2521" i="6"/>
  <c r="H2521" i="6" s="1"/>
  <c r="D2529" i="6"/>
  <c r="H2529" i="6" s="1"/>
  <c r="D2537" i="6"/>
  <c r="H2537" i="6" s="1"/>
  <c r="D2545" i="6"/>
  <c r="H2545" i="6" s="1"/>
  <c r="D2553" i="6"/>
  <c r="H2553" i="6" s="1"/>
  <c r="D2561" i="6"/>
  <c r="H2561" i="6" s="1"/>
  <c r="D2569" i="6"/>
  <c r="H2569" i="6" s="1"/>
  <c r="D2577" i="6"/>
  <c r="H2577" i="6" s="1"/>
  <c r="D2585" i="6"/>
  <c r="H2585" i="6" s="1"/>
  <c r="D2593" i="6"/>
  <c r="H2593" i="6" s="1"/>
  <c r="D2601" i="6"/>
  <c r="H2601" i="6" s="1"/>
  <c r="D2609" i="6"/>
  <c r="H2609" i="6" s="1"/>
  <c r="D2617" i="6"/>
  <c r="H2617" i="6" s="1"/>
  <c r="D2625" i="6"/>
  <c r="H2625" i="6" s="1"/>
  <c r="D2633" i="6"/>
  <c r="H2633" i="6" s="1"/>
  <c r="D2641" i="6"/>
  <c r="H2641" i="6" s="1"/>
  <c r="D2649" i="6"/>
  <c r="H2649" i="6" s="1"/>
  <c r="D2657" i="6"/>
  <c r="H2657" i="6" s="1"/>
  <c r="D2665" i="6"/>
  <c r="H2665" i="6" s="1"/>
  <c r="D2673" i="6"/>
  <c r="H2673" i="6" s="1"/>
  <c r="D2681" i="6"/>
  <c r="H2681" i="6" s="1"/>
  <c r="D2689" i="6"/>
  <c r="H2689" i="6" s="1"/>
  <c r="D2697" i="6"/>
  <c r="H2697" i="6" s="1"/>
  <c r="D2705" i="6"/>
  <c r="H2705" i="6" s="1"/>
  <c r="D2713" i="6"/>
  <c r="H2713" i="6" s="1"/>
  <c r="D2721" i="6"/>
  <c r="H2721" i="6" s="1"/>
  <c r="D2729" i="6"/>
  <c r="H2729" i="6" s="1"/>
  <c r="D2737" i="6"/>
  <c r="H2737" i="6" s="1"/>
  <c r="D2745" i="6"/>
  <c r="D2753" i="6"/>
  <c r="D2761" i="6"/>
  <c r="D2769" i="6"/>
  <c r="H2769" i="6" s="1"/>
  <c r="D2777" i="6"/>
  <c r="D2785" i="6"/>
  <c r="H2785" i="6" s="1"/>
  <c r="D2793" i="6"/>
  <c r="H2793" i="6" s="1"/>
  <c r="D2801" i="6"/>
  <c r="H2801" i="6" s="1"/>
  <c r="D2809" i="6"/>
  <c r="H2809" i="6" s="1"/>
  <c r="D2817" i="6"/>
  <c r="H2817" i="6" s="1"/>
  <c r="D2825" i="6"/>
  <c r="H2825" i="6" s="1"/>
  <c r="D2833" i="6"/>
  <c r="H2833" i="6" s="1"/>
  <c r="D2841" i="6"/>
  <c r="H2841" i="6" s="1"/>
  <c r="D2849" i="6"/>
  <c r="H2849" i="6" s="1"/>
  <c r="D2857" i="6"/>
  <c r="H2857" i="6" s="1"/>
  <c r="D2865" i="6"/>
  <c r="H2865" i="6" s="1"/>
  <c r="D2873" i="6"/>
  <c r="H2873" i="6" s="1"/>
  <c r="D2881" i="6"/>
  <c r="H2881" i="6" s="1"/>
  <c r="D2889" i="6"/>
  <c r="H2889" i="6" s="1"/>
  <c r="D2897" i="6"/>
  <c r="H2897" i="6" s="1"/>
  <c r="D2905" i="6"/>
  <c r="H2905" i="6" s="1"/>
  <c r="D2913" i="6"/>
  <c r="H2913" i="6" s="1"/>
  <c r="D2921" i="6"/>
  <c r="H2921" i="6" s="1"/>
  <c r="D2929" i="6"/>
  <c r="H2929" i="6" s="1"/>
  <c r="D2937" i="6"/>
  <c r="H2937" i="6" s="1"/>
  <c r="D2945" i="6"/>
  <c r="H2945" i="6" s="1"/>
  <c r="D2953" i="6"/>
  <c r="D2961" i="6"/>
  <c r="D2969" i="6"/>
  <c r="H2969" i="6" s="1"/>
  <c r="D2977" i="6"/>
  <c r="H2977" i="6" s="1"/>
  <c r="D2985" i="6"/>
  <c r="H2985" i="6" s="1"/>
  <c r="D2993" i="6"/>
  <c r="H2993" i="6" s="1"/>
  <c r="D3001" i="6"/>
  <c r="H3001" i="6" s="1"/>
  <c r="D3009" i="6"/>
  <c r="H3009" i="6" s="1"/>
  <c r="D3017" i="6"/>
  <c r="H3017" i="6" s="1"/>
  <c r="D3025" i="6"/>
  <c r="H3025" i="6" s="1"/>
  <c r="D3033" i="6"/>
  <c r="H3033" i="6" s="1"/>
  <c r="D3041" i="6"/>
  <c r="H3041" i="6" s="1"/>
  <c r="D3049" i="6"/>
  <c r="H3049" i="6" s="1"/>
  <c r="D3057" i="6"/>
  <c r="H3057" i="6" s="1"/>
  <c r="D3065" i="6"/>
  <c r="H3065" i="6" s="1"/>
  <c r="D3073" i="6"/>
  <c r="H3073" i="6" s="1"/>
  <c r="D3081" i="6"/>
  <c r="H3081" i="6" s="1"/>
  <c r="D3089" i="6"/>
  <c r="H3089" i="6" s="1"/>
  <c r="D3097" i="6"/>
  <c r="D3105" i="6"/>
  <c r="D3113" i="6"/>
  <c r="H3113" i="6" s="1"/>
  <c r="D3121" i="6"/>
  <c r="H3121" i="6" s="1"/>
  <c r="D3129" i="6"/>
  <c r="H3129" i="6" s="1"/>
  <c r="D3137" i="6"/>
  <c r="H3137" i="6" s="1"/>
  <c r="D3145" i="6"/>
  <c r="H3145" i="6" s="1"/>
  <c r="D3153" i="6"/>
  <c r="H3153" i="6" s="1"/>
  <c r="D3161" i="6"/>
  <c r="H3161" i="6" s="1"/>
  <c r="D3169" i="6"/>
  <c r="H3169" i="6" s="1"/>
  <c r="D3177" i="6"/>
  <c r="H3177" i="6" s="1"/>
  <c r="D3185" i="6"/>
  <c r="H3185" i="6" s="1"/>
  <c r="D3193" i="6"/>
  <c r="H3193" i="6" s="1"/>
  <c r="D3201" i="6"/>
  <c r="H3201" i="6" s="1"/>
  <c r="D3209" i="6"/>
  <c r="H3209" i="6" s="1"/>
  <c r="D3217" i="6"/>
  <c r="H3217" i="6" s="1"/>
  <c r="D1246" i="6"/>
  <c r="H1246" i="6" s="1"/>
  <c r="D1278" i="6"/>
  <c r="H1278" i="6" s="1"/>
  <c r="D1302" i="6"/>
  <c r="H1302" i="6" s="1"/>
  <c r="D1322" i="6"/>
  <c r="H1322" i="6" s="1"/>
  <c r="D1345" i="6"/>
  <c r="H1345" i="6" s="1"/>
  <c r="D1366" i="6"/>
  <c r="H1366" i="6" s="1"/>
  <c r="D1386" i="6"/>
  <c r="H1386" i="6" s="1"/>
  <c r="D1404" i="6"/>
  <c r="H1404" i="6" s="1"/>
  <c r="D1420" i="6"/>
  <c r="H1420" i="6" s="1"/>
  <c r="D1436" i="6"/>
  <c r="H1436" i="6" s="1"/>
  <c r="D1452" i="6"/>
  <c r="H1452" i="6" s="1"/>
  <c r="D1468" i="6"/>
  <c r="H1468" i="6" s="1"/>
  <c r="D1484" i="6"/>
  <c r="H1484" i="6" s="1"/>
  <c r="D1500" i="6"/>
  <c r="H1500" i="6" s="1"/>
  <c r="D1516" i="6"/>
  <c r="D1532" i="6"/>
  <c r="H1532" i="6" s="1"/>
  <c r="D1548" i="6"/>
  <c r="H1548" i="6" s="1"/>
  <c r="D1564" i="6"/>
  <c r="H1564" i="6" s="1"/>
  <c r="D1580" i="6"/>
  <c r="H1580" i="6" s="1"/>
  <c r="D1596" i="6"/>
  <c r="H1596" i="6" s="1"/>
  <c r="D1612" i="6"/>
  <c r="H1612" i="6" s="1"/>
  <c r="D1628" i="6"/>
  <c r="H1628" i="6" s="1"/>
  <c r="D1644" i="6"/>
  <c r="D1660" i="6"/>
  <c r="H1660" i="6" s="1"/>
  <c r="D1676" i="6"/>
  <c r="H1676" i="6" s="1"/>
  <c r="D1692" i="6"/>
  <c r="H1692" i="6" s="1"/>
  <c r="D1708" i="6"/>
  <c r="H1708" i="6" s="1"/>
  <c r="D1724" i="6"/>
  <c r="H1724" i="6" s="1"/>
  <c r="D1740" i="6"/>
  <c r="H1740" i="6" s="1"/>
  <c r="D1756" i="6"/>
  <c r="H1756" i="6" s="1"/>
  <c r="D1772" i="6"/>
  <c r="H1772" i="6" s="1"/>
  <c r="D1788" i="6"/>
  <c r="D1804" i="6"/>
  <c r="H1804" i="6" s="1"/>
  <c r="D1820" i="6"/>
  <c r="D1834" i="6"/>
  <c r="H1834" i="6" s="1"/>
  <c r="D1847" i="6"/>
  <c r="D1860" i="6"/>
  <c r="H1860" i="6" s="1"/>
  <c r="D1873" i="6"/>
  <c r="H1873" i="6" s="1"/>
  <c r="D1886" i="6"/>
  <c r="H1886" i="6" s="1"/>
  <c r="D1898" i="6"/>
  <c r="H1898" i="6" s="1"/>
  <c r="D1911" i="6"/>
  <c r="H1911" i="6" s="1"/>
  <c r="D1924" i="6"/>
  <c r="H1924" i="6" s="1"/>
  <c r="D1936" i="6"/>
  <c r="H1936" i="6" s="1"/>
  <c r="D1946" i="6"/>
  <c r="H1946" i="6" s="1"/>
  <c r="D1958" i="6"/>
  <c r="H1958" i="6" s="1"/>
  <c r="D1968" i="6"/>
  <c r="H1968" i="6" s="1"/>
  <c r="D1978" i="6"/>
  <c r="H1978" i="6" s="1"/>
  <c r="D1990" i="6"/>
  <c r="H1990" i="6" s="1"/>
  <c r="D2000" i="6"/>
  <c r="H2000" i="6" s="1"/>
  <c r="D2010" i="6"/>
  <c r="H2010" i="6" s="1"/>
  <c r="D2018" i="6"/>
  <c r="H2018" i="6" s="1"/>
  <c r="D2026" i="6"/>
  <c r="H2026" i="6" s="1"/>
  <c r="D2034" i="6"/>
  <c r="H2034" i="6" s="1"/>
  <c r="D2042" i="6"/>
  <c r="H2042" i="6" s="1"/>
  <c r="D2050" i="6"/>
  <c r="H2050" i="6" s="1"/>
  <c r="D2058" i="6"/>
  <c r="H2058" i="6" s="1"/>
  <c r="D2066" i="6"/>
  <c r="H2066" i="6" s="1"/>
  <c r="D2074" i="6"/>
  <c r="H2074" i="6" s="1"/>
  <c r="D2082" i="6"/>
  <c r="H2082" i="6" s="1"/>
  <c r="D2090" i="6"/>
  <c r="H2090" i="6" s="1"/>
  <c r="D2098" i="6"/>
  <c r="H2098" i="6" s="1"/>
  <c r="D2106" i="6"/>
  <c r="H2106" i="6" s="1"/>
  <c r="D2114" i="6"/>
  <c r="H2114" i="6" s="1"/>
  <c r="D2122" i="6"/>
  <c r="D2130" i="6"/>
  <c r="H2130" i="6" s="1"/>
  <c r="D2138" i="6"/>
  <c r="H2138" i="6" s="1"/>
  <c r="D2146" i="6"/>
  <c r="H2146" i="6" s="1"/>
  <c r="D2154" i="6"/>
  <c r="H2154" i="6" s="1"/>
  <c r="D2162" i="6"/>
  <c r="H2162" i="6" s="1"/>
  <c r="D2170" i="6"/>
  <c r="H2170" i="6" s="1"/>
  <c r="D2178" i="6"/>
  <c r="H2178" i="6" s="1"/>
  <c r="D2186" i="6"/>
  <c r="H2186" i="6" s="1"/>
  <c r="D2194" i="6"/>
  <c r="H2194" i="6" s="1"/>
  <c r="D2202" i="6"/>
  <c r="H2202" i="6" s="1"/>
  <c r="D2210" i="6"/>
  <c r="H2210" i="6" s="1"/>
  <c r="D2218" i="6"/>
  <c r="H2218" i="6" s="1"/>
  <c r="D2226" i="6"/>
  <c r="D2234" i="6"/>
  <c r="H2234" i="6" s="1"/>
  <c r="D2242" i="6"/>
  <c r="H2242" i="6" s="1"/>
  <c r="D2250" i="6"/>
  <c r="H2250" i="6" s="1"/>
  <c r="D2258" i="6"/>
  <c r="H2258" i="6" s="1"/>
  <c r="D2266" i="6"/>
  <c r="H2266" i="6" s="1"/>
  <c r="D2274" i="6"/>
  <c r="H2274" i="6" s="1"/>
  <c r="D2282" i="6"/>
  <c r="H2282" i="6" s="1"/>
  <c r="D2290" i="6"/>
  <c r="H2290" i="6" s="1"/>
  <c r="D2298" i="6"/>
  <c r="H2298" i="6" s="1"/>
  <c r="D2306" i="6"/>
  <c r="H2306" i="6" s="1"/>
  <c r="D2314" i="6"/>
  <c r="H2314" i="6" s="1"/>
  <c r="D2322" i="6"/>
  <c r="H2322" i="6" s="1"/>
  <c r="D2330" i="6"/>
  <c r="H2330" i="6" s="1"/>
  <c r="D2338" i="6"/>
  <c r="D2346" i="6"/>
  <c r="H2346" i="6" s="1"/>
  <c r="D2354" i="6"/>
  <c r="H2354" i="6" s="1"/>
  <c r="D2362" i="6"/>
  <c r="H2362" i="6" s="1"/>
  <c r="D2370" i="6"/>
  <c r="D2378" i="6"/>
  <c r="H2378" i="6" s="1"/>
  <c r="D2386" i="6"/>
  <c r="H2386" i="6" s="1"/>
  <c r="D2394" i="6"/>
  <c r="H2394" i="6" s="1"/>
  <c r="D2402" i="6"/>
  <c r="H2402" i="6" s="1"/>
  <c r="D2410" i="6"/>
  <c r="H2410" i="6" s="1"/>
  <c r="D2418" i="6"/>
  <c r="H2418" i="6" s="1"/>
  <c r="D2426" i="6"/>
  <c r="H2426" i="6" s="1"/>
  <c r="D2434" i="6"/>
  <c r="H2434" i="6" s="1"/>
  <c r="D2442" i="6"/>
  <c r="H2442" i="6" s="1"/>
  <c r="D2450" i="6"/>
  <c r="H2450" i="6" s="1"/>
  <c r="D2458" i="6"/>
  <c r="H2458" i="6" s="1"/>
  <c r="D2466" i="6"/>
  <c r="H2466" i="6" s="1"/>
  <c r="D2474" i="6"/>
  <c r="H2474" i="6" s="1"/>
  <c r="D2482" i="6"/>
  <c r="H2482" i="6" s="1"/>
  <c r="D2490" i="6"/>
  <c r="H2490" i="6" s="1"/>
  <c r="D2498" i="6"/>
  <c r="H2498" i="6" s="1"/>
  <c r="D2506" i="6"/>
  <c r="H2506" i="6" s="1"/>
  <c r="D2514" i="6"/>
  <c r="H2514" i="6" s="1"/>
  <c r="D2522" i="6"/>
  <c r="H2522" i="6" s="1"/>
  <c r="D2530" i="6"/>
  <c r="H2530" i="6" s="1"/>
  <c r="D2538" i="6"/>
  <c r="H2538" i="6" s="1"/>
  <c r="D2546" i="6"/>
  <c r="H2546" i="6" s="1"/>
  <c r="D2554" i="6"/>
  <c r="H2554" i="6" s="1"/>
  <c r="D2562" i="6"/>
  <c r="H2562" i="6" s="1"/>
  <c r="D2570" i="6"/>
  <c r="D2578" i="6"/>
  <c r="H2578" i="6" s="1"/>
  <c r="D2586" i="6"/>
  <c r="H2586" i="6" s="1"/>
  <c r="D2594" i="6"/>
  <c r="H2594" i="6" s="1"/>
  <c r="D2602" i="6"/>
  <c r="H2602" i="6" s="1"/>
  <c r="D2610" i="6"/>
  <c r="H2610" i="6" s="1"/>
  <c r="D2618" i="6"/>
  <c r="H2618" i="6" s="1"/>
  <c r="D2626" i="6"/>
  <c r="H2626" i="6" s="1"/>
  <c r="D2634" i="6"/>
  <c r="H2634" i="6" s="1"/>
  <c r="D2642" i="6"/>
  <c r="H2642" i="6" s="1"/>
  <c r="D2650" i="6"/>
  <c r="H2650" i="6" s="1"/>
  <c r="D2658" i="6"/>
  <c r="D2666" i="6"/>
  <c r="H2666" i="6" s="1"/>
  <c r="D2674" i="6"/>
  <c r="H2674" i="6" s="1"/>
  <c r="D2682" i="6"/>
  <c r="H2682" i="6" s="1"/>
  <c r="D2690" i="6"/>
  <c r="H2690" i="6" s="1"/>
  <c r="D2698" i="6"/>
  <c r="H2698" i="6" s="1"/>
  <c r="D2706" i="6"/>
  <c r="H2706" i="6" s="1"/>
  <c r="D2714" i="6"/>
  <c r="H2714" i="6" s="1"/>
  <c r="D2722" i="6"/>
  <c r="H2722" i="6" s="1"/>
  <c r="D2730" i="6"/>
  <c r="H2730" i="6" s="1"/>
  <c r="D2738" i="6"/>
  <c r="H2738" i="6" s="1"/>
  <c r="D2746" i="6"/>
  <c r="H2746" i="6" s="1"/>
  <c r="D2754" i="6"/>
  <c r="H2754" i="6" s="1"/>
  <c r="D2762" i="6"/>
  <c r="D2770" i="6"/>
  <c r="H2770" i="6" s="1"/>
  <c r="D2778" i="6"/>
  <c r="H2778" i="6" s="1"/>
  <c r="D2786" i="6"/>
  <c r="H2786" i="6" s="1"/>
  <c r="D2794" i="6"/>
  <c r="H2794" i="6" s="1"/>
  <c r="D2802" i="6"/>
  <c r="H2802" i="6" s="1"/>
  <c r="D2810" i="6"/>
  <c r="H2810" i="6" s="1"/>
  <c r="D2818" i="6"/>
  <c r="H2818" i="6" s="1"/>
  <c r="D2826" i="6"/>
  <c r="H2826" i="6" s="1"/>
  <c r="D2834" i="6"/>
  <c r="H2834" i="6" s="1"/>
  <c r="D2842" i="6"/>
  <c r="H2842" i="6" s="1"/>
  <c r="D2850" i="6"/>
  <c r="H2850" i="6" s="1"/>
  <c r="D2858" i="6"/>
  <c r="H2858" i="6" s="1"/>
  <c r="D2866" i="6"/>
  <c r="H2866" i="6" s="1"/>
  <c r="D2874" i="6"/>
  <c r="H2874" i="6" s="1"/>
  <c r="D2882" i="6"/>
  <c r="H2882" i="6" s="1"/>
  <c r="D2890" i="6"/>
  <c r="D2898" i="6"/>
  <c r="H2898" i="6" s="1"/>
  <c r="D2906" i="6"/>
  <c r="H2906" i="6" s="1"/>
  <c r="D2914" i="6"/>
  <c r="H2914" i="6" s="1"/>
  <c r="D2922" i="6"/>
  <c r="H2922" i="6" s="1"/>
  <c r="D2930" i="6"/>
  <c r="H2930" i="6" s="1"/>
  <c r="D2938" i="6"/>
  <c r="H2938" i="6" s="1"/>
  <c r="D2946" i="6"/>
  <c r="D2954" i="6"/>
  <c r="H2954" i="6" s="1"/>
  <c r="D2962" i="6"/>
  <c r="H2962" i="6" s="1"/>
  <c r="D2970" i="6"/>
  <c r="H2970" i="6" s="1"/>
  <c r="D2978" i="6"/>
  <c r="H2978" i="6" s="1"/>
  <c r="D2986" i="6"/>
  <c r="H2986" i="6" s="1"/>
  <c r="D2994" i="6"/>
  <c r="H2994" i="6" s="1"/>
  <c r="D3002" i="6"/>
  <c r="H3002" i="6" s="1"/>
  <c r="D3010" i="6"/>
  <c r="H3010" i="6" s="1"/>
  <c r="D3018" i="6"/>
  <c r="H3018" i="6" s="1"/>
  <c r="D3026" i="6"/>
  <c r="D3034" i="6"/>
  <c r="H3034" i="6" s="1"/>
  <c r="D3042" i="6"/>
  <c r="H3042" i="6" s="1"/>
  <c r="D3050" i="6"/>
  <c r="H3050" i="6" s="1"/>
  <c r="D3058" i="6"/>
  <c r="H3058" i="6" s="1"/>
  <c r="D3066" i="6"/>
  <c r="H3066" i="6" s="1"/>
  <c r="D3074" i="6"/>
  <c r="H3074" i="6" s="1"/>
  <c r="D3082" i="6"/>
  <c r="H3082" i="6" s="1"/>
  <c r="D3090" i="6"/>
  <c r="H3090" i="6" s="1"/>
  <c r="D3098" i="6"/>
  <c r="H3098" i="6" s="1"/>
  <c r="D3106" i="6"/>
  <c r="H3106" i="6" s="1"/>
  <c r="D3114" i="6"/>
  <c r="H3114" i="6" s="1"/>
  <c r="D3122" i="6"/>
  <c r="H3122" i="6" s="1"/>
  <c r="D3130" i="6"/>
  <c r="H3130" i="6" s="1"/>
  <c r="D3138" i="6"/>
  <c r="H3138" i="6" s="1"/>
  <c r="D3146" i="6"/>
  <c r="H3146" i="6" s="1"/>
  <c r="D3154" i="6"/>
  <c r="H3154" i="6" s="1"/>
  <c r="D3162" i="6"/>
  <c r="H3162" i="6" s="1"/>
  <c r="D3170" i="6"/>
  <c r="H3170" i="6" s="1"/>
  <c r="D3178" i="6"/>
  <c r="H3178" i="6" s="1"/>
  <c r="D3186" i="6"/>
  <c r="H3186" i="6" s="1"/>
  <c r="D3194" i="6"/>
  <c r="H3194" i="6" s="1"/>
  <c r="D3202" i="6"/>
  <c r="H3202" i="6" s="1"/>
  <c r="D3210" i="6"/>
  <c r="H3210" i="6" s="1"/>
  <c r="D1249" i="6"/>
  <c r="H1249" i="6" s="1"/>
  <c r="D1281" i="6"/>
  <c r="D1305" i="6"/>
  <c r="H1305" i="6" s="1"/>
  <c r="D1326" i="6"/>
  <c r="H1326" i="6" s="1"/>
  <c r="D1346" i="6"/>
  <c r="H1346" i="6" s="1"/>
  <c r="D1369" i="6"/>
  <c r="H1369" i="6" s="1"/>
  <c r="D1390" i="6"/>
  <c r="H1390" i="6" s="1"/>
  <c r="D1406" i="6"/>
  <c r="H1406" i="6" s="1"/>
  <c r="D1422" i="6"/>
  <c r="H1422" i="6" s="1"/>
  <c r="D1438" i="6"/>
  <c r="H1438" i="6" s="1"/>
  <c r="D1454" i="6"/>
  <c r="H1454" i="6" s="1"/>
  <c r="D1470" i="6"/>
  <c r="D1486" i="6"/>
  <c r="H1486" i="6" s="1"/>
  <c r="D1502" i="6"/>
  <c r="H1502" i="6" s="1"/>
  <c r="D1518" i="6"/>
  <c r="H1518" i="6" s="1"/>
  <c r="D1534" i="6"/>
  <c r="D1550" i="6"/>
  <c r="H1550" i="6" s="1"/>
  <c r="D1566" i="6"/>
  <c r="H1566" i="6" s="1"/>
  <c r="D1582" i="6"/>
  <c r="H1582" i="6" s="1"/>
  <c r="D1598" i="6"/>
  <c r="H1598" i="6" s="1"/>
  <c r="D1614" i="6"/>
  <c r="H1614" i="6" s="1"/>
  <c r="D1630" i="6"/>
  <c r="H1630" i="6" s="1"/>
  <c r="D1646" i="6"/>
  <c r="H1646" i="6" s="1"/>
  <c r="D1662" i="6"/>
  <c r="D1678" i="6"/>
  <c r="H1678" i="6" s="1"/>
  <c r="D1694" i="6"/>
  <c r="H1694" i="6" s="1"/>
  <c r="D1710" i="6"/>
  <c r="H1710" i="6" s="1"/>
  <c r="D1726" i="6"/>
  <c r="H1726" i="6" s="1"/>
  <c r="D1742" i="6"/>
  <c r="H1742" i="6" s="1"/>
  <c r="D1758" i="6"/>
  <c r="H1758" i="6" s="1"/>
  <c r="D1774" i="6"/>
  <c r="H1774" i="6" s="1"/>
  <c r="D1790" i="6"/>
  <c r="H1790" i="6" s="1"/>
  <c r="D1806" i="6"/>
  <c r="H1806" i="6" s="1"/>
  <c r="D1822" i="6"/>
  <c r="H1822" i="6" s="1"/>
  <c r="D1836" i="6"/>
  <c r="D1849" i="6"/>
  <c r="H1849" i="6" s="1"/>
  <c r="D1862" i="6"/>
  <c r="H1862" i="6" s="1"/>
  <c r="D1874" i="6"/>
  <c r="H1874" i="6" s="1"/>
  <c r="D1887" i="6"/>
  <c r="H1887" i="6" s="1"/>
  <c r="D1900" i="6"/>
  <c r="H1900" i="6" s="1"/>
  <c r="D1913" i="6"/>
  <c r="H1913" i="6" s="1"/>
  <c r="D1926" i="6"/>
  <c r="H1926" i="6" s="1"/>
  <c r="D1937" i="6"/>
  <c r="H1937" i="6" s="1"/>
  <c r="D1948" i="6"/>
  <c r="H1948" i="6" s="1"/>
  <c r="D1959" i="6"/>
  <c r="H1959" i="6" s="1"/>
  <c r="D1969" i="6"/>
  <c r="D1980" i="6"/>
  <c r="H1980" i="6" s="1"/>
  <c r="D1991" i="6"/>
  <c r="H1991" i="6" s="1"/>
  <c r="D2001" i="6"/>
  <c r="H2001" i="6" s="1"/>
  <c r="D2011" i="6"/>
  <c r="H2011" i="6" s="1"/>
  <c r="D2019" i="6"/>
  <c r="H2019" i="6" s="1"/>
  <c r="D2027" i="6"/>
  <c r="H2027" i="6" s="1"/>
  <c r="D2035" i="6"/>
  <c r="H2035" i="6" s="1"/>
  <c r="D2043" i="6"/>
  <c r="H2043" i="6" s="1"/>
  <c r="D2051" i="6"/>
  <c r="H2051" i="6" s="1"/>
  <c r="D2059" i="6"/>
  <c r="H2059" i="6" s="1"/>
  <c r="D2067" i="6"/>
  <c r="H2067" i="6" s="1"/>
  <c r="D2075" i="6"/>
  <c r="H2075" i="6" s="1"/>
  <c r="D2083" i="6"/>
  <c r="H2083" i="6" s="1"/>
  <c r="D2091" i="6"/>
  <c r="H2091" i="6" s="1"/>
  <c r="D2099" i="6"/>
  <c r="H2099" i="6" s="1"/>
  <c r="D2107" i="6"/>
  <c r="D2115" i="6"/>
  <c r="H2115" i="6" s="1"/>
  <c r="D2123" i="6"/>
  <c r="D2131" i="6"/>
  <c r="H2131" i="6" s="1"/>
  <c r="D2139" i="6"/>
  <c r="H2139" i="6" s="1"/>
  <c r="D2147" i="6"/>
  <c r="H2147" i="6" s="1"/>
  <c r="D2155" i="6"/>
  <c r="H2155" i="6" s="1"/>
  <c r="D2163" i="6"/>
  <c r="H2163" i="6" s="1"/>
  <c r="D2171" i="6"/>
  <c r="D2179" i="6"/>
  <c r="H2179" i="6" s="1"/>
  <c r="D2187" i="6"/>
  <c r="H2187" i="6" s="1"/>
  <c r="D2195" i="6"/>
  <c r="D2203" i="6"/>
  <c r="H2203" i="6" s="1"/>
  <c r="D2211" i="6"/>
  <c r="H2211" i="6" s="1"/>
  <c r="D2219" i="6"/>
  <c r="H2219" i="6" s="1"/>
  <c r="D2227" i="6"/>
  <c r="H2227" i="6" s="1"/>
  <c r="D2235" i="6"/>
  <c r="H2235" i="6" s="1"/>
  <c r="D2243" i="6"/>
  <c r="H2243" i="6" s="1"/>
  <c r="D2251" i="6"/>
  <c r="H2251" i="6" s="1"/>
  <c r="D2259" i="6"/>
  <c r="H2259" i="6" s="1"/>
  <c r="D2267" i="6"/>
  <c r="H2267" i="6" s="1"/>
  <c r="D2275" i="6"/>
  <c r="H2275" i="6" s="1"/>
  <c r="D2283" i="6"/>
  <c r="H2283" i="6" s="1"/>
  <c r="D2291" i="6"/>
  <c r="H2291" i="6" s="1"/>
  <c r="D2299" i="6"/>
  <c r="H2299" i="6" s="1"/>
  <c r="D2307" i="6"/>
  <c r="H2307" i="6" s="1"/>
  <c r="D2315" i="6"/>
  <c r="D2323" i="6"/>
  <c r="H2323" i="6" s="1"/>
  <c r="D2331" i="6"/>
  <c r="H2331" i="6" s="1"/>
  <c r="D2339" i="6"/>
  <c r="D2347" i="6"/>
  <c r="D2355" i="6"/>
  <c r="H2355" i="6" s="1"/>
  <c r="D2363" i="6"/>
  <c r="H2363" i="6" s="1"/>
  <c r="D2371" i="6"/>
  <c r="H2371" i="6" s="1"/>
  <c r="D2379" i="6"/>
  <c r="H2379" i="6" s="1"/>
  <c r="D2387" i="6"/>
  <c r="H2387" i="6" s="1"/>
  <c r="D2395" i="6"/>
  <c r="H2395" i="6" s="1"/>
  <c r="D2403" i="6"/>
  <c r="H2403" i="6" s="1"/>
  <c r="D2411" i="6"/>
  <c r="H2411" i="6" s="1"/>
  <c r="D2419" i="6"/>
  <c r="H2419" i="6" s="1"/>
  <c r="D2427" i="6"/>
  <c r="H2427" i="6" s="1"/>
  <c r="D2435" i="6"/>
  <c r="H2435" i="6" s="1"/>
  <c r="D2443" i="6"/>
  <c r="H2443" i="6" s="1"/>
  <c r="D2451" i="6"/>
  <c r="H2451" i="6" s="1"/>
  <c r="D2459" i="6"/>
  <c r="H2459" i="6" s="1"/>
  <c r="D2467" i="6"/>
  <c r="H2467" i="6" s="1"/>
  <c r="D2475" i="6"/>
  <c r="H2475" i="6" s="1"/>
  <c r="D2483" i="6"/>
  <c r="H2483" i="6" s="1"/>
  <c r="D2491" i="6"/>
  <c r="H2491" i="6" s="1"/>
  <c r="D2499" i="6"/>
  <c r="H2499" i="6" s="1"/>
  <c r="D2507" i="6"/>
  <c r="H2507" i="6" s="1"/>
  <c r="D2515" i="6"/>
  <c r="H2515" i="6" s="1"/>
  <c r="D2523" i="6"/>
  <c r="H2523" i="6" s="1"/>
  <c r="D2531" i="6"/>
  <c r="H2531" i="6" s="1"/>
  <c r="D2539" i="6"/>
  <c r="H2539" i="6" s="1"/>
  <c r="D2547" i="6"/>
  <c r="H2547" i="6" s="1"/>
  <c r="D2555" i="6"/>
  <c r="H2555" i="6" s="1"/>
  <c r="D2563" i="6"/>
  <c r="H2563" i="6" s="1"/>
  <c r="D2571" i="6"/>
  <c r="H2571" i="6" s="1"/>
  <c r="D2579" i="6"/>
  <c r="H2579" i="6" s="1"/>
  <c r="D2587" i="6"/>
  <c r="H2587" i="6" s="1"/>
  <c r="D2595" i="6"/>
  <c r="H2595" i="6" s="1"/>
  <c r="D2603" i="6"/>
  <c r="H2603" i="6" s="1"/>
  <c r="D2611" i="6"/>
  <c r="H2611" i="6" s="1"/>
  <c r="D2619" i="6"/>
  <c r="H2619" i="6" s="1"/>
  <c r="D2627" i="6"/>
  <c r="H2627" i="6" s="1"/>
  <c r="D2635" i="6"/>
  <c r="H2635" i="6" s="1"/>
  <c r="D2643" i="6"/>
  <c r="H2643" i="6" s="1"/>
  <c r="D2651" i="6"/>
  <c r="H2651" i="6" s="1"/>
  <c r="D2659" i="6"/>
  <c r="H2659" i="6" s="1"/>
  <c r="D2667" i="6"/>
  <c r="H2667" i="6" s="1"/>
  <c r="D2675" i="6"/>
  <c r="H2675" i="6" s="1"/>
  <c r="D2683" i="6"/>
  <c r="H2683" i="6" s="1"/>
  <c r="D2691" i="6"/>
  <c r="H2691" i="6" s="1"/>
  <c r="D2699" i="6"/>
  <c r="H2699" i="6" s="1"/>
  <c r="D2707" i="6"/>
  <c r="H2707" i="6" s="1"/>
  <c r="D2715" i="6"/>
  <c r="H2715" i="6" s="1"/>
  <c r="D2723" i="6"/>
  <c r="H2723" i="6" s="1"/>
  <c r="D2731" i="6"/>
  <c r="H2731" i="6" s="1"/>
  <c r="D2739" i="6"/>
  <c r="H2739" i="6" s="1"/>
  <c r="D2747" i="6"/>
  <c r="H2747" i="6" s="1"/>
  <c r="D2755" i="6"/>
  <c r="H2755" i="6" s="1"/>
  <c r="D2763" i="6"/>
  <c r="H2763" i="6" s="1"/>
  <c r="D2771" i="6"/>
  <c r="H2771" i="6" s="1"/>
  <c r="D2779" i="6"/>
  <c r="H2779" i="6" s="1"/>
  <c r="D2787" i="6"/>
  <c r="H2787" i="6" s="1"/>
  <c r="D2795" i="6"/>
  <c r="H2795" i="6" s="1"/>
  <c r="D2803" i="6"/>
  <c r="H2803" i="6" s="1"/>
  <c r="D2811" i="6"/>
  <c r="H2811" i="6" s="1"/>
  <c r="D2819" i="6"/>
  <c r="H2819" i="6" s="1"/>
  <c r="D2827" i="6"/>
  <c r="H2827" i="6" s="1"/>
  <c r="D2835" i="6"/>
  <c r="H2835" i="6" s="1"/>
  <c r="D2843" i="6"/>
  <c r="H2843" i="6" s="1"/>
  <c r="D2851" i="6"/>
  <c r="H2851" i="6" s="1"/>
  <c r="D2859" i="6"/>
  <c r="H2859" i="6" s="1"/>
  <c r="D2867" i="6"/>
  <c r="H2867" i="6" s="1"/>
  <c r="D2875" i="6"/>
  <c r="H2875" i="6" s="1"/>
  <c r="D2883" i="6"/>
  <c r="H2883" i="6" s="1"/>
  <c r="D2891" i="6"/>
  <c r="H2891" i="6" s="1"/>
  <c r="D2899" i="6"/>
  <c r="H2899" i="6" s="1"/>
  <c r="D2907" i="6"/>
  <c r="H2907" i="6" s="1"/>
  <c r="D2915" i="6"/>
  <c r="H2915" i="6" s="1"/>
  <c r="D2923" i="6"/>
  <c r="H2923" i="6" s="1"/>
  <c r="D2931" i="6"/>
  <c r="D2939" i="6"/>
  <c r="H2939" i="6" s="1"/>
  <c r="D2947" i="6"/>
  <c r="H2947" i="6" s="1"/>
  <c r="D2955" i="6"/>
  <c r="H2955" i="6" s="1"/>
  <c r="D2963" i="6"/>
  <c r="D2971" i="6"/>
  <c r="H2971" i="6" s="1"/>
  <c r="D2979" i="6"/>
  <c r="H2979" i="6" s="1"/>
  <c r="D2987" i="6"/>
  <c r="H2987" i="6" s="1"/>
  <c r="D2995" i="6"/>
  <c r="H2995" i="6" s="1"/>
  <c r="D3003" i="6"/>
  <c r="H3003" i="6" s="1"/>
  <c r="D3011" i="6"/>
  <c r="H3011" i="6" s="1"/>
  <c r="D3019" i="6"/>
  <c r="H3019" i="6" s="1"/>
  <c r="D3027" i="6"/>
  <c r="H3027" i="6" s="1"/>
  <c r="D3035" i="6"/>
  <c r="H3035" i="6" s="1"/>
  <c r="D3043" i="6"/>
  <c r="H3043" i="6" s="1"/>
  <c r="D3051" i="6"/>
  <c r="H3051" i="6" s="1"/>
  <c r="D3059" i="6"/>
  <c r="H3059" i="6" s="1"/>
  <c r="D3067" i="6"/>
  <c r="H3067" i="6" s="1"/>
  <c r="D3075" i="6"/>
  <c r="H3075" i="6" s="1"/>
  <c r="D3083" i="6"/>
  <c r="H3083" i="6" s="1"/>
  <c r="D3091" i="6"/>
  <c r="H3091" i="6" s="1"/>
  <c r="D3099" i="6"/>
  <c r="H3099" i="6" s="1"/>
  <c r="D3107" i="6"/>
  <c r="H3107" i="6" s="1"/>
  <c r="D3115" i="6"/>
  <c r="H3115" i="6" s="1"/>
  <c r="D3123" i="6"/>
  <c r="D3131" i="6"/>
  <c r="H3131" i="6" s="1"/>
  <c r="D3139" i="6"/>
  <c r="H3139" i="6" s="1"/>
  <c r="D3147" i="6"/>
  <c r="D3155" i="6"/>
  <c r="H3155" i="6" s="1"/>
  <c r="D3163" i="6"/>
  <c r="H3163" i="6" s="1"/>
  <c r="D3171" i="6"/>
  <c r="H3171" i="6" s="1"/>
  <c r="D3179" i="6"/>
  <c r="H3179" i="6" s="1"/>
  <c r="D3187" i="6"/>
  <c r="H3187" i="6" s="1"/>
  <c r="D3195" i="6"/>
  <c r="H3195" i="6" s="1"/>
  <c r="D3203" i="6"/>
  <c r="H3203" i="6" s="1"/>
  <c r="D3211" i="6"/>
  <c r="H3211" i="6" s="1"/>
  <c r="D1254" i="6"/>
  <c r="H1254" i="6" s="1"/>
  <c r="D1286" i="6"/>
  <c r="H1286" i="6" s="1"/>
  <c r="D1306" i="6"/>
  <c r="H1306" i="6" s="1"/>
  <c r="D1329" i="6"/>
  <c r="H1329" i="6" s="1"/>
  <c r="D1350" i="6"/>
  <c r="D1370" i="6"/>
  <c r="D1393" i="6"/>
  <c r="D1409" i="6"/>
  <c r="H1409" i="6" s="1"/>
  <c r="D1425" i="6"/>
  <c r="H1425" i="6" s="1"/>
  <c r="D1441" i="6"/>
  <c r="H1441" i="6" s="1"/>
  <c r="D1457" i="6"/>
  <c r="H1457" i="6" s="1"/>
  <c r="D1473" i="6"/>
  <c r="D1489" i="6"/>
  <c r="H1489" i="6" s="1"/>
  <c r="D1505" i="6"/>
  <c r="H1505" i="6" s="1"/>
  <c r="D1521" i="6"/>
  <c r="H1521" i="6" s="1"/>
  <c r="D1537" i="6"/>
  <c r="H1537" i="6" s="1"/>
  <c r="D1553" i="6"/>
  <c r="H1553" i="6" s="1"/>
  <c r="D1569" i="6"/>
  <c r="H1569" i="6" s="1"/>
  <c r="D1585" i="6"/>
  <c r="H1585" i="6" s="1"/>
  <c r="D1601" i="6"/>
  <c r="H1601" i="6" s="1"/>
  <c r="D1617" i="6"/>
  <c r="D1633" i="6"/>
  <c r="H1633" i="6" s="1"/>
  <c r="D1649" i="6"/>
  <c r="D1665" i="6"/>
  <c r="H1665" i="6" s="1"/>
  <c r="D1681" i="6"/>
  <c r="H1681" i="6" s="1"/>
  <c r="D1697" i="6"/>
  <c r="H1697" i="6" s="1"/>
  <c r="D1713" i="6"/>
  <c r="H1713" i="6" s="1"/>
  <c r="D1729" i="6"/>
  <c r="H1729" i="6" s="1"/>
  <c r="D1745" i="6"/>
  <c r="H1745" i="6" s="1"/>
  <c r="D1761" i="6"/>
  <c r="H1761" i="6" s="1"/>
  <c r="D1777" i="6"/>
  <c r="H1777" i="6" s="1"/>
  <c r="D1793" i="6"/>
  <c r="H1793" i="6" s="1"/>
  <c r="D1809" i="6"/>
  <c r="H1809" i="6" s="1"/>
  <c r="D1825" i="6"/>
  <c r="H1825" i="6" s="1"/>
  <c r="D1838" i="6"/>
  <c r="D1850" i="6"/>
  <c r="D1863" i="6"/>
  <c r="H1863" i="6" s="1"/>
  <c r="D1876" i="6"/>
  <c r="H1876" i="6" s="1"/>
  <c r="D1889" i="6"/>
  <c r="H1889" i="6" s="1"/>
  <c r="D1902" i="6"/>
  <c r="H1902" i="6" s="1"/>
  <c r="D1914" i="6"/>
  <c r="H1914" i="6" s="1"/>
  <c r="D1927" i="6"/>
  <c r="H1927" i="6" s="1"/>
  <c r="D1938" i="6"/>
  <c r="D1950" i="6"/>
  <c r="H1950" i="6" s="1"/>
  <c r="D1960" i="6"/>
  <c r="H1960" i="6" s="1"/>
  <c r="D1970" i="6"/>
  <c r="H1970" i="6" s="1"/>
  <c r="D1982" i="6"/>
  <c r="H1982" i="6" s="1"/>
  <c r="D1992" i="6"/>
  <c r="H1992" i="6" s="1"/>
  <c r="D2002" i="6"/>
  <c r="H2002" i="6" s="1"/>
  <c r="D2012" i="6"/>
  <c r="H2012" i="6" s="1"/>
  <c r="D2020" i="6"/>
  <c r="D2028" i="6"/>
  <c r="H2028" i="6" s="1"/>
  <c r="D2036" i="6"/>
  <c r="H2036" i="6" s="1"/>
  <c r="D2044" i="6"/>
  <c r="H2044" i="6" s="1"/>
  <c r="D2052" i="6"/>
  <c r="H2052" i="6" s="1"/>
  <c r="D2060" i="6"/>
  <c r="D2068" i="6"/>
  <c r="H2068" i="6" s="1"/>
  <c r="D2076" i="6"/>
  <c r="H2076" i="6" s="1"/>
  <c r="D2084" i="6"/>
  <c r="H2084" i="6" s="1"/>
  <c r="D2092" i="6"/>
  <c r="H2092" i="6" s="1"/>
  <c r="D2100" i="6"/>
  <c r="D2108" i="6"/>
  <c r="H2108" i="6" s="1"/>
  <c r="D2116" i="6"/>
  <c r="H2116" i="6" s="1"/>
  <c r="D2124" i="6"/>
  <c r="H2124" i="6" s="1"/>
  <c r="D2132" i="6"/>
  <c r="H2132" i="6" s="1"/>
  <c r="D2140" i="6"/>
  <c r="H2140" i="6" s="1"/>
  <c r="D2148" i="6"/>
  <c r="H2148" i="6" s="1"/>
  <c r="D2156" i="6"/>
  <c r="H2156" i="6" s="1"/>
  <c r="D2164" i="6"/>
  <c r="H2164" i="6" s="1"/>
  <c r="D2172" i="6"/>
  <c r="H2172" i="6" s="1"/>
  <c r="D2180" i="6"/>
  <c r="H2180" i="6" s="1"/>
  <c r="D2188" i="6"/>
  <c r="H2188" i="6" s="1"/>
  <c r="D2196" i="6"/>
  <c r="H2196" i="6" s="1"/>
  <c r="D2204" i="6"/>
  <c r="H2204" i="6" s="1"/>
  <c r="D2212" i="6"/>
  <c r="H2212" i="6" s="1"/>
  <c r="D2220" i="6"/>
  <c r="H2220" i="6" s="1"/>
  <c r="D2228" i="6"/>
  <c r="H2228" i="6" s="1"/>
  <c r="D2236" i="6"/>
  <c r="D2244" i="6"/>
  <c r="H2244" i="6" s="1"/>
  <c r="D2252" i="6"/>
  <c r="H2252" i="6" s="1"/>
  <c r="D2260" i="6"/>
  <c r="H2260" i="6" s="1"/>
  <c r="D2268" i="6"/>
  <c r="H2268" i="6" s="1"/>
  <c r="D2276" i="6"/>
  <c r="H2276" i="6" s="1"/>
  <c r="D2284" i="6"/>
  <c r="D2292" i="6"/>
  <c r="H2292" i="6" s="1"/>
  <c r="D2300" i="6"/>
  <c r="H2300" i="6" s="1"/>
  <c r="D2308" i="6"/>
  <c r="H2308" i="6" s="1"/>
  <c r="D2316" i="6"/>
  <c r="H2316" i="6" s="1"/>
  <c r="D2324" i="6"/>
  <c r="H2324" i="6" s="1"/>
  <c r="D2332" i="6"/>
  <c r="H2332" i="6" s="1"/>
  <c r="D2340" i="6"/>
  <c r="H2340" i="6" s="1"/>
  <c r="D2348" i="6"/>
  <c r="H2348" i="6" s="1"/>
  <c r="D2356" i="6"/>
  <c r="H2356" i="6" s="1"/>
  <c r="D2364" i="6"/>
  <c r="D2372" i="6"/>
  <c r="H2372" i="6" s="1"/>
  <c r="D2380" i="6"/>
  <c r="D2388" i="6"/>
  <c r="H2388" i="6" s="1"/>
  <c r="D2396" i="6"/>
  <c r="H2396" i="6" s="1"/>
  <c r="D2404" i="6"/>
  <c r="H2404" i="6" s="1"/>
  <c r="D2412" i="6"/>
  <c r="H2412" i="6" s="1"/>
  <c r="D2420" i="6"/>
  <c r="H2420" i="6" s="1"/>
  <c r="D2428" i="6"/>
  <c r="H2428" i="6" s="1"/>
  <c r="D2436" i="6"/>
  <c r="H2436" i="6" s="1"/>
  <c r="D2444" i="6"/>
  <c r="H2444" i="6" s="1"/>
  <c r="D2452" i="6"/>
  <c r="H2452" i="6" s="1"/>
  <c r="D2460" i="6"/>
  <c r="H2460" i="6" s="1"/>
  <c r="D2468" i="6"/>
  <c r="H2468" i="6" s="1"/>
  <c r="D2476" i="6"/>
  <c r="H2476" i="6" s="1"/>
  <c r="D2484" i="6"/>
  <c r="H2484" i="6" s="1"/>
  <c r="D2492" i="6"/>
  <c r="H2492" i="6" s="1"/>
  <c r="D2500" i="6"/>
  <c r="H2500" i="6" s="1"/>
  <c r="D2508" i="6"/>
  <c r="H2508" i="6" s="1"/>
  <c r="D2516" i="6"/>
  <c r="H2516" i="6" s="1"/>
  <c r="D2524" i="6"/>
  <c r="H2524" i="6" s="1"/>
  <c r="D2532" i="6"/>
  <c r="H2532" i="6" s="1"/>
  <c r="D2540" i="6"/>
  <c r="H2540" i="6" s="1"/>
  <c r="D2548" i="6"/>
  <c r="D2556" i="6"/>
  <c r="H2556" i="6" s="1"/>
  <c r="D2564" i="6"/>
  <c r="H2564" i="6" s="1"/>
  <c r="D2572" i="6"/>
  <c r="H2572" i="6" s="1"/>
  <c r="D2580" i="6"/>
  <c r="H2580" i="6" s="1"/>
  <c r="D2588" i="6"/>
  <c r="H2588" i="6" s="1"/>
  <c r="D2596" i="6"/>
  <c r="H2596" i="6" s="1"/>
  <c r="D2604" i="6"/>
  <c r="D2612" i="6"/>
  <c r="H2612" i="6" s="1"/>
  <c r="D2620" i="6"/>
  <c r="D2628" i="6"/>
  <c r="D2636" i="6"/>
  <c r="H2636" i="6" s="1"/>
  <c r="D2644" i="6"/>
  <c r="H2644" i="6" s="1"/>
  <c r="D2652" i="6"/>
  <c r="H2652" i="6" s="1"/>
  <c r="D2660" i="6"/>
  <c r="H2660" i="6" s="1"/>
  <c r="D2668" i="6"/>
  <c r="H2668" i="6" s="1"/>
  <c r="D2676" i="6"/>
  <c r="H2676" i="6" s="1"/>
  <c r="D2684" i="6"/>
  <c r="H2684" i="6" s="1"/>
  <c r="D2692" i="6"/>
  <c r="H2692" i="6" s="1"/>
  <c r="D2700" i="6"/>
  <c r="H2700" i="6" s="1"/>
  <c r="D2708" i="6"/>
  <c r="H2708" i="6" s="1"/>
  <c r="D2716" i="6"/>
  <c r="D2724" i="6"/>
  <c r="H2724" i="6" s="1"/>
  <c r="D2732" i="6"/>
  <c r="H2732" i="6" s="1"/>
  <c r="D2740" i="6"/>
  <c r="H2740" i="6" s="1"/>
  <c r="D2748" i="6"/>
  <c r="H2748" i="6" s="1"/>
  <c r="D2756" i="6"/>
  <c r="H2756" i="6" s="1"/>
  <c r="D2764" i="6"/>
  <c r="H2764" i="6" s="1"/>
  <c r="D2772" i="6"/>
  <c r="H2772" i="6" s="1"/>
  <c r="D2780" i="6"/>
  <c r="H2780" i="6" s="1"/>
  <c r="D2788" i="6"/>
  <c r="H2788" i="6" s="1"/>
  <c r="D2796" i="6"/>
  <c r="H2796" i="6" s="1"/>
  <c r="D2804" i="6"/>
  <c r="H2804" i="6" s="1"/>
  <c r="D2812" i="6"/>
  <c r="H2812" i="6" s="1"/>
  <c r="D2820" i="6"/>
  <c r="H2820" i="6" s="1"/>
  <c r="D2828" i="6"/>
  <c r="H2828" i="6" s="1"/>
  <c r="D2836" i="6"/>
  <c r="H2836" i="6" s="1"/>
  <c r="D2844" i="6"/>
  <c r="H2844" i="6" s="1"/>
  <c r="D2852" i="6"/>
  <c r="H2852" i="6" s="1"/>
  <c r="D2860" i="6"/>
  <c r="H2860" i="6" s="1"/>
  <c r="D2868" i="6"/>
  <c r="H2868" i="6" s="1"/>
  <c r="D2876" i="6"/>
  <c r="H2876" i="6" s="1"/>
  <c r="D2884" i="6"/>
  <c r="H2884" i="6" s="1"/>
  <c r="D2892" i="6"/>
  <c r="H2892" i="6" s="1"/>
  <c r="D2900" i="6"/>
  <c r="H2900" i="6" s="1"/>
  <c r="D2908" i="6"/>
  <c r="H2908" i="6" s="1"/>
  <c r="D2916" i="6"/>
  <c r="H2916" i="6" s="1"/>
  <c r="D2924" i="6"/>
  <c r="H2924" i="6" s="1"/>
  <c r="D2932" i="6"/>
  <c r="D2940" i="6"/>
  <c r="H2940" i="6" s="1"/>
  <c r="D2948" i="6"/>
  <c r="H2948" i="6" s="1"/>
  <c r="D2956" i="6"/>
  <c r="H2956" i="6" s="1"/>
  <c r="D2964" i="6"/>
  <c r="D2972" i="6"/>
  <c r="H2972" i="6" s="1"/>
  <c r="D2980" i="6"/>
  <c r="H2980" i="6" s="1"/>
  <c r="D2988" i="6"/>
  <c r="H2988" i="6" s="1"/>
  <c r="D2996" i="6"/>
  <c r="H2996" i="6" s="1"/>
  <c r="D3004" i="6"/>
  <c r="H3004" i="6" s="1"/>
  <c r="D3012" i="6"/>
  <c r="H3012" i="6" s="1"/>
  <c r="D3020" i="6"/>
  <c r="H3020" i="6" s="1"/>
  <c r="D3028" i="6"/>
  <c r="H3028" i="6" s="1"/>
  <c r="D3036" i="6"/>
  <c r="H3036" i="6" s="1"/>
  <c r="D3044" i="6"/>
  <c r="H3044" i="6" s="1"/>
  <c r="D3052" i="6"/>
  <c r="H3052" i="6" s="1"/>
  <c r="D3060" i="6"/>
  <c r="H3060" i="6" s="1"/>
  <c r="D3068" i="6"/>
  <c r="D3076" i="6"/>
  <c r="H3076" i="6" s="1"/>
  <c r="D3084" i="6"/>
  <c r="H3084" i="6" s="1"/>
  <c r="D3092" i="6"/>
  <c r="D3100" i="6"/>
  <c r="D3108" i="6"/>
  <c r="H3108" i="6" s="1"/>
  <c r="D3116" i="6"/>
  <c r="H3116" i="6" s="1"/>
  <c r="D3124" i="6"/>
  <c r="H3124" i="6" s="1"/>
  <c r="D3132" i="6"/>
  <c r="H3132" i="6" s="1"/>
  <c r="D3140" i="6"/>
  <c r="H3140" i="6" s="1"/>
  <c r="D3148" i="6"/>
  <c r="H3148" i="6" s="1"/>
  <c r="D3156" i="6"/>
  <c r="D3164" i="6"/>
  <c r="H3164" i="6" s="1"/>
  <c r="D3172" i="6"/>
  <c r="H3172" i="6" s="1"/>
  <c r="D3180" i="6"/>
  <c r="H3180" i="6" s="1"/>
  <c r="D3188" i="6"/>
  <c r="H3188" i="6" s="1"/>
  <c r="D3196" i="6"/>
  <c r="H3196" i="6" s="1"/>
  <c r="D3204" i="6"/>
  <c r="H3204" i="6" s="1"/>
  <c r="D3212" i="6"/>
  <c r="H3212" i="6" s="1"/>
  <c r="D1257" i="6"/>
  <c r="H1257" i="6" s="1"/>
  <c r="D1289" i="6"/>
  <c r="H1289" i="6" s="1"/>
  <c r="D1310" i="6"/>
  <c r="H1310" i="6" s="1"/>
  <c r="D1330" i="6"/>
  <c r="H1330" i="6" s="1"/>
  <c r="D1353" i="6"/>
  <c r="H1353" i="6" s="1"/>
  <c r="D1374" i="6"/>
  <c r="H1374" i="6" s="1"/>
  <c r="D1394" i="6"/>
  <c r="H1394" i="6" s="1"/>
  <c r="D1410" i="6"/>
  <c r="H1410" i="6" s="1"/>
  <c r="D1426" i="6"/>
  <c r="H1426" i="6" s="1"/>
  <c r="D1442" i="6"/>
  <c r="H1442" i="6" s="1"/>
  <c r="D1458" i="6"/>
  <c r="H1458" i="6" s="1"/>
  <c r="D1474" i="6"/>
  <c r="H1474" i="6" s="1"/>
  <c r="D1490" i="6"/>
  <c r="H1490" i="6" s="1"/>
  <c r="D1506" i="6"/>
  <c r="H1506" i="6" s="1"/>
  <c r="D1522" i="6"/>
  <c r="H1522" i="6" s="1"/>
  <c r="D1538" i="6"/>
  <c r="H1538" i="6" s="1"/>
  <c r="D1554" i="6"/>
  <c r="H1554" i="6" s="1"/>
  <c r="D1570" i="6"/>
  <c r="D1586" i="6"/>
  <c r="H1586" i="6" s="1"/>
  <c r="D1602" i="6"/>
  <c r="H1602" i="6" s="1"/>
  <c r="D1618" i="6"/>
  <c r="H1618" i="6" s="1"/>
  <c r="D1634" i="6"/>
  <c r="H1634" i="6" s="1"/>
  <c r="D1650" i="6"/>
  <c r="H1650" i="6" s="1"/>
  <c r="D1666" i="6"/>
  <c r="H1666" i="6" s="1"/>
  <c r="D1682" i="6"/>
  <c r="H1682" i="6" s="1"/>
  <c r="D1698" i="6"/>
  <c r="H1698" i="6" s="1"/>
  <c r="D1714" i="6"/>
  <c r="D1730" i="6"/>
  <c r="H1730" i="6" s="1"/>
  <c r="D1746" i="6"/>
  <c r="H1746" i="6" s="1"/>
  <c r="D1762" i="6"/>
  <c r="H1762" i="6" s="1"/>
  <c r="D1778" i="6"/>
  <c r="H1778" i="6" s="1"/>
  <c r="D1794" i="6"/>
  <c r="H1794" i="6" s="1"/>
  <c r="D1810" i="6"/>
  <c r="H1810" i="6" s="1"/>
  <c r="D1826" i="6"/>
  <c r="H1826" i="6" s="1"/>
  <c r="D1839" i="6"/>
  <c r="D1852" i="6"/>
  <c r="D1865" i="6"/>
  <c r="H1865" i="6" s="1"/>
  <c r="D1878" i="6"/>
  <c r="D1890" i="6"/>
  <c r="H1890" i="6" s="1"/>
  <c r="D1903" i="6"/>
  <c r="H1903" i="6" s="1"/>
  <c r="D1916" i="6"/>
  <c r="H1916" i="6" s="1"/>
  <c r="D1929" i="6"/>
  <c r="H1929" i="6" s="1"/>
  <c r="D1940" i="6"/>
  <c r="H1940" i="6" s="1"/>
  <c r="D1951" i="6"/>
  <c r="H1951" i="6" s="1"/>
  <c r="D1961" i="6"/>
  <c r="H1961" i="6" s="1"/>
  <c r="D1972" i="6"/>
  <c r="D1983" i="6"/>
  <c r="H1983" i="6" s="1"/>
  <c r="D1993" i="6"/>
  <c r="H1993" i="6" s="1"/>
  <c r="D2004" i="6"/>
  <c r="H2004" i="6" s="1"/>
  <c r="D2013" i="6"/>
  <c r="D2021" i="6"/>
  <c r="H2021" i="6" s="1"/>
  <c r="D2029" i="6"/>
  <c r="H2029" i="6" s="1"/>
  <c r="D2037" i="6"/>
  <c r="D2045" i="6"/>
  <c r="H2045" i="6" s="1"/>
  <c r="D2053" i="6"/>
  <c r="H2053" i="6" s="1"/>
  <c r="D2061" i="6"/>
  <c r="H2061" i="6" s="1"/>
  <c r="D2069" i="6"/>
  <c r="H2069" i="6" s="1"/>
  <c r="D2077" i="6"/>
  <c r="H2077" i="6" s="1"/>
  <c r="D2085" i="6"/>
  <c r="H2085" i="6" s="1"/>
  <c r="D2093" i="6"/>
  <c r="H2093" i="6" s="1"/>
  <c r="D2101" i="6"/>
  <c r="H2101" i="6" s="1"/>
  <c r="D2109" i="6"/>
  <c r="H2109" i="6" s="1"/>
  <c r="D2117" i="6"/>
  <c r="H2117" i="6" s="1"/>
  <c r="D2125" i="6"/>
  <c r="H2125" i="6" s="1"/>
  <c r="D2133" i="6"/>
  <c r="H2133" i="6" s="1"/>
  <c r="D2141" i="6"/>
  <c r="H2141" i="6" s="1"/>
  <c r="D2149" i="6"/>
  <c r="H2149" i="6" s="1"/>
  <c r="D2157" i="6"/>
  <c r="H2157" i="6" s="1"/>
  <c r="D2165" i="6"/>
  <c r="H2165" i="6" s="1"/>
  <c r="D2173" i="6"/>
  <c r="H2173" i="6" s="1"/>
  <c r="D2181" i="6"/>
  <c r="H2181" i="6" s="1"/>
  <c r="D2189" i="6"/>
  <c r="H2189" i="6" s="1"/>
  <c r="D2197" i="6"/>
  <c r="H2197" i="6" s="1"/>
  <c r="D2205" i="6"/>
  <c r="H2205" i="6" s="1"/>
  <c r="D2213" i="6"/>
  <c r="H2213" i="6" s="1"/>
  <c r="D2221" i="6"/>
  <c r="D2229" i="6"/>
  <c r="H2229" i="6" s="1"/>
  <c r="D2237" i="6"/>
  <c r="H2237" i="6" s="1"/>
  <c r="D2245" i="6"/>
  <c r="D2253" i="6"/>
  <c r="D2261" i="6"/>
  <c r="H2261" i="6" s="1"/>
  <c r="D2269" i="6"/>
  <c r="D2277" i="6"/>
  <c r="H2277" i="6" s="1"/>
  <c r="D2285" i="6"/>
  <c r="H2285" i="6" s="1"/>
  <c r="D2293" i="6"/>
  <c r="H2293" i="6" s="1"/>
  <c r="D2301" i="6"/>
  <c r="H2301" i="6" s="1"/>
  <c r="D2309" i="6"/>
  <c r="H2309" i="6" s="1"/>
  <c r="D2317" i="6"/>
  <c r="H2317" i="6" s="1"/>
  <c r="D2325" i="6"/>
  <c r="D2333" i="6"/>
  <c r="H2333" i="6" s="1"/>
  <c r="D2341" i="6"/>
  <c r="H2341" i="6" s="1"/>
  <c r="D2349" i="6"/>
  <c r="H2349" i="6" s="1"/>
  <c r="D2357" i="6"/>
  <c r="D2365" i="6"/>
  <c r="H2365" i="6" s="1"/>
  <c r="D2373" i="6"/>
  <c r="D2381" i="6"/>
  <c r="H2381" i="6" s="1"/>
  <c r="D2389" i="6"/>
  <c r="H2389" i="6" s="1"/>
  <c r="D2397" i="6"/>
  <c r="H2397" i="6" s="1"/>
  <c r="D2405" i="6"/>
  <c r="H2405" i="6" s="1"/>
  <c r="D2413" i="6"/>
  <c r="H2413" i="6" s="1"/>
  <c r="D2421" i="6"/>
  <c r="H2421" i="6" s="1"/>
  <c r="D2429" i="6"/>
  <c r="H2429" i="6" s="1"/>
  <c r="D2437" i="6"/>
  <c r="H2437" i="6" s="1"/>
  <c r="D2445" i="6"/>
  <c r="H2445" i="6" s="1"/>
  <c r="D2453" i="6"/>
  <c r="H2453" i="6" s="1"/>
  <c r="D2461" i="6"/>
  <c r="H2461" i="6" s="1"/>
  <c r="D2469" i="6"/>
  <c r="H2469" i="6" s="1"/>
  <c r="D2477" i="6"/>
  <c r="H2477" i="6" s="1"/>
  <c r="D2485" i="6"/>
  <c r="H2485" i="6" s="1"/>
  <c r="D2493" i="6"/>
  <c r="H2493" i="6" s="1"/>
  <c r="D2501" i="6"/>
  <c r="D2509" i="6"/>
  <c r="H2509" i="6" s="1"/>
  <c r="D2517" i="6"/>
  <c r="H2517" i="6" s="1"/>
  <c r="D2525" i="6"/>
  <c r="H2525" i="6" s="1"/>
  <c r="D2533" i="6"/>
  <c r="D2541" i="6"/>
  <c r="H2541" i="6" s="1"/>
  <c r="D2549" i="6"/>
  <c r="D2557" i="6"/>
  <c r="H2557" i="6" s="1"/>
  <c r="D2565" i="6"/>
  <c r="H2565" i="6" s="1"/>
  <c r="D2573" i="6"/>
  <c r="H2573" i="6" s="1"/>
  <c r="D2581" i="6"/>
  <c r="H2581" i="6" s="1"/>
  <c r="D2589" i="6"/>
  <c r="H2589" i="6" s="1"/>
  <c r="D2597" i="6"/>
  <c r="H2597" i="6" s="1"/>
  <c r="D2605" i="6"/>
  <c r="H2605" i="6" s="1"/>
  <c r="D2613" i="6"/>
  <c r="H2613" i="6" s="1"/>
  <c r="D2621" i="6"/>
  <c r="H2621" i="6" s="1"/>
  <c r="D2629" i="6"/>
  <c r="D2637" i="6"/>
  <c r="H2637" i="6" s="1"/>
  <c r="D2645" i="6"/>
  <c r="H2645" i="6" s="1"/>
  <c r="D2653" i="6"/>
  <c r="H2653" i="6" s="1"/>
  <c r="D2661" i="6"/>
  <c r="H2661" i="6" s="1"/>
  <c r="D2669" i="6"/>
  <c r="D2677" i="6"/>
  <c r="H2677" i="6" s="1"/>
  <c r="D2685" i="6"/>
  <c r="H2685" i="6" s="1"/>
  <c r="D2693" i="6"/>
  <c r="H2693" i="6" s="1"/>
  <c r="D2701" i="6"/>
  <c r="H2701" i="6" s="1"/>
  <c r="D2709" i="6"/>
  <c r="H2709" i="6" s="1"/>
  <c r="D2717" i="6"/>
  <c r="H2717" i="6" s="1"/>
  <c r="D2725" i="6"/>
  <c r="H2725" i="6" s="1"/>
  <c r="D2733" i="6"/>
  <c r="H2733" i="6" s="1"/>
  <c r="D2741" i="6"/>
  <c r="H2741" i="6" s="1"/>
  <c r="D2749" i="6"/>
  <c r="H2749" i="6" s="1"/>
  <c r="D2757" i="6"/>
  <c r="D2765" i="6"/>
  <c r="H2765" i="6" s="1"/>
  <c r="D2773" i="6"/>
  <c r="H2773" i="6" s="1"/>
  <c r="D2781" i="6"/>
  <c r="D2789" i="6"/>
  <c r="H2789" i="6" s="1"/>
  <c r="D2797" i="6"/>
  <c r="H2797" i="6" s="1"/>
  <c r="D2805" i="6"/>
  <c r="H2805" i="6" s="1"/>
  <c r="D2813" i="6"/>
  <c r="H2813" i="6" s="1"/>
  <c r="D2821" i="6"/>
  <c r="D2829" i="6"/>
  <c r="H2829" i="6" s="1"/>
  <c r="D2837" i="6"/>
  <c r="H2837" i="6" s="1"/>
  <c r="D2845" i="6"/>
  <c r="H2845" i="6" s="1"/>
  <c r="D2853" i="6"/>
  <c r="H2853" i="6" s="1"/>
  <c r="D2861" i="6"/>
  <c r="H2861" i="6" s="1"/>
  <c r="D2869" i="6"/>
  <c r="H2869" i="6" s="1"/>
  <c r="D2877" i="6"/>
  <c r="H2877" i="6" s="1"/>
  <c r="D2885" i="6"/>
  <c r="H2885" i="6" s="1"/>
  <c r="D2893" i="6"/>
  <c r="H2893" i="6" s="1"/>
  <c r="D2901" i="6"/>
  <c r="D2909" i="6"/>
  <c r="H2909" i="6" s="1"/>
  <c r="D2917" i="6"/>
  <c r="H2917" i="6" s="1"/>
  <c r="D2925" i="6"/>
  <c r="D2933" i="6"/>
  <c r="H2933" i="6" s="1"/>
  <c r="D2941" i="6"/>
  <c r="H2941" i="6" s="1"/>
  <c r="D2949" i="6"/>
  <c r="H2949" i="6" s="1"/>
  <c r="D2957" i="6"/>
  <c r="H2957" i="6" s="1"/>
  <c r="D2965" i="6"/>
  <c r="H2965" i="6" s="1"/>
  <c r="D2973" i="6"/>
  <c r="D2981" i="6"/>
  <c r="H2981" i="6" s="1"/>
  <c r="D2989" i="6"/>
  <c r="H2989" i="6" s="1"/>
  <c r="D2997" i="6"/>
  <c r="H2997" i="6" s="1"/>
  <c r="D3005" i="6"/>
  <c r="H3005" i="6" s="1"/>
  <c r="D3013" i="6"/>
  <c r="H3013" i="6" s="1"/>
  <c r="D3021" i="6"/>
  <c r="H3021" i="6" s="1"/>
  <c r="D3029" i="6"/>
  <c r="H3029" i="6" s="1"/>
  <c r="D3037" i="6"/>
  <c r="H3037" i="6" s="1"/>
  <c r="D3045" i="6"/>
  <c r="H3045" i="6" s="1"/>
  <c r="D3053" i="6"/>
  <c r="D3061" i="6"/>
  <c r="H3061" i="6" s="1"/>
  <c r="D3069" i="6"/>
  <c r="H3069" i="6" s="1"/>
  <c r="D3077" i="6"/>
  <c r="H3077" i="6" s="1"/>
  <c r="D3085" i="6"/>
  <c r="H3085" i="6" s="1"/>
  <c r="D3093" i="6"/>
  <c r="H3093" i="6" s="1"/>
  <c r="D3101" i="6"/>
  <c r="D3109" i="6"/>
  <c r="H3109" i="6" s="1"/>
  <c r="D3117" i="6"/>
  <c r="H3117" i="6" s="1"/>
  <c r="D3125" i="6"/>
  <c r="H3125" i="6" s="1"/>
  <c r="D3133" i="6"/>
  <c r="H3133" i="6" s="1"/>
  <c r="D3141" i="6"/>
  <c r="H3141" i="6" s="1"/>
  <c r="D3149" i="6"/>
  <c r="H3149" i="6" s="1"/>
  <c r="D3157" i="6"/>
  <c r="H3157" i="6" s="1"/>
  <c r="D3165" i="6"/>
  <c r="D3173" i="6"/>
  <c r="H3173" i="6" s="1"/>
  <c r="D3181" i="6"/>
  <c r="H3181" i="6" s="1"/>
  <c r="D3189" i="6"/>
  <c r="H3189" i="6" s="1"/>
  <c r="D3197" i="6"/>
  <c r="H3197" i="6" s="1"/>
  <c r="D3205" i="6"/>
  <c r="H3205" i="6" s="1"/>
  <c r="D3213" i="6"/>
  <c r="H3213" i="6" s="1"/>
  <c r="D1230" i="6"/>
  <c r="H1230" i="6" s="1"/>
  <c r="D1262" i="6"/>
  <c r="H1262" i="6" s="1"/>
  <c r="D1290" i="6"/>
  <c r="H1290" i="6" s="1"/>
  <c r="D1313" i="6"/>
  <c r="H1313" i="6" s="1"/>
  <c r="D1334" i="6"/>
  <c r="H1334" i="6" s="1"/>
  <c r="D1354" i="6"/>
  <c r="H1354" i="6" s="1"/>
  <c r="D1377" i="6"/>
  <c r="H1377" i="6" s="1"/>
  <c r="D1396" i="6"/>
  <c r="H1396" i="6" s="1"/>
  <c r="D1412" i="6"/>
  <c r="H1412" i="6" s="1"/>
  <c r="D1428" i="6"/>
  <c r="H1428" i="6" s="1"/>
  <c r="D1444" i="6"/>
  <c r="D1460" i="6"/>
  <c r="D1476" i="6"/>
  <c r="H1476" i="6" s="1"/>
  <c r="D1492" i="6"/>
  <c r="D1508" i="6"/>
  <c r="H1508" i="6" s="1"/>
  <c r="D1524" i="6"/>
  <c r="H1524" i="6" s="1"/>
  <c r="D1540" i="6"/>
  <c r="H1540" i="6" s="1"/>
  <c r="D1556" i="6"/>
  <c r="H1556" i="6" s="1"/>
  <c r="D1572" i="6"/>
  <c r="H1572" i="6" s="1"/>
  <c r="D1588" i="6"/>
  <c r="H1588" i="6" s="1"/>
  <c r="D1604" i="6"/>
  <c r="H1604" i="6" s="1"/>
  <c r="D1620" i="6"/>
  <c r="H1620" i="6" s="1"/>
  <c r="D1636" i="6"/>
  <c r="D1652" i="6"/>
  <c r="H1652" i="6" s="1"/>
  <c r="D1668" i="6"/>
  <c r="H1668" i="6" s="1"/>
  <c r="D1684" i="6"/>
  <c r="H1684" i="6" s="1"/>
  <c r="D1700" i="6"/>
  <c r="H1700" i="6" s="1"/>
  <c r="D1716" i="6"/>
  <c r="H1716" i="6" s="1"/>
  <c r="D1732" i="6"/>
  <c r="H1732" i="6" s="1"/>
  <c r="D1748" i="6"/>
  <c r="H1748" i="6" s="1"/>
  <c r="D1764" i="6"/>
  <c r="H1764" i="6" s="1"/>
  <c r="D1780" i="6"/>
  <c r="H1780" i="6" s="1"/>
  <c r="D1796" i="6"/>
  <c r="H1796" i="6" s="1"/>
  <c r="D1812" i="6"/>
  <c r="H1812" i="6" s="1"/>
  <c r="D1828" i="6"/>
  <c r="D1841" i="6"/>
  <c r="H1841" i="6" s="1"/>
  <c r="D1854" i="6"/>
  <c r="H1854" i="6" s="1"/>
  <c r="D1866" i="6"/>
  <c r="H1866" i="6" s="1"/>
  <c r="D1879" i="6"/>
  <c r="H1879" i="6" s="1"/>
  <c r="D1892" i="6"/>
  <c r="D1905" i="6"/>
  <c r="H1905" i="6" s="1"/>
  <c r="D1918" i="6"/>
  <c r="H1918" i="6" s="1"/>
  <c r="D1930" i="6"/>
  <c r="H1930" i="6" s="1"/>
  <c r="D1942" i="6"/>
  <c r="H1942" i="6" s="1"/>
  <c r="D1952" i="6"/>
  <c r="H1952" i="6" s="1"/>
  <c r="D1962" i="6"/>
  <c r="H1962" i="6" s="1"/>
  <c r="D1974" i="6"/>
  <c r="H1974" i="6" s="1"/>
  <c r="D1984" i="6"/>
  <c r="H1984" i="6" s="1"/>
  <c r="D1994" i="6"/>
  <c r="H1994" i="6" s="1"/>
  <c r="D2006" i="6"/>
  <c r="H2006" i="6" s="1"/>
  <c r="D2014" i="6"/>
  <c r="H2014" i="6" s="1"/>
  <c r="D2022" i="6"/>
  <c r="H2022" i="6" s="1"/>
  <c r="D2030" i="6"/>
  <c r="H2030" i="6" s="1"/>
  <c r="D2038" i="6"/>
  <c r="D2046" i="6"/>
  <c r="D2054" i="6"/>
  <c r="H2054" i="6" s="1"/>
  <c r="D2062" i="6"/>
  <c r="H2062" i="6" s="1"/>
  <c r="D2070" i="6"/>
  <c r="H2070" i="6" s="1"/>
  <c r="D2078" i="6"/>
  <c r="H2078" i="6" s="1"/>
  <c r="D2086" i="6"/>
  <c r="H2086" i="6" s="1"/>
  <c r="D2094" i="6"/>
  <c r="H2094" i="6" s="1"/>
  <c r="D2102" i="6"/>
  <c r="D2110" i="6"/>
  <c r="H2110" i="6" s="1"/>
  <c r="D2118" i="6"/>
  <c r="H2118" i="6" s="1"/>
  <c r="D2126" i="6"/>
  <c r="H2126" i="6" s="1"/>
  <c r="D2134" i="6"/>
  <c r="H2134" i="6" s="1"/>
  <c r="D2142" i="6"/>
  <c r="H2142" i="6" s="1"/>
  <c r="D2150" i="6"/>
  <c r="H2150" i="6" s="1"/>
  <c r="D2158" i="6"/>
  <c r="H2158" i="6" s="1"/>
  <c r="D2166" i="6"/>
  <c r="H2166" i="6" s="1"/>
  <c r="D2174" i="6"/>
  <c r="D2182" i="6"/>
  <c r="H2182" i="6" s="1"/>
  <c r="D2190" i="6"/>
  <c r="H2190" i="6" s="1"/>
  <c r="D2198" i="6"/>
  <c r="H2198" i="6" s="1"/>
  <c r="D2206" i="6"/>
  <c r="H2206" i="6" s="1"/>
  <c r="D2214" i="6"/>
  <c r="H2214" i="6" s="1"/>
  <c r="D2222" i="6"/>
  <c r="D2230" i="6"/>
  <c r="H2230" i="6" s="1"/>
  <c r="D2238" i="6"/>
  <c r="H2238" i="6" s="1"/>
  <c r="D2246" i="6"/>
  <c r="H2246" i="6" s="1"/>
  <c r="D2254" i="6"/>
  <c r="D2262" i="6"/>
  <c r="D2270" i="6"/>
  <c r="H2270" i="6" s="1"/>
  <c r="D2278" i="6"/>
  <c r="H2278" i="6" s="1"/>
  <c r="D2286" i="6"/>
  <c r="H2286" i="6" s="1"/>
  <c r="D2294" i="6"/>
  <c r="H2294" i="6" s="1"/>
  <c r="D2302" i="6"/>
  <c r="H2302" i="6" s="1"/>
  <c r="D2310" i="6"/>
  <c r="H2310" i="6" s="1"/>
  <c r="D2318" i="6"/>
  <c r="H2318" i="6" s="1"/>
  <c r="D2326" i="6"/>
  <c r="H2326" i="6" s="1"/>
  <c r="D2334" i="6"/>
  <c r="H2334" i="6" s="1"/>
  <c r="D2342" i="6"/>
  <c r="H2342" i="6" s="1"/>
  <c r="D2350" i="6"/>
  <c r="D2358" i="6"/>
  <c r="D2366" i="6"/>
  <c r="H2366" i="6" s="1"/>
  <c r="D2374" i="6"/>
  <c r="D2382" i="6"/>
  <c r="H2382" i="6" s="1"/>
  <c r="D2390" i="6"/>
  <c r="H2390" i="6" s="1"/>
  <c r="D2398" i="6"/>
  <c r="H2398" i="6" s="1"/>
  <c r="D2406" i="6"/>
  <c r="H2406" i="6" s="1"/>
  <c r="D2414" i="6"/>
  <c r="H2414" i="6" s="1"/>
  <c r="D2422" i="6"/>
  <c r="H2422" i="6" s="1"/>
  <c r="D2430" i="6"/>
  <c r="H2430" i="6" s="1"/>
  <c r="D2438" i="6"/>
  <c r="H2438" i="6" s="1"/>
  <c r="D2446" i="6"/>
  <c r="H2446" i="6" s="1"/>
  <c r="D2454" i="6"/>
  <c r="D2462" i="6"/>
  <c r="H2462" i="6" s="1"/>
  <c r="D2470" i="6"/>
  <c r="D2478" i="6"/>
  <c r="H2478" i="6" s="1"/>
  <c r="D2486" i="6"/>
  <c r="H2486" i="6" s="1"/>
  <c r="D2494" i="6"/>
  <c r="H2494" i="6" s="1"/>
  <c r="D2502" i="6"/>
  <c r="H2502" i="6" s="1"/>
  <c r="D2510" i="6"/>
  <c r="H2510" i="6" s="1"/>
  <c r="D2518" i="6"/>
  <c r="H2518" i="6" s="1"/>
  <c r="D2526" i="6"/>
  <c r="D2534" i="6"/>
  <c r="H2534" i="6" s="1"/>
  <c r="D2542" i="6"/>
  <c r="H2542" i="6" s="1"/>
  <c r="D2550" i="6"/>
  <c r="H2550" i="6" s="1"/>
  <c r="D2558" i="6"/>
  <c r="H2558" i="6" s="1"/>
  <c r="D2566" i="6"/>
  <c r="H2566" i="6" s="1"/>
  <c r="D2574" i="6"/>
  <c r="H2574" i="6" s="1"/>
  <c r="D2582" i="6"/>
  <c r="H2582" i="6" s="1"/>
  <c r="D2590" i="6"/>
  <c r="H2590" i="6" s="1"/>
  <c r="D2598" i="6"/>
  <c r="D2606" i="6"/>
  <c r="H2606" i="6" s="1"/>
  <c r="D2614" i="6"/>
  <c r="H2614" i="6" s="1"/>
  <c r="D2622" i="6"/>
  <c r="H2622" i="6" s="1"/>
  <c r="D2630" i="6"/>
  <c r="H2630" i="6" s="1"/>
  <c r="D2638" i="6"/>
  <c r="H2638" i="6" s="1"/>
  <c r="D2646" i="6"/>
  <c r="H2646" i="6" s="1"/>
  <c r="D2654" i="6"/>
  <c r="H2654" i="6" s="1"/>
  <c r="D2662" i="6"/>
  <c r="D2670" i="6"/>
  <c r="D2678" i="6"/>
  <c r="H2678" i="6" s="1"/>
  <c r="D2686" i="6"/>
  <c r="H2686" i="6" s="1"/>
  <c r="D2694" i="6"/>
  <c r="H2694" i="6" s="1"/>
  <c r="D2702" i="6"/>
  <c r="H2702" i="6" s="1"/>
  <c r="D2710" i="6"/>
  <c r="H2710" i="6" s="1"/>
  <c r="D2718" i="6"/>
  <c r="H2718" i="6" s="1"/>
  <c r="D2726" i="6"/>
  <c r="H2726" i="6" s="1"/>
  <c r="D2734" i="6"/>
  <c r="H2734" i="6" s="1"/>
  <c r="D2742" i="6"/>
  <c r="H2742" i="6" s="1"/>
  <c r="D2750" i="6"/>
  <c r="H2750" i="6" s="1"/>
  <c r="D2758" i="6"/>
  <c r="H2758" i="6" s="1"/>
  <c r="D2766" i="6"/>
  <c r="H2766" i="6" s="1"/>
  <c r="D2774" i="6"/>
  <c r="H2774" i="6" s="1"/>
  <c r="D2782" i="6"/>
  <c r="H2782" i="6" s="1"/>
  <c r="D2790" i="6"/>
  <c r="H2790" i="6" s="1"/>
  <c r="D2798" i="6"/>
  <c r="H2798" i="6" s="1"/>
  <c r="D2806" i="6"/>
  <c r="H2806" i="6" s="1"/>
  <c r="D2814" i="6"/>
  <c r="H2814" i="6" s="1"/>
  <c r="D2822" i="6"/>
  <c r="H2822" i="6" s="1"/>
  <c r="D2830" i="6"/>
  <c r="H2830" i="6" s="1"/>
  <c r="D2838" i="6"/>
  <c r="H2838" i="6" s="1"/>
  <c r="D2846" i="6"/>
  <c r="H2846" i="6" s="1"/>
  <c r="D2854" i="6"/>
  <c r="H2854" i="6" s="1"/>
  <c r="D2862" i="6"/>
  <c r="D2870" i="6"/>
  <c r="H2870" i="6" s="1"/>
  <c r="D2878" i="6"/>
  <c r="H2878" i="6" s="1"/>
  <c r="D2886" i="6"/>
  <c r="D2894" i="6"/>
  <c r="H2894" i="6" s="1"/>
  <c r="D2902" i="6"/>
  <c r="H2902" i="6" s="1"/>
  <c r="D2910" i="6"/>
  <c r="H2910" i="6" s="1"/>
  <c r="D2918" i="6"/>
  <c r="H2918" i="6" s="1"/>
  <c r="D2926" i="6"/>
  <c r="H2926" i="6" s="1"/>
  <c r="D2934" i="6"/>
  <c r="H2934" i="6" s="1"/>
  <c r="D2942" i="6"/>
  <c r="H2942" i="6" s="1"/>
  <c r="D2950" i="6"/>
  <c r="H2950" i="6" s="1"/>
  <c r="D2958" i="6"/>
  <c r="H2958" i="6" s="1"/>
  <c r="D2966" i="6"/>
  <c r="H2966" i="6" s="1"/>
  <c r="D2974" i="6"/>
  <c r="H2974" i="6" s="1"/>
  <c r="D2982" i="6"/>
  <c r="H2982" i="6" s="1"/>
  <c r="D2990" i="6"/>
  <c r="H2990" i="6" s="1"/>
  <c r="D2998" i="6"/>
  <c r="H2998" i="6" s="1"/>
  <c r="D3006" i="6"/>
  <c r="H3006" i="6" s="1"/>
  <c r="D3014" i="6"/>
  <c r="H3014" i="6" s="1"/>
  <c r="D3022" i="6"/>
  <c r="H3022" i="6" s="1"/>
  <c r="D3030" i="6"/>
  <c r="H3030" i="6" s="1"/>
  <c r="D3038" i="6"/>
  <c r="D3046" i="6"/>
  <c r="H3046" i="6" s="1"/>
  <c r="D3054" i="6"/>
  <c r="H3054" i="6" s="1"/>
  <c r="D3062" i="6"/>
  <c r="H3062" i="6" s="1"/>
  <c r="D3070" i="6"/>
  <c r="H3070" i="6" s="1"/>
  <c r="D3078" i="6"/>
  <c r="H3078" i="6" s="1"/>
  <c r="D3086" i="6"/>
  <c r="H3086" i="6" s="1"/>
  <c r="D3094" i="6"/>
  <c r="H3094" i="6" s="1"/>
  <c r="D3102" i="6"/>
  <c r="H3102" i="6" s="1"/>
  <c r="D3110" i="6"/>
  <c r="H3110" i="6" s="1"/>
  <c r="D3118" i="6"/>
  <c r="H3118" i="6" s="1"/>
  <c r="D3126" i="6"/>
  <c r="H3126" i="6" s="1"/>
  <c r="D3134" i="6"/>
  <c r="H3134" i="6" s="1"/>
  <c r="D3142" i="6"/>
  <c r="H3142" i="6" s="1"/>
  <c r="D3150" i="6"/>
  <c r="H3150" i="6" s="1"/>
  <c r="D3158" i="6"/>
  <c r="H3158" i="6" s="1"/>
  <c r="D3166" i="6"/>
  <c r="H3166" i="6" s="1"/>
  <c r="D3174" i="6"/>
  <c r="H3174" i="6" s="1"/>
  <c r="D3182" i="6"/>
  <c r="H3182" i="6" s="1"/>
  <c r="D3190" i="6"/>
  <c r="H3190" i="6" s="1"/>
  <c r="D3198" i="6"/>
  <c r="H3198" i="6" s="1"/>
  <c r="D3206" i="6"/>
  <c r="H3206" i="6" s="1"/>
  <c r="D3214" i="6"/>
  <c r="H3214" i="6" s="1"/>
  <c r="A16" i="5"/>
  <c r="C6" i="9"/>
  <c r="C5" i="9" s="1"/>
  <c r="C4" i="9" s="1"/>
  <c r="N1299" i="6"/>
  <c r="N1811" i="6"/>
  <c r="N2584" i="6"/>
  <c r="N2840" i="6"/>
  <c r="N3096" i="6"/>
  <c r="N2831" i="6"/>
  <c r="N1243" i="6"/>
  <c r="N1507" i="6"/>
  <c r="N1451" i="6"/>
  <c r="N1707" i="6"/>
  <c r="N1963" i="6"/>
  <c r="N2955" i="6"/>
  <c r="N2463" i="6"/>
  <c r="N3151" i="6"/>
  <c r="N1844" i="6"/>
  <c r="N2881" i="6"/>
  <c r="N2496" i="6"/>
  <c r="N2404" i="6"/>
  <c r="N2095" i="6"/>
  <c r="N2335" i="6"/>
  <c r="N3130" i="6"/>
  <c r="N1263" i="6"/>
  <c r="N2489" i="6"/>
  <c r="N1968" i="6"/>
  <c r="N2769" i="6"/>
  <c r="N2698" i="6"/>
  <c r="N1902" i="6"/>
  <c r="N3211" i="6"/>
  <c r="N1433" i="6"/>
  <c r="N2048" i="6"/>
  <c r="N2032" i="6"/>
  <c r="N3212" i="6"/>
  <c r="N2937" i="6"/>
  <c r="N2491" i="6"/>
  <c r="N1816" i="6"/>
  <c r="N1506" i="6"/>
  <c r="N2685" i="6"/>
  <c r="N1874" i="6"/>
  <c r="N2401" i="6"/>
  <c r="N1232" i="6"/>
  <c r="N2376" i="6"/>
  <c r="N3132" i="6"/>
  <c r="N2823" i="6"/>
  <c r="N2041" i="6"/>
  <c r="N2875" i="6"/>
  <c r="N2113" i="6"/>
  <c r="N1984" i="6"/>
  <c r="N2443" i="6"/>
  <c r="N1303" i="6"/>
  <c r="N1864" i="6"/>
  <c r="N3055" i="6"/>
  <c r="N1409" i="6"/>
  <c r="N2300" i="6"/>
  <c r="N1555" i="6"/>
  <c r="N1405" i="6"/>
  <c r="N2356" i="6"/>
  <c r="N2948" i="6"/>
  <c r="N2234" i="6"/>
  <c r="N1515" i="6"/>
  <c r="N2885" i="6"/>
  <c r="N1898" i="6"/>
  <c r="N2330" i="6"/>
  <c r="N1406" i="6"/>
  <c r="N2511" i="6"/>
  <c r="N1787" i="6"/>
  <c r="N2045" i="6"/>
  <c r="N2301" i="6"/>
  <c r="N2560" i="6"/>
  <c r="N2816" i="6"/>
  <c r="N3072" i="6"/>
  <c r="N2311" i="6"/>
  <c r="N1242" i="6"/>
  <c r="N2568" i="6"/>
  <c r="N2824" i="6"/>
  <c r="N3080" i="6"/>
  <c r="N1244" i="6"/>
  <c r="N2959" i="6"/>
  <c r="N1453" i="6"/>
  <c r="N2938" i="6"/>
  <c r="N2065" i="6"/>
  <c r="N1773" i="6"/>
  <c r="N2827" i="6"/>
  <c r="N1236" i="6"/>
  <c r="N2684" i="6"/>
  <c r="N2098" i="6"/>
  <c r="N2695" i="6"/>
  <c r="N1389" i="6"/>
  <c r="N2183" i="6"/>
  <c r="N1391" i="6"/>
  <c r="N1756" i="6"/>
  <c r="N2555" i="6"/>
  <c r="N1439" i="6"/>
  <c r="N2154" i="6"/>
  <c r="N2439" i="6"/>
  <c r="N1239" i="6"/>
  <c r="N2425" i="6"/>
  <c r="N2810" i="6"/>
  <c r="N2031" i="6"/>
  <c r="N1485" i="6"/>
  <c r="N2255" i="6"/>
  <c r="N2385" i="6"/>
  <c r="N1832" i="6"/>
  <c r="N3217" i="6"/>
  <c r="N1525" i="6"/>
  <c r="N2271" i="6"/>
  <c r="N2176" i="6"/>
  <c r="N2169" i="6"/>
  <c r="N2939" i="6"/>
  <c r="N1981" i="6"/>
  <c r="N1990" i="6"/>
  <c r="N1906" i="6"/>
  <c r="N1967" i="6"/>
  <c r="N1424" i="6"/>
  <c r="N2072" i="6"/>
  <c r="N1687" i="6"/>
  <c r="N1944" i="6"/>
  <c r="N2895" i="6"/>
  <c r="N2506" i="6"/>
  <c r="N1432" i="6"/>
  <c r="N1593" i="6"/>
  <c r="N1882" i="6"/>
  <c r="N1455" i="6"/>
  <c r="N2567" i="6"/>
  <c r="N2314" i="6"/>
  <c r="N1446" i="6"/>
  <c r="N2304" i="6"/>
  <c r="N1624" i="6"/>
  <c r="N2759" i="6"/>
  <c r="N2571" i="6"/>
  <c r="N1363" i="6"/>
  <c r="N3066" i="6"/>
  <c r="N1484" i="6"/>
  <c r="N2432" i="6"/>
  <c r="N2809" i="6"/>
  <c r="N1401" i="6"/>
  <c r="N1619" i="6"/>
  <c r="N1875" i="6"/>
  <c r="N2648" i="6"/>
  <c r="N2904" i="6"/>
  <c r="N3160" i="6"/>
  <c r="N1307" i="6"/>
  <c r="N1380" i="6"/>
  <c r="N2945" i="6"/>
  <c r="N1827" i="6"/>
  <c r="N2856" i="6"/>
  <c r="N1259" i="6"/>
  <c r="N1771" i="6"/>
  <c r="N3018" i="6"/>
  <c r="N2200" i="6"/>
  <c r="N3195" i="6"/>
  <c r="N1496" i="6"/>
  <c r="N2941" i="6"/>
  <c r="N1869" i="6"/>
  <c r="N1894" i="6"/>
  <c r="N2747" i="6"/>
  <c r="N1631" i="6"/>
  <c r="N1493" i="6"/>
  <c r="N3082" i="6"/>
  <c r="N2833" i="6"/>
  <c r="N2675" i="6"/>
  <c r="N2812" i="6"/>
  <c r="N1860" i="6"/>
  <c r="N2897" i="6"/>
  <c r="N1325" i="6"/>
  <c r="N2119" i="6"/>
  <c r="N1247" i="6"/>
  <c r="N1581" i="6"/>
  <c r="N2456" i="6"/>
  <c r="N1319" i="6"/>
  <c r="N2799" i="6"/>
  <c r="N1748" i="6"/>
  <c r="N2305" i="6"/>
  <c r="N2564" i="6"/>
  <c r="N1532" i="6"/>
  <c r="N1333" i="6"/>
  <c r="N2079" i="6"/>
  <c r="N2120" i="6"/>
  <c r="N2129" i="6"/>
  <c r="N2951" i="6"/>
  <c r="N3142" i="6"/>
  <c r="N2019" i="6"/>
  <c r="N3126" i="6"/>
  <c r="N2829" i="6"/>
  <c r="N1234" i="6"/>
  <c r="N2635" i="6"/>
  <c r="N1664" i="6"/>
  <c r="N1985" i="6"/>
  <c r="N1793" i="6"/>
  <c r="N2814" i="6"/>
  <c r="N1374" i="6"/>
  <c r="N2828" i="6"/>
  <c r="N2508" i="6"/>
  <c r="N1626" i="6"/>
  <c r="N3215" i="6"/>
  <c r="N2440" i="6"/>
  <c r="N2523" i="6"/>
  <c r="N2637" i="6"/>
  <c r="N1819" i="6"/>
  <c r="N1853" i="6"/>
  <c r="N2614" i="6"/>
  <c r="N2874" i="6"/>
  <c r="N3153" i="6"/>
  <c r="N1595" i="6"/>
  <c r="N2109" i="6"/>
  <c r="N2365" i="6"/>
  <c r="N3136" i="6"/>
  <c r="N1347" i="6"/>
  <c r="N2888" i="6"/>
  <c r="N3144" i="6"/>
  <c r="N3009" i="6"/>
  <c r="N2061" i="6"/>
  <c r="N3088" i="6"/>
  <c r="N2561" i="6"/>
  <c r="N1637" i="6"/>
  <c r="N2391" i="6"/>
  <c r="N1680" i="6"/>
  <c r="N3149" i="6"/>
  <c r="N1986" i="6"/>
  <c r="N2746" i="6"/>
  <c r="N1978" i="6"/>
  <c r="N1364" i="6"/>
  <c r="N3073" i="6"/>
  <c r="N1589" i="6"/>
  <c r="N2375" i="6"/>
  <c r="N1688" i="6"/>
  <c r="N1884" i="6"/>
  <c r="N1790" i="6"/>
  <c r="N2395" i="6"/>
  <c r="N1252" i="6"/>
  <c r="N2676" i="6"/>
  <c r="N2618" i="6"/>
  <c r="N2767" i="6"/>
  <c r="N2447" i="6"/>
  <c r="N2700" i="6"/>
  <c r="N2043" i="6"/>
  <c r="N1709" i="6"/>
  <c r="N2228" i="6"/>
  <c r="N1261" i="6"/>
  <c r="N2764" i="6"/>
  <c r="N2617" i="6"/>
  <c r="N3137" i="6"/>
  <c r="N2191" i="6"/>
  <c r="N1552" i="6"/>
  <c r="N3207" i="6"/>
  <c r="N2639" i="6"/>
  <c r="N1431" i="6"/>
  <c r="N3061" i="6"/>
  <c r="N3196" i="6"/>
  <c r="N2653" i="6"/>
  <c r="N2582" i="6"/>
  <c r="N1920" i="6"/>
  <c r="N2074" i="6"/>
  <c r="N2991" i="6"/>
  <c r="N2136" i="6"/>
  <c r="N2999" i="6"/>
  <c r="N1542" i="6"/>
  <c r="N1775" i="6"/>
  <c r="N1362" i="6"/>
  <c r="N1800" i="6"/>
  <c r="N1300" i="6"/>
  <c r="N1567" i="6"/>
  <c r="N1318" i="6"/>
  <c r="N2763" i="6"/>
  <c r="N1574" i="6"/>
  <c r="N1292" i="6"/>
  <c r="N1866" i="6"/>
  <c r="N2172" i="6"/>
  <c r="N1526" i="6"/>
  <c r="N2207" i="6"/>
  <c r="N2655" i="6"/>
  <c r="N1427" i="6"/>
  <c r="N1939" i="6"/>
  <c r="N2712" i="6"/>
  <c r="N2968" i="6"/>
  <c r="N1627" i="6"/>
  <c r="N1883" i="6"/>
  <c r="N1404" i="6"/>
  <c r="N1379" i="6"/>
  <c r="N2920" i="6"/>
  <c r="N3210" i="6"/>
  <c r="N1323" i="6"/>
  <c r="N1579" i="6"/>
  <c r="N1835" i="6"/>
  <c r="N2817" i="6"/>
  <c r="N2873" i="6"/>
  <c r="N1311" i="6"/>
  <c r="N2507" i="6"/>
  <c r="N1872" i="6"/>
  <c r="N2316" i="6"/>
  <c r="N2152" i="6"/>
  <c r="N2177" i="6"/>
  <c r="N1560" i="6"/>
  <c r="N3021" i="6"/>
  <c r="N1345" i="6"/>
  <c r="N2934" i="6"/>
  <c r="N2625" i="6"/>
  <c r="N3129" i="6"/>
  <c r="N1365" i="6"/>
  <c r="N2127" i="6"/>
  <c r="N1385" i="6"/>
  <c r="N2699" i="6"/>
  <c r="N1991" i="6"/>
  <c r="N1933" i="6"/>
  <c r="N3124" i="6"/>
  <c r="N2701" i="6"/>
  <c r="N1802" i="6"/>
  <c r="N1316" i="6"/>
  <c r="N1965" i="6"/>
  <c r="N1758" i="6"/>
  <c r="N2876" i="6"/>
  <c r="N1517" i="6"/>
  <c r="N3098" i="6"/>
  <c r="N2416" i="6"/>
  <c r="N1694" i="6"/>
  <c r="N2378" i="6"/>
  <c r="N2251" i="6"/>
  <c r="N1876" i="6"/>
  <c r="N1805" i="6"/>
  <c r="N2554" i="6"/>
  <c r="N1341" i="6"/>
  <c r="N2143" i="6"/>
  <c r="N2956" i="6"/>
  <c r="N2166" i="6"/>
  <c r="N2681" i="6"/>
  <c r="N3201" i="6"/>
  <c r="N1509" i="6"/>
  <c r="N2287" i="6"/>
  <c r="N1880" i="6"/>
  <c r="N1792" i="6"/>
  <c r="N1976" i="6"/>
  <c r="N1417" i="6"/>
  <c r="N2527" i="6"/>
  <c r="N2847" i="6"/>
  <c r="N3023" i="6"/>
  <c r="N1450" i="6"/>
  <c r="N3190" i="6"/>
  <c r="N2444" i="6"/>
  <c r="N2557" i="6"/>
  <c r="N2257" i="6"/>
  <c r="N1415" i="6"/>
  <c r="N1992" i="6"/>
  <c r="N1761" i="6"/>
  <c r="N1561" i="6"/>
  <c r="N2280" i="6"/>
  <c r="N1327" i="6"/>
  <c r="N2957" i="6"/>
  <c r="N2573" i="6"/>
  <c r="N1241" i="6"/>
  <c r="N2877" i="6"/>
  <c r="N1286" i="6"/>
  <c r="N1654" i="6"/>
  <c r="N2235" i="6"/>
  <c r="N2059" i="6"/>
  <c r="N1445" i="6"/>
  <c r="N1670" i="6"/>
  <c r="N1536" i="6"/>
  <c r="N1583" i="6"/>
  <c r="N1642" i="6"/>
  <c r="N1701" i="6"/>
  <c r="N2950" i="6"/>
  <c r="N2313" i="6"/>
  <c r="N2682" i="6"/>
  <c r="N1288" i="6"/>
  <c r="N1356" i="6"/>
  <c r="N2954" i="6"/>
  <c r="N3133" i="6"/>
  <c r="N1410" i="6"/>
  <c r="N1612" i="6"/>
  <c r="N2116" i="6"/>
  <c r="N1915" i="6"/>
  <c r="N2173" i="6"/>
  <c r="N2429" i="6"/>
  <c r="N2688" i="6"/>
  <c r="N2944" i="6"/>
  <c r="N3200" i="6"/>
  <c r="N1411" i="6"/>
  <c r="N1667" i="6"/>
  <c r="N1923" i="6"/>
  <c r="N2696" i="6"/>
  <c r="N2952" i="6"/>
  <c r="N3208" i="6"/>
  <c r="N1340" i="6"/>
  <c r="N2003" i="6"/>
  <c r="N2125" i="6"/>
  <c r="N2381" i="6"/>
  <c r="N2896" i="6"/>
  <c r="N1829" i="6"/>
  <c r="N1582" i="6"/>
  <c r="N2042" i="6"/>
  <c r="N2694" i="6"/>
  <c r="N2321" i="6"/>
  <c r="N1736" i="6"/>
  <c r="N3213" i="6"/>
  <c r="N2428" i="6"/>
  <c r="N2683" i="6"/>
  <c r="N1652" i="6"/>
  <c r="N2689" i="6"/>
  <c r="N3193" i="6"/>
  <c r="N2223" i="6"/>
  <c r="N2112" i="6"/>
  <c r="N1360" i="6"/>
  <c r="N2813" i="6"/>
  <c r="N2520" i="6"/>
  <c r="N3025" i="6"/>
  <c r="N1277" i="6"/>
  <c r="N2826" i="6"/>
  <c r="N2056" i="6"/>
  <c r="N2049" i="6"/>
  <c r="N2044" i="6"/>
  <c r="N2577" i="6"/>
  <c r="N2063" i="6"/>
  <c r="N1886" i="6"/>
  <c r="N3020" i="6"/>
  <c r="N2490" i="6"/>
  <c r="N2399" i="6"/>
  <c r="N3194" i="6"/>
  <c r="N1728" i="6"/>
  <c r="N1900" i="6"/>
  <c r="N2650" i="6"/>
  <c r="N2565" i="6"/>
  <c r="N1559" i="6"/>
  <c r="N2748" i="6"/>
  <c r="N2186" i="6"/>
  <c r="N3034" i="6"/>
  <c r="N2320" i="6"/>
  <c r="N1503" i="6"/>
  <c r="N2230" i="6"/>
  <c r="N2383" i="6"/>
  <c r="N2588" i="6"/>
  <c r="N2058" i="6"/>
  <c r="N1904" i="6"/>
  <c r="N3103" i="6"/>
  <c r="N1665" i="6"/>
  <c r="N1815" i="6"/>
  <c r="N1608" i="6"/>
  <c r="N2297" i="6"/>
  <c r="N1762" i="6"/>
  <c r="N1745" i="6"/>
  <c r="N2703" i="6"/>
  <c r="N1366" i="6"/>
  <c r="N2449" i="6"/>
  <c r="N2084" i="6"/>
  <c r="N2442" i="6"/>
  <c r="N2427" i="6"/>
  <c r="N3159" i="6"/>
  <c r="N1769" i="6"/>
  <c r="N2719" i="6"/>
  <c r="N2408" i="6"/>
  <c r="N1817" i="6"/>
  <c r="N2887" i="6"/>
  <c r="N1344" i="6"/>
  <c r="N1513" i="6"/>
  <c r="N1282" i="6"/>
  <c r="N3069" i="6"/>
  <c r="N2678" i="6"/>
  <c r="N1962" i="6"/>
  <c r="N2459" i="6"/>
  <c r="N1782" i="6"/>
  <c r="N1999" i="6"/>
  <c r="N2433" i="6"/>
  <c r="N1633" i="6"/>
  <c r="N3002" i="6"/>
  <c r="N2632" i="6"/>
  <c r="N1368" i="6"/>
  <c r="N3065" i="6"/>
  <c r="N3015" i="6"/>
  <c r="N3043" i="6"/>
  <c r="N1369" i="6"/>
  <c r="N1660" i="6"/>
  <c r="N2170" i="6"/>
  <c r="N3005" i="6"/>
  <c r="N1600" i="6"/>
  <c r="N1941" i="6"/>
  <c r="N3089" i="6"/>
  <c r="N1970" i="6"/>
  <c r="N1499" i="6"/>
  <c r="N1402" i="6"/>
  <c r="N2193" i="6"/>
  <c r="N2505" i="6"/>
  <c r="N1235" i="6"/>
  <c r="N1491" i="6"/>
  <c r="N1747" i="6"/>
  <c r="N3032" i="6"/>
  <c r="N1435" i="6"/>
  <c r="N1947" i="6"/>
  <c r="N1932" i="6"/>
  <c r="N2420" i="6"/>
  <c r="N1699" i="6"/>
  <c r="N2984" i="6"/>
  <c r="N1740" i="6"/>
  <c r="N2252" i="6"/>
  <c r="N1387" i="6"/>
  <c r="N1643" i="6"/>
  <c r="N1899" i="6"/>
  <c r="N1276" i="6"/>
  <c r="N3001" i="6"/>
  <c r="N1469" i="6"/>
  <c r="N1543" i="6"/>
  <c r="N2392" i="6"/>
  <c r="N1928" i="6"/>
  <c r="N2238" i="6"/>
  <c r="N1573" i="6"/>
  <c r="N2319" i="6"/>
  <c r="N2240" i="6"/>
  <c r="N1544" i="6"/>
  <c r="N1770" i="6"/>
  <c r="N1893" i="6"/>
  <c r="N3003" i="6"/>
  <c r="N2441" i="6"/>
  <c r="N1381" i="6"/>
  <c r="N2184" i="6"/>
  <c r="N2209" i="6"/>
  <c r="N2268" i="6"/>
  <c r="N2641" i="6"/>
  <c r="N1397" i="6"/>
  <c r="N3019" i="6"/>
  <c r="N1725" i="6"/>
  <c r="N2513" i="6"/>
  <c r="N1630" i="6"/>
  <c r="N1957" i="6"/>
  <c r="N2754" i="6"/>
  <c r="N1958" i="6"/>
  <c r="N1935" i="6"/>
  <c r="N2741" i="6"/>
  <c r="N2005" i="6"/>
  <c r="N1237" i="6"/>
  <c r="N2811" i="6"/>
  <c r="N2362" i="6"/>
  <c r="N3183" i="6"/>
  <c r="N2327" i="6"/>
  <c r="N2294" i="6"/>
  <c r="N2619" i="6"/>
  <c r="N1519" i="6"/>
  <c r="N2250" i="6"/>
  <c r="N3079" i="6"/>
  <c r="N2298" i="6"/>
  <c r="N1495" i="6"/>
  <c r="N1873" i="6"/>
  <c r="N3039" i="6"/>
  <c r="N2299" i="6"/>
  <c r="N1418" i="6"/>
  <c r="N1294" i="6"/>
  <c r="N1686" i="6"/>
  <c r="N2008" i="6"/>
  <c r="N1856" i="6"/>
  <c r="N2363" i="6"/>
  <c r="N1530" i="6"/>
  <c r="N2909" i="6"/>
  <c r="N2188" i="6"/>
  <c r="N1398" i="6"/>
  <c r="N3054" i="6"/>
  <c r="N1280" i="6"/>
  <c r="N1794" i="6"/>
  <c r="N1993" i="6"/>
  <c r="N1711" i="6"/>
  <c r="N3143" i="6"/>
  <c r="N1488" i="6"/>
  <c r="N1586" i="6"/>
  <c r="N1641" i="6"/>
  <c r="N2575" i="6"/>
  <c r="N1910" i="6"/>
  <c r="N3067" i="6"/>
  <c r="N2497" i="6"/>
  <c r="N3062" i="6"/>
  <c r="N1538" i="6"/>
  <c r="N2889" i="6"/>
  <c r="N3148" i="6"/>
  <c r="N2806" i="6"/>
  <c r="N2776" i="6"/>
  <c r="N1394" i="6"/>
  <c r="N2634" i="6"/>
  <c r="N2024" i="6"/>
  <c r="N1304" i="6"/>
  <c r="N1351" i="6"/>
  <c r="N2273" i="6"/>
  <c r="N1357" i="6"/>
  <c r="N1648" i="6"/>
  <c r="N3016" i="6"/>
  <c r="N1837" i="6"/>
  <c r="N1685" i="6"/>
  <c r="N1917" i="6"/>
  <c r="N1765" i="6"/>
  <c r="N1751" i="6"/>
  <c r="N2264" i="6"/>
  <c r="N2503" i="6"/>
  <c r="N1354" i="6"/>
  <c r="N2036" i="6"/>
  <c r="N2118" i="6"/>
  <c r="N2607" i="6"/>
  <c r="N2237" i="6"/>
  <c r="N2493" i="6"/>
  <c r="N2752" i="6"/>
  <c r="N2182" i="6"/>
  <c r="N1533" i="6"/>
  <c r="N2671" i="6"/>
  <c r="N1475" i="6"/>
  <c r="N1731" i="6"/>
  <c r="N1987" i="6"/>
  <c r="N2760" i="6"/>
  <c r="N1253" i="6"/>
  <c r="N2492" i="6"/>
  <c r="N2189" i="6"/>
  <c r="N2445" i="6"/>
  <c r="N3216" i="6"/>
  <c r="N1500" i="6"/>
  <c r="N2553" i="6"/>
  <c r="N2394" i="6"/>
  <c r="N3206" i="6"/>
  <c r="N3146" i="6"/>
  <c r="N2106" i="6"/>
  <c r="N2911" i="6"/>
  <c r="N1780" i="6"/>
  <c r="N2415" i="6"/>
  <c r="N2368" i="6"/>
  <c r="N2076" i="6"/>
  <c r="N2636" i="6"/>
  <c r="N1628" i="6"/>
  <c r="N2134" i="6"/>
  <c r="N3169" i="6"/>
  <c r="N2231" i="6"/>
  <c r="N2312" i="6"/>
  <c r="N2502" i="6"/>
  <c r="N2705" i="6"/>
  <c r="N2247" i="6"/>
  <c r="N3131" i="6"/>
  <c r="N1408" i="6"/>
  <c r="N1514" i="6"/>
  <c r="N2891" i="6"/>
  <c r="N1524" i="6"/>
  <c r="N2529" i="6"/>
  <c r="N1301" i="6"/>
  <c r="N2055" i="6"/>
  <c r="N2850" i="6"/>
  <c r="N3083" i="6"/>
  <c r="N1233" i="6"/>
  <c r="N2108" i="6"/>
  <c r="N1396" i="6"/>
  <c r="N1871" i="6"/>
  <c r="N2525" i="6"/>
  <c r="N1645" i="6"/>
  <c r="N1502" i="6"/>
  <c r="N1895" i="6"/>
  <c r="N1776" i="6"/>
  <c r="N2739" i="6"/>
  <c r="N2892" i="6"/>
  <c r="N2426" i="6"/>
  <c r="N2307" i="6"/>
  <c r="N3004" i="6"/>
  <c r="N2926" i="6"/>
  <c r="N1256" i="6"/>
  <c r="N1674" i="6"/>
  <c r="N2500" i="6"/>
  <c r="N2566" i="6"/>
  <c r="N1375" i="6"/>
  <c r="N2612" i="6"/>
  <c r="N1960" i="6"/>
  <c r="N2163" i="6"/>
  <c r="N2871" i="6"/>
  <c r="N3085" i="6"/>
  <c r="N1505" i="6"/>
  <c r="N1430" i="6"/>
  <c r="N2248" i="6"/>
  <c r="N1287" i="6"/>
  <c r="N2940" i="6"/>
  <c r="N1537" i="6"/>
  <c r="N1887" i="6"/>
  <c r="N1352" i="6"/>
  <c r="N2379" i="6"/>
  <c r="N1634" i="6"/>
  <c r="N2187" i="6"/>
  <c r="N1622" i="6"/>
  <c r="N1744" i="6"/>
  <c r="N1672" i="6"/>
  <c r="N3141" i="6"/>
  <c r="N1930" i="6"/>
  <c r="N3118" i="6"/>
  <c r="N2052" i="6"/>
  <c r="N1382" i="6"/>
  <c r="N2556" i="6"/>
  <c r="N1755" i="6"/>
  <c r="N1759" i="6"/>
  <c r="N2825" i="6"/>
  <c r="N1691" i="6"/>
  <c r="N2328" i="6"/>
  <c r="N1229" i="6"/>
  <c r="N2372" i="6"/>
  <c r="N2572" i="6"/>
  <c r="N1563" i="6"/>
  <c r="N1604" i="6"/>
  <c r="N1754" i="6"/>
  <c r="N1489" i="6"/>
  <c r="N1703" i="6"/>
  <c r="N2124" i="6"/>
  <c r="N1486" i="6"/>
  <c r="N2846" i="6" l="1"/>
  <c r="N1865" i="6"/>
  <c r="N1490" i="6"/>
  <c r="N2859" i="6"/>
  <c r="N1757" i="6"/>
  <c r="N2377" i="6"/>
  <c r="N2845" i="6"/>
  <c r="N2627" i="6"/>
  <c r="N2838" i="6"/>
  <c r="N3138" i="6"/>
  <c r="N2704" i="6"/>
  <c r="N1467" i="6"/>
  <c r="N1997" i="6"/>
  <c r="N1777" i="6"/>
  <c r="N1442" i="6"/>
  <c r="N1332" i="6"/>
  <c r="N2977" i="6"/>
  <c r="N1564" i="6"/>
  <c r="N1599" i="6"/>
  <c r="N2205" i="6"/>
  <c r="N3031" i="6"/>
  <c r="N1289" i="6"/>
  <c r="N1268" i="6"/>
  <c r="N1613" i="6"/>
  <c r="N2180" i="6"/>
  <c r="N1403" i="6"/>
  <c r="N1384" i="6"/>
  <c r="N1436" i="6"/>
  <c r="N1428" i="6"/>
  <c r="N1635" i="6"/>
  <c r="N2647" i="6"/>
  <c r="N1826" i="6"/>
  <c r="N2202" i="6"/>
  <c r="N1924" i="6"/>
  <c r="N2117" i="6"/>
  <c r="N1658" i="6"/>
  <c r="N1955" i="6"/>
  <c r="N2017" i="6"/>
  <c r="N1781" i="6"/>
  <c r="N2711" i="6"/>
  <c r="N1308" i="6"/>
  <c r="N2735" i="6"/>
  <c r="N2630" i="6"/>
  <c r="N1535" i="6"/>
  <c r="N2481" i="6"/>
  <c r="N1763" i="6"/>
  <c r="H1208" i="6"/>
  <c r="N1208" i="6"/>
  <c r="Y1208" i="4" s="1"/>
  <c r="H1214" i="6"/>
  <c r="N1214" i="6"/>
  <c r="Y1214" i="4" s="1"/>
  <c r="N2244" i="6"/>
  <c r="N2715" i="6"/>
  <c r="N3076" i="6"/>
  <c r="N2436" i="6"/>
  <c r="N2843" i="6"/>
  <c r="N2540" i="6"/>
  <c r="N3164" i="6"/>
  <c r="N3077" i="6"/>
  <c r="N1638" i="6"/>
  <c r="N2728" i="6"/>
  <c r="N2785" i="6"/>
  <c r="N2458" i="6"/>
  <c r="N2081" i="6"/>
  <c r="N1822" i="6"/>
  <c r="N3081" i="6"/>
  <c r="N2266" i="6"/>
  <c r="N2913" i="6"/>
  <c r="N2543" i="6"/>
  <c r="N2010" i="6"/>
  <c r="N1337" i="6"/>
  <c r="N2075" i="6"/>
  <c r="N2064" i="6"/>
  <c r="N2587" i="6"/>
  <c r="N1269" i="6"/>
  <c r="N2576" i="6"/>
  <c r="N2690" i="6"/>
  <c r="N1616" i="6"/>
  <c r="N2600" i="6"/>
  <c r="N3041" i="6"/>
  <c r="N2589" i="6"/>
  <c r="N2686" i="6"/>
  <c r="N3203" i="6"/>
  <c r="N1296" i="6"/>
  <c r="N1918" i="6"/>
  <c r="N2842" i="6"/>
  <c r="H1204" i="6"/>
  <c r="N1204" i="6"/>
  <c r="Y1204" i="4" s="1"/>
  <c r="N1601" i="6"/>
  <c r="N2047" i="6"/>
  <c r="N2609" i="6"/>
  <c r="H1197" i="6"/>
  <c r="N1197" i="6"/>
  <c r="Y1197" i="4" s="1"/>
  <c r="N3099" i="6"/>
  <c r="N1298" i="6"/>
  <c r="N2583" i="6"/>
  <c r="N1258" i="6"/>
  <c r="N1278" i="6"/>
  <c r="N1255" i="6"/>
  <c r="N2204" i="6"/>
  <c r="N2203" i="6"/>
  <c r="N2908" i="6"/>
  <c r="N2947" i="6"/>
  <c r="N1983" i="6"/>
  <c r="N1443" i="6"/>
  <c r="N2519" i="6"/>
  <c r="N1575" i="6"/>
  <c r="N2839" i="6"/>
  <c r="N2256" i="6"/>
  <c r="N2640" i="6"/>
  <c r="N2437" i="6"/>
  <c r="N2499" i="6"/>
  <c r="N2192" i="6"/>
  <c r="N1919" i="6"/>
  <c r="N2472" i="6"/>
  <c r="N1808" i="6"/>
  <c r="N2232" i="6"/>
  <c r="N1677" i="6"/>
  <c r="N2569" i="6"/>
  <c r="N2337" i="6"/>
  <c r="N1291" i="6"/>
  <c r="N2077" i="6"/>
  <c r="N2927" i="6"/>
  <c r="N2007" i="6"/>
  <c r="N2518" i="6"/>
  <c r="N2883" i="6"/>
  <c r="N1549" i="6"/>
  <c r="N1315" i="6"/>
  <c r="N2865" i="6"/>
  <c r="N2778" i="6"/>
  <c r="N1653" i="6"/>
  <c r="N1908" i="6"/>
  <c r="N3075" i="6"/>
  <c r="N1723" i="6"/>
  <c r="N1421" i="6"/>
  <c r="N1372" i="6"/>
  <c r="H1221" i="6"/>
  <c r="N1221" i="6"/>
  <c r="Y1221" i="4" s="1"/>
  <c r="N1734" i="6"/>
  <c r="N2593" i="6"/>
  <c r="N3209" i="6"/>
  <c r="N2522" i="6"/>
  <c r="N1556" i="6"/>
  <c r="N3017" i="6"/>
  <c r="N2465" i="6"/>
  <c r="N2135" i="6"/>
  <c r="N2263" i="6"/>
  <c r="N1441" i="6"/>
  <c r="N1511" i="6"/>
  <c r="N2139" i="6"/>
  <c r="N1881" i="6"/>
  <c r="N1293" i="6"/>
  <c r="N1373" i="6"/>
  <c r="N1275" i="6"/>
  <c r="N2622" i="6"/>
  <c r="N1510" i="6"/>
  <c r="N3074" i="6"/>
  <c r="N2714" i="6"/>
  <c r="N1926" i="6"/>
  <c r="N2479" i="6"/>
  <c r="N3176" i="6"/>
  <c r="N1890" i="6"/>
  <c r="N1471" i="6"/>
  <c r="N2396" i="6"/>
  <c r="N1578" i="6"/>
  <c r="N2970" i="6"/>
  <c r="N1772" i="6"/>
  <c r="N2344" i="6"/>
  <c r="N1851" i="6"/>
  <c r="N2088" i="6"/>
  <c r="N1512" i="6"/>
  <c r="N2906" i="6"/>
  <c r="N1741" i="6"/>
  <c r="N1717" i="6"/>
  <c r="N1386" i="6"/>
  <c r="N1663" i="6"/>
  <c r="N1778" i="6"/>
  <c r="N2721" i="6"/>
  <c r="N2053" i="6"/>
  <c r="N1801" i="6"/>
  <c r="N1929" i="6"/>
  <c r="N2460" i="6"/>
  <c r="N2366" i="6"/>
  <c r="H1217" i="6"/>
  <c r="N1217" i="6"/>
  <c r="Y1217" i="4" s="1"/>
  <c r="N2028" i="6"/>
  <c r="H1193" i="6"/>
  <c r="N1193" i="6"/>
  <c r="Y1193" i="4" s="1"/>
  <c r="N2498" i="6"/>
  <c r="N2351" i="6"/>
  <c r="N2960" i="6"/>
  <c r="N1979" i="6"/>
  <c r="N3010" i="6"/>
  <c r="N3119" i="6"/>
  <c r="N1606" i="6"/>
  <c r="N3145" i="6"/>
  <c r="N2070" i="6"/>
  <c r="N2966" i="6"/>
  <c r="N2461" i="6"/>
  <c r="N1974" i="6"/>
  <c r="N2691" i="6"/>
  <c r="N2586" i="6"/>
  <c r="N1659" i="6"/>
  <c r="N1438" i="6"/>
  <c r="N1706" i="6"/>
  <c r="N1889" i="6"/>
  <c r="N1407" i="6"/>
  <c r="N2849" i="6"/>
  <c r="N1988" i="6"/>
  <c r="N1896" i="6"/>
  <c r="N2110" i="6"/>
  <c r="N2071" i="6"/>
  <c r="N1891" i="6"/>
  <c r="N2756" i="6"/>
  <c r="N3030" i="6"/>
  <c r="N2057" i="6"/>
  <c r="N1673" i="6"/>
  <c r="N1791" i="6"/>
  <c r="N1966" i="6"/>
  <c r="N1339" i="6"/>
  <c r="N1265" i="6"/>
  <c r="N1465" i="6"/>
  <c r="N1833" i="6"/>
  <c r="N2326" i="6"/>
  <c r="N2333" i="6"/>
  <c r="N1448" i="6"/>
  <c r="N2524" i="6"/>
  <c r="N1518" i="6"/>
  <c r="N1845" i="6"/>
  <c r="N3162" i="6"/>
  <c r="N1774" i="6"/>
  <c r="N2768" i="6"/>
  <c r="N1531" i="6"/>
  <c r="N2114" i="6"/>
  <c r="N2159" i="6"/>
  <c r="N2536" i="6"/>
  <c r="H1216" i="6"/>
  <c r="N1216" i="6"/>
  <c r="Y1216" i="4" s="1"/>
  <c r="N2342" i="6"/>
  <c r="N1474" i="6"/>
  <c r="N2349" i="6"/>
  <c r="N1588" i="6"/>
  <c r="N1951" i="6"/>
  <c r="N2720" i="6"/>
  <c r="N3057" i="6"/>
  <c r="N1946" i="6"/>
  <c r="N3051" i="6"/>
  <c r="N2623" i="6"/>
  <c r="N2476" i="6"/>
  <c r="N1948" i="6"/>
  <c r="N2093" i="6"/>
  <c r="N2870" i="6"/>
  <c r="N3115" i="6"/>
  <c r="N2296" i="6"/>
  <c r="N1322" i="6"/>
  <c r="N1565" i="6"/>
  <c r="N3050" i="6"/>
  <c r="N2022" i="6"/>
  <c r="N1995" i="6"/>
  <c r="N3135" i="6"/>
  <c r="N2687" i="6"/>
  <c r="N2538" i="6"/>
  <c r="N1284" i="6"/>
  <c r="N2175" i="6"/>
  <c r="N2477" i="6"/>
  <c r="N1841" i="6"/>
  <c r="N2353" i="6"/>
  <c r="N2413" i="6"/>
  <c r="N1724" i="6"/>
  <c r="N2733" i="6"/>
  <c r="N2091" i="6"/>
  <c r="N1359" i="6"/>
  <c r="N2239" i="6"/>
  <c r="N3000" i="6"/>
  <c r="N2534" i="6"/>
  <c r="N2417" i="6"/>
  <c r="N1726" i="6"/>
  <c r="N2410" i="6"/>
  <c r="N2220" i="6"/>
  <c r="N2988" i="6"/>
  <c r="N2111" i="6"/>
  <c r="N2104" i="6"/>
  <c r="N1610" i="6"/>
  <c r="N2168" i="6"/>
  <c r="N1464" i="6"/>
  <c r="N3007" i="6"/>
  <c r="N1342" i="6"/>
  <c r="N2156" i="6"/>
  <c r="N1739" i="6"/>
  <c r="N1679" i="6"/>
  <c r="N1309" i="6"/>
  <c r="N2155" i="6"/>
  <c r="N2943" i="6"/>
  <c r="N2861" i="6"/>
  <c r="N1931" i="6"/>
  <c r="N1693" i="6"/>
  <c r="N2541" i="6"/>
  <c r="N1720" i="6"/>
  <c r="N1419" i="6"/>
  <c r="N1592" i="6"/>
  <c r="N3179" i="6"/>
  <c r="N2796" i="6"/>
  <c r="N2157" i="6"/>
  <c r="N2488" i="6"/>
  <c r="N2406" i="6"/>
  <c r="N2744" i="6"/>
  <c r="N2360" i="6"/>
  <c r="N1295" i="6"/>
  <c r="N2303" i="6"/>
  <c r="N2982" i="6"/>
  <c r="N1849" i="6"/>
  <c r="N3178" i="6"/>
  <c r="N1329" i="6"/>
  <c r="N2474" i="6"/>
  <c r="N1738" i="6"/>
  <c r="N3199" i="6"/>
  <c r="N2730" i="6"/>
  <c r="N1378" i="6"/>
  <c r="N2993" i="6"/>
  <c r="N2742" i="6"/>
  <c r="N1885" i="6"/>
  <c r="N1620" i="6"/>
  <c r="N2282" i="6"/>
  <c r="N2815" i="6"/>
  <c r="N3181" i="6"/>
  <c r="N2603" i="6"/>
  <c r="N1729" i="6"/>
  <c r="N1326" i="6"/>
  <c r="N2029" i="6"/>
  <c r="N3064" i="6"/>
  <c r="N1487" i="6"/>
  <c r="N2092" i="6"/>
  <c r="N2795" i="6"/>
  <c r="N2346" i="6"/>
  <c r="N2801" i="6"/>
  <c r="N1870" i="6"/>
  <c r="N2097" i="6"/>
  <c r="N1611" i="6"/>
  <c r="N1348" i="6"/>
  <c r="N1400" i="6"/>
  <c r="N3174" i="6"/>
  <c r="N2858" i="6"/>
  <c r="N2285" i="6"/>
  <c r="N1361" i="6"/>
  <c r="N1716" i="6"/>
  <c r="N2797" i="6"/>
  <c r="N2550" i="6"/>
  <c r="N2486" i="6"/>
  <c r="N3185" i="6"/>
  <c r="N3071" i="6"/>
  <c r="N2749" i="6"/>
  <c r="N1912" i="6"/>
  <c r="N1784" i="6"/>
  <c r="N2040" i="6"/>
  <c r="N1501" i="6"/>
  <c r="N2808" i="6"/>
  <c r="N2922" i="6"/>
  <c r="N2666" i="6"/>
  <c r="N2214" i="6"/>
  <c r="N2731" i="6"/>
  <c r="N2923" i="6"/>
  <c r="N2854" i="6"/>
  <c r="N1355" i="6"/>
  <c r="N2218" i="6"/>
  <c r="N2161" i="6"/>
  <c r="N1598" i="6"/>
  <c r="N2495" i="6"/>
  <c r="N1596" i="6"/>
  <c r="N2732" i="6"/>
  <c r="N2411" i="6"/>
  <c r="N3052" i="6"/>
  <c r="N2545" i="6"/>
  <c r="N2602" i="6"/>
  <c r="N2621" i="6"/>
  <c r="N3197" i="6"/>
  <c r="N2998" i="6"/>
  <c r="N2559" i="6"/>
  <c r="N2150" i="6"/>
  <c r="N3128" i="6"/>
  <c r="N1807" i="6"/>
  <c r="N2422" i="6"/>
  <c r="N1629" i="6"/>
  <c r="N2431" i="6"/>
  <c r="N2552" i="6"/>
  <c r="N2283" i="6"/>
  <c r="N1858" i="6"/>
  <c r="N2794" i="6"/>
  <c r="N2879" i="6"/>
  <c r="N3192" i="6"/>
  <c r="N2026" i="6"/>
  <c r="N2737" i="6"/>
  <c r="N2936" i="6"/>
  <c r="N2667" i="6"/>
  <c r="N1625" i="6"/>
  <c r="N2986" i="6"/>
  <c r="N2616" i="6"/>
  <c r="N1528" i="6"/>
  <c r="N2027" i="6"/>
  <c r="N1950" i="6"/>
  <c r="N2668" i="6"/>
  <c r="N2412" i="6"/>
  <c r="N3180" i="6"/>
  <c r="N2929" i="6"/>
  <c r="N1245" i="6"/>
  <c r="N1551" i="6"/>
  <c r="N2860" i="6"/>
  <c r="N2475" i="6"/>
  <c r="N1766" i="6"/>
  <c r="N1743" i="6"/>
  <c r="N1231" i="6"/>
  <c r="N2090" i="6"/>
  <c r="N2989" i="6"/>
  <c r="N1956" i="6"/>
  <c r="N1602" i="6"/>
  <c r="N2225" i="6"/>
  <c r="N1497" i="6"/>
  <c r="N3116" i="6"/>
  <c r="N2219" i="6"/>
  <c r="N1615" i="6"/>
  <c r="N2987" i="6"/>
  <c r="N1482" i="6"/>
  <c r="N2289" i="6"/>
  <c r="N2539" i="6"/>
  <c r="N3114" i="6"/>
  <c r="N1547" i="6"/>
  <c r="N2680" i="6"/>
  <c r="N2348" i="6"/>
  <c r="N1656" i="6"/>
  <c r="N2033" i="6"/>
  <c r="N2605" i="6"/>
  <c r="N1975" i="6"/>
  <c r="N1423" i="6"/>
  <c r="N2673" i="6"/>
  <c r="N1949" i="6"/>
  <c r="N1753" i="6"/>
  <c r="N3158" i="6"/>
  <c r="N3121" i="6"/>
  <c r="N2018" i="6"/>
  <c r="N1936" i="6"/>
  <c r="N3191" i="6"/>
  <c r="N2211" i="6"/>
  <c r="N2025" i="6"/>
  <c r="N2153" i="6"/>
  <c r="N2595" i="6"/>
  <c r="N2462" i="6"/>
  <c r="N2665" i="6"/>
  <c r="N2473" i="6"/>
  <c r="N1877" i="6"/>
  <c r="N2039" i="6"/>
  <c r="N2532" i="6"/>
  <c r="N2295" i="6"/>
  <c r="N3063" i="6"/>
  <c r="N2597" i="6"/>
  <c r="N1456" i="6"/>
  <c r="N1283" i="6"/>
  <c r="N1609" i="6"/>
  <c r="N1750" i="6"/>
  <c r="N2743" i="6"/>
  <c r="N2736" i="6"/>
  <c r="N2021" i="6"/>
  <c r="N2082" i="6"/>
  <c r="N2679" i="6"/>
  <c r="N2935" i="6"/>
  <c r="N1868" i="6"/>
  <c r="N1358" i="6"/>
  <c r="N2807" i="6"/>
  <c r="N2782" i="6"/>
  <c r="N2403" i="6"/>
  <c r="N2078" i="6"/>
  <c r="N1458" i="6"/>
  <c r="N1621" i="6"/>
  <c r="N2274" i="6"/>
  <c r="N1857" i="6"/>
  <c r="N1305" i="6"/>
  <c r="N2466" i="6"/>
  <c r="N2537" i="6"/>
  <c r="N1264" i="6"/>
  <c r="N2217" i="6"/>
  <c r="N1713" i="6"/>
  <c r="N1954" i="6"/>
  <c r="N2724" i="6"/>
  <c r="N1452" i="6"/>
  <c r="N1737" i="6"/>
  <c r="N1840" i="6"/>
  <c r="N1584" i="6"/>
  <c r="N2224" i="6"/>
  <c r="N3120" i="6"/>
  <c r="N1712" i="6"/>
  <c r="N1454" i="6"/>
  <c r="N3173" i="6"/>
  <c r="N2857" i="6"/>
  <c r="N3170" i="6"/>
  <c r="N1859" i="6"/>
  <c r="N2793" i="6"/>
  <c r="N2359" i="6"/>
  <c r="N1306" i="6"/>
  <c r="N3044" i="6"/>
  <c r="N3177" i="6"/>
  <c r="N2851" i="6"/>
  <c r="N2601" i="6"/>
  <c r="N3049" i="6"/>
  <c r="N2661" i="6"/>
  <c r="N1457" i="6"/>
  <c r="N2167" i="6"/>
  <c r="N1466" i="6"/>
  <c r="N2608" i="6"/>
  <c r="N2334" i="6"/>
  <c r="N2288" i="6"/>
  <c r="N1603" i="6"/>
  <c r="N2089" i="6"/>
  <c r="N2468" i="6"/>
  <c r="N3056" i="6"/>
  <c r="N1481" i="6"/>
  <c r="N2917" i="6"/>
  <c r="N2160" i="6"/>
  <c r="N1328" i="6"/>
  <c r="N3172" i="6"/>
  <c r="N2921" i="6"/>
  <c r="N2551" i="6"/>
  <c r="N2852" i="6"/>
  <c r="N2787" i="6"/>
  <c r="N2210" i="6"/>
  <c r="N2729" i="6"/>
  <c r="N2531" i="6"/>
  <c r="N2800" i="6"/>
  <c r="N1671" i="6"/>
  <c r="N2590" i="6"/>
  <c r="N2423" i="6"/>
  <c r="N2142" i="6"/>
  <c r="N2864" i="6"/>
  <c r="N3171" i="6"/>
  <c r="N2530" i="6"/>
  <c r="N3042" i="6"/>
  <c r="N2723" i="6"/>
  <c r="N2928" i="6"/>
  <c r="N1937" i="6"/>
  <c r="N1321" i="6"/>
  <c r="N2340" i="6"/>
  <c r="N2853" i="6"/>
  <c r="N2615" i="6"/>
  <c r="N2487" i="6"/>
  <c r="N2096" i="6"/>
  <c r="N2725" i="6"/>
  <c r="N1722" i="6"/>
  <c r="N2345" i="6"/>
  <c r="N2148" i="6"/>
  <c r="N1708" i="6"/>
  <c r="N2544" i="6"/>
  <c r="N1795" i="6"/>
  <c r="N3107" i="6"/>
  <c r="N1557" i="6"/>
  <c r="N2103" i="6"/>
  <c r="N1585" i="6"/>
  <c r="N2480" i="6"/>
  <c r="N3184" i="6"/>
  <c r="N2083" i="6"/>
  <c r="N2978" i="6"/>
  <c r="N1964" i="6"/>
  <c r="N2352" i="6"/>
  <c r="N1710" i="6"/>
  <c r="N2672" i="6"/>
  <c r="N2788" i="6"/>
  <c r="N2985" i="6"/>
  <c r="N3127" i="6"/>
  <c r="N2402" i="6"/>
  <c r="N2212" i="6"/>
  <c r="N1846" i="6"/>
  <c r="N2281" i="6"/>
  <c r="N2786" i="6"/>
  <c r="N3106" i="6"/>
  <c r="N1607" i="6"/>
  <c r="N1338" i="6"/>
  <c r="N1392" i="6"/>
  <c r="N1594" i="6"/>
  <c r="N1539" i="6"/>
  <c r="N2398" i="6"/>
  <c r="N1749" i="6"/>
  <c r="A17" i="5"/>
  <c r="N3110" i="6"/>
  <c r="N2278" i="6"/>
  <c r="N2790" i="6"/>
  <c r="N2509" i="6"/>
  <c r="N2924" i="6"/>
  <c r="N1313" i="6"/>
  <c r="N1666" i="6"/>
  <c r="N2086" i="6"/>
  <c r="N1903" i="6"/>
  <c r="N2438" i="6"/>
  <c r="N2758" i="6"/>
  <c r="N1330" i="6"/>
  <c r="N2893" i="6"/>
  <c r="N3078" i="6"/>
  <c r="N2822" i="6"/>
  <c r="N2317" i="6"/>
  <c r="N2726" i="6"/>
  <c r="N3084" i="6"/>
  <c r="N2310" i="6"/>
  <c r="N1730" i="6"/>
  <c r="N3014" i="6"/>
  <c r="N2765" i="6"/>
  <c r="N2054" i="6"/>
  <c r="N3046" i="6"/>
  <c r="N2246" i="6"/>
  <c r="N2067" i="6"/>
  <c r="N2457" i="6"/>
  <c r="N2656" i="6"/>
  <c r="N1651" i="6"/>
  <c r="N1440" i="6"/>
  <c r="N1399" i="6"/>
  <c r="N2009" i="6"/>
  <c r="N2336" i="6"/>
  <c r="N1335" i="6"/>
  <c r="N2652" i="6"/>
  <c r="N2972" i="6"/>
  <c r="N1569" i="6"/>
  <c r="N1927" i="6"/>
  <c r="N1697" i="6"/>
  <c r="N1684" i="6"/>
  <c r="N2651" i="6"/>
  <c r="N2006" i="6"/>
  <c r="N2331" i="6"/>
  <c r="N3035" i="6"/>
  <c r="N1262" i="6"/>
  <c r="N2390" i="6"/>
  <c r="N1825" i="6"/>
  <c r="N3163" i="6"/>
  <c r="N2844" i="6"/>
  <c r="N2145" i="6"/>
  <c r="N2332" i="6"/>
  <c r="N2780" i="6"/>
  <c r="N2012" i="6"/>
  <c r="N3037" i="6"/>
  <c r="N2902" i="6"/>
  <c r="N1698" i="6"/>
  <c r="N2907" i="6"/>
  <c r="N2397" i="6"/>
  <c r="N2267" i="6"/>
  <c r="N1812" i="6"/>
  <c r="N2774" i="6"/>
  <c r="N2011" i="6"/>
  <c r="N3112" i="6"/>
  <c r="N2140" i="6"/>
  <c r="N2643" i="6"/>
  <c r="N2779" i="6"/>
  <c r="N2141" i="6"/>
  <c r="N2138" i="6"/>
  <c r="N2971" i="6"/>
  <c r="N2710" i="6"/>
  <c r="N2198" i="6"/>
  <c r="N1566" i="6"/>
  <c r="N2646" i="6"/>
  <c r="N3094" i="6"/>
  <c r="N3036" i="6"/>
  <c r="N2717" i="6"/>
  <c r="N2657" i="6"/>
  <c r="N1692" i="6"/>
  <c r="N3048" i="6"/>
  <c r="N2302" i="6"/>
  <c r="N2654" i="6"/>
  <c r="N2949" i="6"/>
  <c r="N2718" i="6"/>
  <c r="N1290" i="6"/>
  <c r="N1940" i="6"/>
  <c r="N2243" i="6"/>
  <c r="N1982" i="6"/>
  <c r="N2405" i="6"/>
  <c r="N2563" i="6"/>
  <c r="N2693" i="6"/>
  <c r="N1302" i="6"/>
  <c r="N3108" i="6"/>
  <c r="N1764" i="6"/>
  <c r="N2659" i="6"/>
  <c r="N3205" i="6"/>
  <c r="N2775" i="6"/>
  <c r="N2199" i="6"/>
  <c r="N2878" i="6"/>
  <c r="N2147" i="6"/>
  <c r="N2494" i="6"/>
  <c r="N2341" i="6"/>
  <c r="N1238" i="6"/>
  <c r="N2306" i="6"/>
  <c r="N1390" i="6"/>
  <c r="N3013" i="6"/>
  <c r="N2206" i="6"/>
  <c r="N2562" i="6"/>
  <c r="N2409" i="6"/>
  <c r="N1310" i="6"/>
  <c r="N3117" i="6"/>
  <c r="N3198" i="6"/>
  <c r="N2467" i="6"/>
  <c r="N2974" i="6"/>
  <c r="N3006" i="6"/>
  <c r="N2884" i="6"/>
  <c r="N1646" i="6"/>
  <c r="N2242" i="6"/>
  <c r="N2660" i="6"/>
  <c r="N2558" i="6"/>
  <c r="N3202" i="6"/>
  <c r="N2149" i="6"/>
  <c r="N2249" i="6"/>
  <c r="N2915" i="6"/>
  <c r="N3134" i="6"/>
  <c r="N2981" i="6"/>
  <c r="N2434" i="6"/>
  <c r="N2818" i="6"/>
  <c r="N2146" i="6"/>
  <c r="N2820" i="6"/>
  <c r="N2085" i="6"/>
  <c r="N2692" i="6"/>
  <c r="N1522" i="6"/>
  <c r="N2942" i="6"/>
  <c r="N1834" i="6"/>
  <c r="N1945" i="6"/>
  <c r="N3012" i="6"/>
  <c r="N2914" i="6"/>
  <c r="N2448" i="6"/>
  <c r="N2128" i="6"/>
  <c r="N2185" i="6"/>
  <c r="N2992" i="6"/>
  <c r="N2277" i="6"/>
  <c r="N3102" i="6"/>
  <c r="N3109" i="6"/>
  <c r="N1879" i="6"/>
  <c r="N2309" i="6"/>
  <c r="N2371" i="6"/>
  <c r="N2882" i="6"/>
  <c r="N1650" i="6"/>
  <c r="N2014" i="6"/>
  <c r="N2213" i="6"/>
  <c r="N3139" i="6"/>
  <c r="N2435" i="6"/>
  <c r="N1508" i="6"/>
  <c r="N3166" i="6"/>
  <c r="N2181" i="6"/>
  <c r="N2755" i="6"/>
  <c r="N2980" i="6"/>
  <c r="N2178" i="6"/>
  <c r="N2455" i="6"/>
  <c r="N2626" i="6"/>
  <c r="N2115" i="6"/>
  <c r="N2832" i="6"/>
  <c r="N2179" i="6"/>
  <c r="N2910" i="6"/>
  <c r="N2916" i="6"/>
  <c r="N2270" i="6"/>
  <c r="N2918" i="6"/>
  <c r="N2789" i="6"/>
  <c r="N1980" i="6"/>
  <c r="N2275" i="6"/>
  <c r="N2594" i="6"/>
  <c r="N2697" i="6"/>
  <c r="N2051" i="6"/>
  <c r="N1942" i="6"/>
  <c r="N1521" i="6"/>
  <c r="N1580" i="6"/>
  <c r="N3113" i="6"/>
  <c r="N1909" i="6"/>
  <c r="N2430" i="6"/>
  <c r="N1377" i="6"/>
  <c r="N2469" i="6"/>
  <c r="N2308" i="6"/>
  <c r="N2819" i="6"/>
  <c r="N3140" i="6"/>
  <c r="N2050" i="6"/>
  <c r="N2276" i="6"/>
  <c r="N3011" i="6"/>
  <c r="N3070" i="6"/>
  <c r="N3045" i="6"/>
  <c r="N2722" i="6"/>
  <c r="N2384" i="6"/>
  <c r="N1700" i="6"/>
  <c r="N2596" i="6"/>
  <c r="N2979" i="6"/>
  <c r="N2967" i="6"/>
  <c r="N2633" i="6"/>
  <c r="N3204" i="6"/>
  <c r="N3095" i="6"/>
  <c r="N2750" i="6"/>
  <c r="N1572" i="6"/>
  <c r="N1250" i="6"/>
  <c r="N1273" i="6"/>
  <c r="N1818" i="6"/>
  <c r="N2663" i="6"/>
  <c r="N2990" i="6"/>
  <c r="N1989" i="6"/>
  <c r="N2388" i="6"/>
  <c r="N1591" i="6"/>
  <c r="N2151" i="6"/>
  <c r="N2517" i="6"/>
  <c r="N1459" i="6"/>
  <c r="N2464" i="6"/>
  <c r="N2323" i="6"/>
  <c r="N1554" i="6"/>
  <c r="N1907" i="6"/>
  <c r="N1943" i="6"/>
  <c r="N1952" i="6"/>
  <c r="N1682" i="6"/>
  <c r="N2197" i="6"/>
  <c r="N1911" i="6"/>
  <c r="N2194" i="6"/>
  <c r="N1861" i="6"/>
  <c r="N2414" i="6"/>
  <c r="N2329" i="6"/>
  <c r="N3157" i="6"/>
  <c r="N1271" i="6"/>
  <c r="N1888" i="6"/>
  <c r="N2080" i="6"/>
  <c r="N1804" i="6"/>
  <c r="N2766" i="6"/>
  <c r="N1796" i="6"/>
  <c r="N1541" i="6"/>
  <c r="N1676" i="6"/>
  <c r="N2702" i="6"/>
  <c r="N2130" i="6"/>
  <c r="N1434" i="6"/>
  <c r="N1249" i="6"/>
  <c r="N2137" i="6"/>
  <c r="N2126" i="6"/>
  <c r="N2062" i="6"/>
  <c r="N1655" i="6"/>
  <c r="N1260" i="6"/>
  <c r="N2610" i="6"/>
  <c r="N2162" i="6"/>
  <c r="N1618" i="6"/>
  <c r="N2229" i="6"/>
  <c r="N2484" i="6"/>
  <c r="N1334" i="6"/>
  <c r="N2804" i="6"/>
  <c r="N2734" i="6"/>
  <c r="N1614" i="6"/>
  <c r="N2290" i="6"/>
  <c r="N2094" i="6"/>
  <c r="N2292" i="6"/>
  <c r="N2805" i="6"/>
  <c r="N1961" i="6"/>
  <c r="N2933" i="6"/>
  <c r="N2798" i="6"/>
  <c r="N2101" i="6"/>
  <c r="N3122" i="6"/>
  <c r="N2478" i="6"/>
  <c r="N2930" i="6"/>
  <c r="N2866" i="6"/>
  <c r="N3187" i="6"/>
  <c r="N2482" i="6"/>
  <c r="N1742" i="6"/>
  <c r="N1346" i="6"/>
  <c r="N2613" i="6"/>
  <c r="N2035" i="6"/>
  <c r="N3058" i="6"/>
  <c r="N2547" i="6"/>
  <c r="N2354" i="6"/>
  <c r="N2740" i="6"/>
  <c r="N2738" i="6"/>
  <c r="N3186" i="6"/>
  <c r="N2996" i="6"/>
  <c r="N2611" i="6"/>
  <c r="N2546" i="6"/>
  <c r="N2164" i="6"/>
  <c r="N2997" i="6"/>
  <c r="N2803" i="6"/>
  <c r="N1863" i="6"/>
  <c r="N2867" i="6"/>
  <c r="N2286" i="6"/>
  <c r="N2606" i="6"/>
  <c r="N2869" i="6"/>
  <c r="N2419" i="6"/>
  <c r="N2291" i="6"/>
  <c r="N2293" i="6"/>
  <c r="N2165" i="6"/>
  <c r="N3060" i="6"/>
  <c r="N3189" i="6"/>
  <c r="N2034" i="6"/>
  <c r="N1854" i="6"/>
  <c r="N2421" i="6"/>
  <c r="N2542" i="6"/>
  <c r="N2677" i="6"/>
  <c r="N2158" i="6"/>
  <c r="N1862" i="6"/>
  <c r="N3059" i="6"/>
  <c r="N1732" i="6"/>
  <c r="N2868" i="6"/>
  <c r="N2802" i="6"/>
  <c r="N3125" i="6"/>
  <c r="N1353" i="6"/>
  <c r="N2994" i="6"/>
  <c r="N2483" i="6"/>
  <c r="N2030" i="6"/>
  <c r="N2227" i="6"/>
  <c r="N1476" i="6"/>
  <c r="N2355" i="6"/>
  <c r="N3182" i="6"/>
  <c r="N2674" i="6"/>
  <c r="N3188" i="6"/>
  <c r="N2418" i="6"/>
  <c r="N2099" i="6"/>
  <c r="N2485" i="6"/>
  <c r="N1959" i="6"/>
  <c r="N2995" i="6"/>
  <c r="N1746" i="6"/>
  <c r="N1810" i="6"/>
  <c r="N1668" i="6"/>
  <c r="N2834" i="6"/>
  <c r="N1463" i="6"/>
  <c r="N3154" i="6"/>
  <c r="N2131" i="6"/>
  <c r="N2649" i="6"/>
  <c r="N1267" i="6"/>
  <c r="N1314" i="6"/>
  <c r="N2066" i="6"/>
  <c r="N2898" i="6"/>
  <c r="N1971" i="6"/>
  <c r="N2784" i="6"/>
  <c r="N1553" i="6"/>
  <c r="N2453" i="6"/>
  <c r="N2000" i="6"/>
  <c r="N1254" i="6"/>
  <c r="N1718" i="6"/>
  <c r="N1312" i="6"/>
  <c r="N1934" i="6"/>
  <c r="N2382" i="6"/>
  <c r="N1324" i="6"/>
  <c r="N2848" i="6"/>
  <c r="N2133" i="6"/>
  <c r="N1527" i="6"/>
  <c r="N2771" i="6"/>
  <c r="N1925" i="6"/>
  <c r="H2454" i="6"/>
  <c r="N2454" i="6"/>
  <c r="H2262" i="6"/>
  <c r="N2262" i="6"/>
  <c r="H3165" i="6"/>
  <c r="N3165" i="6"/>
  <c r="H3101" i="6"/>
  <c r="N3101" i="6"/>
  <c r="H2973" i="6"/>
  <c r="N2973" i="6"/>
  <c r="H2781" i="6"/>
  <c r="N2781" i="6"/>
  <c r="H2269" i="6"/>
  <c r="N2269" i="6"/>
  <c r="H2013" i="6"/>
  <c r="N2013" i="6"/>
  <c r="H1570" i="6"/>
  <c r="N1570" i="6"/>
  <c r="H3100" i="6"/>
  <c r="N3100" i="6"/>
  <c r="H2716" i="6"/>
  <c r="N2716" i="6"/>
  <c r="H1281" i="6"/>
  <c r="N1281" i="6"/>
  <c r="H1820" i="6"/>
  <c r="N1820" i="6"/>
  <c r="H3105" i="6"/>
  <c r="N3105" i="6"/>
  <c r="H2792" i="6"/>
  <c r="N2792" i="6"/>
  <c r="H2664" i="6"/>
  <c r="N2664" i="6"/>
  <c r="H2216" i="6"/>
  <c r="N2216" i="6"/>
  <c r="H1721" i="6"/>
  <c r="N1721" i="6"/>
  <c r="H2863" i="6"/>
  <c r="N2863" i="6"/>
  <c r="H1953" i="6"/>
  <c r="N1953" i="6"/>
  <c r="H1855" i="6"/>
  <c r="N1855" i="6"/>
  <c r="H1478" i="6"/>
  <c r="N1478" i="6"/>
  <c r="H1768" i="6"/>
  <c r="N1768" i="6"/>
  <c r="H1704" i="6"/>
  <c r="N1704" i="6"/>
  <c r="H1640" i="6"/>
  <c r="N1640" i="6"/>
  <c r="H1576" i="6"/>
  <c r="N1576" i="6"/>
  <c r="H1320" i="6"/>
  <c r="N1320" i="6"/>
  <c r="H1727" i="6"/>
  <c r="N1727" i="6"/>
  <c r="H1343" i="6"/>
  <c r="N1343" i="6"/>
  <c r="H1279" i="6"/>
  <c r="N1279" i="6"/>
  <c r="H2254" i="6"/>
  <c r="N2254" i="6"/>
  <c r="H2964" i="6"/>
  <c r="N2964" i="6"/>
  <c r="H3097" i="6"/>
  <c r="N3097" i="6"/>
  <c r="H3104" i="6"/>
  <c r="N3104" i="6"/>
  <c r="H2592" i="6"/>
  <c r="N2592" i="6"/>
  <c r="H2400" i="6"/>
  <c r="N2400" i="6"/>
  <c r="H3111" i="6"/>
  <c r="N3111" i="6"/>
  <c r="H2791" i="6"/>
  <c r="N2791" i="6"/>
  <c r="H2535" i="6"/>
  <c r="N2535" i="6"/>
  <c r="H1590" i="6"/>
  <c r="N1590" i="6"/>
  <c r="H1248" i="6"/>
  <c r="N1248" i="6"/>
  <c r="N1246" i="6"/>
  <c r="N1297" i="6"/>
  <c r="N2324" i="6"/>
  <c r="N1831" i="6"/>
  <c r="N1540" i="6"/>
  <c r="N1797" i="6"/>
  <c r="N2578" i="6"/>
  <c r="N3168" i="6"/>
  <c r="N2894" i="6"/>
  <c r="N1824" i="6"/>
  <c r="N2969" i="6"/>
  <c r="N2516" i="6"/>
  <c r="N2001" i="6"/>
  <c r="N1349" i="6"/>
  <c r="N1922" i="6"/>
  <c r="N2836" i="6"/>
  <c r="N1562" i="6"/>
  <c r="N2574" i="6"/>
  <c r="N1715" i="6"/>
  <c r="N1449" i="6"/>
  <c r="H2886" i="6"/>
  <c r="N2886" i="6"/>
  <c r="H2374" i="6"/>
  <c r="N2374" i="6"/>
  <c r="H1892" i="6"/>
  <c r="N1892" i="6"/>
  <c r="H2253" i="6"/>
  <c r="N2253" i="6"/>
  <c r="H2380" i="6"/>
  <c r="N2380" i="6"/>
  <c r="H2060" i="6"/>
  <c r="N2060" i="6"/>
  <c r="H3147" i="6"/>
  <c r="N3147" i="6"/>
  <c r="H2315" i="6"/>
  <c r="N2315" i="6"/>
  <c r="H2123" i="6"/>
  <c r="N2123" i="6"/>
  <c r="H1662" i="6"/>
  <c r="N1662" i="6"/>
  <c r="H1534" i="6"/>
  <c r="N1534" i="6"/>
  <c r="H2890" i="6"/>
  <c r="N2890" i="6"/>
  <c r="H2762" i="6"/>
  <c r="N2762" i="6"/>
  <c r="H2570" i="6"/>
  <c r="N2570" i="6"/>
  <c r="H2122" i="6"/>
  <c r="N2122" i="6"/>
  <c r="H1788" i="6"/>
  <c r="N1788" i="6"/>
  <c r="H2961" i="6"/>
  <c r="N2961" i="6"/>
  <c r="H1546" i="6"/>
  <c r="N1546" i="6"/>
  <c r="H1921" i="6"/>
  <c r="N1921" i="6"/>
  <c r="H1689" i="6"/>
  <c r="N1689" i="6"/>
  <c r="H1270" i="6"/>
  <c r="N1270" i="6"/>
  <c r="H3167" i="6"/>
  <c r="N3167" i="6"/>
  <c r="H2975" i="6"/>
  <c r="N2975" i="6"/>
  <c r="H2783" i="6"/>
  <c r="N2783" i="6"/>
  <c r="H2591" i="6"/>
  <c r="N2591" i="6"/>
  <c r="H2015" i="6"/>
  <c r="N2015" i="6"/>
  <c r="H1830" i="6"/>
  <c r="N1830" i="6"/>
  <c r="H1702" i="6"/>
  <c r="N1702" i="6"/>
  <c r="H1752" i="6"/>
  <c r="N1752" i="6"/>
  <c r="H1240" i="6"/>
  <c r="N1240" i="6"/>
  <c r="H1647" i="6"/>
  <c r="N1647" i="6"/>
  <c r="H1789" i="6"/>
  <c r="N1789" i="6"/>
  <c r="H1661" i="6"/>
  <c r="N1661" i="6"/>
  <c r="H1597" i="6"/>
  <c r="N1597" i="6"/>
  <c r="H2901" i="6"/>
  <c r="N2901" i="6"/>
  <c r="H2325" i="6"/>
  <c r="N2325" i="6"/>
  <c r="H2963" i="6"/>
  <c r="N2963" i="6"/>
  <c r="H2195" i="6"/>
  <c r="N2195" i="6"/>
  <c r="H3026" i="6"/>
  <c r="N3026" i="6"/>
  <c r="H2777" i="6"/>
  <c r="N2777" i="6"/>
  <c r="H3047" i="6"/>
  <c r="N3047" i="6"/>
  <c r="H2471" i="6"/>
  <c r="N2471" i="6"/>
  <c r="H2343" i="6"/>
  <c r="N2343" i="6"/>
  <c r="H1696" i="6"/>
  <c r="N1696" i="6"/>
  <c r="H1605" i="6"/>
  <c r="N1605" i="6"/>
  <c r="H1331" i="6"/>
  <c r="N1331" i="6"/>
  <c r="N2521" i="6"/>
  <c r="N2073" i="6"/>
  <c r="N2976" i="6"/>
  <c r="N1719" i="6"/>
  <c r="N2899" i="6"/>
  <c r="N1388" i="6"/>
  <c r="N1477" i="6"/>
  <c r="N1705" i="6"/>
  <c r="N1230" i="6"/>
  <c r="N1285" i="6"/>
  <c r="N2912" i="6"/>
  <c r="N3175" i="6"/>
  <c r="N2708" i="6"/>
  <c r="N2965" i="6"/>
  <c r="N2515" i="6"/>
  <c r="N2599" i="6"/>
  <c r="N2446" i="6"/>
  <c r="N1690" i="6"/>
  <c r="N3214" i="6"/>
  <c r="N1632" i="6"/>
  <c r="N2260" i="6"/>
  <c r="N2002" i="6"/>
  <c r="N2709" i="6"/>
  <c r="N1462" i="6"/>
  <c r="N2272" i="6"/>
  <c r="N3040" i="6"/>
  <c r="H2174" i="6"/>
  <c r="N2174" i="6"/>
  <c r="H2046" i="6"/>
  <c r="N2046" i="6"/>
  <c r="H1636" i="6"/>
  <c r="N1636" i="6"/>
  <c r="H2821" i="6"/>
  <c r="N2821" i="6"/>
  <c r="H2757" i="6"/>
  <c r="N2757" i="6"/>
  <c r="H2629" i="6"/>
  <c r="N2629" i="6"/>
  <c r="H2501" i="6"/>
  <c r="N2501" i="6"/>
  <c r="H2373" i="6"/>
  <c r="N2373" i="6"/>
  <c r="H2245" i="6"/>
  <c r="N2245" i="6"/>
  <c r="H2628" i="6"/>
  <c r="N2628" i="6"/>
  <c r="H1649" i="6"/>
  <c r="N1649" i="6"/>
  <c r="H1393" i="6"/>
  <c r="N1393" i="6"/>
  <c r="H2946" i="6"/>
  <c r="N2946" i="6"/>
  <c r="H2370" i="6"/>
  <c r="N2370" i="6"/>
  <c r="H1644" i="6"/>
  <c r="N1644" i="6"/>
  <c r="H1516" i="6"/>
  <c r="N1516" i="6"/>
  <c r="H2953" i="6"/>
  <c r="N2953" i="6"/>
  <c r="H2761" i="6"/>
  <c r="N2761" i="6"/>
  <c r="H2121" i="6"/>
  <c r="N2121" i="6"/>
  <c r="H1897" i="6"/>
  <c r="N1897" i="6"/>
  <c r="H1786" i="6"/>
  <c r="N1786" i="6"/>
  <c r="H3152" i="6"/>
  <c r="N3152" i="6"/>
  <c r="H3024" i="6"/>
  <c r="N3024" i="6"/>
  <c r="H2512" i="6"/>
  <c r="N2512" i="6"/>
  <c r="H1998" i="6"/>
  <c r="N1998" i="6"/>
  <c r="H1545" i="6"/>
  <c r="N1545" i="6"/>
  <c r="H2903" i="6"/>
  <c r="N2903" i="6"/>
  <c r="H1814" i="6"/>
  <c r="N1814" i="6"/>
  <c r="H1558" i="6"/>
  <c r="N1558" i="6"/>
  <c r="H1767" i="6"/>
  <c r="N1767" i="6"/>
  <c r="H1639" i="6"/>
  <c r="N1639" i="6"/>
  <c r="H1447" i="6"/>
  <c r="N1447" i="6"/>
  <c r="H1383" i="6"/>
  <c r="N1383" i="6"/>
  <c r="H1973" i="6"/>
  <c r="N1973" i="6"/>
  <c r="H1461" i="6"/>
  <c r="N1461" i="6"/>
  <c r="H1571" i="6"/>
  <c r="N1571" i="6"/>
  <c r="H1251" i="6"/>
  <c r="N1251" i="6"/>
  <c r="H3156" i="6"/>
  <c r="N3156" i="6"/>
  <c r="N2068" i="6"/>
  <c r="N3090" i="6"/>
  <c r="N2387" i="6"/>
  <c r="N2837" i="6"/>
  <c r="N2265" i="6"/>
  <c r="N2279" i="6"/>
  <c r="N2132" i="6"/>
  <c r="N1577" i="6"/>
  <c r="N2580" i="6"/>
  <c r="N1548" i="6"/>
  <c r="N2772" i="6"/>
  <c r="N3161" i="6"/>
  <c r="N2713" i="6"/>
  <c r="N1669" i="6"/>
  <c r="N2528" i="6"/>
  <c r="H2358" i="6"/>
  <c r="N2358" i="6"/>
  <c r="H2102" i="6"/>
  <c r="N2102" i="6"/>
  <c r="H2038" i="6"/>
  <c r="N2038" i="6"/>
  <c r="H1492" i="6"/>
  <c r="N1492" i="6"/>
  <c r="H1972" i="6"/>
  <c r="N1972" i="6"/>
  <c r="H1878" i="6"/>
  <c r="N1878" i="6"/>
  <c r="H3068" i="6"/>
  <c r="N3068" i="6"/>
  <c r="H2620" i="6"/>
  <c r="N2620" i="6"/>
  <c r="H2364" i="6"/>
  <c r="N2364" i="6"/>
  <c r="H2236" i="6"/>
  <c r="N2236" i="6"/>
  <c r="H1370" i="6"/>
  <c r="N1370" i="6"/>
  <c r="H2171" i="6"/>
  <c r="N2171" i="6"/>
  <c r="H2107" i="6"/>
  <c r="N2107" i="6"/>
  <c r="H1969" i="6"/>
  <c r="N1969" i="6"/>
  <c r="H2753" i="6"/>
  <c r="N2753" i="6"/>
  <c r="H2369" i="6"/>
  <c r="N2369" i="6"/>
  <c r="H2241" i="6"/>
  <c r="N2241" i="6"/>
  <c r="H1977" i="6"/>
  <c r="N1977" i="6"/>
  <c r="H2504" i="6"/>
  <c r="N2504" i="6"/>
  <c r="H1785" i="6"/>
  <c r="N1785" i="6"/>
  <c r="H1657" i="6"/>
  <c r="N1657" i="6"/>
  <c r="H1529" i="6"/>
  <c r="N1529" i="6"/>
  <c r="H3087" i="6"/>
  <c r="N3087" i="6"/>
  <c r="H1996" i="6"/>
  <c r="N1996" i="6"/>
  <c r="H1798" i="6"/>
  <c r="N1798" i="6"/>
  <c r="H1414" i="6"/>
  <c r="N1414" i="6"/>
  <c r="H1480" i="6"/>
  <c r="N1480" i="6"/>
  <c r="H1416" i="6"/>
  <c r="N1416" i="6"/>
  <c r="H1823" i="6"/>
  <c r="N1823" i="6"/>
  <c r="H1695" i="6"/>
  <c r="N1695" i="6"/>
  <c r="H1901" i="6"/>
  <c r="N1901" i="6"/>
  <c r="H1371" i="6"/>
  <c r="N1371" i="6"/>
  <c r="N2770" i="6"/>
  <c r="N2585" i="6"/>
  <c r="N2855" i="6"/>
  <c r="N1426" i="6"/>
  <c r="N3155" i="6"/>
  <c r="N2706" i="6"/>
  <c r="N1916" i="6"/>
  <c r="N2581" i="6"/>
  <c r="N2727" i="6"/>
  <c r="H2862" i="6"/>
  <c r="N2862" i="6"/>
  <c r="H2670" i="6"/>
  <c r="N2670" i="6"/>
  <c r="H2350" i="6"/>
  <c r="N2350" i="6"/>
  <c r="H2222" i="6"/>
  <c r="N2222" i="6"/>
  <c r="H2549" i="6"/>
  <c r="N2549" i="6"/>
  <c r="H2357" i="6"/>
  <c r="N2357" i="6"/>
  <c r="H2037" i="6"/>
  <c r="N2037" i="6"/>
  <c r="H2932" i="6"/>
  <c r="N2932" i="6"/>
  <c r="H2548" i="6"/>
  <c r="N2548" i="6"/>
  <c r="H2100" i="6"/>
  <c r="N2100" i="6"/>
  <c r="H1617" i="6"/>
  <c r="N1617" i="6"/>
  <c r="H1350" i="6"/>
  <c r="N1350" i="6"/>
  <c r="H3123" i="6"/>
  <c r="N3123" i="6"/>
  <c r="H2931" i="6"/>
  <c r="N2931" i="6"/>
  <c r="H2226" i="6"/>
  <c r="N2226" i="6"/>
  <c r="H2745" i="6"/>
  <c r="N2745" i="6"/>
  <c r="H2361" i="6"/>
  <c r="N2361" i="6"/>
  <c r="H2233" i="6"/>
  <c r="N2233" i="6"/>
  <c r="H2105" i="6"/>
  <c r="N2105" i="6"/>
  <c r="H1498" i="6"/>
  <c r="N1498" i="6"/>
  <c r="H3008" i="6"/>
  <c r="N3008" i="6"/>
  <c r="H2880" i="6"/>
  <c r="N2880" i="6"/>
  <c r="H2624" i="6"/>
  <c r="N2624" i="6"/>
  <c r="H2631" i="6"/>
  <c r="N2631" i="6"/>
  <c r="H1472" i="6"/>
  <c r="N1472" i="6"/>
  <c r="H1623" i="6"/>
  <c r="N1623" i="6"/>
  <c r="H1367" i="6"/>
  <c r="N1367" i="6"/>
  <c r="H1317" i="6"/>
  <c r="N1317" i="6"/>
  <c r="H1683" i="6"/>
  <c r="N1683" i="6"/>
  <c r="N2196" i="6"/>
  <c r="N2190" i="6"/>
  <c r="N2707" i="6"/>
  <c r="N2958" i="6"/>
  <c r="N1550" i="6"/>
  <c r="N1678" i="6"/>
  <c r="N2016" i="6"/>
  <c r="N1842" i="6"/>
  <c r="N2201" i="6"/>
  <c r="N2983" i="6"/>
  <c r="N1806" i="6"/>
  <c r="N2841" i="6"/>
  <c r="N2258" i="6"/>
  <c r="N2144" i="6"/>
  <c r="N2579" i="6"/>
  <c r="N1779" i="6"/>
  <c r="N2962" i="6"/>
  <c r="N2638" i="6"/>
  <c r="N1913" i="6"/>
  <c r="N2261" i="6"/>
  <c r="N2259" i="6"/>
  <c r="N1568" i="6"/>
  <c r="N2642" i="6"/>
  <c r="N3028" i="6"/>
  <c r="N1587" i="6"/>
  <c r="N1905" i="6"/>
  <c r="N3086" i="6"/>
  <c r="N1733" i="6"/>
  <c r="N2905" i="6"/>
  <c r="N1395" i="6"/>
  <c r="N3022" i="6"/>
  <c r="N2773" i="6"/>
  <c r="N1809" i="6"/>
  <c r="N3027" i="6"/>
  <c r="N2510" i="6"/>
  <c r="N2900" i="6"/>
  <c r="N1257" i="6"/>
  <c r="N2318" i="6"/>
  <c r="N1914" i="6"/>
  <c r="N1425" i="6"/>
  <c r="N1420" i="6"/>
  <c r="N2069" i="6"/>
  <c r="H2662" i="6"/>
  <c r="N2662" i="6"/>
  <c r="H2598" i="6"/>
  <c r="N2598" i="6"/>
  <c r="H2470" i="6"/>
  <c r="N2470" i="6"/>
  <c r="H1460" i="6"/>
  <c r="N1460" i="6"/>
  <c r="H3053" i="6"/>
  <c r="N3053" i="6"/>
  <c r="H2925" i="6"/>
  <c r="N2925" i="6"/>
  <c r="H2669" i="6"/>
  <c r="N2669" i="6"/>
  <c r="H2221" i="6"/>
  <c r="N2221" i="6"/>
  <c r="H1852" i="6"/>
  <c r="N1852" i="6"/>
  <c r="H2604" i="6"/>
  <c r="N2604" i="6"/>
  <c r="H2284" i="6"/>
  <c r="N2284" i="6"/>
  <c r="H1850" i="6"/>
  <c r="N1850" i="6"/>
  <c r="H1473" i="6"/>
  <c r="N1473" i="6"/>
  <c r="H2347" i="6"/>
  <c r="N2347" i="6"/>
  <c r="H1470" i="6"/>
  <c r="N1470" i="6"/>
  <c r="H1847" i="6"/>
  <c r="N1847" i="6"/>
  <c r="H2872" i="6"/>
  <c r="N2872" i="6"/>
  <c r="H2424" i="6"/>
  <c r="N2424" i="6"/>
  <c r="H2751" i="6"/>
  <c r="N2751" i="6"/>
  <c r="H2367" i="6"/>
  <c r="N2367" i="6"/>
  <c r="H1274" i="6"/>
  <c r="N1274" i="6"/>
  <c r="H1848" i="6"/>
  <c r="N1848" i="6"/>
  <c r="H1336" i="6"/>
  <c r="N1336" i="6"/>
  <c r="H1272" i="6"/>
  <c r="N1272" i="6"/>
  <c r="H1821" i="6"/>
  <c r="N1821" i="6"/>
  <c r="H1437" i="6"/>
  <c r="N1437" i="6"/>
  <c r="H1867" i="6"/>
  <c r="N1867" i="6"/>
  <c r="H1803" i="6"/>
  <c r="N1803" i="6"/>
  <c r="H1675" i="6"/>
  <c r="N1675" i="6"/>
  <c r="H1483" i="6"/>
  <c r="N1483" i="6"/>
  <c r="H3092" i="6"/>
  <c r="N3092" i="6"/>
  <c r="N1681" i="6"/>
  <c r="N2393" i="6"/>
  <c r="N3150" i="6"/>
  <c r="N1783" i="6"/>
  <c r="N2215" i="6"/>
  <c r="N2452" i="6"/>
  <c r="N2830" i="6"/>
  <c r="N2087" i="6"/>
  <c r="N2514" i="6"/>
  <c r="N1523" i="6"/>
  <c r="N1504" i="6"/>
  <c r="N2645" i="6"/>
  <c r="N2644" i="6"/>
  <c r="N2004" i="6"/>
  <c r="N2451" i="6"/>
  <c r="N2919" i="6"/>
  <c r="N1376" i="6"/>
  <c r="N1994" i="6"/>
  <c r="N2322" i="6"/>
  <c r="N3033" i="6"/>
  <c r="N2208" i="6"/>
  <c r="N2835" i="6"/>
  <c r="N1413" i="6"/>
  <c r="N2023" i="6"/>
  <c r="N3093" i="6"/>
  <c r="N1422" i="6"/>
  <c r="N1412" i="6"/>
  <c r="N3091" i="6"/>
  <c r="N2407" i="6"/>
  <c r="N2389" i="6"/>
  <c r="N1760" i="6"/>
  <c r="N1843" i="6"/>
  <c r="N3029" i="6"/>
  <c r="N2386" i="6"/>
  <c r="N2450" i="6"/>
  <c r="H3038" i="6"/>
  <c r="N3038" i="6"/>
  <c r="H2526" i="6"/>
  <c r="N2526" i="6"/>
  <c r="H1828" i="6"/>
  <c r="N1828" i="6"/>
  <c r="H1444" i="6"/>
  <c r="N1444" i="6"/>
  <c r="H2533" i="6"/>
  <c r="N2533" i="6"/>
  <c r="H1839" i="6"/>
  <c r="N1839" i="6"/>
  <c r="H1714" i="6"/>
  <c r="N1714" i="6"/>
  <c r="H2020" i="6"/>
  <c r="N2020" i="6"/>
  <c r="H1938" i="6"/>
  <c r="N1938" i="6"/>
  <c r="H1838" i="6"/>
  <c r="N1838" i="6"/>
  <c r="H2339" i="6"/>
  <c r="N2339" i="6"/>
  <c r="H1836" i="6"/>
  <c r="N1836" i="6"/>
  <c r="H2658" i="6"/>
  <c r="N2658" i="6"/>
  <c r="H2338" i="6"/>
  <c r="N2338" i="6"/>
  <c r="H1494" i="6"/>
  <c r="N1494" i="6"/>
  <c r="H1266" i="6"/>
  <c r="N1266" i="6"/>
  <c r="H1520" i="6"/>
  <c r="N1520" i="6"/>
  <c r="H1799" i="6"/>
  <c r="N1799" i="6"/>
  <c r="H1735" i="6"/>
  <c r="N1735" i="6"/>
  <c r="H1479" i="6"/>
  <c r="N1479" i="6"/>
  <c r="H1813" i="6"/>
  <c r="N1813" i="6"/>
  <c r="H1429" i="6"/>
  <c r="N1429" i="6"/>
  <c r="C3" i="9"/>
  <c r="J983" i="4"/>
  <c r="D681" i="10" l="1"/>
  <c r="D1191" i="10"/>
  <c r="A18" i="5"/>
  <c r="D127" i="10"/>
  <c r="D666" i="10"/>
  <c r="D531" i="10"/>
  <c r="D860" i="10"/>
  <c r="D270" i="10"/>
  <c r="D324" i="10"/>
  <c r="D1093" i="10"/>
  <c r="D247" i="10"/>
  <c r="D754" i="10"/>
  <c r="D649" i="10"/>
  <c r="D220" i="10"/>
  <c r="D225" i="10"/>
  <c r="D88" i="10"/>
  <c r="D15" i="10"/>
  <c r="D1181" i="10"/>
  <c r="D1166" i="10"/>
  <c r="D1136" i="10"/>
  <c r="D1110" i="10"/>
  <c r="D1109" i="10"/>
  <c r="D1174" i="10"/>
  <c r="D1121" i="10"/>
  <c r="D1127" i="10"/>
  <c r="D1116" i="10"/>
  <c r="D1117" i="10"/>
  <c r="D1155" i="10"/>
  <c r="D1104" i="10"/>
  <c r="D762" i="10"/>
  <c r="D493" i="10"/>
  <c r="D300" i="10"/>
  <c r="D460" i="10"/>
  <c r="D1165" i="10"/>
  <c r="D894" i="10"/>
  <c r="D766" i="10"/>
  <c r="D858" i="10"/>
  <c r="D323" i="10"/>
  <c r="D699" i="10"/>
  <c r="D1068" i="10"/>
  <c r="D622" i="10"/>
  <c r="D628" i="10"/>
  <c r="D27" i="10"/>
  <c r="D1132" i="10"/>
  <c r="D1180" i="10"/>
  <c r="D1147" i="10"/>
  <c r="D1145" i="10"/>
  <c r="D1169" i="10"/>
  <c r="D1120" i="10"/>
  <c r="D1186" i="10"/>
  <c r="D1105" i="10"/>
  <c r="D1182" i="10"/>
  <c r="D1108" i="10"/>
  <c r="D1175" i="10"/>
  <c r="D1172" i="10"/>
  <c r="D202" i="10"/>
  <c r="D550" i="10"/>
  <c r="D546" i="10"/>
  <c r="D293" i="10"/>
  <c r="D1131" i="10"/>
  <c r="D1102" i="10"/>
  <c r="D1144" i="10"/>
  <c r="D1190" i="10"/>
  <c r="D1114" i="10"/>
  <c r="D1143" i="10"/>
  <c r="D1135" i="10"/>
  <c r="D1157" i="10"/>
  <c r="D1130" i="10"/>
  <c r="D1113" i="10"/>
  <c r="D1185" i="10"/>
  <c r="D91" i="10"/>
  <c r="D93" i="10"/>
  <c r="D1072" i="10"/>
  <c r="D480" i="10"/>
  <c r="D1179" i="10"/>
  <c r="D926" i="10"/>
  <c r="D329" i="10"/>
  <c r="D430" i="10"/>
  <c r="D349" i="10"/>
  <c r="D584" i="10"/>
  <c r="D706" i="10"/>
  <c r="D1164" i="10"/>
  <c r="D1134" i="10"/>
  <c r="D1138" i="10"/>
  <c r="D1111" i="10"/>
  <c r="D1183" i="10"/>
  <c r="D1119" i="10"/>
  <c r="D1173" i="10"/>
  <c r="D1154" i="10"/>
  <c r="D1115" i="10"/>
  <c r="D1168" i="10"/>
  <c r="D1142" i="10"/>
  <c r="D639" i="10"/>
  <c r="D523" i="10"/>
  <c r="D1161" i="10"/>
  <c r="D1122" i="10"/>
  <c r="D1137" i="10"/>
  <c r="D1141" i="10"/>
  <c r="D1151" i="10"/>
  <c r="D1128" i="10"/>
  <c r="D1171" i="10"/>
  <c r="D1124" i="10"/>
  <c r="D1139" i="10"/>
  <c r="D1150" i="10"/>
  <c r="D1189" i="10"/>
  <c r="D888" i="10"/>
  <c r="D933" i="10"/>
  <c r="D1162" i="10"/>
  <c r="D1170" i="10"/>
  <c r="D1153" i="10"/>
  <c r="D1158" i="10"/>
  <c r="D1178" i="10"/>
  <c r="D1118" i="10"/>
  <c r="D1100" i="10"/>
  <c r="D1126" i="10"/>
  <c r="D1152" i="10"/>
  <c r="D1176" i="10"/>
  <c r="D1184" i="10"/>
  <c r="D397" i="10"/>
  <c r="D351" i="10"/>
  <c r="D23" i="10"/>
  <c r="D1188" i="10"/>
  <c r="D1146" i="10"/>
  <c r="D1101" i="10"/>
  <c r="D1159" i="10"/>
  <c r="D1112" i="10"/>
  <c r="D1129" i="10"/>
  <c r="D1106" i="10"/>
  <c r="D1148" i="10"/>
  <c r="D1123" i="10"/>
  <c r="D1167" i="10"/>
  <c r="D1133" i="10"/>
  <c r="D1156" i="10"/>
  <c r="D1149" i="10"/>
  <c r="D1103" i="10"/>
  <c r="D1140" i="10"/>
  <c r="D1099" i="10"/>
  <c r="D1177" i="10"/>
  <c r="D1107" i="10"/>
  <c r="D1160" i="10"/>
  <c r="D1125" i="10"/>
  <c r="D1187" i="10"/>
  <c r="D1163" i="10"/>
  <c r="D307" i="10"/>
  <c r="D416" i="10"/>
  <c r="D64" i="10"/>
  <c r="D45" i="10"/>
  <c r="D992" i="10"/>
  <c r="D310" i="10"/>
  <c r="D833" i="10"/>
  <c r="D541" i="10"/>
  <c r="D274" i="10"/>
  <c r="D672" i="10"/>
  <c r="D570" i="10"/>
  <c r="D855" i="10"/>
  <c r="D407" i="10"/>
  <c r="D787" i="10"/>
  <c r="D121" i="10"/>
  <c r="D798" i="10"/>
  <c r="D993" i="10"/>
  <c r="D506" i="10"/>
  <c r="D77" i="10"/>
  <c r="D657" i="10"/>
  <c r="D95" i="10"/>
  <c r="D962" i="10"/>
  <c r="D749" i="10"/>
  <c r="D136" i="10"/>
  <c r="D253" i="10"/>
  <c r="D58" i="10"/>
  <c r="D39" i="10"/>
  <c r="D826" i="10"/>
  <c r="D1089" i="10"/>
  <c r="D463" i="10"/>
  <c r="D882" i="10"/>
  <c r="D1058" i="10"/>
  <c r="D759" i="10"/>
  <c r="D20" i="10"/>
  <c r="D379" i="10"/>
  <c r="D196" i="10"/>
  <c r="D940" i="10"/>
  <c r="D6" i="10"/>
  <c r="D703" i="10"/>
  <c r="D208" i="10"/>
  <c r="D109" i="10"/>
  <c r="D936" i="10"/>
  <c r="D565" i="10"/>
  <c r="D602" i="10"/>
  <c r="D1077" i="10"/>
  <c r="D1001" i="10"/>
  <c r="D31" i="10"/>
  <c r="D199" i="10"/>
  <c r="D366" i="10"/>
  <c r="D315" i="10"/>
  <c r="D297" i="10"/>
  <c r="D925" i="10"/>
  <c r="D610" i="10"/>
  <c r="D296" i="10"/>
  <c r="D701" i="10"/>
  <c r="D873" i="10"/>
  <c r="D175" i="10"/>
  <c r="D549" i="10"/>
  <c r="D476" i="10"/>
  <c r="D692" i="10"/>
  <c r="D587" i="10"/>
  <c r="D921" i="10"/>
  <c r="D708" i="10"/>
  <c r="D641" i="10"/>
  <c r="D51" i="10"/>
  <c r="D973" i="10"/>
  <c r="D823" i="10"/>
  <c r="D811" i="10"/>
  <c r="D581" i="10"/>
  <c r="D579" i="10"/>
  <c r="D904" i="10"/>
  <c r="D97" i="10"/>
  <c r="D122" i="10"/>
  <c r="D207" i="10"/>
  <c r="D471" i="10"/>
  <c r="D646" i="10"/>
  <c r="D243" i="10"/>
  <c r="D1041" i="10"/>
  <c r="D562" i="10"/>
  <c r="D793" i="10"/>
  <c r="D75" i="10"/>
  <c r="D250" i="10"/>
  <c r="D844" i="10"/>
  <c r="D592" i="10"/>
  <c r="D287" i="10"/>
  <c r="D603" i="10"/>
  <c r="D1005" i="10"/>
  <c r="D843" i="10"/>
  <c r="D1087" i="10"/>
  <c r="D747" i="10"/>
  <c r="D989" i="10"/>
  <c r="D507" i="10"/>
  <c r="D365" i="10"/>
  <c r="D722" i="10"/>
  <c r="D377" i="10"/>
  <c r="D875" i="10"/>
  <c r="D442" i="10"/>
  <c r="D25" i="10"/>
  <c r="D534" i="10"/>
  <c r="D325" i="10"/>
  <c r="D378" i="10"/>
  <c r="D675" i="10"/>
  <c r="D564" i="10"/>
  <c r="D972" i="10"/>
  <c r="D1098" i="10"/>
  <c r="D110" i="10"/>
  <c r="D216" i="10"/>
  <c r="D822" i="10"/>
  <c r="D491" i="10"/>
  <c r="D240" i="10"/>
  <c r="D169" i="10"/>
  <c r="D941" i="10"/>
  <c r="D779" i="10"/>
  <c r="D178" i="10"/>
  <c r="D355" i="10"/>
  <c r="D905" i="10"/>
  <c r="D363" i="10"/>
  <c r="D1095" i="10"/>
  <c r="D805" i="10"/>
  <c r="D764" i="10"/>
  <c r="D597" i="10"/>
  <c r="D431" i="10"/>
  <c r="D485" i="10"/>
  <c r="D643" i="10"/>
  <c r="D350" i="10"/>
  <c r="D462" i="10"/>
  <c r="D720" i="10"/>
  <c r="D834" i="10"/>
  <c r="D373" i="10"/>
  <c r="D408" i="10"/>
  <c r="D616" i="10"/>
  <c r="D492" i="10"/>
  <c r="D395" i="10"/>
  <c r="D954" i="10"/>
  <c r="D1061" i="10"/>
  <c r="D669" i="10"/>
  <c r="D923" i="10"/>
  <c r="D655" i="10"/>
  <c r="D345" i="10"/>
  <c r="D98" i="10"/>
  <c r="D626" i="10"/>
  <c r="D957" i="10"/>
  <c r="D1049" i="10"/>
  <c r="D691" i="10"/>
  <c r="D421" i="10"/>
  <c r="D1096" i="10"/>
  <c r="D632" i="10"/>
  <c r="D782" i="10"/>
  <c r="D770" i="10"/>
  <c r="D1032" i="10"/>
  <c r="D783" i="10"/>
  <c r="D1045" i="10"/>
  <c r="D996" i="10"/>
  <c r="D576" i="10"/>
  <c r="D343" i="10"/>
  <c r="D181" i="10"/>
  <c r="D213" i="10"/>
  <c r="D151" i="10"/>
  <c r="D496" i="10"/>
  <c r="D667" i="10"/>
  <c r="D924" i="10"/>
  <c r="D863" i="10"/>
  <c r="D29" i="10"/>
  <c r="D1082" i="10"/>
  <c r="D158" i="10"/>
  <c r="D190" i="10"/>
  <c r="D111" i="10"/>
  <c r="D1018" i="10"/>
  <c r="D233" i="10"/>
  <c r="D76" i="10"/>
  <c r="D1081" i="10"/>
  <c r="D846" i="10"/>
  <c r="D105" i="10"/>
  <c r="D1097" i="10"/>
  <c r="D33" i="10"/>
  <c r="D490" i="10"/>
  <c r="D1000" i="10"/>
  <c r="D284" i="10"/>
  <c r="D732" i="10"/>
  <c r="D295" i="10"/>
  <c r="D907" i="10"/>
  <c r="D997" i="10"/>
  <c r="D554" i="10"/>
  <c r="D653" i="10"/>
  <c r="D24" i="10"/>
  <c r="D147" i="10"/>
  <c r="D271" i="10"/>
  <c r="D215" i="10"/>
  <c r="D481" i="10"/>
  <c r="D191" i="10"/>
  <c r="D55" i="10"/>
  <c r="D871" i="10"/>
  <c r="D114" i="10"/>
  <c r="D415" i="10"/>
  <c r="D84" i="10"/>
  <c r="D633" i="10"/>
  <c r="D737" i="10"/>
  <c r="D519" i="10"/>
  <c r="D464" i="10"/>
  <c r="D714" i="10"/>
  <c r="D1017" i="10"/>
  <c r="D348" i="10"/>
  <c r="D1054" i="10"/>
  <c r="D716" i="10"/>
  <c r="D710" i="10"/>
  <c r="D629" i="10"/>
  <c r="D1030" i="10"/>
  <c r="D521" i="10"/>
  <c r="D458" i="10"/>
  <c r="D548" i="10"/>
  <c r="D625" i="10"/>
  <c r="D1034" i="10"/>
  <c r="D520" i="10"/>
  <c r="D505" i="10"/>
  <c r="D978" i="10"/>
  <c r="D278" i="10"/>
  <c r="D260" i="10"/>
  <c r="D435" i="10"/>
  <c r="D1040" i="10"/>
  <c r="D1090" i="10"/>
  <c r="D590" i="10"/>
  <c r="D1092" i="10"/>
  <c r="D367" i="10"/>
  <c r="D248" i="10"/>
  <c r="D232" i="10"/>
  <c r="D927" i="10"/>
  <c r="D903" i="10"/>
  <c r="D133" i="10"/>
  <c r="D167" i="10"/>
  <c r="D372" i="10"/>
  <c r="D369" i="10"/>
  <c r="D816" i="10"/>
  <c r="D1057" i="10"/>
  <c r="D9" i="10"/>
  <c r="D326" i="10"/>
  <c r="D201" i="10"/>
  <c r="D361" i="10"/>
  <c r="D738" i="10"/>
  <c r="D721" i="10"/>
  <c r="D607" i="10"/>
  <c r="D1026" i="10"/>
  <c r="D807" i="10"/>
  <c r="D651" i="10"/>
  <c r="D499" i="10"/>
  <c r="D428" i="10"/>
  <c r="D707" i="10"/>
  <c r="D445" i="10"/>
  <c r="D713" i="10"/>
  <c r="D335" i="10"/>
  <c r="D200" i="10"/>
  <c r="D515" i="10"/>
  <c r="D26" i="10"/>
  <c r="D60" i="10"/>
  <c r="D304" i="10"/>
  <c r="D282" i="10"/>
  <c r="D1023" i="10"/>
  <c r="D417" i="10"/>
  <c r="D588" i="10"/>
  <c r="D614" i="10"/>
  <c r="D827" i="10"/>
  <c r="D668" i="10"/>
  <c r="D209" i="10"/>
  <c r="D874" i="10"/>
  <c r="D518" i="10"/>
  <c r="D1042" i="10"/>
  <c r="D595" i="10"/>
  <c r="D635" i="10"/>
  <c r="D68" i="10"/>
  <c r="D148" i="10"/>
  <c r="D970" i="10"/>
  <c r="D662" i="10"/>
  <c r="D479" i="10"/>
  <c r="D1027" i="10"/>
  <c r="D346" i="10"/>
  <c r="D436" i="10"/>
  <c r="D427" i="10"/>
  <c r="D238" i="10"/>
  <c r="D257" i="10"/>
  <c r="D140" i="10"/>
  <c r="D347" i="10"/>
  <c r="D266" i="10"/>
  <c r="D1085" i="10"/>
  <c r="D878" i="10"/>
  <c r="D753" i="10"/>
  <c r="D451" i="10"/>
  <c r="D794" i="10"/>
  <c r="D914" i="10"/>
  <c r="D61" i="10"/>
  <c r="D563" i="10"/>
  <c r="D977" i="10"/>
  <c r="D149" i="10"/>
  <c r="D354" i="10"/>
  <c r="D330" i="10"/>
  <c r="D206" i="10"/>
  <c r="D12" i="10"/>
  <c r="D131" i="10"/>
  <c r="D828" i="10"/>
  <c r="D226" i="10"/>
  <c r="D979" i="10"/>
  <c r="D92" i="10"/>
  <c r="D680" i="10"/>
  <c r="D758" i="10"/>
  <c r="D19" i="10"/>
  <c r="D1046" i="10"/>
  <c r="D441" i="10"/>
  <c r="D539" i="10"/>
  <c r="D498" i="10"/>
  <c r="D853" i="10"/>
  <c r="D50" i="10"/>
  <c r="D292" i="10"/>
  <c r="D733" i="10"/>
  <c r="D896" i="10"/>
  <c r="D1014" i="10"/>
  <c r="D586" i="10"/>
  <c r="D1047" i="10"/>
  <c r="D174" i="10"/>
  <c r="D251" i="10"/>
  <c r="D799" i="10"/>
  <c r="D806" i="10"/>
  <c r="D898" i="10"/>
  <c r="D288" i="10"/>
  <c r="D684" i="10"/>
  <c r="D514" i="10"/>
  <c r="D719" i="10"/>
  <c r="D985" i="10"/>
  <c r="D1035" i="10"/>
  <c r="D551" i="10"/>
  <c r="D317" i="10"/>
  <c r="D473" i="10"/>
  <c r="D634" i="10"/>
  <c r="D1071" i="10"/>
  <c r="D690" i="10"/>
  <c r="D612" i="10"/>
  <c r="D998" i="10"/>
  <c r="D585" i="10"/>
  <c r="D968" i="10"/>
  <c r="D594" i="10"/>
  <c r="D557" i="10"/>
  <c r="D1076" i="10"/>
  <c r="D596" i="10"/>
  <c r="D757" i="10"/>
  <c r="D1084" i="10"/>
  <c r="D892" i="10"/>
  <c r="D108" i="10"/>
  <c r="D289" i="10"/>
  <c r="D198" i="10"/>
  <c r="D930" i="10"/>
  <c r="D332" i="10"/>
  <c r="D472" i="10"/>
  <c r="D862" i="10"/>
  <c r="D18" i="10"/>
  <c r="D512" i="10"/>
  <c r="D509" i="10"/>
  <c r="D320" i="10"/>
  <c r="D362" i="10"/>
  <c r="D189" i="10"/>
  <c r="D739" i="10"/>
  <c r="D56" i="10"/>
  <c r="D74" i="10"/>
  <c r="D223" i="10"/>
  <c r="D637" i="10"/>
  <c r="D401" i="10"/>
  <c r="D259" i="10"/>
  <c r="D437" i="10"/>
  <c r="D818" i="10"/>
  <c r="D244" i="10"/>
  <c r="D947" i="10"/>
  <c r="D600" i="10"/>
  <c r="D303" i="10"/>
  <c r="D583" i="10"/>
  <c r="D1003" i="10"/>
  <c r="D776" i="10"/>
  <c r="D981" i="10"/>
  <c r="D419" i="10"/>
  <c r="D96" i="10"/>
  <c r="D537" i="10"/>
  <c r="D533" i="10"/>
  <c r="D141" i="10"/>
  <c r="D69" i="10"/>
  <c r="D547" i="10"/>
  <c r="D486" i="10"/>
  <c r="D385" i="10"/>
  <c r="D254" i="10"/>
  <c r="D400" i="10"/>
  <c r="D37" i="10"/>
  <c r="D474" i="10"/>
  <c r="D815" i="10"/>
  <c r="D298" i="10"/>
  <c r="D918" i="10"/>
  <c r="D803" i="10"/>
  <c r="D128" i="10"/>
  <c r="D398" i="10"/>
  <c r="D44" i="10"/>
  <c r="D735" i="10"/>
  <c r="D618" i="10"/>
  <c r="D1052" i="10"/>
  <c r="D781" i="10"/>
  <c r="D249" i="10"/>
  <c r="D183" i="10"/>
  <c r="D1020" i="10"/>
  <c r="D842" i="10"/>
  <c r="D821" i="10"/>
  <c r="D886" i="10"/>
  <c r="D1025" i="10"/>
  <c r="D171" i="10"/>
  <c r="D262" i="10"/>
  <c r="D839" i="10"/>
  <c r="D268" i="10"/>
  <c r="D984" i="10"/>
  <c r="D152" i="10"/>
  <c r="D80" i="10"/>
  <c r="D165" i="10"/>
  <c r="D161" i="10"/>
  <c r="D589" i="10"/>
  <c r="D516" i="10"/>
  <c r="D788" i="10"/>
  <c r="D386" i="10"/>
  <c r="D10" i="10"/>
  <c r="D439" i="10"/>
  <c r="D252" i="10"/>
  <c r="D390" i="10"/>
  <c r="D168" i="10"/>
  <c r="D613" i="10"/>
  <c r="D938" i="10"/>
  <c r="D543" i="10"/>
  <c r="D906" i="10"/>
  <c r="D869" i="10"/>
  <c r="D740" i="10"/>
  <c r="D336" i="10"/>
  <c r="D685" i="10"/>
  <c r="D809" i="10"/>
  <c r="D222" i="10"/>
  <c r="D955" i="10"/>
  <c r="D487" i="10"/>
  <c r="D948" i="10"/>
  <c r="D630" i="10"/>
  <c r="D448" i="10"/>
  <c r="D422" i="10"/>
  <c r="D1079" i="10"/>
  <c r="D544" i="10"/>
  <c r="D115" i="10"/>
  <c r="D452" i="10"/>
  <c r="D467" i="10"/>
  <c r="D606" i="10"/>
  <c r="D1060" i="10"/>
  <c r="D1037" i="10"/>
  <c r="D525" i="10"/>
  <c r="D864" i="10"/>
  <c r="D636" i="10"/>
  <c r="D917" i="10"/>
  <c r="D482" i="10"/>
  <c r="D767" i="10"/>
  <c r="D755" i="10"/>
  <c r="D530" i="10"/>
  <c r="D242" i="10"/>
  <c r="D321" i="10"/>
  <c r="D964" i="10"/>
  <c r="D627" i="10"/>
  <c r="D143" i="10"/>
  <c r="D328" i="10"/>
  <c r="D162" i="10"/>
  <c r="D193" i="10"/>
  <c r="D456" i="10"/>
  <c r="D673" i="10"/>
  <c r="D227" i="10"/>
  <c r="D1066" i="10"/>
  <c r="D838" i="10"/>
  <c r="D414" i="10"/>
  <c r="D883" i="10"/>
  <c r="D146" i="10"/>
  <c r="D22" i="10"/>
  <c r="D969" i="10"/>
  <c r="D538" i="10"/>
  <c r="D1078" i="10"/>
  <c r="D455" i="10"/>
  <c r="D835" i="10"/>
  <c r="D772" i="10"/>
  <c r="D971" i="10"/>
  <c r="D988" i="10"/>
  <c r="D501" i="10"/>
  <c r="D380" i="10"/>
  <c r="D159" i="10"/>
  <c r="D841" i="10"/>
  <c r="D483" i="10"/>
  <c r="D817" i="10"/>
  <c r="D804" i="10"/>
  <c r="D119" i="10"/>
  <c r="D327" i="10"/>
  <c r="D812" i="10"/>
  <c r="D535" i="10"/>
  <c r="D945" i="10"/>
  <c r="D568" i="10"/>
  <c r="D901" i="10"/>
  <c r="D443" i="10"/>
  <c r="D180" i="10"/>
  <c r="D78" i="10"/>
  <c r="D889" i="10"/>
  <c r="D424" i="10"/>
  <c r="D829" i="10"/>
  <c r="D879" i="10"/>
  <c r="D286" i="10"/>
  <c r="D591" i="10"/>
  <c r="D123" i="10"/>
  <c r="D334" i="10"/>
  <c r="D1019" i="10"/>
  <c r="D13" i="10"/>
  <c r="D777" i="10"/>
  <c r="D601" i="10"/>
  <c r="D876" i="10"/>
  <c r="D382" i="10"/>
  <c r="D937" i="10"/>
  <c r="D204" i="10"/>
  <c r="D545" i="10"/>
  <c r="D617" i="10"/>
  <c r="D911" i="10"/>
  <c r="D228" i="10"/>
  <c r="D987" i="10"/>
  <c r="D21" i="10"/>
  <c r="D511" i="10"/>
  <c r="D280" i="10"/>
  <c r="D642" i="10"/>
  <c r="D866" i="10"/>
  <c r="D276" i="10"/>
  <c r="D102" i="10"/>
  <c r="D1033" i="10"/>
  <c r="D524" i="10"/>
  <c r="D1053" i="10"/>
  <c r="D432" i="10"/>
  <c r="D895" i="10"/>
  <c r="D221" i="10"/>
  <c r="D611" i="10"/>
  <c r="D963" i="10"/>
  <c r="D569" i="10"/>
  <c r="D46" i="10"/>
  <c r="D935" i="10"/>
  <c r="D306" i="10"/>
  <c r="D852" i="10"/>
  <c r="D638" i="10"/>
  <c r="D574" i="10"/>
  <c r="D556" i="10"/>
  <c r="D660" i="10"/>
  <c r="D381" i="10"/>
  <c r="D63" i="10"/>
  <c r="D1074" i="10"/>
  <c r="D742" i="10"/>
  <c r="D160" i="10"/>
  <c r="D185" i="10"/>
  <c r="D884" i="10"/>
  <c r="D648" i="10"/>
  <c r="D468" i="10"/>
  <c r="D975" i="10"/>
  <c r="D16" i="10"/>
  <c r="D450" i="10"/>
  <c r="D70" i="10"/>
  <c r="D682" i="10"/>
  <c r="D645" i="10"/>
  <c r="D567" i="10"/>
  <c r="D341" i="10"/>
  <c r="D469" i="10"/>
  <c r="D291" i="10"/>
  <c r="D404" i="10"/>
  <c r="D145" i="10"/>
  <c r="D130" i="10"/>
  <c r="D661" i="10"/>
  <c r="D86" i="10"/>
  <c r="D313" i="10"/>
  <c r="D104" i="10"/>
  <c r="D333" i="10"/>
  <c r="D756" i="10"/>
  <c r="D836" i="10"/>
  <c r="D392" i="10"/>
  <c r="D552" i="10"/>
  <c r="D857" i="10"/>
  <c r="D695" i="10"/>
  <c r="D402" i="10"/>
  <c r="D915" i="10"/>
  <c r="D236" i="10"/>
  <c r="D319" i="10"/>
  <c r="D135" i="10"/>
  <c r="D982" i="10"/>
  <c r="D41" i="10"/>
  <c r="D376" i="10"/>
  <c r="D314" i="10"/>
  <c r="D374" i="10"/>
  <c r="D559" i="10"/>
  <c r="D986" i="10"/>
  <c r="D89" i="10"/>
  <c r="D279" i="10"/>
  <c r="D700" i="10"/>
  <c r="D342" i="10"/>
  <c r="D48" i="10"/>
  <c r="D423" i="10"/>
  <c r="D800" i="10"/>
  <c r="D179" i="10"/>
  <c r="D1055" i="10"/>
  <c r="D113" i="10"/>
  <c r="D1044" i="10"/>
  <c r="D867" i="10"/>
  <c r="D79" i="10"/>
  <c r="D865" i="10"/>
  <c r="D1022" i="10"/>
  <c r="D356" i="10"/>
  <c r="D1056" i="10"/>
  <c r="D725" i="10"/>
  <c r="D290" i="10"/>
  <c r="D35" i="10"/>
  <c r="D847" i="10"/>
  <c r="D409" i="10"/>
  <c r="D52" i="10"/>
  <c r="D457" i="10"/>
  <c r="D125" i="10"/>
  <c r="D922" i="10"/>
  <c r="D893" i="10"/>
  <c r="D47" i="10"/>
  <c r="D107" i="10"/>
  <c r="D273" i="10"/>
  <c r="D2" i="10"/>
  <c r="D931" i="10"/>
  <c r="D1008" i="10"/>
  <c r="D697" i="10"/>
  <c r="D163" i="10"/>
  <c r="D674" i="10"/>
  <c r="D281" i="10"/>
  <c r="D394" i="10"/>
  <c r="D214" i="10"/>
  <c r="D153" i="10"/>
  <c r="D734" i="10"/>
  <c r="D484" i="10"/>
  <c r="D609" i="10"/>
  <c r="D910" i="10"/>
  <c r="D765" i="10"/>
  <c r="D53" i="10"/>
  <c r="D157" i="10"/>
  <c r="D830" i="10"/>
  <c r="D387" i="10"/>
  <c r="D902" i="10"/>
  <c r="D340" i="10"/>
  <c r="D413" i="10"/>
  <c r="D1002" i="10"/>
  <c r="D934" i="10"/>
  <c r="D399" i="10"/>
  <c r="D877" i="10"/>
  <c r="D116" i="10"/>
  <c r="D433" i="10"/>
  <c r="D900" i="10"/>
  <c r="D90" i="10"/>
  <c r="D658" i="10"/>
  <c r="D785" i="10"/>
  <c r="D789" i="10"/>
  <c r="D814" i="10"/>
  <c r="D106" i="10"/>
  <c r="D825" i="10"/>
  <c r="D100" i="10"/>
  <c r="D693" i="10"/>
  <c r="D375" i="10"/>
  <c r="D943" i="10"/>
  <c r="D991" i="10"/>
  <c r="D670" i="10"/>
  <c r="D418" i="10"/>
  <c r="D359" i="10"/>
  <c r="D677" i="10"/>
  <c r="D229" i="10"/>
  <c r="D774" i="10"/>
  <c r="D696" i="10"/>
  <c r="D1016" i="10"/>
  <c r="D352" i="10"/>
  <c r="D712" i="10"/>
  <c r="D99" i="10"/>
  <c r="D561" i="10"/>
  <c r="D67" i="10"/>
  <c r="D1043" i="10"/>
  <c r="D267" i="10"/>
  <c r="D665" i="10"/>
  <c r="D724" i="10"/>
  <c r="D960" i="10"/>
  <c r="D391" i="10"/>
  <c r="D1062" i="10"/>
  <c r="D412" i="10"/>
  <c r="D771" i="10"/>
  <c r="D187" i="10"/>
  <c r="D156" i="10"/>
  <c r="D164" i="10"/>
  <c r="D744" i="10"/>
  <c r="D261" i="10"/>
  <c r="D211" i="10"/>
  <c r="D489" i="10"/>
  <c r="D195" i="10"/>
  <c r="D949" i="10"/>
  <c r="D784" i="10"/>
  <c r="D170" i="10"/>
  <c r="D572" i="10"/>
  <c r="D1088" i="10"/>
  <c r="D687" i="10"/>
  <c r="D880" i="10"/>
  <c r="D536" i="10"/>
  <c r="D746" i="10"/>
  <c r="D522" i="10"/>
  <c r="D488" i="10"/>
  <c r="D990" i="10"/>
  <c r="D859" i="10"/>
  <c r="D542" i="10"/>
  <c r="D604" i="10"/>
  <c r="D659" i="10"/>
  <c r="D1036" i="10"/>
  <c r="D849" i="10"/>
  <c r="D647" i="10"/>
  <c r="D837" i="10"/>
  <c r="D727" i="10"/>
  <c r="D820" i="10"/>
  <c r="D726" i="10"/>
  <c r="D71" i="10"/>
  <c r="D741" i="10"/>
  <c r="D750" i="10"/>
  <c r="D11" i="10"/>
  <c r="D802" i="10"/>
  <c r="D503" i="10"/>
  <c r="D302" i="10"/>
  <c r="D176" i="10"/>
  <c r="D1039" i="10"/>
  <c r="D166" i="10"/>
  <c r="D868" i="10"/>
  <c r="D795" i="10"/>
  <c r="D150" i="10"/>
  <c r="D929" i="10"/>
  <c r="D723" i="10"/>
  <c r="D887" i="10"/>
  <c r="D974" i="10"/>
  <c r="D231" i="10"/>
  <c r="D631" i="10"/>
  <c r="D540" i="10"/>
  <c r="D461" i="10"/>
  <c r="D316" i="10"/>
  <c r="D967" i="10"/>
  <c r="D578" i="10"/>
  <c r="D1007" i="10"/>
  <c r="D599" i="10"/>
  <c r="D1009" i="10"/>
  <c r="D593" i="10"/>
  <c r="D778" i="10"/>
  <c r="D796" i="10"/>
  <c r="D338" i="10"/>
  <c r="D1048" i="10"/>
  <c r="D275" i="10"/>
  <c r="D1094" i="10"/>
  <c r="D239" i="10"/>
  <c r="D650" i="10"/>
  <c r="D370" i="10"/>
  <c r="D120" i="10"/>
  <c r="D312" i="10"/>
  <c r="D358" i="10"/>
  <c r="D705" i="10"/>
  <c r="D264" i="10"/>
  <c r="D224" i="10"/>
  <c r="D1029" i="10"/>
  <c r="D8" i="10"/>
  <c r="D173" i="10"/>
  <c r="D976" i="10"/>
  <c r="D184" i="10"/>
  <c r="D956" i="10"/>
  <c r="D950" i="10"/>
  <c r="D212" i="10"/>
  <c r="D748" i="10"/>
  <c r="D1051" i="10"/>
  <c r="D403" i="10"/>
  <c r="D850" i="10"/>
  <c r="D528" i="10"/>
  <c r="D30" i="10"/>
  <c r="D1050" i="10"/>
  <c r="D32" i="10"/>
  <c r="D615" i="10"/>
  <c r="D1070" i="10"/>
  <c r="D619" i="10"/>
  <c r="D36" i="10"/>
  <c r="D928" i="10"/>
  <c r="D230" i="10"/>
  <c r="D780" i="10"/>
  <c r="D663" i="10"/>
  <c r="D694" i="10"/>
  <c r="D210" i="10"/>
  <c r="D912" i="10"/>
  <c r="D112" i="10"/>
  <c r="D255" i="10"/>
  <c r="D459" i="10"/>
  <c r="D28" i="10"/>
  <c r="D731" i="10"/>
  <c r="D406" i="10"/>
  <c r="D517" i="10"/>
  <c r="D919" i="10"/>
  <c r="D502" i="10"/>
  <c r="D689" i="10"/>
  <c r="D824" i="10"/>
  <c r="D142" i="10"/>
  <c r="D745" i="10"/>
  <c r="D999" i="10"/>
  <c r="D598" i="10"/>
  <c r="D654" i="10"/>
  <c r="D1024" i="10"/>
  <c r="D154" i="10"/>
  <c r="D101" i="10"/>
  <c r="D309" i="10"/>
  <c r="D65" i="10"/>
  <c r="D856" i="10"/>
  <c r="D920" i="10"/>
  <c r="D961" i="10"/>
  <c r="D470" i="10"/>
  <c r="D87" i="10"/>
  <c r="D704" i="10"/>
  <c r="D790" i="10"/>
  <c r="D797" i="10"/>
  <c r="D775" i="10"/>
  <c r="D383" i="10"/>
  <c r="D994" i="10"/>
  <c r="D1073" i="10"/>
  <c r="D913" i="10"/>
  <c r="D182" i="10"/>
  <c r="D14" i="10"/>
  <c r="D134" i="10"/>
  <c r="D1075" i="10"/>
  <c r="D728" i="10"/>
  <c r="D263" i="10"/>
  <c r="D1086" i="10"/>
  <c r="D752" i="10"/>
  <c r="D1011" i="10"/>
  <c r="D620" i="10"/>
  <c r="D371" i="10"/>
  <c r="D299" i="10"/>
  <c r="D137" i="10"/>
  <c r="D17" i="10"/>
  <c r="D819" i="10"/>
  <c r="D890" i="10"/>
  <c r="D942" i="10"/>
  <c r="D447" i="10"/>
  <c r="D909" i="10"/>
  <c r="D1080" i="10"/>
  <c r="D980" i="10"/>
  <c r="D186" i="10"/>
  <c r="D477" i="10"/>
  <c r="D277" i="10"/>
  <c r="D283" i="10"/>
  <c r="D246" i="10"/>
  <c r="D656" i="10"/>
  <c r="D132" i="10"/>
  <c r="D1012" i="10"/>
  <c r="D219" i="10"/>
  <c r="D34" i="10"/>
  <c r="D952" i="10"/>
  <c r="D624" i="10"/>
  <c r="D897" i="10"/>
  <c r="D272" i="10"/>
  <c r="D908" i="10"/>
  <c r="D831" i="10"/>
  <c r="D644" i="10"/>
  <c r="D983" i="10"/>
  <c r="D3" i="10"/>
  <c r="D72" i="10"/>
  <c r="D389" i="10"/>
  <c r="D4" i="10"/>
  <c r="D465" i="10"/>
  <c r="D558" i="10"/>
  <c r="D743" i="10"/>
  <c r="D932" i="10"/>
  <c r="D234" i="10"/>
  <c r="D405" i="10"/>
  <c r="D698" i="10"/>
  <c r="D1013" i="10"/>
  <c r="D40" i="10"/>
  <c r="D444" i="10"/>
  <c r="D702" i="10"/>
  <c r="D103" i="10"/>
  <c r="D364" i="10"/>
  <c r="D368" i="10"/>
  <c r="D854" i="10"/>
  <c r="D1064" i="10"/>
  <c r="D129" i="10"/>
  <c r="D139" i="10"/>
  <c r="D808" i="10"/>
  <c r="D43" i="10"/>
  <c r="D801" i="10"/>
  <c r="D59" i="10"/>
  <c r="D872" i="10"/>
  <c r="D608" i="10"/>
  <c r="D851" i="10"/>
  <c r="D420" i="10"/>
  <c r="D495" i="10"/>
  <c r="D1006" i="10"/>
  <c r="D845" i="10"/>
  <c r="D1031" i="10"/>
  <c r="D664" i="10"/>
  <c r="D679" i="10"/>
  <c r="D513" i="10"/>
  <c r="D155" i="10"/>
  <c r="D5" i="10"/>
  <c r="D582" i="10"/>
  <c r="D269" i="10"/>
  <c r="D311" i="10"/>
  <c r="D526" i="10"/>
  <c r="D566" i="10"/>
  <c r="D434" i="10"/>
  <c r="D676" i="10"/>
  <c r="D718" i="10"/>
  <c r="D353" i="10"/>
  <c r="D1038" i="10"/>
  <c r="D848" i="10"/>
  <c r="D177" i="10"/>
  <c r="D560" i="10"/>
  <c r="D453" i="10"/>
  <c r="D410" i="10"/>
  <c r="D959" i="10"/>
  <c r="D94" i="10"/>
  <c r="D454" i="10"/>
  <c r="D344" i="10"/>
  <c r="D504" i="10"/>
  <c r="D711" i="10"/>
  <c r="D832" i="10"/>
  <c r="D357" i="10"/>
  <c r="D339" i="10"/>
  <c r="D652" i="10"/>
  <c r="D709" i="10"/>
  <c r="D475" i="10"/>
  <c r="D939" i="10"/>
  <c r="D494" i="10"/>
  <c r="D1021" i="10"/>
  <c r="D203" i="10"/>
  <c r="D205" i="10"/>
  <c r="D1091" i="10"/>
  <c r="D449" i="10"/>
  <c r="D81" i="10"/>
  <c r="D265" i="10"/>
  <c r="D117" i="10"/>
  <c r="D429" i="10"/>
  <c r="D761" i="10"/>
  <c r="D555" i="10"/>
  <c r="D813" i="10"/>
  <c r="D466" i="10"/>
  <c r="D66" i="10"/>
  <c r="D425" i="10"/>
  <c r="D426" i="10"/>
  <c r="D730" i="10"/>
  <c r="D532" i="10"/>
  <c r="D575" i="10"/>
  <c r="D958" i="10"/>
  <c r="D285" i="10"/>
  <c r="D308" i="10"/>
  <c r="D899" i="10"/>
  <c r="D478" i="10"/>
  <c r="D42" i="10"/>
  <c r="D605" i="10"/>
  <c r="D500" i="10"/>
  <c r="D951" i="10"/>
  <c r="D688" i="10"/>
  <c r="D508" i="10"/>
  <c r="D717" i="10"/>
  <c r="D393" i="10"/>
  <c r="D916" i="10"/>
  <c r="D138" i="10"/>
  <c r="D1028" i="10"/>
  <c r="D305" i="10"/>
  <c r="D686" i="10"/>
  <c r="D736" i="10"/>
  <c r="D245" i="10"/>
  <c r="D571" i="10"/>
  <c r="D966" i="10"/>
  <c r="D194" i="10"/>
  <c r="D529" i="10"/>
  <c r="D411" i="10"/>
  <c r="D861" i="10"/>
  <c r="D126" i="10"/>
  <c r="D580" i="10"/>
  <c r="D82" i="10"/>
  <c r="D678" i="10"/>
  <c r="D1069" i="10"/>
  <c r="D497" i="10"/>
  <c r="D763" i="10"/>
  <c r="D7" i="10"/>
  <c r="D946" i="10"/>
  <c r="D118" i="10"/>
  <c r="D573" i="10"/>
  <c r="D144" i="10"/>
  <c r="D792" i="10"/>
  <c r="D527" i="10"/>
  <c r="D553" i="10"/>
  <c r="D241" i="10"/>
  <c r="D1063" i="10"/>
  <c r="D438" i="10"/>
  <c r="D891" i="10"/>
  <c r="D218" i="10"/>
  <c r="D810" i="10"/>
  <c r="D192" i="10"/>
  <c r="D621" i="10"/>
  <c r="D235" i="10"/>
  <c r="D294" i="10"/>
  <c r="D301" i="10"/>
  <c r="D388" i="10"/>
  <c r="D1067" i="10"/>
  <c r="D683" i="10"/>
  <c r="D729" i="10"/>
  <c r="D1015" i="10"/>
  <c r="D258" i="10"/>
  <c r="D577" i="10"/>
  <c r="D715" i="10"/>
  <c r="D995" i="10"/>
  <c r="D38" i="10"/>
  <c r="D671" i="10"/>
  <c r="D1065" i="10"/>
  <c r="D773" i="10"/>
  <c r="D85" i="10"/>
  <c r="D791" i="10"/>
  <c r="D197" i="10"/>
  <c r="D786" i="10"/>
  <c r="D57" i="10"/>
  <c r="D840" i="10"/>
  <c r="D62" i="10"/>
  <c r="D337" i="10"/>
  <c r="D322" i="10"/>
  <c r="D446" i="10"/>
  <c r="D124" i="10"/>
  <c r="D256" i="10"/>
  <c r="D885" i="10"/>
  <c r="D965" i="10"/>
  <c r="D751" i="10"/>
  <c r="D640" i="10"/>
  <c r="D1010" i="10"/>
  <c r="D870" i="10"/>
  <c r="D440" i="10"/>
  <c r="D396" i="10"/>
  <c r="D769" i="10"/>
  <c r="D54" i="10"/>
  <c r="D510" i="10"/>
  <c r="D944" i="10"/>
  <c r="D49" i="10"/>
  <c r="D318" i="10"/>
  <c r="D1059" i="10"/>
  <c r="D83" i="10"/>
  <c r="D768" i="10"/>
  <c r="D237" i="10"/>
  <c r="D623" i="10"/>
  <c r="D172" i="10"/>
  <c r="D953" i="10"/>
  <c r="D384" i="10"/>
  <c r="D73" i="10"/>
  <c r="D331" i="10"/>
  <c r="D188" i="10"/>
  <c r="D217" i="10"/>
  <c r="D760" i="10"/>
  <c r="D881" i="10"/>
  <c r="D360" i="10"/>
  <c r="D1004" i="10"/>
  <c r="D1083" i="10"/>
  <c r="J1179" i="4"/>
  <c r="J1155" i="4"/>
  <c r="J1139" i="4"/>
  <c r="J1123" i="4"/>
  <c r="J1107" i="4"/>
  <c r="J1091" i="4"/>
  <c r="J1075" i="4"/>
  <c r="J1059" i="4"/>
  <c r="J1043" i="4"/>
  <c r="J1027" i="4"/>
  <c r="J1003" i="4"/>
  <c r="J987" i="4"/>
  <c r="J971" i="4"/>
  <c r="J955" i="4"/>
  <c r="J939" i="4"/>
  <c r="J923" i="4"/>
  <c r="J907" i="4"/>
  <c r="J891" i="4"/>
  <c r="J867" i="4"/>
  <c r="J851" i="4"/>
  <c r="J835" i="4"/>
  <c r="J819" i="4"/>
  <c r="J803" i="4"/>
  <c r="J787" i="4"/>
  <c r="J771" i="4"/>
  <c r="J755" i="4"/>
  <c r="J739" i="4"/>
  <c r="J723" i="4"/>
  <c r="J707" i="4"/>
  <c r="J691" i="4"/>
  <c r="J667" i="4"/>
  <c r="J579" i="4"/>
  <c r="J1186" i="4"/>
  <c r="J1178" i="4"/>
  <c r="J1170" i="4"/>
  <c r="J1162" i="4"/>
  <c r="J1154" i="4"/>
  <c r="J1146" i="4"/>
  <c r="J1138" i="4"/>
  <c r="J1130" i="4"/>
  <c r="J1122" i="4"/>
  <c r="J1114" i="4"/>
  <c r="J1106" i="4"/>
  <c r="J1098" i="4"/>
  <c r="J1090" i="4"/>
  <c r="J1082" i="4"/>
  <c r="J1074" i="4"/>
  <c r="J1066" i="4"/>
  <c r="J1058" i="4"/>
  <c r="J1050" i="4"/>
  <c r="J1042" i="4"/>
  <c r="J1034" i="4"/>
  <c r="J1026" i="4"/>
  <c r="J1018" i="4"/>
  <c r="J1010" i="4"/>
  <c r="J1002" i="4"/>
  <c r="J994" i="4"/>
  <c r="J986" i="4"/>
  <c r="J978" i="4"/>
  <c r="J970" i="4"/>
  <c r="J962" i="4"/>
  <c r="J954" i="4"/>
  <c r="J946" i="4"/>
  <c r="J938" i="4"/>
  <c r="J930" i="4"/>
  <c r="J922" i="4"/>
  <c r="J914" i="4"/>
  <c r="J906" i="4"/>
  <c r="J898" i="4"/>
  <c r="J890" i="4"/>
  <c r="J882" i="4"/>
  <c r="J874" i="4"/>
  <c r="J866" i="4"/>
  <c r="J858" i="4"/>
  <c r="J850" i="4"/>
  <c r="J842" i="4"/>
  <c r="J834" i="4"/>
  <c r="J826" i="4"/>
  <c r="J818" i="4"/>
  <c r="J810" i="4"/>
  <c r="J802" i="4"/>
  <c r="J794" i="4"/>
  <c r="J786" i="4"/>
  <c r="J778" i="4"/>
  <c r="J770" i="4"/>
  <c r="J762" i="4"/>
  <c r="J754" i="4"/>
  <c r="J746" i="4"/>
  <c r="J738" i="4"/>
  <c r="J730" i="4"/>
  <c r="J722" i="4"/>
  <c r="J714" i="4"/>
  <c r="J706" i="4"/>
  <c r="J698" i="4"/>
  <c r="J690" i="4"/>
  <c r="J682" i="4"/>
  <c r="J674" i="4"/>
  <c r="J666" i="4"/>
  <c r="J658" i="4"/>
  <c r="J650" i="4"/>
  <c r="J642" i="4"/>
  <c r="J634" i="4"/>
  <c r="J626" i="4"/>
  <c r="J618" i="4"/>
  <c r="J610" i="4"/>
  <c r="J602" i="4"/>
  <c r="J594" i="4"/>
  <c r="J586" i="4"/>
  <c r="J578" i="4"/>
  <c r="J570" i="4"/>
  <c r="J562" i="4"/>
  <c r="J554" i="4"/>
  <c r="J546" i="4"/>
  <c r="J538" i="4"/>
  <c r="J530" i="4"/>
  <c r="J522" i="4"/>
  <c r="J514" i="4"/>
  <c r="J506" i="4"/>
  <c r="J498" i="4"/>
  <c r="J490" i="4"/>
  <c r="J482" i="4"/>
  <c r="J474" i="4"/>
  <c r="J466" i="4"/>
  <c r="J458" i="4"/>
  <c r="J450" i="4"/>
  <c r="J442" i="4"/>
  <c r="J434" i="4"/>
  <c r="J426" i="4"/>
  <c r="J418" i="4"/>
  <c r="J410" i="4"/>
  <c r="J402" i="4"/>
  <c r="J394" i="4"/>
  <c r="J386" i="4"/>
  <c r="J378" i="4"/>
  <c r="J370" i="4"/>
  <c r="J362" i="4"/>
  <c r="J354" i="4"/>
  <c r="J346" i="4"/>
  <c r="J338" i="4"/>
  <c r="J330" i="4"/>
  <c r="J322" i="4"/>
  <c r="J314" i="4"/>
  <c r="J306" i="4"/>
  <c r="J298" i="4"/>
  <c r="J290" i="4"/>
  <c r="J282" i="4"/>
  <c r="J274" i="4"/>
  <c r="J266" i="4"/>
  <c r="J258" i="4"/>
  <c r="J250" i="4"/>
  <c r="J242" i="4"/>
  <c r="J234" i="4"/>
  <c r="J226" i="4"/>
  <c r="J218" i="4"/>
  <c r="J210" i="4"/>
  <c r="J202" i="4"/>
  <c r="J194" i="4"/>
  <c r="J186" i="4"/>
  <c r="J178" i="4"/>
  <c r="J170" i="4"/>
  <c r="J162" i="4"/>
  <c r="J154" i="4"/>
  <c r="J146" i="4"/>
  <c r="J138" i="4"/>
  <c r="J130" i="4"/>
  <c r="J122" i="4"/>
  <c r="J114" i="4"/>
  <c r="J106" i="4"/>
  <c r="J98" i="4"/>
  <c r="J90" i="4"/>
  <c r="J82" i="4"/>
  <c r="J74" i="4"/>
  <c r="J66" i="4"/>
  <c r="J58" i="4"/>
  <c r="J50" i="4"/>
  <c r="J42" i="4"/>
  <c r="J34" i="4"/>
  <c r="J26" i="4"/>
  <c r="J18" i="4"/>
  <c r="J10" i="4"/>
  <c r="J1185" i="4"/>
  <c r="J1177" i="4"/>
  <c r="J1169" i="4"/>
  <c r="J1161" i="4"/>
  <c r="J1153" i="4"/>
  <c r="J1145" i="4"/>
  <c r="J1137" i="4"/>
  <c r="J1129" i="4"/>
  <c r="J1121" i="4"/>
  <c r="J1113" i="4"/>
  <c r="J1105" i="4"/>
  <c r="J1097" i="4"/>
  <c r="J1089" i="4"/>
  <c r="J1081" i="4"/>
  <c r="J1073" i="4"/>
  <c r="J1065" i="4"/>
  <c r="J1057" i="4"/>
  <c r="J1049" i="4"/>
  <c r="J1041" i="4"/>
  <c r="J1033" i="4"/>
  <c r="J1025" i="4"/>
  <c r="J1017" i="4"/>
  <c r="J1009" i="4"/>
  <c r="J1001" i="4"/>
  <c r="J993" i="4"/>
  <c r="J985" i="4"/>
  <c r="J977" i="4"/>
  <c r="J969" i="4"/>
  <c r="J961" i="4"/>
  <c r="J953" i="4"/>
  <c r="J945" i="4"/>
  <c r="J937" i="4"/>
  <c r="J929" i="4"/>
  <c r="J921" i="4"/>
  <c r="J913" i="4"/>
  <c r="J905" i="4"/>
  <c r="J897" i="4"/>
  <c r="J889" i="4"/>
  <c r="J881" i="4"/>
  <c r="J873" i="4"/>
  <c r="J865" i="4"/>
  <c r="J857" i="4"/>
  <c r="J849" i="4"/>
  <c r="J841" i="4"/>
  <c r="J833" i="4"/>
  <c r="J825" i="4"/>
  <c r="J817" i="4"/>
  <c r="J809" i="4"/>
  <c r="J801" i="4"/>
  <c r="J793" i="4"/>
  <c r="J785" i="4"/>
  <c r="J777" i="4"/>
  <c r="J769" i="4"/>
  <c r="J761" i="4"/>
  <c r="J753" i="4"/>
  <c r="J745" i="4"/>
  <c r="J737" i="4"/>
  <c r="J729" i="4"/>
  <c r="J721" i="4"/>
  <c r="J713" i="4"/>
  <c r="J705" i="4"/>
  <c r="J697" i="4"/>
  <c r="J689" i="4"/>
  <c r="J681" i="4"/>
  <c r="J673" i="4"/>
  <c r="J665" i="4"/>
  <c r="J657" i="4"/>
  <c r="J649" i="4"/>
  <c r="J641" i="4"/>
  <c r="J633" i="4"/>
  <c r="J625" i="4"/>
  <c r="J617" i="4"/>
  <c r="J609" i="4"/>
  <c r="J601" i="4"/>
  <c r="J593" i="4"/>
  <c r="J585" i="4"/>
  <c r="J577" i="4"/>
  <c r="J569" i="4"/>
  <c r="J561" i="4"/>
  <c r="J553" i="4"/>
  <c r="J545" i="4"/>
  <c r="J537" i="4"/>
  <c r="J529" i="4"/>
  <c r="J521" i="4"/>
  <c r="J513" i="4"/>
  <c r="J505" i="4"/>
  <c r="J497" i="4"/>
  <c r="J489" i="4"/>
  <c r="J481" i="4"/>
  <c r="J473" i="4"/>
  <c r="J465" i="4"/>
  <c r="J457" i="4"/>
  <c r="J449" i="4"/>
  <c r="J441" i="4"/>
  <c r="J433" i="4"/>
  <c r="J425" i="4"/>
  <c r="J417" i="4"/>
  <c r="J409" i="4"/>
  <c r="J401" i="4"/>
  <c r="J393" i="4"/>
  <c r="J385" i="4"/>
  <c r="J377" i="4"/>
  <c r="J369" i="4"/>
  <c r="J361" i="4"/>
  <c r="J353" i="4"/>
  <c r="J345" i="4"/>
  <c r="J337" i="4"/>
  <c r="J329" i="4"/>
  <c r="J321" i="4"/>
  <c r="J313" i="4"/>
  <c r="J305" i="4"/>
  <c r="J297" i="4"/>
  <c r="J289" i="4"/>
  <c r="J281" i="4"/>
  <c r="J273" i="4"/>
  <c r="J265" i="4"/>
  <c r="J257" i="4"/>
  <c r="J249" i="4"/>
  <c r="J241" i="4"/>
  <c r="J233" i="4"/>
  <c r="J225" i="4"/>
  <c r="J217" i="4"/>
  <c r="J209" i="4"/>
  <c r="J201" i="4"/>
  <c r="J193" i="4"/>
  <c r="J185" i="4"/>
  <c r="J177" i="4"/>
  <c r="J169" i="4"/>
  <c r="J161" i="4"/>
  <c r="J153" i="4"/>
  <c r="J145" i="4"/>
  <c r="J137" i="4"/>
  <c r="J129" i="4"/>
  <c r="J121" i="4"/>
  <c r="J113" i="4"/>
  <c r="J105" i="4"/>
  <c r="J97" i="4"/>
  <c r="J89" i="4"/>
  <c r="J81" i="4"/>
  <c r="J73" i="4"/>
  <c r="J65" i="4"/>
  <c r="J57" i="4"/>
  <c r="J49" i="4"/>
  <c r="J41" i="4"/>
  <c r="J33" i="4"/>
  <c r="J25" i="4"/>
  <c r="J17" i="4"/>
  <c r="J9" i="4"/>
  <c r="J1184" i="4"/>
  <c r="J1176" i="4"/>
  <c r="J1168" i="4"/>
  <c r="J1160" i="4"/>
  <c r="J1152" i="4"/>
  <c r="J1144" i="4"/>
  <c r="J1136" i="4"/>
  <c r="J1128" i="4"/>
  <c r="J1120" i="4"/>
  <c r="J1112" i="4"/>
  <c r="J1104" i="4"/>
  <c r="J1096" i="4"/>
  <c r="J1088" i="4"/>
  <c r="J1080" i="4"/>
  <c r="J1072" i="4"/>
  <c r="J1064" i="4"/>
  <c r="J1056" i="4"/>
  <c r="J1048" i="4"/>
  <c r="J1040" i="4"/>
  <c r="J1032" i="4"/>
  <c r="J1024" i="4"/>
  <c r="J1016" i="4"/>
  <c r="J1008" i="4"/>
  <c r="J1000" i="4"/>
  <c r="J992" i="4"/>
  <c r="J984" i="4"/>
  <c r="J976" i="4"/>
  <c r="J968" i="4"/>
  <c r="J960" i="4"/>
  <c r="J952" i="4"/>
  <c r="J944" i="4"/>
  <c r="J936" i="4"/>
  <c r="J928" i="4"/>
  <c r="J920" i="4"/>
  <c r="J912" i="4"/>
  <c r="J904" i="4"/>
  <c r="J896" i="4"/>
  <c r="J888" i="4"/>
  <c r="J880" i="4"/>
  <c r="J872" i="4"/>
  <c r="J864" i="4"/>
  <c r="J856" i="4"/>
  <c r="J848" i="4"/>
  <c r="J840" i="4"/>
  <c r="J832" i="4"/>
  <c r="J824" i="4"/>
  <c r="J816" i="4"/>
  <c r="J808" i="4"/>
  <c r="J800" i="4"/>
  <c r="J792" i="4"/>
  <c r="J784" i="4"/>
  <c r="J776" i="4"/>
  <c r="J768" i="4"/>
  <c r="J760" i="4"/>
  <c r="J752" i="4"/>
  <c r="J744" i="4"/>
  <c r="J736" i="4"/>
  <c r="J728" i="4"/>
  <c r="J720" i="4"/>
  <c r="J712" i="4"/>
  <c r="J704" i="4"/>
  <c r="J696" i="4"/>
  <c r="J688" i="4"/>
  <c r="J680" i="4"/>
  <c r="J672" i="4"/>
  <c r="J664" i="4"/>
  <c r="J656" i="4"/>
  <c r="J648" i="4"/>
  <c r="J640" i="4"/>
  <c r="J632" i="4"/>
  <c r="J624" i="4"/>
  <c r="J616" i="4"/>
  <c r="J608" i="4"/>
  <c r="J600" i="4"/>
  <c r="J592" i="4"/>
  <c r="J584" i="4"/>
  <c r="J576" i="4"/>
  <c r="J568" i="4"/>
  <c r="J560" i="4"/>
  <c r="J552" i="4"/>
  <c r="J544" i="4"/>
  <c r="J536" i="4"/>
  <c r="J528" i="4"/>
  <c r="J520" i="4"/>
  <c r="J512" i="4"/>
  <c r="J504" i="4"/>
  <c r="J496" i="4"/>
  <c r="J488" i="4"/>
  <c r="J480" i="4"/>
  <c r="J472" i="4"/>
  <c r="J464" i="4"/>
  <c r="J456" i="4"/>
  <c r="J448" i="4"/>
  <c r="J440" i="4"/>
  <c r="J432" i="4"/>
  <c r="J424" i="4"/>
  <c r="J416" i="4"/>
  <c r="J408" i="4"/>
  <c r="J400" i="4"/>
  <c r="J392" i="4"/>
  <c r="J384" i="4"/>
  <c r="J376" i="4"/>
  <c r="J368" i="4"/>
  <c r="J360" i="4"/>
  <c r="J352" i="4"/>
  <c r="J344" i="4"/>
  <c r="J336" i="4"/>
  <c r="J328" i="4"/>
  <c r="J320" i="4"/>
  <c r="J312" i="4"/>
  <c r="J304" i="4"/>
  <c r="J296" i="4"/>
  <c r="J288" i="4"/>
  <c r="J280" i="4"/>
  <c r="J272" i="4"/>
  <c r="J264" i="4"/>
  <c r="J256" i="4"/>
  <c r="J248" i="4"/>
  <c r="J240" i="4"/>
  <c r="J232" i="4"/>
  <c r="J224" i="4"/>
  <c r="J216" i="4"/>
  <c r="J208" i="4"/>
  <c r="J200" i="4"/>
  <c r="J192" i="4"/>
  <c r="J184" i="4"/>
  <c r="J176" i="4"/>
  <c r="J168" i="4"/>
  <c r="J160" i="4"/>
  <c r="J152" i="4"/>
  <c r="J144" i="4"/>
  <c r="J136" i="4"/>
  <c r="J128" i="4"/>
  <c r="J120" i="4"/>
  <c r="J112" i="4"/>
  <c r="J104" i="4"/>
  <c r="J96" i="4"/>
  <c r="J88" i="4"/>
  <c r="J80" i="4"/>
  <c r="J72" i="4"/>
  <c r="J64" i="4"/>
  <c r="J56" i="4"/>
  <c r="J48" i="4"/>
  <c r="J40" i="4"/>
  <c r="J32" i="4"/>
  <c r="J24" i="4"/>
  <c r="J16" i="4"/>
  <c r="J8" i="4"/>
  <c r="J2" i="4"/>
  <c r="J1183" i="4"/>
  <c r="J1175" i="4"/>
  <c r="J1167" i="4"/>
  <c r="J1159" i="4"/>
  <c r="J1151" i="4"/>
  <c r="J1143" i="4"/>
  <c r="J1135" i="4"/>
  <c r="J1127" i="4"/>
  <c r="J1119" i="4"/>
  <c r="J1111" i="4"/>
  <c r="J1103" i="4"/>
  <c r="J1095" i="4"/>
  <c r="J1087" i="4"/>
  <c r="J1079" i="4"/>
  <c r="J1071" i="4"/>
  <c r="J1063" i="4"/>
  <c r="J1055" i="4"/>
  <c r="J1047" i="4"/>
  <c r="J1039" i="4"/>
  <c r="J1031" i="4"/>
  <c r="J1023" i="4"/>
  <c r="J1015" i="4"/>
  <c r="J1007" i="4"/>
  <c r="J999" i="4"/>
  <c r="J991" i="4"/>
  <c r="J975" i="4"/>
  <c r="J967" i="4"/>
  <c r="J959" i="4"/>
  <c r="J951" i="4"/>
  <c r="J943" i="4"/>
  <c r="J935" i="4"/>
  <c r="J927" i="4"/>
  <c r="J919" i="4"/>
  <c r="J911" i="4"/>
  <c r="J903" i="4"/>
  <c r="J895" i="4"/>
  <c r="J887" i="4"/>
  <c r="J879" i="4"/>
  <c r="J871" i="4"/>
  <c r="J863" i="4"/>
  <c r="J855" i="4"/>
  <c r="J847" i="4"/>
  <c r="J839" i="4"/>
  <c r="J831" i="4"/>
  <c r="J823" i="4"/>
  <c r="J815" i="4"/>
  <c r="J807" i="4"/>
  <c r="J799" i="4"/>
  <c r="J791" i="4"/>
  <c r="J783" i="4"/>
  <c r="J775" i="4"/>
  <c r="J767" i="4"/>
  <c r="J759" i="4"/>
  <c r="J751" i="4"/>
  <c r="J743" i="4"/>
  <c r="J735" i="4"/>
  <c r="J727" i="4"/>
  <c r="J719" i="4"/>
  <c r="J711" i="4"/>
  <c r="J703" i="4"/>
  <c r="J695" i="4"/>
  <c r="J687" i="4"/>
  <c r="J679" i="4"/>
  <c r="J671" i="4"/>
  <c r="J663" i="4"/>
  <c r="J655" i="4"/>
  <c r="J647" i="4"/>
  <c r="J639" i="4"/>
  <c r="J631" i="4"/>
  <c r="J623" i="4"/>
  <c r="J615" i="4"/>
  <c r="J607" i="4"/>
  <c r="J599" i="4"/>
  <c r="J591" i="4"/>
  <c r="J583" i="4"/>
  <c r="J575" i="4"/>
  <c r="J567" i="4"/>
  <c r="J559" i="4"/>
  <c r="J551" i="4"/>
  <c r="J543" i="4"/>
  <c r="J535" i="4"/>
  <c r="J527" i="4"/>
  <c r="J519" i="4"/>
  <c r="J511" i="4"/>
  <c r="J503" i="4"/>
  <c r="J495" i="4"/>
  <c r="J487" i="4"/>
  <c r="J479" i="4"/>
  <c r="J471" i="4"/>
  <c r="J463" i="4"/>
  <c r="J455" i="4"/>
  <c r="J447" i="4"/>
  <c r="J439" i="4"/>
  <c r="J431" i="4"/>
  <c r="J423" i="4"/>
  <c r="J415" i="4"/>
  <c r="J407" i="4"/>
  <c r="J399" i="4"/>
  <c r="J391" i="4"/>
  <c r="J383" i="4"/>
  <c r="J375" i="4"/>
  <c r="J367" i="4"/>
  <c r="J359" i="4"/>
  <c r="J351" i="4"/>
  <c r="J343" i="4"/>
  <c r="J335" i="4"/>
  <c r="J327" i="4"/>
  <c r="J319" i="4"/>
  <c r="J311" i="4"/>
  <c r="J303" i="4"/>
  <c r="J295" i="4"/>
  <c r="J287" i="4"/>
  <c r="J279" i="4"/>
  <c r="J271" i="4"/>
  <c r="J263" i="4"/>
  <c r="J255" i="4"/>
  <c r="J247" i="4"/>
  <c r="J239" i="4"/>
  <c r="J231" i="4"/>
  <c r="J223" i="4"/>
  <c r="J215" i="4"/>
  <c r="J207" i="4"/>
  <c r="J199" i="4"/>
  <c r="J191" i="4"/>
  <c r="J183" i="4"/>
  <c r="J175" i="4"/>
  <c r="J167" i="4"/>
  <c r="J159" i="4"/>
  <c r="J151" i="4"/>
  <c r="J143" i="4"/>
  <c r="J135" i="4"/>
  <c r="J127" i="4"/>
  <c r="J119" i="4"/>
  <c r="J111" i="4"/>
  <c r="J103" i="4"/>
  <c r="J95" i="4"/>
  <c r="J87" i="4"/>
  <c r="J79" i="4"/>
  <c r="J71" i="4"/>
  <c r="J63" i="4"/>
  <c r="J55" i="4"/>
  <c r="J47" i="4"/>
  <c r="J39" i="4"/>
  <c r="J31" i="4"/>
  <c r="J23" i="4"/>
  <c r="J15" i="4"/>
  <c r="J7" i="4"/>
  <c r="J1190" i="4"/>
  <c r="J1182" i="4"/>
  <c r="J1174" i="4"/>
  <c r="J1166" i="4"/>
  <c r="J1158" i="4"/>
  <c r="J1150" i="4"/>
  <c r="J1142" i="4"/>
  <c r="J1134" i="4"/>
  <c r="J1126" i="4"/>
  <c r="J1118" i="4"/>
  <c r="J1110" i="4"/>
  <c r="J1102" i="4"/>
  <c r="J1094" i="4"/>
  <c r="J1086" i="4"/>
  <c r="J1078" i="4"/>
  <c r="J1070" i="4"/>
  <c r="J1062" i="4"/>
  <c r="J1054" i="4"/>
  <c r="J1046" i="4"/>
  <c r="J1038" i="4"/>
  <c r="J1030" i="4"/>
  <c r="J1022" i="4"/>
  <c r="J1014" i="4"/>
  <c r="J1006" i="4"/>
  <c r="J998" i="4"/>
  <c r="J990" i="4"/>
  <c r="J982" i="4"/>
  <c r="J974" i="4"/>
  <c r="J966" i="4"/>
  <c r="J958" i="4"/>
  <c r="J950" i="4"/>
  <c r="J942" i="4"/>
  <c r="J934" i="4"/>
  <c r="J926" i="4"/>
  <c r="J918" i="4"/>
  <c r="J910" i="4"/>
  <c r="J902" i="4"/>
  <c r="J894" i="4"/>
  <c r="J886" i="4"/>
  <c r="J878" i="4"/>
  <c r="J870" i="4"/>
  <c r="J862" i="4"/>
  <c r="J854" i="4"/>
  <c r="J846" i="4"/>
  <c r="J838" i="4"/>
  <c r="J830" i="4"/>
  <c r="J822" i="4"/>
  <c r="J814" i="4"/>
  <c r="J806" i="4"/>
  <c r="J798" i="4"/>
  <c r="J790" i="4"/>
  <c r="J782" i="4"/>
  <c r="J774" i="4"/>
  <c r="J766" i="4"/>
  <c r="J758" i="4"/>
  <c r="J750" i="4"/>
  <c r="J742" i="4"/>
  <c r="J734" i="4"/>
  <c r="J726" i="4"/>
  <c r="J718" i="4"/>
  <c r="J710" i="4"/>
  <c r="J702" i="4"/>
  <c r="J694" i="4"/>
  <c r="J686" i="4"/>
  <c r="J678" i="4"/>
  <c r="J670" i="4"/>
  <c r="J662" i="4"/>
  <c r="J654" i="4"/>
  <c r="J646" i="4"/>
  <c r="J638" i="4"/>
  <c r="J630" i="4"/>
  <c r="J622" i="4"/>
  <c r="J614" i="4"/>
  <c r="J606" i="4"/>
  <c r="J598" i="4"/>
  <c r="J590" i="4"/>
  <c r="J582" i="4"/>
  <c r="J574" i="4"/>
  <c r="J566" i="4"/>
  <c r="J558" i="4"/>
  <c r="J550" i="4"/>
  <c r="J542" i="4"/>
  <c r="J534" i="4"/>
  <c r="J526" i="4"/>
  <c r="J518" i="4"/>
  <c r="J510" i="4"/>
  <c r="J502" i="4"/>
  <c r="J494" i="4"/>
  <c r="J486" i="4"/>
  <c r="J478" i="4"/>
  <c r="J470" i="4"/>
  <c r="J462" i="4"/>
  <c r="J454" i="4"/>
  <c r="J446" i="4"/>
  <c r="J438" i="4"/>
  <c r="J430" i="4"/>
  <c r="J422" i="4"/>
  <c r="J414" i="4"/>
  <c r="J406" i="4"/>
  <c r="J398" i="4"/>
  <c r="J390" i="4"/>
  <c r="J382" i="4"/>
  <c r="J374" i="4"/>
  <c r="J366" i="4"/>
  <c r="J358" i="4"/>
  <c r="J350" i="4"/>
  <c r="J342" i="4"/>
  <c r="J334" i="4"/>
  <c r="J326" i="4"/>
  <c r="J318" i="4"/>
  <c r="J310" i="4"/>
  <c r="J302" i="4"/>
  <c r="J294" i="4"/>
  <c r="J286" i="4"/>
  <c r="J278" i="4"/>
  <c r="J270" i="4"/>
  <c r="J262" i="4"/>
  <c r="J254" i="4"/>
  <c r="J246" i="4"/>
  <c r="J238" i="4"/>
  <c r="J230" i="4"/>
  <c r="J222" i="4"/>
  <c r="J214" i="4"/>
  <c r="J206" i="4"/>
  <c r="J198" i="4"/>
  <c r="J190" i="4"/>
  <c r="J182" i="4"/>
  <c r="J174" i="4"/>
  <c r="J166" i="4"/>
  <c r="J158" i="4"/>
  <c r="J150" i="4"/>
  <c r="J142" i="4"/>
  <c r="J134" i="4"/>
  <c r="J126" i="4"/>
  <c r="J118" i="4"/>
  <c r="J110" i="4"/>
  <c r="J102" i="4"/>
  <c r="J94" i="4"/>
  <c r="J86" i="4"/>
  <c r="J78" i="4"/>
  <c r="J70" i="4"/>
  <c r="J62" i="4"/>
  <c r="J54" i="4"/>
  <c r="J46" i="4"/>
  <c r="J38" i="4"/>
  <c r="J30" i="4"/>
  <c r="J22" i="4"/>
  <c r="J14" i="4"/>
  <c r="J6" i="4"/>
  <c r="J1181" i="4"/>
  <c r="J1173" i="4"/>
  <c r="J1165" i="4"/>
  <c r="J1157" i="4"/>
  <c r="J1149" i="4"/>
  <c r="J1141" i="4"/>
  <c r="J1133" i="4"/>
  <c r="J1125" i="4"/>
  <c r="J1117" i="4"/>
  <c r="J1109" i="4"/>
  <c r="J1101" i="4"/>
  <c r="J1093" i="4"/>
  <c r="J1085" i="4"/>
  <c r="J1077" i="4"/>
  <c r="J1069" i="4"/>
  <c r="J1061" i="4"/>
  <c r="J1053" i="4"/>
  <c r="J1045" i="4"/>
  <c r="J1037" i="4"/>
  <c r="J1029" i="4"/>
  <c r="J1021" i="4"/>
  <c r="J1013" i="4"/>
  <c r="J1005" i="4"/>
  <c r="J997" i="4"/>
  <c r="J989" i="4"/>
  <c r="J981" i="4"/>
  <c r="J973" i="4"/>
  <c r="J965" i="4"/>
  <c r="J957" i="4"/>
  <c r="J949" i="4"/>
  <c r="J941" i="4"/>
  <c r="J933" i="4"/>
  <c r="J925" i="4"/>
  <c r="J917" i="4"/>
  <c r="J909" i="4"/>
  <c r="J901" i="4"/>
  <c r="J893" i="4"/>
  <c r="J885" i="4"/>
  <c r="J877" i="4"/>
  <c r="J869" i="4"/>
  <c r="J861" i="4"/>
  <c r="J853" i="4"/>
  <c r="J845" i="4"/>
  <c r="J837" i="4"/>
  <c r="J829" i="4"/>
  <c r="J821" i="4"/>
  <c r="J813" i="4"/>
  <c r="J805" i="4"/>
  <c r="J797" i="4"/>
  <c r="J789" i="4"/>
  <c r="J781" i="4"/>
  <c r="J773" i="4"/>
  <c r="J765" i="4"/>
  <c r="J757" i="4"/>
  <c r="J749" i="4"/>
  <c r="J741" i="4"/>
  <c r="J733" i="4"/>
  <c r="J725" i="4"/>
  <c r="J717" i="4"/>
  <c r="J709" i="4"/>
  <c r="J701" i="4"/>
  <c r="J693" i="4"/>
  <c r="J685" i="4"/>
  <c r="J677" i="4"/>
  <c r="J669" i="4"/>
  <c r="J661" i="4"/>
  <c r="J653" i="4"/>
  <c r="J645" i="4"/>
  <c r="J637" i="4"/>
  <c r="J629" i="4"/>
  <c r="J621" i="4"/>
  <c r="J613" i="4"/>
  <c r="J605" i="4"/>
  <c r="J597" i="4"/>
  <c r="J589" i="4"/>
  <c r="J581" i="4"/>
  <c r="J573" i="4"/>
  <c r="J565" i="4"/>
  <c r="J557" i="4"/>
  <c r="J549" i="4"/>
  <c r="J541" i="4"/>
  <c r="J533" i="4"/>
  <c r="J525" i="4"/>
  <c r="J517" i="4"/>
  <c r="J509" i="4"/>
  <c r="J501" i="4"/>
  <c r="J493" i="4"/>
  <c r="J485" i="4"/>
  <c r="J477" i="4"/>
  <c r="J469" i="4"/>
  <c r="J461" i="4"/>
  <c r="J453" i="4"/>
  <c r="J445" i="4"/>
  <c r="J437" i="4"/>
  <c r="J429" i="4"/>
  <c r="J421" i="4"/>
  <c r="J413" i="4"/>
  <c r="J405" i="4"/>
  <c r="J397" i="4"/>
  <c r="J389" i="4"/>
  <c r="J381" i="4"/>
  <c r="J373" i="4"/>
  <c r="J365" i="4"/>
  <c r="J357" i="4"/>
  <c r="J349" i="4"/>
  <c r="J341" i="4"/>
  <c r="J333" i="4"/>
  <c r="J325" i="4"/>
  <c r="J317" i="4"/>
  <c r="J309" i="4"/>
  <c r="J301" i="4"/>
  <c r="J293" i="4"/>
  <c r="J285" i="4"/>
  <c r="J277" i="4"/>
  <c r="J269" i="4"/>
  <c r="J261" i="4"/>
  <c r="J253" i="4"/>
  <c r="J245" i="4"/>
  <c r="J237" i="4"/>
  <c r="J229" i="4"/>
  <c r="J221" i="4"/>
  <c r="J213" i="4"/>
  <c r="J205" i="4"/>
  <c r="J197" i="4"/>
  <c r="J189" i="4"/>
  <c r="J181" i="4"/>
  <c r="J173" i="4"/>
  <c r="J165" i="4"/>
  <c r="J157" i="4"/>
  <c r="J149" i="4"/>
  <c r="J141" i="4"/>
  <c r="J133" i="4"/>
  <c r="J125" i="4"/>
  <c r="J117" i="4"/>
  <c r="J109" i="4"/>
  <c r="J101" i="4"/>
  <c r="J93" i="4"/>
  <c r="J85" i="4"/>
  <c r="J77" i="4"/>
  <c r="J69" i="4"/>
  <c r="J61" i="4"/>
  <c r="J53" i="4"/>
  <c r="J45" i="4"/>
  <c r="J37" i="4"/>
  <c r="J29" i="4"/>
  <c r="J21" i="4"/>
  <c r="J13" i="4"/>
  <c r="J5" i="4"/>
  <c r="J1188" i="4"/>
  <c r="J1180" i="4"/>
  <c r="J1172" i="4"/>
  <c r="J1164" i="4"/>
  <c r="J1156" i="4"/>
  <c r="J1148" i="4"/>
  <c r="J1140" i="4"/>
  <c r="J1132" i="4"/>
  <c r="J1124" i="4"/>
  <c r="J1116" i="4"/>
  <c r="J1108" i="4"/>
  <c r="J1100" i="4"/>
  <c r="J1092" i="4"/>
  <c r="J1084" i="4"/>
  <c r="J1076" i="4"/>
  <c r="J1068" i="4"/>
  <c r="J1060" i="4"/>
  <c r="J1052" i="4"/>
  <c r="J1044" i="4"/>
  <c r="J1036" i="4"/>
  <c r="J1028" i="4"/>
  <c r="J1020" i="4"/>
  <c r="J1012" i="4"/>
  <c r="J1004" i="4"/>
  <c r="J996" i="4"/>
  <c r="J988" i="4"/>
  <c r="J980" i="4"/>
  <c r="J972" i="4"/>
  <c r="J964" i="4"/>
  <c r="J956" i="4"/>
  <c r="J948" i="4"/>
  <c r="J940" i="4"/>
  <c r="J932" i="4"/>
  <c r="J924" i="4"/>
  <c r="J916" i="4"/>
  <c r="J908" i="4"/>
  <c r="J900" i="4"/>
  <c r="J892" i="4"/>
  <c r="J884" i="4"/>
  <c r="J876" i="4"/>
  <c r="J868" i="4"/>
  <c r="J860" i="4"/>
  <c r="J852" i="4"/>
  <c r="J844" i="4"/>
  <c r="J836" i="4"/>
  <c r="J828" i="4"/>
  <c r="J820" i="4"/>
  <c r="J812" i="4"/>
  <c r="J804" i="4"/>
  <c r="J796" i="4"/>
  <c r="J788" i="4"/>
  <c r="J780" i="4"/>
  <c r="J772" i="4"/>
  <c r="J764" i="4"/>
  <c r="J756" i="4"/>
  <c r="J748" i="4"/>
  <c r="J740" i="4"/>
  <c r="J732" i="4"/>
  <c r="J724" i="4"/>
  <c r="J716" i="4"/>
  <c r="J708" i="4"/>
  <c r="J700" i="4"/>
  <c r="J692" i="4"/>
  <c r="J684" i="4"/>
  <c r="J676" i="4"/>
  <c r="J668" i="4"/>
  <c r="J660" i="4"/>
  <c r="J652" i="4"/>
  <c r="J644" i="4"/>
  <c r="J636" i="4"/>
  <c r="J628" i="4"/>
  <c r="J620" i="4"/>
  <c r="J612" i="4"/>
  <c r="J604" i="4"/>
  <c r="J596" i="4"/>
  <c r="J588" i="4"/>
  <c r="J580" i="4"/>
  <c r="J572" i="4"/>
  <c r="J564" i="4"/>
  <c r="J556" i="4"/>
  <c r="J548" i="4"/>
  <c r="J540" i="4"/>
  <c r="J532" i="4"/>
  <c r="J524" i="4"/>
  <c r="J516" i="4"/>
  <c r="J508" i="4"/>
  <c r="J500" i="4"/>
  <c r="J492" i="4"/>
  <c r="J484" i="4"/>
  <c r="J476" i="4"/>
  <c r="J468" i="4"/>
  <c r="J460" i="4"/>
  <c r="J452" i="4"/>
  <c r="J444" i="4"/>
  <c r="J436" i="4"/>
  <c r="J428" i="4"/>
  <c r="J420" i="4"/>
  <c r="J412" i="4"/>
  <c r="J404" i="4"/>
  <c r="J396" i="4"/>
  <c r="J388" i="4"/>
  <c r="J380" i="4"/>
  <c r="J372" i="4"/>
  <c r="J364" i="4"/>
  <c r="J356" i="4"/>
  <c r="J348" i="4"/>
  <c r="J340" i="4"/>
  <c r="J332" i="4"/>
  <c r="J324" i="4"/>
  <c r="J316" i="4"/>
  <c r="J308" i="4"/>
  <c r="J300" i="4"/>
  <c r="J292" i="4"/>
  <c r="J284" i="4"/>
  <c r="J276" i="4"/>
  <c r="J268" i="4"/>
  <c r="J260" i="4"/>
  <c r="J252" i="4"/>
  <c r="J244" i="4"/>
  <c r="J236" i="4"/>
  <c r="J228" i="4"/>
  <c r="J220" i="4"/>
  <c r="J212" i="4"/>
  <c r="J204" i="4"/>
  <c r="J196" i="4"/>
  <c r="J188" i="4"/>
  <c r="J180" i="4"/>
  <c r="J172" i="4"/>
  <c r="J164" i="4"/>
  <c r="J156" i="4"/>
  <c r="J148" i="4"/>
  <c r="J140" i="4"/>
  <c r="J132" i="4"/>
  <c r="J124" i="4"/>
  <c r="J116" i="4"/>
  <c r="J108" i="4"/>
  <c r="J100" i="4"/>
  <c r="J92" i="4"/>
  <c r="J84" i="4"/>
  <c r="J76" i="4"/>
  <c r="J68" i="4"/>
  <c r="J60" i="4"/>
  <c r="J52" i="4"/>
  <c r="J44" i="4"/>
  <c r="J36" i="4"/>
  <c r="J28" i="4"/>
  <c r="J20" i="4"/>
  <c r="J12" i="4"/>
  <c r="J4" i="4"/>
  <c r="J1187" i="4"/>
  <c r="J1171" i="4"/>
  <c r="J1163" i="4"/>
  <c r="J1147" i="4"/>
  <c r="J1131" i="4"/>
  <c r="J1115" i="4"/>
  <c r="J1099" i="4"/>
  <c r="J1083" i="4"/>
  <c r="J1067" i="4"/>
  <c r="J1051" i="4"/>
  <c r="J1035" i="4"/>
  <c r="J1019" i="4"/>
  <c r="J1011" i="4"/>
  <c r="J995" i="4"/>
  <c r="J979" i="4"/>
  <c r="J963" i="4"/>
  <c r="J947" i="4"/>
  <c r="J931" i="4"/>
  <c r="J915" i="4"/>
  <c r="J899" i="4"/>
  <c r="J883" i="4"/>
  <c r="J875" i="4"/>
  <c r="J859" i="4"/>
  <c r="J843" i="4"/>
  <c r="J827" i="4"/>
  <c r="J811" i="4"/>
  <c r="J795" i="4"/>
  <c r="J779" i="4"/>
  <c r="J763" i="4"/>
  <c r="J747" i="4"/>
  <c r="J731" i="4"/>
  <c r="J715" i="4"/>
  <c r="J699" i="4"/>
  <c r="J683" i="4"/>
  <c r="J675" i="4"/>
  <c r="J659" i="4"/>
  <c r="J651" i="4"/>
  <c r="J643" i="4"/>
  <c r="J635" i="4"/>
  <c r="J627" i="4"/>
  <c r="J619" i="4"/>
  <c r="J611" i="4"/>
  <c r="J603" i="4"/>
  <c r="J595" i="4"/>
  <c r="J587" i="4"/>
  <c r="J571" i="4"/>
  <c r="J563" i="4"/>
  <c r="J555" i="4"/>
  <c r="J547" i="4"/>
  <c r="J539" i="4"/>
  <c r="J531" i="4"/>
  <c r="J523" i="4"/>
  <c r="J515" i="4"/>
  <c r="J507" i="4"/>
  <c r="J499" i="4"/>
  <c r="J491" i="4"/>
  <c r="J483" i="4"/>
  <c r="J475" i="4"/>
  <c r="J467" i="4"/>
  <c r="J459" i="4"/>
  <c r="J451" i="4"/>
  <c r="J443" i="4"/>
  <c r="J435" i="4"/>
  <c r="J427" i="4"/>
  <c r="J419" i="4"/>
  <c r="J411" i="4"/>
  <c r="J403" i="4"/>
  <c r="J395" i="4"/>
  <c r="J387" i="4"/>
  <c r="J379" i="4"/>
  <c r="J371" i="4"/>
  <c r="J363" i="4"/>
  <c r="J355" i="4"/>
  <c r="J347" i="4"/>
  <c r="J339" i="4"/>
  <c r="J331" i="4"/>
  <c r="J323" i="4"/>
  <c r="J315" i="4"/>
  <c r="J307" i="4"/>
  <c r="J299" i="4"/>
  <c r="J291" i="4"/>
  <c r="J283" i="4"/>
  <c r="J275" i="4"/>
  <c r="J267" i="4"/>
  <c r="J259" i="4"/>
  <c r="J251" i="4"/>
  <c r="J243" i="4"/>
  <c r="J235" i="4"/>
  <c r="J227" i="4"/>
  <c r="J219" i="4"/>
  <c r="J211" i="4"/>
  <c r="J203" i="4"/>
  <c r="J195" i="4"/>
  <c r="J187" i="4"/>
  <c r="J179" i="4"/>
  <c r="J171" i="4"/>
  <c r="J163" i="4"/>
  <c r="J155" i="4"/>
  <c r="J147" i="4"/>
  <c r="J139" i="4"/>
  <c r="J131" i="4"/>
  <c r="J123" i="4"/>
  <c r="J115" i="4"/>
  <c r="J107" i="4"/>
  <c r="J99" i="4"/>
  <c r="J91" i="4"/>
  <c r="J83" i="4"/>
  <c r="J75" i="4"/>
  <c r="J67" i="4"/>
  <c r="J59" i="4"/>
  <c r="J51" i="4"/>
  <c r="J43" i="4"/>
  <c r="J35" i="4"/>
  <c r="J27" i="4"/>
  <c r="J19" i="4"/>
  <c r="J11" i="4"/>
  <c r="J3" i="4"/>
  <c r="A19" i="5" l="1"/>
  <c r="A20" i="5" l="1"/>
  <c r="A21" i="5" l="1"/>
  <c r="N1468" i="6"/>
  <c r="D17" i="6" l="1"/>
  <c r="D817" i="6"/>
  <c r="D821" i="6"/>
  <c r="A22" i="5"/>
  <c r="D650" i="6"/>
  <c r="D808" i="6"/>
  <c r="D392" i="6"/>
  <c r="D710" i="6"/>
  <c r="D705" i="6"/>
  <c r="D347" i="6"/>
  <c r="D203" i="6"/>
  <c r="D548" i="6"/>
  <c r="D756" i="6"/>
  <c r="D173" i="6"/>
  <c r="D47" i="6"/>
  <c r="D857" i="6"/>
  <c r="D366" i="6"/>
  <c r="D64" i="6"/>
  <c r="D632" i="6"/>
  <c r="D223" i="6"/>
  <c r="D470" i="6"/>
  <c r="D750" i="6"/>
  <c r="D61" i="6"/>
  <c r="D863" i="6"/>
  <c r="D195" i="6"/>
  <c r="D51" i="6"/>
  <c r="D882" i="6"/>
  <c r="D386" i="6"/>
  <c r="D457" i="6"/>
  <c r="D4" i="6"/>
  <c r="D755" i="6"/>
  <c r="D127" i="6"/>
  <c r="D288" i="6"/>
  <c r="D264" i="6"/>
  <c r="D738" i="6"/>
  <c r="D1046" i="6"/>
  <c r="D316" i="6"/>
  <c r="D503" i="6"/>
  <c r="D442" i="6"/>
  <c r="D296" i="6"/>
  <c r="D221" i="6"/>
  <c r="D1120" i="6"/>
  <c r="D383" i="6"/>
  <c r="D508" i="6"/>
  <c r="D413" i="6"/>
  <c r="D581" i="6"/>
  <c r="D160" i="6"/>
  <c r="D348" i="6"/>
  <c r="D269" i="6"/>
  <c r="D583" i="6"/>
  <c r="D454" i="6"/>
  <c r="D845" i="6"/>
  <c r="D202" i="6"/>
  <c r="D48" i="6"/>
  <c r="D172" i="6"/>
  <c r="D869" i="6"/>
  <c r="D268" i="6"/>
  <c r="D582" i="6"/>
  <c r="D109" i="6"/>
  <c r="D341" i="6"/>
  <c r="D783" i="6"/>
  <c r="D381" i="6"/>
  <c r="D881" i="6"/>
  <c r="D726" i="6"/>
  <c r="D382" i="6"/>
  <c r="D836" i="6"/>
  <c r="D889" i="6"/>
  <c r="D852" i="6"/>
  <c r="D267" i="6"/>
  <c r="D133" i="6"/>
  <c r="D835" i="6"/>
  <c r="D19" i="6"/>
  <c r="D647" i="6"/>
  <c r="D860" i="6"/>
  <c r="D833" i="6"/>
  <c r="D768" i="6"/>
  <c r="D509" i="6"/>
  <c r="D139" i="6"/>
  <c r="D216" i="6"/>
  <c r="D417" i="6"/>
  <c r="D907" i="6"/>
  <c r="D914" i="6"/>
  <c r="D780" i="6"/>
  <c r="D154" i="6"/>
  <c r="D346" i="6"/>
  <c r="D861" i="6"/>
  <c r="D35" i="6"/>
  <c r="D211" i="6"/>
  <c r="D364" i="6"/>
  <c r="D263" i="6"/>
  <c r="D158" i="6"/>
  <c r="D773" i="6"/>
  <c r="D199" i="6"/>
  <c r="D350" i="6"/>
  <c r="D358" i="6"/>
  <c r="D689" i="6"/>
  <c r="D864" i="6"/>
  <c r="D37" i="6"/>
  <c r="D639" i="6"/>
  <c r="D390" i="6"/>
  <c r="D585" i="6"/>
  <c r="D591" i="6"/>
  <c r="D590" i="6"/>
  <c r="D453" i="6"/>
  <c r="D912" i="6"/>
  <c r="D640" i="6"/>
  <c r="D291" i="6"/>
  <c r="D44" i="6"/>
  <c r="D668" i="6"/>
  <c r="D875" i="6"/>
  <c r="D344" i="6"/>
  <c r="D24" i="6"/>
  <c r="D518" i="6"/>
  <c r="D597" i="6"/>
  <c r="D463" i="6"/>
  <c r="D205" i="6"/>
  <c r="D745" i="6"/>
  <c r="D134" i="6"/>
  <c r="D813" i="6"/>
  <c r="D278" i="6"/>
  <c r="D209" i="6"/>
  <c r="D459" i="6"/>
  <c r="D762" i="6"/>
  <c r="D185" i="6"/>
  <c r="D361" i="6"/>
  <c r="D898" i="6"/>
  <c r="D169" i="6"/>
  <c r="D146" i="6"/>
  <c r="D95" i="6"/>
  <c r="D563" i="6"/>
  <c r="D826" i="6"/>
  <c r="D559" i="6"/>
  <c r="D15" i="6"/>
  <c r="D693" i="6"/>
  <c r="D1121" i="6"/>
  <c r="D136" i="6"/>
  <c r="D365" i="6"/>
  <c r="D320" i="6"/>
  <c r="D751" i="6"/>
  <c r="D147" i="6"/>
  <c r="D517" i="6"/>
  <c r="D638" i="6"/>
  <c r="D584" i="6"/>
  <c r="D397" i="6"/>
  <c r="D661" i="6"/>
  <c r="D904" i="6"/>
  <c r="D637" i="6"/>
  <c r="D311" i="6"/>
  <c r="D671" i="6"/>
  <c r="D246" i="6"/>
  <c r="D357" i="6"/>
  <c r="D811" i="6"/>
  <c r="D774" i="6"/>
  <c r="D174" i="6"/>
  <c r="D592" i="6"/>
  <c r="D16" i="6"/>
  <c r="D737" i="6"/>
  <c r="D623" i="6"/>
  <c r="D192" i="6"/>
  <c r="D757" i="6"/>
  <c r="D814" i="6"/>
  <c r="D302" i="6"/>
  <c r="D887" i="6"/>
  <c r="D247" i="6"/>
  <c r="D664" i="6"/>
  <c r="D140" i="6"/>
  <c r="D451" i="6"/>
  <c r="D779" i="6"/>
  <c r="D406" i="6"/>
  <c r="D596" i="6"/>
  <c r="D694" i="6"/>
  <c r="D862" i="6"/>
  <c r="D633" i="6"/>
  <c r="D183" i="6"/>
  <c r="D206" i="6"/>
  <c r="D317" i="6"/>
  <c r="D200" i="6"/>
  <c r="D152" i="6"/>
  <c r="D399" i="6"/>
  <c r="D343" i="6"/>
  <c r="D398" i="6"/>
  <c r="D834" i="6"/>
  <c r="D958" i="6"/>
  <c r="D891" i="6"/>
  <c r="D856" i="6"/>
  <c r="D711" i="6"/>
  <c r="D636" i="6"/>
  <c r="D197" i="6"/>
  <c r="D740" i="6"/>
  <c r="D859" i="6"/>
  <c r="D819" i="6"/>
  <c r="D179" i="6"/>
  <c r="D519" i="6"/>
  <c r="D240" i="6"/>
  <c r="D902" i="6"/>
  <c r="D445" i="6"/>
  <c r="D23" i="6"/>
  <c r="D319" i="6"/>
  <c r="D905" i="6"/>
  <c r="D558" i="6"/>
  <c r="D760" i="6"/>
  <c r="D599" i="6"/>
  <c r="D182" i="6"/>
  <c r="D159" i="6"/>
  <c r="D118" i="6"/>
  <c r="D3" i="6"/>
  <c r="D229" i="6"/>
  <c r="D763" i="6"/>
  <c r="D222" i="6"/>
  <c r="D601" i="6"/>
  <c r="D283" i="6"/>
  <c r="D510" i="6"/>
  <c r="D547" i="6"/>
  <c r="D108" i="6"/>
  <c r="D690" i="6"/>
  <c r="D651" i="6"/>
  <c r="D746" i="6"/>
  <c r="D281" i="6"/>
  <c r="D362" i="6"/>
  <c r="D778" i="6"/>
  <c r="D153" i="6"/>
  <c r="D655" i="6"/>
  <c r="D593" i="6"/>
  <c r="D315" i="6"/>
  <c r="D63" i="6"/>
  <c r="D252" i="6"/>
  <c r="D837" i="6"/>
  <c r="D600" i="6"/>
  <c r="D76" i="6"/>
  <c r="D107" i="6"/>
  <c r="D446" i="6"/>
  <c r="D753" i="6"/>
  <c r="D557" i="6"/>
  <c r="D468" i="6"/>
  <c r="D816" i="6"/>
  <c r="D243" i="6"/>
  <c r="D380" i="6"/>
  <c r="D656" i="6"/>
  <c r="D743" i="6"/>
  <c r="D318" i="6"/>
  <c r="D838" i="6"/>
  <c r="D507" i="6"/>
  <c r="D549" i="6"/>
  <c r="D231" i="6"/>
  <c r="D670" i="6"/>
  <c r="D662" i="6"/>
  <c r="D828" i="6"/>
  <c r="D741" i="6"/>
  <c r="D913" i="6"/>
  <c r="D391" i="6"/>
  <c r="D254" i="6"/>
  <c r="D653" i="6"/>
  <c r="D672" i="6"/>
  <c r="D450" i="6"/>
  <c r="D75" i="6"/>
  <c r="D916" i="6"/>
  <c r="D635" i="6"/>
  <c r="D749" i="6"/>
  <c r="D744" i="6"/>
  <c r="D832" i="6"/>
  <c r="D614" i="6"/>
  <c r="D725" i="6"/>
  <c r="D631" i="6"/>
  <c r="D896" i="6"/>
  <c r="D758" i="6"/>
  <c r="D46" i="6"/>
  <c r="D469" i="6"/>
  <c r="D279" i="6"/>
  <c r="D846" i="6"/>
  <c r="D170" i="6"/>
  <c r="D759" i="6"/>
  <c r="D447" i="6"/>
  <c r="D736" i="6"/>
  <c r="D709" i="6"/>
  <c r="D379" i="6"/>
  <c r="D844" i="6"/>
  <c r="D455" i="6"/>
  <c r="D62" i="6"/>
  <c r="D542" i="6"/>
  <c r="D230" i="6"/>
  <c r="D45" i="6"/>
  <c r="D175" i="6"/>
  <c r="D284" i="6"/>
  <c r="D839" i="6"/>
  <c r="D414" i="6"/>
  <c r="D525" i="6"/>
  <c r="D645" i="6"/>
  <c r="D560" i="6"/>
  <c r="D603" i="6"/>
  <c r="D141" i="6"/>
  <c r="D649" i="6"/>
  <c r="D870" i="6"/>
  <c r="D815" i="6"/>
  <c r="D207" i="6"/>
  <c r="D685" i="6"/>
  <c r="D309" i="6"/>
  <c r="D712" i="6"/>
  <c r="D752" i="6"/>
  <c r="D261" i="6"/>
  <c r="D713" i="6"/>
  <c r="D443" i="6"/>
  <c r="D349" i="6"/>
  <c r="D841" i="6"/>
  <c r="D729" i="6"/>
  <c r="D543" i="6"/>
  <c r="D384" i="6"/>
  <c r="D208" i="6"/>
  <c r="D340" i="6"/>
  <c r="D613" i="6"/>
  <c r="D176" i="6"/>
  <c r="D471" i="6"/>
  <c r="D342" i="6"/>
  <c r="D541" i="6"/>
  <c r="D181" i="6"/>
  <c r="D911" i="6"/>
  <c r="D622" i="6"/>
  <c r="D248" i="6"/>
  <c r="D303" i="6"/>
  <c r="D14" i="6"/>
  <c r="D117" i="6"/>
  <c r="D648" i="6"/>
  <c r="D667" i="6"/>
  <c r="D13" i="6"/>
  <c r="D251" i="6"/>
  <c r="D568" i="6"/>
  <c r="D728" i="6"/>
  <c r="D721" i="6"/>
  <c r="D171" i="6"/>
  <c r="D1199" i="6" l="1"/>
  <c r="D1222" i="6"/>
  <c r="D1210" i="6"/>
  <c r="D1219" i="6"/>
  <c r="D1207" i="6"/>
  <c r="D1218" i="6"/>
  <c r="D1215" i="6"/>
  <c r="N1215" i="6" s="1"/>
  <c r="Y1215" i="4" s="1"/>
  <c r="D1198" i="6"/>
  <c r="D1194" i="6"/>
  <c r="D1196" i="6"/>
  <c r="D1220" i="6"/>
  <c r="D1206" i="6"/>
  <c r="D1203" i="6"/>
  <c r="N1203" i="6" s="1"/>
  <c r="Y1203" i="4" s="1"/>
  <c r="D1192" i="6"/>
  <c r="D1213" i="6"/>
  <c r="D1195" i="6"/>
  <c r="D1212" i="6"/>
  <c r="D1200" i="6"/>
  <c r="D1202" i="6"/>
  <c r="D1211" i="6"/>
  <c r="D408" i="6"/>
  <c r="N408" i="6" s="1"/>
  <c r="Y408" i="4" s="1"/>
  <c r="A23" i="5"/>
  <c r="A24" i="5" s="1"/>
  <c r="A25" i="5" s="1"/>
  <c r="D1205" i="6" s="1"/>
  <c r="N1205" i="6" s="1"/>
  <c r="Y1205" i="4" s="1"/>
  <c r="D135" i="6"/>
  <c r="H135" i="6" s="1"/>
  <c r="D577" i="6"/>
  <c r="D923" i="6"/>
  <c r="D586" i="6"/>
  <c r="D225" i="6"/>
  <c r="D903" i="6"/>
  <c r="N903" i="6" s="1"/>
  <c r="Y903" i="4" s="1"/>
  <c r="D865" i="6"/>
  <c r="D511" i="6"/>
  <c r="N511" i="6" s="1"/>
  <c r="Y511" i="4" s="1"/>
  <c r="D646" i="6"/>
  <c r="N646" i="6" s="1"/>
  <c r="Y646" i="4" s="1"/>
  <c r="D624" i="6"/>
  <c r="N624" i="6" s="1"/>
  <c r="Y624" i="4" s="1"/>
  <c r="D754" i="6"/>
  <c r="D312" i="6"/>
  <c r="D461" i="6"/>
  <c r="D143" i="6"/>
  <c r="H143" i="6" s="1"/>
  <c r="D306" i="6"/>
  <c r="D456" i="6"/>
  <c r="N456" i="6" s="1"/>
  <c r="Y456" i="4" s="1"/>
  <c r="D242" i="6"/>
  <c r="N242" i="6" s="1"/>
  <c r="Y242" i="4" s="1"/>
  <c r="D435" i="6"/>
  <c r="D888" i="6"/>
  <c r="N541" i="6"/>
  <c r="Y541" i="4" s="1"/>
  <c r="H541" i="6"/>
  <c r="N384" i="6"/>
  <c r="Y384" i="4" s="1"/>
  <c r="H384" i="6"/>
  <c r="N752" i="6"/>
  <c r="Y752" i="4" s="1"/>
  <c r="H752" i="6"/>
  <c r="H870" i="6"/>
  <c r="N870" i="6"/>
  <c r="Y870" i="4" s="1"/>
  <c r="N45" i="6"/>
  <c r="Y45" i="4" s="1"/>
  <c r="H45" i="6"/>
  <c r="N379" i="6"/>
  <c r="Y379" i="4" s="1"/>
  <c r="H379" i="6"/>
  <c r="N469" i="6"/>
  <c r="Y469" i="4" s="1"/>
  <c r="H469" i="6"/>
  <c r="N614" i="6"/>
  <c r="Y614" i="4" s="1"/>
  <c r="H614" i="6"/>
  <c r="N672" i="6"/>
  <c r="Y672" i="4" s="1"/>
  <c r="H672" i="6"/>
  <c r="N828" i="6"/>
  <c r="Y828" i="4" s="1"/>
  <c r="H828" i="6"/>
  <c r="N838" i="6"/>
  <c r="Y838" i="4" s="1"/>
  <c r="H838" i="6"/>
  <c r="N468" i="6"/>
  <c r="Y468" i="4" s="1"/>
  <c r="H468" i="6"/>
  <c r="N600" i="6"/>
  <c r="Y600" i="4" s="1"/>
  <c r="H600" i="6"/>
  <c r="H778" i="6"/>
  <c r="N778" i="6"/>
  <c r="Y778" i="4" s="1"/>
  <c r="H510" i="6"/>
  <c r="N510" i="6"/>
  <c r="Y510" i="4" s="1"/>
  <c r="H222" i="6"/>
  <c r="N222" i="6"/>
  <c r="Y222" i="4" s="1"/>
  <c r="N3" i="6"/>
  <c r="Y3" i="4" s="1"/>
  <c r="H3" i="6"/>
  <c r="N558" i="6"/>
  <c r="Y558" i="4" s="1"/>
  <c r="H558" i="6"/>
  <c r="N240" i="6"/>
  <c r="Y240" i="4" s="1"/>
  <c r="H240" i="6"/>
  <c r="H711" i="6"/>
  <c r="N711" i="6"/>
  <c r="Y711" i="4" s="1"/>
  <c r="N399" i="6"/>
  <c r="Y399" i="4" s="1"/>
  <c r="H399" i="6"/>
  <c r="N694" i="6"/>
  <c r="Y694" i="4" s="1"/>
  <c r="H694" i="6"/>
  <c r="H192" i="6"/>
  <c r="N192" i="6"/>
  <c r="Y192" i="4" s="1"/>
  <c r="H811" i="6"/>
  <c r="N811" i="6"/>
  <c r="Y811" i="4" s="1"/>
  <c r="H397" i="6"/>
  <c r="N397" i="6"/>
  <c r="Y397" i="4" s="1"/>
  <c r="N320" i="6"/>
  <c r="Y320" i="4" s="1"/>
  <c r="H320" i="6"/>
  <c r="H826" i="6"/>
  <c r="N826" i="6"/>
  <c r="Y826" i="4" s="1"/>
  <c r="N762" i="6"/>
  <c r="Y762" i="4" s="1"/>
  <c r="H762" i="6"/>
  <c r="H745" i="6"/>
  <c r="N745" i="6"/>
  <c r="Y745" i="4" s="1"/>
  <c r="H912" i="6"/>
  <c r="N912" i="6"/>
  <c r="Y912" i="4" s="1"/>
  <c r="N37" i="6"/>
  <c r="Y37" i="4" s="1"/>
  <c r="H37" i="6"/>
  <c r="N154" i="6"/>
  <c r="Y154" i="4" s="1"/>
  <c r="H154" i="6"/>
  <c r="N509" i="6"/>
  <c r="Y509" i="4" s="1"/>
  <c r="H509" i="6"/>
  <c r="H860" i="6"/>
  <c r="N860" i="6"/>
  <c r="Y860" i="4" s="1"/>
  <c r="H133" i="6"/>
  <c r="N133" i="6"/>
  <c r="Y133" i="4" s="1"/>
  <c r="H109" i="6"/>
  <c r="N109" i="6"/>
  <c r="Y109" i="4" s="1"/>
  <c r="H454" i="6"/>
  <c r="N454" i="6"/>
  <c r="Y454" i="4" s="1"/>
  <c r="N508" i="6"/>
  <c r="Y508" i="4" s="1"/>
  <c r="H508" i="6"/>
  <c r="H1046" i="6"/>
  <c r="N1046" i="6"/>
  <c r="Y1046" i="4" s="1"/>
  <c r="N386" i="6"/>
  <c r="Y386" i="4" s="1"/>
  <c r="H386" i="6"/>
  <c r="N863" i="6"/>
  <c r="Y863" i="4" s="1"/>
  <c r="H863" i="6"/>
  <c r="H223" i="6"/>
  <c r="N223" i="6"/>
  <c r="Y223" i="4" s="1"/>
  <c r="N203" i="6"/>
  <c r="Y203" i="4" s="1"/>
  <c r="H203" i="6"/>
  <c r="H624" i="6"/>
  <c r="D674" i="6"/>
  <c r="D827" i="6"/>
  <c r="D218" i="6"/>
  <c r="H342" i="6"/>
  <c r="N342" i="6"/>
  <c r="Y342" i="4" s="1"/>
  <c r="N543" i="6"/>
  <c r="Y543" i="4" s="1"/>
  <c r="H543" i="6"/>
  <c r="N649" i="6"/>
  <c r="Y649" i="4" s="1"/>
  <c r="H649" i="6"/>
  <c r="H525" i="6"/>
  <c r="N525" i="6"/>
  <c r="Y525" i="4" s="1"/>
  <c r="N230" i="6"/>
  <c r="Y230" i="4" s="1"/>
  <c r="H230" i="6"/>
  <c r="H709" i="6"/>
  <c r="N709" i="6"/>
  <c r="Y709" i="4" s="1"/>
  <c r="H46" i="6"/>
  <c r="N46" i="6"/>
  <c r="Y46" i="4" s="1"/>
  <c r="H832" i="6"/>
  <c r="N832" i="6"/>
  <c r="Y832" i="4" s="1"/>
  <c r="N653" i="6"/>
  <c r="Y653" i="4" s="1"/>
  <c r="H653" i="6"/>
  <c r="H662" i="6"/>
  <c r="N662" i="6"/>
  <c r="Y662" i="4" s="1"/>
  <c r="N318" i="6"/>
  <c r="Y318" i="4" s="1"/>
  <c r="H318" i="6"/>
  <c r="H557" i="6"/>
  <c r="N557" i="6"/>
  <c r="Y557" i="4" s="1"/>
  <c r="H837" i="6"/>
  <c r="N837" i="6"/>
  <c r="Y837" i="4" s="1"/>
  <c r="H362" i="6"/>
  <c r="N362" i="6"/>
  <c r="Y362" i="4" s="1"/>
  <c r="N283" i="6"/>
  <c r="Y283" i="4" s="1"/>
  <c r="H283" i="6"/>
  <c r="N763" i="6"/>
  <c r="Y763" i="4" s="1"/>
  <c r="H763" i="6"/>
  <c r="H118" i="6"/>
  <c r="N118" i="6"/>
  <c r="Y118" i="4" s="1"/>
  <c r="H519" i="6"/>
  <c r="N519" i="6"/>
  <c r="Y519" i="4" s="1"/>
  <c r="N856" i="6"/>
  <c r="Y856" i="4" s="1"/>
  <c r="H856" i="6"/>
  <c r="N152" i="6"/>
  <c r="Y152" i="4" s="1"/>
  <c r="H152" i="6"/>
  <c r="N596" i="6"/>
  <c r="Y596" i="4" s="1"/>
  <c r="H596" i="6"/>
  <c r="H247" i="6"/>
  <c r="N247" i="6"/>
  <c r="Y247" i="4" s="1"/>
  <c r="H623" i="6"/>
  <c r="N623" i="6"/>
  <c r="Y623" i="4" s="1"/>
  <c r="N357" i="6"/>
  <c r="Y357" i="4" s="1"/>
  <c r="H357" i="6"/>
  <c r="H1225" i="6"/>
  <c r="N1225" i="6"/>
  <c r="N365" i="6"/>
  <c r="Y365" i="4" s="1"/>
  <c r="H365" i="6"/>
  <c r="H563" i="6"/>
  <c r="N563" i="6"/>
  <c r="Y563" i="4" s="1"/>
  <c r="H459" i="6"/>
  <c r="N459" i="6"/>
  <c r="Y459" i="4" s="1"/>
  <c r="H205" i="6"/>
  <c r="N205" i="6"/>
  <c r="Y205" i="4" s="1"/>
  <c r="H344" i="6"/>
  <c r="N344" i="6"/>
  <c r="Y344" i="4" s="1"/>
  <c r="H453" i="6"/>
  <c r="N453" i="6"/>
  <c r="Y453" i="4" s="1"/>
  <c r="N864" i="6"/>
  <c r="Y864" i="4" s="1"/>
  <c r="H864" i="6"/>
  <c r="N158" i="6"/>
  <c r="Y158" i="4" s="1"/>
  <c r="H158" i="6"/>
  <c r="H780" i="6"/>
  <c r="N780" i="6"/>
  <c r="Y780" i="4" s="1"/>
  <c r="N382" i="6"/>
  <c r="Y382" i="4" s="1"/>
  <c r="H382" i="6"/>
  <c r="H582" i="6"/>
  <c r="N582" i="6"/>
  <c r="Y582" i="4" s="1"/>
  <c r="N583" i="6"/>
  <c r="Y583" i="4" s="1"/>
  <c r="H583" i="6"/>
  <c r="H383" i="6"/>
  <c r="N383" i="6"/>
  <c r="Y383" i="4" s="1"/>
  <c r="H738" i="6"/>
  <c r="N738" i="6"/>
  <c r="Y738" i="4" s="1"/>
  <c r="N882" i="6"/>
  <c r="Y882" i="4" s="1"/>
  <c r="H882" i="6"/>
  <c r="N61" i="6"/>
  <c r="Y61" i="4" s="1"/>
  <c r="H61" i="6"/>
  <c r="H632" i="6"/>
  <c r="N632" i="6"/>
  <c r="Y632" i="4" s="1"/>
  <c r="N47" i="6"/>
  <c r="Y47" i="4" s="1"/>
  <c r="H47" i="6"/>
  <c r="H710" i="6"/>
  <c r="N710" i="6"/>
  <c r="Y710" i="4" s="1"/>
  <c r="H586" i="6"/>
  <c r="N586" i="6"/>
  <c r="Y586" i="4" s="1"/>
  <c r="D824" i="6"/>
  <c r="D467" i="6"/>
  <c r="D616" i="6"/>
  <c r="D545" i="6"/>
  <c r="D1101" i="6"/>
  <c r="D339" i="6"/>
  <c r="D594" i="6"/>
  <c r="D579" i="6"/>
  <c r="D65" i="6"/>
  <c r="D1110" i="6"/>
  <c r="D1148" i="6"/>
  <c r="D1001" i="6"/>
  <c r="D250" i="6"/>
  <c r="D769" i="6"/>
  <c r="D906" i="6"/>
  <c r="D922" i="6"/>
  <c r="D156" i="6"/>
  <c r="D474" i="6"/>
  <c r="D1045" i="6"/>
  <c r="D177" i="6"/>
  <c r="D356" i="6"/>
  <c r="D301" i="6"/>
  <c r="D157" i="6"/>
  <c r="D466" i="6"/>
  <c r="D765" i="6"/>
  <c r="D483" i="6"/>
  <c r="D293" i="6"/>
  <c r="D334" i="6"/>
  <c r="D249" i="6"/>
  <c r="D294" i="6"/>
  <c r="D421" i="6"/>
  <c r="D287" i="6"/>
  <c r="D658" i="6"/>
  <c r="D282" i="6"/>
  <c r="D1146" i="6"/>
  <c r="D387" i="6"/>
  <c r="D460" i="6"/>
  <c r="D515" i="6"/>
  <c r="D57" i="6"/>
  <c r="D940" i="6"/>
  <c r="D1102" i="6"/>
  <c r="D233" i="6"/>
  <c r="D367" i="6"/>
  <c r="D125" i="6"/>
  <c r="D772" i="6"/>
  <c r="D512" i="6"/>
  <c r="D322" i="6"/>
  <c r="D418" i="6"/>
  <c r="D132" i="6"/>
  <c r="D138" i="6"/>
  <c r="D565" i="6"/>
  <c r="D567" i="6"/>
  <c r="D314" i="6"/>
  <c r="D449" i="6"/>
  <c r="D657" i="6"/>
  <c r="D137" i="6"/>
  <c r="D605" i="6"/>
  <c r="D604" i="6"/>
  <c r="D962" i="6"/>
  <c r="D91" i="6"/>
  <c r="D116" i="6"/>
  <c r="D876" i="6"/>
  <c r="D265" i="6"/>
  <c r="D409" i="6"/>
  <c r="D587" i="6"/>
  <c r="D330" i="6"/>
  <c r="D735" i="6"/>
  <c r="D11" i="6"/>
  <c r="D201" i="6"/>
  <c r="D761" i="6"/>
  <c r="D245" i="6"/>
  <c r="D103" i="6"/>
  <c r="D481" i="6"/>
  <c r="D1062" i="6"/>
  <c r="D102" i="6"/>
  <c r="D497" i="6"/>
  <c r="D277" i="6"/>
  <c r="D964" i="6"/>
  <c r="D1103" i="6"/>
  <c r="D617" i="6"/>
  <c r="D925" i="6"/>
  <c r="D458" i="6"/>
  <c r="D595" i="6"/>
  <c r="D915" i="6"/>
  <c r="D280" i="6"/>
  <c r="D699" i="6"/>
  <c r="D332" i="6"/>
  <c r="D212" i="6"/>
  <c r="D144" i="6"/>
  <c r="D698" i="6"/>
  <c r="D1065" i="6"/>
  <c r="D214" i="6"/>
  <c r="D155" i="6"/>
  <c r="D300" i="6"/>
  <c r="D917" i="6"/>
  <c r="D415" i="6"/>
  <c r="D307" i="6"/>
  <c r="D290" i="6"/>
  <c r="D848" i="6"/>
  <c r="D938" i="6"/>
  <c r="D1066" i="6"/>
  <c r="D385" i="6"/>
  <c r="D215" i="6"/>
  <c r="D452" i="6"/>
  <c r="D654" i="6"/>
  <c r="D191" i="6"/>
  <c r="D407" i="6"/>
  <c r="D189" i="6"/>
  <c r="D546" i="6"/>
  <c r="D901" i="6"/>
  <c r="D506" i="6"/>
  <c r="D304" i="6"/>
  <c r="D423" i="6"/>
  <c r="D393" i="6"/>
  <c r="D289" i="6"/>
  <c r="D618" i="6"/>
  <c r="D691" i="6"/>
  <c r="D305" i="6"/>
  <c r="D389" i="6"/>
  <c r="D498" i="6"/>
  <c r="D488" i="6"/>
  <c r="D484" i="6"/>
  <c r="D213" i="6"/>
  <c r="D323" i="6"/>
  <c r="D659" i="6"/>
  <c r="D606" i="6"/>
  <c r="D734" i="6"/>
  <c r="D504" i="6"/>
  <c r="D570" i="6"/>
  <c r="D253" i="6"/>
  <c r="D892" i="6"/>
  <c r="D505" i="6"/>
  <c r="D704" i="6"/>
  <c r="D849" i="6"/>
  <c r="D494" i="6"/>
  <c r="D1068" i="6"/>
  <c r="D641" i="6"/>
  <c r="D473" i="6"/>
  <c r="D1064" i="6"/>
  <c r="D56" i="6"/>
  <c r="D1115" i="6"/>
  <c r="D1108" i="6"/>
  <c r="D142" i="6"/>
  <c r="D842" i="6"/>
  <c r="D193" i="6"/>
  <c r="D850" i="6"/>
  <c r="D562" i="6"/>
  <c r="D686" i="6"/>
  <c r="D722" i="6"/>
  <c r="D422" i="6"/>
  <c r="D276" i="6"/>
  <c r="D956" i="6"/>
  <c r="D49" i="6"/>
  <c r="D25" i="6"/>
  <c r="D2" i="6"/>
  <c r="D825" i="6"/>
  <c r="D90" i="6"/>
  <c r="D1147" i="6"/>
  <c r="D232" i="6"/>
  <c r="D739" i="6"/>
  <c r="D523" i="6"/>
  <c r="D703" i="6"/>
  <c r="D727" i="6"/>
  <c r="D485" i="6"/>
  <c r="D502" i="6"/>
  <c r="D524" i="6"/>
  <c r="D180" i="6"/>
  <c r="D983" i="6"/>
  <c r="D196" i="6"/>
  <c r="D1107" i="6"/>
  <c r="D186" i="6"/>
  <c r="D687" i="6"/>
  <c r="D1003" i="6"/>
  <c r="D544" i="6"/>
  <c r="D372" i="6"/>
  <c r="D74" i="6"/>
  <c r="D823" i="6"/>
  <c r="D299" i="6"/>
  <c r="D81" i="6"/>
  <c r="D433" i="6"/>
  <c r="D50" i="6"/>
  <c r="D697" i="6"/>
  <c r="D1112" i="6"/>
  <c r="D766" i="6"/>
  <c r="D369" i="6"/>
  <c r="D187" i="6"/>
  <c r="D963" i="6"/>
  <c r="D89" i="6"/>
  <c r="D812" i="6"/>
  <c r="D444" i="6"/>
  <c r="D310" i="6"/>
  <c r="D462" i="6"/>
  <c r="D747" i="6"/>
  <c r="D675" i="6"/>
  <c r="D210" i="6"/>
  <c r="D1044" i="6"/>
  <c r="D53" i="6"/>
  <c r="D723" i="6"/>
  <c r="D465" i="6"/>
  <c r="D80" i="6"/>
  <c r="D589" i="6"/>
  <c r="D920" i="6"/>
  <c r="D939" i="6"/>
  <c r="D513" i="6"/>
  <c r="D416" i="6"/>
  <c r="D219" i="6"/>
  <c r="D809" i="6"/>
  <c r="D96" i="6"/>
  <c r="D241" i="6"/>
  <c r="D985" i="6"/>
  <c r="D52" i="6"/>
  <c r="D410" i="6"/>
  <c r="D359" i="6"/>
  <c r="D666" i="6"/>
  <c r="D12" i="6"/>
  <c r="D866" i="6"/>
  <c r="D295" i="6"/>
  <c r="D370" i="6"/>
  <c r="D419" i="6"/>
  <c r="D308" i="6"/>
  <c r="D148" i="6"/>
  <c r="D1039" i="6"/>
  <c r="D1113" i="6"/>
  <c r="D1119" i="6"/>
  <c r="D411" i="6"/>
  <c r="D244" i="6"/>
  <c r="D220" i="6"/>
  <c r="D1038" i="6"/>
  <c r="D477" i="6"/>
  <c r="D324" i="6"/>
  <c r="D335" i="6"/>
  <c r="D1160" i="6"/>
  <c r="D516" i="6"/>
  <c r="D1037" i="6"/>
  <c r="D329" i="6"/>
  <c r="D34" i="6"/>
  <c r="D217" i="6"/>
  <c r="D131" i="6"/>
  <c r="D227" i="6"/>
  <c r="D18" i="6"/>
  <c r="D496" i="6"/>
  <c r="D495" i="6"/>
  <c r="D820" i="6"/>
  <c r="D1116" i="6"/>
  <c r="D285" i="6"/>
  <c r="D688" i="6"/>
  <c r="D354" i="6"/>
  <c r="D1109" i="6"/>
  <c r="D448" i="6"/>
  <c r="D1067" i="6"/>
  <c r="D1159" i="6"/>
  <c r="D298" i="6"/>
  <c r="D580" i="6"/>
  <c r="D325" i="6"/>
  <c r="D198" i="6"/>
  <c r="D1063" i="6"/>
  <c r="D26" i="6"/>
  <c r="D489" i="6"/>
  <c r="D868" i="6"/>
  <c r="D204" i="6"/>
  <c r="D434" i="6"/>
  <c r="D673" i="6"/>
  <c r="D867" i="6"/>
  <c r="D145" i="6"/>
  <c r="D368" i="6"/>
  <c r="D858" i="6"/>
  <c r="D412" i="6"/>
  <c r="D764" i="6"/>
  <c r="D486" i="6"/>
  <c r="D1118" i="6"/>
  <c r="D921" i="6"/>
  <c r="D178" i="6"/>
  <c r="D472" i="6"/>
  <c r="D292" i="6"/>
  <c r="D822" i="6"/>
  <c r="D482" i="6"/>
  <c r="D54" i="6"/>
  <c r="D782" i="6"/>
  <c r="D475" i="6"/>
  <c r="D1069" i="6"/>
  <c r="D101" i="6"/>
  <c r="D190" i="6"/>
  <c r="D767" i="6"/>
  <c r="D883" i="6"/>
  <c r="D770" i="6"/>
  <c r="D355" i="6"/>
  <c r="D781" i="6"/>
  <c r="D918" i="6"/>
  <c r="D578" i="6"/>
  <c r="D60" i="6"/>
  <c r="D843" i="6"/>
  <c r="D771" i="6"/>
  <c r="D333" i="6"/>
  <c r="D1114" i="6"/>
  <c r="D696" i="6"/>
  <c r="D984" i="6"/>
  <c r="D321" i="6"/>
  <c r="D363" i="6"/>
  <c r="D598" i="6"/>
  <c r="D692" i="6"/>
  <c r="D818" i="6"/>
  <c r="D695" i="6"/>
  <c r="D476" i="6"/>
  <c r="D810" i="6"/>
  <c r="D840" i="6"/>
  <c r="D66" i="6"/>
  <c r="D663" i="6"/>
  <c r="D331" i="6"/>
  <c r="D266" i="6"/>
  <c r="D1070" i="6"/>
  <c r="D67" i="6"/>
  <c r="D194" i="6"/>
  <c r="D569" i="6"/>
  <c r="D27" i="6"/>
  <c r="D1155" i="6"/>
  <c r="D33" i="6"/>
  <c r="D188" i="6"/>
  <c r="D1002" i="6"/>
  <c r="D566" i="6"/>
  <c r="D371" i="6"/>
  <c r="D388" i="6"/>
  <c r="D286" i="6"/>
  <c r="D420" i="6"/>
  <c r="D36" i="6"/>
  <c r="D611" i="6"/>
  <c r="D228" i="6"/>
  <c r="D652" i="6"/>
  <c r="D313" i="6"/>
  <c r="D564" i="6"/>
  <c r="D487" i="6"/>
  <c r="D1117" i="6"/>
  <c r="D55" i="6"/>
  <c r="D610" i="6"/>
  <c r="D82" i="6"/>
  <c r="D890" i="6"/>
  <c r="D602" i="6"/>
  <c r="D297" i="6"/>
  <c r="D714" i="6"/>
  <c r="D733" i="6"/>
  <c r="D1157" i="6"/>
  <c r="D588" i="6"/>
  <c r="D226" i="6"/>
  <c r="D1111" i="6"/>
  <c r="D1158" i="6"/>
  <c r="D924" i="6"/>
  <c r="D59" i="6"/>
  <c r="D184" i="6"/>
  <c r="D724" i="6"/>
  <c r="D874" i="6"/>
  <c r="D1156" i="6"/>
  <c r="D58" i="6"/>
  <c r="D360" i="6"/>
  <c r="D28" i="6"/>
  <c r="D612" i="6"/>
  <c r="D919" i="6"/>
  <c r="D660" i="6"/>
  <c r="D126" i="6"/>
  <c r="D665" i="6"/>
  <c r="D514" i="6"/>
  <c r="D634" i="6"/>
  <c r="D615" i="6"/>
  <c r="D851" i="6"/>
  <c r="N471" i="6"/>
  <c r="Y471" i="4" s="1"/>
  <c r="H471" i="6"/>
  <c r="N729" i="6"/>
  <c r="Y729" i="4" s="1"/>
  <c r="H729" i="6"/>
  <c r="N141" i="6"/>
  <c r="Y141" i="4" s="1"/>
  <c r="H141" i="6"/>
  <c r="N603" i="6"/>
  <c r="Y603" i="4" s="1"/>
  <c r="H603" i="6"/>
  <c r="N414" i="6"/>
  <c r="Y414" i="4" s="1"/>
  <c r="H414" i="6"/>
  <c r="N542" i="6"/>
  <c r="Y542" i="4" s="1"/>
  <c r="H542" i="6"/>
  <c r="H736" i="6"/>
  <c r="N736" i="6"/>
  <c r="Y736" i="4" s="1"/>
  <c r="N758" i="6"/>
  <c r="Y758" i="4" s="1"/>
  <c r="H758" i="6"/>
  <c r="H744" i="6"/>
  <c r="N744" i="6"/>
  <c r="Y744" i="4" s="1"/>
  <c r="N450" i="6"/>
  <c r="Y450" i="4" s="1"/>
  <c r="H450" i="6"/>
  <c r="N254" i="6"/>
  <c r="Y254" i="4" s="1"/>
  <c r="H254" i="6"/>
  <c r="N743" i="6"/>
  <c r="Y743" i="4" s="1"/>
  <c r="H743" i="6"/>
  <c r="N753" i="6"/>
  <c r="Y753" i="4" s="1"/>
  <c r="H753" i="6"/>
  <c r="H252" i="6"/>
  <c r="N252" i="6"/>
  <c r="Y252" i="4" s="1"/>
  <c r="N281" i="6"/>
  <c r="Y281" i="4" s="1"/>
  <c r="H281" i="6"/>
  <c r="N601" i="6"/>
  <c r="Y601" i="4" s="1"/>
  <c r="H601" i="6"/>
  <c r="N159" i="6"/>
  <c r="Y159" i="4" s="1"/>
  <c r="H159" i="6"/>
  <c r="N179" i="6"/>
  <c r="Y179" i="4" s="1"/>
  <c r="H179" i="6"/>
  <c r="H891" i="6"/>
  <c r="N891" i="6"/>
  <c r="Y891" i="4" s="1"/>
  <c r="N200" i="6"/>
  <c r="Y200" i="4" s="1"/>
  <c r="H200" i="6"/>
  <c r="N406" i="6"/>
  <c r="Y406" i="4" s="1"/>
  <c r="H406" i="6"/>
  <c r="H887" i="6"/>
  <c r="N887" i="6"/>
  <c r="Y887" i="4" s="1"/>
  <c r="N737" i="6"/>
  <c r="Y737" i="4" s="1"/>
  <c r="H737" i="6"/>
  <c r="H246" i="6"/>
  <c r="N246" i="6"/>
  <c r="Y246" i="4" s="1"/>
  <c r="H584" i="6"/>
  <c r="N584" i="6"/>
  <c r="Y584" i="4" s="1"/>
  <c r="N136" i="6"/>
  <c r="Y136" i="4" s="1"/>
  <c r="H136" i="6"/>
  <c r="H95" i="6"/>
  <c r="N95" i="6"/>
  <c r="Y95" i="4" s="1"/>
  <c r="N209" i="6"/>
  <c r="Y209" i="4" s="1"/>
  <c r="H209" i="6"/>
  <c r="N875" i="6"/>
  <c r="Y875" i="4" s="1"/>
  <c r="H875" i="6"/>
  <c r="H590" i="6"/>
  <c r="N590" i="6"/>
  <c r="Y590" i="4" s="1"/>
  <c r="H689" i="6"/>
  <c r="N689" i="6"/>
  <c r="Y689" i="4" s="1"/>
  <c r="H263" i="6"/>
  <c r="N263" i="6"/>
  <c r="Y263" i="4" s="1"/>
  <c r="H914" i="6"/>
  <c r="N914" i="6"/>
  <c r="Y914" i="4" s="1"/>
  <c r="N726" i="6"/>
  <c r="Y726" i="4" s="1"/>
  <c r="H726" i="6"/>
  <c r="H268" i="6"/>
  <c r="N268" i="6"/>
  <c r="Y268" i="4" s="1"/>
  <c r="H269" i="6"/>
  <c r="N269" i="6"/>
  <c r="Y269" i="4" s="1"/>
  <c r="N1120" i="6"/>
  <c r="Y1120" i="4" s="1"/>
  <c r="H1120" i="6"/>
  <c r="H264" i="6"/>
  <c r="N264" i="6"/>
  <c r="Y264" i="4" s="1"/>
  <c r="H51" i="6"/>
  <c r="N51" i="6"/>
  <c r="Y51" i="4" s="1"/>
  <c r="D957" i="6"/>
  <c r="D669" i="6"/>
  <c r="D847" i="6"/>
  <c r="D556" i="6"/>
  <c r="D224" i="6"/>
  <c r="D464" i="6"/>
  <c r="D345" i="6"/>
  <c r="D561" i="6"/>
  <c r="D97" i="6"/>
  <c r="N171" i="6"/>
  <c r="Y171" i="4" s="1"/>
  <c r="H171" i="6"/>
  <c r="H721" i="6"/>
  <c r="N721" i="6"/>
  <c r="Y721" i="4" s="1"/>
  <c r="N248" i="6"/>
  <c r="Y248" i="4" s="1"/>
  <c r="H248" i="6"/>
  <c r="H176" i="6"/>
  <c r="N176" i="6"/>
  <c r="Y176" i="4" s="1"/>
  <c r="H841" i="6"/>
  <c r="N841" i="6"/>
  <c r="Y841" i="4" s="1"/>
  <c r="H712" i="6"/>
  <c r="N712" i="6"/>
  <c r="Y712" i="4" s="1"/>
  <c r="N560" i="6"/>
  <c r="Y560" i="4" s="1"/>
  <c r="H560" i="6"/>
  <c r="N839" i="6"/>
  <c r="Y839" i="4" s="1"/>
  <c r="H839" i="6"/>
  <c r="H447" i="6"/>
  <c r="N447" i="6"/>
  <c r="Y447" i="4" s="1"/>
  <c r="N896" i="6"/>
  <c r="Y896" i="4" s="1"/>
  <c r="H896" i="6"/>
  <c r="H749" i="6"/>
  <c r="N749" i="6"/>
  <c r="Y749" i="4" s="1"/>
  <c r="N391" i="6"/>
  <c r="Y391" i="4" s="1"/>
  <c r="H391" i="6"/>
  <c r="H656" i="6"/>
  <c r="N656" i="6"/>
  <c r="Y656" i="4" s="1"/>
  <c r="H446" i="6"/>
  <c r="N446" i="6"/>
  <c r="Y446" i="4" s="1"/>
  <c r="N63" i="6"/>
  <c r="Y63" i="4" s="1"/>
  <c r="H63" i="6"/>
  <c r="N746" i="6"/>
  <c r="Y746" i="4" s="1"/>
  <c r="H746" i="6"/>
  <c r="H905" i="6"/>
  <c r="N905" i="6"/>
  <c r="Y905" i="4" s="1"/>
  <c r="N819" i="6"/>
  <c r="Y819" i="4" s="1"/>
  <c r="H819" i="6"/>
  <c r="N958" i="6"/>
  <c r="Y958" i="4" s="1"/>
  <c r="H958" i="6"/>
  <c r="H317" i="6"/>
  <c r="N317" i="6"/>
  <c r="Y317" i="4" s="1"/>
  <c r="H779" i="6"/>
  <c r="N779" i="6"/>
  <c r="Y779" i="4" s="1"/>
  <c r="N302" i="6"/>
  <c r="Y302" i="4" s="1"/>
  <c r="H302" i="6"/>
  <c r="H671" i="6"/>
  <c r="N671" i="6"/>
  <c r="Y671" i="4" s="1"/>
  <c r="H638" i="6"/>
  <c r="N638" i="6"/>
  <c r="Y638" i="4" s="1"/>
  <c r="H146" i="6"/>
  <c r="N146" i="6"/>
  <c r="Y146" i="4" s="1"/>
  <c r="N278" i="6"/>
  <c r="Y278" i="4" s="1"/>
  <c r="H278" i="6"/>
  <c r="N668" i="6"/>
  <c r="Y668" i="4" s="1"/>
  <c r="H668" i="6"/>
  <c r="H591" i="6"/>
  <c r="N591" i="6"/>
  <c r="Y591" i="4" s="1"/>
  <c r="N364" i="6"/>
  <c r="Y364" i="4" s="1"/>
  <c r="H364" i="6"/>
  <c r="N907" i="6"/>
  <c r="Y907" i="4" s="1"/>
  <c r="H907" i="6"/>
  <c r="N881" i="6"/>
  <c r="Y881" i="4" s="1"/>
  <c r="H881" i="6"/>
  <c r="N869" i="6"/>
  <c r="Y869" i="4" s="1"/>
  <c r="H869" i="6"/>
  <c r="N221" i="6"/>
  <c r="Y221" i="4" s="1"/>
  <c r="H221" i="6"/>
  <c r="N288" i="6"/>
  <c r="Y288" i="4" s="1"/>
  <c r="H288" i="6"/>
  <c r="N195" i="6"/>
  <c r="Y195" i="4" s="1"/>
  <c r="H195" i="6"/>
  <c r="N750" i="6"/>
  <c r="Y750" i="4" s="1"/>
  <c r="H750" i="6"/>
  <c r="H173" i="6"/>
  <c r="N173" i="6"/>
  <c r="Y173" i="4" s="1"/>
  <c r="N347" i="6"/>
  <c r="Y347" i="4" s="1"/>
  <c r="H347" i="6"/>
  <c r="H392" i="6"/>
  <c r="N392" i="6"/>
  <c r="Y392" i="4" s="1"/>
  <c r="H821" i="6"/>
  <c r="N821" i="6"/>
  <c r="Y821" i="4" s="1"/>
  <c r="N817" i="6"/>
  <c r="Y817" i="4" s="1"/>
  <c r="H817" i="6"/>
  <c r="H312" i="6"/>
  <c r="N312" i="6"/>
  <c r="Y312" i="4" s="1"/>
  <c r="N568" i="6"/>
  <c r="Y568" i="4" s="1"/>
  <c r="H568" i="6"/>
  <c r="N648" i="6"/>
  <c r="Y648" i="4" s="1"/>
  <c r="H648" i="6"/>
  <c r="H622" i="6"/>
  <c r="N622" i="6"/>
  <c r="Y622" i="4" s="1"/>
  <c r="H349" i="6"/>
  <c r="N349" i="6"/>
  <c r="Y349" i="4" s="1"/>
  <c r="N309" i="6"/>
  <c r="Y309" i="4" s="1"/>
  <c r="H309" i="6"/>
  <c r="N645" i="6"/>
  <c r="Y645" i="4" s="1"/>
  <c r="H645" i="6"/>
  <c r="N284" i="6"/>
  <c r="Y284" i="4" s="1"/>
  <c r="H284" i="6"/>
  <c r="H759" i="6"/>
  <c r="N759" i="6"/>
  <c r="Y759" i="4" s="1"/>
  <c r="H631" i="6"/>
  <c r="N631" i="6"/>
  <c r="Y631" i="4" s="1"/>
  <c r="N635" i="6"/>
  <c r="Y635" i="4" s="1"/>
  <c r="H635" i="6"/>
  <c r="N670" i="6"/>
  <c r="Y670" i="4" s="1"/>
  <c r="H670" i="6"/>
  <c r="N107" i="6"/>
  <c r="Y107" i="4" s="1"/>
  <c r="H107" i="6"/>
  <c r="N315" i="6"/>
  <c r="Y315" i="4" s="1"/>
  <c r="H315" i="6"/>
  <c r="H651" i="6"/>
  <c r="N651" i="6"/>
  <c r="Y651" i="4" s="1"/>
  <c r="N319" i="6"/>
  <c r="Y319" i="4" s="1"/>
  <c r="H319" i="6"/>
  <c r="N859" i="6"/>
  <c r="Y859" i="4" s="1"/>
  <c r="H859" i="6"/>
  <c r="N206" i="6"/>
  <c r="Y206" i="4" s="1"/>
  <c r="H206" i="6"/>
  <c r="N451" i="6"/>
  <c r="Y451" i="4" s="1"/>
  <c r="H451" i="6"/>
  <c r="H814" i="6"/>
  <c r="N814" i="6"/>
  <c r="Y814" i="4" s="1"/>
  <c r="N16" i="6"/>
  <c r="Y16" i="4" s="1"/>
  <c r="H16" i="6"/>
  <c r="H311" i="6"/>
  <c r="N311" i="6"/>
  <c r="Y311" i="4" s="1"/>
  <c r="N517" i="6"/>
  <c r="Y517" i="4" s="1"/>
  <c r="H517" i="6"/>
  <c r="H1121" i="6"/>
  <c r="N1121" i="6"/>
  <c r="Y1121" i="4" s="1"/>
  <c r="N169" i="6"/>
  <c r="Y169" i="4" s="1"/>
  <c r="H169" i="6"/>
  <c r="N463" i="6"/>
  <c r="Y463" i="4" s="1"/>
  <c r="H463" i="6"/>
  <c r="N44" i="6"/>
  <c r="Y44" i="4" s="1"/>
  <c r="H44" i="6"/>
  <c r="N585" i="6"/>
  <c r="Y585" i="4" s="1"/>
  <c r="H585" i="6"/>
  <c r="H358" i="6"/>
  <c r="N358" i="6"/>
  <c r="Y358" i="4" s="1"/>
  <c r="H211" i="6"/>
  <c r="N211" i="6"/>
  <c r="Y211" i="4" s="1"/>
  <c r="H417" i="6"/>
  <c r="N417" i="6"/>
  <c r="Y417" i="4" s="1"/>
  <c r="N267" i="6"/>
  <c r="Y267" i="4" s="1"/>
  <c r="H267" i="6"/>
  <c r="H381" i="6"/>
  <c r="N381" i="6"/>
  <c r="Y381" i="4" s="1"/>
  <c r="N172" i="6"/>
  <c r="Y172" i="4" s="1"/>
  <c r="H172" i="6"/>
  <c r="H348" i="6"/>
  <c r="N348" i="6"/>
  <c r="Y348" i="4" s="1"/>
  <c r="H296" i="6"/>
  <c r="N296" i="6"/>
  <c r="Y296" i="4" s="1"/>
  <c r="H127" i="6"/>
  <c r="N127" i="6"/>
  <c r="Y127" i="4" s="1"/>
  <c r="H64" i="6"/>
  <c r="N64" i="6"/>
  <c r="Y64" i="4" s="1"/>
  <c r="N705" i="6"/>
  <c r="Y705" i="4" s="1"/>
  <c r="H705" i="6"/>
  <c r="H808" i="6"/>
  <c r="N808" i="6"/>
  <c r="Y808" i="4" s="1"/>
  <c r="N865" i="6"/>
  <c r="Y865" i="4" s="1"/>
  <c r="H865" i="6"/>
  <c r="N225" i="6"/>
  <c r="Y225" i="4" s="1"/>
  <c r="H225" i="6"/>
  <c r="H306" i="6"/>
  <c r="N306" i="6"/>
  <c r="Y306" i="4" s="1"/>
  <c r="H1191" i="6"/>
  <c r="Y1191" i="4"/>
  <c r="H251" i="6"/>
  <c r="N251" i="6"/>
  <c r="Y251" i="4" s="1"/>
  <c r="H117" i="6"/>
  <c r="N117" i="6"/>
  <c r="Y117" i="4" s="1"/>
  <c r="H911" i="6"/>
  <c r="N911" i="6"/>
  <c r="Y911" i="4" s="1"/>
  <c r="H613" i="6"/>
  <c r="N613" i="6"/>
  <c r="Y613" i="4" s="1"/>
  <c r="N443" i="6"/>
  <c r="Y443" i="4" s="1"/>
  <c r="H443" i="6"/>
  <c r="H685" i="6"/>
  <c r="N685" i="6"/>
  <c r="Y685" i="4" s="1"/>
  <c r="H62" i="6"/>
  <c r="N62" i="6"/>
  <c r="Y62" i="4" s="1"/>
  <c r="N170" i="6"/>
  <c r="Y170" i="4" s="1"/>
  <c r="H170" i="6"/>
  <c r="H725" i="6"/>
  <c r="N725" i="6"/>
  <c r="Y725" i="4" s="1"/>
  <c r="H916" i="6"/>
  <c r="N916" i="6"/>
  <c r="Y916" i="4" s="1"/>
  <c r="N231" i="6"/>
  <c r="Y231" i="4" s="1"/>
  <c r="H231" i="6"/>
  <c r="H380" i="6"/>
  <c r="N380" i="6"/>
  <c r="Y380" i="4" s="1"/>
  <c r="N593" i="6"/>
  <c r="Y593" i="4" s="1"/>
  <c r="H593" i="6"/>
  <c r="N690" i="6"/>
  <c r="Y690" i="4" s="1"/>
  <c r="H690" i="6"/>
  <c r="N182" i="6"/>
  <c r="Y182" i="4" s="1"/>
  <c r="H182" i="6"/>
  <c r="N23" i="6"/>
  <c r="Y23" i="4" s="1"/>
  <c r="H23" i="6"/>
  <c r="N740" i="6"/>
  <c r="Y740" i="4" s="1"/>
  <c r="H740" i="6"/>
  <c r="N834" i="6"/>
  <c r="Y834" i="4" s="1"/>
  <c r="H834" i="6"/>
  <c r="N183" i="6"/>
  <c r="Y183" i="4" s="1"/>
  <c r="H183" i="6"/>
  <c r="N140" i="6"/>
  <c r="Y140" i="4" s="1"/>
  <c r="H140" i="6"/>
  <c r="H592" i="6"/>
  <c r="N592" i="6"/>
  <c r="Y592" i="4" s="1"/>
  <c r="N637" i="6"/>
  <c r="Y637" i="4" s="1"/>
  <c r="H637" i="6"/>
  <c r="N147" i="6"/>
  <c r="Y147" i="4" s="1"/>
  <c r="H147" i="6"/>
  <c r="N693" i="6"/>
  <c r="Y693" i="4" s="1"/>
  <c r="H693" i="6"/>
  <c r="N898" i="6"/>
  <c r="Y898" i="4" s="1"/>
  <c r="H898" i="6"/>
  <c r="N597" i="6"/>
  <c r="Y597" i="4" s="1"/>
  <c r="H597" i="6"/>
  <c r="N390" i="6"/>
  <c r="Y390" i="4" s="1"/>
  <c r="H390" i="6"/>
  <c r="N350" i="6"/>
  <c r="Y350" i="4" s="1"/>
  <c r="H350" i="6"/>
  <c r="N35" i="6"/>
  <c r="Y35" i="4" s="1"/>
  <c r="H35" i="6"/>
  <c r="H216" i="6"/>
  <c r="N216" i="6"/>
  <c r="Y216" i="4" s="1"/>
  <c r="H1223" i="6"/>
  <c r="N1223" i="6"/>
  <c r="N647" i="6"/>
  <c r="Y647" i="4" s="1"/>
  <c r="H647" i="6"/>
  <c r="N852" i="6"/>
  <c r="Y852" i="4" s="1"/>
  <c r="H852" i="6"/>
  <c r="N48" i="6"/>
  <c r="Y48" i="4" s="1"/>
  <c r="H48" i="6"/>
  <c r="N160" i="6"/>
  <c r="Y160" i="4" s="1"/>
  <c r="H160" i="6"/>
  <c r="N442" i="6"/>
  <c r="Y442" i="4" s="1"/>
  <c r="H442" i="6"/>
  <c r="H755" i="6"/>
  <c r="N755" i="6"/>
  <c r="Y755" i="4" s="1"/>
  <c r="N366" i="6"/>
  <c r="Y366" i="4" s="1"/>
  <c r="H366" i="6"/>
  <c r="H756" i="6"/>
  <c r="N756" i="6"/>
  <c r="Y756" i="4" s="1"/>
  <c r="N577" i="6"/>
  <c r="Y577" i="4" s="1"/>
  <c r="H577" i="6"/>
  <c r="H754" i="6"/>
  <c r="N754" i="6"/>
  <c r="Y754" i="4" s="1"/>
  <c r="N923" i="6"/>
  <c r="Y923" i="4" s="1"/>
  <c r="H923" i="6"/>
  <c r="H17" i="6"/>
  <c r="N17" i="6"/>
  <c r="Y17" i="4" s="1"/>
  <c r="N728" i="6"/>
  <c r="Y728" i="4" s="1"/>
  <c r="H728" i="6"/>
  <c r="N13" i="6"/>
  <c r="Y13" i="4" s="1"/>
  <c r="H13" i="6"/>
  <c r="N14" i="6"/>
  <c r="Y14" i="4" s="1"/>
  <c r="H14" i="6"/>
  <c r="N181" i="6"/>
  <c r="Y181" i="4" s="1"/>
  <c r="H181" i="6"/>
  <c r="H340" i="6"/>
  <c r="N340" i="6"/>
  <c r="Y340" i="4" s="1"/>
  <c r="H713" i="6"/>
  <c r="N713" i="6"/>
  <c r="Y713" i="4" s="1"/>
  <c r="N207" i="6"/>
  <c r="Y207" i="4" s="1"/>
  <c r="H207" i="6"/>
  <c r="N455" i="6"/>
  <c r="Y455" i="4" s="1"/>
  <c r="H455" i="6"/>
  <c r="N846" i="6"/>
  <c r="Y846" i="4" s="1"/>
  <c r="H846" i="6"/>
  <c r="N75" i="6"/>
  <c r="Y75" i="4" s="1"/>
  <c r="H75" i="6"/>
  <c r="H913" i="6"/>
  <c r="N913" i="6"/>
  <c r="Y913" i="4" s="1"/>
  <c r="N549" i="6"/>
  <c r="Y549" i="4" s="1"/>
  <c r="H549" i="6"/>
  <c r="N243" i="6"/>
  <c r="Y243" i="4" s="1"/>
  <c r="H243" i="6"/>
  <c r="H1227" i="6"/>
  <c r="N1227" i="6"/>
  <c r="N655" i="6"/>
  <c r="Y655" i="4" s="1"/>
  <c r="H655" i="6"/>
  <c r="N108" i="6"/>
  <c r="Y108" i="4" s="1"/>
  <c r="H108" i="6"/>
  <c r="N599" i="6"/>
  <c r="Y599" i="4" s="1"/>
  <c r="H599" i="6"/>
  <c r="H445" i="6"/>
  <c r="N445" i="6"/>
  <c r="Y445" i="4" s="1"/>
  <c r="N197" i="6"/>
  <c r="Y197" i="4" s="1"/>
  <c r="H197" i="6"/>
  <c r="H398" i="6"/>
  <c r="N398" i="6"/>
  <c r="Y398" i="4" s="1"/>
  <c r="N633" i="6"/>
  <c r="Y633" i="4" s="1"/>
  <c r="H633" i="6"/>
  <c r="H664" i="6"/>
  <c r="N664" i="6"/>
  <c r="Y664" i="4" s="1"/>
  <c r="H174" i="6"/>
  <c r="N174" i="6"/>
  <c r="Y174" i="4" s="1"/>
  <c r="H904" i="6"/>
  <c r="N904" i="6"/>
  <c r="Y904" i="4" s="1"/>
  <c r="H15" i="6"/>
  <c r="N15" i="6"/>
  <c r="Y15" i="4" s="1"/>
  <c r="N361" i="6"/>
  <c r="Y361" i="4" s="1"/>
  <c r="H361" i="6"/>
  <c r="N813" i="6"/>
  <c r="Y813" i="4" s="1"/>
  <c r="H813" i="6"/>
  <c r="N518" i="6"/>
  <c r="Y518" i="4" s="1"/>
  <c r="H518" i="6"/>
  <c r="N291" i="6"/>
  <c r="Y291" i="4" s="1"/>
  <c r="H291" i="6"/>
  <c r="N1228" i="6"/>
  <c r="H1228" i="6"/>
  <c r="H199" i="6"/>
  <c r="N199" i="6"/>
  <c r="Y199" i="4" s="1"/>
  <c r="H861" i="6"/>
  <c r="N861" i="6"/>
  <c r="Y861" i="4" s="1"/>
  <c r="H768" i="6"/>
  <c r="N768" i="6"/>
  <c r="Y768" i="4" s="1"/>
  <c r="H19" i="6"/>
  <c r="N19" i="6"/>
  <c r="Y19" i="4" s="1"/>
  <c r="N889" i="6"/>
  <c r="Y889" i="4" s="1"/>
  <c r="H889" i="6"/>
  <c r="N783" i="6"/>
  <c r="Y783" i="4" s="1"/>
  <c r="H783" i="6"/>
  <c r="H202" i="6"/>
  <c r="N202" i="6"/>
  <c r="Y202" i="4" s="1"/>
  <c r="N581" i="6"/>
  <c r="Y581" i="4" s="1"/>
  <c r="H581" i="6"/>
  <c r="H503" i="6"/>
  <c r="N503" i="6"/>
  <c r="Y503" i="4" s="1"/>
  <c r="H4" i="6"/>
  <c r="N4" i="6"/>
  <c r="Y4" i="4" s="1"/>
  <c r="D553" i="6"/>
  <c r="D897" i="6"/>
  <c r="D748" i="6"/>
  <c r="D262" i="6"/>
  <c r="D493" i="6"/>
  <c r="D32" i="6"/>
  <c r="D742" i="6"/>
  <c r="H667" i="6"/>
  <c r="N667" i="6"/>
  <c r="Y667" i="4" s="1"/>
  <c r="N303" i="6"/>
  <c r="Y303" i="4" s="1"/>
  <c r="H303" i="6"/>
  <c r="N208" i="6"/>
  <c r="Y208" i="4" s="1"/>
  <c r="H208" i="6"/>
  <c r="N261" i="6"/>
  <c r="Y261" i="4" s="1"/>
  <c r="H261" i="6"/>
  <c r="H815" i="6"/>
  <c r="N815" i="6"/>
  <c r="Y815" i="4" s="1"/>
  <c r="H175" i="6"/>
  <c r="N175" i="6"/>
  <c r="Y175" i="4" s="1"/>
  <c r="H844" i="6"/>
  <c r="N844" i="6"/>
  <c r="Y844" i="4" s="1"/>
  <c r="N279" i="6"/>
  <c r="Y279" i="4" s="1"/>
  <c r="H279" i="6"/>
  <c r="H741" i="6"/>
  <c r="N741" i="6"/>
  <c r="Y741" i="4" s="1"/>
  <c r="H507" i="6"/>
  <c r="N507" i="6"/>
  <c r="Y507" i="4" s="1"/>
  <c r="H816" i="6"/>
  <c r="N816" i="6"/>
  <c r="Y816" i="4" s="1"/>
  <c r="H76" i="6"/>
  <c r="N76" i="6"/>
  <c r="Y76" i="4" s="1"/>
  <c r="H153" i="6"/>
  <c r="N153" i="6"/>
  <c r="Y153" i="4" s="1"/>
  <c r="H547" i="6"/>
  <c r="N547" i="6"/>
  <c r="Y547" i="4" s="1"/>
  <c r="N229" i="6"/>
  <c r="Y229" i="4" s="1"/>
  <c r="H229" i="6"/>
  <c r="H760" i="6"/>
  <c r="N760" i="6"/>
  <c r="Y760" i="4" s="1"/>
  <c r="N902" i="6"/>
  <c r="Y902" i="4" s="1"/>
  <c r="H902" i="6"/>
  <c r="N636" i="6"/>
  <c r="Y636" i="4" s="1"/>
  <c r="H636" i="6"/>
  <c r="N343" i="6"/>
  <c r="Y343" i="4" s="1"/>
  <c r="H343" i="6"/>
  <c r="N862" i="6"/>
  <c r="Y862" i="4" s="1"/>
  <c r="H862" i="6"/>
  <c r="H757" i="6"/>
  <c r="N757" i="6"/>
  <c r="Y757" i="4" s="1"/>
  <c r="N774" i="6"/>
  <c r="Y774" i="4" s="1"/>
  <c r="H774" i="6"/>
  <c r="N661" i="6"/>
  <c r="Y661" i="4" s="1"/>
  <c r="H661" i="6"/>
  <c r="N751" i="6"/>
  <c r="Y751" i="4" s="1"/>
  <c r="H751" i="6"/>
  <c r="N559" i="6"/>
  <c r="Y559" i="4" s="1"/>
  <c r="H559" i="6"/>
  <c r="N185" i="6"/>
  <c r="Y185" i="4" s="1"/>
  <c r="H185" i="6"/>
  <c r="H134" i="6"/>
  <c r="N134" i="6"/>
  <c r="Y134" i="4" s="1"/>
  <c r="H24" i="6"/>
  <c r="N24" i="6"/>
  <c r="Y24" i="4" s="1"/>
  <c r="N640" i="6"/>
  <c r="Y640" i="4" s="1"/>
  <c r="H640" i="6"/>
  <c r="N639" i="6"/>
  <c r="Y639" i="4" s="1"/>
  <c r="H639" i="6"/>
  <c r="H773" i="6"/>
  <c r="N773" i="6"/>
  <c r="Y773" i="4" s="1"/>
  <c r="H346" i="6"/>
  <c r="N346" i="6"/>
  <c r="Y346" i="4" s="1"/>
  <c r="N139" i="6"/>
  <c r="Y139" i="4" s="1"/>
  <c r="H139" i="6"/>
  <c r="N833" i="6"/>
  <c r="Y833" i="4" s="1"/>
  <c r="H833" i="6"/>
  <c r="N835" i="6"/>
  <c r="Y835" i="4" s="1"/>
  <c r="H835" i="6"/>
  <c r="N836" i="6"/>
  <c r="Y836" i="4" s="1"/>
  <c r="H836" i="6"/>
  <c r="H341" i="6"/>
  <c r="N341" i="6"/>
  <c r="Y341" i="4" s="1"/>
  <c r="H845" i="6"/>
  <c r="N845" i="6"/>
  <c r="Y845" i="4" s="1"/>
  <c r="H413" i="6"/>
  <c r="N413" i="6"/>
  <c r="Y413" i="4" s="1"/>
  <c r="N316" i="6"/>
  <c r="Y316" i="4" s="1"/>
  <c r="H316" i="6"/>
  <c r="N457" i="6"/>
  <c r="Y457" i="4" s="1"/>
  <c r="H457" i="6"/>
  <c r="H470" i="6"/>
  <c r="N470" i="6"/>
  <c r="Y470" i="4" s="1"/>
  <c r="N857" i="6"/>
  <c r="Y857" i="4" s="1"/>
  <c r="H857" i="6"/>
  <c r="H548" i="6"/>
  <c r="N548" i="6"/>
  <c r="Y548" i="4" s="1"/>
  <c r="N650" i="6"/>
  <c r="Y650" i="4" s="1"/>
  <c r="H650" i="6"/>
  <c r="H435" i="6"/>
  <c r="N435" i="6"/>
  <c r="Y435" i="4" s="1"/>
  <c r="N461" i="6"/>
  <c r="Y461" i="4" s="1"/>
  <c r="H461" i="6"/>
  <c r="H888" i="6"/>
  <c r="N888" i="6"/>
  <c r="Y888" i="4" s="1"/>
  <c r="H408" i="6" l="1"/>
  <c r="H1213" i="6"/>
  <c r="N1213" i="6"/>
  <c r="Y1213" i="4" s="1"/>
  <c r="D163" i="6"/>
  <c r="N163" i="6" s="1"/>
  <c r="Y163" i="4" s="1"/>
  <c r="H1195" i="6"/>
  <c r="N1195" i="6"/>
  <c r="Y1195" i="4" s="1"/>
  <c r="H1198" i="6"/>
  <c r="N1198" i="6"/>
  <c r="Y1198" i="4" s="1"/>
  <c r="H1218" i="6"/>
  <c r="N1218" i="6"/>
  <c r="Y1218" i="4" s="1"/>
  <c r="H1207" i="6"/>
  <c r="N1207" i="6"/>
  <c r="Y1207" i="4" s="1"/>
  <c r="H1192" i="6"/>
  <c r="N1192" i="6"/>
  <c r="Y1192" i="4" s="1"/>
  <c r="D1005" i="6"/>
  <c r="H646" i="6"/>
  <c r="N135" i="6"/>
  <c r="Y135" i="4" s="1"/>
  <c r="H1211" i="6"/>
  <c r="N1211" i="6"/>
  <c r="Y1211" i="4" s="1"/>
  <c r="H1206" i="6"/>
  <c r="N1206" i="6"/>
  <c r="Y1206" i="4" s="1"/>
  <c r="H1219" i="6"/>
  <c r="N1219" i="6"/>
  <c r="Y1219" i="4" s="1"/>
  <c r="H1202" i="6"/>
  <c r="N1202" i="6"/>
  <c r="Y1202" i="4" s="1"/>
  <c r="H1220" i="6"/>
  <c r="N1220" i="6"/>
  <c r="Y1220" i="4" s="1"/>
  <c r="H1210" i="6"/>
  <c r="N1210" i="6"/>
  <c r="Y1210" i="4" s="1"/>
  <c r="H242" i="6"/>
  <c r="H1200" i="6"/>
  <c r="N1200" i="6"/>
  <c r="Y1200" i="4" s="1"/>
  <c r="H1196" i="6"/>
  <c r="N1196" i="6"/>
  <c r="Y1196" i="4" s="1"/>
  <c r="H1222" i="6"/>
  <c r="N1222" i="6"/>
  <c r="Y1222" i="4" s="1"/>
  <c r="D1027" i="6"/>
  <c r="D1025" i="6"/>
  <c r="H1212" i="6"/>
  <c r="N1212" i="6"/>
  <c r="Y1212" i="4" s="1"/>
  <c r="H1194" i="6"/>
  <c r="N1194" i="6"/>
  <c r="Y1194" i="4" s="1"/>
  <c r="H1199" i="6"/>
  <c r="N1199" i="6"/>
  <c r="Y1199" i="4" s="1"/>
  <c r="H1205" i="6"/>
  <c r="H1203" i="6"/>
  <c r="D1201" i="6"/>
  <c r="H1215" i="6"/>
  <c r="D1209" i="6"/>
  <c r="N1209" i="6" s="1"/>
  <c r="Y1209" i="4" s="1"/>
  <c r="H903" i="6"/>
  <c r="N143" i="6"/>
  <c r="Y143" i="4" s="1"/>
  <c r="A26" i="5"/>
  <c r="A27" i="5" s="1"/>
  <c r="D1083" i="6" s="1"/>
  <c r="D105" i="6"/>
  <c r="D531" i="6"/>
  <c r="D520" i="6"/>
  <c r="D521" i="6"/>
  <c r="D554" i="6"/>
  <c r="D1136" i="6"/>
  <c r="D1130" i="6"/>
  <c r="D873" i="6"/>
  <c r="D718" i="6"/>
  <c r="D1172" i="6"/>
  <c r="D538" i="6"/>
  <c r="D491" i="6"/>
  <c r="D935" i="6"/>
  <c r="D1124" i="6"/>
  <c r="D644" i="6"/>
  <c r="D872" i="6"/>
  <c r="D975" i="6"/>
  <c r="D1004" i="6"/>
  <c r="D715" i="6"/>
  <c r="D976" i="6"/>
  <c r="D168" i="6"/>
  <c r="D893" i="6"/>
  <c r="D1170" i="6"/>
  <c r="D532" i="6"/>
  <c r="D1135" i="6"/>
  <c r="D1060" i="6"/>
  <c r="D1061" i="6"/>
  <c r="D1075" i="6"/>
  <c r="D1026" i="6"/>
  <c r="D20" i="6"/>
  <c r="D1171" i="6"/>
  <c r="D1006" i="6"/>
  <c r="D955" i="6"/>
  <c r="D1093" i="6"/>
  <c r="D954" i="6"/>
  <c r="D627" i="6"/>
  <c r="D534" i="6"/>
  <c r="D1094" i="6"/>
  <c r="D1076" i="6"/>
  <c r="D989" i="6"/>
  <c r="D1072" i="6"/>
  <c r="D1073" i="6"/>
  <c r="D717" i="6"/>
  <c r="D1137" i="6"/>
  <c r="D336" i="6"/>
  <c r="D894" i="6"/>
  <c r="D1128" i="6"/>
  <c r="D526" i="6"/>
  <c r="D967" i="6"/>
  <c r="D528" i="6"/>
  <c r="D966" i="6"/>
  <c r="D1123" i="6"/>
  <c r="D626" i="6"/>
  <c r="D1138" i="6"/>
  <c r="D1143" i="6"/>
  <c r="D574" i="6"/>
  <c r="D1144" i="6"/>
  <c r="D106" i="6"/>
  <c r="D720" i="6"/>
  <c r="D965" i="6"/>
  <c r="D490" i="6"/>
  <c r="D575" i="6"/>
  <c r="D1099" i="6"/>
  <c r="D1100" i="6"/>
  <c r="D944" i="6"/>
  <c r="D1134" i="6"/>
  <c r="D527" i="6"/>
  <c r="D1059" i="6"/>
  <c r="D430" i="6"/>
  <c r="D529" i="6"/>
  <c r="D953" i="6"/>
  <c r="D1041" i="6"/>
  <c r="D522" i="6"/>
  <c r="D987" i="6"/>
  <c r="D968" i="6"/>
  <c r="D969" i="6"/>
  <c r="D871" i="6"/>
  <c r="D1098" i="6"/>
  <c r="D431" i="6"/>
  <c r="D946" i="6"/>
  <c r="D40" i="6"/>
  <c r="D625" i="6"/>
  <c r="D1139" i="6"/>
  <c r="D151" i="6"/>
  <c r="D1071" i="6"/>
  <c r="D530" i="6"/>
  <c r="D1042" i="6"/>
  <c r="D104" i="6"/>
  <c r="D1043" i="6"/>
  <c r="D149" i="6"/>
  <c r="D39" i="6"/>
  <c r="D1074" i="6"/>
  <c r="D1122" i="6"/>
  <c r="D716" i="6"/>
  <c r="D337" i="6"/>
  <c r="D936" i="6"/>
  <c r="D1040" i="6"/>
  <c r="D1145" i="6"/>
  <c r="D162" i="6"/>
  <c r="D22" i="6"/>
  <c r="D986" i="6"/>
  <c r="D432" i="6"/>
  <c r="D945" i="6"/>
  <c r="D167" i="6"/>
  <c r="D533" i="6"/>
  <c r="D990" i="6"/>
  <c r="D630" i="6"/>
  <c r="D540" i="6"/>
  <c r="D970" i="6"/>
  <c r="D895" i="6"/>
  <c r="D338" i="6"/>
  <c r="D576" i="6"/>
  <c r="D1129" i="6"/>
  <c r="D642" i="6"/>
  <c r="D628" i="6"/>
  <c r="D161" i="6"/>
  <c r="D974" i="6"/>
  <c r="D991" i="6"/>
  <c r="D150" i="6"/>
  <c r="D629" i="6"/>
  <c r="D539" i="6"/>
  <c r="D492" i="6"/>
  <c r="D555" i="6"/>
  <c r="D937" i="6"/>
  <c r="D1092" i="6"/>
  <c r="D38" i="6"/>
  <c r="D988" i="6"/>
  <c r="D643" i="6"/>
  <c r="D719" i="6"/>
  <c r="D21" i="6"/>
  <c r="H456" i="6"/>
  <c r="H511" i="6"/>
  <c r="N742" i="6"/>
  <c r="Y742" i="4" s="1"/>
  <c r="H742" i="6"/>
  <c r="H1027" i="6"/>
  <c r="N1027" i="6"/>
  <c r="Y1027" i="4" s="1"/>
  <c r="H224" i="6"/>
  <c r="N224" i="6"/>
  <c r="Y224" i="4" s="1"/>
  <c r="H615" i="6"/>
  <c r="N615" i="6"/>
  <c r="Y615" i="4" s="1"/>
  <c r="N919" i="6"/>
  <c r="Y919" i="4" s="1"/>
  <c r="H919" i="6"/>
  <c r="N184" i="6"/>
  <c r="Y184" i="4" s="1"/>
  <c r="H184" i="6"/>
  <c r="H1157" i="6"/>
  <c r="N1157" i="6"/>
  <c r="Y1157" i="4" s="1"/>
  <c r="H55" i="6"/>
  <c r="N55" i="6"/>
  <c r="Y55" i="4" s="1"/>
  <c r="H194" i="6"/>
  <c r="N194" i="6"/>
  <c r="Y194" i="4" s="1"/>
  <c r="H840" i="6"/>
  <c r="N840" i="6"/>
  <c r="Y840" i="4" s="1"/>
  <c r="N321" i="6"/>
  <c r="Y321" i="4" s="1"/>
  <c r="H321" i="6"/>
  <c r="N578" i="6"/>
  <c r="Y578" i="4" s="1"/>
  <c r="H578" i="6"/>
  <c r="N101" i="6"/>
  <c r="Y101" i="4" s="1"/>
  <c r="H101" i="6"/>
  <c r="N822" i="6"/>
  <c r="Y822" i="4" s="1"/>
  <c r="H822" i="6"/>
  <c r="N486" i="6"/>
  <c r="Y486" i="4" s="1"/>
  <c r="H486" i="6"/>
  <c r="H434" i="6"/>
  <c r="N434" i="6"/>
  <c r="Y434" i="4" s="1"/>
  <c r="H580" i="6"/>
  <c r="N580" i="6"/>
  <c r="Y580" i="4" s="1"/>
  <c r="N688" i="6"/>
  <c r="Y688" i="4" s="1"/>
  <c r="H688" i="6"/>
  <c r="N227" i="6"/>
  <c r="Y227" i="4" s="1"/>
  <c r="H227" i="6"/>
  <c r="N516" i="6"/>
  <c r="Y516" i="4" s="1"/>
  <c r="H516" i="6"/>
  <c r="H411" i="6"/>
  <c r="N411" i="6"/>
  <c r="Y411" i="4" s="1"/>
  <c r="N419" i="6"/>
  <c r="Y419" i="4" s="1"/>
  <c r="H419" i="6"/>
  <c r="H52" i="6"/>
  <c r="N52" i="6"/>
  <c r="Y52" i="4" s="1"/>
  <c r="H513" i="6"/>
  <c r="N513" i="6"/>
  <c r="Y513" i="4" s="1"/>
  <c r="H53" i="6"/>
  <c r="N53" i="6"/>
  <c r="Y53" i="4" s="1"/>
  <c r="H812" i="6"/>
  <c r="N812" i="6"/>
  <c r="Y812" i="4" s="1"/>
  <c r="H89" i="6"/>
  <c r="N89" i="6"/>
  <c r="Y89" i="4" s="1"/>
  <c r="N697" i="6"/>
  <c r="Y697" i="4" s="1"/>
  <c r="H697" i="6"/>
  <c r="H1107" i="6"/>
  <c r="N1107" i="6"/>
  <c r="Y1107" i="4" s="1"/>
  <c r="N703" i="6"/>
  <c r="Y703" i="4" s="1"/>
  <c r="H703" i="6"/>
  <c r="H2" i="6"/>
  <c r="N2" i="6"/>
  <c r="Y2" i="4" s="1"/>
  <c r="H686" i="6"/>
  <c r="N686" i="6"/>
  <c r="Y686" i="4" s="1"/>
  <c r="N704" i="6"/>
  <c r="Y704" i="4" s="1"/>
  <c r="H704" i="6"/>
  <c r="H606" i="6"/>
  <c r="N606" i="6"/>
  <c r="Y606" i="4" s="1"/>
  <c r="N305" i="6"/>
  <c r="Y305" i="4" s="1"/>
  <c r="H305" i="6"/>
  <c r="N901" i="6"/>
  <c r="Y901" i="4" s="1"/>
  <c r="H901" i="6"/>
  <c r="N385" i="6"/>
  <c r="Y385" i="4" s="1"/>
  <c r="H385" i="6"/>
  <c r="N415" i="6"/>
  <c r="Y415" i="4" s="1"/>
  <c r="H415" i="6"/>
  <c r="H144" i="6"/>
  <c r="N144" i="6"/>
  <c r="Y144" i="4" s="1"/>
  <c r="N925" i="6"/>
  <c r="Y925" i="4" s="1"/>
  <c r="H925" i="6"/>
  <c r="N1062" i="6"/>
  <c r="Y1062" i="4" s="1"/>
  <c r="H1062" i="6"/>
  <c r="H330" i="6"/>
  <c r="N330" i="6"/>
  <c r="Y330" i="4" s="1"/>
  <c r="H604" i="6"/>
  <c r="N604" i="6"/>
  <c r="Y604" i="4" s="1"/>
  <c r="N565" i="6"/>
  <c r="Y565" i="4" s="1"/>
  <c r="H565" i="6"/>
  <c r="N367" i="6"/>
  <c r="Y367" i="4" s="1"/>
  <c r="H367" i="6"/>
  <c r="H515" i="6"/>
  <c r="N515" i="6"/>
  <c r="Y515" i="4" s="1"/>
  <c r="H421" i="6"/>
  <c r="N421" i="6"/>
  <c r="Y421" i="4" s="1"/>
  <c r="N157" i="6"/>
  <c r="Y157" i="4" s="1"/>
  <c r="H157" i="6"/>
  <c r="H906" i="6"/>
  <c r="N906" i="6"/>
  <c r="Y906" i="4" s="1"/>
  <c r="N594" i="6"/>
  <c r="Y594" i="4" s="1"/>
  <c r="H594" i="6"/>
  <c r="H824" i="6"/>
  <c r="N824" i="6"/>
  <c r="Y824" i="4" s="1"/>
  <c r="N827" i="6"/>
  <c r="Y827" i="4" s="1"/>
  <c r="H827" i="6"/>
  <c r="H32" i="6"/>
  <c r="N32" i="6"/>
  <c r="Y32" i="4" s="1"/>
  <c r="H163" i="6"/>
  <c r="N556" i="6"/>
  <c r="Y556" i="4" s="1"/>
  <c r="H556" i="6"/>
  <c r="N634" i="6"/>
  <c r="Y634" i="4" s="1"/>
  <c r="H634" i="6"/>
  <c r="N612" i="6"/>
  <c r="Y612" i="4" s="1"/>
  <c r="H612" i="6"/>
  <c r="N59" i="6"/>
  <c r="Y59" i="4" s="1"/>
  <c r="H59" i="6"/>
  <c r="N733" i="6"/>
  <c r="Y733" i="4" s="1"/>
  <c r="H733" i="6"/>
  <c r="N1117" i="6"/>
  <c r="Y1117" i="4" s="1"/>
  <c r="H1117" i="6"/>
  <c r="H36" i="6"/>
  <c r="N36" i="6"/>
  <c r="Y36" i="4" s="1"/>
  <c r="N1002" i="6"/>
  <c r="Y1002" i="4" s="1"/>
  <c r="H1002" i="6"/>
  <c r="H67" i="6"/>
  <c r="N67" i="6"/>
  <c r="Y67" i="4" s="1"/>
  <c r="N810" i="6"/>
  <c r="Y810" i="4" s="1"/>
  <c r="H810" i="6"/>
  <c r="N984" i="6"/>
  <c r="Y984" i="4" s="1"/>
  <c r="H984" i="6"/>
  <c r="H918" i="6"/>
  <c r="N918" i="6"/>
  <c r="Y918" i="4" s="1"/>
  <c r="N292" i="6"/>
  <c r="Y292" i="4" s="1"/>
  <c r="H292" i="6"/>
  <c r="N764" i="6"/>
  <c r="Y764" i="4" s="1"/>
  <c r="H764" i="6"/>
  <c r="H204" i="6"/>
  <c r="N204" i="6"/>
  <c r="Y204" i="4" s="1"/>
  <c r="H298" i="6"/>
  <c r="N298" i="6"/>
  <c r="Y298" i="4" s="1"/>
  <c r="N285" i="6"/>
  <c r="Y285" i="4" s="1"/>
  <c r="H285" i="6"/>
  <c r="H1226" i="6"/>
  <c r="N1226" i="6"/>
  <c r="N1160" i="6"/>
  <c r="Y1160" i="4" s="1"/>
  <c r="H1160" i="6"/>
  <c r="N1119" i="6"/>
  <c r="Y1119" i="4" s="1"/>
  <c r="H1119" i="6"/>
  <c r="H370" i="6"/>
  <c r="N370" i="6"/>
  <c r="Y370" i="4" s="1"/>
  <c r="N985" i="6"/>
  <c r="Y985" i="4" s="1"/>
  <c r="H985" i="6"/>
  <c r="N939" i="6"/>
  <c r="Y939" i="4" s="1"/>
  <c r="H939" i="6"/>
  <c r="N1044" i="6"/>
  <c r="Y1044" i="4" s="1"/>
  <c r="H1044" i="6"/>
  <c r="N963" i="6"/>
  <c r="Y963" i="4" s="1"/>
  <c r="H963" i="6"/>
  <c r="N50" i="6"/>
  <c r="Y50" i="4" s="1"/>
  <c r="H50" i="6"/>
  <c r="H372" i="6"/>
  <c r="N372" i="6"/>
  <c r="Y372" i="4" s="1"/>
  <c r="N196" i="6"/>
  <c r="Y196" i="4" s="1"/>
  <c r="H196" i="6"/>
  <c r="H523" i="6"/>
  <c r="N523" i="6"/>
  <c r="Y523" i="4" s="1"/>
  <c r="N25" i="6"/>
  <c r="Y25" i="4" s="1"/>
  <c r="H25" i="6"/>
  <c r="H562" i="6"/>
  <c r="N562" i="6"/>
  <c r="Y562" i="4" s="1"/>
  <c r="H505" i="6"/>
  <c r="N505" i="6"/>
  <c r="Y505" i="4" s="1"/>
  <c r="H659" i="6"/>
  <c r="N659" i="6"/>
  <c r="Y659" i="4" s="1"/>
  <c r="N691" i="6"/>
  <c r="Y691" i="4" s="1"/>
  <c r="H691" i="6"/>
  <c r="N546" i="6"/>
  <c r="Y546" i="4" s="1"/>
  <c r="H546" i="6"/>
  <c r="H917" i="6"/>
  <c r="N917" i="6"/>
  <c r="Y917" i="4" s="1"/>
  <c r="N212" i="6"/>
  <c r="Y212" i="4" s="1"/>
  <c r="H212" i="6"/>
  <c r="N481" i="6"/>
  <c r="Y481" i="4" s="1"/>
  <c r="H481" i="6"/>
  <c r="N587" i="6"/>
  <c r="Y587" i="4" s="1"/>
  <c r="H587" i="6"/>
  <c r="N605" i="6"/>
  <c r="Y605" i="4" s="1"/>
  <c r="H605" i="6"/>
  <c r="H138" i="6"/>
  <c r="N138" i="6"/>
  <c r="Y138" i="4" s="1"/>
  <c r="H233" i="6"/>
  <c r="N233" i="6"/>
  <c r="Y233" i="4" s="1"/>
  <c r="H460" i="6"/>
  <c r="N460" i="6"/>
  <c r="Y460" i="4" s="1"/>
  <c r="N294" i="6"/>
  <c r="Y294" i="4" s="1"/>
  <c r="H294" i="6"/>
  <c r="H301" i="6"/>
  <c r="N301" i="6"/>
  <c r="Y301" i="4" s="1"/>
  <c r="H769" i="6"/>
  <c r="N769" i="6"/>
  <c r="Y769" i="4" s="1"/>
  <c r="N339" i="6"/>
  <c r="Y339" i="4" s="1"/>
  <c r="H339" i="6"/>
  <c r="N674" i="6"/>
  <c r="Y674" i="4" s="1"/>
  <c r="H674" i="6"/>
  <c r="N553" i="6"/>
  <c r="Y553" i="4" s="1"/>
  <c r="H553" i="6"/>
  <c r="N847" i="6"/>
  <c r="Y847" i="4" s="1"/>
  <c r="H847" i="6"/>
  <c r="H514" i="6"/>
  <c r="N514" i="6"/>
  <c r="Y514" i="4" s="1"/>
  <c r="H28" i="6"/>
  <c r="N28" i="6"/>
  <c r="Y28" i="4" s="1"/>
  <c r="N714" i="6"/>
  <c r="Y714" i="4" s="1"/>
  <c r="H714" i="6"/>
  <c r="H487" i="6"/>
  <c r="N487" i="6"/>
  <c r="Y487" i="4" s="1"/>
  <c r="H420" i="6"/>
  <c r="N420" i="6"/>
  <c r="Y420" i="4" s="1"/>
  <c r="H188" i="6"/>
  <c r="N188" i="6"/>
  <c r="Y188" i="4" s="1"/>
  <c r="H1070" i="6"/>
  <c r="N1070" i="6"/>
  <c r="Y1070" i="4" s="1"/>
  <c r="N476" i="6"/>
  <c r="Y476" i="4" s="1"/>
  <c r="H476" i="6"/>
  <c r="H696" i="6"/>
  <c r="N696" i="6"/>
  <c r="Y696" i="4" s="1"/>
  <c r="N781" i="6"/>
  <c r="Y781" i="4" s="1"/>
  <c r="H781" i="6"/>
  <c r="H472" i="6"/>
  <c r="N472" i="6"/>
  <c r="Y472" i="4" s="1"/>
  <c r="N412" i="6"/>
  <c r="Y412" i="4" s="1"/>
  <c r="H412" i="6"/>
  <c r="N868" i="6"/>
  <c r="Y868" i="4" s="1"/>
  <c r="H868" i="6"/>
  <c r="N131" i="6"/>
  <c r="Y131" i="4" s="1"/>
  <c r="H131" i="6"/>
  <c r="H335" i="6"/>
  <c r="N335" i="6"/>
  <c r="Y335" i="4" s="1"/>
  <c r="H295" i="6"/>
  <c r="N295" i="6"/>
  <c r="Y295" i="4" s="1"/>
  <c r="H241" i="6"/>
  <c r="N241" i="6"/>
  <c r="Y241" i="4" s="1"/>
  <c r="H920" i="6"/>
  <c r="N920" i="6"/>
  <c r="Y920" i="4" s="1"/>
  <c r="N210" i="6"/>
  <c r="Y210" i="4" s="1"/>
  <c r="H210" i="6"/>
  <c r="H187" i="6"/>
  <c r="N187" i="6"/>
  <c r="Y187" i="4" s="1"/>
  <c r="H433" i="6"/>
  <c r="N433" i="6"/>
  <c r="Y433" i="4" s="1"/>
  <c r="N544" i="6"/>
  <c r="Y544" i="4" s="1"/>
  <c r="H544" i="6"/>
  <c r="N983" i="6"/>
  <c r="Y983" i="4" s="1"/>
  <c r="H983" i="6"/>
  <c r="N739" i="6"/>
  <c r="Y739" i="4" s="1"/>
  <c r="H739" i="6"/>
  <c r="N49" i="6"/>
  <c r="Y49" i="4" s="1"/>
  <c r="H49" i="6"/>
  <c r="N850" i="6"/>
  <c r="Y850" i="4" s="1"/>
  <c r="H850" i="6"/>
  <c r="N1064" i="6"/>
  <c r="Y1064" i="4" s="1"/>
  <c r="H1064" i="6"/>
  <c r="H892" i="6"/>
  <c r="N892" i="6"/>
  <c r="Y892" i="4" s="1"/>
  <c r="H323" i="6"/>
  <c r="N323" i="6"/>
  <c r="Y323" i="4" s="1"/>
  <c r="N618" i="6"/>
  <c r="Y618" i="4" s="1"/>
  <c r="H618" i="6"/>
  <c r="N189" i="6"/>
  <c r="Y189" i="4" s="1"/>
  <c r="H189" i="6"/>
  <c r="N1066" i="6"/>
  <c r="Y1066" i="4" s="1"/>
  <c r="H1066" i="6"/>
  <c r="H300" i="6"/>
  <c r="N300" i="6"/>
  <c r="Y300" i="4" s="1"/>
  <c r="N155" i="6"/>
  <c r="Y155" i="4" s="1"/>
  <c r="H155" i="6"/>
  <c r="H332" i="6"/>
  <c r="N332" i="6"/>
  <c r="Y332" i="4" s="1"/>
  <c r="H617" i="6"/>
  <c r="N617" i="6"/>
  <c r="Y617" i="4" s="1"/>
  <c r="H103" i="6"/>
  <c r="N103" i="6"/>
  <c r="Y103" i="4" s="1"/>
  <c r="N409" i="6"/>
  <c r="Y409" i="4" s="1"/>
  <c r="H409" i="6"/>
  <c r="N137" i="6"/>
  <c r="Y137" i="4" s="1"/>
  <c r="H137" i="6"/>
  <c r="H132" i="6"/>
  <c r="N132" i="6"/>
  <c r="Y132" i="4" s="1"/>
  <c r="H387" i="6"/>
  <c r="N387" i="6"/>
  <c r="Y387" i="4" s="1"/>
  <c r="H249" i="6"/>
  <c r="N249" i="6"/>
  <c r="Y249" i="4" s="1"/>
  <c r="N356" i="6"/>
  <c r="Y356" i="4" s="1"/>
  <c r="H356" i="6"/>
  <c r="N250" i="6"/>
  <c r="Y250" i="4" s="1"/>
  <c r="H250" i="6"/>
  <c r="H493" i="6"/>
  <c r="N493" i="6"/>
  <c r="Y493" i="4" s="1"/>
  <c r="N669" i="6"/>
  <c r="Y669" i="4" s="1"/>
  <c r="H669" i="6"/>
  <c r="N665" i="6"/>
  <c r="Y665" i="4" s="1"/>
  <c r="H665" i="6"/>
  <c r="N360" i="6"/>
  <c r="Y360" i="4" s="1"/>
  <c r="H360" i="6"/>
  <c r="H924" i="6"/>
  <c r="N924" i="6"/>
  <c r="Y924" i="4" s="1"/>
  <c r="N297" i="6"/>
  <c r="Y297" i="4" s="1"/>
  <c r="H297" i="6"/>
  <c r="N564" i="6"/>
  <c r="Y564" i="4" s="1"/>
  <c r="H564" i="6"/>
  <c r="N286" i="6"/>
  <c r="Y286" i="4" s="1"/>
  <c r="H286" i="6"/>
  <c r="H33" i="6"/>
  <c r="N33" i="6"/>
  <c r="Y33" i="4" s="1"/>
  <c r="N266" i="6"/>
  <c r="Y266" i="4" s="1"/>
  <c r="H266" i="6"/>
  <c r="N695" i="6"/>
  <c r="Y695" i="4" s="1"/>
  <c r="H695" i="6"/>
  <c r="N1114" i="6"/>
  <c r="Y1114" i="4" s="1"/>
  <c r="H1114" i="6"/>
  <c r="H355" i="6"/>
  <c r="N355" i="6"/>
  <c r="Y355" i="4" s="1"/>
  <c r="H1069" i="6"/>
  <c r="N1069" i="6"/>
  <c r="Y1069" i="4" s="1"/>
  <c r="N178" i="6"/>
  <c r="Y178" i="4" s="1"/>
  <c r="H178" i="6"/>
  <c r="H858" i="6"/>
  <c r="N858" i="6"/>
  <c r="Y858" i="4" s="1"/>
  <c r="H489" i="6"/>
  <c r="N489" i="6"/>
  <c r="Y489" i="4" s="1"/>
  <c r="N1159" i="6"/>
  <c r="Y1159" i="4" s="1"/>
  <c r="H1159" i="6"/>
  <c r="H1116" i="6"/>
  <c r="N1116" i="6"/>
  <c r="Y1116" i="4" s="1"/>
  <c r="H217" i="6"/>
  <c r="N217" i="6"/>
  <c r="Y217" i="4" s="1"/>
  <c r="N34" i="6"/>
  <c r="Y34" i="4" s="1"/>
  <c r="H34" i="6"/>
  <c r="N324" i="6"/>
  <c r="Y324" i="4" s="1"/>
  <c r="H324" i="6"/>
  <c r="H866" i="6"/>
  <c r="N866" i="6"/>
  <c r="Y866" i="4" s="1"/>
  <c r="H96" i="6"/>
  <c r="N96" i="6"/>
  <c r="Y96" i="4" s="1"/>
  <c r="N589" i="6"/>
  <c r="Y589" i="4" s="1"/>
  <c r="H589" i="6"/>
  <c r="N675" i="6"/>
  <c r="Y675" i="4" s="1"/>
  <c r="H675" i="6"/>
  <c r="N81" i="6"/>
  <c r="Y81" i="4" s="1"/>
  <c r="H81" i="6"/>
  <c r="N1003" i="6"/>
  <c r="Y1003" i="4" s="1"/>
  <c r="H1003" i="6"/>
  <c r="N180" i="6"/>
  <c r="Y180" i="4" s="1"/>
  <c r="H180" i="6"/>
  <c r="N232" i="6"/>
  <c r="Y232" i="4" s="1"/>
  <c r="H232" i="6"/>
  <c r="H956" i="6"/>
  <c r="N956" i="6"/>
  <c r="Y956" i="4" s="1"/>
  <c r="N193" i="6"/>
  <c r="Y193" i="4" s="1"/>
  <c r="H193" i="6"/>
  <c r="N473" i="6"/>
  <c r="Y473" i="4" s="1"/>
  <c r="H473" i="6"/>
  <c r="N253" i="6"/>
  <c r="Y253" i="4" s="1"/>
  <c r="H253" i="6"/>
  <c r="H213" i="6"/>
  <c r="N213" i="6"/>
  <c r="Y213" i="4" s="1"/>
  <c r="H289" i="6"/>
  <c r="N289" i="6"/>
  <c r="Y289" i="4" s="1"/>
  <c r="H407" i="6"/>
  <c r="N407" i="6"/>
  <c r="Y407" i="4" s="1"/>
  <c r="H938" i="6"/>
  <c r="N938" i="6"/>
  <c r="Y938" i="4" s="1"/>
  <c r="H214" i="6"/>
  <c r="N214" i="6"/>
  <c r="Y214" i="4" s="1"/>
  <c r="H699" i="6"/>
  <c r="N699" i="6"/>
  <c r="Y699" i="4" s="1"/>
  <c r="N1103" i="6"/>
  <c r="Y1103" i="4" s="1"/>
  <c r="H1103" i="6"/>
  <c r="N245" i="6"/>
  <c r="Y245" i="4" s="1"/>
  <c r="H245" i="6"/>
  <c r="H265" i="6"/>
  <c r="N265" i="6"/>
  <c r="Y265" i="4" s="1"/>
  <c r="N657" i="6"/>
  <c r="Y657" i="4" s="1"/>
  <c r="H657" i="6"/>
  <c r="H418" i="6"/>
  <c r="N418" i="6"/>
  <c r="Y418" i="4" s="1"/>
  <c r="H1146" i="6"/>
  <c r="N1146" i="6"/>
  <c r="Y1146" i="4" s="1"/>
  <c r="H334" i="6"/>
  <c r="N334" i="6"/>
  <c r="Y334" i="4" s="1"/>
  <c r="H177" i="6"/>
  <c r="N177" i="6"/>
  <c r="Y177" i="4" s="1"/>
  <c r="N1001" i="6"/>
  <c r="Y1001" i="4" s="1"/>
  <c r="H1001" i="6"/>
  <c r="N262" i="6"/>
  <c r="Y262" i="4" s="1"/>
  <c r="H262" i="6"/>
  <c r="H97" i="6"/>
  <c r="N97" i="6"/>
  <c r="Y97" i="4" s="1"/>
  <c r="H957" i="6"/>
  <c r="N957" i="6"/>
  <c r="Y957" i="4" s="1"/>
  <c r="H126" i="6"/>
  <c r="N126" i="6"/>
  <c r="Y126" i="4" s="1"/>
  <c r="N58" i="6"/>
  <c r="Y58" i="4" s="1"/>
  <c r="H58" i="6"/>
  <c r="H1158" i="6"/>
  <c r="N1158" i="6"/>
  <c r="Y1158" i="4" s="1"/>
  <c r="H602" i="6"/>
  <c r="N602" i="6"/>
  <c r="Y602" i="4" s="1"/>
  <c r="N313" i="6"/>
  <c r="Y313" i="4" s="1"/>
  <c r="H313" i="6"/>
  <c r="H388" i="6"/>
  <c r="N388" i="6"/>
  <c r="Y388" i="4" s="1"/>
  <c r="H1155" i="6"/>
  <c r="N1155" i="6"/>
  <c r="Y1155" i="4" s="1"/>
  <c r="H818" i="6"/>
  <c r="N818" i="6"/>
  <c r="Y818" i="4" s="1"/>
  <c r="N333" i="6"/>
  <c r="Y333" i="4" s="1"/>
  <c r="H333" i="6"/>
  <c r="H770" i="6"/>
  <c r="N770" i="6"/>
  <c r="Y770" i="4" s="1"/>
  <c r="N475" i="6"/>
  <c r="Y475" i="4" s="1"/>
  <c r="H475" i="6"/>
  <c r="N921" i="6"/>
  <c r="Y921" i="4" s="1"/>
  <c r="H921" i="6"/>
  <c r="H368" i="6"/>
  <c r="N368" i="6"/>
  <c r="Y368" i="4" s="1"/>
  <c r="N26" i="6"/>
  <c r="Y26" i="4" s="1"/>
  <c r="H26" i="6"/>
  <c r="N1067" i="6"/>
  <c r="Y1067" i="4" s="1"/>
  <c r="H1067" i="6"/>
  <c r="H820" i="6"/>
  <c r="N820" i="6"/>
  <c r="Y820" i="4" s="1"/>
  <c r="N329" i="6"/>
  <c r="Y329" i="4" s="1"/>
  <c r="H329" i="6"/>
  <c r="H477" i="6"/>
  <c r="N477" i="6"/>
  <c r="Y477" i="4" s="1"/>
  <c r="N1113" i="6"/>
  <c r="Y1113" i="4" s="1"/>
  <c r="H1113" i="6"/>
  <c r="N12" i="6"/>
  <c r="Y12" i="4" s="1"/>
  <c r="H12" i="6"/>
  <c r="N809" i="6"/>
  <c r="Y809" i="4" s="1"/>
  <c r="H809" i="6"/>
  <c r="N80" i="6"/>
  <c r="Y80" i="4" s="1"/>
  <c r="H80" i="6"/>
  <c r="N747" i="6"/>
  <c r="Y747" i="4" s="1"/>
  <c r="H747" i="6"/>
  <c r="H299" i="6"/>
  <c r="N299" i="6"/>
  <c r="Y299" i="4" s="1"/>
  <c r="N687" i="6"/>
  <c r="Y687" i="4" s="1"/>
  <c r="H687" i="6"/>
  <c r="H524" i="6"/>
  <c r="N524" i="6"/>
  <c r="Y524" i="4" s="1"/>
  <c r="N842" i="6"/>
  <c r="Y842" i="4" s="1"/>
  <c r="H842" i="6"/>
  <c r="H641" i="6"/>
  <c r="N641" i="6"/>
  <c r="Y641" i="4" s="1"/>
  <c r="H484" i="6"/>
  <c r="N484" i="6"/>
  <c r="Y484" i="4" s="1"/>
  <c r="N393" i="6"/>
  <c r="Y393" i="4" s="1"/>
  <c r="H393" i="6"/>
  <c r="N191" i="6"/>
  <c r="Y191" i="4" s="1"/>
  <c r="H191" i="6"/>
  <c r="N848" i="6"/>
  <c r="Y848" i="4" s="1"/>
  <c r="H848" i="6"/>
  <c r="N1065" i="6"/>
  <c r="Y1065" i="4" s="1"/>
  <c r="H1065" i="6"/>
  <c r="N280" i="6"/>
  <c r="Y280" i="4" s="1"/>
  <c r="H280" i="6"/>
  <c r="H964" i="6"/>
  <c r="N964" i="6"/>
  <c r="Y964" i="4" s="1"/>
  <c r="H761" i="6"/>
  <c r="N761" i="6"/>
  <c r="Y761" i="4" s="1"/>
  <c r="H876" i="6"/>
  <c r="N876" i="6"/>
  <c r="Y876" i="4" s="1"/>
  <c r="N449" i="6"/>
  <c r="Y449" i="4" s="1"/>
  <c r="H449" i="6"/>
  <c r="N322" i="6"/>
  <c r="Y322" i="4" s="1"/>
  <c r="H322" i="6"/>
  <c r="N1102" i="6"/>
  <c r="Y1102" i="4" s="1"/>
  <c r="H1102" i="6"/>
  <c r="N282" i="6"/>
  <c r="Y282" i="4" s="1"/>
  <c r="H282" i="6"/>
  <c r="H293" i="6"/>
  <c r="N293" i="6"/>
  <c r="Y293" i="4" s="1"/>
  <c r="N1045" i="6"/>
  <c r="Y1045" i="4" s="1"/>
  <c r="H1045" i="6"/>
  <c r="H1148" i="6"/>
  <c r="N1148" i="6"/>
  <c r="Y1148" i="4" s="1"/>
  <c r="H1101" i="6"/>
  <c r="N1101" i="6"/>
  <c r="Y1101" i="4" s="1"/>
  <c r="N1005" i="6"/>
  <c r="Y1005" i="4" s="1"/>
  <c r="H1005" i="6"/>
  <c r="N561" i="6"/>
  <c r="Y561" i="4" s="1"/>
  <c r="H561" i="6"/>
  <c r="H1025" i="6"/>
  <c r="N1025" i="6"/>
  <c r="Y1025" i="4" s="1"/>
  <c r="N660" i="6"/>
  <c r="Y660" i="4" s="1"/>
  <c r="H660" i="6"/>
  <c r="H1156" i="6"/>
  <c r="N1156" i="6"/>
  <c r="Y1156" i="4" s="1"/>
  <c r="H1111" i="6"/>
  <c r="N1111" i="6"/>
  <c r="Y1111" i="4" s="1"/>
  <c r="N890" i="6"/>
  <c r="Y890" i="4" s="1"/>
  <c r="H890" i="6"/>
  <c r="N652" i="6"/>
  <c r="Y652" i="4" s="1"/>
  <c r="H652" i="6"/>
  <c r="N371" i="6"/>
  <c r="Y371" i="4" s="1"/>
  <c r="H371" i="6"/>
  <c r="N27" i="6"/>
  <c r="Y27" i="4" s="1"/>
  <c r="H27" i="6"/>
  <c r="H331" i="6"/>
  <c r="N331" i="6"/>
  <c r="Y331" i="4" s="1"/>
  <c r="H692" i="6"/>
  <c r="N692" i="6"/>
  <c r="Y692" i="4" s="1"/>
  <c r="N771" i="6"/>
  <c r="Y771" i="4" s="1"/>
  <c r="H771" i="6"/>
  <c r="H883" i="6"/>
  <c r="N883" i="6"/>
  <c r="Y883" i="4" s="1"/>
  <c r="H782" i="6"/>
  <c r="N782" i="6"/>
  <c r="Y782" i="4" s="1"/>
  <c r="N145" i="6"/>
  <c r="Y145" i="4" s="1"/>
  <c r="H145" i="6"/>
  <c r="N1063" i="6"/>
  <c r="Y1063" i="4" s="1"/>
  <c r="H1063" i="6"/>
  <c r="H448" i="6"/>
  <c r="N448" i="6"/>
  <c r="Y448" i="4" s="1"/>
  <c r="N495" i="6"/>
  <c r="Y495" i="4" s="1"/>
  <c r="H495" i="6"/>
  <c r="H1037" i="6"/>
  <c r="N1037" i="6"/>
  <c r="Y1037" i="4" s="1"/>
  <c r="N1038" i="6"/>
  <c r="Y1038" i="4" s="1"/>
  <c r="H1038" i="6"/>
  <c r="N1039" i="6"/>
  <c r="Y1039" i="4" s="1"/>
  <c r="H1039" i="6"/>
  <c r="N666" i="6"/>
  <c r="Y666" i="4" s="1"/>
  <c r="H666" i="6"/>
  <c r="H219" i="6"/>
  <c r="N219" i="6"/>
  <c r="Y219" i="4" s="1"/>
  <c r="H465" i="6"/>
  <c r="N465" i="6"/>
  <c r="Y465" i="4" s="1"/>
  <c r="N462" i="6"/>
  <c r="Y462" i="4" s="1"/>
  <c r="H462" i="6"/>
  <c r="H369" i="6"/>
  <c r="N369" i="6"/>
  <c r="Y369" i="4" s="1"/>
  <c r="H823" i="6"/>
  <c r="N823" i="6"/>
  <c r="Y823" i="4" s="1"/>
  <c r="N502" i="6"/>
  <c r="Y502" i="4" s="1"/>
  <c r="H502" i="6"/>
  <c r="N1147" i="6"/>
  <c r="Y1147" i="4" s="1"/>
  <c r="H1147" i="6"/>
  <c r="N276" i="6"/>
  <c r="Y276" i="4" s="1"/>
  <c r="H276" i="6"/>
  <c r="H142" i="6"/>
  <c r="N142" i="6"/>
  <c r="Y142" i="4" s="1"/>
  <c r="H1108" i="6"/>
  <c r="N1108" i="6"/>
  <c r="Y1108" i="4" s="1"/>
  <c r="N1068" i="6"/>
  <c r="Y1068" i="4" s="1"/>
  <c r="H1068" i="6"/>
  <c r="N570" i="6"/>
  <c r="Y570" i="4" s="1"/>
  <c r="H570" i="6"/>
  <c r="H488" i="6"/>
  <c r="N488" i="6"/>
  <c r="Y488" i="4" s="1"/>
  <c r="H423" i="6"/>
  <c r="N423" i="6"/>
  <c r="Y423" i="4" s="1"/>
  <c r="N654" i="6"/>
  <c r="Y654" i="4" s="1"/>
  <c r="H654" i="6"/>
  <c r="H915" i="6"/>
  <c r="N915" i="6"/>
  <c r="Y915" i="4" s="1"/>
  <c r="H277" i="6"/>
  <c r="N277" i="6"/>
  <c r="Y277" i="4" s="1"/>
  <c r="N201" i="6"/>
  <c r="Y201" i="4" s="1"/>
  <c r="H201" i="6"/>
  <c r="H116" i="6"/>
  <c r="N116" i="6"/>
  <c r="Y116" i="4" s="1"/>
  <c r="N314" i="6"/>
  <c r="Y314" i="4" s="1"/>
  <c r="H314" i="6"/>
  <c r="H512" i="6"/>
  <c r="N512" i="6"/>
  <c r="Y512" i="4" s="1"/>
  <c r="H940" i="6"/>
  <c r="N940" i="6"/>
  <c r="Y940" i="4" s="1"/>
  <c r="H658" i="6"/>
  <c r="N658" i="6"/>
  <c r="Y658" i="4" s="1"/>
  <c r="N483" i="6"/>
  <c r="Y483" i="4" s="1"/>
  <c r="H483" i="6"/>
  <c r="H474" i="6"/>
  <c r="N474" i="6"/>
  <c r="Y474" i="4" s="1"/>
  <c r="H1110" i="6"/>
  <c r="N1110" i="6"/>
  <c r="Y1110" i="4" s="1"/>
  <c r="N545" i="6"/>
  <c r="Y545" i="4" s="1"/>
  <c r="H545" i="6"/>
  <c r="N748" i="6"/>
  <c r="Y748" i="4" s="1"/>
  <c r="H748" i="6"/>
  <c r="H345" i="6"/>
  <c r="N345" i="6"/>
  <c r="Y345" i="4" s="1"/>
  <c r="N874" i="6"/>
  <c r="Y874" i="4" s="1"/>
  <c r="H874" i="6"/>
  <c r="H226" i="6"/>
  <c r="N226" i="6"/>
  <c r="Y226" i="4" s="1"/>
  <c r="N82" i="6"/>
  <c r="Y82" i="4" s="1"/>
  <c r="H82" i="6"/>
  <c r="H228" i="6"/>
  <c r="N228" i="6"/>
  <c r="Y228" i="4" s="1"/>
  <c r="N566" i="6"/>
  <c r="Y566" i="4" s="1"/>
  <c r="H566" i="6"/>
  <c r="H569" i="6"/>
  <c r="N569" i="6"/>
  <c r="Y569" i="4" s="1"/>
  <c r="H663" i="6"/>
  <c r="N663" i="6"/>
  <c r="Y663" i="4" s="1"/>
  <c r="H598" i="6"/>
  <c r="N598" i="6"/>
  <c r="Y598" i="4" s="1"/>
  <c r="N843" i="6"/>
  <c r="Y843" i="4" s="1"/>
  <c r="H843" i="6"/>
  <c r="H767" i="6"/>
  <c r="N767" i="6"/>
  <c r="Y767" i="4" s="1"/>
  <c r="N54" i="6"/>
  <c r="Y54" i="4" s="1"/>
  <c r="H54" i="6"/>
  <c r="H867" i="6"/>
  <c r="N867" i="6"/>
  <c r="Y867" i="4" s="1"/>
  <c r="H198" i="6"/>
  <c r="N198" i="6"/>
  <c r="Y198" i="4" s="1"/>
  <c r="N1109" i="6"/>
  <c r="Y1109" i="4" s="1"/>
  <c r="H1109" i="6"/>
  <c r="H496" i="6"/>
  <c r="N496" i="6"/>
  <c r="Y496" i="4" s="1"/>
  <c r="H220" i="6"/>
  <c r="N220" i="6"/>
  <c r="Y220" i="4" s="1"/>
  <c r="N148" i="6"/>
  <c r="Y148" i="4" s="1"/>
  <c r="H148" i="6"/>
  <c r="H359" i="6"/>
  <c r="N359" i="6"/>
  <c r="Y359" i="4" s="1"/>
  <c r="H416" i="6"/>
  <c r="N416" i="6"/>
  <c r="Y416" i="4" s="1"/>
  <c r="H723" i="6"/>
  <c r="N723" i="6"/>
  <c r="Y723" i="4" s="1"/>
  <c r="H310" i="6"/>
  <c r="N310" i="6"/>
  <c r="Y310" i="4" s="1"/>
  <c r="H766" i="6"/>
  <c r="N766" i="6"/>
  <c r="Y766" i="4" s="1"/>
  <c r="H74" i="6"/>
  <c r="N74" i="6"/>
  <c r="Y74" i="4" s="1"/>
  <c r="N186" i="6"/>
  <c r="Y186" i="4" s="1"/>
  <c r="H186" i="6"/>
  <c r="N485" i="6"/>
  <c r="Y485" i="4" s="1"/>
  <c r="H485" i="6"/>
  <c r="H90" i="6"/>
  <c r="N90" i="6"/>
  <c r="Y90" i="4" s="1"/>
  <c r="H422" i="6"/>
  <c r="N422" i="6"/>
  <c r="Y422" i="4" s="1"/>
  <c r="H1115" i="6"/>
  <c r="N1115" i="6"/>
  <c r="Y1115" i="4" s="1"/>
  <c r="N494" i="6"/>
  <c r="Y494" i="4" s="1"/>
  <c r="H494" i="6"/>
  <c r="N504" i="6"/>
  <c r="Y504" i="4" s="1"/>
  <c r="H504" i="6"/>
  <c r="N498" i="6"/>
  <c r="Y498" i="4" s="1"/>
  <c r="H498" i="6"/>
  <c r="H304" i="6"/>
  <c r="N304" i="6"/>
  <c r="Y304" i="4" s="1"/>
  <c r="N452" i="6"/>
  <c r="Y452" i="4" s="1"/>
  <c r="H452" i="6"/>
  <c r="N290" i="6"/>
  <c r="Y290" i="4" s="1"/>
  <c r="H290" i="6"/>
  <c r="H595" i="6"/>
  <c r="N595" i="6"/>
  <c r="Y595" i="4" s="1"/>
  <c r="N497" i="6"/>
  <c r="Y497" i="4" s="1"/>
  <c r="H497" i="6"/>
  <c r="H11" i="6"/>
  <c r="N11" i="6"/>
  <c r="Y11" i="4" s="1"/>
  <c r="N91" i="6"/>
  <c r="Y91" i="4" s="1"/>
  <c r="H91" i="6"/>
  <c r="N772" i="6"/>
  <c r="Y772" i="4" s="1"/>
  <c r="H772" i="6"/>
  <c r="H765" i="6"/>
  <c r="N765" i="6"/>
  <c r="Y765" i="4" s="1"/>
  <c r="N156" i="6"/>
  <c r="Y156" i="4" s="1"/>
  <c r="H156" i="6"/>
  <c r="N65" i="6"/>
  <c r="Y65" i="4" s="1"/>
  <c r="H65" i="6"/>
  <c r="H616" i="6"/>
  <c r="N616" i="6"/>
  <c r="Y616" i="4" s="1"/>
  <c r="H897" i="6"/>
  <c r="N897" i="6"/>
  <c r="Y897" i="4" s="1"/>
  <c r="N464" i="6"/>
  <c r="Y464" i="4" s="1"/>
  <c r="H464" i="6"/>
  <c r="N851" i="6"/>
  <c r="Y851" i="4" s="1"/>
  <c r="H851" i="6"/>
  <c r="N724" i="6"/>
  <c r="Y724" i="4" s="1"/>
  <c r="H724" i="6"/>
  <c r="N588" i="6"/>
  <c r="Y588" i="4" s="1"/>
  <c r="H588" i="6"/>
  <c r="N610" i="6"/>
  <c r="Y610" i="4" s="1"/>
  <c r="H610" i="6"/>
  <c r="H611" i="6"/>
  <c r="N611" i="6"/>
  <c r="Y611" i="4" s="1"/>
  <c r="H1224" i="6"/>
  <c r="N1224" i="6"/>
  <c r="N66" i="6"/>
  <c r="Y66" i="4" s="1"/>
  <c r="H66" i="6"/>
  <c r="H363" i="6"/>
  <c r="N363" i="6"/>
  <c r="Y363" i="4" s="1"/>
  <c r="N60" i="6"/>
  <c r="Y60" i="4" s="1"/>
  <c r="H60" i="6"/>
  <c r="H190" i="6"/>
  <c r="N190" i="6"/>
  <c r="Y190" i="4" s="1"/>
  <c r="H482" i="6"/>
  <c r="N482" i="6"/>
  <c r="Y482" i="4" s="1"/>
  <c r="H1118" i="6"/>
  <c r="N1118" i="6"/>
  <c r="Y1118" i="4" s="1"/>
  <c r="N673" i="6"/>
  <c r="Y673" i="4" s="1"/>
  <c r="H673" i="6"/>
  <c r="N325" i="6"/>
  <c r="Y325" i="4" s="1"/>
  <c r="H325" i="6"/>
  <c r="N354" i="6"/>
  <c r="Y354" i="4" s="1"/>
  <c r="H354" i="6"/>
  <c r="N18" i="6"/>
  <c r="Y18" i="4" s="1"/>
  <c r="H18" i="6"/>
  <c r="N244" i="6"/>
  <c r="Y244" i="4" s="1"/>
  <c r="H244" i="6"/>
  <c r="H308" i="6"/>
  <c r="N308" i="6"/>
  <c r="Y308" i="4" s="1"/>
  <c r="H410" i="6"/>
  <c r="N410" i="6"/>
  <c r="Y410" i="4" s="1"/>
  <c r="H444" i="6"/>
  <c r="N444" i="6"/>
  <c r="Y444" i="4" s="1"/>
  <c r="N1112" i="6"/>
  <c r="Y1112" i="4" s="1"/>
  <c r="H1112" i="6"/>
  <c r="H727" i="6"/>
  <c r="N727" i="6"/>
  <c r="Y727" i="4" s="1"/>
  <c r="H825" i="6"/>
  <c r="N825" i="6"/>
  <c r="Y825" i="4" s="1"/>
  <c r="H722" i="6"/>
  <c r="N722" i="6"/>
  <c r="Y722" i="4" s="1"/>
  <c r="N56" i="6"/>
  <c r="Y56" i="4" s="1"/>
  <c r="H56" i="6"/>
  <c r="H849" i="6"/>
  <c r="N849" i="6"/>
  <c r="Y849" i="4" s="1"/>
  <c r="H734" i="6"/>
  <c r="N734" i="6"/>
  <c r="Y734" i="4" s="1"/>
  <c r="H389" i="6"/>
  <c r="N389" i="6"/>
  <c r="Y389" i="4" s="1"/>
  <c r="H506" i="6"/>
  <c r="N506" i="6"/>
  <c r="Y506" i="4" s="1"/>
  <c r="H215" i="6"/>
  <c r="N215" i="6"/>
  <c r="Y215" i="4" s="1"/>
  <c r="N307" i="6"/>
  <c r="Y307" i="4" s="1"/>
  <c r="H307" i="6"/>
  <c r="H698" i="6"/>
  <c r="N698" i="6"/>
  <c r="Y698" i="4" s="1"/>
  <c r="N458" i="6"/>
  <c r="Y458" i="4" s="1"/>
  <c r="H458" i="6"/>
  <c r="H102" i="6"/>
  <c r="N102" i="6"/>
  <c r="Y102" i="4" s="1"/>
  <c r="H735" i="6"/>
  <c r="N735" i="6"/>
  <c r="Y735" i="4" s="1"/>
  <c r="N962" i="6"/>
  <c r="Y962" i="4" s="1"/>
  <c r="H962" i="6"/>
  <c r="N567" i="6"/>
  <c r="Y567" i="4" s="1"/>
  <c r="H567" i="6"/>
  <c r="N125" i="6"/>
  <c r="Y125" i="4" s="1"/>
  <c r="H125" i="6"/>
  <c r="H57" i="6"/>
  <c r="N57" i="6"/>
  <c r="Y57" i="4" s="1"/>
  <c r="N287" i="6"/>
  <c r="Y287" i="4" s="1"/>
  <c r="H287" i="6"/>
  <c r="H466" i="6"/>
  <c r="N466" i="6"/>
  <c r="Y466" i="4" s="1"/>
  <c r="H922" i="6"/>
  <c r="N922" i="6"/>
  <c r="Y922" i="4" s="1"/>
  <c r="H579" i="6"/>
  <c r="N579" i="6"/>
  <c r="Y579" i="4" s="1"/>
  <c r="H467" i="6"/>
  <c r="N467" i="6"/>
  <c r="Y467" i="4" s="1"/>
  <c r="N218" i="6"/>
  <c r="Y218" i="4" s="1"/>
  <c r="H218" i="6"/>
  <c r="H1201" i="6" l="1"/>
  <c r="N1201" i="6"/>
  <c r="Y1201" i="4" s="1"/>
  <c r="H1209" i="6"/>
  <c r="D1084" i="6"/>
  <c r="D677" i="6"/>
  <c r="H677" i="6" s="1"/>
  <c r="D1085" i="6"/>
  <c r="H1085" i="6" s="1"/>
  <c r="N38" i="6"/>
  <c r="Y38" i="4" s="1"/>
  <c r="H38" i="6"/>
  <c r="H629" i="6"/>
  <c r="N629" i="6"/>
  <c r="Y629" i="4" s="1"/>
  <c r="H628" i="6"/>
  <c r="N628" i="6"/>
  <c r="Y628" i="4" s="1"/>
  <c r="H970" i="6"/>
  <c r="N970" i="6"/>
  <c r="Y970" i="4" s="1"/>
  <c r="H432" i="6"/>
  <c r="N432" i="6"/>
  <c r="Y432" i="4" s="1"/>
  <c r="N1040" i="6"/>
  <c r="Y1040" i="4" s="1"/>
  <c r="H1040" i="6"/>
  <c r="H149" i="6"/>
  <c r="N149" i="6"/>
  <c r="Y149" i="4" s="1"/>
  <c r="N1139" i="6"/>
  <c r="Y1139" i="4" s="1"/>
  <c r="H1139" i="6"/>
  <c r="H1098" i="6"/>
  <c r="N1098" i="6"/>
  <c r="Y1098" i="4" s="1"/>
  <c r="H969" i="6"/>
  <c r="N969" i="6"/>
  <c r="Y969" i="4" s="1"/>
  <c r="N677" i="6"/>
  <c r="Y677" i="4" s="1"/>
  <c r="N1123" i="6"/>
  <c r="Y1123" i="4" s="1"/>
  <c r="H1123" i="6"/>
  <c r="H989" i="6"/>
  <c r="N989" i="6"/>
  <c r="Y989" i="4" s="1"/>
  <c r="H955" i="6"/>
  <c r="N955" i="6"/>
  <c r="Y955" i="4" s="1"/>
  <c r="H168" i="6"/>
  <c r="N168" i="6"/>
  <c r="Y168" i="4" s="1"/>
  <c r="H1124" i="6"/>
  <c r="N1124" i="6"/>
  <c r="Y1124" i="4" s="1"/>
  <c r="N873" i="6"/>
  <c r="Y873" i="4" s="1"/>
  <c r="H873" i="6"/>
  <c r="H105" i="6"/>
  <c r="N105" i="6"/>
  <c r="Y105" i="4" s="1"/>
  <c r="H150" i="6"/>
  <c r="N150" i="6"/>
  <c r="Y150" i="4" s="1"/>
  <c r="H642" i="6"/>
  <c r="N642" i="6"/>
  <c r="Y642" i="4" s="1"/>
  <c r="N540" i="6"/>
  <c r="Y540" i="4" s="1"/>
  <c r="H540" i="6"/>
  <c r="H936" i="6"/>
  <c r="N936" i="6"/>
  <c r="Y936" i="4" s="1"/>
  <c r="H1043" i="6"/>
  <c r="N1043" i="6"/>
  <c r="Y1043" i="4" s="1"/>
  <c r="H625" i="6"/>
  <c r="N625" i="6"/>
  <c r="Y625" i="4" s="1"/>
  <c r="H953" i="6"/>
  <c r="N953" i="6"/>
  <c r="Y953" i="4" s="1"/>
  <c r="N1100" i="6"/>
  <c r="Y1100" i="4" s="1"/>
  <c r="H1100" i="6"/>
  <c r="N336" i="6"/>
  <c r="Y336" i="4" s="1"/>
  <c r="H336" i="6"/>
  <c r="N1076" i="6"/>
  <c r="Y1076" i="4" s="1"/>
  <c r="H1076" i="6"/>
  <c r="H1006" i="6"/>
  <c r="N1006" i="6"/>
  <c r="Y1006" i="4" s="1"/>
  <c r="H1075" i="6"/>
  <c r="N1075" i="6"/>
  <c r="Y1075" i="4" s="1"/>
  <c r="N976" i="6"/>
  <c r="Y976" i="4" s="1"/>
  <c r="H976" i="6"/>
  <c r="N935" i="6"/>
  <c r="Y935" i="4" s="1"/>
  <c r="H935" i="6"/>
  <c r="H1130" i="6"/>
  <c r="N1130" i="6"/>
  <c r="Y1130" i="4" s="1"/>
  <c r="A28" i="5"/>
  <c r="D130" i="6" s="1"/>
  <c r="D1140" i="6"/>
  <c r="D86" i="6"/>
  <c r="D1179" i="6"/>
  <c r="D73" i="6"/>
  <c r="D1017" i="6"/>
  <c r="D88" i="6"/>
  <c r="D72" i="6"/>
  <c r="D438" i="6"/>
  <c r="D112" i="6"/>
  <c r="D110" i="6"/>
  <c r="D551" i="6"/>
  <c r="D931" i="6"/>
  <c r="D1097" i="6"/>
  <c r="D678" i="6"/>
  <c r="D1000" i="6"/>
  <c r="D1141" i="6"/>
  <c r="D436" i="6"/>
  <c r="D998" i="6"/>
  <c r="D1088" i="6"/>
  <c r="D1181" i="6"/>
  <c r="D1095" i="6"/>
  <c r="D1033" i="6"/>
  <c r="D1036" i="6"/>
  <c r="D1132" i="6"/>
  <c r="D271" i="6"/>
  <c r="D77" i="6"/>
  <c r="D1016" i="6"/>
  <c r="D114" i="6"/>
  <c r="D1180" i="6"/>
  <c r="D775" i="6"/>
  <c r="D995" i="6"/>
  <c r="D123" i="6"/>
  <c r="D1142" i="6"/>
  <c r="D1165" i="6"/>
  <c r="D960" i="6"/>
  <c r="D552" i="6"/>
  <c r="D676" i="6"/>
  <c r="D805" i="6"/>
  <c r="D1034" i="6"/>
  <c r="D994" i="6"/>
  <c r="D124" i="6"/>
  <c r="D997" i="6"/>
  <c r="D111" i="6"/>
  <c r="D164" i="6"/>
  <c r="D270" i="6"/>
  <c r="D1133" i="6"/>
  <c r="D165" i="6"/>
  <c r="D272" i="6"/>
  <c r="D993" i="6"/>
  <c r="D806" i="6"/>
  <c r="D1087" i="6"/>
  <c r="D959" i="6"/>
  <c r="D87" i="6"/>
  <c r="D776" i="6"/>
  <c r="D115" i="6"/>
  <c r="D113" i="6"/>
  <c r="D807" i="6"/>
  <c r="D1166" i="6"/>
  <c r="D78" i="6"/>
  <c r="D275" i="6"/>
  <c r="D274" i="6"/>
  <c r="D71" i="6"/>
  <c r="D853" i="6"/>
  <c r="D930" i="6"/>
  <c r="D855" i="6"/>
  <c r="D1082" i="6"/>
  <c r="D499" i="6"/>
  <c r="D500" i="6"/>
  <c r="D1035" i="6"/>
  <c r="D92" i="6"/>
  <c r="D1031" i="6"/>
  <c r="D550" i="6"/>
  <c r="D929" i="6"/>
  <c r="D1164" i="6"/>
  <c r="D79" i="6"/>
  <c r="D166" i="6"/>
  <c r="D1086" i="6"/>
  <c r="D992" i="6"/>
  <c r="D777" i="6"/>
  <c r="D1096" i="6"/>
  <c r="D996" i="6"/>
  <c r="D1131" i="6"/>
  <c r="D94" i="6"/>
  <c r="D999" i="6"/>
  <c r="D437" i="6"/>
  <c r="D1081" i="6"/>
  <c r="D1163" i="6"/>
  <c r="D854" i="6"/>
  <c r="D1162" i="6"/>
  <c r="D1018" i="6"/>
  <c r="D122" i="6"/>
  <c r="D1161" i="6"/>
  <c r="D961" i="6"/>
  <c r="D501" i="6"/>
  <c r="D273" i="6"/>
  <c r="D1080" i="6"/>
  <c r="D1032" i="6"/>
  <c r="D93" i="6"/>
  <c r="N21" i="6"/>
  <c r="Y21" i="4" s="1"/>
  <c r="H21" i="6"/>
  <c r="N1092" i="6"/>
  <c r="Y1092" i="4" s="1"/>
  <c r="H1092" i="6"/>
  <c r="H991" i="6"/>
  <c r="N991" i="6"/>
  <c r="Y991" i="4" s="1"/>
  <c r="N1084" i="6"/>
  <c r="Y1084" i="4" s="1"/>
  <c r="H1084" i="6"/>
  <c r="H630" i="6"/>
  <c r="N630" i="6"/>
  <c r="Y630" i="4" s="1"/>
  <c r="H986" i="6"/>
  <c r="N986" i="6"/>
  <c r="Y986" i="4" s="1"/>
  <c r="N337" i="6"/>
  <c r="Y337" i="4" s="1"/>
  <c r="H337" i="6"/>
  <c r="N104" i="6"/>
  <c r="Y104" i="4" s="1"/>
  <c r="H104" i="6"/>
  <c r="H871" i="6"/>
  <c r="N871" i="6"/>
  <c r="Y871" i="4" s="1"/>
  <c r="H529" i="6"/>
  <c r="N529" i="6"/>
  <c r="Y529" i="4" s="1"/>
  <c r="N1099" i="6"/>
  <c r="Y1099" i="4" s="1"/>
  <c r="H1099" i="6"/>
  <c r="N106" i="6"/>
  <c r="Y106" i="4" s="1"/>
  <c r="H106" i="6"/>
  <c r="N966" i="6"/>
  <c r="Y966" i="4" s="1"/>
  <c r="H966" i="6"/>
  <c r="N1094" i="6"/>
  <c r="Y1094" i="4" s="1"/>
  <c r="H1094" i="6"/>
  <c r="H1171" i="6"/>
  <c r="N1171" i="6"/>
  <c r="Y1171" i="4" s="1"/>
  <c r="H1060" i="6"/>
  <c r="N1060" i="6"/>
  <c r="Y1060" i="4" s="1"/>
  <c r="H715" i="6"/>
  <c r="N715" i="6"/>
  <c r="Y715" i="4" s="1"/>
  <c r="H644" i="6"/>
  <c r="N644" i="6"/>
  <c r="Y644" i="4" s="1"/>
  <c r="H491" i="6"/>
  <c r="N491" i="6"/>
  <c r="Y491" i="4" s="1"/>
  <c r="N1136" i="6"/>
  <c r="Y1136" i="4" s="1"/>
  <c r="H1136" i="6"/>
  <c r="N719" i="6"/>
  <c r="Y719" i="4" s="1"/>
  <c r="H719" i="6"/>
  <c r="H937" i="6"/>
  <c r="N937" i="6"/>
  <c r="Y937" i="4" s="1"/>
  <c r="N990" i="6"/>
  <c r="Y990" i="4" s="1"/>
  <c r="H990" i="6"/>
  <c r="H22" i="6"/>
  <c r="N22" i="6"/>
  <c r="Y22" i="4" s="1"/>
  <c r="H716" i="6"/>
  <c r="N716" i="6"/>
  <c r="Y716" i="4" s="1"/>
  <c r="N1042" i="6"/>
  <c r="Y1042" i="4" s="1"/>
  <c r="H1042" i="6"/>
  <c r="H40" i="6"/>
  <c r="N40" i="6"/>
  <c r="Y40" i="4" s="1"/>
  <c r="H968" i="6"/>
  <c r="N968" i="6"/>
  <c r="Y968" i="4" s="1"/>
  <c r="H430" i="6"/>
  <c r="N430" i="6"/>
  <c r="Y430" i="4" s="1"/>
  <c r="N1144" i="6"/>
  <c r="Y1144" i="4" s="1"/>
  <c r="H1144" i="6"/>
  <c r="H528" i="6"/>
  <c r="N528" i="6"/>
  <c r="Y528" i="4" s="1"/>
  <c r="H717" i="6"/>
  <c r="N717" i="6"/>
  <c r="Y717" i="4" s="1"/>
  <c r="H534" i="6"/>
  <c r="N534" i="6"/>
  <c r="Y534" i="4" s="1"/>
  <c r="N20" i="6"/>
  <c r="Y20" i="4" s="1"/>
  <c r="H20" i="6"/>
  <c r="N1135" i="6"/>
  <c r="Y1135" i="4" s="1"/>
  <c r="H1135" i="6"/>
  <c r="N1004" i="6"/>
  <c r="Y1004" i="4" s="1"/>
  <c r="H1004" i="6"/>
  <c r="H554" i="6"/>
  <c r="N554" i="6"/>
  <c r="Y554" i="4" s="1"/>
  <c r="H643" i="6"/>
  <c r="N643" i="6"/>
  <c r="Y643" i="4" s="1"/>
  <c r="H555" i="6"/>
  <c r="N555" i="6"/>
  <c r="Y555" i="4" s="1"/>
  <c r="H974" i="6"/>
  <c r="N974" i="6"/>
  <c r="Y974" i="4" s="1"/>
  <c r="N1129" i="6"/>
  <c r="Y1129" i="4" s="1"/>
  <c r="H1129" i="6"/>
  <c r="H533" i="6"/>
  <c r="N533" i="6"/>
  <c r="Y533" i="4" s="1"/>
  <c r="N162" i="6"/>
  <c r="Y162" i="4" s="1"/>
  <c r="H162" i="6"/>
  <c r="N530" i="6"/>
  <c r="Y530" i="4" s="1"/>
  <c r="H530" i="6"/>
  <c r="N946" i="6"/>
  <c r="Y946" i="4" s="1"/>
  <c r="H946" i="6"/>
  <c r="H987" i="6"/>
  <c r="N987" i="6"/>
  <c r="Y987" i="4" s="1"/>
  <c r="H1059" i="6"/>
  <c r="N1059" i="6"/>
  <c r="Y1059" i="4" s="1"/>
  <c r="N575" i="6"/>
  <c r="Y575" i="4" s="1"/>
  <c r="H575" i="6"/>
  <c r="N574" i="6"/>
  <c r="Y574" i="4" s="1"/>
  <c r="H574" i="6"/>
  <c r="H967" i="6"/>
  <c r="N967" i="6"/>
  <c r="Y967" i="4" s="1"/>
  <c r="H1137" i="6"/>
  <c r="N1137" i="6"/>
  <c r="Y1137" i="4" s="1"/>
  <c r="N1026" i="6"/>
  <c r="Y1026" i="4" s="1"/>
  <c r="H1026" i="6"/>
  <c r="N975" i="6"/>
  <c r="Y975" i="4" s="1"/>
  <c r="H975" i="6"/>
  <c r="N988" i="6"/>
  <c r="Y988" i="4" s="1"/>
  <c r="H988" i="6"/>
  <c r="H492" i="6"/>
  <c r="N492" i="6"/>
  <c r="Y492" i="4" s="1"/>
  <c r="H576" i="6"/>
  <c r="N576" i="6"/>
  <c r="Y576" i="4" s="1"/>
  <c r="H1122" i="6"/>
  <c r="N1122" i="6"/>
  <c r="Y1122" i="4" s="1"/>
  <c r="N431" i="6"/>
  <c r="Y431" i="4" s="1"/>
  <c r="H431" i="6"/>
  <c r="N522" i="6"/>
  <c r="Y522" i="4" s="1"/>
  <c r="H522" i="6"/>
  <c r="H527" i="6"/>
  <c r="N527" i="6"/>
  <c r="Y527" i="4" s="1"/>
  <c r="H490" i="6"/>
  <c r="N490" i="6"/>
  <c r="Y490" i="4" s="1"/>
  <c r="N1143" i="6"/>
  <c r="Y1143" i="4" s="1"/>
  <c r="H1143" i="6"/>
  <c r="H526" i="6"/>
  <c r="N526" i="6"/>
  <c r="Y526" i="4" s="1"/>
  <c r="N627" i="6"/>
  <c r="Y627" i="4" s="1"/>
  <c r="H627" i="6"/>
  <c r="N532" i="6"/>
  <c r="Y532" i="4" s="1"/>
  <c r="H532" i="6"/>
  <c r="N872" i="6"/>
  <c r="Y872" i="4" s="1"/>
  <c r="H872" i="6"/>
  <c r="H538" i="6"/>
  <c r="N538" i="6"/>
  <c r="Y538" i="4" s="1"/>
  <c r="H521" i="6"/>
  <c r="N521" i="6"/>
  <c r="Y521" i="4" s="1"/>
  <c r="H539" i="6"/>
  <c r="N539" i="6"/>
  <c r="Y539" i="4" s="1"/>
  <c r="N338" i="6"/>
  <c r="Y338" i="4" s="1"/>
  <c r="H338" i="6"/>
  <c r="N167" i="6"/>
  <c r="Y167" i="4" s="1"/>
  <c r="H167" i="6"/>
  <c r="H1074" i="6"/>
  <c r="N1074" i="6"/>
  <c r="Y1074" i="4" s="1"/>
  <c r="N1071" i="6"/>
  <c r="Y1071" i="4" s="1"/>
  <c r="H1071" i="6"/>
  <c r="H1083" i="6"/>
  <c r="N1083" i="6"/>
  <c r="Y1083" i="4" s="1"/>
  <c r="N1134" i="6"/>
  <c r="Y1134" i="4" s="1"/>
  <c r="H1134" i="6"/>
  <c r="H965" i="6"/>
  <c r="N965" i="6"/>
  <c r="Y965" i="4" s="1"/>
  <c r="H1138" i="6"/>
  <c r="N1138" i="6"/>
  <c r="Y1138" i="4" s="1"/>
  <c r="H1128" i="6"/>
  <c r="N1128" i="6"/>
  <c r="Y1128" i="4" s="1"/>
  <c r="H1073" i="6"/>
  <c r="N1073" i="6"/>
  <c r="Y1073" i="4" s="1"/>
  <c r="N954" i="6"/>
  <c r="Y954" i="4" s="1"/>
  <c r="H954" i="6"/>
  <c r="N1170" i="6"/>
  <c r="Y1170" i="4" s="1"/>
  <c r="H1170" i="6"/>
  <c r="N1172" i="6"/>
  <c r="Y1172" i="4" s="1"/>
  <c r="H1172" i="6"/>
  <c r="H520" i="6"/>
  <c r="N520" i="6"/>
  <c r="Y520" i="4" s="1"/>
  <c r="N161" i="6"/>
  <c r="Y161" i="4" s="1"/>
  <c r="H161" i="6"/>
  <c r="H895" i="6"/>
  <c r="N895" i="6"/>
  <c r="Y895" i="4" s="1"/>
  <c r="N945" i="6"/>
  <c r="Y945" i="4" s="1"/>
  <c r="H945" i="6"/>
  <c r="H1145" i="6"/>
  <c r="N1145" i="6"/>
  <c r="Y1145" i="4" s="1"/>
  <c r="N39" i="6"/>
  <c r="Y39" i="4" s="1"/>
  <c r="H39" i="6"/>
  <c r="H151" i="6"/>
  <c r="N151" i="6"/>
  <c r="Y151" i="4" s="1"/>
  <c r="H1041" i="6"/>
  <c r="N1041" i="6"/>
  <c r="Y1041" i="4" s="1"/>
  <c r="H944" i="6"/>
  <c r="N944" i="6"/>
  <c r="Y944" i="4" s="1"/>
  <c r="H720" i="6"/>
  <c r="N720" i="6"/>
  <c r="Y720" i="4" s="1"/>
  <c r="N626" i="6"/>
  <c r="Y626" i="4" s="1"/>
  <c r="H626" i="6"/>
  <c r="H894" i="6"/>
  <c r="N894" i="6"/>
  <c r="Y894" i="4" s="1"/>
  <c r="H1072" i="6"/>
  <c r="N1072" i="6"/>
  <c r="Y1072" i="4" s="1"/>
  <c r="H1093" i="6"/>
  <c r="N1093" i="6"/>
  <c r="Y1093" i="4" s="1"/>
  <c r="H1061" i="6"/>
  <c r="N1061" i="6"/>
  <c r="Y1061" i="4" s="1"/>
  <c r="H893" i="6"/>
  <c r="N893" i="6"/>
  <c r="Y893" i="4" s="1"/>
  <c r="N718" i="6"/>
  <c r="Y718" i="4" s="1"/>
  <c r="H718" i="6"/>
  <c r="N531" i="6"/>
  <c r="Y531" i="4" s="1"/>
  <c r="H531" i="6"/>
  <c r="N1085" i="6" l="1"/>
  <c r="Y1085" i="4" s="1"/>
  <c r="N1161" i="6"/>
  <c r="Y1161" i="4" s="1"/>
  <c r="H1161" i="6"/>
  <c r="H166" i="6"/>
  <c r="N166" i="6"/>
  <c r="Y166" i="4" s="1"/>
  <c r="H500" i="6"/>
  <c r="N500" i="6"/>
  <c r="Y500" i="4" s="1"/>
  <c r="N959" i="6"/>
  <c r="Y959" i="4" s="1"/>
  <c r="H959" i="6"/>
  <c r="H552" i="6"/>
  <c r="N552" i="6"/>
  <c r="Y552" i="4" s="1"/>
  <c r="N1181" i="6"/>
  <c r="Y1181" i="4" s="1"/>
  <c r="H1181" i="6"/>
  <c r="H73" i="6"/>
  <c r="N73" i="6"/>
  <c r="Y73" i="4" s="1"/>
  <c r="N130" i="6"/>
  <c r="Y130" i="4" s="1"/>
  <c r="H130" i="6"/>
  <c r="H122" i="6"/>
  <c r="N122" i="6"/>
  <c r="Y122" i="4" s="1"/>
  <c r="H94" i="6"/>
  <c r="N94" i="6"/>
  <c r="Y94" i="4" s="1"/>
  <c r="H79" i="6"/>
  <c r="N79" i="6"/>
  <c r="Y79" i="4" s="1"/>
  <c r="H499" i="6"/>
  <c r="N499" i="6"/>
  <c r="Y499" i="4" s="1"/>
  <c r="N78" i="6"/>
  <c r="Y78" i="4" s="1"/>
  <c r="H78" i="6"/>
  <c r="N1087" i="6"/>
  <c r="Y1087" i="4" s="1"/>
  <c r="H1087" i="6"/>
  <c r="N111" i="6"/>
  <c r="Y111" i="4" s="1"/>
  <c r="H111" i="6"/>
  <c r="H960" i="6"/>
  <c r="N960" i="6"/>
  <c r="Y960" i="4" s="1"/>
  <c r="H1016" i="6"/>
  <c r="N1016" i="6"/>
  <c r="Y1016" i="4" s="1"/>
  <c r="N1088" i="6"/>
  <c r="Y1088" i="4" s="1"/>
  <c r="H1088" i="6"/>
  <c r="N551" i="6"/>
  <c r="Y551" i="4" s="1"/>
  <c r="H551" i="6"/>
  <c r="N1179" i="6"/>
  <c r="Y1179" i="4" s="1"/>
  <c r="H1179" i="6"/>
  <c r="N93" i="6"/>
  <c r="Y93" i="4" s="1"/>
  <c r="H93" i="6"/>
  <c r="H1018" i="6"/>
  <c r="N1018" i="6"/>
  <c r="Y1018" i="4" s="1"/>
  <c r="N1131" i="6"/>
  <c r="Y1131" i="4" s="1"/>
  <c r="H1131" i="6"/>
  <c r="H1164" i="6"/>
  <c r="N1164" i="6"/>
  <c r="Y1164" i="4" s="1"/>
  <c r="H1082" i="6"/>
  <c r="N1082" i="6"/>
  <c r="Y1082" i="4" s="1"/>
  <c r="N1166" i="6"/>
  <c r="Y1166" i="4" s="1"/>
  <c r="H1166" i="6"/>
  <c r="H806" i="6"/>
  <c r="N806" i="6"/>
  <c r="Y806" i="4" s="1"/>
  <c r="N997" i="6"/>
  <c r="Y997" i="4" s="1"/>
  <c r="H997" i="6"/>
  <c r="N1165" i="6"/>
  <c r="Y1165" i="4" s="1"/>
  <c r="H1165" i="6"/>
  <c r="N77" i="6"/>
  <c r="Y77" i="4" s="1"/>
  <c r="H77" i="6"/>
  <c r="H998" i="6"/>
  <c r="N998" i="6"/>
  <c r="Y998" i="4" s="1"/>
  <c r="N110" i="6"/>
  <c r="Y110" i="4" s="1"/>
  <c r="H110" i="6"/>
  <c r="H86" i="6"/>
  <c r="N86" i="6"/>
  <c r="Y86" i="4" s="1"/>
  <c r="H1032" i="6"/>
  <c r="N1032" i="6"/>
  <c r="Y1032" i="4" s="1"/>
  <c r="H996" i="6"/>
  <c r="N996" i="6"/>
  <c r="Y996" i="4" s="1"/>
  <c r="H807" i="6"/>
  <c r="N807" i="6"/>
  <c r="Y807" i="4" s="1"/>
  <c r="H124" i="6"/>
  <c r="N124" i="6"/>
  <c r="Y124" i="4" s="1"/>
  <c r="N271" i="6"/>
  <c r="Y271" i="4" s="1"/>
  <c r="H271" i="6"/>
  <c r="H112" i="6"/>
  <c r="N112" i="6"/>
  <c r="Y112" i="4" s="1"/>
  <c r="N1162" i="6"/>
  <c r="Y1162" i="4" s="1"/>
  <c r="H1162" i="6"/>
  <c r="N929" i="6"/>
  <c r="Y929" i="4" s="1"/>
  <c r="H929" i="6"/>
  <c r="H855" i="6"/>
  <c r="N855" i="6"/>
  <c r="Y855" i="4" s="1"/>
  <c r="N993" i="6"/>
  <c r="Y993" i="4" s="1"/>
  <c r="H993" i="6"/>
  <c r="N1142" i="6"/>
  <c r="Y1142" i="4" s="1"/>
  <c r="H1142" i="6"/>
  <c r="N436" i="6"/>
  <c r="Y436" i="4" s="1"/>
  <c r="H436" i="6"/>
  <c r="N1140" i="6"/>
  <c r="Y1140" i="4" s="1"/>
  <c r="H1140" i="6"/>
  <c r="N1080" i="6"/>
  <c r="Y1080" i="4" s="1"/>
  <c r="H1080" i="6"/>
  <c r="N854" i="6"/>
  <c r="Y854" i="4" s="1"/>
  <c r="H854" i="6"/>
  <c r="N1096" i="6"/>
  <c r="Y1096" i="4" s="1"/>
  <c r="H1096" i="6"/>
  <c r="N550" i="6"/>
  <c r="Y550" i="4" s="1"/>
  <c r="H550" i="6"/>
  <c r="N930" i="6"/>
  <c r="Y930" i="4" s="1"/>
  <c r="H930" i="6"/>
  <c r="N113" i="6"/>
  <c r="Y113" i="4" s="1"/>
  <c r="H113" i="6"/>
  <c r="H272" i="6"/>
  <c r="N272" i="6"/>
  <c r="Y272" i="4" s="1"/>
  <c r="H994" i="6"/>
  <c r="N994" i="6"/>
  <c r="Y994" i="4" s="1"/>
  <c r="H123" i="6"/>
  <c r="N123" i="6"/>
  <c r="Y123" i="4" s="1"/>
  <c r="N1132" i="6"/>
  <c r="Y1132" i="4" s="1"/>
  <c r="H1132" i="6"/>
  <c r="H1141" i="6"/>
  <c r="N1141" i="6"/>
  <c r="Y1141" i="4" s="1"/>
  <c r="H438" i="6"/>
  <c r="N438" i="6"/>
  <c r="Y438" i="4" s="1"/>
  <c r="D803" i="6"/>
  <c r="D981" i="6"/>
  <c r="D377" i="6"/>
  <c r="D121" i="6"/>
  <c r="D949" i="6"/>
  <c r="D877" i="6"/>
  <c r="D425" i="6"/>
  <c r="D830" i="6"/>
  <c r="D982" i="6"/>
  <c r="D373" i="6"/>
  <c r="D1154" i="6"/>
  <c r="D1030" i="6"/>
  <c r="D439" i="6"/>
  <c r="D260" i="6"/>
  <c r="D1020" i="6"/>
  <c r="D1126" i="6"/>
  <c r="D879" i="6"/>
  <c r="D910" i="6"/>
  <c r="D402" i="6"/>
  <c r="D9" i="6"/>
  <c r="D1012" i="6"/>
  <c r="D785" i="6"/>
  <c r="D1024" i="6"/>
  <c r="D708" i="6"/>
  <c r="D1091" i="6"/>
  <c r="D326" i="6"/>
  <c r="D401" i="6"/>
  <c r="D537" i="6"/>
  <c r="D536" i="6"/>
  <c r="D1089" i="6"/>
  <c r="D619" i="6"/>
  <c r="D977" i="6"/>
  <c r="D1090" i="6"/>
  <c r="D1182" i="6"/>
  <c r="D1053" i="6"/>
  <c r="D1011" i="6"/>
  <c r="D427" i="6"/>
  <c r="D1152" i="6"/>
  <c r="D535" i="6"/>
  <c r="D424" i="6"/>
  <c r="D573" i="6"/>
  <c r="D426" i="6"/>
  <c r="D793" i="6"/>
  <c r="D952" i="6"/>
  <c r="D99" i="6"/>
  <c r="D30" i="6"/>
  <c r="D1056" i="6"/>
  <c r="D1009" i="6"/>
  <c r="D608" i="6"/>
  <c r="D926" i="6"/>
  <c r="D1184" i="6"/>
  <c r="D351" i="6"/>
  <c r="D1049" i="6"/>
  <c r="D1058" i="6"/>
  <c r="D1057" i="6"/>
  <c r="D239" i="6"/>
  <c r="D1173" i="6"/>
  <c r="D1188" i="6"/>
  <c r="D792" i="6"/>
  <c r="D791" i="6"/>
  <c r="D1106" i="6"/>
  <c r="D327" i="6"/>
  <c r="D788" i="6"/>
  <c r="D238" i="6"/>
  <c r="D933" i="6"/>
  <c r="D1050" i="6"/>
  <c r="D1177" i="6"/>
  <c r="D29" i="6"/>
  <c r="D804" i="6"/>
  <c r="D1014" i="6"/>
  <c r="D1055" i="6"/>
  <c r="D1079" i="6"/>
  <c r="D621" i="6"/>
  <c r="D880" i="6"/>
  <c r="D978" i="6"/>
  <c r="D1178" i="6"/>
  <c r="D1185" i="6"/>
  <c r="D440" i="6"/>
  <c r="D680" i="6"/>
  <c r="D257" i="6"/>
  <c r="D730" i="6"/>
  <c r="D403" i="6"/>
  <c r="D886" i="6"/>
  <c r="D70" i="6"/>
  <c r="D1127" i="6"/>
  <c r="D928" i="6"/>
  <c r="D1186" i="6"/>
  <c r="D405" i="6"/>
  <c r="D885" i="6"/>
  <c r="D941" i="6"/>
  <c r="D932" i="6"/>
  <c r="D900" i="6"/>
  <c r="D7" i="6"/>
  <c r="D1175" i="6"/>
  <c r="D700" i="6"/>
  <c r="D943" i="6"/>
  <c r="D1013" i="6"/>
  <c r="D42" i="6"/>
  <c r="D1054" i="6"/>
  <c r="D1007" i="6"/>
  <c r="D120" i="6"/>
  <c r="D878" i="6"/>
  <c r="D255" i="6"/>
  <c r="D702" i="6"/>
  <c r="D731" i="6"/>
  <c r="D979" i="6"/>
  <c r="D1104" i="6"/>
  <c r="D797" i="6"/>
  <c r="D479" i="6"/>
  <c r="D43" i="6"/>
  <c r="D1169" i="6"/>
  <c r="D706" i="6"/>
  <c r="D1176" i="6"/>
  <c r="D732" i="6"/>
  <c r="D683" i="6"/>
  <c r="D429" i="6"/>
  <c r="D1151" i="6"/>
  <c r="D571" i="6"/>
  <c r="D620" i="6"/>
  <c r="D980" i="6"/>
  <c r="D10" i="6"/>
  <c r="D947" i="6"/>
  <c r="D1189" i="6"/>
  <c r="D378" i="6"/>
  <c r="D948" i="6"/>
  <c r="D787" i="6"/>
  <c r="D1168" i="6"/>
  <c r="D1190" i="6"/>
  <c r="N1190" i="6" s="1"/>
  <c r="D801" i="6"/>
  <c r="D6" i="6"/>
  <c r="D31" i="6"/>
  <c r="D395" i="6"/>
  <c r="D899" i="6"/>
  <c r="D908" i="6"/>
  <c r="D1048" i="6"/>
  <c r="D786" i="6"/>
  <c r="D1021" i="6"/>
  <c r="D5" i="6"/>
  <c r="D428" i="6"/>
  <c r="D236" i="6"/>
  <c r="D396" i="6"/>
  <c r="D100" i="6"/>
  <c r="D480" i="6"/>
  <c r="D69" i="6"/>
  <c r="D375" i="6"/>
  <c r="D128" i="6"/>
  <c r="D1019" i="6"/>
  <c r="D237" i="6"/>
  <c r="D328" i="6"/>
  <c r="D682" i="6"/>
  <c r="D119" i="6"/>
  <c r="D1167" i="6"/>
  <c r="D85" i="6"/>
  <c r="D973" i="6"/>
  <c r="D235" i="6"/>
  <c r="D1125" i="6"/>
  <c r="D972" i="6"/>
  <c r="D258" i="6"/>
  <c r="D478" i="6"/>
  <c r="D784" i="6"/>
  <c r="D971" i="6"/>
  <c r="D951" i="6"/>
  <c r="D1077" i="6"/>
  <c r="D1029" i="6"/>
  <c r="D789" i="6"/>
  <c r="D1051" i="6"/>
  <c r="D1047" i="6"/>
  <c r="D790" i="6"/>
  <c r="D8" i="6"/>
  <c r="D1022" i="6"/>
  <c r="D1052" i="6"/>
  <c r="D68" i="6"/>
  <c r="D609" i="6"/>
  <c r="D800" i="6"/>
  <c r="D84" i="6"/>
  <c r="D884" i="6"/>
  <c r="D794" i="6"/>
  <c r="D83" i="6"/>
  <c r="D796" i="6"/>
  <c r="D404" i="6"/>
  <c r="D572" i="6"/>
  <c r="D1150" i="6"/>
  <c r="D799" i="6"/>
  <c r="D259" i="6"/>
  <c r="D1174" i="6"/>
  <c r="D1105" i="6"/>
  <c r="D1153" i="6"/>
  <c r="D927" i="6"/>
  <c r="D374" i="6"/>
  <c r="D909" i="6"/>
  <c r="D798" i="6"/>
  <c r="D1010" i="6"/>
  <c r="D829" i="6"/>
  <c r="D256" i="6"/>
  <c r="D934" i="6"/>
  <c r="D376" i="6"/>
  <c r="D831" i="6"/>
  <c r="D795" i="6"/>
  <c r="D394" i="6"/>
  <c r="D129" i="6"/>
  <c r="D701" i="6"/>
  <c r="D950" i="6"/>
  <c r="D400" i="6"/>
  <c r="D1028" i="6"/>
  <c r="D1023" i="6"/>
  <c r="D234" i="6"/>
  <c r="D1008" i="6"/>
  <c r="D353" i="6"/>
  <c r="D1187" i="6"/>
  <c r="D1015" i="6"/>
  <c r="D679" i="6"/>
  <c r="D1183" i="6"/>
  <c r="D942" i="6"/>
  <c r="D98" i="6"/>
  <c r="D707" i="6"/>
  <c r="D607" i="6"/>
  <c r="D684" i="6"/>
  <c r="D802" i="6"/>
  <c r="D352" i="6"/>
  <c r="D41" i="6"/>
  <c r="D1149" i="6"/>
  <c r="D441" i="6"/>
  <c r="D1078" i="6"/>
  <c r="D681" i="6"/>
  <c r="H273" i="6"/>
  <c r="N273" i="6"/>
  <c r="Y273" i="4" s="1"/>
  <c r="N1163" i="6"/>
  <c r="Y1163" i="4" s="1"/>
  <c r="H1163" i="6"/>
  <c r="H777" i="6"/>
  <c r="N777" i="6"/>
  <c r="Y777" i="4" s="1"/>
  <c r="H1031" i="6"/>
  <c r="N1031" i="6"/>
  <c r="Y1031" i="4" s="1"/>
  <c r="N853" i="6"/>
  <c r="Y853" i="4" s="1"/>
  <c r="H853" i="6"/>
  <c r="N115" i="6"/>
  <c r="Y115" i="4" s="1"/>
  <c r="H115" i="6"/>
  <c r="N165" i="6"/>
  <c r="Y165" i="4" s="1"/>
  <c r="H165" i="6"/>
  <c r="N1034" i="6"/>
  <c r="Y1034" i="4" s="1"/>
  <c r="H1034" i="6"/>
  <c r="H995" i="6"/>
  <c r="N995" i="6"/>
  <c r="Y995" i="4" s="1"/>
  <c r="N1036" i="6"/>
  <c r="Y1036" i="4" s="1"/>
  <c r="H1036" i="6"/>
  <c r="N1000" i="6"/>
  <c r="Y1000" i="4" s="1"/>
  <c r="H1000" i="6"/>
  <c r="H72" i="6"/>
  <c r="N72" i="6"/>
  <c r="Y72" i="4" s="1"/>
  <c r="H501" i="6"/>
  <c r="N501" i="6"/>
  <c r="Y501" i="4" s="1"/>
  <c r="H1081" i="6"/>
  <c r="N1081" i="6"/>
  <c r="Y1081" i="4" s="1"/>
  <c r="H992" i="6"/>
  <c r="N992" i="6"/>
  <c r="Y992" i="4" s="1"/>
  <c r="N92" i="6"/>
  <c r="Y92" i="4" s="1"/>
  <c r="H92" i="6"/>
  <c r="N71" i="6"/>
  <c r="Y71" i="4" s="1"/>
  <c r="H71" i="6"/>
  <c r="N776" i="6"/>
  <c r="Y776" i="4" s="1"/>
  <c r="H776" i="6"/>
  <c r="H1133" i="6"/>
  <c r="N1133" i="6"/>
  <c r="Y1133" i="4" s="1"/>
  <c r="N805" i="6"/>
  <c r="Y805" i="4" s="1"/>
  <c r="H805" i="6"/>
  <c r="N775" i="6"/>
  <c r="Y775" i="4" s="1"/>
  <c r="H775" i="6"/>
  <c r="N1033" i="6"/>
  <c r="Y1033" i="4" s="1"/>
  <c r="H1033" i="6"/>
  <c r="N678" i="6"/>
  <c r="Y678" i="4" s="1"/>
  <c r="H678" i="6"/>
  <c r="N88" i="6"/>
  <c r="Y88" i="4" s="1"/>
  <c r="H88" i="6"/>
  <c r="H961" i="6"/>
  <c r="N961" i="6"/>
  <c r="Y961" i="4" s="1"/>
  <c r="H437" i="6"/>
  <c r="N437" i="6"/>
  <c r="Y437" i="4" s="1"/>
  <c r="N1086" i="6"/>
  <c r="Y1086" i="4" s="1"/>
  <c r="H1086" i="6"/>
  <c r="H1035" i="6"/>
  <c r="N1035" i="6"/>
  <c r="Y1035" i="4" s="1"/>
  <c r="N274" i="6"/>
  <c r="Y274" i="4" s="1"/>
  <c r="H274" i="6"/>
  <c r="H87" i="6"/>
  <c r="N87" i="6"/>
  <c r="Y87" i="4" s="1"/>
  <c r="H270" i="6"/>
  <c r="N270" i="6"/>
  <c r="Y270" i="4" s="1"/>
  <c r="N676" i="6"/>
  <c r="Y676" i="4" s="1"/>
  <c r="H676" i="6"/>
  <c r="N1180" i="6"/>
  <c r="Y1180" i="4" s="1"/>
  <c r="H1180" i="6"/>
  <c r="H1095" i="6"/>
  <c r="N1095" i="6"/>
  <c r="Y1095" i="4" s="1"/>
  <c r="N1097" i="6"/>
  <c r="Y1097" i="4" s="1"/>
  <c r="H1097" i="6"/>
  <c r="N1017" i="6"/>
  <c r="Y1017" i="4" s="1"/>
  <c r="H1017" i="6"/>
  <c r="H999" i="6"/>
  <c r="N999" i="6"/>
  <c r="Y999" i="4" s="1"/>
  <c r="N275" i="6"/>
  <c r="Y275" i="4" s="1"/>
  <c r="H275" i="6"/>
  <c r="N164" i="6"/>
  <c r="Y164" i="4" s="1"/>
  <c r="H164" i="6"/>
  <c r="H114" i="6"/>
  <c r="N114" i="6"/>
  <c r="Y114" i="4" s="1"/>
  <c r="N931" i="6"/>
  <c r="Y931" i="4" s="1"/>
  <c r="H931" i="6"/>
  <c r="N607" i="6" l="1"/>
  <c r="Y607" i="4" s="1"/>
  <c r="H607" i="6"/>
  <c r="H942" i="6"/>
  <c r="N942" i="6"/>
  <c r="Y942" i="4" s="1"/>
  <c r="H374" i="6"/>
  <c r="N374" i="6"/>
  <c r="Y374" i="4" s="1"/>
  <c r="H328" i="6"/>
  <c r="N328" i="6"/>
  <c r="Y328" i="4" s="1"/>
  <c r="H41" i="6"/>
  <c r="N41" i="6"/>
  <c r="Y41" i="4" s="1"/>
  <c r="H1183" i="6"/>
  <c r="N1183" i="6"/>
  <c r="Y1183" i="4" s="1"/>
  <c r="N1028" i="6"/>
  <c r="Y1028" i="4" s="1"/>
  <c r="H1028" i="6"/>
  <c r="H376" i="6"/>
  <c r="N376" i="6"/>
  <c r="Y376" i="4" s="1"/>
  <c r="H927" i="6"/>
  <c r="N927" i="6"/>
  <c r="Y927" i="4" s="1"/>
  <c r="H404" i="6"/>
  <c r="N404" i="6"/>
  <c r="Y404" i="4" s="1"/>
  <c r="H68" i="6"/>
  <c r="N68" i="6"/>
  <c r="Y68" i="4" s="1"/>
  <c r="N1029" i="6"/>
  <c r="Y1029" i="4" s="1"/>
  <c r="H1029" i="6"/>
  <c r="N1125" i="6"/>
  <c r="Y1125" i="4" s="1"/>
  <c r="H1125" i="6"/>
  <c r="H237" i="6"/>
  <c r="N237" i="6"/>
  <c r="Y237" i="4" s="1"/>
  <c r="H236" i="6"/>
  <c r="N236" i="6"/>
  <c r="Y236" i="4" s="1"/>
  <c r="H395" i="6"/>
  <c r="N395" i="6"/>
  <c r="Y395" i="4" s="1"/>
  <c r="N378" i="6"/>
  <c r="Y378" i="4" s="1"/>
  <c r="H378" i="6"/>
  <c r="H429" i="6"/>
  <c r="N429" i="6"/>
  <c r="Y429" i="4" s="1"/>
  <c r="H797" i="6"/>
  <c r="N797" i="6"/>
  <c r="Y797" i="4" s="1"/>
  <c r="N1007" i="6"/>
  <c r="Y1007" i="4" s="1"/>
  <c r="H1007" i="6"/>
  <c r="H900" i="6"/>
  <c r="N900" i="6"/>
  <c r="Y900" i="4" s="1"/>
  <c r="N70" i="6"/>
  <c r="Y70" i="4" s="1"/>
  <c r="H70" i="6"/>
  <c r="N1178" i="6"/>
  <c r="Y1178" i="4" s="1"/>
  <c r="H1178" i="6"/>
  <c r="H29" i="6"/>
  <c r="N29" i="6"/>
  <c r="Y29" i="4" s="1"/>
  <c r="H791" i="6"/>
  <c r="N791" i="6"/>
  <c r="Y791" i="4" s="1"/>
  <c r="H351" i="6"/>
  <c r="N351" i="6"/>
  <c r="Y351" i="4" s="1"/>
  <c r="N952" i="6"/>
  <c r="Y952" i="4" s="1"/>
  <c r="H952" i="6"/>
  <c r="H1011" i="6"/>
  <c r="N1011" i="6"/>
  <c r="Y1011" i="4" s="1"/>
  <c r="N537" i="6"/>
  <c r="Y537" i="4" s="1"/>
  <c r="H537" i="6"/>
  <c r="H9" i="6"/>
  <c r="N9" i="6"/>
  <c r="Y9" i="4" s="1"/>
  <c r="H1030" i="6"/>
  <c r="N1030" i="6"/>
  <c r="Y1030" i="4" s="1"/>
  <c r="H121" i="6"/>
  <c r="N121" i="6"/>
  <c r="Y121" i="4" s="1"/>
  <c r="H831" i="6"/>
  <c r="N831" i="6"/>
  <c r="Y831" i="4" s="1"/>
  <c r="H972" i="6"/>
  <c r="N972" i="6"/>
  <c r="Y972" i="4" s="1"/>
  <c r="N352" i="6"/>
  <c r="Y352" i="4" s="1"/>
  <c r="H352" i="6"/>
  <c r="N679" i="6"/>
  <c r="Y679" i="4" s="1"/>
  <c r="H679" i="6"/>
  <c r="H400" i="6"/>
  <c r="N400" i="6"/>
  <c r="Y400" i="4" s="1"/>
  <c r="N934" i="6"/>
  <c r="Y934" i="4" s="1"/>
  <c r="H934" i="6"/>
  <c r="H1153" i="6"/>
  <c r="N1153" i="6"/>
  <c r="Y1153" i="4" s="1"/>
  <c r="N796" i="6"/>
  <c r="Y796" i="4" s="1"/>
  <c r="H796" i="6"/>
  <c r="N1052" i="6"/>
  <c r="Y1052" i="4" s="1"/>
  <c r="H1052" i="6"/>
  <c r="H1077" i="6"/>
  <c r="N1077" i="6"/>
  <c r="Y1077" i="4" s="1"/>
  <c r="H235" i="6"/>
  <c r="N235" i="6"/>
  <c r="Y235" i="4" s="1"/>
  <c r="N1019" i="6"/>
  <c r="Y1019" i="4" s="1"/>
  <c r="H1019" i="6"/>
  <c r="H428" i="6"/>
  <c r="N428" i="6"/>
  <c r="Y428" i="4" s="1"/>
  <c r="N31" i="6"/>
  <c r="Y31" i="4" s="1"/>
  <c r="H31" i="6"/>
  <c r="N1189" i="6"/>
  <c r="Y1189" i="4" s="1"/>
  <c r="H1189" i="6"/>
  <c r="H683" i="6"/>
  <c r="N683" i="6"/>
  <c r="Y683" i="4" s="1"/>
  <c r="H1104" i="6"/>
  <c r="N1104" i="6"/>
  <c r="Y1104" i="4" s="1"/>
  <c r="H1054" i="6"/>
  <c r="N1054" i="6"/>
  <c r="Y1054" i="4" s="1"/>
  <c r="N932" i="6"/>
  <c r="Y932" i="4" s="1"/>
  <c r="H932" i="6"/>
  <c r="N886" i="6"/>
  <c r="Y886" i="4" s="1"/>
  <c r="H886" i="6"/>
  <c r="H978" i="6"/>
  <c r="N978" i="6"/>
  <c r="Y978" i="4" s="1"/>
  <c r="N1177" i="6"/>
  <c r="Y1177" i="4" s="1"/>
  <c r="H1177" i="6"/>
  <c r="N792" i="6"/>
  <c r="Y792" i="4" s="1"/>
  <c r="H792" i="6"/>
  <c r="N1184" i="6"/>
  <c r="Y1184" i="4" s="1"/>
  <c r="H1184" i="6"/>
  <c r="N793" i="6"/>
  <c r="Y793" i="4" s="1"/>
  <c r="H793" i="6"/>
  <c r="N1053" i="6"/>
  <c r="Y1053" i="4" s="1"/>
  <c r="H1053" i="6"/>
  <c r="H401" i="6"/>
  <c r="N401" i="6"/>
  <c r="Y401" i="4" s="1"/>
  <c r="H402" i="6"/>
  <c r="N402" i="6"/>
  <c r="Y402" i="4" s="1"/>
  <c r="H1154" i="6"/>
  <c r="N1154" i="6"/>
  <c r="Y1154" i="4" s="1"/>
  <c r="N377" i="6"/>
  <c r="Y377" i="4" s="1"/>
  <c r="H377" i="6"/>
  <c r="N129" i="6"/>
  <c r="Y129" i="4" s="1"/>
  <c r="H129" i="6"/>
  <c r="N1149" i="6"/>
  <c r="Y1149" i="4" s="1"/>
  <c r="H1149" i="6"/>
  <c r="N572" i="6"/>
  <c r="Y572" i="4" s="1"/>
  <c r="H572" i="6"/>
  <c r="N396" i="6"/>
  <c r="Y396" i="4" s="1"/>
  <c r="H396" i="6"/>
  <c r="N802" i="6"/>
  <c r="Y802" i="4" s="1"/>
  <c r="H802" i="6"/>
  <c r="N1015" i="6"/>
  <c r="Y1015" i="4" s="1"/>
  <c r="H1015" i="6"/>
  <c r="N950" i="6"/>
  <c r="Y950" i="4" s="1"/>
  <c r="H950" i="6"/>
  <c r="N256" i="6"/>
  <c r="Y256" i="4" s="1"/>
  <c r="H256" i="6"/>
  <c r="H1105" i="6"/>
  <c r="N1105" i="6"/>
  <c r="Y1105" i="4" s="1"/>
  <c r="H83" i="6"/>
  <c r="N83" i="6"/>
  <c r="Y83" i="4" s="1"/>
  <c r="H1022" i="6"/>
  <c r="N1022" i="6"/>
  <c r="Y1022" i="4" s="1"/>
  <c r="N951" i="6"/>
  <c r="Y951" i="4" s="1"/>
  <c r="H951" i="6"/>
  <c r="N973" i="6"/>
  <c r="Y973" i="4" s="1"/>
  <c r="H973" i="6"/>
  <c r="H128" i="6"/>
  <c r="N128" i="6"/>
  <c r="Y128" i="4" s="1"/>
  <c r="N5" i="6"/>
  <c r="Y5" i="4" s="1"/>
  <c r="H5" i="6"/>
  <c r="N6" i="6"/>
  <c r="Y6" i="4" s="1"/>
  <c r="H6" i="6"/>
  <c r="H947" i="6"/>
  <c r="N947" i="6"/>
  <c r="Y947" i="4" s="1"/>
  <c r="H732" i="6"/>
  <c r="N732" i="6"/>
  <c r="Y732" i="4" s="1"/>
  <c r="N979" i="6"/>
  <c r="Y979" i="4" s="1"/>
  <c r="H979" i="6"/>
  <c r="N42" i="6"/>
  <c r="Y42" i="4" s="1"/>
  <c r="H42" i="6"/>
  <c r="H941" i="6"/>
  <c r="N941" i="6"/>
  <c r="Y941" i="4" s="1"/>
  <c r="N403" i="6"/>
  <c r="Y403" i="4" s="1"/>
  <c r="H403" i="6"/>
  <c r="H880" i="6"/>
  <c r="N880" i="6"/>
  <c r="Y880" i="4" s="1"/>
  <c r="H1050" i="6"/>
  <c r="N1050" i="6"/>
  <c r="Y1050" i="4" s="1"/>
  <c r="N1188" i="6"/>
  <c r="Y1188" i="4" s="1"/>
  <c r="H1188" i="6"/>
  <c r="H926" i="6"/>
  <c r="N926" i="6"/>
  <c r="Y926" i="4" s="1"/>
  <c r="N426" i="6"/>
  <c r="Y426" i="4" s="1"/>
  <c r="H426" i="6"/>
  <c r="H1182" i="6"/>
  <c r="N1182" i="6"/>
  <c r="Y1182" i="4" s="1"/>
  <c r="N326" i="6"/>
  <c r="Y326" i="4" s="1"/>
  <c r="H326" i="6"/>
  <c r="H910" i="6"/>
  <c r="N910" i="6"/>
  <c r="Y910" i="4" s="1"/>
  <c r="H373" i="6"/>
  <c r="N373" i="6"/>
  <c r="Y373" i="4" s="1"/>
  <c r="N981" i="6"/>
  <c r="Y981" i="4" s="1"/>
  <c r="H981" i="6"/>
  <c r="H684" i="6"/>
  <c r="N684" i="6"/>
  <c r="Y684" i="4" s="1"/>
  <c r="N1187" i="6"/>
  <c r="Y1187" i="4" s="1"/>
  <c r="H1187" i="6"/>
  <c r="N701" i="6"/>
  <c r="Y701" i="4" s="1"/>
  <c r="H701" i="6"/>
  <c r="H829" i="6"/>
  <c r="N829" i="6"/>
  <c r="Y829" i="4" s="1"/>
  <c r="N1174" i="6"/>
  <c r="Y1174" i="4" s="1"/>
  <c r="H1174" i="6"/>
  <c r="H794" i="6"/>
  <c r="N794" i="6"/>
  <c r="Y794" i="4" s="1"/>
  <c r="N8" i="6"/>
  <c r="Y8" i="4" s="1"/>
  <c r="H8" i="6"/>
  <c r="N971" i="6"/>
  <c r="Y971" i="4" s="1"/>
  <c r="H971" i="6"/>
  <c r="H85" i="6"/>
  <c r="N85" i="6"/>
  <c r="Y85" i="4" s="1"/>
  <c r="H375" i="6"/>
  <c r="N375" i="6"/>
  <c r="Y375" i="4" s="1"/>
  <c r="H1021" i="6"/>
  <c r="N1021" i="6"/>
  <c r="Y1021" i="4" s="1"/>
  <c r="N801" i="6"/>
  <c r="Y801" i="4" s="1"/>
  <c r="H801" i="6"/>
  <c r="H10" i="6"/>
  <c r="N10" i="6"/>
  <c r="Y10" i="4" s="1"/>
  <c r="N1176" i="6"/>
  <c r="Y1176" i="4" s="1"/>
  <c r="H1176" i="6"/>
  <c r="N731" i="6"/>
  <c r="Y731" i="4" s="1"/>
  <c r="H731" i="6"/>
  <c r="N1013" i="6"/>
  <c r="Y1013" i="4" s="1"/>
  <c r="H1013" i="6"/>
  <c r="H885" i="6"/>
  <c r="N885" i="6"/>
  <c r="Y885" i="4" s="1"/>
  <c r="H730" i="6"/>
  <c r="N730" i="6"/>
  <c r="Y730" i="4" s="1"/>
  <c r="H621" i="6"/>
  <c r="N621" i="6"/>
  <c r="Y621" i="4" s="1"/>
  <c r="H933" i="6"/>
  <c r="N933" i="6"/>
  <c r="Y933" i="4" s="1"/>
  <c r="N1173" i="6"/>
  <c r="Y1173" i="4" s="1"/>
  <c r="H1173" i="6"/>
  <c r="H608" i="6"/>
  <c r="N608" i="6"/>
  <c r="Y608" i="4" s="1"/>
  <c r="N573" i="6"/>
  <c r="Y573" i="4" s="1"/>
  <c r="H573" i="6"/>
  <c r="N1090" i="6"/>
  <c r="Y1090" i="4" s="1"/>
  <c r="H1090" i="6"/>
  <c r="N1091" i="6"/>
  <c r="Y1091" i="4" s="1"/>
  <c r="H1091" i="6"/>
  <c r="N879" i="6"/>
  <c r="Y879" i="4" s="1"/>
  <c r="H879" i="6"/>
  <c r="H982" i="6"/>
  <c r="N982" i="6"/>
  <c r="Y982" i="4" s="1"/>
  <c r="H803" i="6"/>
  <c r="N803" i="6"/>
  <c r="Y803" i="4" s="1"/>
  <c r="H681" i="6"/>
  <c r="N681" i="6"/>
  <c r="Y681" i="4" s="1"/>
  <c r="H1010" i="6"/>
  <c r="N1010" i="6"/>
  <c r="Y1010" i="4" s="1"/>
  <c r="N259" i="6"/>
  <c r="Y259" i="4" s="1"/>
  <c r="H259" i="6"/>
  <c r="H884" i="6"/>
  <c r="N884" i="6"/>
  <c r="Y884" i="4" s="1"/>
  <c r="N790" i="6"/>
  <c r="Y790" i="4" s="1"/>
  <c r="H790" i="6"/>
  <c r="N784" i="6"/>
  <c r="Y784" i="4" s="1"/>
  <c r="H784" i="6"/>
  <c r="N1167" i="6"/>
  <c r="Y1167" i="4" s="1"/>
  <c r="H1167" i="6"/>
  <c r="H69" i="6"/>
  <c r="N69" i="6"/>
  <c r="Y69" i="4" s="1"/>
  <c r="H786" i="6"/>
  <c r="N786" i="6"/>
  <c r="Y786" i="4" s="1"/>
  <c r="H1190" i="6"/>
  <c r="Y1190" i="4"/>
  <c r="H980" i="6"/>
  <c r="N980" i="6"/>
  <c r="Y980" i="4" s="1"/>
  <c r="N706" i="6"/>
  <c r="Y706" i="4" s="1"/>
  <c r="H706" i="6"/>
  <c r="N702" i="6"/>
  <c r="Y702" i="4" s="1"/>
  <c r="H702" i="6"/>
  <c r="N943" i="6"/>
  <c r="Y943" i="4" s="1"/>
  <c r="H943" i="6"/>
  <c r="H405" i="6"/>
  <c r="N405" i="6"/>
  <c r="Y405" i="4" s="1"/>
  <c r="H257" i="6"/>
  <c r="N257" i="6"/>
  <c r="Y257" i="4" s="1"/>
  <c r="H1079" i="6"/>
  <c r="N1079" i="6"/>
  <c r="Y1079" i="4" s="1"/>
  <c r="N238" i="6"/>
  <c r="Y238" i="4" s="1"/>
  <c r="H238" i="6"/>
  <c r="N239" i="6"/>
  <c r="Y239" i="4" s="1"/>
  <c r="H239" i="6"/>
  <c r="H1009" i="6"/>
  <c r="N1009" i="6"/>
  <c r="Y1009" i="4" s="1"/>
  <c r="H424" i="6"/>
  <c r="N424" i="6"/>
  <c r="Y424" i="4" s="1"/>
  <c r="H977" i="6"/>
  <c r="N977" i="6"/>
  <c r="Y977" i="4" s="1"/>
  <c r="H708" i="6"/>
  <c r="N708" i="6"/>
  <c r="Y708" i="4" s="1"/>
  <c r="H1126" i="6"/>
  <c r="N1126" i="6"/>
  <c r="Y1126" i="4" s="1"/>
  <c r="H830" i="6"/>
  <c r="N830" i="6"/>
  <c r="Y830" i="4" s="1"/>
  <c r="N707" i="6"/>
  <c r="Y707" i="4" s="1"/>
  <c r="H707" i="6"/>
  <c r="N394" i="6"/>
  <c r="Y394" i="4" s="1"/>
  <c r="H394" i="6"/>
  <c r="H84" i="6"/>
  <c r="N84" i="6"/>
  <c r="Y84" i="4" s="1"/>
  <c r="H478" i="6"/>
  <c r="N478" i="6"/>
  <c r="Y478" i="4" s="1"/>
  <c r="H480" i="6"/>
  <c r="N480" i="6"/>
  <c r="Y480" i="4" s="1"/>
  <c r="H1168" i="6"/>
  <c r="N1168" i="6"/>
  <c r="Y1168" i="4" s="1"/>
  <c r="N1169" i="6"/>
  <c r="Y1169" i="4" s="1"/>
  <c r="H1169" i="6"/>
  <c r="N255" i="6"/>
  <c r="Y255" i="4" s="1"/>
  <c r="H255" i="6"/>
  <c r="N700" i="6"/>
  <c r="Y700" i="4" s="1"/>
  <c r="H700" i="6"/>
  <c r="N680" i="6"/>
  <c r="Y680" i="4" s="1"/>
  <c r="H680" i="6"/>
  <c r="N1055" i="6"/>
  <c r="Y1055" i="4" s="1"/>
  <c r="H1055" i="6"/>
  <c r="N788" i="6"/>
  <c r="Y788" i="4" s="1"/>
  <c r="H788" i="6"/>
  <c r="N1057" i="6"/>
  <c r="Y1057" i="4" s="1"/>
  <c r="H1057" i="6"/>
  <c r="H1056" i="6"/>
  <c r="N1056" i="6"/>
  <c r="Y1056" i="4" s="1"/>
  <c r="H535" i="6"/>
  <c r="N535" i="6"/>
  <c r="Y535" i="4" s="1"/>
  <c r="H619" i="6"/>
  <c r="N619" i="6"/>
  <c r="Y619" i="4" s="1"/>
  <c r="N1024" i="6"/>
  <c r="Y1024" i="4" s="1"/>
  <c r="H1024" i="6"/>
  <c r="H1020" i="6"/>
  <c r="N1020" i="6"/>
  <c r="Y1020" i="4" s="1"/>
  <c r="N425" i="6"/>
  <c r="Y425" i="4" s="1"/>
  <c r="H425" i="6"/>
  <c r="H353" i="6"/>
  <c r="N353" i="6"/>
  <c r="Y353" i="4" s="1"/>
  <c r="N1078" i="6"/>
  <c r="Y1078" i="4" s="1"/>
  <c r="H1078" i="6"/>
  <c r="H1008" i="6"/>
  <c r="N1008" i="6"/>
  <c r="Y1008" i="4" s="1"/>
  <c r="H798" i="6"/>
  <c r="N798" i="6"/>
  <c r="Y798" i="4" s="1"/>
  <c r="N799" i="6"/>
  <c r="Y799" i="4" s="1"/>
  <c r="H799" i="6"/>
  <c r="N1047" i="6"/>
  <c r="Y1047" i="4" s="1"/>
  <c r="H1047" i="6"/>
  <c r="H119" i="6"/>
  <c r="N119" i="6"/>
  <c r="Y119" i="4" s="1"/>
  <c r="N1048" i="6"/>
  <c r="Y1048" i="4" s="1"/>
  <c r="H1048" i="6"/>
  <c r="H620" i="6"/>
  <c r="N620" i="6"/>
  <c r="Y620" i="4" s="1"/>
  <c r="N1186" i="6"/>
  <c r="Y1186" i="4" s="1"/>
  <c r="H1186" i="6"/>
  <c r="H441" i="6"/>
  <c r="N441" i="6"/>
  <c r="Y441" i="4" s="1"/>
  <c r="H98" i="6"/>
  <c r="N98" i="6"/>
  <c r="Y98" i="4" s="1"/>
  <c r="H234" i="6"/>
  <c r="N234" i="6"/>
  <c r="Y234" i="4" s="1"/>
  <c r="N795" i="6"/>
  <c r="Y795" i="4" s="1"/>
  <c r="H795" i="6"/>
  <c r="N909" i="6"/>
  <c r="Y909" i="4" s="1"/>
  <c r="H909" i="6"/>
  <c r="N1150" i="6"/>
  <c r="Y1150" i="4" s="1"/>
  <c r="H1150" i="6"/>
  <c r="H800" i="6"/>
  <c r="N800" i="6"/>
  <c r="Y800" i="4" s="1"/>
  <c r="H1051" i="6"/>
  <c r="N1051" i="6"/>
  <c r="Y1051" i="4" s="1"/>
  <c r="H258" i="6"/>
  <c r="N258" i="6"/>
  <c r="Y258" i="4" s="1"/>
  <c r="H682" i="6"/>
  <c r="N682" i="6"/>
  <c r="Y682" i="4" s="1"/>
  <c r="H100" i="6"/>
  <c r="N100" i="6"/>
  <c r="Y100" i="4" s="1"/>
  <c r="N908" i="6"/>
  <c r="Y908" i="4" s="1"/>
  <c r="H908" i="6"/>
  <c r="N787" i="6"/>
  <c r="Y787" i="4" s="1"/>
  <c r="H787" i="6"/>
  <c r="N571" i="6"/>
  <c r="Y571" i="4" s="1"/>
  <c r="H571" i="6"/>
  <c r="N43" i="6"/>
  <c r="Y43" i="4" s="1"/>
  <c r="H43" i="6"/>
  <c r="N878" i="6"/>
  <c r="Y878" i="4" s="1"/>
  <c r="H878" i="6"/>
  <c r="N1175" i="6"/>
  <c r="Y1175" i="4" s="1"/>
  <c r="H1175" i="6"/>
  <c r="H928" i="6"/>
  <c r="N928" i="6"/>
  <c r="Y928" i="4" s="1"/>
  <c r="H440" i="6"/>
  <c r="N440" i="6"/>
  <c r="Y440" i="4" s="1"/>
  <c r="N1014" i="6"/>
  <c r="Y1014" i="4" s="1"/>
  <c r="H1014" i="6"/>
  <c r="N327" i="6"/>
  <c r="Y327" i="4" s="1"/>
  <c r="H327" i="6"/>
  <c r="N1058" i="6"/>
  <c r="Y1058" i="4" s="1"/>
  <c r="H1058" i="6"/>
  <c r="N30" i="6"/>
  <c r="Y30" i="4" s="1"/>
  <c r="H30" i="6"/>
  <c r="H1152" i="6"/>
  <c r="N1152" i="6"/>
  <c r="Y1152" i="4" s="1"/>
  <c r="N1089" i="6"/>
  <c r="Y1089" i="4" s="1"/>
  <c r="H1089" i="6"/>
  <c r="H785" i="6"/>
  <c r="N785" i="6"/>
  <c r="Y785" i="4" s="1"/>
  <c r="N260" i="6"/>
  <c r="Y260" i="4" s="1"/>
  <c r="H260" i="6"/>
  <c r="H877" i="6"/>
  <c r="N877" i="6"/>
  <c r="Y877" i="4" s="1"/>
  <c r="N1023" i="6"/>
  <c r="Y1023" i="4" s="1"/>
  <c r="H1023" i="6"/>
  <c r="N609" i="6"/>
  <c r="Y609" i="4" s="1"/>
  <c r="H609" i="6"/>
  <c r="H789" i="6"/>
  <c r="N789" i="6"/>
  <c r="Y789" i="4" s="1"/>
  <c r="N899" i="6"/>
  <c r="Y899" i="4" s="1"/>
  <c r="H899" i="6"/>
  <c r="N948" i="6"/>
  <c r="Y948" i="4" s="1"/>
  <c r="H948" i="6"/>
  <c r="H1151" i="6"/>
  <c r="N1151" i="6"/>
  <c r="Y1151" i="4" s="1"/>
  <c r="N479" i="6"/>
  <c r="Y479" i="4" s="1"/>
  <c r="H479" i="6"/>
  <c r="N120" i="6"/>
  <c r="Y120" i="4" s="1"/>
  <c r="H120" i="6"/>
  <c r="H7" i="6"/>
  <c r="N7" i="6"/>
  <c r="Y7" i="4" s="1"/>
  <c r="H1127" i="6"/>
  <c r="N1127" i="6"/>
  <c r="Y1127" i="4" s="1"/>
  <c r="N1185" i="6"/>
  <c r="Y1185" i="4" s="1"/>
  <c r="H1185" i="6"/>
  <c r="N804" i="6"/>
  <c r="Y804" i="4" s="1"/>
  <c r="H804" i="6"/>
  <c r="H1106" i="6"/>
  <c r="N1106" i="6"/>
  <c r="Y1106" i="4" s="1"/>
  <c r="H1049" i="6"/>
  <c r="N1049" i="6"/>
  <c r="Y1049" i="4" s="1"/>
  <c r="H99" i="6"/>
  <c r="N99" i="6"/>
  <c r="Y99" i="4" s="1"/>
  <c r="N427" i="6"/>
  <c r="Y427" i="4" s="1"/>
  <c r="H427" i="6"/>
  <c r="N536" i="6"/>
  <c r="Y536" i="4" s="1"/>
  <c r="H536" i="6"/>
  <c r="H1012" i="6"/>
  <c r="N1012" i="6"/>
  <c r="Y1012" i="4" s="1"/>
  <c r="N439" i="6"/>
  <c r="Y439" i="4" s="1"/>
  <c r="H439" i="6"/>
  <c r="N949" i="6"/>
  <c r="Y949" i="4" s="1"/>
  <c r="H949" i="6"/>
</calcChain>
</file>

<file path=xl/sharedStrings.xml><?xml version="1.0" encoding="utf-8"?>
<sst xmlns="http://schemas.openxmlformats.org/spreadsheetml/2006/main" count="17732" uniqueCount="902">
  <si>
    <t>Project Level</t>
  </si>
  <si>
    <t>Project Name</t>
  </si>
  <si>
    <t>Field Name</t>
  </si>
  <si>
    <t>Uncertainty Level</t>
  </si>
  <si>
    <t>Primary Fluid</t>
  </si>
  <si>
    <t>E6. Further Development</t>
  </si>
  <si>
    <t>2C</t>
  </si>
  <si>
    <t>No Data</t>
  </si>
  <si>
    <t>1. Low Value</t>
  </si>
  <si>
    <t>Oil-Gas</t>
  </si>
  <si>
    <t>2. Middle Value</t>
  </si>
  <si>
    <t>3. High Value</t>
  </si>
  <si>
    <t>X1. Discovery under Evaluation</t>
  </si>
  <si>
    <t>Gas</t>
  </si>
  <si>
    <t>Oil</t>
  </si>
  <si>
    <t>E0. On Production</t>
  </si>
  <si>
    <t>2P</t>
  </si>
  <si>
    <t>X3. Development Not Viable</t>
  </si>
  <si>
    <t>E8. Further Development Not Viable</t>
  </si>
  <si>
    <t>X0. Development Pending</t>
  </si>
  <si>
    <t>E3. Justified for Development</t>
  </si>
  <si>
    <t>X2. Development Undetermined</t>
  </si>
  <si>
    <t>E1. Production on Hold</t>
  </si>
  <si>
    <t>E7. Production Not Viable</t>
  </si>
  <si>
    <t>E4. Production Pending</t>
  </si>
  <si>
    <t>E5. Development Unclarified</t>
  </si>
  <si>
    <t>E2. Under Development</t>
  </si>
  <si>
    <t>Project Status</t>
  </si>
  <si>
    <t>Offshore</t>
  </si>
  <si>
    <t>Onshore</t>
  </si>
  <si>
    <t>Soi (Ratio)</t>
  </si>
  <si>
    <t>FCI RES</t>
  </si>
  <si>
    <t>Opcost Variable (MMUSD)</t>
  </si>
  <si>
    <t>Porosity (Ratio)</t>
  </si>
  <si>
    <t>API</t>
  </si>
  <si>
    <t>Final FCI</t>
  </si>
  <si>
    <t>Scores</t>
  </si>
  <si>
    <t>Avg ABS Permeability (Md)</t>
  </si>
  <si>
    <t>Drilling</t>
  </si>
  <si>
    <t>OpCost Pred</t>
  </si>
  <si>
    <t>FCI FAC</t>
  </si>
  <si>
    <t xml:space="preserve">    </t>
  </si>
  <si>
    <t xml:space="preserve">     </t>
  </si>
  <si>
    <t>Drilling Cost</t>
  </si>
  <si>
    <t xml:space="preserve">   </t>
  </si>
  <si>
    <t>Mean</t>
  </si>
  <si>
    <t>STD -1</t>
  </si>
  <si>
    <t>stdv</t>
  </si>
  <si>
    <t>STDV +1</t>
  </si>
  <si>
    <t>Offshor/Onshore</t>
  </si>
  <si>
    <t>Data Project Level</t>
  </si>
  <si>
    <t>Category</t>
  </si>
  <si>
    <t>Uncertainty</t>
  </si>
  <si>
    <t>BEKAPAI</t>
  </si>
  <si>
    <t>PERTAMINA EP</t>
  </si>
  <si>
    <t>GELAM</t>
  </si>
  <si>
    <t>LEMBU - BASE</t>
  </si>
  <si>
    <t>LEMBU</t>
  </si>
  <si>
    <t>HAURGEULIS - BASE</t>
  </si>
  <si>
    <t>HAURGEULIS</t>
  </si>
  <si>
    <t>BERINGIN E - BASE</t>
  </si>
  <si>
    <t>BERINGIN E</t>
  </si>
  <si>
    <t>MAHAKAM</t>
  </si>
  <si>
    <t>SANGA SANGA</t>
  </si>
  <si>
    <t>CORRIDOR</t>
  </si>
  <si>
    <t>NATUNA SEA BLOCK A</t>
  </si>
  <si>
    <t>JABUNG</t>
  </si>
  <si>
    <t>PENGEMBANGAN LAPANGAN HAURGEULIS</t>
  </si>
  <si>
    <t>EAST KALIMANTAN</t>
  </si>
  <si>
    <t>SAMPANG</t>
  </si>
  <si>
    <t>TUNGKAL</t>
  </si>
  <si>
    <t>SIMENGGARIS</t>
  </si>
  <si>
    <t>SALAWATI</t>
  </si>
  <si>
    <t>NORTH SUMATRA AREA B</t>
  </si>
  <si>
    <t>Unique ID</t>
  </si>
  <si>
    <t>Unique ID 2</t>
  </si>
  <si>
    <t>Operator</t>
  </si>
  <si>
    <t>PT PERTAMINA EP</t>
  </si>
  <si>
    <t>PT PERTAMINA HULU ENERGI OSES</t>
  </si>
  <si>
    <t>PT PERTAMINA HULU KALIMANTAN TIMUR</t>
  </si>
  <si>
    <t>PT PERTAMINA HULU ENERGI OFFSHORE NORTH WEST JAVA</t>
  </si>
  <si>
    <t>PT PERTAMINA HULU ENERGI OGAN KOMERING</t>
  </si>
  <si>
    <t>PT PERTAMINA HULU MAHAKAM</t>
  </si>
  <si>
    <t>JOB PERTAMINA - MEDCO E&amp;P TOMORI SULAWESI</t>
  </si>
  <si>
    <t>CITIC SERAM ENERGY LTD.</t>
  </si>
  <si>
    <t>MEDCO E&amp;P NATUNA LTD.</t>
  </si>
  <si>
    <t>STAR ENERGY (KAKAP) LTD.</t>
  </si>
  <si>
    <t>PT MEDCO E&amp;P INDONESIA</t>
  </si>
  <si>
    <t>PT PERTAMINA HULU ROKAN</t>
  </si>
  <si>
    <t>PETROGAS (ISLAND) LTD.</t>
  </si>
  <si>
    <t>PETROCHINA INTERNATIONAL JABUNG LTD.</t>
  </si>
  <si>
    <t>MONTD'OR OIL TUNGKAL LTD.</t>
  </si>
  <si>
    <t>PREMIER OIL NATUNA SEA B.V.</t>
  </si>
  <si>
    <t>EMP GEBANG LTD.</t>
  </si>
  <si>
    <t>PT PERTAMINA HULU ENERGI NORTH SUMATERA OFFSHORE</t>
  </si>
  <si>
    <t>EMP BENTU LTD.</t>
  </si>
  <si>
    <t>PT ODIRA ENERGY KARANG AGUNG</t>
  </si>
  <si>
    <t>JOB PERTAMINA - MEDCO E&amp;P SIMENGGARIS</t>
  </si>
  <si>
    <t>PT PERTAMINA HULU ENERGI TUBAN EAST JAVA</t>
  </si>
  <si>
    <t>BOB PERTAMINA - BUMI SIAK PUSAKO</t>
  </si>
  <si>
    <t>PT. SELE RAYA BELIDA</t>
  </si>
  <si>
    <t>CONOCOPHILLIPS (GRISSIK) LTD.</t>
  </si>
  <si>
    <t>EXXONMOBIL CEPU LTD.</t>
  </si>
  <si>
    <t>PT MEDCO E&amp;P TARAKAN</t>
  </si>
  <si>
    <t>PT PERTAMINA HULU ENERGI KAMPAR</t>
  </si>
  <si>
    <t>PETROGAS (BASIN) LTD.</t>
  </si>
  <si>
    <t>PT MEDCO E&amp;P RIMAU</t>
  </si>
  <si>
    <t>TATELY N.V.</t>
  </si>
  <si>
    <t>PT PERTAMINA HULU ENERGI RAJA TEMPIRAI</t>
  </si>
  <si>
    <t>HUSKY-CNOOC MADURA LTD.</t>
  </si>
  <si>
    <t>KANGEAN ENERGY INDONESIA LTD.</t>
  </si>
  <si>
    <t>PT PERTAMINA HULU ENERGI WEST MADURA OFFSHORE</t>
  </si>
  <si>
    <t>SANTOS (SAMPANG) PTY. LTD.</t>
  </si>
  <si>
    <t>LAPINDO BRANTAS INC.</t>
  </si>
  <si>
    <t>PT PERTAMINA HULU SANGA SANGA</t>
  </si>
  <si>
    <t>PT. Pertamina Hulu Energi (PHE) NSB</t>
  </si>
  <si>
    <t>Depth</t>
  </si>
  <si>
    <t>Temp C</t>
  </si>
  <si>
    <t>Porosity</t>
  </si>
  <si>
    <t>Permeability</t>
  </si>
  <si>
    <t>ALAS TUA WEST - BASE</t>
  </si>
  <si>
    <t>APNC - BASE</t>
  </si>
  <si>
    <t>APNX - BASE</t>
  </si>
  <si>
    <t>PECIKO - OPLL FUTURE</t>
  </si>
  <si>
    <t>BENTU DEEP - BASE</t>
  </si>
  <si>
    <t>BRONANG - BASE</t>
  </si>
  <si>
    <t>BUDIDEEP - BASE</t>
  </si>
  <si>
    <t>CENDANA - BASE</t>
  </si>
  <si>
    <t>DAWANG - BASE</t>
  </si>
  <si>
    <t>GPS - BASE</t>
  </si>
  <si>
    <t>GQE - BASE</t>
  </si>
  <si>
    <t>JAMBU AYE UTARA BASE</t>
  </si>
  <si>
    <t>KACI - BASE</t>
  </si>
  <si>
    <t>KAKATUA WEST - BASE</t>
  </si>
  <si>
    <t>KALIBERAU DALAM - BASE</t>
  </si>
  <si>
    <t>SE KENANGA</t>
  </si>
  <si>
    <t>KIDO SHALLOW - BASE</t>
  </si>
  <si>
    <t>KLX - OPL</t>
  </si>
  <si>
    <t>KLY - OPL</t>
  </si>
  <si>
    <t>KUALA LANGSA - BASE</t>
  </si>
  <si>
    <t>LOFIN - BASE</t>
  </si>
  <si>
    <t>LUKAH - BASE</t>
  </si>
  <si>
    <t>LX - BASE</t>
  </si>
  <si>
    <t>MAHA UNITISASI GANAL</t>
  </si>
  <si>
    <t>MATANG - BASE</t>
  </si>
  <si>
    <t>MAX - BASE</t>
  </si>
  <si>
    <t>MBF - BASE</t>
  </si>
  <si>
    <t>MDA - BASE</t>
  </si>
  <si>
    <t>MDK - BASE</t>
  </si>
  <si>
    <t>MOGOI DEEP - BASE</t>
  </si>
  <si>
    <t>MOLAH - BASE</t>
  </si>
  <si>
    <t>MUSTIKA - BASE</t>
  </si>
  <si>
    <t>NORTH BETARA EXTENTION - BETARA GUF</t>
  </si>
  <si>
    <t>NORTH CENTRAL JAVA A - BASE</t>
  </si>
  <si>
    <t>NORTH CENTRAL JAVA B - BASE</t>
  </si>
  <si>
    <t>NORTH HANDIL</t>
  </si>
  <si>
    <t>NORTH SUMATRA AREA B J1  - BASE</t>
  </si>
  <si>
    <t>NORTH SUMATRA AREA B J2 - BASE</t>
  </si>
  <si>
    <t>OY - BASE</t>
  </si>
  <si>
    <t>PANDUK N.MERBAU - BASE</t>
  </si>
  <si>
    <t>PASIRJADI NAIK - BASE</t>
  </si>
  <si>
    <t>PRANGAT</t>
  </si>
  <si>
    <t>RAHMAT - BASE</t>
  </si>
  <si>
    <t>RENGASDENGKLOK N - BASE</t>
  </si>
  <si>
    <t>RENGASDENGKLOK O - BASE</t>
  </si>
  <si>
    <t>SABAR - BETARA GUF</t>
  </si>
  <si>
    <t xml:space="preserve">SAPI FURTHER DEVELOPMENT </t>
  </si>
  <si>
    <t>SE - BASE</t>
  </si>
  <si>
    <t>SECANGGANG - BASE</t>
  </si>
  <si>
    <t>SESAYAP TABUL - BASE</t>
  </si>
  <si>
    <t xml:space="preserve">SETURIAN FURTHER DEVELOPMENT </t>
  </si>
  <si>
    <t>SOKANG - BASE</t>
  </si>
  <si>
    <t>OPL-1</t>
  </si>
  <si>
    <t>SSX - BASE</t>
  </si>
  <si>
    <t>TUNU - OPLL FUTURE</t>
  </si>
  <si>
    <t>WEST BELUT - BASE</t>
  </si>
  <si>
    <t>WEST HANDIL</t>
  </si>
  <si>
    <t>WIRIAGAR DEEP PALEOCENE – UNITISASI – BERAU –  FUTURE</t>
  </si>
  <si>
    <t>WIRIAGAR DEEP PALEOCENE – UNITISASI – WIRIAGAR –  FUTURE</t>
  </si>
  <si>
    <t>WOS - BASE</t>
  </si>
  <si>
    <t>ZAHRA-1 - BASE</t>
  </si>
  <si>
    <t>KERENDAN - BASE</t>
  </si>
  <si>
    <t>POFD SENG SEGAT PENAR</t>
  </si>
  <si>
    <t>SENG-SEGAT-PENAR - BASE</t>
  </si>
  <si>
    <t>VORWATA - UNITISASI - BERAU - BASE</t>
  </si>
  <si>
    <t>DAYUNG - BASE</t>
  </si>
  <si>
    <t>GELAM - BASE - UNITISASI CORRIDOR</t>
  </si>
  <si>
    <t>LETANG  BASE</t>
  </si>
  <si>
    <t>LETANG OPTIMIZATION</t>
  </si>
  <si>
    <t>SUBAN - PHASE 1 - UNITISASI CORRIDOR</t>
  </si>
  <si>
    <t>SUBAN - PHASE 2 - UNITISASI CORRIDOR</t>
  </si>
  <si>
    <t>PANTAI - BASE</t>
  </si>
  <si>
    <t>SAPI - BASE</t>
  </si>
  <si>
    <t>SETURIAN - BASE</t>
  </si>
  <si>
    <t>SABAR - NEB UTAF SABAR GAS</t>
  </si>
  <si>
    <t>PGD - BASE</t>
  </si>
  <si>
    <t>SKN - BASE</t>
  </si>
  <si>
    <t>HIU - BASE</t>
  </si>
  <si>
    <t>BATUR - BASE</t>
  </si>
  <si>
    <t>SIRASUN - BASE</t>
  </si>
  <si>
    <t>ARAR - BASE</t>
  </si>
  <si>
    <t>KLARI - BASE</t>
  </si>
  <si>
    <t>NA - BASE</t>
  </si>
  <si>
    <t>NK - BASE</t>
  </si>
  <si>
    <t>SE ARAR - BASE</t>
  </si>
  <si>
    <t>MALEO - BASE</t>
  </si>
  <si>
    <t>PELUANG - BASE</t>
  </si>
  <si>
    <t>PECIKO - BASE</t>
  </si>
  <si>
    <t>PECIKO - OPLL 1</t>
  </si>
  <si>
    <t>SISI NUBI - BASE</t>
  </si>
  <si>
    <t>TUNU - BASE</t>
  </si>
  <si>
    <t>TUNU - OPLL 1</t>
  </si>
  <si>
    <t>JANGKRIK - BASE</t>
  </si>
  <si>
    <t>JANGKRIK NORTH EAST - BASE</t>
  </si>
  <si>
    <t>VORWATA - UNITISASI - MUTURI - BASE</t>
  </si>
  <si>
    <t>KIJING - BASE</t>
  </si>
  <si>
    <t>BISON - BASE</t>
  </si>
  <si>
    <t>GAJAH BARU - BASE</t>
  </si>
  <si>
    <t>GAJAH PUTERI - BASE</t>
  </si>
  <si>
    <t>IGUANA - BASE</t>
  </si>
  <si>
    <t>NAGA - BASE</t>
  </si>
  <si>
    <t>PELIKAN - BASE</t>
  </si>
  <si>
    <t>ALUR RAMBONG - BASE</t>
  </si>
  <si>
    <t>ALUR SIWAH - BASE</t>
  </si>
  <si>
    <t>JULU RAYEU - BASE</t>
  </si>
  <si>
    <t>ARUN - BASE</t>
  </si>
  <si>
    <t>SLS A - BASE</t>
  </si>
  <si>
    <t>SLS D - BASE</t>
  </si>
  <si>
    <t>NSO A - BASE</t>
  </si>
  <si>
    <t>APN - BASE</t>
  </si>
  <si>
    <t>KLX - BASE</t>
  </si>
  <si>
    <t>KLY - BASE</t>
  </si>
  <si>
    <t>SP - BASE</t>
  </si>
  <si>
    <t>YA - BASE</t>
  </si>
  <si>
    <t>PASE A - BASE</t>
  </si>
  <si>
    <t>BAMBU GUNUNG - BASE</t>
  </si>
  <si>
    <t>BENGGALA - BASE</t>
  </si>
  <si>
    <t>CICAUH - BASE</t>
  </si>
  <si>
    <t>CIKARANG - BASE</t>
  </si>
  <si>
    <t>DONGGI - BASE</t>
  </si>
  <si>
    <t>TIUNG BIRU UNITISASI 8%</t>
  </si>
  <si>
    <t>JATIBESAR - BASE</t>
  </si>
  <si>
    <t>JATIKELING - BASE</t>
  </si>
  <si>
    <t>PENGEMBANGAN LAPANGAN JATIKELING - POFD PHASE-2</t>
  </si>
  <si>
    <t>KARANG DEGAN - BASE</t>
  </si>
  <si>
    <t>PENGEMBANGAN LAPANGAN KARANG DEGAN- POFD PHASE-2</t>
  </si>
  <si>
    <t>KARANGDEWA - BASE</t>
  </si>
  <si>
    <t>KARANGLUHUR - BASE</t>
  </si>
  <si>
    <t>PENGEMBANGAN LAPANGAN KARANG  LUHUR- POFD PHASE-2</t>
  </si>
  <si>
    <t>KEDUNGLUSI - BASE</t>
  </si>
  <si>
    <t>KEDUNGTUBAN - BASE</t>
  </si>
  <si>
    <t>KEMANG - BASE</t>
  </si>
  <si>
    <t>KUANG SELATAN - BASE</t>
  </si>
  <si>
    <t>L - PARIGI - BASE</t>
  </si>
  <si>
    <t>PENGEMBANGAN LAPANGAN L PARIGI POFD</t>
  </si>
  <si>
    <t>LAVATERA - BASE</t>
  </si>
  <si>
    <t>MANDALA - UNITISASI - OGAN KOMERING - BASE</t>
  </si>
  <si>
    <t>MANDALA - UNITISASI - PERTAMINA EP - BASE</t>
  </si>
  <si>
    <t>MANDALA 21.96% - BASE</t>
  </si>
  <si>
    <t>MATINDOK - BASE</t>
  </si>
  <si>
    <t>MUSI BARAT - BASE</t>
  </si>
  <si>
    <t>NORTH KEDUNGTUBAN - BASE</t>
  </si>
  <si>
    <t>PAGARDEWA SELATAN - BASE</t>
  </si>
  <si>
    <t>PAGARDEWA UTARA - BASE</t>
  </si>
  <si>
    <t>PANTAI PAKAM TIMUR - BASE</t>
  </si>
  <si>
    <t>PASIRJADI - BASE</t>
  </si>
  <si>
    <t>PEMAAT UTARA - BASE</t>
  </si>
  <si>
    <t>MERBAU - BASE</t>
  </si>
  <si>
    <t>PONDOK MULIA BASE</t>
  </si>
  <si>
    <t>PRABUMENANG - BASE</t>
  </si>
  <si>
    <t>RANDUBLATUNG - BASE</t>
  </si>
  <si>
    <t>RAYU UTARA - BASE</t>
  </si>
  <si>
    <t>SALAWATI N - BASE</t>
  </si>
  <si>
    <t>SIMPANG TUAN - BASE</t>
  </si>
  <si>
    <t>SINDANG TURUN - BASE</t>
  </si>
  <si>
    <t>SINDANGSARI - BASE</t>
  </si>
  <si>
    <t>SUBAN 10% UNITISASI PEP</t>
  </si>
  <si>
    <t>PENGEMBANGAN LAPANGAN SUBANG POFD</t>
  </si>
  <si>
    <t>SUBANG - BASE</t>
  </si>
  <si>
    <t>TASIM BARAT - BASE</t>
  </si>
  <si>
    <t>TASIM TIMUR - BASE</t>
  </si>
  <si>
    <t>TEGAL PACING - BASE</t>
  </si>
  <si>
    <t>TUNDAN - BASE</t>
  </si>
  <si>
    <t>BANGKA - BASE</t>
  </si>
  <si>
    <t>CANDI - BASE</t>
  </si>
  <si>
    <t>RUBY - BASE</t>
  </si>
  <si>
    <t>KAMPUNG BARU - BASE</t>
  </si>
  <si>
    <t>SENORO - BASE</t>
  </si>
  <si>
    <t>SOUTH SEMBAKUNG - BASE</t>
  </si>
  <si>
    <t>ASTI - BASE</t>
  </si>
  <si>
    <t>BANUWATI - BASE</t>
  </si>
  <si>
    <t>MILA - BASE</t>
  </si>
  <si>
    <t>ZELDA BANUWATI - BASE</t>
  </si>
  <si>
    <t>BAWAL - BASE</t>
  </si>
  <si>
    <t>BELANAK ARANG - BASE</t>
  </si>
  <si>
    <t>BELIDA GAS - BASE</t>
  </si>
  <si>
    <t>BINTANG LAUT - BASE</t>
  </si>
  <si>
    <t>BUNTAL - BASE</t>
  </si>
  <si>
    <t>KEONG - BASE</t>
  </si>
  <si>
    <t>MALONG - BASE</t>
  </si>
  <si>
    <t>NORTH BELUT - BASE</t>
  </si>
  <si>
    <t>SOUTH BELUT - BASE</t>
  </si>
  <si>
    <t>TAWES - BASE</t>
  </si>
  <si>
    <t>TEMBANG  - BASE</t>
  </si>
  <si>
    <t>TEMELAT - BASE</t>
  </si>
  <si>
    <t>LENGOWANGI 1 - BASE</t>
  </si>
  <si>
    <t>WAILAWI - BASE</t>
  </si>
  <si>
    <t>PHE 24 - BASE</t>
  </si>
  <si>
    <t>PHE 32 - BASE</t>
  </si>
  <si>
    <t>PHE 5 - BASE</t>
  </si>
  <si>
    <t>TERANG - BASE</t>
  </si>
  <si>
    <t>TEMPIRAI - BASE</t>
  </si>
  <si>
    <t>BERINGIN C - BASE</t>
  </si>
  <si>
    <t>PENGEMBANGAN LAPANGAN BERINGIN C POFD</t>
  </si>
  <si>
    <t>BERINGIN H - BASE</t>
  </si>
  <si>
    <t>PENGEMBANGAN LAPANGAN BERINGIN H POFD</t>
  </si>
  <si>
    <t>BETUN TENGGARA - BASE</t>
  </si>
  <si>
    <t>DERAS - BASE</t>
  </si>
  <si>
    <t>GAMBARSARI - BASE</t>
  </si>
  <si>
    <t>KAMBUNA - BASE</t>
  </si>
  <si>
    <t>PABUARAN - BASE</t>
  </si>
  <si>
    <t>PAMANUKAN SELATAN - BASE</t>
  </si>
  <si>
    <t>PEMAAT SELATAN - BASE</t>
  </si>
  <si>
    <t>PIRETRIUM - BASE</t>
  </si>
  <si>
    <t>SALAWATI O - BASE</t>
  </si>
  <si>
    <t>SUKAMAJU - BASE</t>
  </si>
  <si>
    <t>SUKATANI - BASE</t>
  </si>
  <si>
    <t>TUNGKAM - BASE</t>
  </si>
  <si>
    <t>PENGEMBANGAN LAPANGAN WAMPU POFD</t>
  </si>
  <si>
    <t>WAMPU - BASE</t>
  </si>
  <si>
    <t>SOUTH MAHAKAM - JUMELAI (1E: MID TERM)</t>
  </si>
  <si>
    <t>SOUTH MAHAKAM - OPLL FUTURE</t>
  </si>
  <si>
    <t>SOUTH MAHAKAM - BASE</t>
  </si>
  <si>
    <t>KENANGA BASE</t>
  </si>
  <si>
    <t>CANTIK BASE</t>
  </si>
  <si>
    <t>ROABIBA - BASE</t>
  </si>
  <si>
    <t>WIRIAGAR DEEP - UNITISASI - BERAU - BASE</t>
  </si>
  <si>
    <t>TUTUNG - BASE</t>
  </si>
  <si>
    <t>JAMBARAN UNITISASI 92%</t>
  </si>
  <si>
    <t>SOUTH MAHAKAM - JSN</t>
  </si>
  <si>
    <t>SOUTH MAHAKAM - OPLL 2B</t>
  </si>
  <si>
    <t>PANTAI OPLL 1</t>
  </si>
  <si>
    <t>SAPI OPLL 1</t>
  </si>
  <si>
    <t xml:space="preserve">SETURIAN POD </t>
  </si>
  <si>
    <t>MERAKES - BASE</t>
  </si>
  <si>
    <t>MELIWIS - BASE</t>
  </si>
  <si>
    <t>MADURA MBH - BASE</t>
  </si>
  <si>
    <t>MADURA MDA - BASE</t>
  </si>
  <si>
    <t>SISI NUBI - JSN</t>
  </si>
  <si>
    <t>SUMPAL PHASE 1</t>
  </si>
  <si>
    <t>SUMPAL PHASE 2</t>
  </si>
  <si>
    <t>BONGE - BASE</t>
  </si>
  <si>
    <t>SAMPI-SAMPI - BASE</t>
  </si>
  <si>
    <t>WALANGA - BASE</t>
  </si>
  <si>
    <t>WIRIAGAR DEEP - UNITISASI - WIRIAGAR - BASE</t>
  </si>
  <si>
    <t>KEMUNING POD 1</t>
  </si>
  <si>
    <t>OFAWERI - BASE</t>
  </si>
  <si>
    <t>WIRIAGAR DEEP PALEOCENE – UNITISASI – BERAU – BASE</t>
  </si>
  <si>
    <t>LENGO - BASE</t>
  </si>
  <si>
    <t>MAKO BASE</t>
  </si>
  <si>
    <t>ASAP - BASE</t>
  </si>
  <si>
    <t>KIDO - BASE</t>
  </si>
  <si>
    <t>MERAH - BASE</t>
  </si>
  <si>
    <t>PEUSANGAN B BASE</t>
  </si>
  <si>
    <t>MAC BASE</t>
  </si>
  <si>
    <t>ABADI - BASE</t>
  </si>
  <si>
    <t>PENGEMBANGAN LAPANGAN BAMBU GUNUNG - POFD</t>
  </si>
  <si>
    <t>KARANG MAKMUR BASE</t>
  </si>
  <si>
    <t>SISI NUBI - OPLL FUTURE</t>
  </si>
  <si>
    <t>MALEORAJA - BASE</t>
  </si>
  <si>
    <t>TAMBORA - OPLL FUTURE</t>
  </si>
  <si>
    <t>MINAHAKI - BASE</t>
  </si>
  <si>
    <t>TAMBORA - BASE</t>
  </si>
  <si>
    <t>PENGEMBANGAN LAPANGAN SALAWATI N POFD</t>
  </si>
  <si>
    <t>TAMBORA - OPLL 1</t>
  </si>
  <si>
    <t>PENGEMBANGAN LAPANGAN SIMPANG TUAN - POD</t>
  </si>
  <si>
    <t>TAMBORA - OPLL 2C</t>
  </si>
  <si>
    <t>SINAMAR - BASE</t>
  </si>
  <si>
    <t>KARAMBA</t>
  </si>
  <si>
    <t>WIRIAGAR DEEP PALEOCENE – UNITISASI – WIRIAGAR – BASE</t>
  </si>
  <si>
    <t>BENTU - BASE</t>
  </si>
  <si>
    <t>TERUSAN - BASE</t>
  </si>
  <si>
    <t>NORTH BETARA EXTENTION - NBE MARMO GAS</t>
  </si>
  <si>
    <t>BARU - BASE</t>
  </si>
  <si>
    <t>KORINCI - BASE</t>
  </si>
  <si>
    <t>PERAK - BASE</t>
  </si>
  <si>
    <t>WEST BARU - BASE</t>
  </si>
  <si>
    <t>KEPODANG - BASE</t>
  </si>
  <si>
    <t>BZN - BASE</t>
  </si>
  <si>
    <t>PASE B - BASE</t>
  </si>
  <si>
    <t>POP SUMUR A-8</t>
  </si>
  <si>
    <t>BERNAI - BASE</t>
  </si>
  <si>
    <t>TALANG GULA - BASE</t>
  </si>
  <si>
    <t>TREMBUL - BASE</t>
  </si>
  <si>
    <t>PENINKI FIELD - BASE</t>
  </si>
  <si>
    <t>BAYAN A - BASE</t>
  </si>
  <si>
    <t>SOUTH SEBUKU - BASE</t>
  </si>
  <si>
    <t>GANDANG - BASE</t>
  </si>
  <si>
    <t>GEHEM UNITISASI GANAL</t>
  </si>
  <si>
    <t>GENDALO UNITISASI GENDALO</t>
  </si>
  <si>
    <t>ANGGOR - BASE</t>
  </si>
  <si>
    <t>PECIKO - OPLL 2C</t>
  </si>
  <si>
    <t>SISI NUBI - OPLL 2B</t>
  </si>
  <si>
    <t>SISI NUBI - OPLL 2C</t>
  </si>
  <si>
    <t>TUNU - OPLL 2C</t>
  </si>
  <si>
    <t>GEHEM UNITISASI RAPAK</t>
  </si>
  <si>
    <t>OFAWERI PALEOCENE – FUTURE</t>
  </si>
  <si>
    <t>ROABIBA PALEOCENE – FUTURE</t>
  </si>
  <si>
    <t>VORWATA PERMIAN – UNITISASI – BERAU – FUTURE</t>
  </si>
  <si>
    <t>WIRIAGAR DEEP CRETACEOUS – UNITISASI – BERAU – FUTURE</t>
  </si>
  <si>
    <t>CARAT - BASE</t>
  </si>
  <si>
    <t>SAMBAR - BASE</t>
  </si>
  <si>
    <t>BAGAN BELADA - BASE</t>
  </si>
  <si>
    <t>BUMI - BASE</t>
  </si>
  <si>
    <t>KLAGAGI - BASE</t>
  </si>
  <si>
    <t>LAO - BASE</t>
  </si>
  <si>
    <t>MANIWAR - BASE</t>
  </si>
  <si>
    <t>TERUMBU - BASE</t>
  </si>
  <si>
    <t>WK - BASE</t>
  </si>
  <si>
    <t>VORWATA PERMIAN – UNITISASI – MUTURI – FUTURE</t>
  </si>
  <si>
    <t>BERUANG - BASE</t>
  </si>
  <si>
    <t>MACAN TUTUL - BASE</t>
  </si>
  <si>
    <t>TIKI - BASE</t>
  </si>
  <si>
    <t>KUE KECIL - BASE</t>
  </si>
  <si>
    <t>OKI EAST - BASE</t>
  </si>
  <si>
    <t>TBC - BASE</t>
  </si>
  <si>
    <t>KUNGKU - BASE</t>
  </si>
  <si>
    <t>WIRIAGAR DEEP CRETACEOUS – UNITISASI – WIRIAGAR – FUTURE</t>
  </si>
  <si>
    <t>RADEN</t>
  </si>
  <si>
    <t>GRISSIK TELISA</t>
  </si>
  <si>
    <t>BERKAH (BRF,GUF)</t>
  </si>
  <si>
    <t>SUCI - BASE</t>
  </si>
  <si>
    <t>ALAS TUA EAST - BASE</t>
  </si>
  <si>
    <t>BINGO - BASE</t>
  </si>
  <si>
    <t>LAMARU-POP</t>
  </si>
  <si>
    <t>SKN - CONTIGENT</t>
  </si>
  <si>
    <t>PULAU GADING EAST-1 - BASE</t>
  </si>
  <si>
    <t>SUKAJAYA - BASE</t>
  </si>
  <si>
    <t>PGD - CONTIGENT</t>
  </si>
  <si>
    <t>PENGEMBANGAN LAPANGAN GAJAH BARU (OPLL)</t>
  </si>
  <si>
    <t>PENGEMBANGAN LAPANGAN BISON (OPLL)</t>
  </si>
  <si>
    <t>PENGEMBANGAN LAPANGAN GAJAH PUTERI (OPLL)</t>
  </si>
  <si>
    <t>PENGEMBANGAN LAPANGAN NAGA (OPLL)</t>
  </si>
  <si>
    <t>PENGEMBANGAN LAPANGAN IGUANA (OPLL)</t>
  </si>
  <si>
    <t>PENGEMBANGAN LAPANGAN PELIKAN (OPLL)</t>
  </si>
  <si>
    <t>CETIK-LEKO TAF</t>
  </si>
  <si>
    <t>PECIKO - OPLL 2B</t>
  </si>
  <si>
    <t>TUNU - OPLL FUTURE AOI</t>
  </si>
  <si>
    <t>SOUTH MAHAKAM - OPLL 2A</t>
  </si>
  <si>
    <t>SISI NUBI - OPLL FUTURE AOI</t>
  </si>
  <si>
    <t>SISI NUBI - OPLL 2A</t>
  </si>
  <si>
    <t>SUKO (GUF,LTAF)</t>
  </si>
  <si>
    <t>TIUNG COMPLEX (LTAF,UTAF,BRF,GUF)</t>
  </si>
  <si>
    <t>WB-SB (BRF)</t>
  </si>
  <si>
    <t>PENGEMBANGAN LAPANGAN PANTAI PAKAM TIMUR</t>
  </si>
  <si>
    <t>AZALEA-01 - BASE</t>
  </si>
  <si>
    <t>PENGEMBANGAN LAPANGAN KARANG MAKMUR</t>
  </si>
  <si>
    <t>PENGEMBANGAN LAPANGAN PIRETRIUM - POD</t>
  </si>
  <si>
    <t>PENGEMBANGAN LAPANGAN LAVATERA</t>
  </si>
  <si>
    <t>SAGU - BASE</t>
  </si>
  <si>
    <t>GINAYA-1 - BASE</t>
  </si>
  <si>
    <t>PENGEMBANGAN LAPANGAN PEMAAT UTARA</t>
  </si>
  <si>
    <t>TULIP JINGGA (TJA)-001 - BASE</t>
  </si>
  <si>
    <t>PENGEMBANGAN LAPANGAN TASIM BARAT</t>
  </si>
  <si>
    <t>PENGEMBANGAN LAPANGAN GAJAH BESAR</t>
  </si>
  <si>
    <t>PENGEMBANGAN LAPANGAN KUANG SELATAN</t>
  </si>
  <si>
    <t>PENGEMBANGAN LAPANGAN GANDARIA - POD</t>
  </si>
  <si>
    <t>PENGEMBANGAN LAPANGAN PRABUMENANG</t>
  </si>
  <si>
    <t>PENGEMBANGAN LAPANGAN SUKATANI</t>
  </si>
  <si>
    <t>PENGEMBANGAN LAPANGAN PASIRJADI NAIK</t>
  </si>
  <si>
    <t>PENGEMBANGAN LAPANGAN PONDOK MULIA</t>
  </si>
  <si>
    <t>KAYU MERAH - BASE</t>
  </si>
  <si>
    <t>PENGEMBANGAN LAPANGAN GALIAN</t>
  </si>
  <si>
    <t>KAYU MERAH (KYM)-1 - BASE</t>
  </si>
  <si>
    <t>OPTIMASI LAPANGAN MATINDOK - M52</t>
  </si>
  <si>
    <t>MATINDOK - M52 - BASE</t>
  </si>
  <si>
    <t>WOLAI - BASE</t>
  </si>
  <si>
    <t>MOREA - BASE</t>
  </si>
  <si>
    <t>PENYU - BASE</t>
  </si>
  <si>
    <t>KLAMONO UTARA WEST - BASE</t>
  </si>
  <si>
    <t>SAPI OPLL 1 LANJUTAN</t>
  </si>
  <si>
    <t>PANTAI - FUTURE WO</t>
  </si>
  <si>
    <t>PAUS BIRU - BASE</t>
  </si>
  <si>
    <t>IEE DJUE - BASE</t>
  </si>
  <si>
    <t>DARA EAST - BASE</t>
  </si>
  <si>
    <t>DARA CENTRAL A - BASE</t>
  </si>
  <si>
    <t>ASAP UBADARI</t>
  </si>
  <si>
    <t>MERAH UBADARI</t>
  </si>
  <si>
    <t>MACAN GEDANG - BASE</t>
  </si>
  <si>
    <t>UBADARI LR SAND A - BASE</t>
  </si>
  <si>
    <t>UBADARI LR SAND B - BASE</t>
  </si>
  <si>
    <t>UBADARI PALEOCENE - BASE</t>
  </si>
  <si>
    <t>MERAKES EAST BASE</t>
  </si>
  <si>
    <t>ANAMBAS - BASE</t>
  </si>
  <si>
    <t>MERAKSA BASE</t>
  </si>
  <si>
    <t>MELATI BASE</t>
  </si>
  <si>
    <t>METUR BASE</t>
  </si>
  <si>
    <t>BANDAR AGUNG BASE</t>
  </si>
  <si>
    <t>SESAYAP  MELIAT - BASE</t>
  </si>
  <si>
    <t>PIDAWAN  MELIAT - BASE</t>
  </si>
  <si>
    <t>BAJUL BESAR TABUL - BASE</t>
  </si>
  <si>
    <t>RBG BLOCK I - BASE</t>
  </si>
  <si>
    <t>PURWODADI - KUJUNG</t>
  </si>
  <si>
    <t>LEBAH - BASE</t>
  </si>
  <si>
    <t>SIS-A - BASE</t>
  </si>
  <si>
    <t>MAHA COMPLEX (MAIN) BASE</t>
  </si>
  <si>
    <t>BELLA - BASE</t>
  </si>
  <si>
    <t>KARUNIA - PARIGI</t>
  </si>
  <si>
    <t>KARUNIA - CISUBUH</t>
  </si>
  <si>
    <t>NORTH SELE BASE</t>
  </si>
  <si>
    <t>RAYEU C2 - BASE</t>
  </si>
  <si>
    <t>NORTH LHOK SUKON (NLS) A - BASE</t>
  </si>
  <si>
    <t>CUNDA - BASE</t>
  </si>
  <si>
    <t>RAYEU C1 - BASE</t>
  </si>
  <si>
    <t>WALANGA BASE</t>
  </si>
  <si>
    <t>BEDUG KB25/KB50 - BASE</t>
  </si>
  <si>
    <t>ANGKLUNG KB45 - BASE</t>
  </si>
  <si>
    <t>ALAS TUA WEST</t>
  </si>
  <si>
    <t>APNC</t>
  </si>
  <si>
    <t>APNX</t>
  </si>
  <si>
    <t>BENTU DEEP</t>
  </si>
  <si>
    <t>BRONANG</t>
  </si>
  <si>
    <t>BUDIDEEP</t>
  </si>
  <si>
    <t>CENDANA</t>
  </si>
  <si>
    <t>DAWANG</t>
  </si>
  <si>
    <t>GPS</t>
  </si>
  <si>
    <t>GQE</t>
  </si>
  <si>
    <t>JAMBU AYE UTARA</t>
  </si>
  <si>
    <t>KACI</t>
  </si>
  <si>
    <t>KAKATUA WEST</t>
  </si>
  <si>
    <t>KALIBERAU DALAM</t>
  </si>
  <si>
    <t>KENANGA</t>
  </si>
  <si>
    <t>KIDO SHALLOW</t>
  </si>
  <si>
    <t>KLX</t>
  </si>
  <si>
    <t>KLY</t>
  </si>
  <si>
    <t>KUALA LANGSA</t>
  </si>
  <si>
    <t>LOFIN</t>
  </si>
  <si>
    <t>LUKAH</t>
  </si>
  <si>
    <t>LX</t>
  </si>
  <si>
    <t>MAHA</t>
  </si>
  <si>
    <t>MATANG</t>
  </si>
  <si>
    <t>MAX</t>
  </si>
  <si>
    <t>MBF</t>
  </si>
  <si>
    <t>MDA</t>
  </si>
  <si>
    <t>MDK</t>
  </si>
  <si>
    <t>MOGOI DEEP</t>
  </si>
  <si>
    <t>MOLAH</t>
  </si>
  <si>
    <t>MUSTIKA</t>
  </si>
  <si>
    <t>NORTH BETARA EXTENSION</t>
  </si>
  <si>
    <t>NORTH CENTRAL JAVA A</t>
  </si>
  <si>
    <t>NORTH CENTRAL JAVA B</t>
  </si>
  <si>
    <t>North Handil</t>
  </si>
  <si>
    <t xml:space="preserve">NORTH SUMATRA AREA B J1 </t>
  </si>
  <si>
    <t>NORTH SUMATRA AREA B J2</t>
  </si>
  <si>
    <t>OY</t>
  </si>
  <si>
    <t>PANDUK N.MERBAU</t>
  </si>
  <si>
    <t>PASIRJADI NAIK</t>
  </si>
  <si>
    <t>prangat</t>
  </si>
  <si>
    <t>RAHMAT</t>
  </si>
  <si>
    <t>RENGASDENGKLOK N</t>
  </si>
  <si>
    <t>RENGASDENGKLOK O</t>
  </si>
  <si>
    <t>SABAR</t>
  </si>
  <si>
    <t>SAPI</t>
  </si>
  <si>
    <t>SE</t>
  </si>
  <si>
    <t>SECANGGANG</t>
  </si>
  <si>
    <t xml:space="preserve">SESAYAP </t>
  </si>
  <si>
    <t>SETURIAN</t>
  </si>
  <si>
    <t>SOKANG</t>
  </si>
  <si>
    <t>SOUTH SEMBAKUNG</t>
  </si>
  <si>
    <t>SSX</t>
  </si>
  <si>
    <t>TUNU</t>
  </si>
  <si>
    <t>WEST BELUT</t>
  </si>
  <si>
    <t>West handil</t>
  </si>
  <si>
    <t>WIRIAGAR DEEP</t>
  </si>
  <si>
    <t>WOS</t>
  </si>
  <si>
    <t>ZAHRA-1</t>
  </si>
  <si>
    <t>KERENDAN</t>
  </si>
  <si>
    <t>SENG-SEGAT-PENAR</t>
  </si>
  <si>
    <t>VORWATA</t>
  </si>
  <si>
    <t>DAYUNG</t>
  </si>
  <si>
    <t>LETANG</t>
  </si>
  <si>
    <t>SUBAN</t>
  </si>
  <si>
    <t>PANTAI</t>
  </si>
  <si>
    <t>PGD</t>
  </si>
  <si>
    <t>SKN</t>
  </si>
  <si>
    <t>HIU</t>
  </si>
  <si>
    <t>BATUR</t>
  </si>
  <si>
    <t>SIRASUN</t>
  </si>
  <si>
    <t>ARAR</t>
  </si>
  <si>
    <t>KLARI</t>
  </si>
  <si>
    <t>NA</t>
  </si>
  <si>
    <t>NK</t>
  </si>
  <si>
    <t>SE ARAR</t>
  </si>
  <si>
    <t>MALEO</t>
  </si>
  <si>
    <t>PELUANG</t>
  </si>
  <si>
    <t>PECIKO</t>
  </si>
  <si>
    <t>SISI NUBI</t>
  </si>
  <si>
    <t>JANGKRIK</t>
  </si>
  <si>
    <t>JANGKRIK NORTH EAST</t>
  </si>
  <si>
    <t>KIJING</t>
  </si>
  <si>
    <t>BISON</t>
  </si>
  <si>
    <t>GAJAH BARU</t>
  </si>
  <si>
    <t>GAJAH PUTERI</t>
  </si>
  <si>
    <t>IGUANA</t>
  </si>
  <si>
    <t>NAGA</t>
  </si>
  <si>
    <t>PELIKAN</t>
  </si>
  <si>
    <t>ALUR RAMBONG</t>
  </si>
  <si>
    <t>ALUR SIWAH</t>
  </si>
  <si>
    <t>JULU RAYEU</t>
  </si>
  <si>
    <t>ARUN</t>
  </si>
  <si>
    <t>SLS A</t>
  </si>
  <si>
    <t>SLS D</t>
  </si>
  <si>
    <t>NSO A</t>
  </si>
  <si>
    <t>APN</t>
  </si>
  <si>
    <t>SP</t>
  </si>
  <si>
    <t>YA</t>
  </si>
  <si>
    <t>PASE A</t>
  </si>
  <si>
    <t>BAMBU GUNUNG</t>
  </si>
  <si>
    <t>BENGGALA</t>
  </si>
  <si>
    <t>CICAUH</t>
  </si>
  <si>
    <t>CIKARANG</t>
  </si>
  <si>
    <t>DONGGI</t>
  </si>
  <si>
    <t>JAMBARAN TIUNG BIRU</t>
  </si>
  <si>
    <t>JATIBESAR</t>
  </si>
  <si>
    <t>JATIKELING</t>
  </si>
  <si>
    <t>KARANG DEGAN</t>
  </si>
  <si>
    <t>KARANGDEWA</t>
  </si>
  <si>
    <t>KARANGLUHUR</t>
  </si>
  <si>
    <t>KEDUNGLUSI</t>
  </si>
  <si>
    <t>KEDUNGTUBAN</t>
  </si>
  <si>
    <t>KEMANG</t>
  </si>
  <si>
    <t>KUANG SELATAN</t>
  </si>
  <si>
    <t>L - PARIGI</t>
  </si>
  <si>
    <t>LAVATERA</t>
  </si>
  <si>
    <t>MANDALA</t>
  </si>
  <si>
    <t>MATINDOK</t>
  </si>
  <si>
    <t>MUSI BARAT</t>
  </si>
  <si>
    <t>NORTH KEDUNGTUBAN</t>
  </si>
  <si>
    <t>PAGARDEWA SELATAN</t>
  </si>
  <si>
    <t>PAGARDEWA UTARA</t>
  </si>
  <si>
    <t>PANTAI PAKAM TIMUR</t>
  </si>
  <si>
    <t>PASIRJADI</t>
  </si>
  <si>
    <t>PEMAAT UTARA</t>
  </si>
  <si>
    <t>MERBAU</t>
  </si>
  <si>
    <t>PONDOK MULIA</t>
  </si>
  <si>
    <t>PRABUMENANG</t>
  </si>
  <si>
    <t>RANDUBLATUNG</t>
  </si>
  <si>
    <t>RAYU UTARA</t>
  </si>
  <si>
    <t>SALAWATI N</t>
  </si>
  <si>
    <t>SIMPANG TUAN</t>
  </si>
  <si>
    <t>SINDANG TURUN</t>
  </si>
  <si>
    <t>SINDANGSARI</t>
  </si>
  <si>
    <t>SUBANG</t>
  </si>
  <si>
    <t>TASIM BARAT</t>
  </si>
  <si>
    <t>TASIM TIMUR</t>
  </si>
  <si>
    <t>TEGAL PACING</t>
  </si>
  <si>
    <t>TUNDAN</t>
  </si>
  <si>
    <t>BANGKA</t>
  </si>
  <si>
    <t>CANDI</t>
  </si>
  <si>
    <t>RUBY</t>
  </si>
  <si>
    <t>KAMPUNG BARU</t>
  </si>
  <si>
    <t>SENORO</t>
  </si>
  <si>
    <t>ASTI</t>
  </si>
  <si>
    <t>BANUWATI</t>
  </si>
  <si>
    <t>MILA</t>
  </si>
  <si>
    <t>ZELDA BANUWATI</t>
  </si>
  <si>
    <t>BAWAL</t>
  </si>
  <si>
    <t>BELANAK ARANG</t>
  </si>
  <si>
    <t>BELIDA GAS</t>
  </si>
  <si>
    <t>BINTANG LAUT</t>
  </si>
  <si>
    <t>BUNTAL</t>
  </si>
  <si>
    <t>KEONG</t>
  </si>
  <si>
    <t>MALONG</t>
  </si>
  <si>
    <t>NORTH BELUT</t>
  </si>
  <si>
    <t>SOUTH BELUT</t>
  </si>
  <si>
    <t>TAWES</t>
  </si>
  <si>
    <t>TEMBANG</t>
  </si>
  <si>
    <t>TEMELAT</t>
  </si>
  <si>
    <t>LENGOWANGI 1</t>
  </si>
  <si>
    <t>WAILAWI</t>
  </si>
  <si>
    <t>PHE 24</t>
  </si>
  <si>
    <t>PHE 32</t>
  </si>
  <si>
    <t>PHE 5</t>
  </si>
  <si>
    <t>TERANG</t>
  </si>
  <si>
    <t>TEMPIRAI</t>
  </si>
  <si>
    <t>BERINGIN C</t>
  </si>
  <si>
    <t>BERINGIN H</t>
  </si>
  <si>
    <t>BETUN TENGGARA</t>
  </si>
  <si>
    <t>DERAS</t>
  </si>
  <si>
    <t>GAMBARSARI</t>
  </si>
  <si>
    <t>KAMBUNA</t>
  </si>
  <si>
    <t>PABUARAN</t>
  </si>
  <si>
    <t>PAMANUKAN SELATAN</t>
  </si>
  <si>
    <t>PEMAAT SELATAN</t>
  </si>
  <si>
    <t>PIRETRIUM</t>
  </si>
  <si>
    <t>SALAWATI O</t>
  </si>
  <si>
    <t>SUKAMAJU</t>
  </si>
  <si>
    <t>SUKATANI</t>
  </si>
  <si>
    <t>TUNGKAM</t>
  </si>
  <si>
    <t>WAMPU</t>
  </si>
  <si>
    <t>SOUTH MAHAKAM</t>
  </si>
  <si>
    <t>CANTIK</t>
  </si>
  <si>
    <t>ROABIBA</t>
  </si>
  <si>
    <t>TUTUNG</t>
  </si>
  <si>
    <t>MERAKES</t>
  </si>
  <si>
    <t>MELIWIS</t>
  </si>
  <si>
    <t>MADURA MBH</t>
  </si>
  <si>
    <t>MADURA MDA</t>
  </si>
  <si>
    <t>SUMPAL</t>
  </si>
  <si>
    <t>BONGE</t>
  </si>
  <si>
    <t>SAMPI-SAMPI</t>
  </si>
  <si>
    <t>WALANGA</t>
  </si>
  <si>
    <t>ALAS DARA KEMUNING</t>
  </si>
  <si>
    <t>OFAWERI</t>
  </si>
  <si>
    <t>LENGO</t>
  </si>
  <si>
    <t>MAKO</t>
  </si>
  <si>
    <t>ASAP</t>
  </si>
  <si>
    <t>KIDO</t>
  </si>
  <si>
    <t>MERAH</t>
  </si>
  <si>
    <t>PEUSANGAN B</t>
  </si>
  <si>
    <t>MAC</t>
  </si>
  <si>
    <t>ABADI</t>
  </si>
  <si>
    <t>KARANG MAKMUR</t>
  </si>
  <si>
    <t>TAMBORA</t>
  </si>
  <si>
    <t>MALEORAJA</t>
  </si>
  <si>
    <t>MINAHAKI</t>
  </si>
  <si>
    <t>SINAMAR</t>
  </si>
  <si>
    <t>BENTU</t>
  </si>
  <si>
    <t>TERUSAN</t>
  </si>
  <si>
    <t>BARU</t>
  </si>
  <si>
    <t>KORINCI</t>
  </si>
  <si>
    <t>PERAK</t>
  </si>
  <si>
    <t>WEST BARU</t>
  </si>
  <si>
    <t>KEPODANG</t>
  </si>
  <si>
    <t>BZN</t>
  </si>
  <si>
    <t>PASE B</t>
  </si>
  <si>
    <t>BERNAI</t>
  </si>
  <si>
    <t>TALANG GULA</t>
  </si>
  <si>
    <t>TREMBUL</t>
  </si>
  <si>
    <t>PENINKI FIELD</t>
  </si>
  <si>
    <t>BAYAN A</t>
  </si>
  <si>
    <t>SOUTH SEBUKU</t>
  </si>
  <si>
    <t>GANDANG</t>
  </si>
  <si>
    <t>GEHEM</t>
  </si>
  <si>
    <t>GENDALO</t>
  </si>
  <si>
    <t>ANGGOR</t>
  </si>
  <si>
    <t>CARAT</t>
  </si>
  <si>
    <t>SAMBAR</t>
  </si>
  <si>
    <t>BAGAN BELADA</t>
  </si>
  <si>
    <t>BUMI</t>
  </si>
  <si>
    <t>KLAGAGI</t>
  </si>
  <si>
    <t>LAO</t>
  </si>
  <si>
    <t>MANIWAR</t>
  </si>
  <si>
    <t>TERUMBU</t>
  </si>
  <si>
    <t>WK</t>
  </si>
  <si>
    <t>BERUANG</t>
  </si>
  <si>
    <t>MACAN TUTUL</t>
  </si>
  <si>
    <t>TIKI</t>
  </si>
  <si>
    <t>KUE KECIL</t>
  </si>
  <si>
    <t>OKI EAST</t>
  </si>
  <si>
    <t>TBC</t>
  </si>
  <si>
    <t>KUNGKU</t>
  </si>
  <si>
    <t>CEPU</t>
  </si>
  <si>
    <t>KAMPAR</t>
  </si>
  <si>
    <t>JAMBI MERANG</t>
  </si>
  <si>
    <t>NORTH SUMATRA AREA A</t>
  </si>
  <si>
    <t>NORTH SOKANG</t>
  </si>
  <si>
    <t>KASURI</t>
  </si>
  <si>
    <t>BERAU</t>
  </si>
  <si>
    <t>EAST SEPINGGAN</t>
  </si>
  <si>
    <t>ANAMBAS</t>
  </si>
  <si>
    <t>OGAN KOMERING</t>
  </si>
  <si>
    <t>BLORA</t>
  </si>
  <si>
    <t>NORTH GANAL</t>
  </si>
  <si>
    <t>SOUTH SESULU</t>
  </si>
  <si>
    <t>WEST GANAL</t>
  </si>
  <si>
    <t>SOUTH BENGARA II</t>
  </si>
  <si>
    <t>ABAR</t>
  </si>
  <si>
    <t>SENGKANG</t>
  </si>
  <si>
    <t>ENI (KRUENG MANE)</t>
  </si>
  <si>
    <t>SANTOS (MADURA OFFSHORE) PTY. LTD.</t>
  </si>
  <si>
    <t>TALISMAN SAKAKEMANG B.V.</t>
  </si>
  <si>
    <t>PT GREGORY GAS PERKASA</t>
  </si>
  <si>
    <t>GENTING OIL KASURI PTE. LTD.</t>
  </si>
  <si>
    <t>PT MEDCO E&amp;P MALAKA</t>
  </si>
  <si>
    <t>CHEVRON GANAL LTD.</t>
  </si>
  <si>
    <t>BP MUTURI HOLDINGS B.V.</t>
  </si>
  <si>
    <t>KRISENERGY (SAKTI) B.V.</t>
  </si>
  <si>
    <t>BP BERAU LTD.</t>
  </si>
  <si>
    <t>BP WIRIAGAR LTD.</t>
  </si>
  <si>
    <t>OPHIR INDONESIA (BANGKANAI) LTD.</t>
  </si>
  <si>
    <t>PT PERTAMINA HULU ENERGI JAMBI MERANG</t>
  </si>
  <si>
    <t>ENI MUARA BAKAU B.V.</t>
  </si>
  <si>
    <t>TRIANGLE PASE INC.</t>
  </si>
  <si>
    <t>CHEVRON RAPAK LTD.</t>
  </si>
  <si>
    <t>PEARL OIL (SEBUKU) LTD.</t>
  </si>
  <si>
    <t>ENERGY EQUITY EPIC (SENGKANG) PTY. LTD.</t>
  </si>
  <si>
    <t>PT BENUO TAKA WAILAWI</t>
  </si>
  <si>
    <t>STARBORN ENERGY BONTANG PTE. LTD.</t>
  </si>
  <si>
    <t>ENI EAST SEPINGGAN LTD.</t>
  </si>
  <si>
    <t>PT PERTAMINA EP CEPU ADK</t>
  </si>
  <si>
    <t>KRISENERGY (SATRIA) LTD.</t>
  </si>
  <si>
    <t>WEST NATUNA EXPLORATION LTD.</t>
  </si>
  <si>
    <t>ZARATEX N.V.</t>
  </si>
  <si>
    <t>INPEX MASELA LTD.</t>
  </si>
  <si>
    <t>PT RIZKI BUKIT BARISAN ENERGI</t>
  </si>
  <si>
    <t>PT PANDAWA PRIMA LESTARI</t>
  </si>
  <si>
    <t>EMP KORINCI BARU LTD.</t>
  </si>
  <si>
    <t>PC MURIAH LTD.</t>
  </si>
  <si>
    <t>MANHATTAN KALIMANTAN INVESTMENT PTE. LTD.</t>
  </si>
  <si>
    <t>PT MEDCO E&amp;P BENGARA</t>
  </si>
  <si>
    <t>NORTH SOKANG ENERGY LTD.</t>
  </si>
  <si>
    <t>KUFPEC INDONESIA (ANAMBAS) B.V.</t>
  </si>
  <si>
    <t>TIS Petroleum E&amp;P Blora Pte. Ltd</t>
  </si>
  <si>
    <t>ENI NORTH GANAL LTD.</t>
  </si>
  <si>
    <t>PT SAKA INDONESIA SESULU</t>
  </si>
  <si>
    <t>ENI WEST GANAL LTD.</t>
  </si>
  <si>
    <t>CAELUS ENERGY SOUTH BENGARA II PTE. LTD.</t>
  </si>
  <si>
    <t>PT PERTAMINA HULU ENERGI ABAR</t>
  </si>
  <si>
    <t>IGIP (Bcf)</t>
  </si>
  <si>
    <t>Sgi</t>
  </si>
  <si>
    <t>Density</t>
  </si>
  <si>
    <t>Sgi (Ratio)</t>
  </si>
  <si>
    <t>ONSHORE</t>
  </si>
  <si>
    <t>OFFSHORE</t>
  </si>
  <si>
    <t>BOTH</t>
  </si>
  <si>
    <t>Region</t>
  </si>
  <si>
    <t>Location</t>
  </si>
  <si>
    <t>Riau</t>
  </si>
  <si>
    <t>Sumatera</t>
  </si>
  <si>
    <t>Selat Malaka</t>
  </si>
  <si>
    <t>Papua Barat</t>
  </si>
  <si>
    <t>Teluk Berau</t>
  </si>
  <si>
    <t>Timur</t>
  </si>
  <si>
    <t>Laut Jawa</t>
  </si>
  <si>
    <t>Kalimantan Timur</t>
  </si>
  <si>
    <t>Selat Makasar</t>
  </si>
  <si>
    <t>Kalimantan</t>
  </si>
  <si>
    <t>Sulawesi Selatan</t>
  </si>
  <si>
    <t>Laut Timor</t>
  </si>
  <si>
    <t>Jawa</t>
  </si>
  <si>
    <t>Laut Natuna Utara</t>
  </si>
  <si>
    <t>Kalimantan Tengah</t>
  </si>
  <si>
    <t>Sumatera Selatan</t>
  </si>
  <si>
    <t>Jambi</t>
  </si>
  <si>
    <t>Aceh</t>
  </si>
  <si>
    <t>Sulawesi Barat</t>
  </si>
  <si>
    <t>Laut Cina Utara</t>
  </si>
  <si>
    <t>Sumatera Barat</t>
  </si>
  <si>
    <t>Jawa Tengah</t>
  </si>
  <si>
    <t>Jawa Barat</t>
  </si>
  <si>
    <t>ANGKLUNG</t>
  </si>
  <si>
    <t>BEDUG</t>
  </si>
  <si>
    <t>Avg Gas Rate</t>
  </si>
  <si>
    <t>Gas Drilling (MMUSD)</t>
  </si>
  <si>
    <t>Gas Opcost (MMUSD)</t>
  </si>
  <si>
    <t>Gas - 2C/2P</t>
  </si>
  <si>
    <t>2C-Region</t>
  </si>
  <si>
    <t>Gas RF</t>
  </si>
  <si>
    <t>Gas FCI</t>
  </si>
  <si>
    <t>FCA - SGI</t>
  </si>
  <si>
    <t>FCA - Density</t>
  </si>
  <si>
    <t>FCA - PORO</t>
  </si>
  <si>
    <t>FCA- PERM</t>
  </si>
  <si>
    <t>FCA - DRILLING</t>
  </si>
  <si>
    <t>FCA - OPERATION</t>
  </si>
  <si>
    <t>Gas CR</t>
  </si>
  <si>
    <t>Gas-NPV</t>
  </si>
  <si>
    <t>Panduk - N.Merbau</t>
  </si>
  <si>
    <t>Bandar Agung</t>
  </si>
  <si>
    <t>Azalea-01</t>
  </si>
  <si>
    <t>NSB J1</t>
  </si>
  <si>
    <t>NSB J2</t>
  </si>
  <si>
    <t>Dian</t>
  </si>
  <si>
    <t>Petung</t>
  </si>
  <si>
    <t>Pemarung</t>
  </si>
  <si>
    <t>Ginaya-1</t>
  </si>
  <si>
    <t>Kayu Merah (KYM)-1</t>
  </si>
  <si>
    <t>North_P-6-2 (PHE 52-1)</t>
  </si>
  <si>
    <t>North_R-1 (PHE N-3)</t>
  </si>
  <si>
    <t>North_R-4-1(PHE 53-2)</t>
  </si>
  <si>
    <t>Karunia</t>
  </si>
  <si>
    <t>Morea</t>
  </si>
  <si>
    <t>Melati</t>
  </si>
  <si>
    <t>Penyu</t>
  </si>
  <si>
    <t>Meraksa</t>
  </si>
  <si>
    <t>Metur</t>
  </si>
  <si>
    <t>Wolai</t>
  </si>
  <si>
    <t>Serban</t>
  </si>
  <si>
    <t>Sukajaya</t>
  </si>
  <si>
    <t>Pulau Gading</t>
  </si>
  <si>
    <t>Batu Ampar</t>
  </si>
  <si>
    <t>Rengancondong</t>
  </si>
  <si>
    <t>Bulian-Malapari</t>
  </si>
  <si>
    <t>Tanim</t>
  </si>
  <si>
    <t>DATA</t>
  </si>
  <si>
    <t>LAMA</t>
  </si>
  <si>
    <t>NSO R</t>
  </si>
  <si>
    <t>NSO S</t>
  </si>
  <si>
    <t>Tengah</t>
  </si>
  <si>
    <t>Pinus Harum (PHR) - 001</t>
  </si>
  <si>
    <t>Tulip Jingga-001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</si>
</sst>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" fillId="2" borderId="0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0" fontId="1" fillId="0" borderId="0" xfId="0" applyFont="1" applyFill="1" applyBorder="1" applyAlignment="1">
      <alignment horizontal="center" vertical="center" wrapText="1"/>
    </xf>
    <xf numFmtId="0" fontId="0" fillId="0" borderId="2" xfId="0" applyBorder="1"/>
    <xf numFmtId="0" fontId="1" fillId="0" borderId="2" xfId="0" applyFont="1" applyBorder="1"/>
    <xf numFmtId="0" fontId="0" fillId="0" borderId="3" xfId="0" applyBorder="1"/>
    <xf numFmtId="0" fontId="0" fillId="0" borderId="2" xfId="0" applyBorder="1" applyAlignment="1">
      <alignment horizontal="center"/>
    </xf>
    <xf numFmtId="0" fontId="1" fillId="0" borderId="0" xfId="0" applyFont="1"/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1" fillId="0" borderId="0" xfId="0" applyFont="1"/>
    <xf numFmtId="0" fontId="0" fillId="0" borderId="0" xfId="0" applyFill="1"/>
    <xf numFmtId="0" fontId="0" fillId="3" borderId="0" xfId="0" applyFill="1" applyAlignment="1">
      <alignment vertical="top"/>
    </xf>
    <xf numFmtId="0" fontId="0" fillId="3" borderId="0" xfId="0" applyFill="1"/>
    <xf numFmtId="0" fontId="0" fillId="3" borderId="0" xfId="0" applyFill="1" applyAlignment="1">
      <alignment horizontal="center"/>
    </xf>
    <xf numFmtId="0" fontId="2" fillId="3" borderId="0" xfId="0" applyFont="1" applyFill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Scores!$H$2:$H$3217</c:f>
              <c:numCache>
                <c:formatCode>General</c:formatCode>
                <c:ptCount val="3216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7.5</c:v>
                </c:pt>
                <c:pt idx="7">
                  <c:v>7.5</c:v>
                </c:pt>
                <c:pt idx="8">
                  <c:v>7.5</c:v>
                </c:pt>
                <c:pt idx="9">
                  <c:v>13.5</c:v>
                </c:pt>
                <c:pt idx="10">
                  <c:v>13.5</c:v>
                </c:pt>
                <c:pt idx="11">
                  <c:v>13.5</c:v>
                </c:pt>
                <c:pt idx="12">
                  <c:v>17.75</c:v>
                </c:pt>
                <c:pt idx="13">
                  <c:v>17.75</c:v>
                </c:pt>
                <c:pt idx="14">
                  <c:v>17.75</c:v>
                </c:pt>
                <c:pt idx="15">
                  <c:v>15.75</c:v>
                </c:pt>
                <c:pt idx="16">
                  <c:v>15.75</c:v>
                </c:pt>
                <c:pt idx="17">
                  <c:v>15.75</c:v>
                </c:pt>
                <c:pt idx="18">
                  <c:v>3.75</c:v>
                </c:pt>
                <c:pt idx="19">
                  <c:v>3.75</c:v>
                </c:pt>
                <c:pt idx="20">
                  <c:v>3.75</c:v>
                </c:pt>
                <c:pt idx="21">
                  <c:v>21.5</c:v>
                </c:pt>
                <c:pt idx="22">
                  <c:v>21.5</c:v>
                </c:pt>
                <c:pt idx="23">
                  <c:v>21.5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11.5</c:v>
                </c:pt>
                <c:pt idx="28">
                  <c:v>11.5</c:v>
                </c:pt>
                <c:pt idx="29">
                  <c:v>11.5</c:v>
                </c:pt>
                <c:pt idx="30">
                  <c:v>9.5</c:v>
                </c:pt>
                <c:pt idx="31">
                  <c:v>9.5</c:v>
                </c:pt>
                <c:pt idx="32">
                  <c:v>9.5</c:v>
                </c:pt>
                <c:pt idx="33">
                  <c:v>21.25</c:v>
                </c:pt>
                <c:pt idx="34">
                  <c:v>21.25</c:v>
                </c:pt>
                <c:pt idx="35">
                  <c:v>21.25</c:v>
                </c:pt>
                <c:pt idx="36">
                  <c:v>7.5</c:v>
                </c:pt>
                <c:pt idx="37">
                  <c:v>7.5</c:v>
                </c:pt>
                <c:pt idx="38">
                  <c:v>7.5</c:v>
                </c:pt>
                <c:pt idx="39">
                  <c:v>11.25</c:v>
                </c:pt>
                <c:pt idx="40">
                  <c:v>11.25</c:v>
                </c:pt>
                <c:pt idx="41">
                  <c:v>11.25</c:v>
                </c:pt>
                <c:pt idx="42">
                  <c:v>22</c:v>
                </c:pt>
                <c:pt idx="43">
                  <c:v>22</c:v>
                </c:pt>
                <c:pt idx="44">
                  <c:v>22</c:v>
                </c:pt>
                <c:pt idx="45">
                  <c:v>20.5</c:v>
                </c:pt>
                <c:pt idx="46">
                  <c:v>20.5</c:v>
                </c:pt>
                <c:pt idx="47">
                  <c:v>20.5</c:v>
                </c:pt>
                <c:pt idx="48">
                  <c:v>11.25</c:v>
                </c:pt>
                <c:pt idx="49">
                  <c:v>11.25</c:v>
                </c:pt>
                <c:pt idx="50">
                  <c:v>11.25</c:v>
                </c:pt>
                <c:pt idx="51">
                  <c:v>13</c:v>
                </c:pt>
                <c:pt idx="52">
                  <c:v>13</c:v>
                </c:pt>
                <c:pt idx="53">
                  <c:v>13</c:v>
                </c:pt>
                <c:pt idx="54">
                  <c:v>13</c:v>
                </c:pt>
                <c:pt idx="55">
                  <c:v>13</c:v>
                </c:pt>
                <c:pt idx="56">
                  <c:v>13</c:v>
                </c:pt>
                <c:pt idx="57">
                  <c:v>23</c:v>
                </c:pt>
                <c:pt idx="58">
                  <c:v>23</c:v>
                </c:pt>
                <c:pt idx="59">
                  <c:v>23</c:v>
                </c:pt>
                <c:pt idx="60">
                  <c:v>13.5</c:v>
                </c:pt>
                <c:pt idx="61">
                  <c:v>13.5</c:v>
                </c:pt>
                <c:pt idx="62">
                  <c:v>13.5</c:v>
                </c:pt>
                <c:pt idx="63">
                  <c:v>13.25</c:v>
                </c:pt>
                <c:pt idx="64">
                  <c:v>13.25</c:v>
                </c:pt>
                <c:pt idx="65">
                  <c:v>13.25</c:v>
                </c:pt>
                <c:pt idx="66">
                  <c:v>13.5</c:v>
                </c:pt>
                <c:pt idx="67">
                  <c:v>13.5</c:v>
                </c:pt>
                <c:pt idx="68">
                  <c:v>13.5</c:v>
                </c:pt>
                <c:pt idx="69">
                  <c:v>12</c:v>
                </c:pt>
                <c:pt idx="70">
                  <c:v>12</c:v>
                </c:pt>
                <c:pt idx="71">
                  <c:v>12</c:v>
                </c:pt>
                <c:pt idx="72">
                  <c:v>20.75</c:v>
                </c:pt>
                <c:pt idx="73">
                  <c:v>20.75</c:v>
                </c:pt>
                <c:pt idx="74">
                  <c:v>20.75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17.25</c:v>
                </c:pt>
                <c:pt idx="79">
                  <c:v>17.25</c:v>
                </c:pt>
                <c:pt idx="80">
                  <c:v>17.25</c:v>
                </c:pt>
                <c:pt idx="81">
                  <c:v>11</c:v>
                </c:pt>
                <c:pt idx="82">
                  <c:v>11</c:v>
                </c:pt>
                <c:pt idx="83">
                  <c:v>11</c:v>
                </c:pt>
                <c:pt idx="84">
                  <c:v>10.75</c:v>
                </c:pt>
                <c:pt idx="85">
                  <c:v>10.75</c:v>
                </c:pt>
                <c:pt idx="86">
                  <c:v>10.75</c:v>
                </c:pt>
                <c:pt idx="87">
                  <c:v>13</c:v>
                </c:pt>
                <c:pt idx="88">
                  <c:v>13</c:v>
                </c:pt>
                <c:pt idx="89">
                  <c:v>13</c:v>
                </c:pt>
                <c:pt idx="90">
                  <c:v>9.75</c:v>
                </c:pt>
                <c:pt idx="91">
                  <c:v>9.75</c:v>
                </c:pt>
                <c:pt idx="92">
                  <c:v>9.75</c:v>
                </c:pt>
                <c:pt idx="93">
                  <c:v>20.5</c:v>
                </c:pt>
                <c:pt idx="94">
                  <c:v>20.5</c:v>
                </c:pt>
                <c:pt idx="95">
                  <c:v>20.5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17.25</c:v>
                </c:pt>
                <c:pt idx="100">
                  <c:v>17.25</c:v>
                </c:pt>
                <c:pt idx="101">
                  <c:v>17.25</c:v>
                </c:pt>
                <c:pt idx="102">
                  <c:v>5.5</c:v>
                </c:pt>
                <c:pt idx="103">
                  <c:v>5.5</c:v>
                </c:pt>
                <c:pt idx="104">
                  <c:v>5.5</c:v>
                </c:pt>
                <c:pt idx="105">
                  <c:v>13.5</c:v>
                </c:pt>
                <c:pt idx="106">
                  <c:v>13.5</c:v>
                </c:pt>
                <c:pt idx="107">
                  <c:v>13.5</c:v>
                </c:pt>
                <c:pt idx="108">
                  <c:v>9.5</c:v>
                </c:pt>
                <c:pt idx="109">
                  <c:v>9.5</c:v>
                </c:pt>
                <c:pt idx="110">
                  <c:v>9.5</c:v>
                </c:pt>
                <c:pt idx="111">
                  <c:v>12.5</c:v>
                </c:pt>
                <c:pt idx="112">
                  <c:v>12.5</c:v>
                </c:pt>
                <c:pt idx="113">
                  <c:v>12.5</c:v>
                </c:pt>
                <c:pt idx="114">
                  <c:v>22.25</c:v>
                </c:pt>
                <c:pt idx="115">
                  <c:v>22.25</c:v>
                </c:pt>
                <c:pt idx="116">
                  <c:v>22.25</c:v>
                </c:pt>
                <c:pt idx="117">
                  <c:v>11.25</c:v>
                </c:pt>
                <c:pt idx="118">
                  <c:v>11.25</c:v>
                </c:pt>
                <c:pt idx="119">
                  <c:v>11.25</c:v>
                </c:pt>
                <c:pt idx="120">
                  <c:v>9.75</c:v>
                </c:pt>
                <c:pt idx="121">
                  <c:v>9.75</c:v>
                </c:pt>
                <c:pt idx="122">
                  <c:v>9.75</c:v>
                </c:pt>
                <c:pt idx="123">
                  <c:v>21.75</c:v>
                </c:pt>
                <c:pt idx="124">
                  <c:v>21.75</c:v>
                </c:pt>
                <c:pt idx="125">
                  <c:v>21.75</c:v>
                </c:pt>
                <c:pt idx="126">
                  <c:v>6.5</c:v>
                </c:pt>
                <c:pt idx="127">
                  <c:v>6.5</c:v>
                </c:pt>
                <c:pt idx="128">
                  <c:v>6.5</c:v>
                </c:pt>
                <c:pt idx="129">
                  <c:v>16.5</c:v>
                </c:pt>
                <c:pt idx="130">
                  <c:v>16.5</c:v>
                </c:pt>
                <c:pt idx="131">
                  <c:v>16.5</c:v>
                </c:pt>
                <c:pt idx="132">
                  <c:v>17.5</c:v>
                </c:pt>
                <c:pt idx="133">
                  <c:v>17.5</c:v>
                </c:pt>
                <c:pt idx="134">
                  <c:v>17.5</c:v>
                </c:pt>
                <c:pt idx="135">
                  <c:v>17.25</c:v>
                </c:pt>
                <c:pt idx="136">
                  <c:v>17.25</c:v>
                </c:pt>
                <c:pt idx="137">
                  <c:v>17.25</c:v>
                </c:pt>
                <c:pt idx="138">
                  <c:v>18.25</c:v>
                </c:pt>
                <c:pt idx="139">
                  <c:v>18.25</c:v>
                </c:pt>
                <c:pt idx="140">
                  <c:v>18.25</c:v>
                </c:pt>
                <c:pt idx="141">
                  <c:v>10.25</c:v>
                </c:pt>
                <c:pt idx="142">
                  <c:v>10.25</c:v>
                </c:pt>
                <c:pt idx="143">
                  <c:v>10.25</c:v>
                </c:pt>
                <c:pt idx="144">
                  <c:v>21.25</c:v>
                </c:pt>
                <c:pt idx="145">
                  <c:v>21.25</c:v>
                </c:pt>
                <c:pt idx="146">
                  <c:v>21.25</c:v>
                </c:pt>
                <c:pt idx="147">
                  <c:v>12</c:v>
                </c:pt>
                <c:pt idx="148">
                  <c:v>12</c:v>
                </c:pt>
                <c:pt idx="149">
                  <c:v>12</c:v>
                </c:pt>
                <c:pt idx="150">
                  <c:v>21.75</c:v>
                </c:pt>
                <c:pt idx="151">
                  <c:v>21.75</c:v>
                </c:pt>
                <c:pt idx="152">
                  <c:v>21.75</c:v>
                </c:pt>
                <c:pt idx="153">
                  <c:v>14.75</c:v>
                </c:pt>
                <c:pt idx="154">
                  <c:v>14.75</c:v>
                </c:pt>
                <c:pt idx="155">
                  <c:v>14.75</c:v>
                </c:pt>
                <c:pt idx="156">
                  <c:v>18</c:v>
                </c:pt>
                <c:pt idx="157">
                  <c:v>18</c:v>
                </c:pt>
                <c:pt idx="158">
                  <c:v>18</c:v>
                </c:pt>
                <c:pt idx="159">
                  <c:v>9</c:v>
                </c:pt>
                <c:pt idx="160">
                  <c:v>9</c:v>
                </c:pt>
                <c:pt idx="161">
                  <c:v>9</c:v>
                </c:pt>
                <c:pt idx="162">
                  <c:v>11.25</c:v>
                </c:pt>
                <c:pt idx="163">
                  <c:v>11.25</c:v>
                </c:pt>
                <c:pt idx="164">
                  <c:v>11.25</c:v>
                </c:pt>
                <c:pt idx="165">
                  <c:v>16.25</c:v>
                </c:pt>
                <c:pt idx="166">
                  <c:v>16.25</c:v>
                </c:pt>
                <c:pt idx="167">
                  <c:v>15</c:v>
                </c:pt>
                <c:pt idx="168">
                  <c:v>15</c:v>
                </c:pt>
                <c:pt idx="169">
                  <c:v>15</c:v>
                </c:pt>
                <c:pt idx="170">
                  <c:v>17.5</c:v>
                </c:pt>
                <c:pt idx="171">
                  <c:v>17.5</c:v>
                </c:pt>
                <c:pt idx="172">
                  <c:v>17.5</c:v>
                </c:pt>
                <c:pt idx="173">
                  <c:v>17.5</c:v>
                </c:pt>
                <c:pt idx="174">
                  <c:v>17.5</c:v>
                </c:pt>
                <c:pt idx="175">
                  <c:v>17.5</c:v>
                </c:pt>
                <c:pt idx="176">
                  <c:v>17</c:v>
                </c:pt>
                <c:pt idx="177">
                  <c:v>17</c:v>
                </c:pt>
                <c:pt idx="178">
                  <c:v>18.75</c:v>
                </c:pt>
                <c:pt idx="179">
                  <c:v>18.75</c:v>
                </c:pt>
                <c:pt idx="180">
                  <c:v>18.75</c:v>
                </c:pt>
                <c:pt idx="181">
                  <c:v>16.25</c:v>
                </c:pt>
                <c:pt idx="182">
                  <c:v>16.25</c:v>
                </c:pt>
                <c:pt idx="183">
                  <c:v>16.25</c:v>
                </c:pt>
                <c:pt idx="184">
                  <c:v>15.75</c:v>
                </c:pt>
                <c:pt idx="185">
                  <c:v>15.75</c:v>
                </c:pt>
                <c:pt idx="186">
                  <c:v>15.75</c:v>
                </c:pt>
                <c:pt idx="187">
                  <c:v>15.75</c:v>
                </c:pt>
                <c:pt idx="188">
                  <c:v>15.75</c:v>
                </c:pt>
                <c:pt idx="189">
                  <c:v>15.75</c:v>
                </c:pt>
                <c:pt idx="190">
                  <c:v>17.75</c:v>
                </c:pt>
                <c:pt idx="191">
                  <c:v>17.75</c:v>
                </c:pt>
                <c:pt idx="192">
                  <c:v>17.75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21.25</c:v>
                </c:pt>
                <c:pt idx="197">
                  <c:v>21.25</c:v>
                </c:pt>
                <c:pt idx="198">
                  <c:v>21.25</c:v>
                </c:pt>
                <c:pt idx="199">
                  <c:v>13</c:v>
                </c:pt>
                <c:pt idx="200">
                  <c:v>13</c:v>
                </c:pt>
                <c:pt idx="201">
                  <c:v>13</c:v>
                </c:pt>
                <c:pt idx="202">
                  <c:v>13</c:v>
                </c:pt>
                <c:pt idx="203">
                  <c:v>13</c:v>
                </c:pt>
                <c:pt idx="204">
                  <c:v>13</c:v>
                </c:pt>
                <c:pt idx="205">
                  <c:v>23.75</c:v>
                </c:pt>
                <c:pt idx="206">
                  <c:v>23.75</c:v>
                </c:pt>
                <c:pt idx="207">
                  <c:v>23.75</c:v>
                </c:pt>
                <c:pt idx="208">
                  <c:v>23.75</c:v>
                </c:pt>
                <c:pt idx="209">
                  <c:v>23.75</c:v>
                </c:pt>
                <c:pt idx="210">
                  <c:v>23.75</c:v>
                </c:pt>
                <c:pt idx="211">
                  <c:v>11</c:v>
                </c:pt>
                <c:pt idx="212">
                  <c:v>11</c:v>
                </c:pt>
                <c:pt idx="213">
                  <c:v>11</c:v>
                </c:pt>
                <c:pt idx="214">
                  <c:v>18.25</c:v>
                </c:pt>
                <c:pt idx="215">
                  <c:v>18.25</c:v>
                </c:pt>
                <c:pt idx="216">
                  <c:v>18.25</c:v>
                </c:pt>
                <c:pt idx="217">
                  <c:v>21.75</c:v>
                </c:pt>
                <c:pt idx="218">
                  <c:v>21.75</c:v>
                </c:pt>
                <c:pt idx="219">
                  <c:v>21.75</c:v>
                </c:pt>
                <c:pt idx="220">
                  <c:v>17.25</c:v>
                </c:pt>
                <c:pt idx="221">
                  <c:v>17.25</c:v>
                </c:pt>
                <c:pt idx="222">
                  <c:v>17.25</c:v>
                </c:pt>
                <c:pt idx="223">
                  <c:v>19.75</c:v>
                </c:pt>
                <c:pt idx="224">
                  <c:v>19.75</c:v>
                </c:pt>
                <c:pt idx="225">
                  <c:v>19.75</c:v>
                </c:pt>
                <c:pt idx="226">
                  <c:v>22</c:v>
                </c:pt>
                <c:pt idx="227">
                  <c:v>22</c:v>
                </c:pt>
                <c:pt idx="228">
                  <c:v>22</c:v>
                </c:pt>
                <c:pt idx="229">
                  <c:v>21.75</c:v>
                </c:pt>
                <c:pt idx="230">
                  <c:v>21.75</c:v>
                </c:pt>
                <c:pt idx="231">
                  <c:v>21.75</c:v>
                </c:pt>
                <c:pt idx="232">
                  <c:v>16.5</c:v>
                </c:pt>
                <c:pt idx="233">
                  <c:v>16.5</c:v>
                </c:pt>
                <c:pt idx="234">
                  <c:v>16.5</c:v>
                </c:pt>
                <c:pt idx="235">
                  <c:v>11.25</c:v>
                </c:pt>
                <c:pt idx="236">
                  <c:v>11.25</c:v>
                </c:pt>
                <c:pt idx="237">
                  <c:v>11.25</c:v>
                </c:pt>
                <c:pt idx="238">
                  <c:v>17.25</c:v>
                </c:pt>
                <c:pt idx="239">
                  <c:v>17.25</c:v>
                </c:pt>
                <c:pt idx="240">
                  <c:v>17.25</c:v>
                </c:pt>
                <c:pt idx="241">
                  <c:v>20.25</c:v>
                </c:pt>
                <c:pt idx="242">
                  <c:v>20.25</c:v>
                </c:pt>
                <c:pt idx="243">
                  <c:v>20.25</c:v>
                </c:pt>
                <c:pt idx="244">
                  <c:v>11.25</c:v>
                </c:pt>
                <c:pt idx="245">
                  <c:v>11.25</c:v>
                </c:pt>
                <c:pt idx="246">
                  <c:v>11.25</c:v>
                </c:pt>
                <c:pt idx="247">
                  <c:v>22</c:v>
                </c:pt>
                <c:pt idx="248">
                  <c:v>22</c:v>
                </c:pt>
                <c:pt idx="249">
                  <c:v>22</c:v>
                </c:pt>
                <c:pt idx="250">
                  <c:v>15.75</c:v>
                </c:pt>
                <c:pt idx="251">
                  <c:v>15.75</c:v>
                </c:pt>
                <c:pt idx="252">
                  <c:v>15.75</c:v>
                </c:pt>
                <c:pt idx="253">
                  <c:v>17.75</c:v>
                </c:pt>
                <c:pt idx="254">
                  <c:v>17.75</c:v>
                </c:pt>
                <c:pt idx="255">
                  <c:v>17.75</c:v>
                </c:pt>
                <c:pt idx="256">
                  <c:v>16.75</c:v>
                </c:pt>
                <c:pt idx="257">
                  <c:v>16.75</c:v>
                </c:pt>
                <c:pt idx="258">
                  <c:v>16.75</c:v>
                </c:pt>
                <c:pt idx="259">
                  <c:v>16.25</c:v>
                </c:pt>
                <c:pt idx="260">
                  <c:v>16.25</c:v>
                </c:pt>
                <c:pt idx="261">
                  <c:v>16.25</c:v>
                </c:pt>
                <c:pt idx="262">
                  <c:v>16.25</c:v>
                </c:pt>
                <c:pt idx="263">
                  <c:v>16.25</c:v>
                </c:pt>
                <c:pt idx="264">
                  <c:v>16.25</c:v>
                </c:pt>
                <c:pt idx="265">
                  <c:v>16</c:v>
                </c:pt>
                <c:pt idx="266">
                  <c:v>16</c:v>
                </c:pt>
                <c:pt idx="267">
                  <c:v>16</c:v>
                </c:pt>
                <c:pt idx="268">
                  <c:v>11.25</c:v>
                </c:pt>
                <c:pt idx="269">
                  <c:v>11.25</c:v>
                </c:pt>
                <c:pt idx="270">
                  <c:v>11.25</c:v>
                </c:pt>
                <c:pt idx="271">
                  <c:v>11.25</c:v>
                </c:pt>
                <c:pt idx="272">
                  <c:v>11.25</c:v>
                </c:pt>
                <c:pt idx="273">
                  <c:v>11.25</c:v>
                </c:pt>
                <c:pt idx="274">
                  <c:v>18.25</c:v>
                </c:pt>
                <c:pt idx="275">
                  <c:v>18.25</c:v>
                </c:pt>
                <c:pt idx="276">
                  <c:v>18.25</c:v>
                </c:pt>
                <c:pt idx="277">
                  <c:v>18</c:v>
                </c:pt>
                <c:pt idx="278">
                  <c:v>18</c:v>
                </c:pt>
                <c:pt idx="279">
                  <c:v>18</c:v>
                </c:pt>
                <c:pt idx="280">
                  <c:v>17.75</c:v>
                </c:pt>
                <c:pt idx="281">
                  <c:v>17.75</c:v>
                </c:pt>
                <c:pt idx="282">
                  <c:v>17.75</c:v>
                </c:pt>
                <c:pt idx="283">
                  <c:v>17.5</c:v>
                </c:pt>
                <c:pt idx="284">
                  <c:v>17.5</c:v>
                </c:pt>
                <c:pt idx="285">
                  <c:v>17.75</c:v>
                </c:pt>
                <c:pt idx="286">
                  <c:v>17.75</c:v>
                </c:pt>
                <c:pt idx="287">
                  <c:v>17.75</c:v>
                </c:pt>
                <c:pt idx="288">
                  <c:v>16.5</c:v>
                </c:pt>
                <c:pt idx="289">
                  <c:v>16.5</c:v>
                </c:pt>
                <c:pt idx="290">
                  <c:v>16.5</c:v>
                </c:pt>
                <c:pt idx="291">
                  <c:v>19.75</c:v>
                </c:pt>
                <c:pt idx="292">
                  <c:v>19.75</c:v>
                </c:pt>
                <c:pt idx="293">
                  <c:v>19.75</c:v>
                </c:pt>
                <c:pt idx="294">
                  <c:v>18.75</c:v>
                </c:pt>
                <c:pt idx="295">
                  <c:v>18.75</c:v>
                </c:pt>
                <c:pt idx="296">
                  <c:v>18.75</c:v>
                </c:pt>
                <c:pt idx="297">
                  <c:v>19</c:v>
                </c:pt>
                <c:pt idx="298">
                  <c:v>19</c:v>
                </c:pt>
                <c:pt idx="299">
                  <c:v>19</c:v>
                </c:pt>
                <c:pt idx="300">
                  <c:v>21</c:v>
                </c:pt>
                <c:pt idx="301">
                  <c:v>21</c:v>
                </c:pt>
                <c:pt idx="302">
                  <c:v>21</c:v>
                </c:pt>
                <c:pt idx="303">
                  <c:v>23.5</c:v>
                </c:pt>
                <c:pt idx="304">
                  <c:v>23.5</c:v>
                </c:pt>
                <c:pt idx="305">
                  <c:v>23.5</c:v>
                </c:pt>
                <c:pt idx="306">
                  <c:v>22.25</c:v>
                </c:pt>
                <c:pt idx="307">
                  <c:v>22.25</c:v>
                </c:pt>
                <c:pt idx="308">
                  <c:v>22.25</c:v>
                </c:pt>
                <c:pt idx="309">
                  <c:v>22.5</c:v>
                </c:pt>
                <c:pt idx="310">
                  <c:v>22.5</c:v>
                </c:pt>
                <c:pt idx="311">
                  <c:v>22.5</c:v>
                </c:pt>
                <c:pt idx="312">
                  <c:v>15</c:v>
                </c:pt>
                <c:pt idx="313">
                  <c:v>15</c:v>
                </c:pt>
                <c:pt idx="314">
                  <c:v>15</c:v>
                </c:pt>
                <c:pt idx="315">
                  <c:v>19.75</c:v>
                </c:pt>
                <c:pt idx="316">
                  <c:v>19.75</c:v>
                </c:pt>
                <c:pt idx="317">
                  <c:v>19.75</c:v>
                </c:pt>
                <c:pt idx="318">
                  <c:v>21.75</c:v>
                </c:pt>
                <c:pt idx="319">
                  <c:v>21.75</c:v>
                </c:pt>
                <c:pt idx="320">
                  <c:v>21.75</c:v>
                </c:pt>
                <c:pt idx="321">
                  <c:v>16.5</c:v>
                </c:pt>
                <c:pt idx="322">
                  <c:v>16.5</c:v>
                </c:pt>
                <c:pt idx="323">
                  <c:v>16.5</c:v>
                </c:pt>
                <c:pt idx="324">
                  <c:v>7.75</c:v>
                </c:pt>
                <c:pt idx="325">
                  <c:v>7.75</c:v>
                </c:pt>
                <c:pt idx="326">
                  <c:v>7.75</c:v>
                </c:pt>
                <c:pt idx="327">
                  <c:v>17.5</c:v>
                </c:pt>
                <c:pt idx="328">
                  <c:v>13</c:v>
                </c:pt>
                <c:pt idx="329">
                  <c:v>13</c:v>
                </c:pt>
                <c:pt idx="330">
                  <c:v>13</c:v>
                </c:pt>
                <c:pt idx="331">
                  <c:v>13</c:v>
                </c:pt>
                <c:pt idx="332">
                  <c:v>13</c:v>
                </c:pt>
                <c:pt idx="333">
                  <c:v>13</c:v>
                </c:pt>
                <c:pt idx="334">
                  <c:v>12.25</c:v>
                </c:pt>
                <c:pt idx="335">
                  <c:v>12.25</c:v>
                </c:pt>
                <c:pt idx="336">
                  <c:v>12.25</c:v>
                </c:pt>
                <c:pt idx="337">
                  <c:v>23.25</c:v>
                </c:pt>
                <c:pt idx="338">
                  <c:v>23.25</c:v>
                </c:pt>
                <c:pt idx="339">
                  <c:v>23.25</c:v>
                </c:pt>
                <c:pt idx="340">
                  <c:v>21</c:v>
                </c:pt>
                <c:pt idx="341">
                  <c:v>21</c:v>
                </c:pt>
                <c:pt idx="342">
                  <c:v>21</c:v>
                </c:pt>
                <c:pt idx="343">
                  <c:v>18.75</c:v>
                </c:pt>
                <c:pt idx="344">
                  <c:v>18.75</c:v>
                </c:pt>
                <c:pt idx="345">
                  <c:v>18.75</c:v>
                </c:pt>
                <c:pt idx="346">
                  <c:v>14.5</c:v>
                </c:pt>
                <c:pt idx="347">
                  <c:v>14.5</c:v>
                </c:pt>
                <c:pt idx="348">
                  <c:v>14.5</c:v>
                </c:pt>
                <c:pt idx="349">
                  <c:v>8.25</c:v>
                </c:pt>
                <c:pt idx="350">
                  <c:v>8.25</c:v>
                </c:pt>
                <c:pt idx="351">
                  <c:v>8.25</c:v>
                </c:pt>
                <c:pt idx="352">
                  <c:v>13.5</c:v>
                </c:pt>
                <c:pt idx="353">
                  <c:v>13.5</c:v>
                </c:pt>
                <c:pt idx="354">
                  <c:v>13.5</c:v>
                </c:pt>
                <c:pt idx="355">
                  <c:v>12.75</c:v>
                </c:pt>
                <c:pt idx="356">
                  <c:v>12.75</c:v>
                </c:pt>
                <c:pt idx="357">
                  <c:v>12.75</c:v>
                </c:pt>
                <c:pt idx="358">
                  <c:v>9.25</c:v>
                </c:pt>
                <c:pt idx="359">
                  <c:v>16.5</c:v>
                </c:pt>
                <c:pt idx="360">
                  <c:v>16.5</c:v>
                </c:pt>
                <c:pt idx="361">
                  <c:v>16.5</c:v>
                </c:pt>
                <c:pt idx="362">
                  <c:v>14.25</c:v>
                </c:pt>
                <c:pt idx="363">
                  <c:v>14.25</c:v>
                </c:pt>
                <c:pt idx="364">
                  <c:v>14.25</c:v>
                </c:pt>
                <c:pt idx="365">
                  <c:v>9.25</c:v>
                </c:pt>
                <c:pt idx="366">
                  <c:v>9.25</c:v>
                </c:pt>
                <c:pt idx="367">
                  <c:v>9.25</c:v>
                </c:pt>
                <c:pt idx="368">
                  <c:v>9.25</c:v>
                </c:pt>
                <c:pt idx="369">
                  <c:v>9.25</c:v>
                </c:pt>
                <c:pt idx="370">
                  <c:v>9.25</c:v>
                </c:pt>
                <c:pt idx="371">
                  <c:v>4.5</c:v>
                </c:pt>
                <c:pt idx="372">
                  <c:v>4.5</c:v>
                </c:pt>
                <c:pt idx="373">
                  <c:v>4.5</c:v>
                </c:pt>
                <c:pt idx="374">
                  <c:v>4.5</c:v>
                </c:pt>
                <c:pt idx="375">
                  <c:v>4.5</c:v>
                </c:pt>
                <c:pt idx="376">
                  <c:v>4.5</c:v>
                </c:pt>
                <c:pt idx="377">
                  <c:v>17</c:v>
                </c:pt>
                <c:pt idx="378">
                  <c:v>17</c:v>
                </c:pt>
                <c:pt idx="379">
                  <c:v>17</c:v>
                </c:pt>
                <c:pt idx="380">
                  <c:v>15</c:v>
                </c:pt>
                <c:pt idx="381">
                  <c:v>15</c:v>
                </c:pt>
                <c:pt idx="382">
                  <c:v>15</c:v>
                </c:pt>
                <c:pt idx="383">
                  <c:v>15</c:v>
                </c:pt>
                <c:pt idx="384">
                  <c:v>15</c:v>
                </c:pt>
                <c:pt idx="385">
                  <c:v>15</c:v>
                </c:pt>
                <c:pt idx="386">
                  <c:v>15.25</c:v>
                </c:pt>
                <c:pt idx="387">
                  <c:v>15.25</c:v>
                </c:pt>
                <c:pt idx="388">
                  <c:v>15.25</c:v>
                </c:pt>
                <c:pt idx="389">
                  <c:v>20.75</c:v>
                </c:pt>
                <c:pt idx="390">
                  <c:v>20.75</c:v>
                </c:pt>
                <c:pt idx="391">
                  <c:v>20.75</c:v>
                </c:pt>
                <c:pt idx="392">
                  <c:v>11</c:v>
                </c:pt>
                <c:pt idx="393">
                  <c:v>11</c:v>
                </c:pt>
                <c:pt idx="394">
                  <c:v>11</c:v>
                </c:pt>
                <c:pt idx="395">
                  <c:v>18</c:v>
                </c:pt>
                <c:pt idx="396">
                  <c:v>18</c:v>
                </c:pt>
                <c:pt idx="397">
                  <c:v>18</c:v>
                </c:pt>
                <c:pt idx="398">
                  <c:v>8.25</c:v>
                </c:pt>
                <c:pt idx="399">
                  <c:v>8.25</c:v>
                </c:pt>
                <c:pt idx="400">
                  <c:v>8.25</c:v>
                </c:pt>
                <c:pt idx="401">
                  <c:v>8.25</c:v>
                </c:pt>
                <c:pt idx="402">
                  <c:v>8.25</c:v>
                </c:pt>
                <c:pt idx="403">
                  <c:v>8.25</c:v>
                </c:pt>
                <c:pt idx="404">
                  <c:v>13</c:v>
                </c:pt>
                <c:pt idx="405">
                  <c:v>13</c:v>
                </c:pt>
                <c:pt idx="406">
                  <c:v>13</c:v>
                </c:pt>
                <c:pt idx="407">
                  <c:v>21.25</c:v>
                </c:pt>
                <c:pt idx="408">
                  <c:v>21.25</c:v>
                </c:pt>
                <c:pt idx="409">
                  <c:v>21.25</c:v>
                </c:pt>
                <c:pt idx="410">
                  <c:v>21.25</c:v>
                </c:pt>
                <c:pt idx="411">
                  <c:v>21.25</c:v>
                </c:pt>
                <c:pt idx="412">
                  <c:v>21.25</c:v>
                </c:pt>
                <c:pt idx="413">
                  <c:v>21.25</c:v>
                </c:pt>
                <c:pt idx="414">
                  <c:v>21.25</c:v>
                </c:pt>
                <c:pt idx="415">
                  <c:v>21.25</c:v>
                </c:pt>
                <c:pt idx="416">
                  <c:v>16.75</c:v>
                </c:pt>
                <c:pt idx="417">
                  <c:v>16.75</c:v>
                </c:pt>
                <c:pt idx="418">
                  <c:v>16.75</c:v>
                </c:pt>
                <c:pt idx="419">
                  <c:v>12.25</c:v>
                </c:pt>
                <c:pt idx="420">
                  <c:v>12.25</c:v>
                </c:pt>
                <c:pt idx="421">
                  <c:v>12.25</c:v>
                </c:pt>
                <c:pt idx="422">
                  <c:v>11.25</c:v>
                </c:pt>
                <c:pt idx="423">
                  <c:v>11.25</c:v>
                </c:pt>
                <c:pt idx="424">
                  <c:v>11.25</c:v>
                </c:pt>
                <c:pt idx="425">
                  <c:v>10</c:v>
                </c:pt>
                <c:pt idx="426">
                  <c:v>10</c:v>
                </c:pt>
                <c:pt idx="427">
                  <c:v>10</c:v>
                </c:pt>
                <c:pt idx="428">
                  <c:v>11.75</c:v>
                </c:pt>
                <c:pt idx="429">
                  <c:v>11.75</c:v>
                </c:pt>
                <c:pt idx="430">
                  <c:v>11.75</c:v>
                </c:pt>
                <c:pt idx="431">
                  <c:v>20.5</c:v>
                </c:pt>
                <c:pt idx="432">
                  <c:v>20.5</c:v>
                </c:pt>
                <c:pt idx="433">
                  <c:v>20.5</c:v>
                </c:pt>
                <c:pt idx="434">
                  <c:v>9</c:v>
                </c:pt>
                <c:pt idx="435">
                  <c:v>9</c:v>
                </c:pt>
                <c:pt idx="436">
                  <c:v>9</c:v>
                </c:pt>
                <c:pt idx="437">
                  <c:v>11.5</c:v>
                </c:pt>
                <c:pt idx="438">
                  <c:v>11.5</c:v>
                </c:pt>
                <c:pt idx="439">
                  <c:v>11.5</c:v>
                </c:pt>
                <c:pt idx="440">
                  <c:v>20.25</c:v>
                </c:pt>
                <c:pt idx="441">
                  <c:v>20.25</c:v>
                </c:pt>
                <c:pt idx="442">
                  <c:v>20.25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20.25</c:v>
                </c:pt>
                <c:pt idx="447">
                  <c:v>20.25</c:v>
                </c:pt>
                <c:pt idx="448">
                  <c:v>20.25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16</c:v>
                </c:pt>
                <c:pt idx="453">
                  <c:v>16</c:v>
                </c:pt>
                <c:pt idx="454">
                  <c:v>16</c:v>
                </c:pt>
                <c:pt idx="455">
                  <c:v>23.25</c:v>
                </c:pt>
                <c:pt idx="456">
                  <c:v>23.25</c:v>
                </c:pt>
                <c:pt idx="457">
                  <c:v>23.25</c:v>
                </c:pt>
                <c:pt idx="458">
                  <c:v>13.75</c:v>
                </c:pt>
                <c:pt idx="459">
                  <c:v>13.75</c:v>
                </c:pt>
                <c:pt idx="460">
                  <c:v>13.75</c:v>
                </c:pt>
                <c:pt idx="461">
                  <c:v>17.5</c:v>
                </c:pt>
                <c:pt idx="462">
                  <c:v>17.5</c:v>
                </c:pt>
                <c:pt idx="463">
                  <c:v>17.5</c:v>
                </c:pt>
                <c:pt idx="464">
                  <c:v>18.75</c:v>
                </c:pt>
                <c:pt idx="465">
                  <c:v>18.75</c:v>
                </c:pt>
                <c:pt idx="466">
                  <c:v>18.75</c:v>
                </c:pt>
                <c:pt idx="467">
                  <c:v>23.75</c:v>
                </c:pt>
                <c:pt idx="468">
                  <c:v>23.75</c:v>
                </c:pt>
                <c:pt idx="469">
                  <c:v>23.75</c:v>
                </c:pt>
                <c:pt idx="470">
                  <c:v>17.75</c:v>
                </c:pt>
                <c:pt idx="471">
                  <c:v>17.75</c:v>
                </c:pt>
                <c:pt idx="472">
                  <c:v>17.75</c:v>
                </c:pt>
                <c:pt idx="473">
                  <c:v>17.75</c:v>
                </c:pt>
                <c:pt idx="474">
                  <c:v>17.75</c:v>
                </c:pt>
                <c:pt idx="475">
                  <c:v>17.75</c:v>
                </c:pt>
                <c:pt idx="476">
                  <c:v>11.5</c:v>
                </c:pt>
                <c:pt idx="477">
                  <c:v>11.5</c:v>
                </c:pt>
                <c:pt idx="478">
                  <c:v>11.5</c:v>
                </c:pt>
                <c:pt idx="479">
                  <c:v>16</c:v>
                </c:pt>
                <c:pt idx="480">
                  <c:v>16</c:v>
                </c:pt>
                <c:pt idx="481">
                  <c:v>16</c:v>
                </c:pt>
                <c:pt idx="482">
                  <c:v>15.25</c:v>
                </c:pt>
                <c:pt idx="483">
                  <c:v>15.25</c:v>
                </c:pt>
                <c:pt idx="484">
                  <c:v>15.25</c:v>
                </c:pt>
                <c:pt idx="485">
                  <c:v>19.5</c:v>
                </c:pt>
                <c:pt idx="486">
                  <c:v>19.5</c:v>
                </c:pt>
                <c:pt idx="487">
                  <c:v>19.5</c:v>
                </c:pt>
                <c:pt idx="488">
                  <c:v>6</c:v>
                </c:pt>
                <c:pt idx="489">
                  <c:v>6</c:v>
                </c:pt>
                <c:pt idx="490">
                  <c:v>6</c:v>
                </c:pt>
                <c:pt idx="491">
                  <c:v>22.25</c:v>
                </c:pt>
                <c:pt idx="492">
                  <c:v>22.25</c:v>
                </c:pt>
                <c:pt idx="493">
                  <c:v>22.25</c:v>
                </c:pt>
                <c:pt idx="494">
                  <c:v>14</c:v>
                </c:pt>
                <c:pt idx="495">
                  <c:v>14</c:v>
                </c:pt>
                <c:pt idx="496">
                  <c:v>14</c:v>
                </c:pt>
                <c:pt idx="497">
                  <c:v>8</c:v>
                </c:pt>
                <c:pt idx="498">
                  <c:v>8</c:v>
                </c:pt>
                <c:pt idx="499">
                  <c:v>8</c:v>
                </c:pt>
                <c:pt idx="500">
                  <c:v>9.5</c:v>
                </c:pt>
                <c:pt idx="501">
                  <c:v>9.5</c:v>
                </c:pt>
                <c:pt idx="502">
                  <c:v>9.5</c:v>
                </c:pt>
                <c:pt idx="503">
                  <c:v>18</c:v>
                </c:pt>
                <c:pt idx="504">
                  <c:v>18</c:v>
                </c:pt>
                <c:pt idx="505">
                  <c:v>18</c:v>
                </c:pt>
                <c:pt idx="506">
                  <c:v>10.25</c:v>
                </c:pt>
                <c:pt idx="507">
                  <c:v>10.25</c:v>
                </c:pt>
                <c:pt idx="508">
                  <c:v>10.25</c:v>
                </c:pt>
                <c:pt idx="509">
                  <c:v>7.75</c:v>
                </c:pt>
                <c:pt idx="510">
                  <c:v>7.75</c:v>
                </c:pt>
                <c:pt idx="511">
                  <c:v>7.75</c:v>
                </c:pt>
                <c:pt idx="512">
                  <c:v>7.75</c:v>
                </c:pt>
                <c:pt idx="513">
                  <c:v>7.75</c:v>
                </c:pt>
                <c:pt idx="514">
                  <c:v>7.75</c:v>
                </c:pt>
                <c:pt idx="515">
                  <c:v>18.75</c:v>
                </c:pt>
                <c:pt idx="516">
                  <c:v>18.75</c:v>
                </c:pt>
                <c:pt idx="517">
                  <c:v>18.75</c:v>
                </c:pt>
                <c:pt idx="518">
                  <c:v>16.5</c:v>
                </c:pt>
                <c:pt idx="519">
                  <c:v>16.5</c:v>
                </c:pt>
                <c:pt idx="520">
                  <c:v>16.5</c:v>
                </c:pt>
                <c:pt idx="521">
                  <c:v>23</c:v>
                </c:pt>
                <c:pt idx="522">
                  <c:v>23</c:v>
                </c:pt>
                <c:pt idx="523">
                  <c:v>23</c:v>
                </c:pt>
                <c:pt idx="524">
                  <c:v>14.5</c:v>
                </c:pt>
                <c:pt idx="525">
                  <c:v>14.5</c:v>
                </c:pt>
                <c:pt idx="526">
                  <c:v>14.5</c:v>
                </c:pt>
                <c:pt idx="527">
                  <c:v>7.75</c:v>
                </c:pt>
                <c:pt idx="528">
                  <c:v>7.75</c:v>
                </c:pt>
                <c:pt idx="529">
                  <c:v>7.75</c:v>
                </c:pt>
                <c:pt idx="530">
                  <c:v>6</c:v>
                </c:pt>
                <c:pt idx="531">
                  <c:v>6</c:v>
                </c:pt>
                <c:pt idx="532">
                  <c:v>6</c:v>
                </c:pt>
                <c:pt idx="533">
                  <c:v>7.25</c:v>
                </c:pt>
                <c:pt idx="534">
                  <c:v>7.25</c:v>
                </c:pt>
                <c:pt idx="535">
                  <c:v>7.25</c:v>
                </c:pt>
                <c:pt idx="536">
                  <c:v>12</c:v>
                </c:pt>
                <c:pt idx="537">
                  <c:v>12</c:v>
                </c:pt>
                <c:pt idx="538">
                  <c:v>12</c:v>
                </c:pt>
                <c:pt idx="539">
                  <c:v>24.25</c:v>
                </c:pt>
                <c:pt idx="540">
                  <c:v>24.25</c:v>
                </c:pt>
                <c:pt idx="541">
                  <c:v>24.25</c:v>
                </c:pt>
                <c:pt idx="542">
                  <c:v>18.25</c:v>
                </c:pt>
                <c:pt idx="543">
                  <c:v>18.25</c:v>
                </c:pt>
                <c:pt idx="544">
                  <c:v>18.25</c:v>
                </c:pt>
                <c:pt idx="545">
                  <c:v>23.25</c:v>
                </c:pt>
                <c:pt idx="546">
                  <c:v>23.25</c:v>
                </c:pt>
                <c:pt idx="547">
                  <c:v>23.25</c:v>
                </c:pt>
                <c:pt idx="548">
                  <c:v>17.25</c:v>
                </c:pt>
                <c:pt idx="549">
                  <c:v>17.25</c:v>
                </c:pt>
                <c:pt idx="550">
                  <c:v>17.25</c:v>
                </c:pt>
                <c:pt idx="551">
                  <c:v>8</c:v>
                </c:pt>
                <c:pt idx="552">
                  <c:v>8</c:v>
                </c:pt>
                <c:pt idx="553">
                  <c:v>8</c:v>
                </c:pt>
                <c:pt idx="554">
                  <c:v>16</c:v>
                </c:pt>
                <c:pt idx="555">
                  <c:v>16</c:v>
                </c:pt>
                <c:pt idx="556">
                  <c:v>16</c:v>
                </c:pt>
                <c:pt idx="557">
                  <c:v>17</c:v>
                </c:pt>
                <c:pt idx="558">
                  <c:v>17</c:v>
                </c:pt>
                <c:pt idx="559">
                  <c:v>17</c:v>
                </c:pt>
                <c:pt idx="560">
                  <c:v>18</c:v>
                </c:pt>
                <c:pt idx="561">
                  <c:v>18</c:v>
                </c:pt>
                <c:pt idx="562">
                  <c:v>18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18.25</c:v>
                </c:pt>
                <c:pt idx="567">
                  <c:v>18.25</c:v>
                </c:pt>
                <c:pt idx="568">
                  <c:v>18.25</c:v>
                </c:pt>
                <c:pt idx="569">
                  <c:v>15.25</c:v>
                </c:pt>
                <c:pt idx="570">
                  <c:v>15.25</c:v>
                </c:pt>
                <c:pt idx="571">
                  <c:v>15.25</c:v>
                </c:pt>
                <c:pt idx="572">
                  <c:v>9.25</c:v>
                </c:pt>
                <c:pt idx="573">
                  <c:v>9.25</c:v>
                </c:pt>
                <c:pt idx="574">
                  <c:v>9.25</c:v>
                </c:pt>
                <c:pt idx="575">
                  <c:v>21.25</c:v>
                </c:pt>
                <c:pt idx="576">
                  <c:v>21.25</c:v>
                </c:pt>
                <c:pt idx="577">
                  <c:v>21.25</c:v>
                </c:pt>
                <c:pt idx="578">
                  <c:v>21.25</c:v>
                </c:pt>
                <c:pt idx="579">
                  <c:v>21.25</c:v>
                </c:pt>
                <c:pt idx="580">
                  <c:v>21.25</c:v>
                </c:pt>
                <c:pt idx="581">
                  <c:v>22</c:v>
                </c:pt>
                <c:pt idx="582">
                  <c:v>17</c:v>
                </c:pt>
                <c:pt idx="583">
                  <c:v>17</c:v>
                </c:pt>
                <c:pt idx="584">
                  <c:v>17</c:v>
                </c:pt>
                <c:pt idx="585">
                  <c:v>17</c:v>
                </c:pt>
                <c:pt idx="586">
                  <c:v>17</c:v>
                </c:pt>
                <c:pt idx="587">
                  <c:v>17</c:v>
                </c:pt>
                <c:pt idx="588">
                  <c:v>12.25</c:v>
                </c:pt>
                <c:pt idx="589">
                  <c:v>12.25</c:v>
                </c:pt>
                <c:pt idx="590">
                  <c:v>12.25</c:v>
                </c:pt>
                <c:pt idx="591">
                  <c:v>15.75</c:v>
                </c:pt>
                <c:pt idx="592">
                  <c:v>15.75</c:v>
                </c:pt>
                <c:pt idx="593">
                  <c:v>15.75</c:v>
                </c:pt>
                <c:pt idx="594">
                  <c:v>12</c:v>
                </c:pt>
                <c:pt idx="595">
                  <c:v>12</c:v>
                </c:pt>
                <c:pt idx="596">
                  <c:v>12</c:v>
                </c:pt>
                <c:pt idx="597">
                  <c:v>19.25</c:v>
                </c:pt>
                <c:pt idx="598">
                  <c:v>19.25</c:v>
                </c:pt>
                <c:pt idx="599">
                  <c:v>19.25</c:v>
                </c:pt>
                <c:pt idx="600">
                  <c:v>17.25</c:v>
                </c:pt>
                <c:pt idx="601">
                  <c:v>17.25</c:v>
                </c:pt>
                <c:pt idx="602">
                  <c:v>8.75</c:v>
                </c:pt>
                <c:pt idx="603">
                  <c:v>8.75</c:v>
                </c:pt>
                <c:pt idx="604">
                  <c:v>8.75</c:v>
                </c:pt>
                <c:pt idx="605">
                  <c:v>9.5</c:v>
                </c:pt>
                <c:pt idx="606">
                  <c:v>9.5</c:v>
                </c:pt>
                <c:pt idx="607">
                  <c:v>9.5</c:v>
                </c:pt>
                <c:pt idx="608">
                  <c:v>17.25</c:v>
                </c:pt>
                <c:pt idx="609">
                  <c:v>17.25</c:v>
                </c:pt>
                <c:pt idx="610">
                  <c:v>17.25</c:v>
                </c:pt>
                <c:pt idx="611">
                  <c:v>15.75</c:v>
                </c:pt>
                <c:pt idx="612">
                  <c:v>15.75</c:v>
                </c:pt>
                <c:pt idx="613">
                  <c:v>15.75</c:v>
                </c:pt>
                <c:pt idx="614">
                  <c:v>16</c:v>
                </c:pt>
                <c:pt idx="615">
                  <c:v>16</c:v>
                </c:pt>
                <c:pt idx="616">
                  <c:v>16</c:v>
                </c:pt>
                <c:pt idx="617">
                  <c:v>10.75</c:v>
                </c:pt>
                <c:pt idx="618">
                  <c:v>10.75</c:v>
                </c:pt>
                <c:pt idx="619">
                  <c:v>10.75</c:v>
                </c:pt>
                <c:pt idx="620">
                  <c:v>18.75</c:v>
                </c:pt>
                <c:pt idx="621">
                  <c:v>18.75</c:v>
                </c:pt>
                <c:pt idx="622">
                  <c:v>18.75</c:v>
                </c:pt>
                <c:pt idx="623">
                  <c:v>15.75</c:v>
                </c:pt>
                <c:pt idx="624">
                  <c:v>15.75</c:v>
                </c:pt>
                <c:pt idx="625">
                  <c:v>15.75</c:v>
                </c:pt>
                <c:pt idx="626">
                  <c:v>15.75</c:v>
                </c:pt>
                <c:pt idx="627">
                  <c:v>15.75</c:v>
                </c:pt>
                <c:pt idx="628">
                  <c:v>15.75</c:v>
                </c:pt>
                <c:pt idx="629">
                  <c:v>15.5</c:v>
                </c:pt>
                <c:pt idx="630">
                  <c:v>15.5</c:v>
                </c:pt>
                <c:pt idx="631">
                  <c:v>15.5</c:v>
                </c:pt>
                <c:pt idx="632">
                  <c:v>15.5</c:v>
                </c:pt>
                <c:pt idx="633">
                  <c:v>15.5</c:v>
                </c:pt>
                <c:pt idx="634">
                  <c:v>15.5</c:v>
                </c:pt>
                <c:pt idx="635">
                  <c:v>15.5</c:v>
                </c:pt>
                <c:pt idx="636">
                  <c:v>15.5</c:v>
                </c:pt>
                <c:pt idx="637">
                  <c:v>20.5</c:v>
                </c:pt>
                <c:pt idx="638">
                  <c:v>20.5</c:v>
                </c:pt>
                <c:pt idx="639">
                  <c:v>20.5</c:v>
                </c:pt>
                <c:pt idx="640">
                  <c:v>8.75</c:v>
                </c:pt>
                <c:pt idx="641">
                  <c:v>8.75</c:v>
                </c:pt>
                <c:pt idx="642">
                  <c:v>8.75</c:v>
                </c:pt>
                <c:pt idx="643">
                  <c:v>17.75</c:v>
                </c:pt>
                <c:pt idx="644">
                  <c:v>17.75</c:v>
                </c:pt>
                <c:pt idx="645">
                  <c:v>17.75</c:v>
                </c:pt>
                <c:pt idx="646">
                  <c:v>17.5</c:v>
                </c:pt>
                <c:pt idx="647">
                  <c:v>17.5</c:v>
                </c:pt>
                <c:pt idx="648">
                  <c:v>17.5</c:v>
                </c:pt>
                <c:pt idx="649">
                  <c:v>15.25</c:v>
                </c:pt>
                <c:pt idx="650">
                  <c:v>15.25</c:v>
                </c:pt>
                <c:pt idx="651">
                  <c:v>15.25</c:v>
                </c:pt>
                <c:pt idx="652">
                  <c:v>17.25</c:v>
                </c:pt>
                <c:pt idx="653">
                  <c:v>17.25</c:v>
                </c:pt>
                <c:pt idx="654">
                  <c:v>17.25</c:v>
                </c:pt>
                <c:pt idx="655">
                  <c:v>15.5</c:v>
                </c:pt>
                <c:pt idx="656">
                  <c:v>15.5</c:v>
                </c:pt>
                <c:pt idx="657">
                  <c:v>15.5</c:v>
                </c:pt>
                <c:pt idx="658">
                  <c:v>15.5</c:v>
                </c:pt>
                <c:pt idx="659">
                  <c:v>15.5</c:v>
                </c:pt>
                <c:pt idx="660">
                  <c:v>15.5</c:v>
                </c:pt>
                <c:pt idx="661">
                  <c:v>11</c:v>
                </c:pt>
                <c:pt idx="662">
                  <c:v>11</c:v>
                </c:pt>
                <c:pt idx="663">
                  <c:v>11</c:v>
                </c:pt>
                <c:pt idx="664">
                  <c:v>15.5</c:v>
                </c:pt>
                <c:pt idx="665">
                  <c:v>18.25</c:v>
                </c:pt>
                <c:pt idx="666">
                  <c:v>18.25</c:v>
                </c:pt>
                <c:pt idx="667">
                  <c:v>18.25</c:v>
                </c:pt>
                <c:pt idx="668">
                  <c:v>21.75</c:v>
                </c:pt>
                <c:pt idx="669">
                  <c:v>21.75</c:v>
                </c:pt>
                <c:pt idx="670">
                  <c:v>21.75</c:v>
                </c:pt>
                <c:pt idx="671">
                  <c:v>13.25</c:v>
                </c:pt>
                <c:pt idx="672">
                  <c:v>13.25</c:v>
                </c:pt>
                <c:pt idx="673">
                  <c:v>13.25</c:v>
                </c:pt>
                <c:pt idx="674">
                  <c:v>17.25</c:v>
                </c:pt>
                <c:pt idx="675">
                  <c:v>17.25</c:v>
                </c:pt>
                <c:pt idx="676">
                  <c:v>17.25</c:v>
                </c:pt>
                <c:pt idx="677">
                  <c:v>11.25</c:v>
                </c:pt>
                <c:pt idx="678">
                  <c:v>11.25</c:v>
                </c:pt>
                <c:pt idx="679">
                  <c:v>11.25</c:v>
                </c:pt>
                <c:pt idx="680">
                  <c:v>13.75</c:v>
                </c:pt>
                <c:pt idx="681">
                  <c:v>13.75</c:v>
                </c:pt>
                <c:pt idx="682">
                  <c:v>13.75</c:v>
                </c:pt>
                <c:pt idx="683">
                  <c:v>16</c:v>
                </c:pt>
                <c:pt idx="684">
                  <c:v>16</c:v>
                </c:pt>
                <c:pt idx="685">
                  <c:v>16</c:v>
                </c:pt>
                <c:pt idx="686">
                  <c:v>19.75</c:v>
                </c:pt>
                <c:pt idx="687">
                  <c:v>19.75</c:v>
                </c:pt>
                <c:pt idx="688">
                  <c:v>19.75</c:v>
                </c:pt>
                <c:pt idx="689">
                  <c:v>19.75</c:v>
                </c:pt>
                <c:pt idx="690">
                  <c:v>19.75</c:v>
                </c:pt>
                <c:pt idx="691">
                  <c:v>19.75</c:v>
                </c:pt>
                <c:pt idx="692">
                  <c:v>11.5</c:v>
                </c:pt>
                <c:pt idx="693">
                  <c:v>11.5</c:v>
                </c:pt>
                <c:pt idx="694">
                  <c:v>11.5</c:v>
                </c:pt>
                <c:pt idx="695">
                  <c:v>10.75</c:v>
                </c:pt>
                <c:pt idx="696">
                  <c:v>10.75</c:v>
                </c:pt>
                <c:pt idx="697">
                  <c:v>10.75</c:v>
                </c:pt>
                <c:pt idx="698">
                  <c:v>7.75</c:v>
                </c:pt>
                <c:pt idx="699">
                  <c:v>7.75</c:v>
                </c:pt>
                <c:pt idx="700">
                  <c:v>7.75</c:v>
                </c:pt>
                <c:pt idx="701">
                  <c:v>17.5</c:v>
                </c:pt>
                <c:pt idx="702">
                  <c:v>17.5</c:v>
                </c:pt>
                <c:pt idx="703">
                  <c:v>17.5</c:v>
                </c:pt>
                <c:pt idx="704">
                  <c:v>8.5</c:v>
                </c:pt>
                <c:pt idx="705">
                  <c:v>8.5</c:v>
                </c:pt>
                <c:pt idx="706">
                  <c:v>8.5</c:v>
                </c:pt>
                <c:pt idx="707">
                  <c:v>18.25</c:v>
                </c:pt>
                <c:pt idx="708">
                  <c:v>18.25</c:v>
                </c:pt>
                <c:pt idx="709">
                  <c:v>18.25</c:v>
                </c:pt>
                <c:pt idx="710">
                  <c:v>17.5</c:v>
                </c:pt>
                <c:pt idx="711">
                  <c:v>17.5</c:v>
                </c:pt>
                <c:pt idx="712">
                  <c:v>17.5</c:v>
                </c:pt>
                <c:pt idx="713">
                  <c:v>16.25</c:v>
                </c:pt>
                <c:pt idx="714">
                  <c:v>16.25</c:v>
                </c:pt>
                <c:pt idx="715">
                  <c:v>16.25</c:v>
                </c:pt>
                <c:pt idx="716">
                  <c:v>11</c:v>
                </c:pt>
                <c:pt idx="717">
                  <c:v>11</c:v>
                </c:pt>
                <c:pt idx="718">
                  <c:v>11</c:v>
                </c:pt>
                <c:pt idx="719">
                  <c:v>15.75</c:v>
                </c:pt>
                <c:pt idx="720">
                  <c:v>15.75</c:v>
                </c:pt>
                <c:pt idx="721">
                  <c:v>15.75</c:v>
                </c:pt>
                <c:pt idx="722">
                  <c:v>14.75</c:v>
                </c:pt>
                <c:pt idx="723">
                  <c:v>14.75</c:v>
                </c:pt>
                <c:pt idx="724">
                  <c:v>14.75</c:v>
                </c:pt>
                <c:pt idx="725">
                  <c:v>12</c:v>
                </c:pt>
                <c:pt idx="726">
                  <c:v>12</c:v>
                </c:pt>
                <c:pt idx="727">
                  <c:v>12</c:v>
                </c:pt>
                <c:pt idx="728">
                  <c:v>8.5</c:v>
                </c:pt>
                <c:pt idx="729">
                  <c:v>8.5</c:v>
                </c:pt>
                <c:pt idx="730">
                  <c:v>8.5</c:v>
                </c:pt>
                <c:pt idx="731">
                  <c:v>14.25</c:v>
                </c:pt>
                <c:pt idx="732">
                  <c:v>14.25</c:v>
                </c:pt>
                <c:pt idx="733">
                  <c:v>14.25</c:v>
                </c:pt>
                <c:pt idx="734">
                  <c:v>12</c:v>
                </c:pt>
                <c:pt idx="735">
                  <c:v>12</c:v>
                </c:pt>
                <c:pt idx="736">
                  <c:v>12</c:v>
                </c:pt>
                <c:pt idx="737">
                  <c:v>18.75</c:v>
                </c:pt>
                <c:pt idx="738">
                  <c:v>18.75</c:v>
                </c:pt>
                <c:pt idx="739">
                  <c:v>18.75</c:v>
                </c:pt>
                <c:pt idx="740">
                  <c:v>19.5</c:v>
                </c:pt>
                <c:pt idx="741">
                  <c:v>19.5</c:v>
                </c:pt>
                <c:pt idx="742">
                  <c:v>19.5</c:v>
                </c:pt>
                <c:pt idx="743">
                  <c:v>12.75</c:v>
                </c:pt>
                <c:pt idx="744">
                  <c:v>12.75</c:v>
                </c:pt>
                <c:pt idx="745">
                  <c:v>15.5</c:v>
                </c:pt>
                <c:pt idx="746">
                  <c:v>15.5</c:v>
                </c:pt>
                <c:pt idx="747">
                  <c:v>15.5</c:v>
                </c:pt>
                <c:pt idx="748">
                  <c:v>12.75</c:v>
                </c:pt>
                <c:pt idx="749">
                  <c:v>11.5</c:v>
                </c:pt>
                <c:pt idx="750">
                  <c:v>11.5</c:v>
                </c:pt>
                <c:pt idx="751">
                  <c:v>15.25</c:v>
                </c:pt>
                <c:pt idx="752">
                  <c:v>15.25</c:v>
                </c:pt>
                <c:pt idx="753">
                  <c:v>15.25</c:v>
                </c:pt>
                <c:pt idx="754">
                  <c:v>11.5</c:v>
                </c:pt>
                <c:pt idx="755">
                  <c:v>11.5</c:v>
                </c:pt>
                <c:pt idx="756">
                  <c:v>11.5</c:v>
                </c:pt>
                <c:pt idx="757">
                  <c:v>23.25</c:v>
                </c:pt>
                <c:pt idx="758">
                  <c:v>23.25</c:v>
                </c:pt>
                <c:pt idx="759">
                  <c:v>23.25</c:v>
                </c:pt>
                <c:pt idx="760">
                  <c:v>11.5</c:v>
                </c:pt>
                <c:pt idx="761">
                  <c:v>11.5</c:v>
                </c:pt>
                <c:pt idx="762">
                  <c:v>11.5</c:v>
                </c:pt>
                <c:pt idx="763">
                  <c:v>13.75</c:v>
                </c:pt>
                <c:pt idx="764">
                  <c:v>13.75</c:v>
                </c:pt>
                <c:pt idx="765">
                  <c:v>13.75</c:v>
                </c:pt>
                <c:pt idx="766">
                  <c:v>11.5</c:v>
                </c:pt>
                <c:pt idx="767">
                  <c:v>11.5</c:v>
                </c:pt>
                <c:pt idx="768">
                  <c:v>11.5</c:v>
                </c:pt>
                <c:pt idx="769">
                  <c:v>11.5</c:v>
                </c:pt>
                <c:pt idx="770">
                  <c:v>21.25</c:v>
                </c:pt>
                <c:pt idx="771">
                  <c:v>21.25</c:v>
                </c:pt>
                <c:pt idx="772">
                  <c:v>21.25</c:v>
                </c:pt>
                <c:pt idx="773">
                  <c:v>17.5</c:v>
                </c:pt>
                <c:pt idx="774">
                  <c:v>17.5</c:v>
                </c:pt>
                <c:pt idx="775">
                  <c:v>17.5</c:v>
                </c:pt>
                <c:pt idx="776">
                  <c:v>17.5</c:v>
                </c:pt>
                <c:pt idx="777">
                  <c:v>17.5</c:v>
                </c:pt>
                <c:pt idx="778">
                  <c:v>17.5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9.75</c:v>
                </c:pt>
                <c:pt idx="783">
                  <c:v>9.75</c:v>
                </c:pt>
                <c:pt idx="784">
                  <c:v>9.75</c:v>
                </c:pt>
                <c:pt idx="785">
                  <c:v>10</c:v>
                </c:pt>
                <c:pt idx="786">
                  <c:v>10</c:v>
                </c:pt>
                <c:pt idx="787">
                  <c:v>10</c:v>
                </c:pt>
                <c:pt idx="788">
                  <c:v>9.75</c:v>
                </c:pt>
                <c:pt idx="789">
                  <c:v>9.75</c:v>
                </c:pt>
                <c:pt idx="790">
                  <c:v>9.75</c:v>
                </c:pt>
                <c:pt idx="791">
                  <c:v>19.25</c:v>
                </c:pt>
                <c:pt idx="792">
                  <c:v>19.25</c:v>
                </c:pt>
                <c:pt idx="793">
                  <c:v>19.25</c:v>
                </c:pt>
                <c:pt idx="794">
                  <c:v>13.5</c:v>
                </c:pt>
                <c:pt idx="795">
                  <c:v>13.5</c:v>
                </c:pt>
                <c:pt idx="796">
                  <c:v>13.5</c:v>
                </c:pt>
                <c:pt idx="797">
                  <c:v>11.5</c:v>
                </c:pt>
                <c:pt idx="798">
                  <c:v>11.5</c:v>
                </c:pt>
                <c:pt idx="799">
                  <c:v>11.5</c:v>
                </c:pt>
                <c:pt idx="800">
                  <c:v>14.5</c:v>
                </c:pt>
                <c:pt idx="801">
                  <c:v>14.5</c:v>
                </c:pt>
                <c:pt idx="802">
                  <c:v>14.5</c:v>
                </c:pt>
                <c:pt idx="803">
                  <c:v>9.75</c:v>
                </c:pt>
                <c:pt idx="804">
                  <c:v>9.75</c:v>
                </c:pt>
                <c:pt idx="805">
                  <c:v>9.75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17.5</c:v>
                </c:pt>
                <c:pt idx="813">
                  <c:v>17.5</c:v>
                </c:pt>
                <c:pt idx="814">
                  <c:v>17.5</c:v>
                </c:pt>
                <c:pt idx="815">
                  <c:v>12.25</c:v>
                </c:pt>
                <c:pt idx="816">
                  <c:v>12.25</c:v>
                </c:pt>
                <c:pt idx="817">
                  <c:v>12.25</c:v>
                </c:pt>
                <c:pt idx="818">
                  <c:v>15.5</c:v>
                </c:pt>
                <c:pt idx="819">
                  <c:v>15.5</c:v>
                </c:pt>
                <c:pt idx="820">
                  <c:v>15.5</c:v>
                </c:pt>
                <c:pt idx="821">
                  <c:v>15.75</c:v>
                </c:pt>
                <c:pt idx="822">
                  <c:v>15.75</c:v>
                </c:pt>
                <c:pt idx="823">
                  <c:v>15.75</c:v>
                </c:pt>
                <c:pt idx="824">
                  <c:v>20.5</c:v>
                </c:pt>
                <c:pt idx="825">
                  <c:v>20.5</c:v>
                </c:pt>
                <c:pt idx="826">
                  <c:v>20.5</c:v>
                </c:pt>
                <c:pt idx="827">
                  <c:v>9.5</c:v>
                </c:pt>
                <c:pt idx="828">
                  <c:v>9.5</c:v>
                </c:pt>
                <c:pt idx="829">
                  <c:v>9.5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14.5</c:v>
                </c:pt>
                <c:pt idx="834">
                  <c:v>14.5</c:v>
                </c:pt>
                <c:pt idx="835">
                  <c:v>14.5</c:v>
                </c:pt>
                <c:pt idx="836">
                  <c:v>15.25</c:v>
                </c:pt>
                <c:pt idx="837">
                  <c:v>15.25</c:v>
                </c:pt>
                <c:pt idx="838">
                  <c:v>15.25</c:v>
                </c:pt>
                <c:pt idx="839">
                  <c:v>24.5</c:v>
                </c:pt>
                <c:pt idx="840">
                  <c:v>24.5</c:v>
                </c:pt>
                <c:pt idx="841">
                  <c:v>24.5</c:v>
                </c:pt>
                <c:pt idx="842">
                  <c:v>13.5</c:v>
                </c:pt>
                <c:pt idx="843">
                  <c:v>13.5</c:v>
                </c:pt>
                <c:pt idx="844">
                  <c:v>13.5</c:v>
                </c:pt>
                <c:pt idx="845">
                  <c:v>16</c:v>
                </c:pt>
                <c:pt idx="846">
                  <c:v>16</c:v>
                </c:pt>
                <c:pt idx="847">
                  <c:v>16</c:v>
                </c:pt>
                <c:pt idx="848">
                  <c:v>16</c:v>
                </c:pt>
                <c:pt idx="849">
                  <c:v>16</c:v>
                </c:pt>
                <c:pt idx="850">
                  <c:v>16</c:v>
                </c:pt>
                <c:pt idx="851">
                  <c:v>11.25</c:v>
                </c:pt>
                <c:pt idx="852">
                  <c:v>11.25</c:v>
                </c:pt>
                <c:pt idx="853">
                  <c:v>11.25</c:v>
                </c:pt>
                <c:pt idx="854">
                  <c:v>14.5</c:v>
                </c:pt>
                <c:pt idx="855">
                  <c:v>14.5</c:v>
                </c:pt>
                <c:pt idx="856">
                  <c:v>14.5</c:v>
                </c:pt>
                <c:pt idx="857">
                  <c:v>18.25</c:v>
                </c:pt>
                <c:pt idx="858">
                  <c:v>18.25</c:v>
                </c:pt>
                <c:pt idx="859">
                  <c:v>18.25</c:v>
                </c:pt>
                <c:pt idx="860">
                  <c:v>17.75</c:v>
                </c:pt>
                <c:pt idx="861">
                  <c:v>17.75</c:v>
                </c:pt>
                <c:pt idx="862">
                  <c:v>17.75</c:v>
                </c:pt>
                <c:pt idx="863">
                  <c:v>17.75</c:v>
                </c:pt>
                <c:pt idx="864">
                  <c:v>17.75</c:v>
                </c:pt>
                <c:pt idx="865">
                  <c:v>17.75</c:v>
                </c:pt>
                <c:pt idx="866">
                  <c:v>17.5</c:v>
                </c:pt>
                <c:pt idx="867">
                  <c:v>17.5</c:v>
                </c:pt>
                <c:pt idx="868">
                  <c:v>17.5</c:v>
                </c:pt>
                <c:pt idx="869">
                  <c:v>13.5</c:v>
                </c:pt>
                <c:pt idx="870">
                  <c:v>13.5</c:v>
                </c:pt>
                <c:pt idx="871">
                  <c:v>13.5</c:v>
                </c:pt>
                <c:pt idx="872">
                  <c:v>19.75</c:v>
                </c:pt>
                <c:pt idx="873">
                  <c:v>19.75</c:v>
                </c:pt>
                <c:pt idx="874">
                  <c:v>19.75</c:v>
                </c:pt>
                <c:pt idx="875">
                  <c:v>8.25</c:v>
                </c:pt>
                <c:pt idx="876">
                  <c:v>8.25</c:v>
                </c:pt>
                <c:pt idx="877">
                  <c:v>13.25</c:v>
                </c:pt>
                <c:pt idx="878">
                  <c:v>13.25</c:v>
                </c:pt>
                <c:pt idx="879">
                  <c:v>21.75</c:v>
                </c:pt>
                <c:pt idx="880">
                  <c:v>21.75</c:v>
                </c:pt>
                <c:pt idx="881">
                  <c:v>21.75</c:v>
                </c:pt>
                <c:pt idx="882">
                  <c:v>9.5</c:v>
                </c:pt>
                <c:pt idx="883">
                  <c:v>9.5</c:v>
                </c:pt>
                <c:pt idx="884">
                  <c:v>9.5</c:v>
                </c:pt>
                <c:pt idx="885">
                  <c:v>20.75</c:v>
                </c:pt>
                <c:pt idx="886">
                  <c:v>20.75</c:v>
                </c:pt>
                <c:pt idx="887">
                  <c:v>20.75</c:v>
                </c:pt>
                <c:pt idx="888">
                  <c:v>16.75</c:v>
                </c:pt>
                <c:pt idx="889">
                  <c:v>16.75</c:v>
                </c:pt>
                <c:pt idx="890">
                  <c:v>16.75</c:v>
                </c:pt>
                <c:pt idx="891">
                  <c:v>7.25</c:v>
                </c:pt>
                <c:pt idx="892">
                  <c:v>7.25</c:v>
                </c:pt>
                <c:pt idx="893">
                  <c:v>7.25</c:v>
                </c:pt>
                <c:pt idx="894">
                  <c:v>17.75</c:v>
                </c:pt>
                <c:pt idx="895">
                  <c:v>17.75</c:v>
                </c:pt>
                <c:pt idx="896">
                  <c:v>17.75</c:v>
                </c:pt>
                <c:pt idx="897">
                  <c:v>16.75</c:v>
                </c:pt>
                <c:pt idx="898">
                  <c:v>16.75</c:v>
                </c:pt>
                <c:pt idx="899">
                  <c:v>16.5</c:v>
                </c:pt>
                <c:pt idx="900">
                  <c:v>20.25</c:v>
                </c:pt>
                <c:pt idx="901">
                  <c:v>20.25</c:v>
                </c:pt>
                <c:pt idx="902">
                  <c:v>20.25</c:v>
                </c:pt>
                <c:pt idx="903">
                  <c:v>14.5</c:v>
                </c:pt>
                <c:pt idx="904">
                  <c:v>14.5</c:v>
                </c:pt>
                <c:pt idx="905">
                  <c:v>14.5</c:v>
                </c:pt>
                <c:pt idx="906">
                  <c:v>8.5</c:v>
                </c:pt>
                <c:pt idx="907">
                  <c:v>8.5</c:v>
                </c:pt>
                <c:pt idx="908">
                  <c:v>8.5</c:v>
                </c:pt>
                <c:pt idx="909">
                  <c:v>20.5</c:v>
                </c:pt>
                <c:pt idx="910">
                  <c:v>20.5</c:v>
                </c:pt>
                <c:pt idx="911">
                  <c:v>20.5</c:v>
                </c:pt>
                <c:pt idx="912">
                  <c:v>15.25</c:v>
                </c:pt>
                <c:pt idx="913">
                  <c:v>15.25</c:v>
                </c:pt>
                <c:pt idx="914">
                  <c:v>15.25</c:v>
                </c:pt>
                <c:pt idx="915">
                  <c:v>21.5</c:v>
                </c:pt>
                <c:pt idx="916">
                  <c:v>21.5</c:v>
                </c:pt>
                <c:pt idx="917">
                  <c:v>21.5</c:v>
                </c:pt>
                <c:pt idx="918">
                  <c:v>17.5</c:v>
                </c:pt>
                <c:pt idx="919">
                  <c:v>17.5</c:v>
                </c:pt>
                <c:pt idx="920">
                  <c:v>17.5</c:v>
                </c:pt>
                <c:pt idx="921">
                  <c:v>15.25</c:v>
                </c:pt>
                <c:pt idx="922">
                  <c:v>15.25</c:v>
                </c:pt>
                <c:pt idx="923">
                  <c:v>15.25</c:v>
                </c:pt>
                <c:pt idx="924">
                  <c:v>7.25</c:v>
                </c:pt>
                <c:pt idx="925">
                  <c:v>7.25</c:v>
                </c:pt>
                <c:pt idx="926">
                  <c:v>7.25</c:v>
                </c:pt>
                <c:pt idx="927">
                  <c:v>11.5</c:v>
                </c:pt>
                <c:pt idx="928">
                  <c:v>11.5</c:v>
                </c:pt>
                <c:pt idx="929">
                  <c:v>11.5</c:v>
                </c:pt>
                <c:pt idx="930">
                  <c:v>11.5</c:v>
                </c:pt>
                <c:pt idx="931">
                  <c:v>11.5</c:v>
                </c:pt>
                <c:pt idx="932">
                  <c:v>11.5</c:v>
                </c:pt>
                <c:pt idx="933">
                  <c:v>12</c:v>
                </c:pt>
                <c:pt idx="934">
                  <c:v>12</c:v>
                </c:pt>
                <c:pt idx="935">
                  <c:v>12</c:v>
                </c:pt>
                <c:pt idx="936">
                  <c:v>5.75</c:v>
                </c:pt>
                <c:pt idx="937">
                  <c:v>5.75</c:v>
                </c:pt>
                <c:pt idx="938">
                  <c:v>5.75</c:v>
                </c:pt>
                <c:pt idx="939">
                  <c:v>8.5</c:v>
                </c:pt>
                <c:pt idx="940">
                  <c:v>8.5</c:v>
                </c:pt>
                <c:pt idx="941">
                  <c:v>8.5</c:v>
                </c:pt>
                <c:pt idx="942">
                  <c:v>3.75</c:v>
                </c:pt>
                <c:pt idx="943">
                  <c:v>3.75</c:v>
                </c:pt>
                <c:pt idx="944">
                  <c:v>3.75</c:v>
                </c:pt>
                <c:pt idx="945">
                  <c:v>11.25</c:v>
                </c:pt>
                <c:pt idx="946">
                  <c:v>11.25</c:v>
                </c:pt>
                <c:pt idx="947">
                  <c:v>11.25</c:v>
                </c:pt>
                <c:pt idx="948">
                  <c:v>11.5</c:v>
                </c:pt>
                <c:pt idx="949">
                  <c:v>11.5</c:v>
                </c:pt>
                <c:pt idx="950">
                  <c:v>11.5</c:v>
                </c:pt>
                <c:pt idx="951">
                  <c:v>12</c:v>
                </c:pt>
                <c:pt idx="952">
                  <c:v>12</c:v>
                </c:pt>
                <c:pt idx="953">
                  <c:v>12</c:v>
                </c:pt>
                <c:pt idx="954">
                  <c:v>11</c:v>
                </c:pt>
                <c:pt idx="955">
                  <c:v>11</c:v>
                </c:pt>
                <c:pt idx="956">
                  <c:v>11</c:v>
                </c:pt>
                <c:pt idx="957">
                  <c:v>9.5</c:v>
                </c:pt>
                <c:pt idx="958">
                  <c:v>9.5</c:v>
                </c:pt>
                <c:pt idx="959">
                  <c:v>9.5</c:v>
                </c:pt>
                <c:pt idx="960">
                  <c:v>11.75</c:v>
                </c:pt>
                <c:pt idx="961">
                  <c:v>11.75</c:v>
                </c:pt>
                <c:pt idx="962">
                  <c:v>11.75</c:v>
                </c:pt>
                <c:pt idx="963">
                  <c:v>5.5</c:v>
                </c:pt>
                <c:pt idx="964">
                  <c:v>5.5</c:v>
                </c:pt>
                <c:pt idx="965">
                  <c:v>5.5</c:v>
                </c:pt>
                <c:pt idx="966">
                  <c:v>5.75</c:v>
                </c:pt>
                <c:pt idx="967">
                  <c:v>5.75</c:v>
                </c:pt>
                <c:pt idx="968">
                  <c:v>5.75</c:v>
                </c:pt>
                <c:pt idx="969">
                  <c:v>10</c:v>
                </c:pt>
                <c:pt idx="970">
                  <c:v>10</c:v>
                </c:pt>
                <c:pt idx="971">
                  <c:v>10</c:v>
                </c:pt>
                <c:pt idx="972">
                  <c:v>8.5</c:v>
                </c:pt>
                <c:pt idx="973">
                  <c:v>8.5</c:v>
                </c:pt>
                <c:pt idx="974">
                  <c:v>8.5</c:v>
                </c:pt>
                <c:pt idx="975">
                  <c:v>6.5</c:v>
                </c:pt>
                <c:pt idx="976">
                  <c:v>6.5</c:v>
                </c:pt>
                <c:pt idx="977">
                  <c:v>6.5</c:v>
                </c:pt>
                <c:pt idx="978">
                  <c:v>6.5</c:v>
                </c:pt>
                <c:pt idx="979">
                  <c:v>6.5</c:v>
                </c:pt>
                <c:pt idx="980">
                  <c:v>6.5</c:v>
                </c:pt>
                <c:pt idx="981">
                  <c:v>15.75</c:v>
                </c:pt>
                <c:pt idx="982">
                  <c:v>15.75</c:v>
                </c:pt>
                <c:pt idx="983">
                  <c:v>15.75</c:v>
                </c:pt>
                <c:pt idx="984">
                  <c:v>12.5</c:v>
                </c:pt>
                <c:pt idx="985">
                  <c:v>12.5</c:v>
                </c:pt>
                <c:pt idx="986">
                  <c:v>12.5</c:v>
                </c:pt>
                <c:pt idx="987">
                  <c:v>12.5</c:v>
                </c:pt>
                <c:pt idx="988">
                  <c:v>12.5</c:v>
                </c:pt>
                <c:pt idx="989">
                  <c:v>12.5</c:v>
                </c:pt>
                <c:pt idx="990">
                  <c:v>12</c:v>
                </c:pt>
                <c:pt idx="991">
                  <c:v>12</c:v>
                </c:pt>
                <c:pt idx="992">
                  <c:v>12</c:v>
                </c:pt>
                <c:pt idx="993">
                  <c:v>7.5</c:v>
                </c:pt>
                <c:pt idx="994">
                  <c:v>7.5</c:v>
                </c:pt>
                <c:pt idx="995">
                  <c:v>7.5</c:v>
                </c:pt>
                <c:pt idx="996">
                  <c:v>7.5</c:v>
                </c:pt>
                <c:pt idx="997">
                  <c:v>7.5</c:v>
                </c:pt>
                <c:pt idx="998">
                  <c:v>7.5</c:v>
                </c:pt>
                <c:pt idx="999">
                  <c:v>13</c:v>
                </c:pt>
                <c:pt idx="1000">
                  <c:v>13</c:v>
                </c:pt>
                <c:pt idx="1001">
                  <c:v>13</c:v>
                </c:pt>
                <c:pt idx="1002">
                  <c:v>12</c:v>
                </c:pt>
                <c:pt idx="1003">
                  <c:v>12</c:v>
                </c:pt>
                <c:pt idx="1004">
                  <c:v>12</c:v>
                </c:pt>
                <c:pt idx="1005">
                  <c:v>11.5</c:v>
                </c:pt>
                <c:pt idx="1006">
                  <c:v>11.5</c:v>
                </c:pt>
                <c:pt idx="1007">
                  <c:v>11.5</c:v>
                </c:pt>
                <c:pt idx="1008">
                  <c:v>8.5</c:v>
                </c:pt>
                <c:pt idx="1009">
                  <c:v>8.5</c:v>
                </c:pt>
                <c:pt idx="1010">
                  <c:v>8.5</c:v>
                </c:pt>
                <c:pt idx="1011">
                  <c:v>11.5</c:v>
                </c:pt>
                <c:pt idx="1012">
                  <c:v>11.5</c:v>
                </c:pt>
                <c:pt idx="1013">
                  <c:v>11.5</c:v>
                </c:pt>
                <c:pt idx="1014">
                  <c:v>9.75</c:v>
                </c:pt>
                <c:pt idx="1015">
                  <c:v>9.75</c:v>
                </c:pt>
                <c:pt idx="1016">
                  <c:v>9.75</c:v>
                </c:pt>
                <c:pt idx="1017">
                  <c:v>7.75</c:v>
                </c:pt>
                <c:pt idx="1018">
                  <c:v>7.75</c:v>
                </c:pt>
                <c:pt idx="1019">
                  <c:v>7.75</c:v>
                </c:pt>
                <c:pt idx="1020">
                  <c:v>11.5</c:v>
                </c:pt>
                <c:pt idx="1021">
                  <c:v>11.5</c:v>
                </c:pt>
                <c:pt idx="1022">
                  <c:v>11.5</c:v>
                </c:pt>
                <c:pt idx="1023">
                  <c:v>5.5</c:v>
                </c:pt>
                <c:pt idx="1024">
                  <c:v>5.5</c:v>
                </c:pt>
                <c:pt idx="1025">
                  <c:v>5.5</c:v>
                </c:pt>
                <c:pt idx="1026">
                  <c:v>11.5</c:v>
                </c:pt>
                <c:pt idx="1027">
                  <c:v>11.5</c:v>
                </c:pt>
                <c:pt idx="1028">
                  <c:v>11.5</c:v>
                </c:pt>
                <c:pt idx="1029">
                  <c:v>10</c:v>
                </c:pt>
                <c:pt idx="1030">
                  <c:v>10</c:v>
                </c:pt>
                <c:pt idx="1031">
                  <c:v>10</c:v>
                </c:pt>
                <c:pt idx="1032">
                  <c:v>12</c:v>
                </c:pt>
                <c:pt idx="1033">
                  <c:v>12</c:v>
                </c:pt>
                <c:pt idx="1034">
                  <c:v>12</c:v>
                </c:pt>
                <c:pt idx="1035">
                  <c:v>9.5</c:v>
                </c:pt>
                <c:pt idx="1036">
                  <c:v>9.5</c:v>
                </c:pt>
                <c:pt idx="1037">
                  <c:v>9.5</c:v>
                </c:pt>
                <c:pt idx="1038">
                  <c:v>6.5</c:v>
                </c:pt>
                <c:pt idx="1039">
                  <c:v>6.5</c:v>
                </c:pt>
                <c:pt idx="1040">
                  <c:v>6.5</c:v>
                </c:pt>
                <c:pt idx="1041">
                  <c:v>12.5</c:v>
                </c:pt>
                <c:pt idx="1042">
                  <c:v>11.75</c:v>
                </c:pt>
                <c:pt idx="1043">
                  <c:v>11.75</c:v>
                </c:pt>
                <c:pt idx="1044">
                  <c:v>11.75</c:v>
                </c:pt>
                <c:pt idx="1045">
                  <c:v>9.5</c:v>
                </c:pt>
                <c:pt idx="1046">
                  <c:v>9.5</c:v>
                </c:pt>
                <c:pt idx="1047">
                  <c:v>9.5</c:v>
                </c:pt>
                <c:pt idx="1048">
                  <c:v>10</c:v>
                </c:pt>
                <c:pt idx="1049">
                  <c:v>10</c:v>
                </c:pt>
                <c:pt idx="1050">
                  <c:v>10</c:v>
                </c:pt>
                <c:pt idx="1051">
                  <c:v>13.5</c:v>
                </c:pt>
                <c:pt idx="1052">
                  <c:v>13.5</c:v>
                </c:pt>
                <c:pt idx="1053">
                  <c:v>13.5</c:v>
                </c:pt>
                <c:pt idx="1054">
                  <c:v>11.5</c:v>
                </c:pt>
                <c:pt idx="1055">
                  <c:v>11.5</c:v>
                </c:pt>
                <c:pt idx="1056">
                  <c:v>11.5</c:v>
                </c:pt>
                <c:pt idx="1057">
                  <c:v>3.75</c:v>
                </c:pt>
                <c:pt idx="1058">
                  <c:v>3.75</c:v>
                </c:pt>
                <c:pt idx="1059">
                  <c:v>3.75</c:v>
                </c:pt>
                <c:pt idx="1060">
                  <c:v>13</c:v>
                </c:pt>
                <c:pt idx="1061">
                  <c:v>13</c:v>
                </c:pt>
                <c:pt idx="1062">
                  <c:v>13</c:v>
                </c:pt>
                <c:pt idx="1063">
                  <c:v>13</c:v>
                </c:pt>
                <c:pt idx="1064">
                  <c:v>13</c:v>
                </c:pt>
                <c:pt idx="1065">
                  <c:v>13</c:v>
                </c:pt>
                <c:pt idx="1066">
                  <c:v>15.25</c:v>
                </c:pt>
                <c:pt idx="1067">
                  <c:v>15.25</c:v>
                </c:pt>
                <c:pt idx="1068">
                  <c:v>15.25</c:v>
                </c:pt>
                <c:pt idx="1069">
                  <c:v>12.5</c:v>
                </c:pt>
                <c:pt idx="1070">
                  <c:v>12.5</c:v>
                </c:pt>
                <c:pt idx="1071">
                  <c:v>12.5</c:v>
                </c:pt>
                <c:pt idx="1072">
                  <c:v>6.5</c:v>
                </c:pt>
                <c:pt idx="1073">
                  <c:v>6.5</c:v>
                </c:pt>
                <c:pt idx="1074">
                  <c:v>6.5</c:v>
                </c:pt>
                <c:pt idx="1075">
                  <c:v>11.25</c:v>
                </c:pt>
                <c:pt idx="1076">
                  <c:v>11.25</c:v>
                </c:pt>
                <c:pt idx="1077">
                  <c:v>11.25</c:v>
                </c:pt>
                <c:pt idx="1078">
                  <c:v>12.25</c:v>
                </c:pt>
                <c:pt idx="1079">
                  <c:v>12.25</c:v>
                </c:pt>
                <c:pt idx="1080">
                  <c:v>12.25</c:v>
                </c:pt>
                <c:pt idx="1081">
                  <c:v>9.75</c:v>
                </c:pt>
                <c:pt idx="1082">
                  <c:v>9.75</c:v>
                </c:pt>
                <c:pt idx="1083">
                  <c:v>9.75</c:v>
                </c:pt>
                <c:pt idx="1084">
                  <c:v>12</c:v>
                </c:pt>
                <c:pt idx="1085">
                  <c:v>12</c:v>
                </c:pt>
                <c:pt idx="1086">
                  <c:v>12</c:v>
                </c:pt>
                <c:pt idx="1087">
                  <c:v>11.5</c:v>
                </c:pt>
                <c:pt idx="1088">
                  <c:v>11.5</c:v>
                </c:pt>
                <c:pt idx="1089">
                  <c:v>11.5</c:v>
                </c:pt>
                <c:pt idx="1090">
                  <c:v>3.75</c:v>
                </c:pt>
                <c:pt idx="1091">
                  <c:v>3.75</c:v>
                </c:pt>
                <c:pt idx="1092">
                  <c:v>3.75</c:v>
                </c:pt>
                <c:pt idx="1093">
                  <c:v>9.75</c:v>
                </c:pt>
                <c:pt idx="1094">
                  <c:v>9.75</c:v>
                </c:pt>
                <c:pt idx="1095">
                  <c:v>9.75</c:v>
                </c:pt>
                <c:pt idx="1096">
                  <c:v>7.25</c:v>
                </c:pt>
                <c:pt idx="1097">
                  <c:v>7.25</c:v>
                </c:pt>
                <c:pt idx="1098">
                  <c:v>7.25</c:v>
                </c:pt>
                <c:pt idx="1099">
                  <c:v>12.25</c:v>
                </c:pt>
                <c:pt idx="1100">
                  <c:v>12.25</c:v>
                </c:pt>
                <c:pt idx="1101">
                  <c:v>12.25</c:v>
                </c:pt>
                <c:pt idx="1102">
                  <c:v>8.5</c:v>
                </c:pt>
                <c:pt idx="1103">
                  <c:v>8.5</c:v>
                </c:pt>
                <c:pt idx="1104">
                  <c:v>8.5</c:v>
                </c:pt>
                <c:pt idx="1105">
                  <c:v>12.5</c:v>
                </c:pt>
                <c:pt idx="1106">
                  <c:v>12.5</c:v>
                </c:pt>
                <c:pt idx="1107">
                  <c:v>12.5</c:v>
                </c:pt>
                <c:pt idx="1108">
                  <c:v>12.5</c:v>
                </c:pt>
                <c:pt idx="1109">
                  <c:v>12.5</c:v>
                </c:pt>
                <c:pt idx="1110">
                  <c:v>12.5</c:v>
                </c:pt>
                <c:pt idx="1111">
                  <c:v>12.5</c:v>
                </c:pt>
                <c:pt idx="1112">
                  <c:v>12.5</c:v>
                </c:pt>
                <c:pt idx="1113">
                  <c:v>12.5</c:v>
                </c:pt>
                <c:pt idx="1114">
                  <c:v>13</c:v>
                </c:pt>
                <c:pt idx="1115">
                  <c:v>13</c:v>
                </c:pt>
                <c:pt idx="1116">
                  <c:v>13</c:v>
                </c:pt>
                <c:pt idx="1117">
                  <c:v>11</c:v>
                </c:pt>
                <c:pt idx="1118">
                  <c:v>11</c:v>
                </c:pt>
                <c:pt idx="1119">
                  <c:v>11</c:v>
                </c:pt>
                <c:pt idx="1120">
                  <c:v>10</c:v>
                </c:pt>
                <c:pt idx="1121">
                  <c:v>10</c:v>
                </c:pt>
                <c:pt idx="1122">
                  <c:v>10</c:v>
                </c:pt>
                <c:pt idx="1123">
                  <c:v>7.5</c:v>
                </c:pt>
                <c:pt idx="1124">
                  <c:v>7.5</c:v>
                </c:pt>
                <c:pt idx="1125">
                  <c:v>7.5</c:v>
                </c:pt>
                <c:pt idx="1126">
                  <c:v>12.5</c:v>
                </c:pt>
                <c:pt idx="1127">
                  <c:v>12.5</c:v>
                </c:pt>
                <c:pt idx="1128">
                  <c:v>12.5</c:v>
                </c:pt>
                <c:pt idx="1129">
                  <c:v>12.5</c:v>
                </c:pt>
                <c:pt idx="1130">
                  <c:v>12.5</c:v>
                </c:pt>
                <c:pt idx="1131">
                  <c:v>12.5</c:v>
                </c:pt>
                <c:pt idx="1132">
                  <c:v>12</c:v>
                </c:pt>
                <c:pt idx="1133">
                  <c:v>12</c:v>
                </c:pt>
                <c:pt idx="1134">
                  <c:v>12</c:v>
                </c:pt>
                <c:pt idx="1135">
                  <c:v>7.25</c:v>
                </c:pt>
                <c:pt idx="1136">
                  <c:v>7.25</c:v>
                </c:pt>
                <c:pt idx="1137">
                  <c:v>7.25</c:v>
                </c:pt>
                <c:pt idx="1138">
                  <c:v>9.5</c:v>
                </c:pt>
                <c:pt idx="1139">
                  <c:v>9.5</c:v>
                </c:pt>
                <c:pt idx="1140">
                  <c:v>9.5</c:v>
                </c:pt>
                <c:pt idx="1141">
                  <c:v>12</c:v>
                </c:pt>
                <c:pt idx="1142">
                  <c:v>12</c:v>
                </c:pt>
                <c:pt idx="1143">
                  <c:v>12</c:v>
                </c:pt>
                <c:pt idx="1144">
                  <c:v>13</c:v>
                </c:pt>
                <c:pt idx="1145">
                  <c:v>13</c:v>
                </c:pt>
                <c:pt idx="1146">
                  <c:v>13</c:v>
                </c:pt>
                <c:pt idx="1147">
                  <c:v>11.25</c:v>
                </c:pt>
                <c:pt idx="1148">
                  <c:v>11.25</c:v>
                </c:pt>
                <c:pt idx="1149">
                  <c:v>11.25</c:v>
                </c:pt>
                <c:pt idx="1150">
                  <c:v>10</c:v>
                </c:pt>
                <c:pt idx="1151">
                  <c:v>10</c:v>
                </c:pt>
                <c:pt idx="1152">
                  <c:v>10</c:v>
                </c:pt>
                <c:pt idx="1153">
                  <c:v>11.25</c:v>
                </c:pt>
                <c:pt idx="1154">
                  <c:v>11.25</c:v>
                </c:pt>
                <c:pt idx="1155">
                  <c:v>11.25</c:v>
                </c:pt>
                <c:pt idx="1156">
                  <c:v>11.75</c:v>
                </c:pt>
                <c:pt idx="1157">
                  <c:v>11.75</c:v>
                </c:pt>
                <c:pt idx="1158">
                  <c:v>11.75</c:v>
                </c:pt>
                <c:pt idx="1159">
                  <c:v>10</c:v>
                </c:pt>
                <c:pt idx="1160">
                  <c:v>10</c:v>
                </c:pt>
                <c:pt idx="1161">
                  <c:v>10</c:v>
                </c:pt>
                <c:pt idx="1162">
                  <c:v>10</c:v>
                </c:pt>
                <c:pt idx="1163">
                  <c:v>10</c:v>
                </c:pt>
                <c:pt idx="1164">
                  <c:v>10</c:v>
                </c:pt>
                <c:pt idx="1165">
                  <c:v>11.25</c:v>
                </c:pt>
                <c:pt idx="1166">
                  <c:v>11.25</c:v>
                </c:pt>
                <c:pt idx="1167">
                  <c:v>11.25</c:v>
                </c:pt>
                <c:pt idx="1168">
                  <c:v>5.5</c:v>
                </c:pt>
                <c:pt idx="1169">
                  <c:v>5.5</c:v>
                </c:pt>
                <c:pt idx="1170">
                  <c:v>5.5</c:v>
                </c:pt>
                <c:pt idx="1171">
                  <c:v>10</c:v>
                </c:pt>
                <c:pt idx="1172">
                  <c:v>10</c:v>
                </c:pt>
                <c:pt idx="1173">
                  <c:v>10</c:v>
                </c:pt>
                <c:pt idx="1174">
                  <c:v>9</c:v>
                </c:pt>
                <c:pt idx="1175">
                  <c:v>9</c:v>
                </c:pt>
                <c:pt idx="1176">
                  <c:v>9</c:v>
                </c:pt>
                <c:pt idx="1177">
                  <c:v>10</c:v>
                </c:pt>
                <c:pt idx="1178">
                  <c:v>10</c:v>
                </c:pt>
                <c:pt idx="1179">
                  <c:v>10</c:v>
                </c:pt>
                <c:pt idx="1180">
                  <c:v>9.5</c:v>
                </c:pt>
                <c:pt idx="1181">
                  <c:v>9.5</c:v>
                </c:pt>
                <c:pt idx="1182">
                  <c:v>9.5</c:v>
                </c:pt>
                <c:pt idx="1183">
                  <c:v>10</c:v>
                </c:pt>
                <c:pt idx="1184">
                  <c:v>10</c:v>
                </c:pt>
                <c:pt idx="1185">
                  <c:v>10</c:v>
                </c:pt>
                <c:pt idx="1186">
                  <c:v>9.5</c:v>
                </c:pt>
                <c:pt idx="1187">
                  <c:v>9.5</c:v>
                </c:pt>
                <c:pt idx="1188">
                  <c:v>9.5</c:v>
                </c:pt>
                <c:pt idx="1189">
                  <c:v>17.25</c:v>
                </c:pt>
                <c:pt idx="1190">
                  <c:v>8</c:v>
                </c:pt>
                <c:pt idx="1191">
                  <c:v>18.25</c:v>
                </c:pt>
                <c:pt idx="1192">
                  <c:v>13</c:v>
                </c:pt>
                <c:pt idx="1193">
                  <c:v>17.5</c:v>
                </c:pt>
                <c:pt idx="1194">
                  <c:v>16.5</c:v>
                </c:pt>
                <c:pt idx="1195">
                  <c:v>18.25</c:v>
                </c:pt>
                <c:pt idx="1196">
                  <c:v>15.25</c:v>
                </c:pt>
                <c:pt idx="1197">
                  <c:v>15.75</c:v>
                </c:pt>
                <c:pt idx="1198">
                  <c:v>11.75</c:v>
                </c:pt>
                <c:pt idx="1199">
                  <c:v>11.75</c:v>
                </c:pt>
                <c:pt idx="1200">
                  <c:v>8.75</c:v>
                </c:pt>
                <c:pt idx="1201">
                  <c:v>13.5</c:v>
                </c:pt>
                <c:pt idx="1202">
                  <c:v>17.25</c:v>
                </c:pt>
                <c:pt idx="1203">
                  <c:v>11.75</c:v>
                </c:pt>
                <c:pt idx="1204">
                  <c:v>8.25</c:v>
                </c:pt>
                <c:pt idx="1205">
                  <c:v>13</c:v>
                </c:pt>
                <c:pt idx="1206">
                  <c:v>19.25</c:v>
                </c:pt>
                <c:pt idx="1207">
                  <c:v>10</c:v>
                </c:pt>
                <c:pt idx="1208">
                  <c:v>17.5</c:v>
                </c:pt>
                <c:pt idx="1209">
                  <c:v>14.5</c:v>
                </c:pt>
                <c:pt idx="1210">
                  <c:v>10</c:v>
                </c:pt>
                <c:pt idx="1211">
                  <c:v>14.5</c:v>
                </c:pt>
                <c:pt idx="1212">
                  <c:v>18.75</c:v>
                </c:pt>
                <c:pt idx="1213">
                  <c:v>19.5</c:v>
                </c:pt>
                <c:pt idx="1214">
                  <c:v>19.5</c:v>
                </c:pt>
                <c:pt idx="1215">
                  <c:v>17.5</c:v>
                </c:pt>
                <c:pt idx="1216">
                  <c:v>12</c:v>
                </c:pt>
                <c:pt idx="1217">
                  <c:v>13.5</c:v>
                </c:pt>
                <c:pt idx="1218">
                  <c:v>19.75</c:v>
                </c:pt>
                <c:pt idx="1219">
                  <c:v>18.25</c:v>
                </c:pt>
                <c:pt idx="1220">
                  <c:v>15.75</c:v>
                </c:pt>
                <c:pt idx="1221">
                  <c:v>50</c:v>
                </c:pt>
                <c:pt idx="1222">
                  <c:v>50</c:v>
                </c:pt>
                <c:pt idx="1223">
                  <c:v>50</c:v>
                </c:pt>
                <c:pt idx="1224">
                  <c:v>50</c:v>
                </c:pt>
                <c:pt idx="1225">
                  <c:v>50</c:v>
                </c:pt>
                <c:pt idx="1226">
                  <c:v>50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18-4D67-B1DB-E83832E1B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4561120"/>
        <c:axId val="1024555712"/>
      </c:scatterChart>
      <c:valAx>
        <c:axId val="1024561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555712"/>
        <c:crosses val="autoZero"/>
        <c:crossBetween val="midCat"/>
      </c:valAx>
      <c:valAx>
        <c:axId val="102455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561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4873</xdr:row>
      <xdr:rowOff>8021</xdr:rowOff>
    </xdr:from>
    <xdr:to>
      <xdr:col>3</xdr:col>
      <xdr:colOff>340894</xdr:colOff>
      <xdr:row>4887</xdr:row>
      <xdr:rowOff>168442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BF49DA-95E4-40FA-8C33-224CA4F30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Projek%20SKK%20Migas\DATA%20BANK\DATA\Gas\220406%20-%20Ga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enny/Documents/Projek%20SKK%20Migas/DATA%20BANK/Update%20Data/LOCATION_N_A_11-04-2022_07-57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220530%20-%20Gas%20(New%20Field)%20-%20Predicted%20-%20Complet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3"/>
    </sheetNames>
    <sheetDataSet>
      <sheetData sheetId="0"/>
      <sheetData sheetId="1">
        <row r="2">
          <cell r="A2" t="str">
            <v>PENGEMBANGAN LAPANGAN AKASIA BAGUS - OPLL1. Low Value</v>
          </cell>
          <cell r="B2" t="str">
            <v>Oil-Gas</v>
          </cell>
          <cell r="C2" t="str">
            <v>1. Low Value</v>
          </cell>
          <cell r="D2" t="str">
            <v>PENGEMBANGAN LAPANGAN AKASIA BAGUS - OPLL</v>
          </cell>
          <cell r="E2" t="str">
            <v>AKASIA BAGUS</v>
          </cell>
          <cell r="F2" t="str">
            <v>E6. Further Development</v>
          </cell>
          <cell r="G2" t="str">
            <v>PT PERTAMINA EP</v>
          </cell>
          <cell r="H2">
            <v>77.100999999999999</v>
          </cell>
          <cell r="K2">
            <v>5025</v>
          </cell>
          <cell r="L2" t="str">
            <v/>
          </cell>
          <cell r="M2">
            <v>0.25</v>
          </cell>
          <cell r="N2" t="str">
            <v/>
          </cell>
          <cell r="P2" t="str">
            <v/>
          </cell>
          <cell r="Q2">
            <v>0.24528150000000001</v>
          </cell>
          <cell r="R2">
            <v>124.37779999999999</v>
          </cell>
          <cell r="S2">
            <v>0.73164280000000004</v>
          </cell>
          <cell r="T2">
            <v>0.65166800000000003</v>
          </cell>
          <cell r="U2">
            <v>14.545650990056865</v>
          </cell>
          <cell r="V2">
            <v>1.9636545968355214E-2</v>
          </cell>
          <cell r="AA2">
            <v>42.128540000000001</v>
          </cell>
          <cell r="AB2">
            <v>551.56349999999998</v>
          </cell>
          <cell r="AC2">
            <v>0.35247489999999998</v>
          </cell>
          <cell r="AD2">
            <v>27.176167264899998</v>
          </cell>
          <cell r="AE2">
            <v>7.6544740000000004</v>
          </cell>
          <cell r="AF2">
            <v>2084.373</v>
          </cell>
        </row>
        <row r="3">
          <cell r="A3" t="str">
            <v>PENGEMBANGAN LAPANGAN AKASIA BAGUS - OPLL2. Middle Value</v>
          </cell>
          <cell r="B3" t="str">
            <v>Oil-Gas</v>
          </cell>
          <cell r="C3" t="str">
            <v>2. Middle Value</v>
          </cell>
          <cell r="D3" t="str">
            <v>PENGEMBANGAN LAPANGAN AKASIA BAGUS - OPLL</v>
          </cell>
          <cell r="E3" t="str">
            <v>AKASIA BAGUS</v>
          </cell>
          <cell r="F3" t="str">
            <v>E6. Further Development</v>
          </cell>
          <cell r="G3" t="str">
            <v>PT PERTAMINA EP</v>
          </cell>
          <cell r="H3">
            <v>97.120999999999995</v>
          </cell>
          <cell r="K3">
            <v>5025</v>
          </cell>
          <cell r="L3" t="str">
            <v/>
          </cell>
          <cell r="M3">
            <v>0.25</v>
          </cell>
          <cell r="N3" t="str">
            <v/>
          </cell>
          <cell r="P3" t="str">
            <v/>
          </cell>
          <cell r="Q3">
            <v>0.24528150000000001</v>
          </cell>
          <cell r="R3">
            <v>124.37779999999999</v>
          </cell>
          <cell r="S3">
            <v>0.73164280000000004</v>
          </cell>
          <cell r="T3">
            <v>0.65166800000000003</v>
          </cell>
          <cell r="U3">
            <v>14.545650990056865</v>
          </cell>
          <cell r="V3">
            <v>1.9636545968355214E-2</v>
          </cell>
          <cell r="AA3">
            <v>42.128540000000001</v>
          </cell>
          <cell r="AB3">
            <v>551.56349999999998</v>
          </cell>
          <cell r="AC3">
            <v>0.35247489999999998</v>
          </cell>
          <cell r="AD3">
            <v>34.232714762899995</v>
          </cell>
          <cell r="AE3">
            <v>7.6544740000000004</v>
          </cell>
          <cell r="AF3">
            <v>2084.373</v>
          </cell>
        </row>
        <row r="4">
          <cell r="A4" t="str">
            <v>PENGEMBANGAN LAPANGAN AKASIA BAGUS - OPLL3. High Value</v>
          </cell>
          <cell r="B4" t="str">
            <v>Oil-Gas</v>
          </cell>
          <cell r="C4" t="str">
            <v>3. High Value</v>
          </cell>
          <cell r="D4" t="str">
            <v>PENGEMBANGAN LAPANGAN AKASIA BAGUS - OPLL</v>
          </cell>
          <cell r="E4" t="str">
            <v>AKASIA BAGUS</v>
          </cell>
          <cell r="F4" t="str">
            <v>E6. Further Development</v>
          </cell>
          <cell r="G4" t="str">
            <v>PT PERTAMINA EP</v>
          </cell>
          <cell r="H4">
            <v>97.120999999999995</v>
          </cell>
          <cell r="K4">
            <v>5025</v>
          </cell>
          <cell r="L4" t="str">
            <v/>
          </cell>
          <cell r="M4">
            <v>0.25</v>
          </cell>
          <cell r="N4" t="str">
            <v/>
          </cell>
          <cell r="P4" t="str">
            <v/>
          </cell>
          <cell r="Q4">
            <v>0.24528150000000001</v>
          </cell>
          <cell r="R4">
            <v>124.37779999999999</v>
          </cell>
          <cell r="S4">
            <v>0.73164280000000004</v>
          </cell>
          <cell r="T4">
            <v>0.65166800000000003</v>
          </cell>
          <cell r="U4">
            <v>14.545650990056865</v>
          </cell>
          <cell r="V4">
            <v>1.9636545968355214E-2</v>
          </cell>
          <cell r="AA4">
            <v>42.128540000000001</v>
          </cell>
          <cell r="AB4">
            <v>551.56349999999998</v>
          </cell>
          <cell r="AC4">
            <v>0.35247489999999998</v>
          </cell>
          <cell r="AD4">
            <v>34.232714762899995</v>
          </cell>
          <cell r="AE4">
            <v>7.6544740000000004</v>
          </cell>
          <cell r="AF4">
            <v>2084.373</v>
          </cell>
        </row>
        <row r="5">
          <cell r="A5" t="str">
            <v>ALAS TUA WEST - BASE1. Low Value</v>
          </cell>
          <cell r="B5" t="str">
            <v>Gas</v>
          </cell>
          <cell r="C5" t="str">
            <v>1. Low Value</v>
          </cell>
          <cell r="D5" t="str">
            <v>ALAS TUA WEST - BASE</v>
          </cell>
          <cell r="E5" t="str">
            <v>ALAS TUA WEST</v>
          </cell>
          <cell r="F5" t="str">
            <v>X1. Discovery under Evaluation</v>
          </cell>
          <cell r="G5" t="str">
            <v>EXXONMOBIL CEPU LTD.</v>
          </cell>
          <cell r="H5">
            <v>247</v>
          </cell>
          <cell r="K5">
            <v>5627</v>
          </cell>
          <cell r="L5" t="str">
            <v/>
          </cell>
          <cell r="N5" t="str">
            <v/>
          </cell>
          <cell r="P5" t="str">
            <v/>
          </cell>
          <cell r="Q5">
            <v>0.2315401</v>
          </cell>
          <cell r="R5">
            <v>396.29480000000001</v>
          </cell>
          <cell r="S5">
            <v>0.54464869999999999</v>
          </cell>
          <cell r="T5">
            <v>0.65473539999999997</v>
          </cell>
          <cell r="U5">
            <v>32.721023855856018</v>
          </cell>
          <cell r="V5">
            <v>4.4173195790025779E-2</v>
          </cell>
          <cell r="AA5">
            <v>88.121669999999995</v>
          </cell>
          <cell r="AB5">
            <v>7.390892</v>
          </cell>
          <cell r="AC5">
            <v>0.69874429999999998</v>
          </cell>
          <cell r="AD5">
            <v>172.5898421</v>
          </cell>
          <cell r="AE5">
            <v>61.136189999999999</v>
          </cell>
          <cell r="AF5">
            <v>219.3734</v>
          </cell>
        </row>
        <row r="6">
          <cell r="A6" t="str">
            <v>ALAS TUA WEST - BASE2. Middle Value</v>
          </cell>
          <cell r="B6" t="str">
            <v>Gas</v>
          </cell>
          <cell r="C6" t="str">
            <v>2. Middle Value</v>
          </cell>
          <cell r="D6" t="str">
            <v>ALAS TUA WEST - BASE</v>
          </cell>
          <cell r="E6" t="str">
            <v>ALAS TUA WEST</v>
          </cell>
          <cell r="F6" t="str">
            <v>X1. Discovery under Evaluation</v>
          </cell>
          <cell r="G6" t="str">
            <v>EXXONMOBIL CEPU LTD.</v>
          </cell>
          <cell r="H6">
            <v>280</v>
          </cell>
          <cell r="K6">
            <v>5627</v>
          </cell>
          <cell r="L6" t="str">
            <v/>
          </cell>
          <cell r="N6" t="str">
            <v/>
          </cell>
          <cell r="P6" t="str">
            <v/>
          </cell>
          <cell r="Q6">
            <v>0.2315401</v>
          </cell>
          <cell r="R6">
            <v>396.29480000000001</v>
          </cell>
          <cell r="S6">
            <v>0.54464869999999999</v>
          </cell>
          <cell r="T6">
            <v>0.65473539999999997</v>
          </cell>
          <cell r="U6">
            <v>32.721023855856018</v>
          </cell>
          <cell r="V6">
            <v>4.4173195790025779E-2</v>
          </cell>
          <cell r="AA6">
            <v>88.121669999999995</v>
          </cell>
          <cell r="AB6">
            <v>7.390892</v>
          </cell>
          <cell r="AC6">
            <v>0.69874429999999998</v>
          </cell>
          <cell r="AD6">
            <v>195.648404</v>
          </cell>
          <cell r="AE6">
            <v>61.136189999999999</v>
          </cell>
          <cell r="AF6">
            <v>219.3734</v>
          </cell>
        </row>
        <row r="7">
          <cell r="A7" t="str">
            <v>ALAS TUA WEST - BASE3. High Value</v>
          </cell>
          <cell r="B7" t="str">
            <v>Gas</v>
          </cell>
          <cell r="C7" t="str">
            <v>3. High Value</v>
          </cell>
          <cell r="D7" t="str">
            <v>ALAS TUA WEST - BASE</v>
          </cell>
          <cell r="E7" t="str">
            <v>ALAS TUA WEST</v>
          </cell>
          <cell r="F7" t="str">
            <v>X1. Discovery under Evaluation</v>
          </cell>
          <cell r="G7" t="str">
            <v>EXXONMOBIL CEPU LTD.</v>
          </cell>
          <cell r="H7">
            <v>554</v>
          </cell>
          <cell r="K7">
            <v>5627</v>
          </cell>
          <cell r="L7" t="str">
            <v/>
          </cell>
          <cell r="N7" t="str">
            <v/>
          </cell>
          <cell r="P7" t="str">
            <v/>
          </cell>
          <cell r="Q7">
            <v>0.2315401</v>
          </cell>
          <cell r="R7">
            <v>396.29480000000001</v>
          </cell>
          <cell r="S7">
            <v>0.54464869999999999</v>
          </cell>
          <cell r="T7">
            <v>0.65473539999999997</v>
          </cell>
          <cell r="U7">
            <v>32.721023855856018</v>
          </cell>
          <cell r="V7">
            <v>4.4173195790025779E-2</v>
          </cell>
          <cell r="AA7">
            <v>88.121669999999995</v>
          </cell>
          <cell r="AB7">
            <v>7.390892</v>
          </cell>
          <cell r="AC7">
            <v>0.69874429999999998</v>
          </cell>
          <cell r="AD7">
            <v>387.10434220000002</v>
          </cell>
          <cell r="AE7">
            <v>61.136189999999999</v>
          </cell>
          <cell r="AF7">
            <v>219.3734</v>
          </cell>
        </row>
        <row r="8">
          <cell r="A8" t="str">
            <v>AIDA - BASE1. Low Value</v>
          </cell>
          <cell r="B8" t="str">
            <v>Oil-Gas</v>
          </cell>
          <cell r="C8" t="str">
            <v>1. Low Value</v>
          </cell>
          <cell r="D8" t="str">
            <v>AIDA - BASE</v>
          </cell>
          <cell r="E8" t="str">
            <v>AIDA</v>
          </cell>
          <cell r="F8" t="str">
            <v>E0. On Production</v>
          </cell>
          <cell r="G8" t="str">
            <v>PT PERTAMINA HULU ENERGI OSES</v>
          </cell>
          <cell r="H8">
            <v>14.16</v>
          </cell>
          <cell r="K8">
            <v>3590</v>
          </cell>
          <cell r="L8">
            <v>74.25</v>
          </cell>
          <cell r="M8">
            <v>0.28599999999999998</v>
          </cell>
          <cell r="O8">
            <v>0</v>
          </cell>
          <cell r="P8" t="str">
            <v/>
          </cell>
          <cell r="Q8">
            <v>0.29034159999999998</v>
          </cell>
          <cell r="R8">
            <v>2487.279</v>
          </cell>
          <cell r="S8">
            <v>0.77771369999999995</v>
          </cell>
          <cell r="T8">
            <v>0.67111209999999999</v>
          </cell>
          <cell r="U8">
            <v>376.91948364743172</v>
          </cell>
          <cell r="V8">
            <v>0.50883915557103365</v>
          </cell>
          <cell r="AA8">
            <v>12.9916</v>
          </cell>
          <cell r="AB8">
            <v>6.7148349999999999</v>
          </cell>
          <cell r="AC8">
            <v>0.48388330000000002</v>
          </cell>
          <cell r="AD8">
            <v>6.851787528</v>
          </cell>
          <cell r="AE8">
            <v>8.3413830000000004</v>
          </cell>
          <cell r="AF8">
            <v>39.752490000000002</v>
          </cell>
        </row>
        <row r="9">
          <cell r="A9" t="str">
            <v>AIDA - BASE2. Middle Value</v>
          </cell>
          <cell r="B9" t="str">
            <v>Oil-Gas</v>
          </cell>
          <cell r="C9" t="str">
            <v>2. Middle Value</v>
          </cell>
          <cell r="D9" t="str">
            <v>AIDA - BASE</v>
          </cell>
          <cell r="E9" t="str">
            <v>AIDA</v>
          </cell>
          <cell r="F9" t="str">
            <v>E0. On Production</v>
          </cell>
          <cell r="G9" t="str">
            <v>PT PERTAMINA HULU ENERGI OSES</v>
          </cell>
          <cell r="H9">
            <v>14.16</v>
          </cell>
          <cell r="K9">
            <v>3590</v>
          </cell>
          <cell r="L9">
            <v>74.25</v>
          </cell>
          <cell r="M9">
            <v>0.28599999999999998</v>
          </cell>
          <cell r="O9">
            <v>0</v>
          </cell>
          <cell r="P9" t="str">
            <v/>
          </cell>
          <cell r="Q9">
            <v>0.29034159999999998</v>
          </cell>
          <cell r="R9">
            <v>2487.279</v>
          </cell>
          <cell r="S9">
            <v>0.77771369999999995</v>
          </cell>
          <cell r="T9">
            <v>0.67111209999999999</v>
          </cell>
          <cell r="U9">
            <v>376.91948364743172</v>
          </cell>
          <cell r="V9">
            <v>0.50883915557103365</v>
          </cell>
          <cell r="AA9">
            <v>12.9916</v>
          </cell>
          <cell r="AB9">
            <v>6.7148349999999999</v>
          </cell>
          <cell r="AC9">
            <v>0.48388330000000002</v>
          </cell>
          <cell r="AD9">
            <v>6.851787528</v>
          </cell>
          <cell r="AE9">
            <v>8.3413830000000004</v>
          </cell>
          <cell r="AF9">
            <v>39.752490000000002</v>
          </cell>
        </row>
        <row r="10">
          <cell r="A10" t="str">
            <v>AIDA - BASE3. High Value</v>
          </cell>
          <cell r="B10" t="str">
            <v>Oil-Gas</v>
          </cell>
          <cell r="C10" t="str">
            <v>3. High Value</v>
          </cell>
          <cell r="D10" t="str">
            <v>AIDA - BASE</v>
          </cell>
          <cell r="E10" t="str">
            <v>AIDA</v>
          </cell>
          <cell r="F10" t="str">
            <v>E0. On Production</v>
          </cell>
          <cell r="G10" t="str">
            <v>PT PERTAMINA HULU ENERGI OSES</v>
          </cell>
          <cell r="H10">
            <v>14.16</v>
          </cell>
          <cell r="K10">
            <v>3590</v>
          </cell>
          <cell r="L10">
            <v>74.25</v>
          </cell>
          <cell r="M10">
            <v>0.28599999999999998</v>
          </cell>
          <cell r="O10">
            <v>0</v>
          </cell>
          <cell r="P10" t="str">
            <v/>
          </cell>
          <cell r="Q10">
            <v>0.29034159999999998</v>
          </cell>
          <cell r="R10">
            <v>2487.279</v>
          </cell>
          <cell r="S10">
            <v>0.77771369999999995</v>
          </cell>
          <cell r="T10">
            <v>0.67111209999999999</v>
          </cell>
          <cell r="U10">
            <v>376.91948364743172</v>
          </cell>
          <cell r="V10">
            <v>0.50883915557103365</v>
          </cell>
          <cell r="AA10">
            <v>12.9916</v>
          </cell>
          <cell r="AB10">
            <v>6.7148349999999999</v>
          </cell>
          <cell r="AC10">
            <v>0.48388330000000002</v>
          </cell>
          <cell r="AD10">
            <v>6.851787528</v>
          </cell>
          <cell r="AE10">
            <v>8.3413830000000004</v>
          </cell>
          <cell r="AF10">
            <v>39.752490000000002</v>
          </cell>
        </row>
        <row r="11">
          <cell r="A11" t="str">
            <v>APNC - BASE1. Low Value</v>
          </cell>
          <cell r="B11" t="str">
            <v>Gas</v>
          </cell>
          <cell r="C11" t="str">
            <v>1. Low Value</v>
          </cell>
          <cell r="D11" t="str">
            <v>APNC - BASE</v>
          </cell>
          <cell r="E11" t="str">
            <v>APNC</v>
          </cell>
          <cell r="F11" t="str">
            <v>X3. Development Not Viable</v>
          </cell>
          <cell r="G11" t="str">
            <v>PT PERTAMINA HULU ENERGI OFFSHORE NORTH WEST JAVA</v>
          </cell>
          <cell r="H11">
            <v>2.5</v>
          </cell>
          <cell r="K11">
            <v>1588</v>
          </cell>
          <cell r="L11" t="str">
            <v/>
          </cell>
          <cell r="M11">
            <v>0.38</v>
          </cell>
          <cell r="N11">
            <v>1000</v>
          </cell>
          <cell r="P11">
            <v>0.55000000000000004</v>
          </cell>
          <cell r="Q11">
            <v>0.3716486</v>
          </cell>
          <cell r="R11">
            <v>975.04489999999998</v>
          </cell>
          <cell r="S11">
            <v>0.58618870000000001</v>
          </cell>
          <cell r="T11">
            <v>0.76975660000000001</v>
          </cell>
          <cell r="U11">
            <v>163.51137844084153</v>
          </cell>
          <cell r="V11">
            <v>0.22073942935228902</v>
          </cell>
          <cell r="AA11">
            <v>16.350819999999999</v>
          </cell>
          <cell r="AB11">
            <v>0.48258380000000001</v>
          </cell>
          <cell r="AC11">
            <v>0.71034370000000002</v>
          </cell>
          <cell r="AD11">
            <v>1.7758592500000001</v>
          </cell>
          <cell r="AE11">
            <v>8.2606389999999994</v>
          </cell>
          <cell r="AF11">
            <v>6.763115</v>
          </cell>
        </row>
        <row r="12">
          <cell r="A12" t="str">
            <v>APNC - BASE2. Middle Value</v>
          </cell>
          <cell r="B12" t="str">
            <v>Gas</v>
          </cell>
          <cell r="C12" t="str">
            <v>2. Middle Value</v>
          </cell>
          <cell r="D12" t="str">
            <v>APNC - BASE</v>
          </cell>
          <cell r="E12" t="str">
            <v>APNC</v>
          </cell>
          <cell r="F12" t="str">
            <v>X3. Development Not Viable</v>
          </cell>
          <cell r="G12" t="str">
            <v>PT PERTAMINA HULU ENERGI OFFSHORE NORTH WEST JAVA</v>
          </cell>
          <cell r="H12">
            <v>5</v>
          </cell>
          <cell r="K12">
            <v>1588</v>
          </cell>
          <cell r="L12" t="str">
            <v/>
          </cell>
          <cell r="M12">
            <v>0.38</v>
          </cell>
          <cell r="N12">
            <v>1000</v>
          </cell>
          <cell r="P12">
            <v>0.55000000000000004</v>
          </cell>
          <cell r="Q12">
            <v>0.3716486</v>
          </cell>
          <cell r="R12">
            <v>975.04489999999998</v>
          </cell>
          <cell r="S12">
            <v>0.58618870000000001</v>
          </cell>
          <cell r="T12">
            <v>0.76975660000000001</v>
          </cell>
          <cell r="U12">
            <v>163.51137844084153</v>
          </cell>
          <cell r="V12">
            <v>0.22073942935228902</v>
          </cell>
          <cell r="AA12">
            <v>16.350819999999999</v>
          </cell>
          <cell r="AB12">
            <v>0.48258380000000001</v>
          </cell>
          <cell r="AC12">
            <v>0.71034370000000002</v>
          </cell>
          <cell r="AD12">
            <v>3.5517185000000002</v>
          </cell>
          <cell r="AE12">
            <v>8.2606389999999994</v>
          </cell>
          <cell r="AF12">
            <v>6.763115</v>
          </cell>
        </row>
        <row r="13">
          <cell r="A13" t="str">
            <v>APNC - BASE3. High Value</v>
          </cell>
          <cell r="B13" t="str">
            <v>Gas</v>
          </cell>
          <cell r="C13" t="str">
            <v>3. High Value</v>
          </cell>
          <cell r="D13" t="str">
            <v>APNC - BASE</v>
          </cell>
          <cell r="E13" t="str">
            <v>APNC</v>
          </cell>
          <cell r="F13" t="str">
            <v>X3. Development Not Viable</v>
          </cell>
          <cell r="G13" t="str">
            <v>PT PERTAMINA HULU ENERGI OFFSHORE NORTH WEST JAVA</v>
          </cell>
          <cell r="H13">
            <v>5</v>
          </cell>
          <cell r="K13">
            <v>1588</v>
          </cell>
          <cell r="L13" t="str">
            <v/>
          </cell>
          <cell r="M13">
            <v>0.38</v>
          </cell>
          <cell r="N13">
            <v>1000</v>
          </cell>
          <cell r="P13">
            <v>0.55000000000000004</v>
          </cell>
          <cell r="Q13">
            <v>0.3716486</v>
          </cell>
          <cell r="R13">
            <v>975.04489999999998</v>
          </cell>
          <cell r="S13">
            <v>0.58618870000000001</v>
          </cell>
          <cell r="T13">
            <v>0.76975660000000001</v>
          </cell>
          <cell r="U13">
            <v>163.51137844084153</v>
          </cell>
          <cell r="V13">
            <v>0.22073942935228902</v>
          </cell>
          <cell r="AA13">
            <v>16.350819999999999</v>
          </cell>
          <cell r="AB13">
            <v>0.48258380000000001</v>
          </cell>
          <cell r="AC13">
            <v>0.71034370000000002</v>
          </cell>
          <cell r="AD13">
            <v>3.5517185000000002</v>
          </cell>
          <cell r="AE13">
            <v>8.2606389999999994</v>
          </cell>
          <cell r="AF13">
            <v>6.763115</v>
          </cell>
        </row>
        <row r="14">
          <cell r="A14" t="str">
            <v>APNX - BASE1. Low Value</v>
          </cell>
          <cell r="B14" t="str">
            <v>Gas</v>
          </cell>
          <cell r="C14" t="str">
            <v>1. Low Value</v>
          </cell>
          <cell r="D14" t="str">
            <v>APNX - BASE</v>
          </cell>
          <cell r="E14" t="str">
            <v>APNX</v>
          </cell>
          <cell r="F14" t="str">
            <v>X3. Development Not Viable</v>
          </cell>
          <cell r="G14" t="str">
            <v>PT PERTAMINA HULU ENERGI OFFSHORE NORTH WEST JAVA</v>
          </cell>
          <cell r="H14">
            <v>4.68</v>
          </cell>
          <cell r="Q14">
            <v>0.35087010000000002</v>
          </cell>
          <cell r="R14">
            <v>1985.5619999999999</v>
          </cell>
          <cell r="S14">
            <v>0.62785630000000003</v>
          </cell>
          <cell r="T14">
            <v>0.77466740000000001</v>
          </cell>
          <cell r="U14">
            <v>338.84833015784375</v>
          </cell>
          <cell r="V14">
            <v>0.45744331525576432</v>
          </cell>
          <cell r="AA14">
            <v>31.212980000000002</v>
          </cell>
          <cell r="AB14">
            <v>5.4445600000000001</v>
          </cell>
          <cell r="AC14">
            <v>0.63010619999999995</v>
          </cell>
          <cell r="AD14">
            <v>2.9488970159999996</v>
          </cell>
          <cell r="AE14">
            <v>0.20989189999999999</v>
          </cell>
          <cell r="AF14">
            <v>25.005369999999999</v>
          </cell>
        </row>
        <row r="15">
          <cell r="A15" t="str">
            <v>APNX - BASE2. Middle Value</v>
          </cell>
          <cell r="B15" t="str">
            <v>Gas</v>
          </cell>
          <cell r="C15" t="str">
            <v>2. Middle Value</v>
          </cell>
          <cell r="D15" t="str">
            <v>APNX - BASE</v>
          </cell>
          <cell r="E15" t="str">
            <v>APNX</v>
          </cell>
          <cell r="F15" t="str">
            <v>X3. Development Not Viable</v>
          </cell>
          <cell r="G15" t="str">
            <v>PT PERTAMINA HULU ENERGI OFFSHORE NORTH WEST JAVA</v>
          </cell>
          <cell r="H15">
            <v>17.309999999999999</v>
          </cell>
          <cell r="Q15">
            <v>0.35087010000000002</v>
          </cell>
          <cell r="R15">
            <v>1985.5619999999999</v>
          </cell>
          <cell r="S15">
            <v>0.62785630000000003</v>
          </cell>
          <cell r="T15">
            <v>0.77466740000000001</v>
          </cell>
          <cell r="U15">
            <v>338.84833015784375</v>
          </cell>
          <cell r="V15">
            <v>0.45744331525576432</v>
          </cell>
          <cell r="AA15">
            <v>31.212980000000002</v>
          </cell>
          <cell r="AB15">
            <v>5.4445600000000001</v>
          </cell>
          <cell r="AC15">
            <v>0.63010619999999995</v>
          </cell>
          <cell r="AD15">
            <v>10.907138321999998</v>
          </cell>
          <cell r="AE15">
            <v>0.20989189999999999</v>
          </cell>
          <cell r="AF15">
            <v>25.005369999999999</v>
          </cell>
        </row>
        <row r="16">
          <cell r="A16" t="str">
            <v>APNX - BASE3. High Value</v>
          </cell>
          <cell r="B16" t="str">
            <v>Gas</v>
          </cell>
          <cell r="C16" t="str">
            <v>3. High Value</v>
          </cell>
          <cell r="D16" t="str">
            <v>APNX - BASE</v>
          </cell>
          <cell r="E16" t="str">
            <v>APNX</v>
          </cell>
          <cell r="F16" t="str">
            <v>X3. Development Not Viable</v>
          </cell>
          <cell r="G16" t="str">
            <v>PT PERTAMINA HULU ENERGI OFFSHORE NORTH WEST JAVA</v>
          </cell>
          <cell r="H16">
            <v>34.86</v>
          </cell>
          <cell r="Q16">
            <v>0.35087010000000002</v>
          </cell>
          <cell r="R16">
            <v>1985.5619999999999</v>
          </cell>
          <cell r="S16">
            <v>0.62785630000000003</v>
          </cell>
          <cell r="T16">
            <v>0.77466740000000001</v>
          </cell>
          <cell r="U16">
            <v>338.84833015784375</v>
          </cell>
          <cell r="V16">
            <v>0.45744331525576432</v>
          </cell>
          <cell r="AA16">
            <v>31.212980000000002</v>
          </cell>
          <cell r="AB16">
            <v>5.4445600000000001</v>
          </cell>
          <cell r="AC16">
            <v>0.63010619999999995</v>
          </cell>
          <cell r="AD16">
            <v>21.965502131999997</v>
          </cell>
          <cell r="AE16">
            <v>0.20989189999999999</v>
          </cell>
          <cell r="AF16">
            <v>25.005369999999999</v>
          </cell>
        </row>
        <row r="17">
          <cell r="A17" t="str">
            <v>ATTAKA FURTHER DEVELOPMENT 1. Low Value</v>
          </cell>
          <cell r="B17" t="str">
            <v>Oil-Gas</v>
          </cell>
          <cell r="C17" t="str">
            <v>1. Low Value</v>
          </cell>
          <cell r="D17" t="str">
            <v xml:space="preserve">ATTAKA FURTHER DEVELOPMENT </v>
          </cell>
          <cell r="E17" t="str">
            <v>ATTAKA</v>
          </cell>
          <cell r="F17" t="str">
            <v>E6. Further Development</v>
          </cell>
          <cell r="G17" t="str">
            <v>PT PERTAMINA HULU KALIMANTAN TIMUR</v>
          </cell>
          <cell r="H17">
            <v>2521.1</v>
          </cell>
          <cell r="K17">
            <v>1200</v>
          </cell>
          <cell r="L17">
            <v>80</v>
          </cell>
          <cell r="M17">
            <v>0.28999999999999998</v>
          </cell>
          <cell r="N17">
            <v>2505</v>
          </cell>
          <cell r="O17">
            <v>0</v>
          </cell>
          <cell r="P17">
            <v>0.7</v>
          </cell>
          <cell r="Q17">
            <v>0.28989910000000002</v>
          </cell>
          <cell r="R17">
            <v>2496.6309999999999</v>
          </cell>
          <cell r="S17">
            <v>0.69942400000000005</v>
          </cell>
          <cell r="T17">
            <v>0.70003400000000005</v>
          </cell>
          <cell r="U17">
            <v>354.37321624467</v>
          </cell>
          <cell r="V17">
            <v>0.47840182302594492</v>
          </cell>
          <cell r="AA17">
            <v>172.1396</v>
          </cell>
          <cell r="AB17">
            <v>296.28960000000001</v>
          </cell>
          <cell r="AC17">
            <v>0.31222250000000001</v>
          </cell>
          <cell r="AD17">
            <v>787.14414475000001</v>
          </cell>
          <cell r="AE17">
            <v>18.118099999999998</v>
          </cell>
          <cell r="AF17">
            <v>-93.593100000000007</v>
          </cell>
        </row>
        <row r="18">
          <cell r="A18" t="str">
            <v>ATTAKA FURTHER DEVELOPMENT 2. Middle Value</v>
          </cell>
          <cell r="B18" t="str">
            <v>Oil-Gas</v>
          </cell>
          <cell r="C18" t="str">
            <v>2. Middle Value</v>
          </cell>
          <cell r="D18" t="str">
            <v xml:space="preserve">ATTAKA FURTHER DEVELOPMENT </v>
          </cell>
          <cell r="E18" t="str">
            <v>ATTAKA</v>
          </cell>
          <cell r="F18" t="str">
            <v>E6. Further Development</v>
          </cell>
          <cell r="G18" t="str">
            <v>PT PERTAMINA HULU KALIMANTAN TIMUR</v>
          </cell>
          <cell r="H18">
            <v>3002</v>
          </cell>
          <cell r="K18">
            <v>1200</v>
          </cell>
          <cell r="L18">
            <v>80</v>
          </cell>
          <cell r="M18">
            <v>0.28999999999999998</v>
          </cell>
          <cell r="N18">
            <v>2505</v>
          </cell>
          <cell r="O18">
            <v>0</v>
          </cell>
          <cell r="P18">
            <v>0.7</v>
          </cell>
          <cell r="Q18">
            <v>0.28989910000000002</v>
          </cell>
          <cell r="R18">
            <v>2496.6309999999999</v>
          </cell>
          <cell r="S18">
            <v>0.69942400000000005</v>
          </cell>
          <cell r="T18">
            <v>0.70003400000000005</v>
          </cell>
          <cell r="U18">
            <v>354.37321624467</v>
          </cell>
          <cell r="V18">
            <v>0.47840182302594492</v>
          </cell>
          <cell r="AA18">
            <v>172.1396</v>
          </cell>
          <cell r="AB18">
            <v>296.28960000000001</v>
          </cell>
          <cell r="AC18">
            <v>0.31222250000000001</v>
          </cell>
          <cell r="AD18">
            <v>937.29194500000006</v>
          </cell>
          <cell r="AE18">
            <v>18.118099999999998</v>
          </cell>
          <cell r="AF18">
            <v>-93.593100000000007</v>
          </cell>
        </row>
        <row r="19">
          <cell r="A19" t="str">
            <v>ATTAKA FURTHER DEVELOPMENT 3. High Value</v>
          </cell>
          <cell r="B19" t="str">
            <v>Oil-Gas</v>
          </cell>
          <cell r="C19" t="str">
            <v>3. High Value</v>
          </cell>
          <cell r="D19" t="str">
            <v xml:space="preserve">ATTAKA FURTHER DEVELOPMENT </v>
          </cell>
          <cell r="E19" t="str">
            <v>ATTAKA</v>
          </cell>
          <cell r="F19" t="str">
            <v>E6. Further Development</v>
          </cell>
          <cell r="G19" t="str">
            <v>PT PERTAMINA HULU KALIMANTAN TIMUR</v>
          </cell>
          <cell r="H19">
            <v>3625.4</v>
          </cell>
          <cell r="K19">
            <v>1200</v>
          </cell>
          <cell r="L19">
            <v>80</v>
          </cell>
          <cell r="M19">
            <v>0.28999999999999998</v>
          </cell>
          <cell r="N19">
            <v>2505</v>
          </cell>
          <cell r="O19">
            <v>0</v>
          </cell>
          <cell r="P19">
            <v>0.7</v>
          </cell>
          <cell r="Q19">
            <v>0.28989910000000002</v>
          </cell>
          <cell r="R19">
            <v>2496.6309999999999</v>
          </cell>
          <cell r="S19">
            <v>0.69942400000000005</v>
          </cell>
          <cell r="T19">
            <v>0.70003400000000005</v>
          </cell>
          <cell r="U19">
            <v>354.37321624467</v>
          </cell>
          <cell r="V19">
            <v>0.47840182302594492</v>
          </cell>
          <cell r="AA19">
            <v>172.1396</v>
          </cell>
          <cell r="AB19">
            <v>296.28960000000001</v>
          </cell>
          <cell r="AC19">
            <v>0.31222250000000001</v>
          </cell>
          <cell r="AD19">
            <v>1131.9314515000001</v>
          </cell>
          <cell r="AE19">
            <v>18.118099999999998</v>
          </cell>
          <cell r="AF19">
            <v>-93.593100000000007</v>
          </cell>
        </row>
        <row r="20">
          <cell r="A20" t="str">
            <v>ATTAKA WATERFLOOD1. Low Value</v>
          </cell>
          <cell r="B20" t="str">
            <v>Oil-Gas</v>
          </cell>
          <cell r="C20" t="str">
            <v>1. Low Value</v>
          </cell>
          <cell r="D20" t="str">
            <v>ATTAKA WATERFLOOD</v>
          </cell>
          <cell r="E20" t="str">
            <v>ATTAKA</v>
          </cell>
          <cell r="F20" t="str">
            <v>E6. Further Development</v>
          </cell>
          <cell r="G20" t="str">
            <v>PT PERTAMINA HULU KALIMANTAN TIMUR</v>
          </cell>
          <cell r="H20">
            <v>2521.1</v>
          </cell>
          <cell r="K20">
            <v>1200</v>
          </cell>
          <cell r="L20">
            <v>80</v>
          </cell>
          <cell r="M20">
            <v>0.28999999999999998</v>
          </cell>
          <cell r="N20">
            <v>2505</v>
          </cell>
          <cell r="O20">
            <v>0</v>
          </cell>
          <cell r="P20">
            <v>0.7</v>
          </cell>
          <cell r="Q20">
            <v>0.28989910000000002</v>
          </cell>
          <cell r="R20">
            <v>2496.6309999999999</v>
          </cell>
          <cell r="S20">
            <v>0.69942400000000005</v>
          </cell>
          <cell r="T20">
            <v>0.70003400000000005</v>
          </cell>
          <cell r="U20">
            <v>354.37321624467</v>
          </cell>
          <cell r="V20">
            <v>0.47840182302594492</v>
          </cell>
          <cell r="AA20">
            <v>172.1396</v>
          </cell>
          <cell r="AB20">
            <v>296.28960000000001</v>
          </cell>
          <cell r="AC20">
            <v>0.31222250000000001</v>
          </cell>
          <cell r="AD20">
            <v>787.14414475000001</v>
          </cell>
          <cell r="AE20">
            <v>18.118099999999998</v>
          </cell>
          <cell r="AF20">
            <v>-93.593100000000007</v>
          </cell>
        </row>
        <row r="21">
          <cell r="A21" t="str">
            <v>ATTAKA WATERFLOOD2. Middle Value</v>
          </cell>
          <cell r="B21" t="str">
            <v>Oil-Gas</v>
          </cell>
          <cell r="C21" t="str">
            <v>2. Middle Value</v>
          </cell>
          <cell r="D21" t="str">
            <v>ATTAKA WATERFLOOD</v>
          </cell>
          <cell r="E21" t="str">
            <v>ATTAKA</v>
          </cell>
          <cell r="F21" t="str">
            <v>E6. Further Development</v>
          </cell>
          <cell r="G21" t="str">
            <v>PT PERTAMINA HULU KALIMANTAN TIMUR</v>
          </cell>
          <cell r="H21">
            <v>3002</v>
          </cell>
          <cell r="K21">
            <v>1200</v>
          </cell>
          <cell r="L21">
            <v>80</v>
          </cell>
          <cell r="M21">
            <v>0.28999999999999998</v>
          </cell>
          <cell r="N21">
            <v>2505</v>
          </cell>
          <cell r="O21">
            <v>0</v>
          </cell>
          <cell r="P21">
            <v>0.7</v>
          </cell>
          <cell r="Q21">
            <v>0.28989910000000002</v>
          </cell>
          <cell r="R21">
            <v>2496.6309999999999</v>
          </cell>
          <cell r="S21">
            <v>0.69942400000000005</v>
          </cell>
          <cell r="T21">
            <v>0.70003400000000005</v>
          </cell>
          <cell r="U21">
            <v>354.37321624467</v>
          </cell>
          <cell r="V21">
            <v>0.47840182302594492</v>
          </cell>
          <cell r="AA21">
            <v>172.1396</v>
          </cell>
          <cell r="AB21">
            <v>296.28960000000001</v>
          </cell>
          <cell r="AC21">
            <v>0.31222250000000001</v>
          </cell>
          <cell r="AD21">
            <v>937.29194500000006</v>
          </cell>
          <cell r="AE21">
            <v>18.118099999999998</v>
          </cell>
          <cell r="AF21">
            <v>-93.593100000000007</v>
          </cell>
        </row>
        <row r="22">
          <cell r="A22" t="str">
            <v>ATTAKA WATERFLOOD3. High Value</v>
          </cell>
          <cell r="B22" t="str">
            <v>Oil-Gas</v>
          </cell>
          <cell r="C22" t="str">
            <v>3. High Value</v>
          </cell>
          <cell r="D22" t="str">
            <v>ATTAKA WATERFLOOD</v>
          </cell>
          <cell r="E22" t="str">
            <v>ATTAKA</v>
          </cell>
          <cell r="F22" t="str">
            <v>E6. Further Development</v>
          </cell>
          <cell r="G22" t="str">
            <v>PT PERTAMINA HULU KALIMANTAN TIMUR</v>
          </cell>
          <cell r="H22">
            <v>3625.4</v>
          </cell>
          <cell r="K22">
            <v>1200</v>
          </cell>
          <cell r="L22">
            <v>80</v>
          </cell>
          <cell r="M22">
            <v>0.28999999999999998</v>
          </cell>
          <cell r="N22">
            <v>2505</v>
          </cell>
          <cell r="O22">
            <v>0</v>
          </cell>
          <cell r="P22">
            <v>0.7</v>
          </cell>
          <cell r="Q22">
            <v>0.28989910000000002</v>
          </cell>
          <cell r="R22">
            <v>2496.6309999999999</v>
          </cell>
          <cell r="S22">
            <v>0.69942400000000005</v>
          </cell>
          <cell r="T22">
            <v>0.70003400000000005</v>
          </cell>
          <cell r="U22">
            <v>354.37321624467</v>
          </cell>
          <cell r="V22">
            <v>0.47840182302594492</v>
          </cell>
          <cell r="AA22">
            <v>172.1396</v>
          </cell>
          <cell r="AB22">
            <v>296.28960000000001</v>
          </cell>
          <cell r="AC22">
            <v>0.31222250000000001</v>
          </cell>
          <cell r="AD22">
            <v>1131.9314515000001</v>
          </cell>
          <cell r="AE22">
            <v>18.118099999999998</v>
          </cell>
          <cell r="AF22">
            <v>-93.593100000000007</v>
          </cell>
        </row>
        <row r="23">
          <cell r="A23" t="str">
            <v>B11-OPL 21. Low Value</v>
          </cell>
          <cell r="B23" t="str">
            <v>Oil-Gas</v>
          </cell>
          <cell r="C23" t="str">
            <v>1. Low Value</v>
          </cell>
          <cell r="D23" t="str">
            <v>B11-OPL 2</v>
          </cell>
          <cell r="E23" t="str">
            <v>B11</v>
          </cell>
          <cell r="F23" t="str">
            <v>E8. Further Development Not Viable</v>
          </cell>
          <cell r="G23" t="str">
            <v>PT PERTAMINA HULU ENERGI OFFSHORE NORTH WEST JAVA</v>
          </cell>
          <cell r="H23">
            <v>14.5</v>
          </cell>
          <cell r="K23">
            <v>2800</v>
          </cell>
          <cell r="L23">
            <v>81.400000000000006</v>
          </cell>
          <cell r="Q23">
            <v>0.25444319999999998</v>
          </cell>
          <cell r="R23">
            <v>913.33209999999997</v>
          </cell>
          <cell r="S23">
            <v>0.50741650000000005</v>
          </cell>
          <cell r="T23">
            <v>0.84983810000000004</v>
          </cell>
          <cell r="U23">
            <v>100.21214389718975</v>
          </cell>
          <cell r="V23">
            <v>0.13528582334126943</v>
          </cell>
          <cell r="AA23">
            <v>143.59700000000001</v>
          </cell>
          <cell r="AB23">
            <v>125.4906</v>
          </cell>
          <cell r="AC23">
            <v>0.35015259999999998</v>
          </cell>
          <cell r="AD23">
            <v>5.0772126999999996</v>
          </cell>
          <cell r="AE23">
            <v>3.851</v>
          </cell>
          <cell r="AF23">
            <v>404.11799999999999</v>
          </cell>
        </row>
        <row r="24">
          <cell r="A24" t="str">
            <v>B11-OPL 22. Middle Value</v>
          </cell>
          <cell r="B24" t="str">
            <v>Oil-Gas</v>
          </cell>
          <cell r="C24" t="str">
            <v>2. Middle Value</v>
          </cell>
          <cell r="D24" t="str">
            <v>B11-OPL 2</v>
          </cell>
          <cell r="E24" t="str">
            <v>B11</v>
          </cell>
          <cell r="F24" t="str">
            <v>E8. Further Development Not Viable</v>
          </cell>
          <cell r="G24" t="str">
            <v>PT PERTAMINA HULU ENERGI OFFSHORE NORTH WEST JAVA</v>
          </cell>
          <cell r="H24">
            <v>26.8</v>
          </cell>
          <cell r="K24">
            <v>2800</v>
          </cell>
          <cell r="L24">
            <v>81.400000000000006</v>
          </cell>
          <cell r="Q24">
            <v>0.25444319999999998</v>
          </cell>
          <cell r="R24">
            <v>913.33209999999997</v>
          </cell>
          <cell r="S24">
            <v>0.50741650000000005</v>
          </cell>
          <cell r="T24">
            <v>0.84983810000000004</v>
          </cell>
          <cell r="U24">
            <v>100.21214389718975</v>
          </cell>
          <cell r="V24">
            <v>0.13528582334126943</v>
          </cell>
          <cell r="AA24">
            <v>143.59700000000001</v>
          </cell>
          <cell r="AB24">
            <v>125.4906</v>
          </cell>
          <cell r="AC24">
            <v>0.35015259999999998</v>
          </cell>
          <cell r="AD24">
            <v>9.3840896799999989</v>
          </cell>
          <cell r="AE24">
            <v>3.851</v>
          </cell>
          <cell r="AF24">
            <v>404.11799999999999</v>
          </cell>
        </row>
        <row r="25">
          <cell r="A25" t="str">
            <v>B11-OPL 23. High Value</v>
          </cell>
          <cell r="B25" t="str">
            <v>Oil-Gas</v>
          </cell>
          <cell r="C25" t="str">
            <v>3. High Value</v>
          </cell>
          <cell r="D25" t="str">
            <v>B11-OPL 2</v>
          </cell>
          <cell r="E25" t="str">
            <v>B11</v>
          </cell>
          <cell r="F25" t="str">
            <v>E8. Further Development Not Viable</v>
          </cell>
          <cell r="G25" t="str">
            <v>PT PERTAMINA HULU ENERGI OFFSHORE NORTH WEST JAVA</v>
          </cell>
          <cell r="H25">
            <v>26.8</v>
          </cell>
          <cell r="K25">
            <v>2800</v>
          </cell>
          <cell r="L25">
            <v>81.400000000000006</v>
          </cell>
          <cell r="Q25">
            <v>0.25444319999999998</v>
          </cell>
          <cell r="R25">
            <v>913.33209999999997</v>
          </cell>
          <cell r="S25">
            <v>0.50741650000000005</v>
          </cell>
          <cell r="T25">
            <v>0.84983810000000004</v>
          </cell>
          <cell r="U25">
            <v>100.21214389718975</v>
          </cell>
          <cell r="V25">
            <v>0.13528582334126943</v>
          </cell>
          <cell r="AA25">
            <v>143.59700000000001</v>
          </cell>
          <cell r="AB25">
            <v>125.4906</v>
          </cell>
          <cell r="AC25">
            <v>0.35015259999999998</v>
          </cell>
          <cell r="AD25">
            <v>9.3840896799999989</v>
          </cell>
          <cell r="AE25">
            <v>3.851</v>
          </cell>
          <cell r="AF25">
            <v>404.11799999999999</v>
          </cell>
        </row>
        <row r="26">
          <cell r="A26" t="str">
            <v>B3-WF1. Low Value</v>
          </cell>
          <cell r="B26" t="str">
            <v>Oil-Gas</v>
          </cell>
          <cell r="C26" t="str">
            <v>1. Low Value</v>
          </cell>
          <cell r="D26" t="str">
            <v>B3-WF</v>
          </cell>
          <cell r="E26" t="str">
            <v>B3</v>
          </cell>
          <cell r="F26" t="str">
            <v>E6. Further Development</v>
          </cell>
          <cell r="G26" t="str">
            <v>PT PERTAMINA HULU ENERGI OFFSHORE NORTH WEST JAVA</v>
          </cell>
          <cell r="H26">
            <v>80</v>
          </cell>
          <cell r="Q26">
            <v>0.29714499999999999</v>
          </cell>
          <cell r="R26">
            <v>59.636609999999997</v>
          </cell>
          <cell r="S26">
            <v>0.61324829999999997</v>
          </cell>
          <cell r="T26">
            <v>0.84238550000000001</v>
          </cell>
          <cell r="U26">
            <v>9.154373144549977</v>
          </cell>
          <cell r="V26">
            <v>1.2358351591641574E-2</v>
          </cell>
          <cell r="AA26">
            <v>174.96129999999999</v>
          </cell>
          <cell r="AB26">
            <v>33.5657</v>
          </cell>
          <cell r="AC26">
            <v>0.34509289999999998</v>
          </cell>
          <cell r="AD26">
            <v>27.607431999999999</v>
          </cell>
          <cell r="AE26">
            <v>0.55397649999999998</v>
          </cell>
          <cell r="AF26">
            <v>162.79390000000001</v>
          </cell>
        </row>
        <row r="27">
          <cell r="A27" t="str">
            <v>B3-WF2. Middle Value</v>
          </cell>
          <cell r="B27" t="str">
            <v>Oil-Gas</v>
          </cell>
          <cell r="C27" t="str">
            <v>2. Middle Value</v>
          </cell>
          <cell r="D27" t="str">
            <v>B3-WF</v>
          </cell>
          <cell r="E27" t="str">
            <v>B3</v>
          </cell>
          <cell r="F27" t="str">
            <v>E6. Further Development</v>
          </cell>
          <cell r="G27" t="str">
            <v>PT PERTAMINA HULU ENERGI OFFSHORE NORTH WEST JAVA</v>
          </cell>
          <cell r="H27">
            <v>80</v>
          </cell>
          <cell r="Q27">
            <v>0.29714499999999999</v>
          </cell>
          <cell r="R27">
            <v>59.636609999999997</v>
          </cell>
          <cell r="S27">
            <v>0.61324829999999997</v>
          </cell>
          <cell r="T27">
            <v>0.84238550000000001</v>
          </cell>
          <cell r="U27">
            <v>9.154373144549977</v>
          </cell>
          <cell r="V27">
            <v>1.2358351591641574E-2</v>
          </cell>
          <cell r="AA27">
            <v>174.96129999999999</v>
          </cell>
          <cell r="AB27">
            <v>33.5657</v>
          </cell>
          <cell r="AC27">
            <v>0.34509289999999998</v>
          </cell>
          <cell r="AD27">
            <v>27.607431999999999</v>
          </cell>
          <cell r="AE27">
            <v>0.55397649999999998</v>
          </cell>
          <cell r="AF27">
            <v>162.79390000000001</v>
          </cell>
        </row>
        <row r="28">
          <cell r="A28" t="str">
            <v>B3-WF3. High Value</v>
          </cell>
          <cell r="B28" t="str">
            <v>Oil-Gas</v>
          </cell>
          <cell r="C28" t="str">
            <v>3. High Value</v>
          </cell>
          <cell r="D28" t="str">
            <v>B3-WF</v>
          </cell>
          <cell r="E28" t="str">
            <v>B3</v>
          </cell>
          <cell r="F28" t="str">
            <v>E6. Further Development</v>
          </cell>
          <cell r="G28" t="str">
            <v>PT PERTAMINA HULU ENERGI OFFSHORE NORTH WEST JAVA</v>
          </cell>
          <cell r="H28">
            <v>80</v>
          </cell>
          <cell r="Q28">
            <v>0.29714499999999999</v>
          </cell>
          <cell r="R28">
            <v>59.636609999999997</v>
          </cell>
          <cell r="S28">
            <v>0.61324829999999997</v>
          </cell>
          <cell r="T28">
            <v>0.84238550000000001</v>
          </cell>
          <cell r="U28">
            <v>9.154373144549977</v>
          </cell>
          <cell r="V28">
            <v>1.2358351591641574E-2</v>
          </cell>
          <cell r="AA28">
            <v>174.96129999999999</v>
          </cell>
          <cell r="AB28">
            <v>33.5657</v>
          </cell>
          <cell r="AC28">
            <v>0.34509289999999998</v>
          </cell>
          <cell r="AD28">
            <v>27.607431999999999</v>
          </cell>
          <cell r="AE28">
            <v>0.55397649999999998</v>
          </cell>
          <cell r="AF28">
            <v>162.79390000000001</v>
          </cell>
        </row>
        <row r="29">
          <cell r="A29" t="str">
            <v>PENGEMBANGAN LAPANGAN BAMBU BESAR - OPLL1. Low Value</v>
          </cell>
          <cell r="B29" t="str">
            <v>Oil-Gas</v>
          </cell>
          <cell r="C29" t="str">
            <v>1. Low Value</v>
          </cell>
          <cell r="D29" t="str">
            <v>PENGEMBANGAN LAPANGAN BAMBU BESAR - OPLL</v>
          </cell>
          <cell r="E29" t="str">
            <v>BAMBU BESAR</v>
          </cell>
          <cell r="F29" t="str">
            <v>E6. Further Development</v>
          </cell>
          <cell r="G29" t="str">
            <v>PT PERTAMINA EP</v>
          </cell>
          <cell r="H29">
            <v>14.494999999999999</v>
          </cell>
          <cell r="K29">
            <v>5000</v>
          </cell>
          <cell r="L29" t="str">
            <v/>
          </cell>
          <cell r="M29">
            <v>0.22500000000000001</v>
          </cell>
          <cell r="N29">
            <v>10</v>
          </cell>
          <cell r="P29" t="str">
            <v/>
          </cell>
          <cell r="Q29">
            <v>0.22820370000000001</v>
          </cell>
          <cell r="R29">
            <v>70.332149999999999</v>
          </cell>
          <cell r="S29">
            <v>0.64078279999999999</v>
          </cell>
          <cell r="T29">
            <v>0.63496010000000003</v>
          </cell>
          <cell r="U29">
            <v>6.5303108820877149</v>
          </cell>
          <cell r="V29">
            <v>8.8158824868975073E-3</v>
          </cell>
          <cell r="AA29">
            <v>11.75915</v>
          </cell>
          <cell r="AB29">
            <v>8.4305690000000002</v>
          </cell>
          <cell r="AC29">
            <v>0.53212979999999999</v>
          </cell>
          <cell r="AD29">
            <v>7.713221450999999</v>
          </cell>
          <cell r="AE29">
            <v>23.07911</v>
          </cell>
          <cell r="AF29">
            <v>39.453449999999997</v>
          </cell>
        </row>
        <row r="30">
          <cell r="A30" t="str">
            <v>PENGEMBANGAN LAPANGAN BAMBU BESAR - OPLL2. Middle Value</v>
          </cell>
          <cell r="B30" t="str">
            <v>Oil-Gas</v>
          </cell>
          <cell r="C30" t="str">
            <v>2. Middle Value</v>
          </cell>
          <cell r="D30" t="str">
            <v>PENGEMBANGAN LAPANGAN BAMBU BESAR - OPLL</v>
          </cell>
          <cell r="E30" t="str">
            <v>BAMBU BESAR</v>
          </cell>
          <cell r="F30" t="str">
            <v>E6. Further Development</v>
          </cell>
          <cell r="G30" t="str">
            <v>PT PERTAMINA EP</v>
          </cell>
          <cell r="H30">
            <v>24.47</v>
          </cell>
          <cell r="K30">
            <v>5000</v>
          </cell>
          <cell r="L30" t="str">
            <v/>
          </cell>
          <cell r="M30">
            <v>0.22500000000000001</v>
          </cell>
          <cell r="N30">
            <v>10</v>
          </cell>
          <cell r="P30" t="str">
            <v/>
          </cell>
          <cell r="Q30">
            <v>0.22820370000000001</v>
          </cell>
          <cell r="R30">
            <v>70.332149999999999</v>
          </cell>
          <cell r="S30">
            <v>0.64078279999999999</v>
          </cell>
          <cell r="T30">
            <v>0.63496010000000003</v>
          </cell>
          <cell r="U30">
            <v>6.5303108820877149</v>
          </cell>
          <cell r="V30">
            <v>8.8158824868975073E-3</v>
          </cell>
          <cell r="AA30">
            <v>11.75915</v>
          </cell>
          <cell r="AB30">
            <v>8.4305690000000002</v>
          </cell>
          <cell r="AC30">
            <v>0.53212979999999999</v>
          </cell>
          <cell r="AD30">
            <v>13.021216205999998</v>
          </cell>
          <cell r="AE30">
            <v>23.07911</v>
          </cell>
          <cell r="AF30">
            <v>39.453449999999997</v>
          </cell>
        </row>
        <row r="31">
          <cell r="A31" t="str">
            <v>PENGEMBANGAN LAPANGAN BAMBU BESAR - OPLL3. High Value</v>
          </cell>
          <cell r="B31" t="str">
            <v>Oil-Gas</v>
          </cell>
          <cell r="C31" t="str">
            <v>3. High Value</v>
          </cell>
          <cell r="D31" t="str">
            <v>PENGEMBANGAN LAPANGAN BAMBU BESAR - OPLL</v>
          </cell>
          <cell r="E31" t="str">
            <v>BAMBU BESAR</v>
          </cell>
          <cell r="F31" t="str">
            <v>E6. Further Development</v>
          </cell>
          <cell r="G31" t="str">
            <v>PT PERTAMINA EP</v>
          </cell>
          <cell r="H31">
            <v>24.47</v>
          </cell>
          <cell r="K31">
            <v>5000</v>
          </cell>
          <cell r="L31" t="str">
            <v/>
          </cell>
          <cell r="M31">
            <v>0.22500000000000001</v>
          </cell>
          <cell r="N31">
            <v>10</v>
          </cell>
          <cell r="P31" t="str">
            <v/>
          </cell>
          <cell r="Q31">
            <v>0.22820370000000001</v>
          </cell>
          <cell r="R31">
            <v>70.332149999999999</v>
          </cell>
          <cell r="S31">
            <v>0.64078279999999999</v>
          </cell>
          <cell r="T31">
            <v>0.63496010000000003</v>
          </cell>
          <cell r="U31">
            <v>6.5303108820877149</v>
          </cell>
          <cell r="V31">
            <v>8.8158824868975073E-3</v>
          </cell>
          <cell r="AA31">
            <v>11.75915</v>
          </cell>
          <cell r="AB31">
            <v>8.4305690000000002</v>
          </cell>
          <cell r="AC31">
            <v>0.53212979999999999</v>
          </cell>
          <cell r="AD31">
            <v>13.021216205999998</v>
          </cell>
          <cell r="AE31">
            <v>23.07911</v>
          </cell>
          <cell r="AF31">
            <v>39.453449999999997</v>
          </cell>
        </row>
        <row r="32">
          <cell r="A32" t="str">
            <v>PENGEMBANGAN LAPANGAN BANGA DUA - OPLL1. Low Value</v>
          </cell>
          <cell r="B32" t="str">
            <v>Oil-Gas</v>
          </cell>
          <cell r="C32" t="str">
            <v>1. Low Value</v>
          </cell>
          <cell r="D32" t="str">
            <v>PENGEMBANGAN LAPANGAN BANGA DUA - OPLL</v>
          </cell>
          <cell r="E32" t="str">
            <v>BANGA DUA</v>
          </cell>
          <cell r="F32" t="str">
            <v>E6. Further Development</v>
          </cell>
          <cell r="G32" t="str">
            <v>PT PERTAMINA EP</v>
          </cell>
          <cell r="H32">
            <v>68.885000000000005</v>
          </cell>
          <cell r="K32">
            <v>4000</v>
          </cell>
          <cell r="L32" t="str">
            <v/>
          </cell>
          <cell r="M32">
            <v>0.16</v>
          </cell>
          <cell r="N32" t="str">
            <v/>
          </cell>
          <cell r="P32" t="str">
            <v/>
          </cell>
          <cell r="Q32">
            <v>0.16463459999999999</v>
          </cell>
          <cell r="R32">
            <v>283.06119999999999</v>
          </cell>
          <cell r="S32">
            <v>0.67373720000000004</v>
          </cell>
          <cell r="T32">
            <v>0.80343279999999995</v>
          </cell>
          <cell r="U32">
            <v>25.225602120010105</v>
          </cell>
          <cell r="V32">
            <v>3.4054419148900582E-2</v>
          </cell>
          <cell r="AA32">
            <v>69.803349999999995</v>
          </cell>
          <cell r="AB32">
            <v>180.4204</v>
          </cell>
          <cell r="AC32">
            <v>0.31518400000000002</v>
          </cell>
          <cell r="AD32">
            <v>21.711449840000004</v>
          </cell>
          <cell r="AE32">
            <v>24.684899999999999</v>
          </cell>
          <cell r="AF32">
            <v>335.47710000000001</v>
          </cell>
        </row>
        <row r="33">
          <cell r="A33" t="str">
            <v>PENGEMBANGAN LAPANGAN BANGA DUA - OPLL2. Middle Value</v>
          </cell>
          <cell r="B33" t="str">
            <v>Oil-Gas</v>
          </cell>
          <cell r="C33" t="str">
            <v>2. Middle Value</v>
          </cell>
          <cell r="D33" t="str">
            <v>PENGEMBANGAN LAPANGAN BANGA DUA - OPLL</v>
          </cell>
          <cell r="E33" t="str">
            <v>BANGA DUA</v>
          </cell>
          <cell r="F33" t="str">
            <v>E6. Further Development</v>
          </cell>
          <cell r="G33" t="str">
            <v>PT PERTAMINA EP</v>
          </cell>
          <cell r="H33">
            <v>115.273</v>
          </cell>
          <cell r="K33">
            <v>4000</v>
          </cell>
          <cell r="L33" t="str">
            <v/>
          </cell>
          <cell r="M33">
            <v>0.16</v>
          </cell>
          <cell r="N33" t="str">
            <v/>
          </cell>
          <cell r="P33" t="str">
            <v/>
          </cell>
          <cell r="Q33">
            <v>0.16463459999999999</v>
          </cell>
          <cell r="R33">
            <v>283.06119999999999</v>
          </cell>
          <cell r="S33">
            <v>0.67373720000000004</v>
          </cell>
          <cell r="T33">
            <v>0.80343279999999995</v>
          </cell>
          <cell r="U33">
            <v>25.225602120010105</v>
          </cell>
          <cell r="V33">
            <v>3.4054419148900582E-2</v>
          </cell>
          <cell r="AA33">
            <v>69.803349999999995</v>
          </cell>
          <cell r="AB33">
            <v>180.4204</v>
          </cell>
          <cell r="AC33">
            <v>0.31518400000000002</v>
          </cell>
          <cell r="AD33">
            <v>36.332205232</v>
          </cell>
          <cell r="AE33">
            <v>24.684899999999999</v>
          </cell>
          <cell r="AF33">
            <v>335.47710000000001</v>
          </cell>
        </row>
        <row r="34">
          <cell r="A34" t="str">
            <v>PENGEMBANGAN LAPANGAN BANGA DUA - OPLL3. High Value</v>
          </cell>
          <cell r="B34" t="str">
            <v>Oil-Gas</v>
          </cell>
          <cell r="C34" t="str">
            <v>3. High Value</v>
          </cell>
          <cell r="D34" t="str">
            <v>PENGEMBANGAN LAPANGAN BANGA DUA - OPLL</v>
          </cell>
          <cell r="E34" t="str">
            <v>BANGA DUA</v>
          </cell>
          <cell r="F34" t="str">
            <v>E6. Further Development</v>
          </cell>
          <cell r="G34" t="str">
            <v>PT PERTAMINA EP</v>
          </cell>
          <cell r="H34">
            <v>154.85499999999999</v>
          </cell>
          <cell r="K34">
            <v>4000</v>
          </cell>
          <cell r="L34" t="str">
            <v/>
          </cell>
          <cell r="M34">
            <v>0.16</v>
          </cell>
          <cell r="N34" t="str">
            <v/>
          </cell>
          <cell r="P34" t="str">
            <v/>
          </cell>
          <cell r="Q34">
            <v>0.16463459999999999</v>
          </cell>
          <cell r="R34">
            <v>283.06119999999999</v>
          </cell>
          <cell r="S34">
            <v>0.67373720000000004</v>
          </cell>
          <cell r="T34">
            <v>0.80343279999999995</v>
          </cell>
          <cell r="U34">
            <v>25.225602120010105</v>
          </cell>
          <cell r="V34">
            <v>3.4054419148900582E-2</v>
          </cell>
          <cell r="AA34">
            <v>69.803349999999995</v>
          </cell>
          <cell r="AB34">
            <v>180.4204</v>
          </cell>
          <cell r="AC34">
            <v>0.31518400000000002</v>
          </cell>
          <cell r="AD34">
            <v>48.807818320000003</v>
          </cell>
          <cell r="AE34">
            <v>24.684899999999999</v>
          </cell>
          <cell r="AF34">
            <v>335.47710000000001</v>
          </cell>
        </row>
        <row r="35">
          <cell r="A35" t="str">
            <v>BEKAPAI - OPLL FUTURE1. Low Value</v>
          </cell>
          <cell r="B35" t="str">
            <v>Oil-Gas</v>
          </cell>
          <cell r="C35" t="str">
            <v>1. Low Value</v>
          </cell>
          <cell r="D35" t="str">
            <v>BEKAPAI - OPLL FUTURE</v>
          </cell>
          <cell r="E35" t="str">
            <v>BEKAPAI</v>
          </cell>
          <cell r="F35" t="str">
            <v>E8. Further Development Not Viable</v>
          </cell>
          <cell r="G35" t="str">
            <v>PT PERTAMINA HULU MAHAKAM</v>
          </cell>
          <cell r="H35">
            <v>653</v>
          </cell>
          <cell r="K35">
            <v>6383</v>
          </cell>
          <cell r="L35">
            <v>76.45</v>
          </cell>
          <cell r="M35">
            <v>0.2</v>
          </cell>
          <cell r="N35">
            <v>700</v>
          </cell>
          <cell r="P35" t="str">
            <v/>
          </cell>
          <cell r="Q35">
            <v>0.19952890000000001</v>
          </cell>
          <cell r="R35">
            <v>662.88699999999994</v>
          </cell>
          <cell r="S35">
            <v>0.68884290000000004</v>
          </cell>
          <cell r="T35">
            <v>0.78253349999999999</v>
          </cell>
          <cell r="U35">
            <v>71.296536920804371</v>
          </cell>
          <cell r="V35">
            <v>9.624991865863794E-2</v>
          </cell>
          <cell r="X35">
            <v>3.8317713995968425</v>
          </cell>
          <cell r="Y35">
            <v>7.3823504574688164</v>
          </cell>
          <cell r="Z35">
            <v>15.746824288519797</v>
          </cell>
          <cell r="AA35">
            <v>7.3878870000000001</v>
          </cell>
          <cell r="AB35">
            <v>15.352790000000001</v>
          </cell>
          <cell r="AC35">
            <v>0.54034610000000005</v>
          </cell>
          <cell r="AD35">
            <v>352.84600330000001</v>
          </cell>
          <cell r="AE35">
            <v>35.32817</v>
          </cell>
          <cell r="AF35">
            <v>3.8496929999999998</v>
          </cell>
        </row>
        <row r="36">
          <cell r="A36" t="str">
            <v>BEKAPAI - OPLL FUTURE2. Middle Value</v>
          </cell>
          <cell r="B36" t="str">
            <v>Oil-Gas</v>
          </cell>
          <cell r="C36" t="str">
            <v>2. Middle Value</v>
          </cell>
          <cell r="D36" t="str">
            <v>BEKAPAI - OPLL FUTURE</v>
          </cell>
          <cell r="E36" t="str">
            <v>BEKAPAI</v>
          </cell>
          <cell r="F36" t="str">
            <v>E8. Further Development Not Viable</v>
          </cell>
          <cell r="G36" t="str">
            <v>PT PERTAMINA HULU MAHAKAM</v>
          </cell>
          <cell r="H36">
            <v>755</v>
          </cell>
          <cell r="K36">
            <v>6383</v>
          </cell>
          <cell r="L36">
            <v>76.45</v>
          </cell>
          <cell r="M36">
            <v>0.2</v>
          </cell>
          <cell r="N36">
            <v>700</v>
          </cell>
          <cell r="P36" t="str">
            <v/>
          </cell>
          <cell r="Q36">
            <v>0.19952890000000001</v>
          </cell>
          <cell r="R36">
            <v>662.88699999999994</v>
          </cell>
          <cell r="S36">
            <v>0.68884290000000004</v>
          </cell>
          <cell r="T36">
            <v>0.78253349999999999</v>
          </cell>
          <cell r="U36">
            <v>71.296536920804371</v>
          </cell>
          <cell r="V36">
            <v>9.624991865863794E-2</v>
          </cell>
          <cell r="X36">
            <v>3.8317713995968425</v>
          </cell>
          <cell r="Y36">
            <v>7.3823504574688164</v>
          </cell>
          <cell r="Z36">
            <v>15.746824288519797</v>
          </cell>
          <cell r="AA36">
            <v>7.3878870000000001</v>
          </cell>
          <cell r="AB36">
            <v>15.352790000000001</v>
          </cell>
          <cell r="AC36">
            <v>0.54034610000000005</v>
          </cell>
          <cell r="AD36">
            <v>407.96130550000004</v>
          </cell>
          <cell r="AE36">
            <v>35.32817</v>
          </cell>
          <cell r="AF36">
            <v>3.8496929999999998</v>
          </cell>
        </row>
        <row r="37">
          <cell r="A37" t="str">
            <v>BEKAPAI - OPLL FUTURE3. High Value</v>
          </cell>
          <cell r="B37" t="str">
            <v>Oil-Gas</v>
          </cell>
          <cell r="C37" t="str">
            <v>3. High Value</v>
          </cell>
          <cell r="D37" t="str">
            <v>BEKAPAI - OPLL FUTURE</v>
          </cell>
          <cell r="E37" t="str">
            <v>BEKAPAI</v>
          </cell>
          <cell r="F37" t="str">
            <v>E8. Further Development Not Viable</v>
          </cell>
          <cell r="G37" t="str">
            <v>PT PERTAMINA HULU MAHAKAM</v>
          </cell>
          <cell r="H37">
            <v>755</v>
          </cell>
          <cell r="K37">
            <v>6383</v>
          </cell>
          <cell r="L37">
            <v>76.45</v>
          </cell>
          <cell r="M37">
            <v>0.2</v>
          </cell>
          <cell r="N37">
            <v>700</v>
          </cell>
          <cell r="P37" t="str">
            <v/>
          </cell>
          <cell r="Q37">
            <v>0.19952890000000001</v>
          </cell>
          <cell r="R37">
            <v>662.88699999999994</v>
          </cell>
          <cell r="S37">
            <v>0.68884290000000004</v>
          </cell>
          <cell r="T37">
            <v>0.78253349999999999</v>
          </cell>
          <cell r="U37">
            <v>71.296536920804371</v>
          </cell>
          <cell r="V37">
            <v>9.624991865863794E-2</v>
          </cell>
          <cell r="X37">
            <v>3.8317713995968425</v>
          </cell>
          <cell r="Y37">
            <v>7.3823504574688164</v>
          </cell>
          <cell r="Z37">
            <v>15.746824288519797</v>
          </cell>
          <cell r="AA37">
            <v>7.3878870000000001</v>
          </cell>
          <cell r="AB37">
            <v>15.352790000000001</v>
          </cell>
          <cell r="AC37">
            <v>0.54034610000000005</v>
          </cell>
          <cell r="AD37">
            <v>407.96130550000004</v>
          </cell>
          <cell r="AE37">
            <v>35.32817</v>
          </cell>
          <cell r="AF37">
            <v>3.8496929999999998</v>
          </cell>
        </row>
        <row r="38">
          <cell r="A38" t="str">
            <v>PECIKO - OPLL FUTURE1. Low Value</v>
          </cell>
          <cell r="B38" t="str">
            <v>Gas</v>
          </cell>
          <cell r="C38" t="str">
            <v>1. Low Value</v>
          </cell>
          <cell r="D38" t="str">
            <v>PECIKO - OPLL FUTURE</v>
          </cell>
          <cell r="E38" t="str">
            <v>BEKAPAI</v>
          </cell>
          <cell r="F38" t="str">
            <v>E8. Further Development Not Viable</v>
          </cell>
          <cell r="G38" t="str">
            <v>PT PERTAMINA HULU MAHAKAM</v>
          </cell>
          <cell r="H38">
            <v>6745</v>
          </cell>
          <cell r="K38">
            <v>6383</v>
          </cell>
          <cell r="L38">
            <v>76.45</v>
          </cell>
          <cell r="M38">
            <v>0.2</v>
          </cell>
          <cell r="N38">
            <v>700</v>
          </cell>
          <cell r="P38" t="str">
            <v/>
          </cell>
          <cell r="Q38">
            <v>0.2012669</v>
          </cell>
          <cell r="R38">
            <v>619.76170000000002</v>
          </cell>
          <cell r="S38">
            <v>0.68137449999999999</v>
          </cell>
          <cell r="T38">
            <v>0.78374869999999996</v>
          </cell>
          <cell r="U38">
            <v>66.613123995751806</v>
          </cell>
          <cell r="V38">
            <v>8.9927337891750989E-2</v>
          </cell>
          <cell r="X38">
            <v>3.8317713995968425</v>
          </cell>
          <cell r="Y38">
            <v>7.3823504574688164</v>
          </cell>
          <cell r="Z38">
            <v>15.746824288519797</v>
          </cell>
          <cell r="AA38">
            <v>7.2692430000000003</v>
          </cell>
          <cell r="AB38">
            <v>15.765420000000001</v>
          </cell>
          <cell r="AC38">
            <v>0.53947869999999998</v>
          </cell>
          <cell r="AD38">
            <v>3638.7838314999999</v>
          </cell>
          <cell r="AE38">
            <v>15.833869999999999</v>
          </cell>
          <cell r="AF38">
            <v>3.8100510000000001</v>
          </cell>
        </row>
        <row r="39">
          <cell r="A39" t="str">
            <v>PECIKO - OPLL FUTURE2. Middle Value</v>
          </cell>
          <cell r="B39" t="str">
            <v>Gas</v>
          </cell>
          <cell r="C39" t="str">
            <v>2. Middle Value</v>
          </cell>
          <cell r="D39" t="str">
            <v>PECIKO - OPLL FUTURE</v>
          </cell>
          <cell r="E39" t="str">
            <v>BEKAPAI</v>
          </cell>
          <cell r="F39" t="str">
            <v>E8. Further Development Not Viable</v>
          </cell>
          <cell r="G39" t="str">
            <v>PT PERTAMINA HULU MAHAKAM</v>
          </cell>
          <cell r="H39">
            <v>7135</v>
          </cell>
          <cell r="K39">
            <v>6383</v>
          </cell>
          <cell r="L39">
            <v>76.45</v>
          </cell>
          <cell r="M39">
            <v>0.2</v>
          </cell>
          <cell r="N39">
            <v>700</v>
          </cell>
          <cell r="P39" t="str">
            <v/>
          </cell>
          <cell r="Q39">
            <v>0.2012669</v>
          </cell>
          <cell r="R39">
            <v>619.76170000000002</v>
          </cell>
          <cell r="S39">
            <v>0.68137449999999999</v>
          </cell>
          <cell r="T39">
            <v>0.78374869999999996</v>
          </cell>
          <cell r="U39">
            <v>66.613123995751806</v>
          </cell>
          <cell r="V39">
            <v>8.9927337891750989E-2</v>
          </cell>
          <cell r="X39">
            <v>3.8317713995968425</v>
          </cell>
          <cell r="Y39">
            <v>7.3823504574688164</v>
          </cell>
          <cell r="Z39">
            <v>15.746824288519797</v>
          </cell>
          <cell r="AA39">
            <v>7.2692430000000003</v>
          </cell>
          <cell r="AB39">
            <v>15.765420000000001</v>
          </cell>
          <cell r="AC39">
            <v>0.53947869999999998</v>
          </cell>
          <cell r="AD39">
            <v>3849.1805245</v>
          </cell>
          <cell r="AE39">
            <v>15.833869999999999</v>
          </cell>
          <cell r="AF39">
            <v>3.8100510000000001</v>
          </cell>
        </row>
        <row r="40">
          <cell r="A40" t="str">
            <v>PECIKO - OPLL FUTURE3. High Value</v>
          </cell>
          <cell r="B40" t="str">
            <v>Gas</v>
          </cell>
          <cell r="C40" t="str">
            <v>3. High Value</v>
          </cell>
          <cell r="D40" t="str">
            <v>PECIKO - OPLL FUTURE</v>
          </cell>
          <cell r="E40" t="str">
            <v>BEKAPAI</v>
          </cell>
          <cell r="F40" t="str">
            <v>E8. Further Development Not Viable</v>
          </cell>
          <cell r="G40" t="str">
            <v>PT PERTAMINA HULU MAHAKAM</v>
          </cell>
          <cell r="H40">
            <v>7305</v>
          </cell>
          <cell r="K40">
            <v>6383</v>
          </cell>
          <cell r="L40">
            <v>76.45</v>
          </cell>
          <cell r="M40">
            <v>0.2</v>
          </cell>
          <cell r="N40">
            <v>700</v>
          </cell>
          <cell r="P40" t="str">
            <v/>
          </cell>
          <cell r="Q40">
            <v>0.2012669</v>
          </cell>
          <cell r="R40">
            <v>619.76170000000002</v>
          </cell>
          <cell r="S40">
            <v>0.68137449999999999</v>
          </cell>
          <cell r="T40">
            <v>0.78374869999999996</v>
          </cell>
          <cell r="U40">
            <v>66.613123995751806</v>
          </cell>
          <cell r="V40">
            <v>8.9927337891750989E-2</v>
          </cell>
          <cell r="X40">
            <v>3.8317713995968425</v>
          </cell>
          <cell r="Y40">
            <v>7.3823504574688164</v>
          </cell>
          <cell r="Z40">
            <v>15.746824288519797</v>
          </cell>
          <cell r="AA40">
            <v>7.2692430000000003</v>
          </cell>
          <cell r="AB40">
            <v>15.765420000000001</v>
          </cell>
          <cell r="AC40">
            <v>0.53947869999999998</v>
          </cell>
          <cell r="AD40">
            <v>3940.8919034999999</v>
          </cell>
          <cell r="AE40">
            <v>15.833869999999999</v>
          </cell>
          <cell r="AF40">
            <v>3.8100510000000001</v>
          </cell>
        </row>
        <row r="41">
          <cell r="A41" t="str">
            <v>BENTU DEEP - BASE1. Low Value</v>
          </cell>
          <cell r="B41" t="str">
            <v>Gas</v>
          </cell>
          <cell r="C41" t="str">
            <v>1. Low Value</v>
          </cell>
          <cell r="D41" t="str">
            <v>BENTU DEEP - BASE</v>
          </cell>
          <cell r="E41" t="str">
            <v>BENTU DEEP</v>
          </cell>
          <cell r="F41" t="str">
            <v>X1. Discovery under Evaluation</v>
          </cell>
          <cell r="G41" t="str">
            <v>EMP BENTU LTD.</v>
          </cell>
          <cell r="H41">
            <v>2.2000000000000002</v>
          </cell>
          <cell r="K41">
            <v>2067</v>
          </cell>
          <cell r="L41" t="str">
            <v/>
          </cell>
          <cell r="N41" t="str">
            <v/>
          </cell>
          <cell r="P41">
            <v>0.56769999999999998</v>
          </cell>
          <cell r="Q41">
            <v>0.2130108</v>
          </cell>
          <cell r="R41">
            <v>108.1771</v>
          </cell>
          <cell r="S41">
            <v>0.70141019999999998</v>
          </cell>
          <cell r="T41">
            <v>0.71062630000000004</v>
          </cell>
          <cell r="U41">
            <v>11.48551072972961</v>
          </cell>
          <cell r="V41">
            <v>1.5505374050879163E-2</v>
          </cell>
          <cell r="AA41">
            <v>6.1471580000000001</v>
          </cell>
          <cell r="AB41">
            <v>1.8678790000000001</v>
          </cell>
          <cell r="AC41">
            <v>0.34357270000000001</v>
          </cell>
          <cell r="AD41">
            <v>0.75585994000000012</v>
          </cell>
          <cell r="AE41">
            <v>6.9299150000000003</v>
          </cell>
          <cell r="AF41">
            <v>112.4465</v>
          </cell>
        </row>
        <row r="42">
          <cell r="A42" t="str">
            <v>BENTU DEEP - BASE2. Middle Value</v>
          </cell>
          <cell r="B42" t="str">
            <v>Gas</v>
          </cell>
          <cell r="C42" t="str">
            <v>2. Middle Value</v>
          </cell>
          <cell r="D42" t="str">
            <v>BENTU DEEP - BASE</v>
          </cell>
          <cell r="E42" t="str">
            <v>BENTU DEEP</v>
          </cell>
          <cell r="F42" t="str">
            <v>X1. Discovery under Evaluation</v>
          </cell>
          <cell r="G42" t="str">
            <v>EMP BENTU LTD.</v>
          </cell>
          <cell r="H42">
            <v>15.9</v>
          </cell>
          <cell r="K42">
            <v>2067</v>
          </cell>
          <cell r="L42" t="str">
            <v/>
          </cell>
          <cell r="N42" t="str">
            <v/>
          </cell>
          <cell r="P42">
            <v>0.56769999999999998</v>
          </cell>
          <cell r="Q42">
            <v>0.2130108</v>
          </cell>
          <cell r="R42">
            <v>108.1771</v>
          </cell>
          <cell r="S42">
            <v>0.70141019999999998</v>
          </cell>
          <cell r="T42">
            <v>0.71062630000000004</v>
          </cell>
          <cell r="U42">
            <v>11.48551072972961</v>
          </cell>
          <cell r="V42">
            <v>1.5505374050879163E-2</v>
          </cell>
          <cell r="AA42">
            <v>6.1471580000000001</v>
          </cell>
          <cell r="AB42">
            <v>1.8678790000000001</v>
          </cell>
          <cell r="AC42">
            <v>0.34357270000000001</v>
          </cell>
          <cell r="AD42">
            <v>5.46280593</v>
          </cell>
          <cell r="AE42">
            <v>6.9299150000000003</v>
          </cell>
          <cell r="AF42">
            <v>112.4465</v>
          </cell>
        </row>
        <row r="43">
          <cell r="A43" t="str">
            <v>BENTU DEEP - BASE3. High Value</v>
          </cell>
          <cell r="B43" t="str">
            <v>Gas</v>
          </cell>
          <cell r="C43" t="str">
            <v>3. High Value</v>
          </cell>
          <cell r="D43" t="str">
            <v>BENTU DEEP - BASE</v>
          </cell>
          <cell r="E43" t="str">
            <v>BENTU DEEP</v>
          </cell>
          <cell r="F43" t="str">
            <v>X1. Discovery under Evaluation</v>
          </cell>
          <cell r="G43" t="str">
            <v>EMP BENTU LTD.</v>
          </cell>
          <cell r="H43">
            <v>27.2</v>
          </cell>
          <cell r="K43">
            <v>2067</v>
          </cell>
          <cell r="L43" t="str">
            <v/>
          </cell>
          <cell r="N43" t="str">
            <v/>
          </cell>
          <cell r="P43">
            <v>0.56769999999999998</v>
          </cell>
          <cell r="Q43">
            <v>0.2130108</v>
          </cell>
          <cell r="R43">
            <v>108.1771</v>
          </cell>
          <cell r="S43">
            <v>0.70141019999999998</v>
          </cell>
          <cell r="T43">
            <v>0.71062630000000004</v>
          </cell>
          <cell r="U43">
            <v>11.48551072972961</v>
          </cell>
          <cell r="V43">
            <v>1.5505374050879163E-2</v>
          </cell>
          <cell r="AA43">
            <v>6.1471580000000001</v>
          </cell>
          <cell r="AB43">
            <v>1.8678790000000001</v>
          </cell>
          <cell r="AC43">
            <v>0.34357270000000001</v>
          </cell>
          <cell r="AD43">
            <v>9.3451774400000005</v>
          </cell>
          <cell r="AE43">
            <v>6.9299150000000003</v>
          </cell>
          <cell r="AF43">
            <v>112.4465</v>
          </cell>
        </row>
        <row r="44">
          <cell r="A44" t="str">
            <v>BRONANG - BASE1. Low Value</v>
          </cell>
          <cell r="B44" t="str">
            <v>Gas</v>
          </cell>
          <cell r="C44" t="str">
            <v>1. Low Value</v>
          </cell>
          <cell r="D44" t="str">
            <v>BRONANG - BASE</v>
          </cell>
          <cell r="E44" t="str">
            <v>BRONANG</v>
          </cell>
          <cell r="F44" t="str">
            <v>X1. Discovery under Evaluation</v>
          </cell>
          <cell r="G44" t="str">
            <v>MEDCO E&amp;P NATUNA LTD.</v>
          </cell>
          <cell r="H44">
            <v>44</v>
          </cell>
          <cell r="K44">
            <v>4000</v>
          </cell>
          <cell r="L44" t="str">
            <v/>
          </cell>
          <cell r="M44">
            <v>0.22</v>
          </cell>
          <cell r="N44">
            <v>1000</v>
          </cell>
          <cell r="P44">
            <v>0.56999999999999995</v>
          </cell>
          <cell r="Q44">
            <v>0.2221543</v>
          </cell>
          <cell r="R44">
            <v>666.41089999999997</v>
          </cell>
          <cell r="S44">
            <v>0.62380310000000005</v>
          </cell>
          <cell r="T44">
            <v>0.71470520000000004</v>
          </cell>
          <cell r="U44">
            <v>66.004156643009409</v>
          </cell>
          <cell r="V44">
            <v>8.9105235434904756E-2</v>
          </cell>
          <cell r="AA44">
            <v>30.844380000000001</v>
          </cell>
          <cell r="AB44">
            <v>10.0907</v>
          </cell>
          <cell r="AC44">
            <v>0.59105680000000005</v>
          </cell>
          <cell r="AD44">
            <v>26.0064992</v>
          </cell>
          <cell r="AE44">
            <v>5.0092749999999997</v>
          </cell>
          <cell r="AF44">
            <v>35.92192</v>
          </cell>
        </row>
        <row r="45">
          <cell r="A45" t="str">
            <v>BRONANG - BASE2. Middle Value</v>
          </cell>
          <cell r="B45" t="str">
            <v>Gas</v>
          </cell>
          <cell r="C45" t="str">
            <v>2. Middle Value</v>
          </cell>
          <cell r="D45" t="str">
            <v>BRONANG - BASE</v>
          </cell>
          <cell r="E45" t="str">
            <v>BRONANG</v>
          </cell>
          <cell r="F45" t="str">
            <v>X1. Discovery under Evaluation</v>
          </cell>
          <cell r="G45" t="str">
            <v>MEDCO E&amp;P NATUNA LTD.</v>
          </cell>
          <cell r="H45">
            <v>76</v>
          </cell>
          <cell r="K45">
            <v>4000</v>
          </cell>
          <cell r="L45" t="str">
            <v/>
          </cell>
          <cell r="M45">
            <v>0.22</v>
          </cell>
          <cell r="N45">
            <v>1000</v>
          </cell>
          <cell r="P45">
            <v>0.56999999999999995</v>
          </cell>
          <cell r="Q45">
            <v>0.2221543</v>
          </cell>
          <cell r="R45">
            <v>666.41089999999997</v>
          </cell>
          <cell r="S45">
            <v>0.62380310000000005</v>
          </cell>
          <cell r="T45">
            <v>0.71470520000000004</v>
          </cell>
          <cell r="U45">
            <v>66.004156643009409</v>
          </cell>
          <cell r="V45">
            <v>8.9105235434904756E-2</v>
          </cell>
          <cell r="AA45">
            <v>30.844380000000001</v>
          </cell>
          <cell r="AB45">
            <v>10.0907</v>
          </cell>
          <cell r="AC45">
            <v>0.59105680000000005</v>
          </cell>
          <cell r="AD45">
            <v>44.920316800000002</v>
          </cell>
          <cell r="AE45">
            <v>5.0092749999999997</v>
          </cell>
          <cell r="AF45">
            <v>35.92192</v>
          </cell>
        </row>
        <row r="46">
          <cell r="A46" t="str">
            <v>BRONANG - BASE3. High Value</v>
          </cell>
          <cell r="B46" t="str">
            <v>Gas</v>
          </cell>
          <cell r="C46" t="str">
            <v>3. High Value</v>
          </cell>
          <cell r="D46" t="str">
            <v>BRONANG - BASE</v>
          </cell>
          <cell r="E46" t="str">
            <v>BRONANG</v>
          </cell>
          <cell r="F46" t="str">
            <v>X1. Discovery under Evaluation</v>
          </cell>
          <cell r="G46" t="str">
            <v>MEDCO E&amp;P NATUNA LTD.</v>
          </cell>
          <cell r="H46">
            <v>140</v>
          </cell>
          <cell r="K46">
            <v>4000</v>
          </cell>
          <cell r="L46" t="str">
            <v/>
          </cell>
          <cell r="M46">
            <v>0.22</v>
          </cell>
          <cell r="N46">
            <v>1000</v>
          </cell>
          <cell r="P46">
            <v>0.56999999999999995</v>
          </cell>
          <cell r="Q46">
            <v>0.2221543</v>
          </cell>
          <cell r="R46">
            <v>666.41089999999997</v>
          </cell>
          <cell r="S46">
            <v>0.62380310000000005</v>
          </cell>
          <cell r="T46">
            <v>0.71470520000000004</v>
          </cell>
          <cell r="U46">
            <v>66.004156643009409</v>
          </cell>
          <cell r="V46">
            <v>8.9105235434904756E-2</v>
          </cell>
          <cell r="AA46">
            <v>30.844380000000001</v>
          </cell>
          <cell r="AB46">
            <v>10.0907</v>
          </cell>
          <cell r="AC46">
            <v>0.59105680000000005</v>
          </cell>
          <cell r="AD46">
            <v>82.747952000000012</v>
          </cell>
          <cell r="AE46">
            <v>5.0092749999999997</v>
          </cell>
          <cell r="AF46">
            <v>35.92192</v>
          </cell>
        </row>
        <row r="47">
          <cell r="A47" t="str">
            <v>BUDIDEEP - BASE1. Low Value</v>
          </cell>
          <cell r="B47" t="str">
            <v>Gas</v>
          </cell>
          <cell r="C47" t="str">
            <v>1. Low Value</v>
          </cell>
          <cell r="D47" t="str">
            <v>BUDIDEEP - BASE</v>
          </cell>
          <cell r="E47" t="str">
            <v>BUDIDEEP</v>
          </cell>
          <cell r="F47" t="str">
            <v>X1. Discovery under Evaluation</v>
          </cell>
          <cell r="G47" t="str">
            <v>TATELY N.V.</v>
          </cell>
          <cell r="H47">
            <v>253</v>
          </cell>
          <cell r="Q47">
            <v>0.28830040000000001</v>
          </cell>
          <cell r="R47">
            <v>3978.549</v>
          </cell>
          <cell r="S47">
            <v>0.7396817</v>
          </cell>
          <cell r="T47">
            <v>0.84501139999999997</v>
          </cell>
          <cell r="U47">
            <v>716.93106405177605</v>
          </cell>
          <cell r="V47">
            <v>0.96785285203240523</v>
          </cell>
          <cell r="AA47">
            <v>33.132100000000001</v>
          </cell>
          <cell r="AB47">
            <v>48.426630000000003</v>
          </cell>
          <cell r="AC47">
            <v>0.81817770000000001</v>
          </cell>
          <cell r="AD47">
            <v>206.99895810000001</v>
          </cell>
          <cell r="AE47">
            <v>459.42790000000002</v>
          </cell>
          <cell r="AF47">
            <v>651.20609999999999</v>
          </cell>
        </row>
        <row r="48">
          <cell r="A48" t="str">
            <v>BUDIDEEP - BASE2. Middle Value</v>
          </cell>
          <cell r="B48" t="str">
            <v>Gas</v>
          </cell>
          <cell r="C48" t="str">
            <v>2. Middle Value</v>
          </cell>
          <cell r="D48" t="str">
            <v>BUDIDEEP - BASE</v>
          </cell>
          <cell r="E48" t="str">
            <v>BUDIDEEP</v>
          </cell>
          <cell r="F48" t="str">
            <v>X1. Discovery under Evaluation</v>
          </cell>
          <cell r="G48" t="str">
            <v>TATELY N.V.</v>
          </cell>
          <cell r="H48">
            <v>861</v>
          </cell>
          <cell r="Q48">
            <v>0.28830040000000001</v>
          </cell>
          <cell r="R48">
            <v>3978.549</v>
          </cell>
          <cell r="S48">
            <v>0.7396817</v>
          </cell>
          <cell r="T48">
            <v>0.84501139999999997</v>
          </cell>
          <cell r="U48">
            <v>716.93106405177605</v>
          </cell>
          <cell r="V48">
            <v>0.96785285203240523</v>
          </cell>
          <cell r="AA48">
            <v>33.132100000000001</v>
          </cell>
          <cell r="AB48">
            <v>48.426630000000003</v>
          </cell>
          <cell r="AC48">
            <v>0.81817770000000001</v>
          </cell>
          <cell r="AD48">
            <v>704.45099970000001</v>
          </cell>
          <cell r="AE48">
            <v>459.42790000000002</v>
          </cell>
          <cell r="AF48">
            <v>651.20609999999999</v>
          </cell>
        </row>
        <row r="49">
          <cell r="A49" t="str">
            <v>BUDIDEEP - BASE3. High Value</v>
          </cell>
          <cell r="B49" t="str">
            <v>Gas</v>
          </cell>
          <cell r="C49" t="str">
            <v>3. High Value</v>
          </cell>
          <cell r="D49" t="str">
            <v>BUDIDEEP - BASE</v>
          </cell>
          <cell r="E49" t="str">
            <v>BUDIDEEP</v>
          </cell>
          <cell r="F49" t="str">
            <v>X1. Discovery under Evaluation</v>
          </cell>
          <cell r="G49" t="str">
            <v>TATELY N.V.</v>
          </cell>
          <cell r="H49">
            <v>1324</v>
          </cell>
          <cell r="Q49">
            <v>0.28830040000000001</v>
          </cell>
          <cell r="R49">
            <v>3978.549</v>
          </cell>
          <cell r="S49">
            <v>0.7396817</v>
          </cell>
          <cell r="T49">
            <v>0.84501139999999997</v>
          </cell>
          <cell r="U49">
            <v>716.93106405177605</v>
          </cell>
          <cell r="V49">
            <v>0.96785285203240523</v>
          </cell>
          <cell r="AA49">
            <v>33.132100000000001</v>
          </cell>
          <cell r="AB49">
            <v>48.426630000000003</v>
          </cell>
          <cell r="AC49">
            <v>0.81817770000000001</v>
          </cell>
          <cell r="AD49">
            <v>1083.2672748</v>
          </cell>
          <cell r="AE49">
            <v>459.42790000000002</v>
          </cell>
          <cell r="AF49">
            <v>651.20609999999999</v>
          </cell>
        </row>
        <row r="50">
          <cell r="A50" t="str">
            <v>BUKIT TUA WATER INJECTION1. Low Value</v>
          </cell>
          <cell r="B50" t="str">
            <v>Oil-Gas</v>
          </cell>
          <cell r="C50" t="str">
            <v>1. Low Value</v>
          </cell>
          <cell r="D50" t="str">
            <v>BUKIT TUA WATER INJECTION</v>
          </cell>
          <cell r="E50" t="str">
            <v>BUKIT TUA</v>
          </cell>
          <cell r="F50" t="str">
            <v>E6. Further Development</v>
          </cell>
          <cell r="G50" t="str">
            <v>PC KETAPANG II LTD.</v>
          </cell>
          <cell r="H50">
            <v>107.3</v>
          </cell>
          <cell r="K50">
            <v>5889</v>
          </cell>
          <cell r="L50" t="str">
            <v/>
          </cell>
          <cell r="N50" t="str">
            <v/>
          </cell>
          <cell r="P50" t="str">
            <v/>
          </cell>
          <cell r="Q50">
            <v>0.19604460000000001</v>
          </cell>
          <cell r="R50">
            <v>117.0372</v>
          </cell>
          <cell r="S50">
            <v>0.59019509999999997</v>
          </cell>
          <cell r="T50">
            <v>0.82980259999999995</v>
          </cell>
          <cell r="U50">
            <v>11.236969400079397</v>
          </cell>
          <cell r="V50">
            <v>1.5169844671819487E-2</v>
          </cell>
          <cell r="X50">
            <v>260.51346986878218</v>
          </cell>
          <cell r="Z50">
            <v>199.18738682078609</v>
          </cell>
          <cell r="AA50">
            <v>81.070210000000003</v>
          </cell>
          <cell r="AB50">
            <v>199.7039</v>
          </cell>
          <cell r="AC50">
            <v>0.33966879999999999</v>
          </cell>
          <cell r="AD50">
            <v>36.446462239999995</v>
          </cell>
          <cell r="AE50">
            <v>3.4608210000000001</v>
          </cell>
          <cell r="AF50">
            <v>260.43189999999998</v>
          </cell>
        </row>
        <row r="51">
          <cell r="A51" t="str">
            <v>BUKIT TUA WATER INJECTION2. Middle Value</v>
          </cell>
          <cell r="B51" t="str">
            <v>Oil-Gas</v>
          </cell>
          <cell r="C51" t="str">
            <v>2. Middle Value</v>
          </cell>
          <cell r="D51" t="str">
            <v>BUKIT TUA WATER INJECTION</v>
          </cell>
          <cell r="E51" t="str">
            <v>BUKIT TUA</v>
          </cell>
          <cell r="F51" t="str">
            <v>E6. Further Development</v>
          </cell>
          <cell r="G51" t="str">
            <v>PC KETAPANG II LTD.</v>
          </cell>
          <cell r="H51">
            <v>186.8</v>
          </cell>
          <cell r="K51">
            <v>5889</v>
          </cell>
          <cell r="L51" t="str">
            <v/>
          </cell>
          <cell r="N51" t="str">
            <v/>
          </cell>
          <cell r="P51" t="str">
            <v/>
          </cell>
          <cell r="Q51">
            <v>0.19604460000000001</v>
          </cell>
          <cell r="R51">
            <v>117.0372</v>
          </cell>
          <cell r="S51">
            <v>0.59019509999999997</v>
          </cell>
          <cell r="T51">
            <v>0.82980259999999995</v>
          </cell>
          <cell r="U51">
            <v>11.236969400079397</v>
          </cell>
          <cell r="V51">
            <v>1.5169844671819487E-2</v>
          </cell>
          <cell r="X51">
            <v>260.51346986878218</v>
          </cell>
          <cell r="Z51">
            <v>199.18738682078609</v>
          </cell>
          <cell r="AA51">
            <v>81.070210000000003</v>
          </cell>
          <cell r="AB51">
            <v>199.7039</v>
          </cell>
          <cell r="AC51">
            <v>0.33966879999999999</v>
          </cell>
          <cell r="AD51">
            <v>63.450131840000005</v>
          </cell>
          <cell r="AE51">
            <v>3.4608210000000001</v>
          </cell>
          <cell r="AF51">
            <v>260.43189999999998</v>
          </cell>
        </row>
        <row r="52">
          <cell r="A52" t="str">
            <v>BUKIT TUA WATER INJECTION3. High Value</v>
          </cell>
          <cell r="B52" t="str">
            <v>Oil-Gas</v>
          </cell>
          <cell r="C52" t="str">
            <v>3. High Value</v>
          </cell>
          <cell r="D52" t="str">
            <v>BUKIT TUA WATER INJECTION</v>
          </cell>
          <cell r="E52" t="str">
            <v>BUKIT TUA</v>
          </cell>
          <cell r="F52" t="str">
            <v>E6. Further Development</v>
          </cell>
          <cell r="G52" t="str">
            <v>PC KETAPANG II LTD.</v>
          </cell>
          <cell r="H52">
            <v>401</v>
          </cell>
          <cell r="K52">
            <v>5889</v>
          </cell>
          <cell r="L52" t="str">
            <v/>
          </cell>
          <cell r="N52" t="str">
            <v/>
          </cell>
          <cell r="P52" t="str">
            <v/>
          </cell>
          <cell r="Q52">
            <v>0.19604460000000001</v>
          </cell>
          <cell r="R52">
            <v>117.0372</v>
          </cell>
          <cell r="S52">
            <v>0.59019509999999997</v>
          </cell>
          <cell r="T52">
            <v>0.82980259999999995</v>
          </cell>
          <cell r="U52">
            <v>11.236969400079397</v>
          </cell>
          <cell r="V52">
            <v>1.5169844671819487E-2</v>
          </cell>
          <cell r="X52">
            <v>260.51346986878218</v>
          </cell>
          <cell r="Z52">
            <v>199.18738682078609</v>
          </cell>
          <cell r="AA52">
            <v>81.070210000000003</v>
          </cell>
          <cell r="AB52">
            <v>199.7039</v>
          </cell>
          <cell r="AC52">
            <v>0.33966879999999999</v>
          </cell>
          <cell r="AD52">
            <v>136.20718879999998</v>
          </cell>
          <cell r="AE52">
            <v>3.4608210000000001</v>
          </cell>
          <cell r="AF52">
            <v>260.43189999999998</v>
          </cell>
        </row>
        <row r="53">
          <cell r="A53" t="str">
            <v>BUNGKAL OTHER - BASE1. Low Value</v>
          </cell>
          <cell r="B53" t="str">
            <v>Oil-Gas</v>
          </cell>
          <cell r="C53" t="str">
            <v>1. Low Value</v>
          </cell>
          <cell r="D53" t="str">
            <v>BUNGKAL OTHER - BASE</v>
          </cell>
          <cell r="E53" t="str">
            <v>BUNGKAL</v>
          </cell>
          <cell r="F53" t="str">
            <v>X0. Development Pending</v>
          </cell>
          <cell r="G53" t="str">
            <v>Jindi South Jambi B Co. Ltd</v>
          </cell>
          <cell r="H53">
            <v>1028.02</v>
          </cell>
          <cell r="K53">
            <v>8143</v>
          </cell>
          <cell r="L53" t="str">
            <v/>
          </cell>
          <cell r="N53" t="str">
            <v/>
          </cell>
          <cell r="P53" t="str">
            <v/>
          </cell>
          <cell r="Q53">
            <v>0.1748864</v>
          </cell>
          <cell r="R53">
            <v>199.13380000000001</v>
          </cell>
          <cell r="S53">
            <v>0.59288799999999997</v>
          </cell>
          <cell r="T53">
            <v>0.81928900000000004</v>
          </cell>
          <cell r="U53">
            <v>16.916511315730475</v>
          </cell>
          <cell r="V53">
            <v>2.2837193900954719E-2</v>
          </cell>
          <cell r="AA53">
            <v>204.91650000000001</v>
          </cell>
          <cell r="AB53">
            <v>199.4957</v>
          </cell>
          <cell r="AC53">
            <v>0.3404469</v>
          </cell>
          <cell r="AD53">
            <v>349.98622213800002</v>
          </cell>
          <cell r="AE53">
            <v>15.784470000000001</v>
          </cell>
          <cell r="AF53">
            <v>231.40790000000001</v>
          </cell>
        </row>
        <row r="54">
          <cell r="A54" t="str">
            <v>BUNGKAL OTHER - BASE2. Middle Value</v>
          </cell>
          <cell r="B54" t="str">
            <v>Oil-Gas</v>
          </cell>
          <cell r="C54" t="str">
            <v>2. Middle Value</v>
          </cell>
          <cell r="D54" t="str">
            <v>BUNGKAL OTHER - BASE</v>
          </cell>
          <cell r="E54" t="str">
            <v>BUNGKAL</v>
          </cell>
          <cell r="F54" t="str">
            <v>X0. Development Pending</v>
          </cell>
          <cell r="G54" t="str">
            <v>Jindi South Jambi B Co. Ltd</v>
          </cell>
          <cell r="H54">
            <v>1028.0899999999999</v>
          </cell>
          <cell r="K54">
            <v>8143</v>
          </cell>
          <cell r="L54" t="str">
            <v/>
          </cell>
          <cell r="N54" t="str">
            <v/>
          </cell>
          <cell r="P54" t="str">
            <v/>
          </cell>
          <cell r="Q54">
            <v>0.1748864</v>
          </cell>
          <cell r="R54">
            <v>199.13380000000001</v>
          </cell>
          <cell r="S54">
            <v>0.59288799999999997</v>
          </cell>
          <cell r="T54">
            <v>0.81928900000000004</v>
          </cell>
          <cell r="U54">
            <v>16.916511315730475</v>
          </cell>
          <cell r="V54">
            <v>2.2837193900954719E-2</v>
          </cell>
          <cell r="AA54">
            <v>204.91650000000001</v>
          </cell>
          <cell r="AB54">
            <v>199.4957</v>
          </cell>
          <cell r="AC54">
            <v>0.3404469</v>
          </cell>
          <cell r="AD54">
            <v>350.01005342099995</v>
          </cell>
          <cell r="AE54">
            <v>15.784470000000001</v>
          </cell>
          <cell r="AF54">
            <v>231.40790000000001</v>
          </cell>
        </row>
        <row r="55">
          <cell r="A55" t="str">
            <v>BUNGKAL OTHER - BASE3. High Value</v>
          </cell>
          <cell r="B55" t="str">
            <v>Oil-Gas</v>
          </cell>
          <cell r="C55" t="str">
            <v>3. High Value</v>
          </cell>
          <cell r="D55" t="str">
            <v>BUNGKAL OTHER - BASE</v>
          </cell>
          <cell r="E55" t="str">
            <v>BUNGKAL</v>
          </cell>
          <cell r="F55" t="str">
            <v>X0. Development Pending</v>
          </cell>
          <cell r="G55" t="str">
            <v>Jindi South Jambi B Co. Ltd</v>
          </cell>
          <cell r="H55">
            <v>1028.1600000000001</v>
          </cell>
          <cell r="K55">
            <v>8143</v>
          </cell>
          <cell r="L55" t="str">
            <v/>
          </cell>
          <cell r="N55" t="str">
            <v/>
          </cell>
          <cell r="P55" t="str">
            <v/>
          </cell>
          <cell r="Q55">
            <v>0.1748864</v>
          </cell>
          <cell r="R55">
            <v>199.13380000000001</v>
          </cell>
          <cell r="S55">
            <v>0.59288799999999997</v>
          </cell>
          <cell r="T55">
            <v>0.81928900000000004</v>
          </cell>
          <cell r="U55">
            <v>16.916511315730475</v>
          </cell>
          <cell r="V55">
            <v>2.2837193900954719E-2</v>
          </cell>
          <cell r="AA55">
            <v>204.91650000000001</v>
          </cell>
          <cell r="AB55">
            <v>199.4957</v>
          </cell>
          <cell r="AC55">
            <v>0.3404469</v>
          </cell>
          <cell r="AD55">
            <v>350.033884704</v>
          </cell>
          <cell r="AE55">
            <v>15.784470000000001</v>
          </cell>
          <cell r="AF55">
            <v>231.40790000000001</v>
          </cell>
        </row>
        <row r="56">
          <cell r="A56" t="str">
            <v>PENGEMBANGAN LAPANGAN BUNYU OPLL1. Low Value</v>
          </cell>
          <cell r="B56" t="str">
            <v>Oil-Gas</v>
          </cell>
          <cell r="C56" t="str">
            <v>1. Low Value</v>
          </cell>
          <cell r="D56" t="str">
            <v>PENGEMBANGAN LAPANGAN BUNYU OPLL</v>
          </cell>
          <cell r="E56" t="str">
            <v>BUNYU NIBUNG</v>
          </cell>
          <cell r="F56" t="str">
            <v>E6. Further Development</v>
          </cell>
          <cell r="G56" t="str">
            <v>PT PERTAMINA EP</v>
          </cell>
          <cell r="H56">
            <v>266.83300000000003</v>
          </cell>
          <cell r="K56">
            <v>8500</v>
          </cell>
          <cell r="L56" t="str">
            <v/>
          </cell>
          <cell r="M56">
            <v>0.2</v>
          </cell>
          <cell r="N56">
            <v>409</v>
          </cell>
          <cell r="P56" t="str">
            <v/>
          </cell>
          <cell r="Q56">
            <v>0.20084920000000001</v>
          </cell>
          <cell r="R56">
            <v>367.40469999999999</v>
          </cell>
          <cell r="S56">
            <v>0.70763819999999999</v>
          </cell>
          <cell r="T56">
            <v>0.78201589999999999</v>
          </cell>
          <cell r="U56">
            <v>40.83585624603338</v>
          </cell>
          <cell r="V56">
            <v>5.5128173285645773E-2</v>
          </cell>
          <cell r="X56">
            <v>31.734856878404639</v>
          </cell>
          <cell r="Z56">
            <v>152.09863835055347</v>
          </cell>
          <cell r="AA56">
            <v>35.974899999999998</v>
          </cell>
          <cell r="AB56">
            <v>152.5761</v>
          </cell>
          <cell r="AC56">
            <v>0.29886360000000001</v>
          </cell>
          <cell r="AD56">
            <v>79.746670978800012</v>
          </cell>
          <cell r="AE56">
            <v>26.458850000000002</v>
          </cell>
          <cell r="AF56">
            <v>31.772359999999999</v>
          </cell>
        </row>
        <row r="57">
          <cell r="A57" t="str">
            <v>PENGEMBANGAN LAPANGAN BUNYU OPLL2. Middle Value</v>
          </cell>
          <cell r="B57" t="str">
            <v>Oil-Gas</v>
          </cell>
          <cell r="C57" t="str">
            <v>2. Middle Value</v>
          </cell>
          <cell r="D57" t="str">
            <v>PENGEMBANGAN LAPANGAN BUNYU OPLL</v>
          </cell>
          <cell r="E57" t="str">
            <v>BUNYU NIBUNG</v>
          </cell>
          <cell r="F57" t="str">
            <v>E6. Further Development</v>
          </cell>
          <cell r="G57" t="str">
            <v>PT PERTAMINA EP</v>
          </cell>
          <cell r="H57">
            <v>348.505</v>
          </cell>
          <cell r="K57">
            <v>8500</v>
          </cell>
          <cell r="L57" t="str">
            <v/>
          </cell>
          <cell r="M57">
            <v>0.2</v>
          </cell>
          <cell r="N57">
            <v>409</v>
          </cell>
          <cell r="P57" t="str">
            <v/>
          </cell>
          <cell r="Q57">
            <v>0.20084920000000001</v>
          </cell>
          <cell r="R57">
            <v>367.40469999999999</v>
          </cell>
          <cell r="S57">
            <v>0.70763819999999999</v>
          </cell>
          <cell r="T57">
            <v>0.78201589999999999</v>
          </cell>
          <cell r="U57">
            <v>40.83585624603338</v>
          </cell>
          <cell r="V57">
            <v>5.5128173285645773E-2</v>
          </cell>
          <cell r="X57">
            <v>31.734856878404639</v>
          </cell>
          <cell r="Z57">
            <v>152.09863835055347</v>
          </cell>
          <cell r="AA57">
            <v>35.974899999999998</v>
          </cell>
          <cell r="AB57">
            <v>152.5761</v>
          </cell>
          <cell r="AC57">
            <v>0.29886360000000001</v>
          </cell>
          <cell r="AD57">
            <v>104.15545891800001</v>
          </cell>
          <cell r="AE57">
            <v>26.458850000000002</v>
          </cell>
          <cell r="AF57">
            <v>31.772359999999999</v>
          </cell>
        </row>
        <row r="58">
          <cell r="A58" t="str">
            <v>PENGEMBANGAN LAPANGAN BUNYU OPLL3. High Value</v>
          </cell>
          <cell r="B58" t="str">
            <v>Oil-Gas</v>
          </cell>
          <cell r="C58" t="str">
            <v>3. High Value</v>
          </cell>
          <cell r="D58" t="str">
            <v>PENGEMBANGAN LAPANGAN BUNYU OPLL</v>
          </cell>
          <cell r="E58" t="str">
            <v>BUNYU NIBUNG</v>
          </cell>
          <cell r="F58" t="str">
            <v>E6. Further Development</v>
          </cell>
          <cell r="G58" t="str">
            <v>PT PERTAMINA EP</v>
          </cell>
          <cell r="H58">
            <v>348.505</v>
          </cell>
          <cell r="K58">
            <v>8500</v>
          </cell>
          <cell r="L58" t="str">
            <v/>
          </cell>
          <cell r="M58">
            <v>0.2</v>
          </cell>
          <cell r="N58">
            <v>409</v>
          </cell>
          <cell r="P58" t="str">
            <v/>
          </cell>
          <cell r="Q58">
            <v>0.20084920000000001</v>
          </cell>
          <cell r="R58">
            <v>367.40469999999999</v>
          </cell>
          <cell r="S58">
            <v>0.70763819999999999</v>
          </cell>
          <cell r="T58">
            <v>0.78201589999999999</v>
          </cell>
          <cell r="U58">
            <v>40.83585624603338</v>
          </cell>
          <cell r="V58">
            <v>5.5128173285645773E-2</v>
          </cell>
          <cell r="X58">
            <v>31.734856878404639</v>
          </cell>
          <cell r="Z58">
            <v>152.09863835055347</v>
          </cell>
          <cell r="AA58">
            <v>35.974899999999998</v>
          </cell>
          <cell r="AB58">
            <v>152.5761</v>
          </cell>
          <cell r="AC58">
            <v>0.29886360000000001</v>
          </cell>
          <cell r="AD58">
            <v>104.15545891800001</v>
          </cell>
          <cell r="AE58">
            <v>26.458850000000002</v>
          </cell>
          <cell r="AF58">
            <v>31.772359999999999</v>
          </cell>
        </row>
        <row r="59">
          <cell r="A59" t="str">
            <v>CENDANA - BASE1. Low Value</v>
          </cell>
          <cell r="B59" t="str">
            <v>Gas</v>
          </cell>
          <cell r="C59" t="str">
            <v>1. Low Value</v>
          </cell>
          <cell r="D59" t="str">
            <v>CENDANA - BASE</v>
          </cell>
          <cell r="E59" t="str">
            <v>CENDANA</v>
          </cell>
          <cell r="F59" t="str">
            <v>X1. Discovery under Evaluation</v>
          </cell>
          <cell r="G59" t="str">
            <v>EXXONMOBIL CEPU LTD.</v>
          </cell>
          <cell r="H59">
            <v>208</v>
          </cell>
          <cell r="K59">
            <v>6588</v>
          </cell>
          <cell r="L59" t="str">
            <v/>
          </cell>
          <cell r="N59">
            <v>2</v>
          </cell>
          <cell r="P59" t="str">
            <v/>
          </cell>
          <cell r="Q59">
            <v>0.15732750000000001</v>
          </cell>
          <cell r="R59">
            <v>122.5359</v>
          </cell>
          <cell r="S59">
            <v>0.42811630000000001</v>
          </cell>
          <cell r="T59">
            <v>0.80343279999999995</v>
          </cell>
          <cell r="U59">
            <v>6.631004271176713</v>
          </cell>
          <cell r="V59">
            <v>8.9518179885060088E-3</v>
          </cell>
          <cell r="X59">
            <v>18.4248139596871</v>
          </cell>
          <cell r="Y59">
            <v>30.634076303168108</v>
          </cell>
          <cell r="Z59">
            <v>3.8798120837610517</v>
          </cell>
          <cell r="AA59">
            <v>30.633929999999999</v>
          </cell>
          <cell r="AB59">
            <v>3.8807879999999999</v>
          </cell>
          <cell r="AC59">
            <v>0.65988630000000004</v>
          </cell>
          <cell r="AD59">
            <v>137.2563504</v>
          </cell>
          <cell r="AE59">
            <v>16.778500000000001</v>
          </cell>
          <cell r="AF59">
            <v>18.964569999999998</v>
          </cell>
        </row>
        <row r="60">
          <cell r="A60" t="str">
            <v>CENDANA - BASE2. Middle Value</v>
          </cell>
          <cell r="B60" t="str">
            <v>Gas</v>
          </cell>
          <cell r="C60" t="str">
            <v>2. Middle Value</v>
          </cell>
          <cell r="D60" t="str">
            <v>CENDANA - BASE</v>
          </cell>
          <cell r="E60" t="str">
            <v>CENDANA</v>
          </cell>
          <cell r="F60" t="str">
            <v>X1. Discovery under Evaluation</v>
          </cell>
          <cell r="G60" t="str">
            <v>EXXONMOBIL CEPU LTD.</v>
          </cell>
          <cell r="H60">
            <v>263</v>
          </cell>
          <cell r="K60">
            <v>6588</v>
          </cell>
          <cell r="L60" t="str">
            <v/>
          </cell>
          <cell r="N60">
            <v>2</v>
          </cell>
          <cell r="P60" t="str">
            <v/>
          </cell>
          <cell r="Q60">
            <v>0.15732750000000001</v>
          </cell>
          <cell r="R60">
            <v>122.5359</v>
          </cell>
          <cell r="S60">
            <v>0.42811630000000001</v>
          </cell>
          <cell r="T60">
            <v>0.80343279999999995</v>
          </cell>
          <cell r="U60">
            <v>6.631004271176713</v>
          </cell>
          <cell r="V60">
            <v>8.9518179885060088E-3</v>
          </cell>
          <cell r="X60">
            <v>18.4248139596871</v>
          </cell>
          <cell r="Y60">
            <v>30.634076303168108</v>
          </cell>
          <cell r="Z60">
            <v>3.8798120837610517</v>
          </cell>
          <cell r="AA60">
            <v>30.633929999999999</v>
          </cell>
          <cell r="AB60">
            <v>3.8807879999999999</v>
          </cell>
          <cell r="AC60">
            <v>0.65988630000000004</v>
          </cell>
          <cell r="AD60">
            <v>173.5500969</v>
          </cell>
          <cell r="AE60">
            <v>16.778500000000001</v>
          </cell>
          <cell r="AF60">
            <v>18.964569999999998</v>
          </cell>
        </row>
        <row r="61">
          <cell r="A61" t="str">
            <v>CENDANA - BASE3. High Value</v>
          </cell>
          <cell r="B61" t="str">
            <v>Gas</v>
          </cell>
          <cell r="C61" t="str">
            <v>3. High Value</v>
          </cell>
          <cell r="D61" t="str">
            <v>CENDANA - BASE</v>
          </cell>
          <cell r="E61" t="str">
            <v>CENDANA</v>
          </cell>
          <cell r="F61" t="str">
            <v>X1. Discovery under Evaluation</v>
          </cell>
          <cell r="G61" t="str">
            <v>EXXONMOBIL CEPU LTD.</v>
          </cell>
          <cell r="H61">
            <v>407</v>
          </cell>
          <cell r="K61">
            <v>6588</v>
          </cell>
          <cell r="L61" t="str">
            <v/>
          </cell>
          <cell r="N61">
            <v>2</v>
          </cell>
          <cell r="P61" t="str">
            <v/>
          </cell>
          <cell r="Q61">
            <v>0.15732750000000001</v>
          </cell>
          <cell r="R61">
            <v>122.5359</v>
          </cell>
          <cell r="S61">
            <v>0.42811630000000001</v>
          </cell>
          <cell r="T61">
            <v>0.80343279999999995</v>
          </cell>
          <cell r="U61">
            <v>6.631004271176713</v>
          </cell>
          <cell r="V61">
            <v>8.9518179885060088E-3</v>
          </cell>
          <cell r="X61">
            <v>18.4248139596871</v>
          </cell>
          <cell r="Y61">
            <v>30.634076303168108</v>
          </cell>
          <cell r="Z61">
            <v>3.8798120837610517</v>
          </cell>
          <cell r="AA61">
            <v>30.633929999999999</v>
          </cell>
          <cell r="AB61">
            <v>3.8807879999999999</v>
          </cell>
          <cell r="AC61">
            <v>0.65988630000000004</v>
          </cell>
          <cell r="AD61">
            <v>268.57372409999999</v>
          </cell>
          <cell r="AE61">
            <v>16.778500000000001</v>
          </cell>
          <cell r="AF61">
            <v>18.964569999999998</v>
          </cell>
        </row>
        <row r="62">
          <cell r="A62" t="str">
            <v>CENDANAPURA BASE1. Low Value</v>
          </cell>
          <cell r="B62" t="str">
            <v>Oil-Gas</v>
          </cell>
          <cell r="C62" t="str">
            <v>1. Low Value</v>
          </cell>
          <cell r="D62" t="str">
            <v>CENDANAPURA BASE</v>
          </cell>
          <cell r="E62" t="str">
            <v>CENDANAPURA</v>
          </cell>
          <cell r="F62" t="str">
            <v>X0. Development Pending</v>
          </cell>
          <cell r="G62" t="str">
            <v>JOB PERTAMINA - MEDCO E&amp;P TOMORI SULAWESI</v>
          </cell>
          <cell r="H62">
            <v>47.01</v>
          </cell>
          <cell r="K62">
            <v>6398</v>
          </cell>
          <cell r="L62" t="str">
            <v/>
          </cell>
          <cell r="M62">
            <v>0.18</v>
          </cell>
          <cell r="N62">
            <v>682.5</v>
          </cell>
          <cell r="O62">
            <v>0</v>
          </cell>
          <cell r="P62" t="str">
            <v/>
          </cell>
          <cell r="Q62">
            <v>0.18380940000000001</v>
          </cell>
          <cell r="R62">
            <v>625.60059999999999</v>
          </cell>
          <cell r="S62">
            <v>0.71892699999999998</v>
          </cell>
          <cell r="T62">
            <v>0.81928900000000004</v>
          </cell>
          <cell r="U62">
            <v>67.730891530634537</v>
          </cell>
          <cell r="V62">
            <v>9.1436317695794397E-2</v>
          </cell>
          <cell r="AA62">
            <v>22.966840000000001</v>
          </cell>
          <cell r="AB62">
            <v>25.724689999999999</v>
          </cell>
          <cell r="AC62">
            <v>0.31623970000000001</v>
          </cell>
          <cell r="AD62">
            <v>14.866428297000001</v>
          </cell>
          <cell r="AE62">
            <v>10.36684</v>
          </cell>
          <cell r="AF62">
            <v>41.306719999999999</v>
          </cell>
        </row>
        <row r="63">
          <cell r="A63" t="str">
            <v>CENDANAPURA BASE2. Middle Value</v>
          </cell>
          <cell r="B63" t="str">
            <v>Oil-Gas</v>
          </cell>
          <cell r="C63" t="str">
            <v>2. Middle Value</v>
          </cell>
          <cell r="D63" t="str">
            <v>CENDANAPURA BASE</v>
          </cell>
          <cell r="E63" t="str">
            <v>CENDANAPURA</v>
          </cell>
          <cell r="F63" t="str">
            <v>X0. Development Pending</v>
          </cell>
          <cell r="G63" t="str">
            <v>JOB PERTAMINA - MEDCO E&amp;P TOMORI SULAWESI</v>
          </cell>
          <cell r="H63">
            <v>67.12</v>
          </cell>
          <cell r="K63">
            <v>6398</v>
          </cell>
          <cell r="L63" t="str">
            <v/>
          </cell>
          <cell r="M63">
            <v>0.18</v>
          </cell>
          <cell r="N63">
            <v>682.5</v>
          </cell>
          <cell r="O63">
            <v>0</v>
          </cell>
          <cell r="P63" t="str">
            <v/>
          </cell>
          <cell r="Q63">
            <v>0.18380940000000001</v>
          </cell>
          <cell r="R63">
            <v>625.60059999999999</v>
          </cell>
          <cell r="S63">
            <v>0.71892699999999998</v>
          </cell>
          <cell r="T63">
            <v>0.81928900000000004</v>
          </cell>
          <cell r="U63">
            <v>67.730891530634537</v>
          </cell>
          <cell r="V63">
            <v>9.1436317695794397E-2</v>
          </cell>
          <cell r="AA63">
            <v>22.966840000000001</v>
          </cell>
          <cell r="AB63">
            <v>25.724689999999999</v>
          </cell>
          <cell r="AC63">
            <v>0.31623970000000001</v>
          </cell>
          <cell r="AD63">
            <v>21.226008664000002</v>
          </cell>
          <cell r="AE63">
            <v>10.36684</v>
          </cell>
          <cell r="AF63">
            <v>41.306719999999999</v>
          </cell>
        </row>
        <row r="64">
          <cell r="A64" t="str">
            <v>CENDANAPURA BASE3. High Value</v>
          </cell>
          <cell r="B64" t="str">
            <v>Oil-Gas</v>
          </cell>
          <cell r="C64" t="str">
            <v>3. High Value</v>
          </cell>
          <cell r="D64" t="str">
            <v>CENDANAPURA BASE</v>
          </cell>
          <cell r="E64" t="str">
            <v>CENDANAPURA</v>
          </cell>
          <cell r="F64" t="str">
            <v>X0. Development Pending</v>
          </cell>
          <cell r="G64" t="str">
            <v>JOB PERTAMINA - MEDCO E&amp;P TOMORI SULAWESI</v>
          </cell>
          <cell r="H64">
            <v>67.12</v>
          </cell>
          <cell r="K64">
            <v>6398</v>
          </cell>
          <cell r="L64" t="str">
            <v/>
          </cell>
          <cell r="M64">
            <v>0.18</v>
          </cell>
          <cell r="N64">
            <v>682.5</v>
          </cell>
          <cell r="O64">
            <v>0</v>
          </cell>
          <cell r="P64" t="str">
            <v/>
          </cell>
          <cell r="Q64">
            <v>0.18380940000000001</v>
          </cell>
          <cell r="R64">
            <v>625.60059999999999</v>
          </cell>
          <cell r="S64">
            <v>0.71892699999999998</v>
          </cell>
          <cell r="T64">
            <v>0.81928900000000004</v>
          </cell>
          <cell r="U64">
            <v>67.730891530634537</v>
          </cell>
          <cell r="V64">
            <v>9.1436317695794397E-2</v>
          </cell>
          <cell r="AA64">
            <v>22.966840000000001</v>
          </cell>
          <cell r="AB64">
            <v>25.724689999999999</v>
          </cell>
          <cell r="AC64">
            <v>0.31623970000000001</v>
          </cell>
          <cell r="AD64">
            <v>21.226008664000002</v>
          </cell>
          <cell r="AE64">
            <v>10.36684</v>
          </cell>
          <cell r="AF64">
            <v>41.306719999999999</v>
          </cell>
        </row>
        <row r="65">
          <cell r="A65" t="str">
            <v>DAWANG - BASE1. Low Value</v>
          </cell>
          <cell r="B65" t="str">
            <v>Gas</v>
          </cell>
          <cell r="C65" t="str">
            <v>1. Low Value</v>
          </cell>
          <cell r="D65" t="str">
            <v>DAWANG - BASE</v>
          </cell>
          <cell r="E65" t="str">
            <v>DAWANG</v>
          </cell>
          <cell r="F65" t="str">
            <v>X1. Discovery under Evaluation</v>
          </cell>
          <cell r="G65" t="str">
            <v>CITIC SERAM ENERGY LTD.</v>
          </cell>
          <cell r="H65">
            <v>0.621</v>
          </cell>
          <cell r="K65">
            <v>2000</v>
          </cell>
          <cell r="L65" t="str">
            <v/>
          </cell>
          <cell r="M65">
            <v>0.28000000000000003</v>
          </cell>
          <cell r="N65">
            <v>72</v>
          </cell>
          <cell r="P65" t="str">
            <v/>
          </cell>
          <cell r="Q65">
            <v>0.26587820000000001</v>
          </cell>
          <cell r="R65">
            <v>92.949520000000007</v>
          </cell>
          <cell r="S65">
            <v>0.69915249999999995</v>
          </cell>
          <cell r="T65">
            <v>0.81933840000000002</v>
          </cell>
          <cell r="U65">
            <v>14.156800295501636</v>
          </cell>
          <cell r="V65">
            <v>1.9111599746032115E-2</v>
          </cell>
          <cell r="AA65">
            <v>359.29829999999998</v>
          </cell>
          <cell r="AB65">
            <v>254.4973</v>
          </cell>
          <cell r="AC65">
            <v>0.50049960000000004</v>
          </cell>
          <cell r="AD65">
            <v>0.31081025160000003</v>
          </cell>
          <cell r="AE65">
            <v>23.664169999999999</v>
          </cell>
          <cell r="AF65">
            <v>89.380120000000005</v>
          </cell>
        </row>
        <row r="66">
          <cell r="A66" t="str">
            <v>DAWANG - BASE2. Middle Value</v>
          </cell>
          <cell r="B66" t="str">
            <v>Gas</v>
          </cell>
          <cell r="C66" t="str">
            <v>2. Middle Value</v>
          </cell>
          <cell r="D66" t="str">
            <v>DAWANG - BASE</v>
          </cell>
          <cell r="E66" t="str">
            <v>DAWANG</v>
          </cell>
          <cell r="F66" t="str">
            <v>X1. Discovery under Evaluation</v>
          </cell>
          <cell r="G66" t="str">
            <v>CITIC SERAM ENERGY LTD.</v>
          </cell>
          <cell r="H66">
            <v>2.1589999999999998</v>
          </cell>
          <cell r="K66">
            <v>2000</v>
          </cell>
          <cell r="L66" t="str">
            <v/>
          </cell>
          <cell r="M66">
            <v>0.28000000000000003</v>
          </cell>
          <cell r="N66">
            <v>72</v>
          </cell>
          <cell r="P66" t="str">
            <v/>
          </cell>
          <cell r="Q66">
            <v>0.26587820000000001</v>
          </cell>
          <cell r="R66">
            <v>92.949520000000007</v>
          </cell>
          <cell r="S66">
            <v>0.69915249999999995</v>
          </cell>
          <cell r="T66">
            <v>0.81933840000000002</v>
          </cell>
          <cell r="U66">
            <v>14.156800295501636</v>
          </cell>
          <cell r="V66">
            <v>1.9111599746032115E-2</v>
          </cell>
          <cell r="AA66">
            <v>359.29829999999998</v>
          </cell>
          <cell r="AB66">
            <v>254.4973</v>
          </cell>
          <cell r="AC66">
            <v>0.50049960000000004</v>
          </cell>
          <cell r="AD66">
            <v>1.0805786364000001</v>
          </cell>
          <cell r="AE66">
            <v>23.664169999999999</v>
          </cell>
          <cell r="AF66">
            <v>89.380120000000005</v>
          </cell>
        </row>
        <row r="67">
          <cell r="A67" t="str">
            <v>DAWANG - BASE3. High Value</v>
          </cell>
          <cell r="B67" t="str">
            <v>Gas</v>
          </cell>
          <cell r="C67" t="str">
            <v>3. High Value</v>
          </cell>
          <cell r="D67" t="str">
            <v>DAWANG - BASE</v>
          </cell>
          <cell r="E67" t="str">
            <v>DAWANG</v>
          </cell>
          <cell r="F67" t="str">
            <v>X1. Discovery under Evaluation</v>
          </cell>
          <cell r="G67" t="str">
            <v>CITIC SERAM ENERGY LTD.</v>
          </cell>
          <cell r="H67">
            <v>14.8</v>
          </cell>
          <cell r="K67">
            <v>2000</v>
          </cell>
          <cell r="L67" t="str">
            <v/>
          </cell>
          <cell r="M67">
            <v>0.28000000000000003</v>
          </cell>
          <cell r="N67">
            <v>72</v>
          </cell>
          <cell r="P67" t="str">
            <v/>
          </cell>
          <cell r="Q67">
            <v>0.26587820000000001</v>
          </cell>
          <cell r="R67">
            <v>92.949520000000007</v>
          </cell>
          <cell r="S67">
            <v>0.69915249999999995</v>
          </cell>
          <cell r="T67">
            <v>0.81933840000000002</v>
          </cell>
          <cell r="U67">
            <v>14.156800295501636</v>
          </cell>
          <cell r="V67">
            <v>1.9111599746032115E-2</v>
          </cell>
          <cell r="AA67">
            <v>359.29829999999998</v>
          </cell>
          <cell r="AB67">
            <v>254.4973</v>
          </cell>
          <cell r="AC67">
            <v>0.50049960000000004</v>
          </cell>
          <cell r="AD67">
            <v>7.4073940800000013</v>
          </cell>
          <cell r="AE67">
            <v>23.664169999999999</v>
          </cell>
          <cell r="AF67">
            <v>89.380120000000005</v>
          </cell>
        </row>
        <row r="68">
          <cell r="A68" t="str">
            <v>E_EAST - WF1. Low Value</v>
          </cell>
          <cell r="B68" t="str">
            <v>Oil-Gas</v>
          </cell>
          <cell r="C68" t="str">
            <v>1. Low Value</v>
          </cell>
          <cell r="D68" t="str">
            <v>E_EAST - WF</v>
          </cell>
          <cell r="E68" t="str">
            <v>E_EAST</v>
          </cell>
          <cell r="F68" t="str">
            <v>E6. Further Development</v>
          </cell>
          <cell r="G68" t="str">
            <v>PT PERTAMINA HULU ENERGI OFFSHORE NORTH WEST JAVA</v>
          </cell>
          <cell r="H68">
            <v>20</v>
          </cell>
          <cell r="Q68">
            <v>0.34915269999999998</v>
          </cell>
          <cell r="R68">
            <v>819.32479999999998</v>
          </cell>
          <cell r="S68">
            <v>0.6991754</v>
          </cell>
          <cell r="T68">
            <v>0.77466740000000001</v>
          </cell>
          <cell r="U68">
            <v>154.94334413912529</v>
          </cell>
          <cell r="V68">
            <v>0.2091726318580342</v>
          </cell>
          <cell r="AA68">
            <v>24.192519999999998</v>
          </cell>
          <cell r="AB68">
            <v>13.24892</v>
          </cell>
          <cell r="AC68">
            <v>0.2863445</v>
          </cell>
          <cell r="AD68">
            <v>5.72689</v>
          </cell>
          <cell r="AE68">
            <v>8.6919280000000008</v>
          </cell>
          <cell r="AF68">
            <v>5.8006190000000002</v>
          </cell>
        </row>
        <row r="69">
          <cell r="A69" t="str">
            <v>E_EAST - WF2. Middle Value</v>
          </cell>
          <cell r="B69" t="str">
            <v>Oil-Gas</v>
          </cell>
          <cell r="C69" t="str">
            <v>2. Middle Value</v>
          </cell>
          <cell r="D69" t="str">
            <v>E_EAST - WF</v>
          </cell>
          <cell r="E69" t="str">
            <v>E_EAST</v>
          </cell>
          <cell r="F69" t="str">
            <v>E6. Further Development</v>
          </cell>
          <cell r="G69" t="str">
            <v>PT PERTAMINA HULU ENERGI OFFSHORE NORTH WEST JAVA</v>
          </cell>
          <cell r="H69">
            <v>20</v>
          </cell>
          <cell r="Q69">
            <v>0.34915269999999998</v>
          </cell>
          <cell r="R69">
            <v>819.32479999999998</v>
          </cell>
          <cell r="S69">
            <v>0.6991754</v>
          </cell>
          <cell r="T69">
            <v>0.77466740000000001</v>
          </cell>
          <cell r="U69">
            <v>154.94334413912529</v>
          </cell>
          <cell r="V69">
            <v>0.2091726318580342</v>
          </cell>
          <cell r="AA69">
            <v>24.192519999999998</v>
          </cell>
          <cell r="AB69">
            <v>13.24892</v>
          </cell>
          <cell r="AC69">
            <v>0.2863445</v>
          </cell>
          <cell r="AD69">
            <v>5.72689</v>
          </cell>
          <cell r="AE69">
            <v>8.6919280000000008</v>
          </cell>
          <cell r="AF69">
            <v>5.8006190000000002</v>
          </cell>
        </row>
        <row r="70">
          <cell r="A70" t="str">
            <v>E_EAST - WF3. High Value</v>
          </cell>
          <cell r="B70" t="str">
            <v>Oil-Gas</v>
          </cell>
          <cell r="C70" t="str">
            <v>3. High Value</v>
          </cell>
          <cell r="D70" t="str">
            <v>E_EAST - WF</v>
          </cell>
          <cell r="E70" t="str">
            <v>E_EAST</v>
          </cell>
          <cell r="F70" t="str">
            <v>E6. Further Development</v>
          </cell>
          <cell r="G70" t="str">
            <v>PT PERTAMINA HULU ENERGI OFFSHORE NORTH WEST JAVA</v>
          </cell>
          <cell r="H70">
            <v>20</v>
          </cell>
          <cell r="Q70">
            <v>0.34915269999999998</v>
          </cell>
          <cell r="R70">
            <v>819.32479999999998</v>
          </cell>
          <cell r="S70">
            <v>0.6991754</v>
          </cell>
          <cell r="T70">
            <v>0.77466740000000001</v>
          </cell>
          <cell r="U70">
            <v>154.94334413912529</v>
          </cell>
          <cell r="V70">
            <v>0.2091726318580342</v>
          </cell>
          <cell r="AA70">
            <v>24.192519999999998</v>
          </cell>
          <cell r="AB70">
            <v>13.24892</v>
          </cell>
          <cell r="AC70">
            <v>0.2863445</v>
          </cell>
          <cell r="AD70">
            <v>5.72689</v>
          </cell>
          <cell r="AE70">
            <v>8.6919280000000008</v>
          </cell>
          <cell r="AF70">
            <v>5.8006190000000002</v>
          </cell>
        </row>
        <row r="71">
          <cell r="A71" t="str">
            <v>E_MAIN - EOR1. Low Value</v>
          </cell>
          <cell r="B71" t="str">
            <v>Oil-Gas</v>
          </cell>
          <cell r="C71" t="str">
            <v>1. Low Value</v>
          </cell>
          <cell r="D71" t="str">
            <v>E_MAIN - EOR</v>
          </cell>
          <cell r="E71" t="str">
            <v>E_MAIN</v>
          </cell>
          <cell r="F71" t="str">
            <v>E6. Further Development</v>
          </cell>
          <cell r="G71" t="str">
            <v>PT PERTAMINA HULU ENERGI OFFSHORE NORTH WEST JAVA</v>
          </cell>
          <cell r="H71">
            <v>25</v>
          </cell>
          <cell r="Q71">
            <v>0.34228259999999999</v>
          </cell>
          <cell r="R71">
            <v>126.3486</v>
          </cell>
          <cell r="S71">
            <v>0.6991754</v>
          </cell>
          <cell r="T71">
            <v>0.77466740000000001</v>
          </cell>
          <cell r="U71">
            <v>23.423763581805868</v>
          </cell>
          <cell r="V71">
            <v>3.1621947387603141E-2</v>
          </cell>
          <cell r="AA71">
            <v>21.426400000000001</v>
          </cell>
          <cell r="AB71">
            <v>14.259230000000001</v>
          </cell>
          <cell r="AC71">
            <v>0.3486397</v>
          </cell>
          <cell r="AD71">
            <v>8.7159925000000005</v>
          </cell>
          <cell r="AE71">
            <v>10.85436</v>
          </cell>
          <cell r="AF71">
            <v>27.387329999999999</v>
          </cell>
        </row>
        <row r="72">
          <cell r="A72" t="str">
            <v>E_MAIN - EOR2. Middle Value</v>
          </cell>
          <cell r="B72" t="str">
            <v>Oil-Gas</v>
          </cell>
          <cell r="C72" t="str">
            <v>2. Middle Value</v>
          </cell>
          <cell r="D72" t="str">
            <v>E_MAIN - EOR</v>
          </cell>
          <cell r="E72" t="str">
            <v>E_MAIN</v>
          </cell>
          <cell r="F72" t="str">
            <v>E6. Further Development</v>
          </cell>
          <cell r="G72" t="str">
            <v>PT PERTAMINA HULU ENERGI OFFSHORE NORTH WEST JAVA</v>
          </cell>
          <cell r="H72">
            <v>25</v>
          </cell>
          <cell r="Q72">
            <v>0.34228259999999999</v>
          </cell>
          <cell r="R72">
            <v>126.3486</v>
          </cell>
          <cell r="S72">
            <v>0.6991754</v>
          </cell>
          <cell r="T72">
            <v>0.77466740000000001</v>
          </cell>
          <cell r="U72">
            <v>23.423763581805868</v>
          </cell>
          <cell r="V72">
            <v>3.1621947387603141E-2</v>
          </cell>
          <cell r="AA72">
            <v>21.426400000000001</v>
          </cell>
          <cell r="AB72">
            <v>14.259230000000001</v>
          </cell>
          <cell r="AC72">
            <v>0.3486397</v>
          </cell>
          <cell r="AD72">
            <v>8.7159925000000005</v>
          </cell>
          <cell r="AE72">
            <v>10.85436</v>
          </cell>
          <cell r="AF72">
            <v>27.387329999999999</v>
          </cell>
        </row>
        <row r="73">
          <cell r="A73" t="str">
            <v>E_MAIN - EOR3. High Value</v>
          </cell>
          <cell r="B73" t="str">
            <v>Oil-Gas</v>
          </cell>
          <cell r="C73" t="str">
            <v>3. High Value</v>
          </cell>
          <cell r="D73" t="str">
            <v>E_MAIN - EOR</v>
          </cell>
          <cell r="E73" t="str">
            <v>E_MAIN</v>
          </cell>
          <cell r="F73" t="str">
            <v>E6. Further Development</v>
          </cell>
          <cell r="G73" t="str">
            <v>PT PERTAMINA HULU ENERGI OFFSHORE NORTH WEST JAVA</v>
          </cell>
          <cell r="H73">
            <v>25</v>
          </cell>
          <cell r="Q73">
            <v>0.34228259999999999</v>
          </cell>
          <cell r="R73">
            <v>126.3486</v>
          </cell>
          <cell r="S73">
            <v>0.6991754</v>
          </cell>
          <cell r="T73">
            <v>0.77466740000000001</v>
          </cell>
          <cell r="U73">
            <v>23.423763581805868</v>
          </cell>
          <cell r="V73">
            <v>3.1621947387603141E-2</v>
          </cell>
          <cell r="AA73">
            <v>21.426400000000001</v>
          </cell>
          <cell r="AB73">
            <v>14.259230000000001</v>
          </cell>
          <cell r="AC73">
            <v>0.3486397</v>
          </cell>
          <cell r="AD73">
            <v>8.7159925000000005</v>
          </cell>
          <cell r="AE73">
            <v>10.85436</v>
          </cell>
          <cell r="AF73">
            <v>27.387329999999999</v>
          </cell>
        </row>
        <row r="74">
          <cell r="A74" t="str">
            <v>FSB - BASE1. Low Value</v>
          </cell>
          <cell r="B74" t="str">
            <v>Oil-Gas</v>
          </cell>
          <cell r="C74" t="str">
            <v>1. Low Value</v>
          </cell>
          <cell r="D74" t="str">
            <v>FSB - BASE</v>
          </cell>
          <cell r="E74" t="str">
            <v>FSB</v>
          </cell>
          <cell r="F74" t="str">
            <v>X3. Development Not Viable</v>
          </cell>
          <cell r="G74" t="str">
            <v>PT PERTAMINA HULU ENERGI OFFSHORE NORTH WEST JAVA</v>
          </cell>
          <cell r="H74">
            <v>18.37</v>
          </cell>
          <cell r="K74">
            <v>3100</v>
          </cell>
          <cell r="L74">
            <v>95.15</v>
          </cell>
          <cell r="Q74">
            <v>0.1688259</v>
          </cell>
          <cell r="R74">
            <v>108.9766</v>
          </cell>
          <cell r="S74">
            <v>0.75162969999999996</v>
          </cell>
          <cell r="T74">
            <v>0.89880760000000004</v>
          </cell>
          <cell r="U74">
            <v>12.42919484395973</v>
          </cell>
          <cell r="V74">
            <v>1.6779342228814515E-2</v>
          </cell>
          <cell r="AA74">
            <v>21.119530000000001</v>
          </cell>
          <cell r="AB74">
            <v>100.7547</v>
          </cell>
          <cell r="AC74">
            <v>0.28784999999999999</v>
          </cell>
          <cell r="AD74">
            <v>5.2878045</v>
          </cell>
          <cell r="AE74">
            <v>46.168509999999998</v>
          </cell>
          <cell r="AF74">
            <v>1648.7760000000001</v>
          </cell>
        </row>
        <row r="75">
          <cell r="A75" t="str">
            <v>FSB - BASE2. Middle Value</v>
          </cell>
          <cell r="B75" t="str">
            <v>Oil-Gas</v>
          </cell>
          <cell r="C75" t="str">
            <v>2. Middle Value</v>
          </cell>
          <cell r="D75" t="str">
            <v>FSB - BASE</v>
          </cell>
          <cell r="E75" t="str">
            <v>FSB</v>
          </cell>
          <cell r="F75" t="str">
            <v>X3. Development Not Viable</v>
          </cell>
          <cell r="G75" t="str">
            <v>PT PERTAMINA HULU ENERGI OFFSHORE NORTH WEST JAVA</v>
          </cell>
          <cell r="H75">
            <v>23.6</v>
          </cell>
          <cell r="K75">
            <v>3100</v>
          </cell>
          <cell r="L75">
            <v>95.15</v>
          </cell>
          <cell r="Q75">
            <v>0.1688259</v>
          </cell>
          <cell r="R75">
            <v>108.9766</v>
          </cell>
          <cell r="S75">
            <v>0.75162969999999996</v>
          </cell>
          <cell r="T75">
            <v>0.89880760000000004</v>
          </cell>
          <cell r="U75">
            <v>12.42919484395973</v>
          </cell>
          <cell r="V75">
            <v>1.6779342228814515E-2</v>
          </cell>
          <cell r="AA75">
            <v>21.119530000000001</v>
          </cell>
          <cell r="AB75">
            <v>100.7547</v>
          </cell>
          <cell r="AC75">
            <v>0.28784999999999999</v>
          </cell>
          <cell r="AD75">
            <v>6.7932600000000001</v>
          </cell>
          <cell r="AE75">
            <v>46.168509999999998</v>
          </cell>
          <cell r="AF75">
            <v>1648.7760000000001</v>
          </cell>
        </row>
        <row r="76">
          <cell r="A76" t="str">
            <v>FSB - BASE3. High Value</v>
          </cell>
          <cell r="B76" t="str">
            <v>Oil-Gas</v>
          </cell>
          <cell r="C76" t="str">
            <v>3. High Value</v>
          </cell>
          <cell r="D76" t="str">
            <v>FSB - BASE</v>
          </cell>
          <cell r="E76" t="str">
            <v>FSB</v>
          </cell>
          <cell r="F76" t="str">
            <v>X3. Development Not Viable</v>
          </cell>
          <cell r="G76" t="str">
            <v>PT PERTAMINA HULU ENERGI OFFSHORE NORTH WEST JAVA</v>
          </cell>
          <cell r="H76">
            <v>23.6</v>
          </cell>
          <cell r="K76">
            <v>3100</v>
          </cell>
          <cell r="L76">
            <v>95.15</v>
          </cell>
          <cell r="Q76">
            <v>0.1688259</v>
          </cell>
          <cell r="R76">
            <v>108.9766</v>
          </cell>
          <cell r="S76">
            <v>0.75162969999999996</v>
          </cell>
          <cell r="T76">
            <v>0.89880760000000004</v>
          </cell>
          <cell r="U76">
            <v>12.42919484395973</v>
          </cell>
          <cell r="V76">
            <v>1.6779342228814515E-2</v>
          </cell>
          <cell r="AA76">
            <v>21.119530000000001</v>
          </cell>
          <cell r="AB76">
            <v>100.7547</v>
          </cell>
          <cell r="AC76">
            <v>0.28784999999999999</v>
          </cell>
          <cell r="AD76">
            <v>6.7932600000000001</v>
          </cell>
          <cell r="AE76">
            <v>46.168509999999998</v>
          </cell>
          <cell r="AF76">
            <v>1648.7760000000001</v>
          </cell>
        </row>
        <row r="77">
          <cell r="A77" t="str">
            <v>GAMBANG BASE1. Low Value</v>
          </cell>
          <cell r="B77" t="str">
            <v>Oil-Gas</v>
          </cell>
          <cell r="C77" t="str">
            <v>1. Low Value</v>
          </cell>
          <cell r="D77" t="str">
            <v>GAMBANG BASE</v>
          </cell>
          <cell r="E77" t="str">
            <v>GAMBANG</v>
          </cell>
          <cell r="F77" t="str">
            <v>X0. Development Pending</v>
          </cell>
          <cell r="G77" t="str">
            <v>PETROCHINA INTERNATIONAL BANGKO LTD.</v>
          </cell>
          <cell r="H77">
            <v>34.76</v>
          </cell>
          <cell r="K77">
            <v>2835</v>
          </cell>
          <cell r="L77" t="str">
            <v/>
          </cell>
          <cell r="N77" t="str">
            <v/>
          </cell>
          <cell r="P77" t="str">
            <v/>
          </cell>
          <cell r="Q77">
            <v>0.2154259</v>
          </cell>
          <cell r="R77">
            <v>234.04089999999999</v>
          </cell>
          <cell r="S77">
            <v>0.73151829999999995</v>
          </cell>
          <cell r="T77">
            <v>0.71345820000000004</v>
          </cell>
          <cell r="U77">
            <v>26.313789999792093</v>
          </cell>
          <cell r="V77">
            <v>3.5523466587076627E-2</v>
          </cell>
          <cell r="AA77">
            <v>66.577290000000005</v>
          </cell>
          <cell r="AB77">
            <v>21.485589999999998</v>
          </cell>
          <cell r="AC77">
            <v>0.26111289999999998</v>
          </cell>
          <cell r="AD77">
            <v>9.076284403999999</v>
          </cell>
          <cell r="AE77">
            <v>15.166119999999999</v>
          </cell>
          <cell r="AF77">
            <v>27.518619999999999</v>
          </cell>
        </row>
        <row r="78">
          <cell r="A78" t="str">
            <v>GAMBANG BASE2. Middle Value</v>
          </cell>
          <cell r="B78" t="str">
            <v>Oil-Gas</v>
          </cell>
          <cell r="C78" t="str">
            <v>2. Middle Value</v>
          </cell>
          <cell r="D78" t="str">
            <v>GAMBANG BASE</v>
          </cell>
          <cell r="E78" t="str">
            <v>GAMBANG</v>
          </cell>
          <cell r="F78" t="str">
            <v>X0. Development Pending</v>
          </cell>
          <cell r="G78" t="str">
            <v>PETROCHINA INTERNATIONAL BANGKO LTD.</v>
          </cell>
          <cell r="H78">
            <v>80.64</v>
          </cell>
          <cell r="K78">
            <v>2835</v>
          </cell>
          <cell r="L78" t="str">
            <v/>
          </cell>
          <cell r="N78" t="str">
            <v/>
          </cell>
          <cell r="P78" t="str">
            <v/>
          </cell>
          <cell r="Q78">
            <v>0.2154259</v>
          </cell>
          <cell r="R78">
            <v>234.04089999999999</v>
          </cell>
          <cell r="S78">
            <v>0.73151829999999995</v>
          </cell>
          <cell r="T78">
            <v>0.71345820000000004</v>
          </cell>
          <cell r="U78">
            <v>26.313789999792093</v>
          </cell>
          <cell r="V78">
            <v>3.5523466587076627E-2</v>
          </cell>
          <cell r="AA78">
            <v>66.577290000000005</v>
          </cell>
          <cell r="AB78">
            <v>21.485589999999998</v>
          </cell>
          <cell r="AC78">
            <v>0.26111289999999998</v>
          </cell>
          <cell r="AD78">
            <v>21.056144256</v>
          </cell>
          <cell r="AE78">
            <v>15.166119999999999</v>
          </cell>
          <cell r="AF78">
            <v>27.518619999999999</v>
          </cell>
        </row>
        <row r="79">
          <cell r="A79" t="str">
            <v>GAMBANG BASE3. High Value</v>
          </cell>
          <cell r="B79" t="str">
            <v>Oil-Gas</v>
          </cell>
          <cell r="C79" t="str">
            <v>3. High Value</v>
          </cell>
          <cell r="D79" t="str">
            <v>GAMBANG BASE</v>
          </cell>
          <cell r="E79" t="str">
            <v>GAMBANG</v>
          </cell>
          <cell r="F79" t="str">
            <v>X0. Development Pending</v>
          </cell>
          <cell r="G79" t="str">
            <v>PETROCHINA INTERNATIONAL BANGKO LTD.</v>
          </cell>
          <cell r="H79">
            <v>586.41999999999996</v>
          </cell>
          <cell r="K79">
            <v>2835</v>
          </cell>
          <cell r="L79" t="str">
            <v/>
          </cell>
          <cell r="N79" t="str">
            <v/>
          </cell>
          <cell r="P79" t="str">
            <v/>
          </cell>
          <cell r="Q79">
            <v>0.2154259</v>
          </cell>
          <cell r="R79">
            <v>234.04089999999999</v>
          </cell>
          <cell r="S79">
            <v>0.73151829999999995</v>
          </cell>
          <cell r="T79">
            <v>0.71345820000000004</v>
          </cell>
          <cell r="U79">
            <v>26.313789999792093</v>
          </cell>
          <cell r="V79">
            <v>3.5523466587076627E-2</v>
          </cell>
          <cell r="AA79">
            <v>66.577290000000005</v>
          </cell>
          <cell r="AB79">
            <v>21.485589999999998</v>
          </cell>
          <cell r="AC79">
            <v>0.26111289999999998</v>
          </cell>
          <cell r="AD79">
            <v>153.12182681799999</v>
          </cell>
          <cell r="AE79">
            <v>15.166119999999999</v>
          </cell>
          <cell r="AF79">
            <v>27.518619999999999</v>
          </cell>
        </row>
        <row r="80">
          <cell r="A80" t="str">
            <v>GPS - BASE1. Low Value</v>
          </cell>
          <cell r="B80" t="str">
            <v>Gas</v>
          </cell>
          <cell r="C80" t="str">
            <v>1. Low Value</v>
          </cell>
          <cell r="D80" t="str">
            <v>GPS - BASE</v>
          </cell>
          <cell r="E80" t="str">
            <v>GPS</v>
          </cell>
          <cell r="F80" t="str">
            <v>X3. Development Not Viable</v>
          </cell>
          <cell r="G80" t="str">
            <v>PT PERTAMINA HULU ENERGI OFFSHORE NORTH WEST JAVA</v>
          </cell>
          <cell r="H80">
            <v>2</v>
          </cell>
          <cell r="Q80">
            <v>0.33863880000000002</v>
          </cell>
          <cell r="R80">
            <v>126.3486</v>
          </cell>
          <cell r="S80">
            <v>0.6991754</v>
          </cell>
          <cell r="T80">
            <v>0.77466740000000001</v>
          </cell>
          <cell r="U80">
            <v>23.174403813768045</v>
          </cell>
          <cell r="V80">
            <v>3.1285313121382927E-2</v>
          </cell>
          <cell r="AA80">
            <v>359.37509999999997</v>
          </cell>
          <cell r="AB80">
            <v>466.05259999999998</v>
          </cell>
          <cell r="AC80">
            <v>0.92671700000000001</v>
          </cell>
          <cell r="AD80">
            <v>1.853434</v>
          </cell>
          <cell r="AE80">
            <v>10.571490000000001</v>
          </cell>
          <cell r="AF80">
            <v>91.824719999999999</v>
          </cell>
        </row>
        <row r="81">
          <cell r="A81" t="str">
            <v>GPS - BASE2. Middle Value</v>
          </cell>
          <cell r="B81" t="str">
            <v>Gas</v>
          </cell>
          <cell r="C81" t="str">
            <v>2. Middle Value</v>
          </cell>
          <cell r="D81" t="str">
            <v>GPS - BASE</v>
          </cell>
          <cell r="E81" t="str">
            <v>GPS</v>
          </cell>
          <cell r="F81" t="str">
            <v>X3. Development Not Viable</v>
          </cell>
          <cell r="G81" t="str">
            <v>PT PERTAMINA HULU ENERGI OFFSHORE NORTH WEST JAVA</v>
          </cell>
          <cell r="H81">
            <v>6</v>
          </cell>
          <cell r="Q81">
            <v>0.33863880000000002</v>
          </cell>
          <cell r="R81">
            <v>126.3486</v>
          </cell>
          <cell r="S81">
            <v>0.6991754</v>
          </cell>
          <cell r="T81">
            <v>0.77466740000000001</v>
          </cell>
          <cell r="U81">
            <v>23.174403813768045</v>
          </cell>
          <cell r="V81">
            <v>3.1285313121382927E-2</v>
          </cell>
          <cell r="AA81">
            <v>359.37509999999997</v>
          </cell>
          <cell r="AB81">
            <v>466.05259999999998</v>
          </cell>
          <cell r="AC81">
            <v>0.92671700000000001</v>
          </cell>
          <cell r="AD81">
            <v>5.5603020000000001</v>
          </cell>
          <cell r="AE81">
            <v>10.571490000000001</v>
          </cell>
          <cell r="AF81">
            <v>91.824719999999999</v>
          </cell>
        </row>
        <row r="82">
          <cell r="A82" t="str">
            <v>GPS - BASE3. High Value</v>
          </cell>
          <cell r="B82" t="str">
            <v>Gas</v>
          </cell>
          <cell r="C82" t="str">
            <v>3. High Value</v>
          </cell>
          <cell r="D82" t="str">
            <v>GPS - BASE</v>
          </cell>
          <cell r="E82" t="str">
            <v>GPS</v>
          </cell>
          <cell r="F82" t="str">
            <v>X3. Development Not Viable</v>
          </cell>
          <cell r="G82" t="str">
            <v>PT PERTAMINA HULU ENERGI OFFSHORE NORTH WEST JAVA</v>
          </cell>
          <cell r="H82">
            <v>10</v>
          </cell>
          <cell r="Q82">
            <v>0.33863880000000002</v>
          </cell>
          <cell r="R82">
            <v>126.3486</v>
          </cell>
          <cell r="S82">
            <v>0.6991754</v>
          </cell>
          <cell r="T82">
            <v>0.77466740000000001</v>
          </cell>
          <cell r="U82">
            <v>23.174403813768045</v>
          </cell>
          <cell r="V82">
            <v>3.1285313121382927E-2</v>
          </cell>
          <cell r="AA82">
            <v>359.37509999999997</v>
          </cell>
          <cell r="AB82">
            <v>466.05259999999998</v>
          </cell>
          <cell r="AC82">
            <v>0.92671700000000001</v>
          </cell>
          <cell r="AD82">
            <v>9.2671700000000001</v>
          </cell>
          <cell r="AE82">
            <v>10.571490000000001</v>
          </cell>
          <cell r="AF82">
            <v>91.824719999999999</v>
          </cell>
        </row>
        <row r="83">
          <cell r="A83" t="str">
            <v>GQE - BASE1. Low Value</v>
          </cell>
          <cell r="B83" t="str">
            <v>Gas</v>
          </cell>
          <cell r="C83" t="str">
            <v>1. Low Value</v>
          </cell>
          <cell r="D83" t="str">
            <v>GQE - BASE</v>
          </cell>
          <cell r="E83" t="str">
            <v>GQE</v>
          </cell>
          <cell r="F83" t="str">
            <v>X3. Development Not Viable</v>
          </cell>
          <cell r="G83" t="str">
            <v>PT PERTAMINA HULU ENERGI OFFSHORE NORTH WEST JAVA</v>
          </cell>
          <cell r="H83">
            <v>13</v>
          </cell>
          <cell r="K83">
            <v>1900</v>
          </cell>
          <cell r="L83">
            <v>51.7</v>
          </cell>
          <cell r="Q83">
            <v>0.25529160000000001</v>
          </cell>
          <cell r="R83">
            <v>56.439390000000003</v>
          </cell>
          <cell r="S83">
            <v>0.78284629999999999</v>
          </cell>
          <cell r="T83">
            <v>0.91766630000000005</v>
          </cell>
          <cell r="U83">
            <v>10.350947905775399</v>
          </cell>
          <cell r="V83">
            <v>1.397372070227392E-2</v>
          </cell>
          <cell r="AA83">
            <v>92.097239999999999</v>
          </cell>
          <cell r="AB83">
            <v>22.704000000000001</v>
          </cell>
          <cell r="AC83">
            <v>0.72598439999999997</v>
          </cell>
          <cell r="AD83">
            <v>9.4377972000000003</v>
          </cell>
          <cell r="AE83">
            <v>4.4573720000000003</v>
          </cell>
          <cell r="AF83">
            <v>205.75020000000001</v>
          </cell>
        </row>
        <row r="84">
          <cell r="A84" t="str">
            <v>GQE - BASE2. Middle Value</v>
          </cell>
          <cell r="B84" t="str">
            <v>Gas</v>
          </cell>
          <cell r="C84" t="str">
            <v>2. Middle Value</v>
          </cell>
          <cell r="D84" t="str">
            <v>GQE - BASE</v>
          </cell>
          <cell r="E84" t="str">
            <v>GQE</v>
          </cell>
          <cell r="F84" t="str">
            <v>X3. Development Not Viable</v>
          </cell>
          <cell r="G84" t="str">
            <v>PT PERTAMINA HULU ENERGI OFFSHORE NORTH WEST JAVA</v>
          </cell>
          <cell r="H84">
            <v>26</v>
          </cell>
          <cell r="K84">
            <v>1900</v>
          </cell>
          <cell r="L84">
            <v>51.7</v>
          </cell>
          <cell r="Q84">
            <v>0.25529160000000001</v>
          </cell>
          <cell r="R84">
            <v>56.439390000000003</v>
          </cell>
          <cell r="S84">
            <v>0.78284629999999999</v>
          </cell>
          <cell r="T84">
            <v>0.91766630000000005</v>
          </cell>
          <cell r="U84">
            <v>10.350947905775399</v>
          </cell>
          <cell r="V84">
            <v>1.397372070227392E-2</v>
          </cell>
          <cell r="AA84">
            <v>92.097239999999999</v>
          </cell>
          <cell r="AB84">
            <v>22.704000000000001</v>
          </cell>
          <cell r="AC84">
            <v>0.72598439999999997</v>
          </cell>
          <cell r="AD84">
            <v>18.875594400000001</v>
          </cell>
          <cell r="AE84">
            <v>4.4573720000000003</v>
          </cell>
          <cell r="AF84">
            <v>205.75020000000001</v>
          </cell>
        </row>
        <row r="85">
          <cell r="A85" t="str">
            <v>GQE - BASE3. High Value</v>
          </cell>
          <cell r="B85" t="str">
            <v>Gas</v>
          </cell>
          <cell r="C85" t="str">
            <v>3. High Value</v>
          </cell>
          <cell r="D85" t="str">
            <v>GQE - BASE</v>
          </cell>
          <cell r="E85" t="str">
            <v>GQE</v>
          </cell>
          <cell r="F85" t="str">
            <v>X3. Development Not Viable</v>
          </cell>
          <cell r="G85" t="str">
            <v>PT PERTAMINA HULU ENERGI OFFSHORE NORTH WEST JAVA</v>
          </cell>
          <cell r="H85">
            <v>30</v>
          </cell>
          <cell r="K85">
            <v>1900</v>
          </cell>
          <cell r="L85">
            <v>51.7</v>
          </cell>
          <cell r="Q85">
            <v>0.25529160000000001</v>
          </cell>
          <cell r="R85">
            <v>56.439390000000003</v>
          </cell>
          <cell r="S85">
            <v>0.78284629999999999</v>
          </cell>
          <cell r="T85">
            <v>0.91766630000000005</v>
          </cell>
          <cell r="U85">
            <v>10.350947905775399</v>
          </cell>
          <cell r="V85">
            <v>1.397372070227392E-2</v>
          </cell>
          <cell r="AA85">
            <v>92.097239999999999</v>
          </cell>
          <cell r="AB85">
            <v>22.704000000000001</v>
          </cell>
          <cell r="AC85">
            <v>0.72598439999999997</v>
          </cell>
          <cell r="AD85">
            <v>21.779532</v>
          </cell>
          <cell r="AE85">
            <v>4.4573720000000003</v>
          </cell>
          <cell r="AF85">
            <v>205.75020000000001</v>
          </cell>
        </row>
        <row r="86">
          <cell r="A86" t="str">
            <v>HANDIL - MAIN ZONE - CEOR1. Low Value</v>
          </cell>
          <cell r="B86" t="str">
            <v>Oil-Gas</v>
          </cell>
          <cell r="C86" t="str">
            <v>1. Low Value</v>
          </cell>
          <cell r="D86" t="str">
            <v>HANDIL - MAIN ZONE - CEOR</v>
          </cell>
          <cell r="E86" t="str">
            <v>HANDIL</v>
          </cell>
          <cell r="F86" t="str">
            <v>E6. Further Development</v>
          </cell>
          <cell r="G86" t="str">
            <v>PT PERTAMINA HULU MAHAKAM</v>
          </cell>
          <cell r="H86">
            <v>2550</v>
          </cell>
          <cell r="K86">
            <v>6818</v>
          </cell>
          <cell r="L86">
            <v>95.15</v>
          </cell>
          <cell r="M86">
            <v>0.28000000000000003</v>
          </cell>
          <cell r="N86">
            <v>29</v>
          </cell>
          <cell r="O86">
            <v>0</v>
          </cell>
          <cell r="P86">
            <v>1</v>
          </cell>
          <cell r="Q86">
            <v>0.27997060000000001</v>
          </cell>
          <cell r="R86">
            <v>34.959139999999998</v>
          </cell>
          <cell r="S86">
            <v>0.77005699999999999</v>
          </cell>
          <cell r="T86">
            <v>0.99992930000000002</v>
          </cell>
          <cell r="U86">
            <v>7.5364242054138257</v>
          </cell>
          <cell r="V86">
            <v>1.0174129741446172E-2</v>
          </cell>
          <cell r="X86">
            <v>224.51544893948756</v>
          </cell>
          <cell r="Y86">
            <v>8.8437882024830952</v>
          </cell>
          <cell r="Z86">
            <v>54.025681242727352</v>
          </cell>
          <cell r="AA86">
            <v>8.8100070000000006</v>
          </cell>
          <cell r="AB86">
            <v>54.086820000000003</v>
          </cell>
          <cell r="AC86">
            <v>0.54096350000000004</v>
          </cell>
          <cell r="AD86">
            <v>1379.4569250000002</v>
          </cell>
          <cell r="AE86">
            <v>18.118099999999998</v>
          </cell>
          <cell r="AF86">
            <v>224.49610000000001</v>
          </cell>
        </row>
        <row r="87">
          <cell r="A87" t="str">
            <v>HANDIL - MAIN ZONE - CEOR2. Middle Value</v>
          </cell>
          <cell r="B87" t="str">
            <v>Oil-Gas</v>
          </cell>
          <cell r="C87" t="str">
            <v>2. Middle Value</v>
          </cell>
          <cell r="D87" t="str">
            <v>HANDIL - MAIN ZONE - CEOR</v>
          </cell>
          <cell r="E87" t="str">
            <v>HANDIL</v>
          </cell>
          <cell r="F87" t="str">
            <v>E6. Further Development</v>
          </cell>
          <cell r="G87" t="str">
            <v>PT PERTAMINA HULU MAHAKAM</v>
          </cell>
          <cell r="H87">
            <v>2776</v>
          </cell>
          <cell r="K87">
            <v>6818</v>
          </cell>
          <cell r="L87">
            <v>95.15</v>
          </cell>
          <cell r="M87">
            <v>0.28000000000000003</v>
          </cell>
          <cell r="N87">
            <v>29</v>
          </cell>
          <cell r="O87">
            <v>0</v>
          </cell>
          <cell r="P87">
            <v>1</v>
          </cell>
          <cell r="Q87">
            <v>0.27997060000000001</v>
          </cell>
          <cell r="R87">
            <v>34.959139999999998</v>
          </cell>
          <cell r="S87">
            <v>0.77005699999999999</v>
          </cell>
          <cell r="T87">
            <v>0.99992930000000002</v>
          </cell>
          <cell r="U87">
            <v>7.5364242054138257</v>
          </cell>
          <cell r="V87">
            <v>1.0174129741446172E-2</v>
          </cell>
          <cell r="X87">
            <v>224.51544893948756</v>
          </cell>
          <cell r="Y87">
            <v>8.8437882024830952</v>
          </cell>
          <cell r="Z87">
            <v>54.025681242727352</v>
          </cell>
          <cell r="AA87">
            <v>8.8100070000000006</v>
          </cell>
          <cell r="AB87">
            <v>54.086820000000003</v>
          </cell>
          <cell r="AC87">
            <v>0.54096350000000004</v>
          </cell>
          <cell r="AD87">
            <v>1501.7146760000001</v>
          </cell>
          <cell r="AE87">
            <v>18.118099999999998</v>
          </cell>
          <cell r="AF87">
            <v>224.49610000000001</v>
          </cell>
        </row>
        <row r="88">
          <cell r="A88" t="str">
            <v>HANDIL - MAIN ZONE - CEOR3. High Value</v>
          </cell>
          <cell r="B88" t="str">
            <v>Oil-Gas</v>
          </cell>
          <cell r="C88" t="str">
            <v>3. High Value</v>
          </cell>
          <cell r="D88" t="str">
            <v>HANDIL - MAIN ZONE - CEOR</v>
          </cell>
          <cell r="E88" t="str">
            <v>HANDIL</v>
          </cell>
          <cell r="F88" t="str">
            <v>E6. Further Development</v>
          </cell>
          <cell r="G88" t="str">
            <v>PT PERTAMINA HULU MAHAKAM</v>
          </cell>
          <cell r="H88">
            <v>3010</v>
          </cell>
          <cell r="K88">
            <v>6818</v>
          </cell>
          <cell r="L88">
            <v>95.15</v>
          </cell>
          <cell r="M88">
            <v>0.28000000000000003</v>
          </cell>
          <cell r="N88">
            <v>29</v>
          </cell>
          <cell r="O88">
            <v>0</v>
          </cell>
          <cell r="P88">
            <v>1</v>
          </cell>
          <cell r="Q88">
            <v>0.27997060000000001</v>
          </cell>
          <cell r="R88">
            <v>34.959139999999998</v>
          </cell>
          <cell r="S88">
            <v>0.77005699999999999</v>
          </cell>
          <cell r="T88">
            <v>0.99992930000000002</v>
          </cell>
          <cell r="U88">
            <v>7.5364242054138257</v>
          </cell>
          <cell r="V88">
            <v>1.0174129741446172E-2</v>
          </cell>
          <cell r="X88">
            <v>224.51544893948756</v>
          </cell>
          <cell r="Y88">
            <v>8.8437882024830952</v>
          </cell>
          <cell r="Z88">
            <v>54.025681242727352</v>
          </cell>
          <cell r="AA88">
            <v>8.8100070000000006</v>
          </cell>
          <cell r="AB88">
            <v>54.086820000000003</v>
          </cell>
          <cell r="AC88">
            <v>0.54096350000000004</v>
          </cell>
          <cell r="AD88">
            <v>1628.3001350000002</v>
          </cell>
          <cell r="AE88">
            <v>18.118099999999998</v>
          </cell>
          <cell r="AF88">
            <v>224.49610000000001</v>
          </cell>
        </row>
        <row r="89">
          <cell r="A89" t="str">
            <v>HANDIL - OPLL FUTURE1. Low Value</v>
          </cell>
          <cell r="B89" t="str">
            <v>Oil-Gas</v>
          </cell>
          <cell r="C89" t="str">
            <v>1. Low Value</v>
          </cell>
          <cell r="D89" t="str">
            <v>HANDIL - OPLL FUTURE</v>
          </cell>
          <cell r="E89" t="str">
            <v>HANDIL</v>
          </cell>
          <cell r="F89" t="str">
            <v>E8. Further Development Not Viable</v>
          </cell>
          <cell r="G89" t="str">
            <v>PT PERTAMINA HULU MAHAKAM</v>
          </cell>
          <cell r="H89">
            <v>2550</v>
          </cell>
          <cell r="K89">
            <v>6818</v>
          </cell>
          <cell r="L89">
            <v>95.15</v>
          </cell>
          <cell r="M89">
            <v>0.28000000000000003</v>
          </cell>
          <cell r="N89">
            <v>29</v>
          </cell>
          <cell r="O89">
            <v>0</v>
          </cell>
          <cell r="P89">
            <v>1</v>
          </cell>
          <cell r="Q89">
            <v>0.27997060000000001</v>
          </cell>
          <cell r="R89">
            <v>34.959139999999998</v>
          </cell>
          <cell r="S89">
            <v>0.77005699999999999</v>
          </cell>
          <cell r="T89">
            <v>0.99992930000000002</v>
          </cell>
          <cell r="U89">
            <v>7.5364242054138257</v>
          </cell>
          <cell r="V89">
            <v>1.0174129741446172E-2</v>
          </cell>
          <cell r="X89">
            <v>224.51544893948756</v>
          </cell>
          <cell r="Y89">
            <v>8.8437882024830952</v>
          </cell>
          <cell r="Z89">
            <v>54.025681242727352</v>
          </cell>
          <cell r="AA89">
            <v>8.8100070000000006</v>
          </cell>
          <cell r="AB89">
            <v>54.086820000000003</v>
          </cell>
          <cell r="AC89">
            <v>0.54096350000000004</v>
          </cell>
          <cell r="AD89">
            <v>1379.4569250000002</v>
          </cell>
          <cell r="AE89">
            <v>18.118099999999998</v>
          </cell>
          <cell r="AF89">
            <v>224.49610000000001</v>
          </cell>
        </row>
        <row r="90">
          <cell r="A90" t="str">
            <v>HANDIL - OPLL FUTURE2. Middle Value</v>
          </cell>
          <cell r="B90" t="str">
            <v>Oil-Gas</v>
          </cell>
          <cell r="C90" t="str">
            <v>2. Middle Value</v>
          </cell>
          <cell r="D90" t="str">
            <v>HANDIL - OPLL FUTURE</v>
          </cell>
          <cell r="E90" t="str">
            <v>HANDIL</v>
          </cell>
          <cell r="F90" t="str">
            <v>E8. Further Development Not Viable</v>
          </cell>
          <cell r="G90" t="str">
            <v>PT PERTAMINA HULU MAHAKAM</v>
          </cell>
          <cell r="H90">
            <v>2776</v>
          </cell>
          <cell r="K90">
            <v>6818</v>
          </cell>
          <cell r="L90">
            <v>95.15</v>
          </cell>
          <cell r="M90">
            <v>0.28000000000000003</v>
          </cell>
          <cell r="N90">
            <v>29</v>
          </cell>
          <cell r="O90">
            <v>0</v>
          </cell>
          <cell r="P90">
            <v>1</v>
          </cell>
          <cell r="Q90">
            <v>0.27997060000000001</v>
          </cell>
          <cell r="R90">
            <v>34.959139999999998</v>
          </cell>
          <cell r="S90">
            <v>0.77005699999999999</v>
          </cell>
          <cell r="T90">
            <v>0.99992930000000002</v>
          </cell>
          <cell r="U90">
            <v>7.5364242054138257</v>
          </cell>
          <cell r="V90">
            <v>1.0174129741446172E-2</v>
          </cell>
          <cell r="X90">
            <v>224.51544893948756</v>
          </cell>
          <cell r="Y90">
            <v>8.8437882024830952</v>
          </cell>
          <cell r="Z90">
            <v>54.025681242727352</v>
          </cell>
          <cell r="AA90">
            <v>8.8100070000000006</v>
          </cell>
          <cell r="AB90">
            <v>54.086820000000003</v>
          </cell>
          <cell r="AC90">
            <v>0.54096350000000004</v>
          </cell>
          <cell r="AD90">
            <v>1501.7146760000001</v>
          </cell>
          <cell r="AE90">
            <v>18.118099999999998</v>
          </cell>
          <cell r="AF90">
            <v>224.49610000000001</v>
          </cell>
        </row>
        <row r="91">
          <cell r="A91" t="str">
            <v>HANDIL - OPLL FUTURE3. High Value</v>
          </cell>
          <cell r="B91" t="str">
            <v>Oil-Gas</v>
          </cell>
          <cell r="C91" t="str">
            <v>3. High Value</v>
          </cell>
          <cell r="D91" t="str">
            <v>HANDIL - OPLL FUTURE</v>
          </cell>
          <cell r="E91" t="str">
            <v>HANDIL</v>
          </cell>
          <cell r="F91" t="str">
            <v>E8. Further Development Not Viable</v>
          </cell>
          <cell r="G91" t="str">
            <v>PT PERTAMINA HULU MAHAKAM</v>
          </cell>
          <cell r="H91">
            <v>3010</v>
          </cell>
          <cell r="K91">
            <v>6818</v>
          </cell>
          <cell r="L91">
            <v>95.15</v>
          </cell>
          <cell r="M91">
            <v>0.28000000000000003</v>
          </cell>
          <cell r="N91">
            <v>29</v>
          </cell>
          <cell r="O91">
            <v>0</v>
          </cell>
          <cell r="P91">
            <v>1</v>
          </cell>
          <cell r="Q91">
            <v>0.27997060000000001</v>
          </cell>
          <cell r="R91">
            <v>34.959139999999998</v>
          </cell>
          <cell r="S91">
            <v>0.77005699999999999</v>
          </cell>
          <cell r="T91">
            <v>0.99992930000000002</v>
          </cell>
          <cell r="U91">
            <v>7.5364242054138257</v>
          </cell>
          <cell r="V91">
            <v>1.0174129741446172E-2</v>
          </cell>
          <cell r="X91">
            <v>224.51544893948756</v>
          </cell>
          <cell r="Y91">
            <v>8.8437882024830952</v>
          </cell>
          <cell r="Z91">
            <v>54.025681242727352</v>
          </cell>
          <cell r="AA91">
            <v>8.8100070000000006</v>
          </cell>
          <cell r="AB91">
            <v>54.086820000000003</v>
          </cell>
          <cell r="AC91">
            <v>0.54096350000000004</v>
          </cell>
          <cell r="AD91">
            <v>1628.3001350000002</v>
          </cell>
          <cell r="AE91">
            <v>18.118099999999998</v>
          </cell>
          <cell r="AF91">
            <v>224.49610000000001</v>
          </cell>
        </row>
        <row r="92">
          <cell r="A92" t="str">
            <v>JAMBU AYE UTARA BASE1. Low Value</v>
          </cell>
          <cell r="B92" t="str">
            <v>Gas</v>
          </cell>
          <cell r="C92" t="str">
            <v>1. Low Value</v>
          </cell>
          <cell r="D92" t="str">
            <v>JAMBU AYE UTARA BASE</v>
          </cell>
          <cell r="E92" t="str">
            <v>JAMBU AYE UTARA</v>
          </cell>
          <cell r="F92" t="str">
            <v>X3. Development Not Viable</v>
          </cell>
          <cell r="G92" t="str">
            <v>ENI (KRUENG MANE)</v>
          </cell>
          <cell r="H92">
            <v>146</v>
          </cell>
          <cell r="K92">
            <v>7736</v>
          </cell>
          <cell r="L92" t="str">
            <v/>
          </cell>
          <cell r="N92" t="str">
            <v/>
          </cell>
          <cell r="P92" t="str">
            <v/>
          </cell>
          <cell r="Q92">
            <v>0.120361</v>
          </cell>
          <cell r="R92">
            <v>193.04409999999999</v>
          </cell>
          <cell r="S92">
            <v>0.1742464</v>
          </cell>
          <cell r="T92">
            <v>0.79773830000000001</v>
          </cell>
          <cell r="U92">
            <v>3.2297326782554299</v>
          </cell>
          <cell r="V92">
            <v>4.3601207154918683E-3</v>
          </cell>
          <cell r="AA92">
            <v>42.101010000000002</v>
          </cell>
          <cell r="AB92">
            <v>4.9571750000000003</v>
          </cell>
          <cell r="AC92">
            <v>0.37895410000000002</v>
          </cell>
          <cell r="AD92">
            <v>55.327298599999999</v>
          </cell>
          <cell r="AE92">
            <v>6.420026</v>
          </cell>
          <cell r="AF92">
            <v>11.2135</v>
          </cell>
        </row>
        <row r="93">
          <cell r="A93" t="str">
            <v>JAMBU AYE UTARA BASE2. Middle Value</v>
          </cell>
          <cell r="B93" t="str">
            <v>Gas</v>
          </cell>
          <cell r="C93" t="str">
            <v>2. Middle Value</v>
          </cell>
          <cell r="D93" t="str">
            <v>JAMBU AYE UTARA BASE</v>
          </cell>
          <cell r="E93" t="str">
            <v>JAMBU AYE UTARA</v>
          </cell>
          <cell r="F93" t="str">
            <v>X3. Development Not Viable</v>
          </cell>
          <cell r="G93" t="str">
            <v>ENI (KRUENG MANE)</v>
          </cell>
          <cell r="H93">
            <v>280</v>
          </cell>
          <cell r="K93">
            <v>7736</v>
          </cell>
          <cell r="L93" t="str">
            <v/>
          </cell>
          <cell r="N93" t="str">
            <v/>
          </cell>
          <cell r="P93" t="str">
            <v/>
          </cell>
          <cell r="Q93">
            <v>0.120361</v>
          </cell>
          <cell r="R93">
            <v>193.04409999999999</v>
          </cell>
          <cell r="S93">
            <v>0.1742464</v>
          </cell>
          <cell r="T93">
            <v>0.79773830000000001</v>
          </cell>
          <cell r="U93">
            <v>3.2297326782554299</v>
          </cell>
          <cell r="V93">
            <v>4.3601207154918683E-3</v>
          </cell>
          <cell r="AA93">
            <v>42.101010000000002</v>
          </cell>
          <cell r="AB93">
            <v>4.9571750000000003</v>
          </cell>
          <cell r="AC93">
            <v>0.37895410000000002</v>
          </cell>
          <cell r="AD93">
            <v>106.10714800000001</v>
          </cell>
          <cell r="AE93">
            <v>6.420026</v>
          </cell>
          <cell r="AF93">
            <v>11.2135</v>
          </cell>
        </row>
        <row r="94">
          <cell r="A94" t="str">
            <v>JAMBU AYE UTARA BASE3. High Value</v>
          </cell>
          <cell r="B94" t="str">
            <v>Gas</v>
          </cell>
          <cell r="C94" t="str">
            <v>3. High Value</v>
          </cell>
          <cell r="D94" t="str">
            <v>JAMBU AYE UTARA BASE</v>
          </cell>
          <cell r="E94" t="str">
            <v>JAMBU AYE UTARA</v>
          </cell>
          <cell r="F94" t="str">
            <v>X3. Development Not Viable</v>
          </cell>
          <cell r="G94" t="str">
            <v>ENI (KRUENG MANE)</v>
          </cell>
          <cell r="H94">
            <v>280</v>
          </cell>
          <cell r="K94">
            <v>7736</v>
          </cell>
          <cell r="L94" t="str">
            <v/>
          </cell>
          <cell r="N94" t="str">
            <v/>
          </cell>
          <cell r="P94" t="str">
            <v/>
          </cell>
          <cell r="Q94">
            <v>0.120361</v>
          </cell>
          <cell r="R94">
            <v>193.04409999999999</v>
          </cell>
          <cell r="S94">
            <v>0.1742464</v>
          </cell>
          <cell r="T94">
            <v>0.79773830000000001</v>
          </cell>
          <cell r="U94">
            <v>3.2297326782554299</v>
          </cell>
          <cell r="V94">
            <v>4.3601207154918683E-3</v>
          </cell>
          <cell r="AA94">
            <v>42.101010000000002</v>
          </cell>
          <cell r="AB94">
            <v>4.9571750000000003</v>
          </cell>
          <cell r="AC94">
            <v>0.37895410000000002</v>
          </cell>
          <cell r="AD94">
            <v>106.10714800000001</v>
          </cell>
          <cell r="AE94">
            <v>6.420026</v>
          </cell>
          <cell r="AF94">
            <v>11.2135</v>
          </cell>
        </row>
        <row r="95">
          <cell r="A95" t="str">
            <v>JANGKAR - BASE1. Low Value</v>
          </cell>
          <cell r="B95" t="str">
            <v>Oil-Gas</v>
          </cell>
          <cell r="C95" t="str">
            <v>1. Low Value</v>
          </cell>
          <cell r="D95" t="str">
            <v>JANGKAR - BASE</v>
          </cell>
          <cell r="E95" t="str">
            <v>JANGKAR</v>
          </cell>
          <cell r="F95" t="str">
            <v>E8. Further Development Not Viable</v>
          </cell>
          <cell r="G95" t="str">
            <v>STAR ENERGY (KAKAP) LTD.</v>
          </cell>
          <cell r="H95">
            <v>24.978999999999999</v>
          </cell>
          <cell r="K95">
            <v>5577</v>
          </cell>
          <cell r="L95">
            <v>106.15</v>
          </cell>
          <cell r="M95">
            <v>0.25</v>
          </cell>
          <cell r="N95" t="str">
            <v/>
          </cell>
          <cell r="O95">
            <v>0</v>
          </cell>
          <cell r="P95" t="str">
            <v/>
          </cell>
          <cell r="Q95">
            <v>0.24318409999999999</v>
          </cell>
          <cell r="R95">
            <v>231.4837</v>
          </cell>
          <cell r="S95">
            <v>0.79783979999999999</v>
          </cell>
          <cell r="T95">
            <v>0.88394700000000004</v>
          </cell>
          <cell r="U95">
            <v>39.700640652478754</v>
          </cell>
          <cell r="V95">
            <v>5.359563870179887E-2</v>
          </cell>
          <cell r="AA95">
            <v>32.252659999999999</v>
          </cell>
          <cell r="AB95">
            <v>96.939589999999995</v>
          </cell>
          <cell r="AC95">
            <v>0.2318479</v>
          </cell>
          <cell r="AD95">
            <v>5.7913286940999997</v>
          </cell>
          <cell r="AE95">
            <v>13.421659999999999</v>
          </cell>
          <cell r="AF95">
            <v>172.815</v>
          </cell>
        </row>
        <row r="96">
          <cell r="A96" t="str">
            <v>JANGKAR - BASE2. Middle Value</v>
          </cell>
          <cell r="B96" t="str">
            <v>Oil-Gas</v>
          </cell>
          <cell r="C96" t="str">
            <v>2. Middle Value</v>
          </cell>
          <cell r="D96" t="str">
            <v>JANGKAR - BASE</v>
          </cell>
          <cell r="E96" t="str">
            <v>JANGKAR</v>
          </cell>
          <cell r="F96" t="str">
            <v>E8. Further Development Not Viable</v>
          </cell>
          <cell r="G96" t="str">
            <v>STAR ENERGY (KAKAP) LTD.</v>
          </cell>
          <cell r="H96">
            <v>24.978999999999999</v>
          </cell>
          <cell r="K96">
            <v>5577</v>
          </cell>
          <cell r="L96">
            <v>106.15</v>
          </cell>
          <cell r="M96">
            <v>0.25</v>
          </cell>
          <cell r="N96" t="str">
            <v/>
          </cell>
          <cell r="O96">
            <v>0</v>
          </cell>
          <cell r="P96" t="str">
            <v/>
          </cell>
          <cell r="Q96">
            <v>0.24318409999999999</v>
          </cell>
          <cell r="R96">
            <v>231.4837</v>
          </cell>
          <cell r="S96">
            <v>0.79783979999999999</v>
          </cell>
          <cell r="T96">
            <v>0.88394700000000004</v>
          </cell>
          <cell r="U96">
            <v>39.700640652478754</v>
          </cell>
          <cell r="V96">
            <v>5.359563870179887E-2</v>
          </cell>
          <cell r="AA96">
            <v>32.252659999999999</v>
          </cell>
          <cell r="AB96">
            <v>96.939589999999995</v>
          </cell>
          <cell r="AC96">
            <v>0.2318479</v>
          </cell>
          <cell r="AD96">
            <v>5.7913286940999997</v>
          </cell>
          <cell r="AE96">
            <v>13.421659999999999</v>
          </cell>
          <cell r="AF96">
            <v>172.815</v>
          </cell>
        </row>
        <row r="97">
          <cell r="A97" t="str">
            <v>AKATARA - BASE1. Low Value</v>
          </cell>
          <cell r="B97" t="str">
            <v>Oil-Gas</v>
          </cell>
          <cell r="C97" t="str">
            <v>1. Low Value</v>
          </cell>
          <cell r="D97" t="str">
            <v>AKATARA - BASE</v>
          </cell>
          <cell r="E97" t="str">
            <v>AKATARA</v>
          </cell>
          <cell r="F97" t="str">
            <v>E3. Justified for Development</v>
          </cell>
          <cell r="G97" t="str">
            <v>MANDALA ENERGY LEMANG PTE. LTD.</v>
          </cell>
          <cell r="H97">
            <v>111.35</v>
          </cell>
          <cell r="K97">
            <v>6119.56</v>
          </cell>
          <cell r="L97">
            <v>122.87000000000002</v>
          </cell>
          <cell r="M97">
            <v>0.15</v>
          </cell>
          <cell r="N97">
            <v>229</v>
          </cell>
          <cell r="P97" t="str">
            <v/>
          </cell>
          <cell r="Q97">
            <v>0.16116130000000001</v>
          </cell>
          <cell r="R97">
            <v>247.18989999999999</v>
          </cell>
          <cell r="S97">
            <v>0.50756509999999999</v>
          </cell>
          <cell r="T97">
            <v>0.76195820000000003</v>
          </cell>
          <cell r="U97">
            <v>15.406868771379596</v>
          </cell>
          <cell r="V97">
            <v>2.0799185066685634E-2</v>
          </cell>
          <cell r="Y97">
            <v>20.028100931871045</v>
          </cell>
          <cell r="Z97">
            <v>10.737683836649307</v>
          </cell>
          <cell r="AA97">
            <v>19.583200000000001</v>
          </cell>
          <cell r="AB97">
            <v>11.666589999999999</v>
          </cell>
          <cell r="AC97">
            <v>0.31215660000000001</v>
          </cell>
          <cell r="AD97">
            <v>34.758637409999999</v>
          </cell>
          <cell r="AE97">
            <v>9.1030200000000008</v>
          </cell>
          <cell r="AF97">
            <v>36.143520000000002</v>
          </cell>
        </row>
        <row r="98">
          <cell r="A98" t="str">
            <v>WEST JATIBARANG STEPOUT PROJECT1. Low Value</v>
          </cell>
          <cell r="B98" t="str">
            <v>Oil-Gas</v>
          </cell>
          <cell r="C98" t="str">
            <v>1. Low Value</v>
          </cell>
          <cell r="D98" t="str">
            <v>WEST JATIBARANG STEPOUT PROJECT</v>
          </cell>
          <cell r="E98" t="str">
            <v>JATIBARANG</v>
          </cell>
          <cell r="F98" t="str">
            <v>E6. Further Development</v>
          </cell>
          <cell r="G98" t="str">
            <v>PT PERTAMINA EP</v>
          </cell>
          <cell r="H98">
            <v>355.255</v>
          </cell>
          <cell r="K98">
            <v>1150</v>
          </cell>
          <cell r="L98">
            <v>41</v>
          </cell>
          <cell r="M98">
            <v>0.16</v>
          </cell>
          <cell r="N98" t="str">
            <v/>
          </cell>
          <cell r="P98" t="str">
            <v/>
          </cell>
          <cell r="Q98">
            <v>0.16190280000000001</v>
          </cell>
          <cell r="R98">
            <v>59.33775</v>
          </cell>
          <cell r="S98">
            <v>0.78050739999999996</v>
          </cell>
          <cell r="T98">
            <v>0.80343279999999995</v>
          </cell>
          <cell r="U98">
            <v>6.0243752669118269</v>
          </cell>
          <cell r="V98">
            <v>8.1328722887825753E-3</v>
          </cell>
          <cell r="Z98">
            <v>7.1497543757692101</v>
          </cell>
          <cell r="AA98">
            <v>18.718969999999999</v>
          </cell>
          <cell r="AB98">
            <v>7.1886239999999999</v>
          </cell>
          <cell r="AC98">
            <v>0.34247159999999999</v>
          </cell>
          <cell r="AD98">
            <v>121.66474825799999</v>
          </cell>
          <cell r="AE98">
            <v>23.53378</v>
          </cell>
          <cell r="AF98">
            <v>57.554360000000003</v>
          </cell>
        </row>
        <row r="99">
          <cell r="A99" t="str">
            <v>WEST JATIBARANG STEPOUT PROJECT2. Middle Value</v>
          </cell>
          <cell r="B99" t="str">
            <v>Oil-Gas</v>
          </cell>
          <cell r="C99" t="str">
            <v>2. Middle Value</v>
          </cell>
          <cell r="D99" t="str">
            <v>WEST JATIBARANG STEPOUT PROJECT</v>
          </cell>
          <cell r="E99" t="str">
            <v>JATIBARANG</v>
          </cell>
          <cell r="F99" t="str">
            <v>E6. Further Development</v>
          </cell>
          <cell r="G99" t="str">
            <v>PT PERTAMINA EP</v>
          </cell>
          <cell r="H99">
            <v>355.255</v>
          </cell>
          <cell r="K99">
            <v>1150</v>
          </cell>
          <cell r="L99">
            <v>41</v>
          </cell>
          <cell r="M99">
            <v>0.16</v>
          </cell>
          <cell r="N99" t="str">
            <v/>
          </cell>
          <cell r="P99" t="str">
            <v/>
          </cell>
          <cell r="Q99">
            <v>0.16190280000000001</v>
          </cell>
          <cell r="R99">
            <v>59.33775</v>
          </cell>
          <cell r="S99">
            <v>0.78050739999999996</v>
          </cell>
          <cell r="T99">
            <v>0.80343279999999995</v>
          </cell>
          <cell r="U99">
            <v>6.0243752669118269</v>
          </cell>
          <cell r="V99">
            <v>8.1328722887825753E-3</v>
          </cell>
          <cell r="Z99">
            <v>7.1497543757692101</v>
          </cell>
          <cell r="AA99">
            <v>18.718969999999999</v>
          </cell>
          <cell r="AB99">
            <v>7.1886239999999999</v>
          </cell>
          <cell r="AC99">
            <v>0.34247159999999999</v>
          </cell>
          <cell r="AD99">
            <v>121.66474825799999</v>
          </cell>
          <cell r="AE99">
            <v>23.53378</v>
          </cell>
          <cell r="AF99">
            <v>57.554360000000003</v>
          </cell>
        </row>
        <row r="100">
          <cell r="A100" t="str">
            <v>WEST JATIBARANG STEPOUT PROJECT3. High Value</v>
          </cell>
          <cell r="B100" t="str">
            <v>Oil-Gas</v>
          </cell>
          <cell r="C100" t="str">
            <v>3. High Value</v>
          </cell>
          <cell r="D100" t="str">
            <v>WEST JATIBARANG STEPOUT PROJECT</v>
          </cell>
          <cell r="E100" t="str">
            <v>JATIBARANG</v>
          </cell>
          <cell r="F100" t="str">
            <v>E6. Further Development</v>
          </cell>
          <cell r="G100" t="str">
            <v>PT PERTAMINA EP</v>
          </cell>
          <cell r="H100">
            <v>355.255</v>
          </cell>
          <cell r="K100">
            <v>1150</v>
          </cell>
          <cell r="L100">
            <v>41</v>
          </cell>
          <cell r="M100">
            <v>0.16</v>
          </cell>
          <cell r="N100" t="str">
            <v/>
          </cell>
          <cell r="P100" t="str">
            <v/>
          </cell>
          <cell r="Q100">
            <v>0.16190280000000001</v>
          </cell>
          <cell r="R100">
            <v>59.33775</v>
          </cell>
          <cell r="S100">
            <v>0.78050739999999996</v>
          </cell>
          <cell r="T100">
            <v>0.80343279999999995</v>
          </cell>
          <cell r="U100">
            <v>6.0243752669118269</v>
          </cell>
          <cell r="V100">
            <v>8.1328722887825753E-3</v>
          </cell>
          <cell r="Z100">
            <v>7.1497543757692101</v>
          </cell>
          <cell r="AA100">
            <v>18.718969999999999</v>
          </cell>
          <cell r="AB100">
            <v>7.1886239999999999</v>
          </cell>
          <cell r="AC100">
            <v>0.34247159999999999</v>
          </cell>
          <cell r="AD100">
            <v>121.66474825799999</v>
          </cell>
          <cell r="AE100">
            <v>23.53378</v>
          </cell>
          <cell r="AF100">
            <v>57.554360000000003</v>
          </cell>
        </row>
        <row r="101">
          <cell r="A101" t="str">
            <v>KACI - BASE1. Low Value</v>
          </cell>
          <cell r="B101" t="str">
            <v>Gas</v>
          </cell>
          <cell r="C101" t="str">
            <v>1. Low Value</v>
          </cell>
          <cell r="D101" t="str">
            <v>KACI - BASE</v>
          </cell>
          <cell r="E101" t="str">
            <v>KACI</v>
          </cell>
          <cell r="F101" t="str">
            <v>X1. Discovery under Evaluation</v>
          </cell>
          <cell r="G101" t="str">
            <v>MEDCO E&amp;P NATUNA LTD.</v>
          </cell>
          <cell r="H101">
            <v>122</v>
          </cell>
          <cell r="K101">
            <v>1250</v>
          </cell>
          <cell r="L101" t="str">
            <v/>
          </cell>
          <cell r="N101" t="str">
            <v/>
          </cell>
          <cell r="P101" t="str">
            <v/>
          </cell>
          <cell r="Q101">
            <v>0.28071940000000001</v>
          </cell>
          <cell r="R101">
            <v>814.57029999999997</v>
          </cell>
          <cell r="S101">
            <v>0.64686390000000005</v>
          </cell>
          <cell r="T101">
            <v>0.84178319999999995</v>
          </cell>
          <cell r="U101">
            <v>124.51284804038113</v>
          </cell>
          <cell r="V101">
            <v>0.16809163549071329</v>
          </cell>
          <cell r="AA101">
            <v>40.943390000000001</v>
          </cell>
          <cell r="AB101">
            <v>23.83304</v>
          </cell>
          <cell r="AC101">
            <v>0.50060280000000001</v>
          </cell>
          <cell r="AD101">
            <v>61.073541599999999</v>
          </cell>
          <cell r="AE101">
            <v>11.06545</v>
          </cell>
          <cell r="AF101">
            <v>30.58914</v>
          </cell>
        </row>
        <row r="102">
          <cell r="A102" t="str">
            <v>KACI - BASE2. Middle Value</v>
          </cell>
          <cell r="B102" t="str">
            <v>Gas</v>
          </cell>
          <cell r="C102" t="str">
            <v>2. Middle Value</v>
          </cell>
          <cell r="D102" t="str">
            <v>KACI - BASE</v>
          </cell>
          <cell r="E102" t="str">
            <v>KACI</v>
          </cell>
          <cell r="F102" t="str">
            <v>X1. Discovery under Evaluation</v>
          </cell>
          <cell r="G102" t="str">
            <v>MEDCO E&amp;P NATUNA LTD.</v>
          </cell>
          <cell r="H102">
            <v>173</v>
          </cell>
          <cell r="K102">
            <v>1250</v>
          </cell>
          <cell r="L102" t="str">
            <v/>
          </cell>
          <cell r="N102" t="str">
            <v/>
          </cell>
          <cell r="P102" t="str">
            <v/>
          </cell>
          <cell r="Q102">
            <v>0.28071940000000001</v>
          </cell>
          <cell r="R102">
            <v>814.57029999999997</v>
          </cell>
          <cell r="S102">
            <v>0.64686390000000005</v>
          </cell>
          <cell r="T102">
            <v>0.84178319999999995</v>
          </cell>
          <cell r="U102">
            <v>124.51284804038113</v>
          </cell>
          <cell r="V102">
            <v>0.16809163549071329</v>
          </cell>
          <cell r="AA102">
            <v>40.943390000000001</v>
          </cell>
          <cell r="AB102">
            <v>23.83304</v>
          </cell>
          <cell r="AC102">
            <v>0.50060280000000001</v>
          </cell>
          <cell r="AD102">
            <v>86.604284399999997</v>
          </cell>
          <cell r="AE102">
            <v>11.06545</v>
          </cell>
          <cell r="AF102">
            <v>30.58914</v>
          </cell>
        </row>
        <row r="103">
          <cell r="A103" t="str">
            <v>KACI - BASE3. High Value</v>
          </cell>
          <cell r="B103" t="str">
            <v>Gas</v>
          </cell>
          <cell r="C103" t="str">
            <v>3. High Value</v>
          </cell>
          <cell r="D103" t="str">
            <v>KACI - BASE</v>
          </cell>
          <cell r="E103" t="str">
            <v>KACI</v>
          </cell>
          <cell r="F103" t="str">
            <v>X1. Discovery under Evaluation</v>
          </cell>
          <cell r="G103" t="str">
            <v>MEDCO E&amp;P NATUNA LTD.</v>
          </cell>
          <cell r="H103">
            <v>235</v>
          </cell>
          <cell r="K103">
            <v>1250</v>
          </cell>
          <cell r="L103" t="str">
            <v/>
          </cell>
          <cell r="N103" t="str">
            <v/>
          </cell>
          <cell r="P103" t="str">
            <v/>
          </cell>
          <cell r="Q103">
            <v>0.28071940000000001</v>
          </cell>
          <cell r="R103">
            <v>814.57029999999997</v>
          </cell>
          <cell r="S103">
            <v>0.64686390000000005</v>
          </cell>
          <cell r="T103">
            <v>0.84178319999999995</v>
          </cell>
          <cell r="U103">
            <v>124.51284804038113</v>
          </cell>
          <cell r="V103">
            <v>0.16809163549071329</v>
          </cell>
          <cell r="AA103">
            <v>40.943390000000001</v>
          </cell>
          <cell r="AB103">
            <v>23.83304</v>
          </cell>
          <cell r="AC103">
            <v>0.50060280000000001</v>
          </cell>
          <cell r="AD103">
            <v>117.64165800000001</v>
          </cell>
          <cell r="AE103">
            <v>11.06545</v>
          </cell>
          <cell r="AF103">
            <v>30.58914</v>
          </cell>
        </row>
        <row r="104">
          <cell r="A104" t="str">
            <v>KAKATUA WEST - BASE1. Low Value</v>
          </cell>
          <cell r="B104" t="str">
            <v>Gas</v>
          </cell>
          <cell r="C104" t="str">
            <v>1. Low Value</v>
          </cell>
          <cell r="D104" t="str">
            <v>KAKATUA WEST - BASE</v>
          </cell>
          <cell r="E104" t="str">
            <v>KAKATUA WEST</v>
          </cell>
          <cell r="F104" t="str">
            <v>X1. Discovery under Evaluation</v>
          </cell>
          <cell r="G104" t="str">
            <v>SANTOS (MADURA OFFSHORE) PTY. LTD.</v>
          </cell>
          <cell r="H104">
            <v>11</v>
          </cell>
          <cell r="Q104">
            <v>0.31988420000000001</v>
          </cell>
          <cell r="R104">
            <v>160.48609999999999</v>
          </cell>
          <cell r="S104">
            <v>0.6991754</v>
          </cell>
          <cell r="T104">
            <v>0.77465340000000005</v>
          </cell>
          <cell r="U104">
            <v>27.805056620525669</v>
          </cell>
          <cell r="V104">
            <v>3.7536668029152079E-2</v>
          </cell>
          <cell r="AA104">
            <v>347.09750000000003</v>
          </cell>
          <cell r="AB104">
            <v>28.58821</v>
          </cell>
          <cell r="AC104">
            <v>0.74162050000000002</v>
          </cell>
          <cell r="AD104">
            <v>8.1578254999999995</v>
          </cell>
          <cell r="AE104">
            <v>22.01876</v>
          </cell>
          <cell r="AF104">
            <v>11.687620000000001</v>
          </cell>
        </row>
        <row r="105">
          <cell r="A105" t="str">
            <v>KAKATUA WEST - BASE2. Middle Value</v>
          </cell>
          <cell r="B105" t="str">
            <v>Gas</v>
          </cell>
          <cell r="C105" t="str">
            <v>2. Middle Value</v>
          </cell>
          <cell r="D105" t="str">
            <v>KAKATUA WEST - BASE</v>
          </cell>
          <cell r="E105" t="str">
            <v>KAKATUA WEST</v>
          </cell>
          <cell r="F105" t="str">
            <v>X1. Discovery under Evaluation</v>
          </cell>
          <cell r="G105" t="str">
            <v>SANTOS (MADURA OFFSHORE) PTY. LTD.</v>
          </cell>
          <cell r="H105">
            <v>34</v>
          </cell>
          <cell r="Q105">
            <v>0.31988420000000001</v>
          </cell>
          <cell r="R105">
            <v>160.48609999999999</v>
          </cell>
          <cell r="S105">
            <v>0.6991754</v>
          </cell>
          <cell r="T105">
            <v>0.77465340000000005</v>
          </cell>
          <cell r="U105">
            <v>27.805056620525669</v>
          </cell>
          <cell r="V105">
            <v>3.7536668029152079E-2</v>
          </cell>
          <cell r="AA105">
            <v>347.09750000000003</v>
          </cell>
          <cell r="AB105">
            <v>28.58821</v>
          </cell>
          <cell r="AC105">
            <v>0.74162050000000002</v>
          </cell>
          <cell r="AD105">
            <v>25.215097</v>
          </cell>
          <cell r="AE105">
            <v>22.01876</v>
          </cell>
          <cell r="AF105">
            <v>11.687620000000001</v>
          </cell>
        </row>
        <row r="106">
          <cell r="A106" t="str">
            <v>KAKATUA WEST - BASE3. High Value</v>
          </cell>
          <cell r="B106" t="str">
            <v>Gas</v>
          </cell>
          <cell r="C106" t="str">
            <v>3. High Value</v>
          </cell>
          <cell r="D106" t="str">
            <v>KAKATUA WEST - BASE</v>
          </cell>
          <cell r="E106" t="str">
            <v>KAKATUA WEST</v>
          </cell>
          <cell r="F106" t="str">
            <v>X1. Discovery under Evaluation</v>
          </cell>
          <cell r="G106" t="str">
            <v>SANTOS (MADURA OFFSHORE) PTY. LTD.</v>
          </cell>
          <cell r="H106">
            <v>112</v>
          </cell>
          <cell r="Q106">
            <v>0.31988420000000001</v>
          </cell>
          <cell r="R106">
            <v>160.48609999999999</v>
          </cell>
          <cell r="S106">
            <v>0.6991754</v>
          </cell>
          <cell r="T106">
            <v>0.77465340000000005</v>
          </cell>
          <cell r="U106">
            <v>27.805056620525669</v>
          </cell>
          <cell r="V106">
            <v>3.7536668029152079E-2</v>
          </cell>
          <cell r="AA106">
            <v>347.09750000000003</v>
          </cell>
          <cell r="AB106">
            <v>28.58821</v>
          </cell>
          <cell r="AC106">
            <v>0.74162050000000002</v>
          </cell>
          <cell r="AD106">
            <v>83.061496000000005</v>
          </cell>
          <cell r="AE106">
            <v>22.01876</v>
          </cell>
          <cell r="AF106">
            <v>11.687620000000001</v>
          </cell>
        </row>
        <row r="107">
          <cell r="A107" t="str">
            <v>KALIBERAU DALAM - BASE1. Low Value</v>
          </cell>
          <cell r="B107" t="str">
            <v>Gas</v>
          </cell>
          <cell r="C107" t="str">
            <v>1. Low Value</v>
          </cell>
          <cell r="D107" t="str">
            <v>KALIBERAU DALAM - BASE</v>
          </cell>
          <cell r="E107" t="str">
            <v>KALIBERAU DALAM</v>
          </cell>
          <cell r="F107" t="str">
            <v>E3. Justified for Development</v>
          </cell>
          <cell r="G107" t="str">
            <v>TALISMAN SAKAKEMANG B.V.</v>
          </cell>
          <cell r="H107">
            <v>396</v>
          </cell>
          <cell r="K107">
            <v>7250</v>
          </cell>
          <cell r="L107" t="str">
            <v/>
          </cell>
          <cell r="N107" t="str">
            <v/>
          </cell>
          <cell r="P107" t="str">
            <v/>
          </cell>
          <cell r="Q107">
            <v>0.15284790000000001</v>
          </cell>
          <cell r="R107">
            <v>20.85388</v>
          </cell>
          <cell r="S107">
            <v>0.48828339999999998</v>
          </cell>
          <cell r="T107">
            <v>0.80313579999999996</v>
          </cell>
          <cell r="U107">
            <v>1.2499921669499772</v>
          </cell>
          <cell r="V107">
            <v>1.6874823040354836E-3</v>
          </cell>
          <cell r="Y107">
            <v>36.534553869907313</v>
          </cell>
          <cell r="Z107">
            <v>38.488566305414821</v>
          </cell>
          <cell r="AA107">
            <v>37.07056</v>
          </cell>
          <cell r="AB107">
            <v>38.788379999999997</v>
          </cell>
          <cell r="AC107">
            <v>0.71039059999999998</v>
          </cell>
          <cell r="AD107">
            <v>281.31467759999998</v>
          </cell>
          <cell r="AE107">
            <v>51.883890000000001</v>
          </cell>
          <cell r="AF107">
            <v>74.635530000000003</v>
          </cell>
        </row>
        <row r="108">
          <cell r="A108" t="str">
            <v>KALIBERAU DALAM - BASE2. Middle Value</v>
          </cell>
          <cell r="B108" t="str">
            <v>Gas</v>
          </cell>
          <cell r="C108" t="str">
            <v>2. Middle Value</v>
          </cell>
          <cell r="D108" t="str">
            <v>KALIBERAU DALAM - BASE</v>
          </cell>
          <cell r="E108" t="str">
            <v>KALIBERAU DALAM</v>
          </cell>
          <cell r="F108" t="str">
            <v>E3. Justified for Development</v>
          </cell>
          <cell r="G108" t="str">
            <v>TALISMAN SAKAKEMANG B.V.</v>
          </cell>
          <cell r="H108">
            <v>527</v>
          </cell>
          <cell r="K108">
            <v>7250</v>
          </cell>
          <cell r="L108" t="str">
            <v/>
          </cell>
          <cell r="N108" t="str">
            <v/>
          </cell>
          <cell r="P108" t="str">
            <v/>
          </cell>
          <cell r="Q108">
            <v>0.15284790000000001</v>
          </cell>
          <cell r="R108">
            <v>20.85388</v>
          </cell>
          <cell r="S108">
            <v>0.48828339999999998</v>
          </cell>
          <cell r="T108">
            <v>0.80313579999999996</v>
          </cell>
          <cell r="U108">
            <v>1.2499921669499772</v>
          </cell>
          <cell r="V108">
            <v>1.6874823040354836E-3</v>
          </cell>
          <cell r="Y108">
            <v>36.534553869907313</v>
          </cell>
          <cell r="Z108">
            <v>38.488566305414821</v>
          </cell>
          <cell r="AA108">
            <v>37.07056</v>
          </cell>
          <cell r="AB108">
            <v>38.788379999999997</v>
          </cell>
          <cell r="AC108">
            <v>0.71039059999999998</v>
          </cell>
          <cell r="AD108">
            <v>374.37584620000001</v>
          </cell>
          <cell r="AE108">
            <v>51.883890000000001</v>
          </cell>
          <cell r="AF108">
            <v>74.635530000000003</v>
          </cell>
        </row>
        <row r="109">
          <cell r="A109" t="str">
            <v>KALIBERAU DALAM - BASE3. High Value</v>
          </cell>
          <cell r="B109" t="str">
            <v>Gas</v>
          </cell>
          <cell r="C109" t="str">
            <v>3. High Value</v>
          </cell>
          <cell r="D109" t="str">
            <v>KALIBERAU DALAM - BASE</v>
          </cell>
          <cell r="E109" t="str">
            <v>KALIBERAU DALAM</v>
          </cell>
          <cell r="F109" t="str">
            <v>E3. Justified for Development</v>
          </cell>
          <cell r="G109" t="str">
            <v>TALISMAN SAKAKEMANG B.V.</v>
          </cell>
          <cell r="H109">
            <v>737</v>
          </cell>
          <cell r="K109">
            <v>7250</v>
          </cell>
          <cell r="L109" t="str">
            <v/>
          </cell>
          <cell r="N109" t="str">
            <v/>
          </cell>
          <cell r="P109" t="str">
            <v/>
          </cell>
          <cell r="Q109">
            <v>0.15284790000000001</v>
          </cell>
          <cell r="R109">
            <v>20.85388</v>
          </cell>
          <cell r="S109">
            <v>0.48828339999999998</v>
          </cell>
          <cell r="T109">
            <v>0.80313579999999996</v>
          </cell>
          <cell r="U109">
            <v>1.2499921669499772</v>
          </cell>
          <cell r="V109">
            <v>1.6874823040354836E-3</v>
          </cell>
          <cell r="Y109">
            <v>36.534553869907313</v>
          </cell>
          <cell r="Z109">
            <v>38.488566305414821</v>
          </cell>
          <cell r="AA109">
            <v>37.07056</v>
          </cell>
          <cell r="AB109">
            <v>38.788379999999997</v>
          </cell>
          <cell r="AC109">
            <v>0.71039059999999998</v>
          </cell>
          <cell r="AD109">
            <v>523.55787220000002</v>
          </cell>
          <cell r="AE109">
            <v>51.883890000000001</v>
          </cell>
          <cell r="AF109">
            <v>74.635530000000003</v>
          </cell>
        </row>
        <row r="110">
          <cell r="A110" t="str">
            <v>SE KENANGA1. Low Value</v>
          </cell>
          <cell r="B110" t="str">
            <v>Gas</v>
          </cell>
          <cell r="C110" t="str">
            <v>1. Low Value</v>
          </cell>
          <cell r="D110" t="str">
            <v>SE KENANGA</v>
          </cell>
          <cell r="E110" t="str">
            <v>KENANGA</v>
          </cell>
          <cell r="F110" t="str">
            <v>X2. Development Undetermined</v>
          </cell>
          <cell r="G110" t="str">
            <v>PT GREGORY GAS PERKASA</v>
          </cell>
          <cell r="H110">
            <v>204</v>
          </cell>
          <cell r="K110">
            <v>5500</v>
          </cell>
          <cell r="L110" t="str">
            <v/>
          </cell>
          <cell r="N110" t="str">
            <v/>
          </cell>
          <cell r="P110" t="str">
            <v/>
          </cell>
          <cell r="Q110">
            <v>0.2191516</v>
          </cell>
          <cell r="R110">
            <v>184.57929999999999</v>
          </cell>
          <cell r="S110">
            <v>0.51350430000000002</v>
          </cell>
          <cell r="T110">
            <v>0.73928450000000001</v>
          </cell>
          <cell r="U110">
            <v>15.356184655909093</v>
          </cell>
          <cell r="V110">
            <v>2.0730761799553601E-2</v>
          </cell>
          <cell r="Y110">
            <v>17.801212093792074</v>
          </cell>
          <cell r="Z110">
            <v>1.191706075520397</v>
          </cell>
          <cell r="AA110">
            <v>17.892440000000001</v>
          </cell>
          <cell r="AB110">
            <v>1.805221</v>
          </cell>
          <cell r="AC110">
            <v>0.67028030000000005</v>
          </cell>
          <cell r="AD110">
            <v>136.73718120000001</v>
          </cell>
          <cell r="AE110">
            <v>53.276049999999998</v>
          </cell>
          <cell r="AF110">
            <v>13.09721</v>
          </cell>
        </row>
        <row r="111">
          <cell r="A111" t="str">
            <v>SE KENANGA2. Middle Value</v>
          </cell>
          <cell r="B111" t="str">
            <v>Gas</v>
          </cell>
          <cell r="C111" t="str">
            <v>2. Middle Value</v>
          </cell>
          <cell r="D111" t="str">
            <v>SE KENANGA</v>
          </cell>
          <cell r="E111" t="str">
            <v>KENANGA</v>
          </cell>
          <cell r="F111" t="str">
            <v>X2. Development Undetermined</v>
          </cell>
          <cell r="G111" t="str">
            <v>PT GREGORY GAS PERKASA</v>
          </cell>
          <cell r="H111">
            <v>272</v>
          </cell>
          <cell r="K111">
            <v>5500</v>
          </cell>
          <cell r="L111" t="str">
            <v/>
          </cell>
          <cell r="N111" t="str">
            <v/>
          </cell>
          <cell r="P111" t="str">
            <v/>
          </cell>
          <cell r="Q111">
            <v>0.2191516</v>
          </cell>
          <cell r="R111">
            <v>184.57929999999999</v>
          </cell>
          <cell r="S111">
            <v>0.51350430000000002</v>
          </cell>
          <cell r="T111">
            <v>0.73928450000000001</v>
          </cell>
          <cell r="U111">
            <v>15.356184655909093</v>
          </cell>
          <cell r="V111">
            <v>2.0730761799553601E-2</v>
          </cell>
          <cell r="Y111">
            <v>17.801212093792074</v>
          </cell>
          <cell r="Z111">
            <v>1.191706075520397</v>
          </cell>
          <cell r="AA111">
            <v>17.892440000000001</v>
          </cell>
          <cell r="AB111">
            <v>1.805221</v>
          </cell>
          <cell r="AC111">
            <v>0.67028030000000005</v>
          </cell>
          <cell r="AD111">
            <v>182.31624160000001</v>
          </cell>
          <cell r="AE111">
            <v>53.276049999999998</v>
          </cell>
          <cell r="AF111">
            <v>13.09721</v>
          </cell>
        </row>
        <row r="112">
          <cell r="A112" t="str">
            <v>SE KENANGA3. High Value</v>
          </cell>
          <cell r="B112" t="str">
            <v>Gas</v>
          </cell>
          <cell r="C112" t="str">
            <v>3. High Value</v>
          </cell>
          <cell r="D112" t="str">
            <v>SE KENANGA</v>
          </cell>
          <cell r="E112" t="str">
            <v>KENANGA</v>
          </cell>
          <cell r="F112" t="str">
            <v>X2. Development Undetermined</v>
          </cell>
          <cell r="G112" t="str">
            <v>PT GREGORY GAS PERKASA</v>
          </cell>
          <cell r="H112">
            <v>302</v>
          </cell>
          <cell r="K112">
            <v>5500</v>
          </cell>
          <cell r="L112" t="str">
            <v/>
          </cell>
          <cell r="N112" t="str">
            <v/>
          </cell>
          <cell r="P112" t="str">
            <v/>
          </cell>
          <cell r="Q112">
            <v>0.2191516</v>
          </cell>
          <cell r="R112">
            <v>184.57929999999999</v>
          </cell>
          <cell r="S112">
            <v>0.51350430000000002</v>
          </cell>
          <cell r="T112">
            <v>0.73928450000000001</v>
          </cell>
          <cell r="U112">
            <v>15.356184655909093</v>
          </cell>
          <cell r="V112">
            <v>2.0730761799553601E-2</v>
          </cell>
          <cell r="Y112">
            <v>17.801212093792074</v>
          </cell>
          <cell r="Z112">
            <v>1.191706075520397</v>
          </cell>
          <cell r="AA112">
            <v>17.892440000000001</v>
          </cell>
          <cell r="AB112">
            <v>1.805221</v>
          </cell>
          <cell r="AC112">
            <v>0.67028030000000005</v>
          </cell>
          <cell r="AD112">
            <v>202.42465060000001</v>
          </cell>
          <cell r="AE112">
            <v>53.276049999999998</v>
          </cell>
          <cell r="AF112">
            <v>13.09721</v>
          </cell>
        </row>
        <row r="113">
          <cell r="A113" t="str">
            <v>KENONG - BASE1. Low Value</v>
          </cell>
          <cell r="B113" t="str">
            <v>Oil-Gas</v>
          </cell>
          <cell r="C113" t="str">
            <v>1. Low Value</v>
          </cell>
          <cell r="D113" t="str">
            <v>KENONG - BASE</v>
          </cell>
          <cell r="E113" t="str">
            <v>KENONG</v>
          </cell>
          <cell r="F113" t="str">
            <v>X1. Discovery under Evaluation</v>
          </cell>
          <cell r="G113" t="str">
            <v>PETROCHINA INTERNATIONAL BANGKO LTD.</v>
          </cell>
          <cell r="H113">
            <v>6</v>
          </cell>
          <cell r="K113">
            <v>2000</v>
          </cell>
          <cell r="L113" t="str">
            <v/>
          </cell>
          <cell r="N113" t="str">
            <v/>
          </cell>
          <cell r="P113" t="str">
            <v/>
          </cell>
          <cell r="Q113">
            <v>0.24968219999999999</v>
          </cell>
          <cell r="R113">
            <v>105.80200000000001</v>
          </cell>
          <cell r="S113">
            <v>0.82504270000000002</v>
          </cell>
          <cell r="T113">
            <v>0.90319510000000003</v>
          </cell>
          <cell r="U113">
            <v>19.685183089737897</v>
          </cell>
          <cell r="V113">
            <v>2.6574885022427983E-2</v>
          </cell>
          <cell r="X113">
            <v>27.333602796598974</v>
          </cell>
          <cell r="Y113">
            <v>16.746213185998638</v>
          </cell>
          <cell r="Z113">
            <v>10.684037298581748</v>
          </cell>
          <cell r="AA113">
            <v>16.78603</v>
          </cell>
          <cell r="AB113">
            <v>9.8976649999999999</v>
          </cell>
          <cell r="AC113">
            <v>0.35164679999999998</v>
          </cell>
          <cell r="AD113">
            <v>2.1098808</v>
          </cell>
          <cell r="AE113">
            <v>2.2192259999999999</v>
          </cell>
          <cell r="AF113">
            <v>27.326599999999999</v>
          </cell>
        </row>
        <row r="114">
          <cell r="A114" t="str">
            <v>KENONG - BASE2. Middle Value</v>
          </cell>
          <cell r="B114" t="str">
            <v>Oil-Gas</v>
          </cell>
          <cell r="C114" t="str">
            <v>2. Middle Value</v>
          </cell>
          <cell r="D114" t="str">
            <v>KENONG - BASE</v>
          </cell>
          <cell r="E114" t="str">
            <v>KENONG</v>
          </cell>
          <cell r="F114" t="str">
            <v>X1. Discovery under Evaluation</v>
          </cell>
          <cell r="G114" t="str">
            <v>PETROCHINA INTERNATIONAL BANGKO LTD.</v>
          </cell>
          <cell r="H114">
            <v>6</v>
          </cell>
          <cell r="K114">
            <v>2000</v>
          </cell>
          <cell r="L114" t="str">
            <v/>
          </cell>
          <cell r="N114" t="str">
            <v/>
          </cell>
          <cell r="P114" t="str">
            <v/>
          </cell>
          <cell r="Q114">
            <v>0.24968219999999999</v>
          </cell>
          <cell r="R114">
            <v>105.80200000000001</v>
          </cell>
          <cell r="S114">
            <v>0.82504270000000002</v>
          </cell>
          <cell r="T114">
            <v>0.90319510000000003</v>
          </cell>
          <cell r="U114">
            <v>19.685183089737897</v>
          </cell>
          <cell r="V114">
            <v>2.6574885022427983E-2</v>
          </cell>
          <cell r="X114">
            <v>27.333602796598974</v>
          </cell>
          <cell r="Y114">
            <v>16.746213185998638</v>
          </cell>
          <cell r="Z114">
            <v>10.684037298581748</v>
          </cell>
          <cell r="AA114">
            <v>16.78603</v>
          </cell>
          <cell r="AB114">
            <v>9.8976649999999999</v>
          </cell>
          <cell r="AC114">
            <v>0.35164679999999998</v>
          </cell>
          <cell r="AD114">
            <v>2.1098808</v>
          </cell>
          <cell r="AE114">
            <v>2.2192259999999999</v>
          </cell>
          <cell r="AF114">
            <v>27.326599999999999</v>
          </cell>
        </row>
        <row r="115">
          <cell r="A115" t="str">
            <v>KENONG - BASE3. High Value</v>
          </cell>
          <cell r="B115" t="str">
            <v>Oil-Gas</v>
          </cell>
          <cell r="C115" t="str">
            <v>3. High Value</v>
          </cell>
          <cell r="D115" t="str">
            <v>KENONG - BASE</v>
          </cell>
          <cell r="E115" t="str">
            <v>KENONG</v>
          </cell>
          <cell r="F115" t="str">
            <v>X1. Discovery under Evaluation</v>
          </cell>
          <cell r="G115" t="str">
            <v>PETROCHINA INTERNATIONAL BANGKO LTD.</v>
          </cell>
          <cell r="H115">
            <v>6</v>
          </cell>
          <cell r="K115">
            <v>2000</v>
          </cell>
          <cell r="L115" t="str">
            <v/>
          </cell>
          <cell r="N115" t="str">
            <v/>
          </cell>
          <cell r="P115" t="str">
            <v/>
          </cell>
          <cell r="Q115">
            <v>0.24968219999999999</v>
          </cell>
          <cell r="R115">
            <v>105.80200000000001</v>
          </cell>
          <cell r="S115">
            <v>0.82504270000000002</v>
          </cell>
          <cell r="T115">
            <v>0.90319510000000003</v>
          </cell>
          <cell r="U115">
            <v>19.685183089737897</v>
          </cell>
          <cell r="V115">
            <v>2.6574885022427983E-2</v>
          </cell>
          <cell r="X115">
            <v>27.333602796598974</v>
          </cell>
          <cell r="Y115">
            <v>16.746213185998638</v>
          </cell>
          <cell r="Z115">
            <v>10.684037298581748</v>
          </cell>
          <cell r="AA115">
            <v>16.78603</v>
          </cell>
          <cell r="AB115">
            <v>9.8976649999999999</v>
          </cell>
          <cell r="AC115">
            <v>0.35164679999999998</v>
          </cell>
          <cell r="AD115">
            <v>2.1098808</v>
          </cell>
          <cell r="AE115">
            <v>2.2192259999999999</v>
          </cell>
          <cell r="AF115">
            <v>27.326599999999999</v>
          </cell>
        </row>
        <row r="116">
          <cell r="A116" t="str">
            <v>KG-5A - BASE1. Low Value</v>
          </cell>
          <cell r="B116" t="str">
            <v>Oil-Gas</v>
          </cell>
          <cell r="C116" t="str">
            <v>1. Low Value</v>
          </cell>
          <cell r="D116" t="str">
            <v>KG-5A - BASE</v>
          </cell>
          <cell r="E116" t="str">
            <v>KG-5A</v>
          </cell>
          <cell r="F116" t="str">
            <v>E8. Further Development Not Viable</v>
          </cell>
          <cell r="G116" t="str">
            <v>STAR ENERGY (KAKAP) LTD.</v>
          </cell>
          <cell r="H116">
            <v>1.37</v>
          </cell>
          <cell r="Q116">
            <v>0.25363479999999999</v>
          </cell>
          <cell r="R116">
            <v>275.26479999999998</v>
          </cell>
          <cell r="S116">
            <v>0.59931639999999997</v>
          </cell>
          <cell r="T116">
            <v>0.91766630000000005</v>
          </cell>
          <cell r="U116">
            <v>38.397280351063536</v>
          </cell>
          <cell r="V116">
            <v>5.1836109720279619E-2</v>
          </cell>
          <cell r="AA116">
            <v>33.633000000000003</v>
          </cell>
          <cell r="AB116">
            <v>99.381010000000003</v>
          </cell>
          <cell r="AC116">
            <v>0.23603930000000001</v>
          </cell>
          <cell r="AD116">
            <v>0.32337384100000005</v>
          </cell>
          <cell r="AE116">
            <v>5.9330299999999996</v>
          </cell>
          <cell r="AF116">
            <v>174.8767</v>
          </cell>
        </row>
        <row r="117">
          <cell r="A117" t="str">
            <v>KG-5A - BASE2. Middle Value</v>
          </cell>
          <cell r="B117" t="str">
            <v>Oil-Gas</v>
          </cell>
          <cell r="C117" t="str">
            <v>2. Middle Value</v>
          </cell>
          <cell r="D117" t="str">
            <v>KG-5A - BASE</v>
          </cell>
          <cell r="E117" t="str">
            <v>KG-5A</v>
          </cell>
          <cell r="F117" t="str">
            <v>E8. Further Development Not Viable</v>
          </cell>
          <cell r="G117" t="str">
            <v>STAR ENERGY (KAKAP) LTD.</v>
          </cell>
          <cell r="H117">
            <v>1.37</v>
          </cell>
          <cell r="Q117">
            <v>0.25363479999999999</v>
          </cell>
          <cell r="R117">
            <v>275.26479999999998</v>
          </cell>
          <cell r="S117">
            <v>0.59931639999999997</v>
          </cell>
          <cell r="T117">
            <v>0.91766630000000005</v>
          </cell>
          <cell r="U117">
            <v>38.397280351063536</v>
          </cell>
          <cell r="V117">
            <v>5.1836109720279619E-2</v>
          </cell>
          <cell r="AA117">
            <v>33.633000000000003</v>
          </cell>
          <cell r="AB117">
            <v>99.381010000000003</v>
          </cell>
          <cell r="AC117">
            <v>0.23603930000000001</v>
          </cell>
          <cell r="AD117">
            <v>0.32337384100000005</v>
          </cell>
          <cell r="AE117">
            <v>5.9330299999999996</v>
          </cell>
          <cell r="AF117">
            <v>174.8767</v>
          </cell>
        </row>
        <row r="118">
          <cell r="A118" t="str">
            <v>KG-5A - BASE3. High Value</v>
          </cell>
          <cell r="B118" t="str">
            <v>Oil-Gas</v>
          </cell>
          <cell r="C118" t="str">
            <v>3. High Value</v>
          </cell>
          <cell r="D118" t="str">
            <v>KG-5A - BASE</v>
          </cell>
          <cell r="E118" t="str">
            <v>KG-5A</v>
          </cell>
          <cell r="F118" t="str">
            <v>E8. Further Development Not Viable</v>
          </cell>
          <cell r="G118" t="str">
            <v>STAR ENERGY (KAKAP) LTD.</v>
          </cell>
          <cell r="H118">
            <v>1.37</v>
          </cell>
          <cell r="Q118">
            <v>0.25363479999999999</v>
          </cell>
          <cell r="R118">
            <v>275.26479999999998</v>
          </cell>
          <cell r="S118">
            <v>0.59931639999999997</v>
          </cell>
          <cell r="T118">
            <v>0.91766630000000005</v>
          </cell>
          <cell r="U118">
            <v>38.397280351063536</v>
          </cell>
          <cell r="V118">
            <v>5.1836109720279619E-2</v>
          </cell>
          <cell r="AA118">
            <v>33.633000000000003</v>
          </cell>
          <cell r="AB118">
            <v>99.381010000000003</v>
          </cell>
          <cell r="AC118">
            <v>0.23603930000000001</v>
          </cell>
          <cell r="AD118">
            <v>0.32337384100000005</v>
          </cell>
          <cell r="AE118">
            <v>5.9330299999999996</v>
          </cell>
          <cell r="AF118">
            <v>174.8767</v>
          </cell>
        </row>
        <row r="119">
          <cell r="A119" t="str">
            <v>KIDO SHALLOW - BASE1. Low Value</v>
          </cell>
          <cell r="B119" t="str">
            <v>Gas</v>
          </cell>
          <cell r="C119" t="str">
            <v>1. Low Value</v>
          </cell>
          <cell r="D119" t="str">
            <v>KIDO SHALLOW - BASE</v>
          </cell>
          <cell r="E119" t="str">
            <v>KIDO SHALLOW</v>
          </cell>
          <cell r="F119" t="str">
            <v>X2. Development Undetermined</v>
          </cell>
          <cell r="G119" t="str">
            <v>GENTING OIL KASURI PTE. LTD.</v>
          </cell>
          <cell r="H119">
            <v>210.23</v>
          </cell>
          <cell r="Q119">
            <v>0.24545210000000001</v>
          </cell>
          <cell r="R119">
            <v>861.96479999999997</v>
          </cell>
          <cell r="S119">
            <v>0.76728090000000004</v>
          </cell>
          <cell r="T119">
            <v>0.65166800000000003</v>
          </cell>
          <cell r="U119">
            <v>105.78816064295346</v>
          </cell>
          <cell r="V119">
            <v>0.14281341418085133</v>
          </cell>
          <cell r="AA119">
            <v>102.2376</v>
          </cell>
          <cell r="AB119">
            <v>57.465299999999999</v>
          </cell>
          <cell r="AC119">
            <v>0.2378691</v>
          </cell>
          <cell r="AD119">
            <v>50.007220892999996</v>
          </cell>
          <cell r="AE119">
            <v>7.2727789999999999</v>
          </cell>
          <cell r="AF119">
            <v>171.64340000000001</v>
          </cell>
        </row>
        <row r="120">
          <cell r="A120" t="str">
            <v>KIDO SHALLOW - BASE2. Middle Value</v>
          </cell>
          <cell r="B120" t="str">
            <v>Gas</v>
          </cell>
          <cell r="C120" t="str">
            <v>2. Middle Value</v>
          </cell>
          <cell r="D120" t="str">
            <v>KIDO SHALLOW - BASE</v>
          </cell>
          <cell r="E120" t="str">
            <v>KIDO SHALLOW</v>
          </cell>
          <cell r="F120" t="str">
            <v>X2. Development Undetermined</v>
          </cell>
          <cell r="G120" t="str">
            <v>GENTING OIL KASURI PTE. LTD.</v>
          </cell>
          <cell r="H120">
            <v>675.04200000000003</v>
          </cell>
          <cell r="Q120">
            <v>0.24545210000000001</v>
          </cell>
          <cell r="R120">
            <v>861.96479999999997</v>
          </cell>
          <cell r="S120">
            <v>0.76728090000000004</v>
          </cell>
          <cell r="T120">
            <v>0.65166800000000003</v>
          </cell>
          <cell r="U120">
            <v>105.78816064295346</v>
          </cell>
          <cell r="V120">
            <v>0.14281341418085133</v>
          </cell>
          <cell r="AA120">
            <v>102.2376</v>
          </cell>
          <cell r="AB120">
            <v>57.465299999999999</v>
          </cell>
          <cell r="AC120">
            <v>0.2378691</v>
          </cell>
          <cell r="AD120">
            <v>160.5716330022</v>
          </cell>
          <cell r="AE120">
            <v>7.2727789999999999</v>
          </cell>
          <cell r="AF120">
            <v>171.64340000000001</v>
          </cell>
        </row>
        <row r="121">
          <cell r="A121" t="str">
            <v>KIDO SHALLOW - BASE3. High Value</v>
          </cell>
          <cell r="B121" t="str">
            <v>Gas</v>
          </cell>
          <cell r="C121" t="str">
            <v>3. High Value</v>
          </cell>
          <cell r="D121" t="str">
            <v>KIDO SHALLOW - BASE</v>
          </cell>
          <cell r="E121" t="str">
            <v>KIDO SHALLOW</v>
          </cell>
          <cell r="F121" t="str">
            <v>X2. Development Undetermined</v>
          </cell>
          <cell r="G121" t="str">
            <v>GENTING OIL KASURI PTE. LTD.</v>
          </cell>
          <cell r="H121">
            <v>2249.8470000000002</v>
          </cell>
          <cell r="Q121">
            <v>0.24545210000000001</v>
          </cell>
          <cell r="R121">
            <v>861.96479999999997</v>
          </cell>
          <cell r="S121">
            <v>0.76728090000000004</v>
          </cell>
          <cell r="T121">
            <v>0.65166800000000003</v>
          </cell>
          <cell r="U121">
            <v>105.78816064295346</v>
          </cell>
          <cell r="V121">
            <v>0.14281341418085133</v>
          </cell>
          <cell r="AA121">
            <v>102.2376</v>
          </cell>
          <cell r="AB121">
            <v>57.465299999999999</v>
          </cell>
          <cell r="AC121">
            <v>0.2378691</v>
          </cell>
          <cell r="AD121">
            <v>535.16908102770003</v>
          </cell>
          <cell r="AE121">
            <v>7.2727789999999999</v>
          </cell>
          <cell r="AF121">
            <v>171.64340000000001</v>
          </cell>
        </row>
        <row r="122">
          <cell r="A122" t="str">
            <v>KL - OPL1. Low Value</v>
          </cell>
          <cell r="B122" t="str">
            <v>Oil-Gas</v>
          </cell>
          <cell r="C122" t="str">
            <v>1. Low Value</v>
          </cell>
          <cell r="D122" t="str">
            <v>KL - OPL</v>
          </cell>
          <cell r="E122" t="str">
            <v>KL</v>
          </cell>
          <cell r="F122" t="str">
            <v>E8. Further Development Not Viable</v>
          </cell>
          <cell r="G122" t="str">
            <v>PT PERTAMINA HULU ENERGI OFFSHORE NORTH WEST JAVA</v>
          </cell>
          <cell r="H122">
            <v>61</v>
          </cell>
          <cell r="K122">
            <v>5750</v>
          </cell>
          <cell r="L122">
            <v>100.65</v>
          </cell>
          <cell r="Q122">
            <v>0.22436</v>
          </cell>
          <cell r="R122">
            <v>359.79849999999999</v>
          </cell>
          <cell r="S122">
            <v>0.64128600000000002</v>
          </cell>
          <cell r="T122">
            <v>0.82023080000000004</v>
          </cell>
          <cell r="U122">
            <v>42.4612340445115</v>
          </cell>
          <cell r="V122">
            <v>5.7322424053629778E-2</v>
          </cell>
          <cell r="AA122">
            <v>68.145709999999994</v>
          </cell>
          <cell r="AB122">
            <v>3.3977569999999999</v>
          </cell>
          <cell r="AC122">
            <v>0.25424770000000002</v>
          </cell>
          <cell r="AD122">
            <v>15.509109700000002</v>
          </cell>
          <cell r="AE122">
            <v>3.4608210000000001</v>
          </cell>
          <cell r="AF122">
            <v>15.532690000000001</v>
          </cell>
        </row>
        <row r="123">
          <cell r="A123" t="str">
            <v>KL - OPL2. Middle Value</v>
          </cell>
          <cell r="B123" t="str">
            <v>Oil-Gas</v>
          </cell>
          <cell r="C123" t="str">
            <v>2. Middle Value</v>
          </cell>
          <cell r="D123" t="str">
            <v>KL - OPL</v>
          </cell>
          <cell r="E123" t="str">
            <v>KL</v>
          </cell>
          <cell r="F123" t="str">
            <v>E8. Further Development Not Viable</v>
          </cell>
          <cell r="G123" t="str">
            <v>PT PERTAMINA HULU ENERGI OFFSHORE NORTH WEST JAVA</v>
          </cell>
          <cell r="H123">
            <v>180</v>
          </cell>
          <cell r="K123">
            <v>5750</v>
          </cell>
          <cell r="L123">
            <v>100.65</v>
          </cell>
          <cell r="Q123">
            <v>0.22436</v>
          </cell>
          <cell r="R123">
            <v>359.79849999999999</v>
          </cell>
          <cell r="S123">
            <v>0.64128600000000002</v>
          </cell>
          <cell r="T123">
            <v>0.82023080000000004</v>
          </cell>
          <cell r="U123">
            <v>42.4612340445115</v>
          </cell>
          <cell r="V123">
            <v>5.7322424053629778E-2</v>
          </cell>
          <cell r="AA123">
            <v>68.145709999999994</v>
          </cell>
          <cell r="AB123">
            <v>3.3977569999999999</v>
          </cell>
          <cell r="AC123">
            <v>0.25424770000000002</v>
          </cell>
          <cell r="AD123">
            <v>45.764586000000001</v>
          </cell>
          <cell r="AE123">
            <v>3.4608210000000001</v>
          </cell>
          <cell r="AF123">
            <v>15.532690000000001</v>
          </cell>
        </row>
        <row r="124">
          <cell r="A124" t="str">
            <v>KL - OPL3. High Value</v>
          </cell>
          <cell r="B124" t="str">
            <v>Oil-Gas</v>
          </cell>
          <cell r="C124" t="str">
            <v>3. High Value</v>
          </cell>
          <cell r="D124" t="str">
            <v>KL - OPL</v>
          </cell>
          <cell r="E124" t="str">
            <v>KL</v>
          </cell>
          <cell r="F124" t="str">
            <v>E8. Further Development Not Viable</v>
          </cell>
          <cell r="G124" t="str">
            <v>PT PERTAMINA HULU ENERGI OFFSHORE NORTH WEST JAVA</v>
          </cell>
          <cell r="H124">
            <v>180</v>
          </cell>
          <cell r="K124">
            <v>5750</v>
          </cell>
          <cell r="L124">
            <v>100.65</v>
          </cell>
          <cell r="Q124">
            <v>0.22436</v>
          </cell>
          <cell r="R124">
            <v>359.79849999999999</v>
          </cell>
          <cell r="S124">
            <v>0.64128600000000002</v>
          </cell>
          <cell r="T124">
            <v>0.82023080000000004</v>
          </cell>
          <cell r="U124">
            <v>42.4612340445115</v>
          </cell>
          <cell r="V124">
            <v>5.7322424053629778E-2</v>
          </cell>
          <cell r="AA124">
            <v>68.145709999999994</v>
          </cell>
          <cell r="AB124">
            <v>3.3977569999999999</v>
          </cell>
          <cell r="AC124">
            <v>0.25424770000000002</v>
          </cell>
          <cell r="AD124">
            <v>45.764586000000001</v>
          </cell>
          <cell r="AE124">
            <v>3.4608210000000001</v>
          </cell>
          <cell r="AF124">
            <v>15.532690000000001</v>
          </cell>
        </row>
        <row r="125">
          <cell r="A125" t="str">
            <v>AKATARA - BASE2. Middle Value</v>
          </cell>
          <cell r="B125" t="str">
            <v>Oil-Gas</v>
          </cell>
          <cell r="C125" t="str">
            <v>2. Middle Value</v>
          </cell>
          <cell r="D125" t="str">
            <v>AKATARA - BASE</v>
          </cell>
          <cell r="E125" t="str">
            <v>AKATARA</v>
          </cell>
          <cell r="F125" t="str">
            <v>E3. Justified for Development</v>
          </cell>
          <cell r="G125" t="str">
            <v>MANDALA ENERGY LEMANG PTE. LTD.</v>
          </cell>
          <cell r="H125">
            <v>134.1</v>
          </cell>
          <cell r="K125">
            <v>6119.56</v>
          </cell>
          <cell r="L125">
            <v>122.87000000000002</v>
          </cell>
          <cell r="M125">
            <v>0.16</v>
          </cell>
          <cell r="N125">
            <v>229</v>
          </cell>
          <cell r="P125" t="str">
            <v/>
          </cell>
          <cell r="Q125">
            <v>0.16116130000000001</v>
          </cell>
          <cell r="R125">
            <v>247.18989999999999</v>
          </cell>
          <cell r="S125">
            <v>0.50756509999999999</v>
          </cell>
          <cell r="T125">
            <v>0.76195820000000003</v>
          </cell>
          <cell r="U125">
            <v>15.406868771379596</v>
          </cell>
          <cell r="V125">
            <v>2.0799185066685634E-2</v>
          </cell>
          <cell r="Y125">
            <v>20.028100931871045</v>
          </cell>
          <cell r="Z125">
            <v>10.737683836649307</v>
          </cell>
          <cell r="AA125">
            <v>19.583200000000001</v>
          </cell>
          <cell r="AB125">
            <v>11.666589999999999</v>
          </cell>
          <cell r="AC125">
            <v>0.31215660000000001</v>
          </cell>
          <cell r="AD125">
            <v>41.860200059999997</v>
          </cell>
          <cell r="AE125">
            <v>9.1030200000000008</v>
          </cell>
          <cell r="AF125">
            <v>36.143520000000002</v>
          </cell>
        </row>
        <row r="126">
          <cell r="A126" t="str">
            <v>AKATARA - BASE3. High Value</v>
          </cell>
          <cell r="B126" t="str">
            <v>Oil-Gas</v>
          </cell>
          <cell r="C126" t="str">
            <v>3. High Value</v>
          </cell>
          <cell r="D126" t="str">
            <v>AKATARA - BASE</v>
          </cell>
          <cell r="E126" t="str">
            <v>AKATARA</v>
          </cell>
          <cell r="F126" t="str">
            <v>E3. Justified for Development</v>
          </cell>
          <cell r="G126" t="str">
            <v>MANDALA ENERGY LEMANG PTE. LTD.</v>
          </cell>
          <cell r="H126">
            <v>156.87</v>
          </cell>
          <cell r="K126">
            <v>6119.56</v>
          </cell>
          <cell r="L126">
            <v>122.87000000000002</v>
          </cell>
          <cell r="M126">
            <v>0.17</v>
          </cell>
          <cell r="N126">
            <v>229</v>
          </cell>
          <cell r="P126" t="str">
            <v/>
          </cell>
          <cell r="Q126">
            <v>0.16116130000000001</v>
          </cell>
          <cell r="R126">
            <v>247.18989999999999</v>
          </cell>
          <cell r="S126">
            <v>0.50756509999999999</v>
          </cell>
          <cell r="T126">
            <v>0.76195820000000003</v>
          </cell>
          <cell r="U126">
            <v>15.406868771379596</v>
          </cell>
          <cell r="V126">
            <v>2.0799185066685634E-2</v>
          </cell>
          <cell r="Y126">
            <v>20.028100931871045</v>
          </cell>
          <cell r="Z126">
            <v>10.737683836649307</v>
          </cell>
          <cell r="AA126">
            <v>19.583200000000001</v>
          </cell>
          <cell r="AB126">
            <v>11.666589999999999</v>
          </cell>
          <cell r="AC126">
            <v>0.31215660000000001</v>
          </cell>
          <cell r="AD126">
            <v>48.968005842000004</v>
          </cell>
          <cell r="AE126">
            <v>9.1030200000000008</v>
          </cell>
          <cell r="AF126">
            <v>36.143520000000002</v>
          </cell>
        </row>
        <row r="127">
          <cell r="A127" t="str">
            <v>KLX - OPL1. Low Value</v>
          </cell>
          <cell r="B127" t="str">
            <v>Gas</v>
          </cell>
          <cell r="C127" t="str">
            <v>1. Low Value</v>
          </cell>
          <cell r="D127" t="str">
            <v>KLX - OPL</v>
          </cell>
          <cell r="E127" t="str">
            <v>KLX</v>
          </cell>
          <cell r="F127" t="str">
            <v>E6. Further Development</v>
          </cell>
          <cell r="G127" t="str">
            <v>PT PERTAMINA HULU ENERGI OFFSHORE NORTH WEST JAVA</v>
          </cell>
          <cell r="H127">
            <v>350</v>
          </cell>
          <cell r="Q127">
            <v>0.2626095</v>
          </cell>
          <cell r="R127">
            <v>332.6764</v>
          </cell>
          <cell r="S127">
            <v>0.59208550000000004</v>
          </cell>
          <cell r="T127">
            <v>0.83829710000000002</v>
          </cell>
          <cell r="U127">
            <v>43.362550161164428</v>
          </cell>
          <cell r="V127">
            <v>5.8539195676211207E-2</v>
          </cell>
          <cell r="AA127">
            <v>36.596769999999999</v>
          </cell>
          <cell r="AB127">
            <v>107.60080000000001</v>
          </cell>
          <cell r="AC127">
            <v>0.79939170000000004</v>
          </cell>
          <cell r="AD127">
            <v>279.78709500000002</v>
          </cell>
          <cell r="AE127">
            <v>53.458440000000003</v>
          </cell>
          <cell r="AF127">
            <v>742.17399999999998</v>
          </cell>
        </row>
        <row r="128">
          <cell r="A128" t="str">
            <v>KLX - OPL2. Middle Value</v>
          </cell>
          <cell r="B128" t="str">
            <v>Gas</v>
          </cell>
          <cell r="C128" t="str">
            <v>2. Middle Value</v>
          </cell>
          <cell r="D128" t="str">
            <v>KLX - OPL</v>
          </cell>
          <cell r="E128" t="str">
            <v>KLX</v>
          </cell>
          <cell r="F128" t="str">
            <v>E6. Further Development</v>
          </cell>
          <cell r="G128" t="str">
            <v>PT PERTAMINA HULU ENERGI OFFSHORE NORTH WEST JAVA</v>
          </cell>
          <cell r="H128">
            <v>360</v>
          </cell>
          <cell r="Q128">
            <v>0.2626095</v>
          </cell>
          <cell r="R128">
            <v>332.6764</v>
          </cell>
          <cell r="S128">
            <v>0.59208550000000004</v>
          </cell>
          <cell r="T128">
            <v>0.83829710000000002</v>
          </cell>
          <cell r="U128">
            <v>43.362550161164428</v>
          </cell>
          <cell r="V128">
            <v>5.8539195676211207E-2</v>
          </cell>
          <cell r="AA128">
            <v>36.596769999999999</v>
          </cell>
          <cell r="AB128">
            <v>107.60080000000001</v>
          </cell>
          <cell r="AC128">
            <v>0.79939170000000004</v>
          </cell>
          <cell r="AD128">
            <v>287.78101200000003</v>
          </cell>
          <cell r="AE128">
            <v>53.458440000000003</v>
          </cell>
          <cell r="AF128">
            <v>742.17399999999998</v>
          </cell>
        </row>
        <row r="129">
          <cell r="A129" t="str">
            <v>KLX - OPL3. High Value</v>
          </cell>
          <cell r="B129" t="str">
            <v>Gas</v>
          </cell>
          <cell r="C129" t="str">
            <v>3. High Value</v>
          </cell>
          <cell r="D129" t="str">
            <v>KLX - OPL</v>
          </cell>
          <cell r="E129" t="str">
            <v>KLX</v>
          </cell>
          <cell r="F129" t="str">
            <v>E6. Further Development</v>
          </cell>
          <cell r="G129" t="str">
            <v>PT PERTAMINA HULU ENERGI OFFSHORE NORTH WEST JAVA</v>
          </cell>
          <cell r="H129">
            <v>370</v>
          </cell>
          <cell r="Q129">
            <v>0.2626095</v>
          </cell>
          <cell r="R129">
            <v>332.6764</v>
          </cell>
          <cell r="S129">
            <v>0.59208550000000004</v>
          </cell>
          <cell r="T129">
            <v>0.83829710000000002</v>
          </cell>
          <cell r="U129">
            <v>43.362550161164428</v>
          </cell>
          <cell r="V129">
            <v>5.8539195676211207E-2</v>
          </cell>
          <cell r="AA129">
            <v>36.596769999999999</v>
          </cell>
          <cell r="AB129">
            <v>107.60080000000001</v>
          </cell>
          <cell r="AC129">
            <v>0.79939170000000004</v>
          </cell>
          <cell r="AD129">
            <v>295.77492899999999</v>
          </cell>
          <cell r="AE129">
            <v>53.458440000000003</v>
          </cell>
          <cell r="AF129">
            <v>742.17399999999998</v>
          </cell>
        </row>
        <row r="130">
          <cell r="A130" t="str">
            <v>KLY - OPL1. Low Value</v>
          </cell>
          <cell r="B130" t="str">
            <v>Gas</v>
          </cell>
          <cell r="C130" t="str">
            <v>1. Low Value</v>
          </cell>
          <cell r="D130" t="str">
            <v>KLY - OPL</v>
          </cell>
          <cell r="E130" t="str">
            <v>KLY</v>
          </cell>
          <cell r="F130" t="str">
            <v>E6. Further Development</v>
          </cell>
          <cell r="G130" t="str">
            <v>PT PERTAMINA HULU ENERGI OFFSHORE NORTH WEST JAVA</v>
          </cell>
          <cell r="H130">
            <v>239</v>
          </cell>
          <cell r="Q130">
            <v>0.2739607</v>
          </cell>
          <cell r="R130">
            <v>151.16849999999999</v>
          </cell>
          <cell r="S130">
            <v>0.62362320000000004</v>
          </cell>
          <cell r="T130">
            <v>0.83652159999999998</v>
          </cell>
          <cell r="U130">
            <v>21.604737492608901</v>
          </cell>
          <cell r="V130">
            <v>2.9166272530384941E-2</v>
          </cell>
          <cell r="AA130">
            <v>87.458889999999997</v>
          </cell>
          <cell r="AB130">
            <v>18.656389999999998</v>
          </cell>
          <cell r="AC130">
            <v>0.73950709999999997</v>
          </cell>
          <cell r="AD130">
            <v>176.74219689999998</v>
          </cell>
          <cell r="AE130">
            <v>14.39353</v>
          </cell>
          <cell r="AF130">
            <v>219.66069999999999</v>
          </cell>
        </row>
        <row r="131">
          <cell r="A131" t="str">
            <v>KLY - OPL2. Middle Value</v>
          </cell>
          <cell r="B131" t="str">
            <v>Gas</v>
          </cell>
          <cell r="C131" t="str">
            <v>2. Middle Value</v>
          </cell>
          <cell r="D131" t="str">
            <v>KLY - OPL</v>
          </cell>
          <cell r="E131" t="str">
            <v>KLY</v>
          </cell>
          <cell r="F131" t="str">
            <v>E6. Further Development</v>
          </cell>
          <cell r="G131" t="str">
            <v>PT PERTAMINA HULU ENERGI OFFSHORE NORTH WEST JAVA</v>
          </cell>
          <cell r="H131">
            <v>239</v>
          </cell>
          <cell r="Q131">
            <v>0.2739607</v>
          </cell>
          <cell r="R131">
            <v>151.16849999999999</v>
          </cell>
          <cell r="S131">
            <v>0.62362320000000004</v>
          </cell>
          <cell r="T131">
            <v>0.83652159999999998</v>
          </cell>
          <cell r="U131">
            <v>21.604737492608901</v>
          </cell>
          <cell r="V131">
            <v>2.9166272530384941E-2</v>
          </cell>
          <cell r="AA131">
            <v>87.458889999999997</v>
          </cell>
          <cell r="AB131">
            <v>18.656389999999998</v>
          </cell>
          <cell r="AC131">
            <v>0.73950709999999997</v>
          </cell>
          <cell r="AD131">
            <v>176.74219689999998</v>
          </cell>
          <cell r="AE131">
            <v>14.39353</v>
          </cell>
          <cell r="AF131">
            <v>219.66069999999999</v>
          </cell>
        </row>
        <row r="132">
          <cell r="A132" t="str">
            <v>KLY - OPL3. High Value</v>
          </cell>
          <cell r="B132" t="str">
            <v>Gas</v>
          </cell>
          <cell r="C132" t="str">
            <v>3. High Value</v>
          </cell>
          <cell r="D132" t="str">
            <v>KLY - OPL</v>
          </cell>
          <cell r="E132" t="str">
            <v>KLY</v>
          </cell>
          <cell r="F132" t="str">
            <v>E6. Further Development</v>
          </cell>
          <cell r="G132" t="str">
            <v>PT PERTAMINA HULU ENERGI OFFSHORE NORTH WEST JAVA</v>
          </cell>
          <cell r="H132">
            <v>239</v>
          </cell>
          <cell r="Q132">
            <v>0.2739607</v>
          </cell>
          <cell r="R132">
            <v>151.16849999999999</v>
          </cell>
          <cell r="S132">
            <v>0.62362320000000004</v>
          </cell>
          <cell r="T132">
            <v>0.83652159999999998</v>
          </cell>
          <cell r="U132">
            <v>21.604737492608901</v>
          </cell>
          <cell r="V132">
            <v>2.9166272530384941E-2</v>
          </cell>
          <cell r="AA132">
            <v>87.458889999999997</v>
          </cell>
          <cell r="AB132">
            <v>18.656389999999998</v>
          </cell>
          <cell r="AC132">
            <v>0.73950709999999997</v>
          </cell>
          <cell r="AD132">
            <v>176.74219689999998</v>
          </cell>
          <cell r="AE132">
            <v>14.39353</v>
          </cell>
          <cell r="AF132">
            <v>219.66069999999999</v>
          </cell>
        </row>
        <row r="133">
          <cell r="A133" t="str">
            <v>AMAN - BASE1. Low Value</v>
          </cell>
          <cell r="B133" t="str">
            <v>Oil-Gas</v>
          </cell>
          <cell r="C133" t="str">
            <v>1. Low Value</v>
          </cell>
          <cell r="D133" t="str">
            <v>AMAN - BASE</v>
          </cell>
          <cell r="E133" t="str">
            <v>AMAN</v>
          </cell>
          <cell r="F133" t="str">
            <v>E0. On Production</v>
          </cell>
          <cell r="G133" t="str">
            <v>PT PERTAMINA HULU ROKAN</v>
          </cell>
          <cell r="H133">
            <v>13.212999999999999</v>
          </cell>
          <cell r="K133">
            <v>2350</v>
          </cell>
          <cell r="L133" t="str">
            <v/>
          </cell>
          <cell r="N133" t="str">
            <v/>
          </cell>
          <cell r="P133" t="str">
            <v/>
          </cell>
          <cell r="Q133">
            <v>0.20896890000000001</v>
          </cell>
          <cell r="R133">
            <v>372.51639999999998</v>
          </cell>
          <cell r="S133">
            <v>0.44478659999999998</v>
          </cell>
          <cell r="T133">
            <v>0.70760339999999999</v>
          </cell>
          <cell r="U133">
            <v>24.500145287773577</v>
          </cell>
          <cell r="V133">
            <v>3.3075056558391026E-2</v>
          </cell>
          <cell r="AA133">
            <v>59.191270000000003</v>
          </cell>
          <cell r="AB133">
            <v>6.0882500000000004</v>
          </cell>
          <cell r="AC133">
            <v>0.2885916</v>
          </cell>
          <cell r="AD133">
            <v>3.8131608107999999</v>
          </cell>
          <cell r="AE133">
            <v>4.6884930000000002</v>
          </cell>
          <cell r="AF133">
            <v>8.7074649999999991</v>
          </cell>
        </row>
        <row r="134">
          <cell r="A134" t="str">
            <v>AMAN - BASE2. Middle Value</v>
          </cell>
          <cell r="B134" t="str">
            <v>Oil-Gas</v>
          </cell>
          <cell r="C134" t="str">
            <v>2. Middle Value</v>
          </cell>
          <cell r="D134" t="str">
            <v>AMAN - BASE</v>
          </cell>
          <cell r="E134" t="str">
            <v>AMAN</v>
          </cell>
          <cell r="F134" t="str">
            <v>E0. On Production</v>
          </cell>
          <cell r="G134" t="str">
            <v>PT PERTAMINA HULU ROKAN</v>
          </cell>
          <cell r="H134">
            <v>13.212999999999999</v>
          </cell>
          <cell r="K134">
            <v>2350</v>
          </cell>
          <cell r="L134" t="str">
            <v/>
          </cell>
          <cell r="N134" t="str">
            <v/>
          </cell>
          <cell r="P134" t="str">
            <v/>
          </cell>
          <cell r="Q134">
            <v>0.20896890000000001</v>
          </cell>
          <cell r="R134">
            <v>372.51639999999998</v>
          </cell>
          <cell r="S134">
            <v>0.44478659999999998</v>
          </cell>
          <cell r="T134">
            <v>0.70760339999999999</v>
          </cell>
          <cell r="U134">
            <v>24.500145287773577</v>
          </cell>
          <cell r="V134">
            <v>3.3075056558391026E-2</v>
          </cell>
          <cell r="AA134">
            <v>59.191270000000003</v>
          </cell>
          <cell r="AB134">
            <v>6.0882500000000004</v>
          </cell>
          <cell r="AC134">
            <v>0.2885916</v>
          </cell>
          <cell r="AD134">
            <v>3.8131608107999999</v>
          </cell>
          <cell r="AE134">
            <v>4.6884930000000002</v>
          </cell>
          <cell r="AF134">
            <v>8.7074649999999991</v>
          </cell>
        </row>
        <row r="135">
          <cell r="A135" t="str">
            <v>AMAN - BASE3. High Value</v>
          </cell>
          <cell r="B135" t="str">
            <v>Oil-Gas</v>
          </cell>
          <cell r="C135" t="str">
            <v>3. High Value</v>
          </cell>
          <cell r="D135" t="str">
            <v>AMAN - BASE</v>
          </cell>
          <cell r="E135" t="str">
            <v>AMAN</v>
          </cell>
          <cell r="F135" t="str">
            <v>E0. On Production</v>
          </cell>
          <cell r="G135" t="str">
            <v>PT PERTAMINA HULU ROKAN</v>
          </cell>
          <cell r="H135">
            <v>13.212999999999999</v>
          </cell>
          <cell r="K135">
            <v>2350</v>
          </cell>
          <cell r="L135" t="str">
            <v/>
          </cell>
          <cell r="N135" t="str">
            <v/>
          </cell>
          <cell r="P135" t="str">
            <v/>
          </cell>
          <cell r="Q135">
            <v>0.20896890000000001</v>
          </cell>
          <cell r="R135">
            <v>372.51639999999998</v>
          </cell>
          <cell r="S135">
            <v>0.44478659999999998</v>
          </cell>
          <cell r="T135">
            <v>0.70760339999999999</v>
          </cell>
          <cell r="U135">
            <v>24.500145287773577</v>
          </cell>
          <cell r="V135">
            <v>3.3075056558391026E-2</v>
          </cell>
          <cell r="AA135">
            <v>59.191270000000003</v>
          </cell>
          <cell r="AB135">
            <v>6.0882500000000004</v>
          </cell>
          <cell r="AC135">
            <v>0.2885916</v>
          </cell>
          <cell r="AD135">
            <v>3.8131608107999999</v>
          </cell>
          <cell r="AE135">
            <v>4.6884930000000002</v>
          </cell>
          <cell r="AF135">
            <v>8.7074649999999991</v>
          </cell>
        </row>
        <row r="136">
          <cell r="A136" t="str">
            <v>AMI - BASE1. Low Value</v>
          </cell>
          <cell r="B136" t="str">
            <v>Oil-Gas</v>
          </cell>
          <cell r="C136" t="str">
            <v>1. Low Value</v>
          </cell>
          <cell r="D136" t="str">
            <v>AMI - BASE</v>
          </cell>
          <cell r="E136" t="str">
            <v>AMI</v>
          </cell>
          <cell r="F136" t="str">
            <v>E0. On Production</v>
          </cell>
          <cell r="G136" t="str">
            <v>PT PERTAMINA HULU ROKAN</v>
          </cell>
          <cell r="H136">
            <v>0.96</v>
          </cell>
          <cell r="K136">
            <v>4340</v>
          </cell>
          <cell r="L136" t="str">
            <v/>
          </cell>
          <cell r="M136">
            <v>0.18</v>
          </cell>
          <cell r="N136" t="str">
            <v/>
          </cell>
          <cell r="O136">
            <v>0</v>
          </cell>
          <cell r="P136" t="str">
            <v/>
          </cell>
          <cell r="Q136">
            <v>0.184313</v>
          </cell>
          <cell r="R136">
            <v>59.854300000000002</v>
          </cell>
          <cell r="S136">
            <v>0.64680210000000005</v>
          </cell>
          <cell r="T136">
            <v>0.81928900000000004</v>
          </cell>
          <cell r="U136">
            <v>5.8460142457781377</v>
          </cell>
          <cell r="V136">
            <v>7.8920859263950371E-3</v>
          </cell>
          <cell r="AA136">
            <v>4.6754189999999998</v>
          </cell>
          <cell r="AB136">
            <v>18.392800000000001</v>
          </cell>
          <cell r="AC136">
            <v>0.34550330000000001</v>
          </cell>
          <cell r="AD136">
            <v>0.33168316799999997</v>
          </cell>
          <cell r="AE136">
            <v>5.0403770000000003</v>
          </cell>
          <cell r="AF136">
            <v>64.262799999999999</v>
          </cell>
        </row>
        <row r="137">
          <cell r="A137" t="str">
            <v>AMI - BASE2. Middle Value</v>
          </cell>
          <cell r="B137" t="str">
            <v>Oil-Gas</v>
          </cell>
          <cell r="C137" t="str">
            <v>2. Middle Value</v>
          </cell>
          <cell r="D137" t="str">
            <v>AMI - BASE</v>
          </cell>
          <cell r="E137" t="str">
            <v>AMI</v>
          </cell>
          <cell r="F137" t="str">
            <v>E0. On Production</v>
          </cell>
          <cell r="G137" t="str">
            <v>PT PERTAMINA HULU ROKAN</v>
          </cell>
          <cell r="H137">
            <v>0.96</v>
          </cell>
          <cell r="K137">
            <v>4340</v>
          </cell>
          <cell r="L137" t="str">
            <v/>
          </cell>
          <cell r="M137">
            <v>0.18</v>
          </cell>
          <cell r="N137" t="str">
            <v/>
          </cell>
          <cell r="O137">
            <v>0</v>
          </cell>
          <cell r="P137" t="str">
            <v/>
          </cell>
          <cell r="Q137">
            <v>0.184313</v>
          </cell>
          <cell r="R137">
            <v>59.854300000000002</v>
          </cell>
          <cell r="S137">
            <v>0.64680210000000005</v>
          </cell>
          <cell r="T137">
            <v>0.81928900000000004</v>
          </cell>
          <cell r="U137">
            <v>5.8460142457781377</v>
          </cell>
          <cell r="V137">
            <v>7.8920859263950371E-3</v>
          </cell>
          <cell r="AA137">
            <v>4.6754189999999998</v>
          </cell>
          <cell r="AB137">
            <v>18.392800000000001</v>
          </cell>
          <cell r="AC137">
            <v>0.34550330000000001</v>
          </cell>
          <cell r="AD137">
            <v>0.33168316799999997</v>
          </cell>
          <cell r="AE137">
            <v>5.0403770000000003</v>
          </cell>
          <cell r="AF137">
            <v>64.262799999999999</v>
          </cell>
        </row>
        <row r="138">
          <cell r="A138" t="str">
            <v>AMI - BASE3. High Value</v>
          </cell>
          <cell r="B138" t="str">
            <v>Oil-Gas</v>
          </cell>
          <cell r="C138" t="str">
            <v>3. High Value</v>
          </cell>
          <cell r="D138" t="str">
            <v>AMI - BASE</v>
          </cell>
          <cell r="E138" t="str">
            <v>AMI</v>
          </cell>
          <cell r="F138" t="str">
            <v>E0. On Production</v>
          </cell>
          <cell r="G138" t="str">
            <v>PT PERTAMINA HULU ROKAN</v>
          </cell>
          <cell r="H138">
            <v>0.96</v>
          </cell>
          <cell r="K138">
            <v>4340</v>
          </cell>
          <cell r="L138" t="str">
            <v/>
          </cell>
          <cell r="M138">
            <v>0.18</v>
          </cell>
          <cell r="N138" t="str">
            <v/>
          </cell>
          <cell r="O138">
            <v>0</v>
          </cell>
          <cell r="P138" t="str">
            <v/>
          </cell>
          <cell r="Q138">
            <v>0.184313</v>
          </cell>
          <cell r="R138">
            <v>59.854300000000002</v>
          </cell>
          <cell r="S138">
            <v>0.64680210000000005</v>
          </cell>
          <cell r="T138">
            <v>0.81928900000000004</v>
          </cell>
          <cell r="U138">
            <v>5.8460142457781377</v>
          </cell>
          <cell r="V138">
            <v>7.8920859263950371E-3</v>
          </cell>
          <cell r="AA138">
            <v>4.6754189999999998</v>
          </cell>
          <cell r="AB138">
            <v>18.392800000000001</v>
          </cell>
          <cell r="AC138">
            <v>0.34550330000000001</v>
          </cell>
          <cell r="AD138">
            <v>0.33168316799999997</v>
          </cell>
          <cell r="AE138">
            <v>5.0403770000000003</v>
          </cell>
          <cell r="AF138">
            <v>64.262799999999999</v>
          </cell>
        </row>
        <row r="139">
          <cell r="A139" t="str">
            <v>KUALA LANGSA - BASE1. Low Value</v>
          </cell>
          <cell r="B139" t="str">
            <v>Gas</v>
          </cell>
          <cell r="C139" t="str">
            <v>1. Low Value</v>
          </cell>
          <cell r="D139" t="str">
            <v>KUALA LANGSA - BASE</v>
          </cell>
          <cell r="E139" t="str">
            <v>KUALA LANGSA</v>
          </cell>
          <cell r="F139" t="str">
            <v>X1. Discovery under Evaluation</v>
          </cell>
          <cell r="G139" t="str">
            <v>PT MEDCO E&amp;P MALAKA</v>
          </cell>
          <cell r="H139">
            <v>4238</v>
          </cell>
          <cell r="K139">
            <v>11056</v>
          </cell>
          <cell r="L139">
            <v>204</v>
          </cell>
          <cell r="M139">
            <v>0.14000000000000001</v>
          </cell>
          <cell r="N139" t="str">
            <v/>
          </cell>
          <cell r="P139" t="str">
            <v/>
          </cell>
          <cell r="Q139">
            <v>0.1394514</v>
          </cell>
          <cell r="R139">
            <v>18.672550000000001</v>
          </cell>
          <cell r="S139">
            <v>0.59038690000000005</v>
          </cell>
          <cell r="T139">
            <v>0.71257230000000005</v>
          </cell>
          <cell r="U139">
            <v>1.0954489868379569</v>
          </cell>
          <cell r="V139">
            <v>1.4788498913342614E-3</v>
          </cell>
          <cell r="Y139">
            <v>262.50113767545645</v>
          </cell>
          <cell r="Z139">
            <v>177.03867531403628</v>
          </cell>
          <cell r="AA139">
            <v>33.3264</v>
          </cell>
          <cell r="AB139">
            <v>2562.0410000000002</v>
          </cell>
          <cell r="AC139">
            <v>0.69956050000000003</v>
          </cell>
          <cell r="AD139">
            <v>2964.7373990000001</v>
          </cell>
          <cell r="AE139">
            <v>15.833869999999999</v>
          </cell>
          <cell r="AF139">
            <v>1463.5989999999999</v>
          </cell>
        </row>
        <row r="140">
          <cell r="A140" t="str">
            <v>KUALA LANGSA - BASE2. Middle Value</v>
          </cell>
          <cell r="B140" t="str">
            <v>Gas</v>
          </cell>
          <cell r="C140" t="str">
            <v>2. Middle Value</v>
          </cell>
          <cell r="D140" t="str">
            <v>KUALA LANGSA - BASE</v>
          </cell>
          <cell r="E140" t="str">
            <v>KUALA LANGSA</v>
          </cell>
          <cell r="F140" t="str">
            <v>X1. Discovery under Evaluation</v>
          </cell>
          <cell r="G140" t="str">
            <v>PT MEDCO E&amp;P MALAKA</v>
          </cell>
          <cell r="H140">
            <v>6743</v>
          </cell>
          <cell r="K140">
            <v>11056</v>
          </cell>
          <cell r="L140">
            <v>204</v>
          </cell>
          <cell r="M140">
            <v>0.14000000000000001</v>
          </cell>
          <cell r="N140" t="str">
            <v/>
          </cell>
          <cell r="P140" t="str">
            <v/>
          </cell>
          <cell r="Q140">
            <v>0.1394514</v>
          </cell>
          <cell r="R140">
            <v>18.672550000000001</v>
          </cell>
          <cell r="S140">
            <v>0.59038690000000005</v>
          </cell>
          <cell r="T140">
            <v>0.71257230000000005</v>
          </cell>
          <cell r="U140">
            <v>1.0954489868379569</v>
          </cell>
          <cell r="V140">
            <v>1.4788498913342614E-3</v>
          </cell>
          <cell r="Y140">
            <v>262.50113767545645</v>
          </cell>
          <cell r="Z140">
            <v>177.03867531403628</v>
          </cell>
          <cell r="AA140">
            <v>33.3264</v>
          </cell>
          <cell r="AB140">
            <v>2562.0410000000002</v>
          </cell>
          <cell r="AC140">
            <v>0.69956050000000003</v>
          </cell>
          <cell r="AD140">
            <v>4717.1364515000005</v>
          </cell>
          <cell r="AE140">
            <v>15.833869999999999</v>
          </cell>
          <cell r="AF140">
            <v>1463.5989999999999</v>
          </cell>
        </row>
        <row r="141">
          <cell r="A141" t="str">
            <v>KUALA LANGSA - BASE3. High Value</v>
          </cell>
          <cell r="B141" t="str">
            <v>Gas</v>
          </cell>
          <cell r="C141" t="str">
            <v>3. High Value</v>
          </cell>
          <cell r="D141" t="str">
            <v>KUALA LANGSA - BASE</v>
          </cell>
          <cell r="E141" t="str">
            <v>KUALA LANGSA</v>
          </cell>
          <cell r="F141" t="str">
            <v>X1. Discovery under Evaluation</v>
          </cell>
          <cell r="G141" t="str">
            <v>PT MEDCO E&amp;P MALAKA</v>
          </cell>
          <cell r="H141">
            <v>10319</v>
          </cell>
          <cell r="K141">
            <v>11056</v>
          </cell>
          <cell r="L141">
            <v>204</v>
          </cell>
          <cell r="M141">
            <v>0.14000000000000001</v>
          </cell>
          <cell r="N141" t="str">
            <v/>
          </cell>
          <cell r="P141" t="str">
            <v/>
          </cell>
          <cell r="Q141">
            <v>0.1394514</v>
          </cell>
          <cell r="R141">
            <v>18.672550000000001</v>
          </cell>
          <cell r="S141">
            <v>0.59038690000000005</v>
          </cell>
          <cell r="T141">
            <v>0.71257230000000005</v>
          </cell>
          <cell r="U141">
            <v>1.0954489868379569</v>
          </cell>
          <cell r="V141">
            <v>1.4788498913342614E-3</v>
          </cell>
          <cell r="Y141">
            <v>262.50113767545645</v>
          </cell>
          <cell r="Z141">
            <v>177.03867531403628</v>
          </cell>
          <cell r="AA141">
            <v>33.3264</v>
          </cell>
          <cell r="AB141">
            <v>2562.0410000000002</v>
          </cell>
          <cell r="AC141">
            <v>0.69956050000000003</v>
          </cell>
          <cell r="AD141">
            <v>7218.7647995000007</v>
          </cell>
          <cell r="AE141">
            <v>15.833869999999999</v>
          </cell>
          <cell r="AF141">
            <v>1463.5989999999999</v>
          </cell>
        </row>
        <row r="142">
          <cell r="A142" t="str">
            <v>LES - OPL 21. Low Value</v>
          </cell>
          <cell r="B142" t="str">
            <v>Oil-Gas</v>
          </cell>
          <cell r="C142" t="str">
            <v>1. Low Value</v>
          </cell>
          <cell r="D142" t="str">
            <v>LES - OPL 2</v>
          </cell>
          <cell r="E142" t="str">
            <v>LES</v>
          </cell>
          <cell r="F142" t="str">
            <v>E8. Further Development Not Viable</v>
          </cell>
          <cell r="G142" t="str">
            <v>PT PERTAMINA HULU ENERGI OFFSHORE NORTH WEST JAVA</v>
          </cell>
          <cell r="H142">
            <v>94</v>
          </cell>
          <cell r="K142">
            <v>4565</v>
          </cell>
          <cell r="L142">
            <v>95.15</v>
          </cell>
          <cell r="Q142">
            <v>0.24535390000000001</v>
          </cell>
          <cell r="R142">
            <v>861.96479999999997</v>
          </cell>
          <cell r="S142">
            <v>0.57724399999999998</v>
          </cell>
          <cell r="T142">
            <v>0.93244210000000005</v>
          </cell>
          <cell r="U142">
            <v>113.83185098833269</v>
          </cell>
          <cell r="V142">
            <v>0.15367235032129814</v>
          </cell>
          <cell r="AA142">
            <v>11.345280000000001</v>
          </cell>
          <cell r="AB142">
            <v>35.196370000000002</v>
          </cell>
          <cell r="AC142">
            <v>0.52980300000000002</v>
          </cell>
          <cell r="AD142">
            <v>49.801482</v>
          </cell>
          <cell r="AE142">
            <v>8.0891760000000001</v>
          </cell>
          <cell r="AF142">
            <v>48.389690000000002</v>
          </cell>
        </row>
        <row r="143">
          <cell r="A143" t="str">
            <v>LES - OPL 22. Middle Value</v>
          </cell>
          <cell r="B143" t="str">
            <v>Oil-Gas</v>
          </cell>
          <cell r="C143" t="str">
            <v>2. Middle Value</v>
          </cell>
          <cell r="D143" t="str">
            <v>LES - OPL 2</v>
          </cell>
          <cell r="E143" t="str">
            <v>LES</v>
          </cell>
          <cell r="F143" t="str">
            <v>E8. Further Development Not Viable</v>
          </cell>
          <cell r="G143" t="str">
            <v>PT PERTAMINA HULU ENERGI OFFSHORE NORTH WEST JAVA</v>
          </cell>
          <cell r="H143">
            <v>94</v>
          </cell>
          <cell r="K143">
            <v>4565</v>
          </cell>
          <cell r="L143">
            <v>95.15</v>
          </cell>
          <cell r="Q143">
            <v>0.24535390000000001</v>
          </cell>
          <cell r="R143">
            <v>861.96479999999997</v>
          </cell>
          <cell r="S143">
            <v>0.57724399999999998</v>
          </cell>
          <cell r="T143">
            <v>0.93244210000000005</v>
          </cell>
          <cell r="U143">
            <v>113.83185098833269</v>
          </cell>
          <cell r="V143">
            <v>0.15367235032129814</v>
          </cell>
          <cell r="AA143">
            <v>11.345280000000001</v>
          </cell>
          <cell r="AB143">
            <v>35.196370000000002</v>
          </cell>
          <cell r="AC143">
            <v>0.52980300000000002</v>
          </cell>
          <cell r="AD143">
            <v>49.801482</v>
          </cell>
          <cell r="AE143">
            <v>8.0891760000000001</v>
          </cell>
          <cell r="AF143">
            <v>48.389690000000002</v>
          </cell>
        </row>
        <row r="144">
          <cell r="A144" t="str">
            <v>LES - OPL 23. High Value</v>
          </cell>
          <cell r="B144" t="str">
            <v>Oil-Gas</v>
          </cell>
          <cell r="C144" t="str">
            <v>3. High Value</v>
          </cell>
          <cell r="D144" t="str">
            <v>LES - OPL 2</v>
          </cell>
          <cell r="E144" t="str">
            <v>LES</v>
          </cell>
          <cell r="F144" t="str">
            <v>E8. Further Development Not Viable</v>
          </cell>
          <cell r="G144" t="str">
            <v>PT PERTAMINA HULU ENERGI OFFSHORE NORTH WEST JAVA</v>
          </cell>
          <cell r="H144">
            <v>94</v>
          </cell>
          <cell r="K144">
            <v>4565</v>
          </cell>
          <cell r="L144">
            <v>95.15</v>
          </cell>
          <cell r="Q144">
            <v>0.24535390000000001</v>
          </cell>
          <cell r="R144">
            <v>861.96479999999997</v>
          </cell>
          <cell r="S144">
            <v>0.57724399999999998</v>
          </cell>
          <cell r="T144">
            <v>0.93244210000000005</v>
          </cell>
          <cell r="U144">
            <v>113.83185098833269</v>
          </cell>
          <cell r="V144">
            <v>0.15367235032129814</v>
          </cell>
          <cell r="AA144">
            <v>11.345280000000001</v>
          </cell>
          <cell r="AB144">
            <v>35.196370000000002</v>
          </cell>
          <cell r="AC144">
            <v>0.52980300000000002</v>
          </cell>
          <cell r="AD144">
            <v>49.801482</v>
          </cell>
          <cell r="AE144">
            <v>8.0891760000000001</v>
          </cell>
          <cell r="AF144">
            <v>48.389690000000002</v>
          </cell>
        </row>
        <row r="145">
          <cell r="A145" t="str">
            <v>LOFIN - BASE1. Low Value</v>
          </cell>
          <cell r="B145" t="str">
            <v>Gas</v>
          </cell>
          <cell r="C145" t="str">
            <v>1. Low Value</v>
          </cell>
          <cell r="D145" t="str">
            <v>LOFIN - BASE</v>
          </cell>
          <cell r="E145" t="str">
            <v>LOFIN</v>
          </cell>
          <cell r="F145" t="str">
            <v>X1. Discovery under Evaluation</v>
          </cell>
          <cell r="G145" t="str">
            <v>CITIC SERAM ENERGY LTD.</v>
          </cell>
          <cell r="H145">
            <v>154</v>
          </cell>
          <cell r="K145">
            <v>13993</v>
          </cell>
          <cell r="L145" t="str">
            <v/>
          </cell>
          <cell r="M145">
            <v>0.04</v>
          </cell>
          <cell r="N145">
            <v>6.8</v>
          </cell>
          <cell r="P145">
            <v>1.45</v>
          </cell>
          <cell r="Q145">
            <v>4.4164929999999998E-2</v>
          </cell>
          <cell r="R145">
            <v>12.280670000000001</v>
          </cell>
          <cell r="S145">
            <v>0.79823489999999997</v>
          </cell>
          <cell r="T145">
            <v>1.4579960000000001</v>
          </cell>
          <cell r="U145">
            <v>0.63122857718077785</v>
          </cell>
          <cell r="V145">
            <v>8.5215498301333462E-4</v>
          </cell>
          <cell r="X145">
            <v>158.01689281184201</v>
          </cell>
          <cell r="Y145">
            <v>411.29859694338512</v>
          </cell>
          <cell r="Z145">
            <v>304.47536157716354</v>
          </cell>
          <cell r="AA145">
            <v>411.27339999999998</v>
          </cell>
          <cell r="AB145">
            <v>304.5034</v>
          </cell>
          <cell r="AC145">
            <v>0.40485520000000003</v>
          </cell>
          <cell r="AD145">
            <v>62.347700800000005</v>
          </cell>
          <cell r="AE145">
            <v>15.70125</v>
          </cell>
          <cell r="AF145">
            <v>158.5231</v>
          </cell>
        </row>
        <row r="146">
          <cell r="A146" t="str">
            <v>LOFIN - BASE2. Middle Value</v>
          </cell>
          <cell r="B146" t="str">
            <v>Gas</v>
          </cell>
          <cell r="C146" t="str">
            <v>2. Middle Value</v>
          </cell>
          <cell r="D146" t="str">
            <v>LOFIN - BASE</v>
          </cell>
          <cell r="E146" t="str">
            <v>LOFIN</v>
          </cell>
          <cell r="F146" t="str">
            <v>X1. Discovery under Evaluation</v>
          </cell>
          <cell r="G146" t="str">
            <v>CITIC SERAM ENERGY LTD.</v>
          </cell>
          <cell r="H146">
            <v>1337</v>
          </cell>
          <cell r="K146">
            <v>13993</v>
          </cell>
          <cell r="L146" t="str">
            <v/>
          </cell>
          <cell r="M146">
            <v>0.04</v>
          </cell>
          <cell r="N146">
            <v>6.8</v>
          </cell>
          <cell r="P146">
            <v>1.45</v>
          </cell>
          <cell r="Q146">
            <v>4.4164929999999998E-2</v>
          </cell>
          <cell r="R146">
            <v>12.280670000000001</v>
          </cell>
          <cell r="S146">
            <v>0.79823489999999997</v>
          </cell>
          <cell r="T146">
            <v>1.4579960000000001</v>
          </cell>
          <cell r="U146">
            <v>0.63122857718077785</v>
          </cell>
          <cell r="V146">
            <v>8.5215498301333462E-4</v>
          </cell>
          <cell r="X146">
            <v>158.01689281184201</v>
          </cell>
          <cell r="Y146">
            <v>411.29859694338512</v>
          </cell>
          <cell r="Z146">
            <v>304.47536157716354</v>
          </cell>
          <cell r="AA146">
            <v>411.27339999999998</v>
          </cell>
          <cell r="AB146">
            <v>304.5034</v>
          </cell>
          <cell r="AC146">
            <v>0.40485520000000003</v>
          </cell>
          <cell r="AD146">
            <v>541.29140240000004</v>
          </cell>
          <cell r="AE146">
            <v>15.70125</v>
          </cell>
          <cell r="AF146">
            <v>158.5231</v>
          </cell>
        </row>
        <row r="147">
          <cell r="A147" t="str">
            <v>LOFIN - BASE3. High Value</v>
          </cell>
          <cell r="B147" t="str">
            <v>Gas</v>
          </cell>
          <cell r="C147" t="str">
            <v>3. High Value</v>
          </cell>
          <cell r="D147" t="str">
            <v>LOFIN - BASE</v>
          </cell>
          <cell r="E147" t="str">
            <v>LOFIN</v>
          </cell>
          <cell r="F147" t="str">
            <v>X1. Discovery under Evaluation</v>
          </cell>
          <cell r="G147" t="str">
            <v>CITIC SERAM ENERGY LTD.</v>
          </cell>
          <cell r="H147">
            <v>3070</v>
          </cell>
          <cell r="K147">
            <v>13993</v>
          </cell>
          <cell r="L147" t="str">
            <v/>
          </cell>
          <cell r="M147">
            <v>0.04</v>
          </cell>
          <cell r="N147">
            <v>6.8</v>
          </cell>
          <cell r="P147">
            <v>1.45</v>
          </cell>
          <cell r="Q147">
            <v>4.4164929999999998E-2</v>
          </cell>
          <cell r="R147">
            <v>12.280670000000001</v>
          </cell>
          <cell r="S147">
            <v>0.79823489999999997</v>
          </cell>
          <cell r="T147">
            <v>1.4579960000000001</v>
          </cell>
          <cell r="U147">
            <v>0.63122857718077785</v>
          </cell>
          <cell r="V147">
            <v>8.5215498301333462E-4</v>
          </cell>
          <cell r="X147">
            <v>158.01689281184201</v>
          </cell>
          <cell r="Y147">
            <v>411.29859694338512</v>
          </cell>
          <cell r="Z147">
            <v>304.47536157716354</v>
          </cell>
          <cell r="AA147">
            <v>411.27339999999998</v>
          </cell>
          <cell r="AB147">
            <v>304.5034</v>
          </cell>
          <cell r="AC147">
            <v>0.40485520000000003</v>
          </cell>
          <cell r="AD147">
            <v>1242.9054640000002</v>
          </cell>
          <cell r="AE147">
            <v>15.70125</v>
          </cell>
          <cell r="AF147">
            <v>158.5231</v>
          </cell>
        </row>
        <row r="148">
          <cell r="A148" t="str">
            <v>LUKAH - BASE1. Low Value</v>
          </cell>
          <cell r="B148" t="str">
            <v>Gas</v>
          </cell>
          <cell r="C148" t="str">
            <v>1. Low Value</v>
          </cell>
          <cell r="D148" t="str">
            <v>LUKAH - BASE</v>
          </cell>
          <cell r="E148" t="str">
            <v>LUKAH</v>
          </cell>
          <cell r="F148" t="str">
            <v>E8. Further Development Not Viable</v>
          </cell>
          <cell r="G148" t="str">
            <v>STAR ENERGY (KAKAP) LTD.</v>
          </cell>
          <cell r="H148">
            <v>8.5860000000000003</v>
          </cell>
          <cell r="K148">
            <v>3035</v>
          </cell>
          <cell r="L148">
            <v>59.882899999999999</v>
          </cell>
          <cell r="M148">
            <v>0.19</v>
          </cell>
          <cell r="N148">
            <v>1273.7</v>
          </cell>
          <cell r="O148">
            <v>0</v>
          </cell>
          <cell r="P148" t="str">
            <v/>
          </cell>
          <cell r="Q148">
            <v>0.18704899999999999</v>
          </cell>
          <cell r="R148">
            <v>1219.9780000000001</v>
          </cell>
          <cell r="S148">
            <v>0.52064109999999997</v>
          </cell>
          <cell r="T148">
            <v>0.83289820000000003</v>
          </cell>
          <cell r="U148">
            <v>98.955004327508874</v>
          </cell>
          <cell r="V148">
            <v>0.1335886920842668</v>
          </cell>
          <cell r="AA148">
            <v>16.744689999999999</v>
          </cell>
          <cell r="AB148">
            <v>0.47307830000000001</v>
          </cell>
          <cell r="AC148">
            <v>0.49901109999999999</v>
          </cell>
          <cell r="AD148">
            <v>4.2845093046000002</v>
          </cell>
          <cell r="AE148">
            <v>11.794119999999999</v>
          </cell>
          <cell r="AF148">
            <v>8.8368450000000003</v>
          </cell>
        </row>
        <row r="149">
          <cell r="A149" t="str">
            <v>LUKAH - BASE2. Middle Value</v>
          </cell>
          <cell r="B149" t="str">
            <v>Gas</v>
          </cell>
          <cell r="C149" t="str">
            <v>2. Middle Value</v>
          </cell>
          <cell r="D149" t="str">
            <v>LUKAH - BASE</v>
          </cell>
          <cell r="E149" t="str">
            <v>LUKAH</v>
          </cell>
          <cell r="F149" t="str">
            <v>E8. Further Development Not Viable</v>
          </cell>
          <cell r="G149" t="str">
            <v>STAR ENERGY (KAKAP) LTD.</v>
          </cell>
          <cell r="H149">
            <v>8.5860000000000003</v>
          </cell>
          <cell r="K149">
            <v>3035</v>
          </cell>
          <cell r="L149">
            <v>59.882899999999999</v>
          </cell>
          <cell r="M149">
            <v>0.19</v>
          </cell>
          <cell r="N149">
            <v>1273.7</v>
          </cell>
          <cell r="O149">
            <v>0</v>
          </cell>
          <cell r="P149" t="str">
            <v/>
          </cell>
          <cell r="Q149">
            <v>0.18704899999999999</v>
          </cell>
          <cell r="R149">
            <v>1219.9780000000001</v>
          </cell>
          <cell r="S149">
            <v>0.52064109999999997</v>
          </cell>
          <cell r="T149">
            <v>0.83289820000000003</v>
          </cell>
          <cell r="U149">
            <v>98.955004327508874</v>
          </cell>
          <cell r="V149">
            <v>0.1335886920842668</v>
          </cell>
          <cell r="AA149">
            <v>16.744689999999999</v>
          </cell>
          <cell r="AB149">
            <v>0.47307830000000001</v>
          </cell>
          <cell r="AC149">
            <v>0.49901109999999999</v>
          </cell>
          <cell r="AD149">
            <v>4.2845093046000002</v>
          </cell>
          <cell r="AE149">
            <v>11.794119999999999</v>
          </cell>
          <cell r="AF149">
            <v>8.8368450000000003</v>
          </cell>
        </row>
        <row r="150">
          <cell r="A150" t="str">
            <v>LUKAH - BASE3. High Value</v>
          </cell>
          <cell r="B150" t="str">
            <v>Gas</v>
          </cell>
          <cell r="C150" t="str">
            <v>3. High Value</v>
          </cell>
          <cell r="D150" t="str">
            <v>LUKAH - BASE</v>
          </cell>
          <cell r="E150" t="str">
            <v>LUKAH</v>
          </cell>
          <cell r="F150" t="str">
            <v>E8. Further Development Not Viable</v>
          </cell>
          <cell r="G150" t="str">
            <v>STAR ENERGY (KAKAP) LTD.</v>
          </cell>
          <cell r="H150">
            <v>8.5860000000000003</v>
          </cell>
          <cell r="K150">
            <v>3035</v>
          </cell>
          <cell r="L150">
            <v>59.882899999999999</v>
          </cell>
          <cell r="M150">
            <v>0.19</v>
          </cell>
          <cell r="N150">
            <v>1273.7</v>
          </cell>
          <cell r="O150">
            <v>0</v>
          </cell>
          <cell r="P150" t="str">
            <v/>
          </cell>
          <cell r="Q150">
            <v>0.18704899999999999</v>
          </cell>
          <cell r="R150">
            <v>1219.9780000000001</v>
          </cell>
          <cell r="S150">
            <v>0.52064109999999997</v>
          </cell>
          <cell r="T150">
            <v>0.83289820000000003</v>
          </cell>
          <cell r="U150">
            <v>98.955004327508874</v>
          </cell>
          <cell r="V150">
            <v>0.1335886920842668</v>
          </cell>
          <cell r="AA150">
            <v>16.744689999999999</v>
          </cell>
          <cell r="AB150">
            <v>0.47307830000000001</v>
          </cell>
          <cell r="AC150">
            <v>0.49901109999999999</v>
          </cell>
          <cell r="AD150">
            <v>4.2845093046000002</v>
          </cell>
          <cell r="AE150">
            <v>11.794119999999999</v>
          </cell>
          <cell r="AF150">
            <v>8.8368450000000003</v>
          </cell>
        </row>
        <row r="151">
          <cell r="A151" t="str">
            <v>LX - BASE1. Low Value</v>
          </cell>
          <cell r="B151" t="str">
            <v>Gas</v>
          </cell>
          <cell r="C151" t="str">
            <v>1. Low Value</v>
          </cell>
          <cell r="D151" t="str">
            <v>LX - BASE</v>
          </cell>
          <cell r="E151" t="str">
            <v>LX</v>
          </cell>
          <cell r="F151" t="str">
            <v>X3. Development Not Viable</v>
          </cell>
          <cell r="G151" t="str">
            <v>PT PERTAMINA HULU ENERGI OFFSHORE NORTH WEST JAVA</v>
          </cell>
          <cell r="H151">
            <v>5.601</v>
          </cell>
          <cell r="Q151">
            <v>0.35539470000000001</v>
          </cell>
          <cell r="R151">
            <v>67.912080000000003</v>
          </cell>
          <cell r="S151">
            <v>0.62785630000000003</v>
          </cell>
          <cell r="T151">
            <v>0.77466740000000001</v>
          </cell>
          <cell r="U151">
            <v>11.739065222038009</v>
          </cell>
          <cell r="V151">
            <v>1.5847671170966835E-2</v>
          </cell>
          <cell r="AA151">
            <v>342.49529999999999</v>
          </cell>
          <cell r="AB151">
            <v>3.1233140000000001</v>
          </cell>
          <cell r="AC151">
            <v>0.70008669999999995</v>
          </cell>
          <cell r="AD151">
            <v>3.9211856066999995</v>
          </cell>
          <cell r="AE151">
            <v>125.57980000000001</v>
          </cell>
          <cell r="AF151">
            <v>42.49821</v>
          </cell>
        </row>
        <row r="152">
          <cell r="A152" t="str">
            <v>LX - BASE2. Middle Value</v>
          </cell>
          <cell r="B152" t="str">
            <v>Gas</v>
          </cell>
          <cell r="C152" t="str">
            <v>2. Middle Value</v>
          </cell>
          <cell r="D152" t="str">
            <v>LX - BASE</v>
          </cell>
          <cell r="E152" t="str">
            <v>LX</v>
          </cell>
          <cell r="F152" t="str">
            <v>X3. Development Not Viable</v>
          </cell>
          <cell r="G152" t="str">
            <v>PT PERTAMINA HULU ENERGI OFFSHORE NORTH WEST JAVA</v>
          </cell>
          <cell r="H152">
            <v>18.405000000000001</v>
          </cell>
          <cell r="Q152">
            <v>0.35539470000000001</v>
          </cell>
          <cell r="R152">
            <v>67.912080000000003</v>
          </cell>
          <cell r="S152">
            <v>0.62785630000000003</v>
          </cell>
          <cell r="T152">
            <v>0.77466740000000001</v>
          </cell>
          <cell r="U152">
            <v>11.739065222038009</v>
          </cell>
          <cell r="V152">
            <v>1.5847671170966835E-2</v>
          </cell>
          <cell r="AA152">
            <v>342.49529999999999</v>
          </cell>
          <cell r="AB152">
            <v>3.1233140000000001</v>
          </cell>
          <cell r="AC152">
            <v>0.70008669999999995</v>
          </cell>
          <cell r="AD152">
            <v>12.8850957135</v>
          </cell>
          <cell r="AE152">
            <v>125.57980000000001</v>
          </cell>
          <cell r="AF152">
            <v>42.49821</v>
          </cell>
        </row>
        <row r="153">
          <cell r="A153" t="str">
            <v>LX - BASE3. High Value</v>
          </cell>
          <cell r="B153" t="str">
            <v>Gas</v>
          </cell>
          <cell r="C153" t="str">
            <v>3. High Value</v>
          </cell>
          <cell r="D153" t="str">
            <v>LX - BASE</v>
          </cell>
          <cell r="E153" t="str">
            <v>LX</v>
          </cell>
          <cell r="F153" t="str">
            <v>X3. Development Not Viable</v>
          </cell>
          <cell r="G153" t="str">
            <v>PT PERTAMINA HULU ENERGI OFFSHORE NORTH WEST JAVA</v>
          </cell>
          <cell r="H153">
            <v>18.405000000000001</v>
          </cell>
          <cell r="Q153">
            <v>0.35539470000000001</v>
          </cell>
          <cell r="R153">
            <v>67.912080000000003</v>
          </cell>
          <cell r="S153">
            <v>0.62785630000000003</v>
          </cell>
          <cell r="T153">
            <v>0.77466740000000001</v>
          </cell>
          <cell r="U153">
            <v>11.739065222038009</v>
          </cell>
          <cell r="V153">
            <v>1.5847671170966835E-2</v>
          </cell>
          <cell r="AA153">
            <v>342.49529999999999</v>
          </cell>
          <cell r="AB153">
            <v>3.1233140000000001</v>
          </cell>
          <cell r="AC153">
            <v>0.70008669999999995</v>
          </cell>
          <cell r="AD153">
            <v>12.8850957135</v>
          </cell>
          <cell r="AE153">
            <v>125.57980000000001</v>
          </cell>
          <cell r="AF153">
            <v>42.49821</v>
          </cell>
        </row>
        <row r="154">
          <cell r="A154" t="str">
            <v>MAHA UNITISASI GANAL1. Low Value</v>
          </cell>
          <cell r="B154" t="str">
            <v>Gas</v>
          </cell>
          <cell r="C154" t="str">
            <v>1. Low Value</v>
          </cell>
          <cell r="D154" t="str">
            <v>MAHA UNITISASI GANAL</v>
          </cell>
          <cell r="E154" t="str">
            <v>MAHA</v>
          </cell>
          <cell r="F154" t="str">
            <v>E8. Further Development Not Viable</v>
          </cell>
          <cell r="G154" t="str">
            <v>CHEVRON GANAL LTD.</v>
          </cell>
          <cell r="H154">
            <v>76.2</v>
          </cell>
          <cell r="K154">
            <v>8200</v>
          </cell>
          <cell r="L154" t="str">
            <v/>
          </cell>
          <cell r="M154">
            <v>0.3</v>
          </cell>
          <cell r="N154" t="str">
            <v/>
          </cell>
          <cell r="P154" t="str">
            <v/>
          </cell>
          <cell r="Q154">
            <v>0.30044120000000002</v>
          </cell>
          <cell r="R154">
            <v>57.953090000000003</v>
          </cell>
          <cell r="S154">
            <v>0.6225463</v>
          </cell>
          <cell r="T154">
            <v>0.84238550000000001</v>
          </cell>
          <cell r="U154">
            <v>9.1310059131792869</v>
          </cell>
          <cell r="V154">
            <v>1.2326805962416906E-2</v>
          </cell>
          <cell r="X154">
            <v>248.79685046353302</v>
          </cell>
          <cell r="Y154">
            <v>181.04444543443833</v>
          </cell>
          <cell r="Z154">
            <v>45.58641486374917</v>
          </cell>
          <cell r="AA154">
            <v>181.04480000000001</v>
          </cell>
          <cell r="AB154">
            <v>45.58623</v>
          </cell>
          <cell r="AC154">
            <v>0.70994080000000004</v>
          </cell>
          <cell r="AD154">
            <v>54.097488960000007</v>
          </cell>
          <cell r="AE154">
            <v>30.00198</v>
          </cell>
          <cell r="AF154">
            <v>248.7996</v>
          </cell>
        </row>
        <row r="155">
          <cell r="A155" t="str">
            <v>MAHA UNITISASI GANAL2. Middle Value</v>
          </cell>
          <cell r="B155" t="str">
            <v>Gas</v>
          </cell>
          <cell r="C155" t="str">
            <v>2. Middle Value</v>
          </cell>
          <cell r="D155" t="str">
            <v>MAHA UNITISASI GANAL</v>
          </cell>
          <cell r="E155" t="str">
            <v>MAHA</v>
          </cell>
          <cell r="F155" t="str">
            <v>E8. Further Development Not Viable</v>
          </cell>
          <cell r="G155" t="str">
            <v>CHEVRON GANAL LTD.</v>
          </cell>
          <cell r="H155">
            <v>92.3</v>
          </cell>
          <cell r="K155">
            <v>8200</v>
          </cell>
          <cell r="L155" t="str">
            <v/>
          </cell>
          <cell r="M155">
            <v>0.3</v>
          </cell>
          <cell r="N155" t="str">
            <v/>
          </cell>
          <cell r="P155" t="str">
            <v/>
          </cell>
          <cell r="Q155">
            <v>0.30044120000000002</v>
          </cell>
          <cell r="R155">
            <v>57.953090000000003</v>
          </cell>
          <cell r="S155">
            <v>0.6225463</v>
          </cell>
          <cell r="T155">
            <v>0.84238550000000001</v>
          </cell>
          <cell r="U155">
            <v>9.1310059131792869</v>
          </cell>
          <cell r="V155">
            <v>1.2326805962416906E-2</v>
          </cell>
          <cell r="X155">
            <v>248.79685046353302</v>
          </cell>
          <cell r="Y155">
            <v>181.04444543443833</v>
          </cell>
          <cell r="Z155">
            <v>45.58641486374917</v>
          </cell>
          <cell r="AA155">
            <v>181.04480000000001</v>
          </cell>
          <cell r="AB155">
            <v>45.58623</v>
          </cell>
          <cell r="AC155">
            <v>0.70994080000000004</v>
          </cell>
          <cell r="AD155">
            <v>65.527535839999999</v>
          </cell>
          <cell r="AE155">
            <v>30.00198</v>
          </cell>
          <cell r="AF155">
            <v>248.7996</v>
          </cell>
        </row>
        <row r="156">
          <cell r="A156" t="str">
            <v>MAHA UNITISASI GANAL3. High Value</v>
          </cell>
          <cell r="B156" t="str">
            <v>Gas</v>
          </cell>
          <cell r="C156" t="str">
            <v>3. High Value</v>
          </cell>
          <cell r="D156" t="str">
            <v>MAHA UNITISASI GANAL</v>
          </cell>
          <cell r="E156" t="str">
            <v>MAHA</v>
          </cell>
          <cell r="F156" t="str">
            <v>E8. Further Development Not Viable</v>
          </cell>
          <cell r="G156" t="str">
            <v>CHEVRON GANAL LTD.</v>
          </cell>
          <cell r="H156">
            <v>107.8</v>
          </cell>
          <cell r="K156">
            <v>8200</v>
          </cell>
          <cell r="L156" t="str">
            <v/>
          </cell>
          <cell r="M156">
            <v>0.3</v>
          </cell>
          <cell r="N156" t="str">
            <v/>
          </cell>
          <cell r="P156" t="str">
            <v/>
          </cell>
          <cell r="Q156">
            <v>0.30044120000000002</v>
          </cell>
          <cell r="R156">
            <v>57.953090000000003</v>
          </cell>
          <cell r="S156">
            <v>0.6225463</v>
          </cell>
          <cell r="T156">
            <v>0.84238550000000001</v>
          </cell>
          <cell r="U156">
            <v>9.1310059131792869</v>
          </cell>
          <cell r="V156">
            <v>1.2326805962416906E-2</v>
          </cell>
          <cell r="X156">
            <v>248.79685046353302</v>
          </cell>
          <cell r="Y156">
            <v>181.04444543443833</v>
          </cell>
          <cell r="Z156">
            <v>45.58641486374917</v>
          </cell>
          <cell r="AA156">
            <v>181.04480000000001</v>
          </cell>
          <cell r="AB156">
            <v>45.58623</v>
          </cell>
          <cell r="AC156">
            <v>0.70994080000000004</v>
          </cell>
          <cell r="AD156">
            <v>76.53161824</v>
          </cell>
          <cell r="AE156">
            <v>30.00198</v>
          </cell>
          <cell r="AF156">
            <v>248.7996</v>
          </cell>
        </row>
        <row r="157">
          <cell r="A157" t="str">
            <v>MARMO - BETARA GUF1. Low Value</v>
          </cell>
          <cell r="B157" t="str">
            <v>Oil-Gas</v>
          </cell>
          <cell r="C157" t="str">
            <v>1. Low Value</v>
          </cell>
          <cell r="D157" t="str">
            <v>MARMO - BETARA GUF</v>
          </cell>
          <cell r="E157" t="str">
            <v>MARMO</v>
          </cell>
          <cell r="F157" t="str">
            <v>X0. Development Pending</v>
          </cell>
          <cell r="G157" t="str">
            <v>PETROCHINA INTERNATIONAL JABUNG LTD.</v>
          </cell>
          <cell r="H157">
            <v>5.7</v>
          </cell>
          <cell r="K157">
            <v>5570</v>
          </cell>
          <cell r="L157">
            <v>122.65</v>
          </cell>
          <cell r="M157">
            <v>0.21429999999999999</v>
          </cell>
          <cell r="N157">
            <v>127</v>
          </cell>
          <cell r="O157">
            <v>0</v>
          </cell>
          <cell r="P157" t="str">
            <v/>
          </cell>
          <cell r="Q157">
            <v>0.21351729999999999</v>
          </cell>
          <cell r="R157">
            <v>214.49680000000001</v>
          </cell>
          <cell r="S157">
            <v>0.52852589999999999</v>
          </cell>
          <cell r="T157">
            <v>0.78958930000000005</v>
          </cell>
          <cell r="U157">
            <v>19.112672377666065</v>
          </cell>
          <cell r="V157">
            <v>2.5801998822789395E-2</v>
          </cell>
          <cell r="AA157">
            <v>16.84393</v>
          </cell>
          <cell r="AB157">
            <v>15.00182</v>
          </cell>
          <cell r="AC157">
            <v>0.3140906</v>
          </cell>
          <cell r="AD157">
            <v>1.7903164200000001</v>
          </cell>
          <cell r="AE157">
            <v>17.717970000000001</v>
          </cell>
          <cell r="AF157">
            <v>12.228719999999999</v>
          </cell>
        </row>
        <row r="158">
          <cell r="A158" t="str">
            <v>MARMO - BETARA GUF2. Middle Value</v>
          </cell>
          <cell r="B158" t="str">
            <v>Oil-Gas</v>
          </cell>
          <cell r="C158" t="str">
            <v>2. Middle Value</v>
          </cell>
          <cell r="D158" t="str">
            <v>MARMO - BETARA GUF</v>
          </cell>
          <cell r="E158" t="str">
            <v>MARMO</v>
          </cell>
          <cell r="F158" t="str">
            <v>X0. Development Pending</v>
          </cell>
          <cell r="G158" t="str">
            <v>PETROCHINA INTERNATIONAL JABUNG LTD.</v>
          </cell>
          <cell r="H158">
            <v>24</v>
          </cell>
          <cell r="K158">
            <v>5570</v>
          </cell>
          <cell r="L158">
            <v>122.65</v>
          </cell>
          <cell r="M158">
            <v>0.21429999999999999</v>
          </cell>
          <cell r="N158">
            <v>127</v>
          </cell>
          <cell r="O158">
            <v>0</v>
          </cell>
          <cell r="P158" t="str">
            <v/>
          </cell>
          <cell r="Q158">
            <v>0.21351729999999999</v>
          </cell>
          <cell r="R158">
            <v>214.49680000000001</v>
          </cell>
          <cell r="S158">
            <v>0.52852589999999999</v>
          </cell>
          <cell r="T158">
            <v>0.78958930000000005</v>
          </cell>
          <cell r="U158">
            <v>19.112672377666065</v>
          </cell>
          <cell r="V158">
            <v>2.5801998822789395E-2</v>
          </cell>
          <cell r="AA158">
            <v>16.84393</v>
          </cell>
          <cell r="AB158">
            <v>15.00182</v>
          </cell>
          <cell r="AC158">
            <v>0.3140906</v>
          </cell>
          <cell r="AD158">
            <v>7.5381743999999999</v>
          </cell>
          <cell r="AE158">
            <v>17.717970000000001</v>
          </cell>
          <cell r="AF158">
            <v>12.228719999999999</v>
          </cell>
        </row>
        <row r="159">
          <cell r="A159" t="str">
            <v>MARMO - BETARA GUF3. High Value</v>
          </cell>
          <cell r="B159" t="str">
            <v>Oil-Gas</v>
          </cell>
          <cell r="C159" t="str">
            <v>3. High Value</v>
          </cell>
          <cell r="D159" t="str">
            <v>MARMO - BETARA GUF</v>
          </cell>
          <cell r="E159" t="str">
            <v>MARMO</v>
          </cell>
          <cell r="F159" t="str">
            <v>X0. Development Pending</v>
          </cell>
          <cell r="G159" t="str">
            <v>PETROCHINA INTERNATIONAL JABUNG LTD.</v>
          </cell>
          <cell r="H159">
            <v>26</v>
          </cell>
          <cell r="K159">
            <v>5570</v>
          </cell>
          <cell r="L159">
            <v>122.65</v>
          </cell>
          <cell r="M159">
            <v>0.21429999999999999</v>
          </cell>
          <cell r="N159">
            <v>127</v>
          </cell>
          <cell r="O159">
            <v>0</v>
          </cell>
          <cell r="P159" t="str">
            <v/>
          </cell>
          <cell r="Q159">
            <v>0.21351729999999999</v>
          </cell>
          <cell r="R159">
            <v>214.49680000000001</v>
          </cell>
          <cell r="S159">
            <v>0.52852589999999999</v>
          </cell>
          <cell r="T159">
            <v>0.78958930000000005</v>
          </cell>
          <cell r="U159">
            <v>19.112672377666065</v>
          </cell>
          <cell r="V159">
            <v>2.5801998822789395E-2</v>
          </cell>
          <cell r="AA159">
            <v>16.84393</v>
          </cell>
          <cell r="AB159">
            <v>15.00182</v>
          </cell>
          <cell r="AC159">
            <v>0.3140906</v>
          </cell>
          <cell r="AD159">
            <v>8.1663555999999993</v>
          </cell>
          <cell r="AE159">
            <v>17.717970000000001</v>
          </cell>
          <cell r="AF159">
            <v>12.228719999999999</v>
          </cell>
        </row>
        <row r="160">
          <cell r="A160" t="str">
            <v>MATANG - BASE1. Low Value</v>
          </cell>
          <cell r="B160" t="str">
            <v>Gas</v>
          </cell>
          <cell r="C160" t="str">
            <v>1. Low Value</v>
          </cell>
          <cell r="D160" t="str">
            <v>MATANG - BASE</v>
          </cell>
          <cell r="E160" t="str">
            <v>MATANG</v>
          </cell>
          <cell r="F160" t="str">
            <v>X1. Discovery under Evaluation</v>
          </cell>
          <cell r="G160" t="str">
            <v>PT MEDCO E&amp;P MALAKA</v>
          </cell>
          <cell r="H160">
            <v>19</v>
          </cell>
          <cell r="K160">
            <v>7785</v>
          </cell>
          <cell r="L160" t="str">
            <v/>
          </cell>
          <cell r="M160">
            <v>0.13</v>
          </cell>
          <cell r="N160" t="str">
            <v/>
          </cell>
          <cell r="P160" t="str">
            <v/>
          </cell>
          <cell r="Q160">
            <v>0.15476019999999999</v>
          </cell>
          <cell r="R160">
            <v>245.08439999999999</v>
          </cell>
          <cell r="S160">
            <v>0.48755549999999998</v>
          </cell>
          <cell r="T160">
            <v>0.80343279999999995</v>
          </cell>
          <cell r="U160">
            <v>14.857596806713662</v>
          </cell>
          <cell r="V160">
            <v>2.0057671043651231E-2</v>
          </cell>
          <cell r="X160">
            <v>2.7265409421498816</v>
          </cell>
          <cell r="Y160">
            <v>44.522708838489834</v>
          </cell>
          <cell r="Z160">
            <v>12.989090070867274</v>
          </cell>
          <cell r="AA160">
            <v>44.523359999999997</v>
          </cell>
          <cell r="AB160">
            <v>12.989050000000001</v>
          </cell>
          <cell r="AC160">
            <v>0.76999070000000003</v>
          </cell>
          <cell r="AD160">
            <v>14.6298233</v>
          </cell>
          <cell r="AE160">
            <v>78.287319999999994</v>
          </cell>
          <cell r="AF160">
            <v>3.5118550000000002</v>
          </cell>
        </row>
        <row r="161">
          <cell r="A161" t="str">
            <v>MATANG - BASE2. Middle Value</v>
          </cell>
          <cell r="B161" t="str">
            <v>Gas</v>
          </cell>
          <cell r="C161" t="str">
            <v>2. Middle Value</v>
          </cell>
          <cell r="D161" t="str">
            <v>MATANG - BASE</v>
          </cell>
          <cell r="E161" t="str">
            <v>MATANG</v>
          </cell>
          <cell r="F161" t="str">
            <v>X1. Discovery under Evaluation</v>
          </cell>
          <cell r="G161" t="str">
            <v>PT MEDCO E&amp;P MALAKA</v>
          </cell>
          <cell r="H161">
            <v>80.900000000000006</v>
          </cell>
          <cell r="K161">
            <v>7785</v>
          </cell>
          <cell r="L161" t="str">
            <v/>
          </cell>
          <cell r="M161">
            <v>0.13</v>
          </cell>
          <cell r="N161" t="str">
            <v/>
          </cell>
          <cell r="P161" t="str">
            <v/>
          </cell>
          <cell r="Q161">
            <v>0.15476019999999999</v>
          </cell>
          <cell r="R161">
            <v>245.08439999999999</v>
          </cell>
          <cell r="S161">
            <v>0.48755549999999998</v>
          </cell>
          <cell r="T161">
            <v>0.80343279999999995</v>
          </cell>
          <cell r="U161">
            <v>14.857596806713662</v>
          </cell>
          <cell r="V161">
            <v>2.0057671043651231E-2</v>
          </cell>
          <cell r="X161">
            <v>2.7265409421498816</v>
          </cell>
          <cell r="Y161">
            <v>44.522708838489834</v>
          </cell>
          <cell r="Z161">
            <v>12.989090070867274</v>
          </cell>
          <cell r="AA161">
            <v>44.523359999999997</v>
          </cell>
          <cell r="AB161">
            <v>12.989050000000001</v>
          </cell>
          <cell r="AC161">
            <v>0.76999070000000003</v>
          </cell>
          <cell r="AD161">
            <v>62.292247630000006</v>
          </cell>
          <cell r="AE161">
            <v>78.287319999999994</v>
          </cell>
          <cell r="AF161">
            <v>3.5118550000000002</v>
          </cell>
        </row>
        <row r="162">
          <cell r="A162" t="str">
            <v>MATANG - BASE3. High Value</v>
          </cell>
          <cell r="B162" t="str">
            <v>Gas</v>
          </cell>
          <cell r="C162" t="str">
            <v>3. High Value</v>
          </cell>
          <cell r="D162" t="str">
            <v>MATANG - BASE</v>
          </cell>
          <cell r="E162" t="str">
            <v>MATANG</v>
          </cell>
          <cell r="F162" t="str">
            <v>X1. Discovery under Evaluation</v>
          </cell>
          <cell r="G162" t="str">
            <v>PT MEDCO E&amp;P MALAKA</v>
          </cell>
          <cell r="H162">
            <v>282.8</v>
          </cell>
          <cell r="K162">
            <v>7785</v>
          </cell>
          <cell r="L162" t="str">
            <v/>
          </cell>
          <cell r="M162">
            <v>0.13</v>
          </cell>
          <cell r="N162" t="str">
            <v/>
          </cell>
          <cell r="P162" t="str">
            <v/>
          </cell>
          <cell r="Q162">
            <v>0.15476019999999999</v>
          </cell>
          <cell r="R162">
            <v>245.08439999999999</v>
          </cell>
          <cell r="S162">
            <v>0.48755549999999998</v>
          </cell>
          <cell r="T162">
            <v>0.80343279999999995</v>
          </cell>
          <cell r="U162">
            <v>14.857596806713662</v>
          </cell>
          <cell r="V162">
            <v>2.0057671043651231E-2</v>
          </cell>
          <cell r="X162">
            <v>2.7265409421498816</v>
          </cell>
          <cell r="Y162">
            <v>44.522708838489834</v>
          </cell>
          <cell r="Z162">
            <v>12.989090070867274</v>
          </cell>
          <cell r="AA162">
            <v>44.523359999999997</v>
          </cell>
          <cell r="AB162">
            <v>12.989050000000001</v>
          </cell>
          <cell r="AC162">
            <v>0.76999070000000003</v>
          </cell>
          <cell r="AD162">
            <v>217.75336996000001</v>
          </cell>
          <cell r="AE162">
            <v>78.287319999999994</v>
          </cell>
          <cell r="AF162">
            <v>3.5118550000000002</v>
          </cell>
        </row>
        <row r="163">
          <cell r="A163" t="str">
            <v>MAX - BASE1. Low Value</v>
          </cell>
          <cell r="B163" t="str">
            <v>Gas</v>
          </cell>
          <cell r="C163" t="str">
            <v>1. Low Value</v>
          </cell>
          <cell r="D163" t="str">
            <v>MAX - BASE</v>
          </cell>
          <cell r="E163" t="str">
            <v>MAX</v>
          </cell>
          <cell r="F163" t="str">
            <v>X1. Discovery under Evaluation</v>
          </cell>
          <cell r="G163" t="str">
            <v>HUSKY-CNOOC MADURA LTD.</v>
          </cell>
          <cell r="H163">
            <v>19</v>
          </cell>
          <cell r="Q163">
            <v>0.30142580000000002</v>
          </cell>
          <cell r="R163">
            <v>57.953090000000003</v>
          </cell>
          <cell r="S163">
            <v>0.70339629999999997</v>
          </cell>
          <cell r="T163">
            <v>0.84238550000000001</v>
          </cell>
          <cell r="U163">
            <v>10.350658533515306</v>
          </cell>
          <cell r="V163">
            <v>1.397333005137138E-2</v>
          </cell>
          <cell r="AA163">
            <v>44.523359999999997</v>
          </cell>
          <cell r="AB163">
            <v>12.989050000000001</v>
          </cell>
          <cell r="AC163">
            <v>0.76999070000000003</v>
          </cell>
          <cell r="AD163">
            <v>14.6298233</v>
          </cell>
          <cell r="AE163">
            <v>66.494450000000001</v>
          </cell>
          <cell r="AF163">
            <v>15.66933</v>
          </cell>
        </row>
        <row r="164">
          <cell r="A164" t="str">
            <v>MAX - BASE2. Middle Value</v>
          </cell>
          <cell r="B164" t="str">
            <v>Gas</v>
          </cell>
          <cell r="C164" t="str">
            <v>2. Middle Value</v>
          </cell>
          <cell r="D164" t="str">
            <v>MAX - BASE</v>
          </cell>
          <cell r="E164" t="str">
            <v>MAX</v>
          </cell>
          <cell r="F164" t="str">
            <v>X1. Discovery under Evaluation</v>
          </cell>
          <cell r="G164" t="str">
            <v>HUSKY-CNOOC MADURA LTD.</v>
          </cell>
          <cell r="H164">
            <v>107.11</v>
          </cell>
          <cell r="Q164">
            <v>0.30142580000000002</v>
          </cell>
          <cell r="R164">
            <v>57.953090000000003</v>
          </cell>
          <cell r="S164">
            <v>0.70339629999999997</v>
          </cell>
          <cell r="T164">
            <v>0.84238550000000001</v>
          </cell>
          <cell r="U164">
            <v>10.350658533515306</v>
          </cell>
          <cell r="V164">
            <v>1.397333005137138E-2</v>
          </cell>
          <cell r="AA164">
            <v>44.523359999999997</v>
          </cell>
          <cell r="AB164">
            <v>12.989050000000001</v>
          </cell>
          <cell r="AC164">
            <v>0.76999070000000003</v>
          </cell>
          <cell r="AD164">
            <v>82.473703877000005</v>
          </cell>
          <cell r="AE164">
            <v>66.494450000000001</v>
          </cell>
          <cell r="AF164">
            <v>15.66933</v>
          </cell>
        </row>
        <row r="165">
          <cell r="A165" t="str">
            <v>MAX - BASE3. High Value</v>
          </cell>
          <cell r="B165" t="str">
            <v>Gas</v>
          </cell>
          <cell r="C165" t="str">
            <v>3. High Value</v>
          </cell>
          <cell r="D165" t="str">
            <v>MAX - BASE</v>
          </cell>
          <cell r="E165" t="str">
            <v>MAX</v>
          </cell>
          <cell r="F165" t="str">
            <v>X1. Discovery under Evaluation</v>
          </cell>
          <cell r="G165" t="str">
            <v>HUSKY-CNOOC MADURA LTD.</v>
          </cell>
          <cell r="H165">
            <v>134</v>
          </cell>
          <cell r="Q165">
            <v>0.30142580000000002</v>
          </cell>
          <cell r="R165">
            <v>57.953090000000003</v>
          </cell>
          <cell r="S165">
            <v>0.70339629999999997</v>
          </cell>
          <cell r="T165">
            <v>0.84238550000000001</v>
          </cell>
          <cell r="U165">
            <v>10.350658533515306</v>
          </cell>
          <cell r="V165">
            <v>1.397333005137138E-2</v>
          </cell>
          <cell r="AA165">
            <v>44.523359999999997</v>
          </cell>
          <cell r="AB165">
            <v>12.989050000000001</v>
          </cell>
          <cell r="AC165">
            <v>0.76999070000000003</v>
          </cell>
          <cell r="AD165">
            <v>103.17875380000001</v>
          </cell>
          <cell r="AE165">
            <v>66.494450000000001</v>
          </cell>
          <cell r="AF165">
            <v>15.66933</v>
          </cell>
        </row>
        <row r="166">
          <cell r="A166" t="str">
            <v>MBF - BASE1. Low Value</v>
          </cell>
          <cell r="B166" t="str">
            <v>Gas</v>
          </cell>
          <cell r="C166" t="str">
            <v>1. Low Value</v>
          </cell>
          <cell r="D166" t="str">
            <v>MBF - BASE</v>
          </cell>
          <cell r="E166" t="str">
            <v>MBF</v>
          </cell>
          <cell r="F166" t="str">
            <v>X1. Discovery under Evaluation</v>
          </cell>
          <cell r="G166" t="str">
            <v>HUSKY-CNOOC MADURA LTD.</v>
          </cell>
          <cell r="H166">
            <v>42</v>
          </cell>
          <cell r="K166">
            <v>2300</v>
          </cell>
          <cell r="L166" t="str">
            <v/>
          </cell>
          <cell r="N166" t="str">
            <v/>
          </cell>
          <cell r="P166" t="str">
            <v/>
          </cell>
          <cell r="Q166">
            <v>0.20696700000000001</v>
          </cell>
          <cell r="R166">
            <v>963.39400000000001</v>
          </cell>
          <cell r="S166">
            <v>0.47886519999999999</v>
          </cell>
          <cell r="T166">
            <v>0.71653829999999996</v>
          </cell>
          <cell r="U166">
            <v>68.416007694326439</v>
          </cell>
          <cell r="V166">
            <v>9.2361220613594072E-2</v>
          </cell>
          <cell r="AA166">
            <v>98.636380000000003</v>
          </cell>
          <cell r="AB166">
            <v>80.700739999999996</v>
          </cell>
          <cell r="AC166">
            <v>0.70032669999999997</v>
          </cell>
          <cell r="AD166">
            <v>29.4137214</v>
          </cell>
          <cell r="AE166">
            <v>9.2799370000000003</v>
          </cell>
          <cell r="AF166">
            <v>31.976310000000002</v>
          </cell>
        </row>
        <row r="167">
          <cell r="A167" t="str">
            <v>MBF - BASE2. Middle Value</v>
          </cell>
          <cell r="B167" t="str">
            <v>Gas</v>
          </cell>
          <cell r="C167" t="str">
            <v>2. Middle Value</v>
          </cell>
          <cell r="D167" t="str">
            <v>MBF - BASE</v>
          </cell>
          <cell r="E167" t="str">
            <v>MBF</v>
          </cell>
          <cell r="F167" t="str">
            <v>X1. Discovery under Evaluation</v>
          </cell>
          <cell r="G167" t="str">
            <v>HUSKY-CNOOC MADURA LTD.</v>
          </cell>
          <cell r="H167">
            <v>44.1</v>
          </cell>
          <cell r="K167">
            <v>2300</v>
          </cell>
          <cell r="L167" t="str">
            <v/>
          </cell>
          <cell r="N167" t="str">
            <v/>
          </cell>
          <cell r="P167" t="str">
            <v/>
          </cell>
          <cell r="Q167">
            <v>0.20696700000000001</v>
          </cell>
          <cell r="R167">
            <v>963.39400000000001</v>
          </cell>
          <cell r="S167">
            <v>0.47886519999999999</v>
          </cell>
          <cell r="T167">
            <v>0.71653829999999996</v>
          </cell>
          <cell r="U167">
            <v>68.416007694326439</v>
          </cell>
          <cell r="V167">
            <v>9.2361220613594072E-2</v>
          </cell>
          <cell r="AA167">
            <v>98.636380000000003</v>
          </cell>
          <cell r="AB167">
            <v>80.700739999999996</v>
          </cell>
          <cell r="AC167">
            <v>0.70032669999999997</v>
          </cell>
          <cell r="AD167">
            <v>30.884407469999999</v>
          </cell>
          <cell r="AE167">
            <v>9.2799370000000003</v>
          </cell>
          <cell r="AF167">
            <v>31.976310000000002</v>
          </cell>
        </row>
        <row r="168">
          <cell r="A168" t="str">
            <v>MBF - BASE3. High Value</v>
          </cell>
          <cell r="B168" t="str">
            <v>Gas</v>
          </cell>
          <cell r="C168" t="str">
            <v>3. High Value</v>
          </cell>
          <cell r="D168" t="str">
            <v>MBF - BASE</v>
          </cell>
          <cell r="E168" t="str">
            <v>MBF</v>
          </cell>
          <cell r="F168" t="str">
            <v>X1. Discovery under Evaluation</v>
          </cell>
          <cell r="G168" t="str">
            <v>HUSKY-CNOOC MADURA LTD.</v>
          </cell>
          <cell r="H168">
            <v>66</v>
          </cell>
          <cell r="K168">
            <v>2300</v>
          </cell>
          <cell r="L168" t="str">
            <v/>
          </cell>
          <cell r="N168" t="str">
            <v/>
          </cell>
          <cell r="P168" t="str">
            <v/>
          </cell>
          <cell r="Q168">
            <v>0.20696700000000001</v>
          </cell>
          <cell r="R168">
            <v>963.39400000000001</v>
          </cell>
          <cell r="S168">
            <v>0.47886519999999999</v>
          </cell>
          <cell r="T168">
            <v>0.71653829999999996</v>
          </cell>
          <cell r="U168">
            <v>68.416007694326439</v>
          </cell>
          <cell r="V168">
            <v>9.2361220613594072E-2</v>
          </cell>
          <cell r="AA168">
            <v>98.636380000000003</v>
          </cell>
          <cell r="AB168">
            <v>80.700739999999996</v>
          </cell>
          <cell r="AC168">
            <v>0.70032669999999997</v>
          </cell>
          <cell r="AD168">
            <v>46.221562200000001</v>
          </cell>
          <cell r="AE168">
            <v>9.2799370000000003</v>
          </cell>
          <cell r="AF168">
            <v>31.976310000000002</v>
          </cell>
        </row>
        <row r="169">
          <cell r="A169" t="str">
            <v>MDA - BASE1. Low Value</v>
          </cell>
          <cell r="B169" t="str">
            <v>Gas</v>
          </cell>
          <cell r="C169" t="str">
            <v>1. Low Value</v>
          </cell>
          <cell r="D169" t="str">
            <v>MDA - BASE</v>
          </cell>
          <cell r="E169" t="str">
            <v>MDA</v>
          </cell>
          <cell r="F169" t="str">
            <v>X1. Discovery under Evaluation</v>
          </cell>
          <cell r="G169" t="str">
            <v>HUSKY-CNOOC MADURA LTD.</v>
          </cell>
          <cell r="H169">
            <v>48</v>
          </cell>
          <cell r="K169">
            <v>4068</v>
          </cell>
          <cell r="L169" t="str">
            <v/>
          </cell>
          <cell r="M169">
            <v>0.4</v>
          </cell>
          <cell r="N169" t="str">
            <v/>
          </cell>
          <cell r="P169" t="str">
            <v/>
          </cell>
          <cell r="Q169">
            <v>0.37422660000000002</v>
          </cell>
          <cell r="R169">
            <v>975.04489999999998</v>
          </cell>
          <cell r="S169">
            <v>0.45491680000000001</v>
          </cell>
          <cell r="T169">
            <v>0.76975660000000001</v>
          </cell>
          <cell r="U169">
            <v>127.77463992820975</v>
          </cell>
          <cell r="V169">
            <v>0.17249503595648402</v>
          </cell>
          <cell r="AA169">
            <v>53.459110000000003</v>
          </cell>
          <cell r="AB169">
            <v>15.40781</v>
          </cell>
          <cell r="AC169">
            <v>0.78037179999999995</v>
          </cell>
          <cell r="AD169">
            <v>37.457846399999994</v>
          </cell>
          <cell r="AE169">
            <v>74.842110000000005</v>
          </cell>
          <cell r="AF169">
            <v>10.61223</v>
          </cell>
        </row>
        <row r="170">
          <cell r="A170" t="str">
            <v>MDA - BASE2. Middle Value</v>
          </cell>
          <cell r="B170" t="str">
            <v>Gas</v>
          </cell>
          <cell r="C170" t="str">
            <v>2. Middle Value</v>
          </cell>
          <cell r="D170" t="str">
            <v>MDA - BASE</v>
          </cell>
          <cell r="E170" t="str">
            <v>MDA</v>
          </cell>
          <cell r="F170" t="str">
            <v>X1. Discovery under Evaluation</v>
          </cell>
          <cell r="G170" t="str">
            <v>HUSKY-CNOOC MADURA LTD.</v>
          </cell>
          <cell r="H170">
            <v>62</v>
          </cell>
          <cell r="K170">
            <v>4068</v>
          </cell>
          <cell r="L170" t="str">
            <v/>
          </cell>
          <cell r="M170">
            <v>0.4</v>
          </cell>
          <cell r="N170" t="str">
            <v/>
          </cell>
          <cell r="P170" t="str">
            <v/>
          </cell>
          <cell r="Q170">
            <v>0.37422660000000002</v>
          </cell>
          <cell r="R170">
            <v>975.04489999999998</v>
          </cell>
          <cell r="S170">
            <v>0.45491680000000001</v>
          </cell>
          <cell r="T170">
            <v>0.76975660000000001</v>
          </cell>
          <cell r="U170">
            <v>127.77463992820975</v>
          </cell>
          <cell r="V170">
            <v>0.17249503595648402</v>
          </cell>
          <cell r="AA170">
            <v>53.459110000000003</v>
          </cell>
          <cell r="AB170">
            <v>15.40781</v>
          </cell>
          <cell r="AC170">
            <v>0.78037179999999995</v>
          </cell>
          <cell r="AD170">
            <v>48.383051599999995</v>
          </cell>
          <cell r="AE170">
            <v>74.842110000000005</v>
          </cell>
          <cell r="AF170">
            <v>10.61223</v>
          </cell>
        </row>
        <row r="171">
          <cell r="A171" t="str">
            <v>MDA - BASE3. High Value</v>
          </cell>
          <cell r="B171" t="str">
            <v>Gas</v>
          </cell>
          <cell r="C171" t="str">
            <v>3. High Value</v>
          </cell>
          <cell r="D171" t="str">
            <v>MDA - BASE</v>
          </cell>
          <cell r="E171" t="str">
            <v>MDA</v>
          </cell>
          <cell r="F171" t="str">
            <v>X1. Discovery under Evaluation</v>
          </cell>
          <cell r="G171" t="str">
            <v>HUSKY-CNOOC MADURA LTD.</v>
          </cell>
          <cell r="H171">
            <v>79</v>
          </cell>
          <cell r="K171">
            <v>4068</v>
          </cell>
          <cell r="L171" t="str">
            <v/>
          </cell>
          <cell r="M171">
            <v>0.4</v>
          </cell>
          <cell r="N171" t="str">
            <v/>
          </cell>
          <cell r="P171" t="str">
            <v/>
          </cell>
          <cell r="Q171">
            <v>0.37422660000000002</v>
          </cell>
          <cell r="R171">
            <v>975.04489999999998</v>
          </cell>
          <cell r="S171">
            <v>0.45491680000000001</v>
          </cell>
          <cell r="T171">
            <v>0.76975660000000001</v>
          </cell>
          <cell r="U171">
            <v>127.77463992820975</v>
          </cell>
          <cell r="V171">
            <v>0.17249503595648402</v>
          </cell>
          <cell r="AA171">
            <v>53.459110000000003</v>
          </cell>
          <cell r="AB171">
            <v>15.40781</v>
          </cell>
          <cell r="AC171">
            <v>0.78037179999999995</v>
          </cell>
          <cell r="AD171">
            <v>61.649372199999995</v>
          </cell>
          <cell r="AE171">
            <v>74.842110000000005</v>
          </cell>
          <cell r="AF171">
            <v>10.61223</v>
          </cell>
        </row>
        <row r="172">
          <cell r="A172" t="str">
            <v>MDK - BASE1. Low Value</v>
          </cell>
          <cell r="B172" t="str">
            <v>Gas</v>
          </cell>
          <cell r="C172" t="str">
            <v>1. Low Value</v>
          </cell>
          <cell r="D172" t="str">
            <v>MDK - BASE</v>
          </cell>
          <cell r="E172" t="str">
            <v>MDK</v>
          </cell>
          <cell r="F172" t="str">
            <v>E2. Under Development</v>
          </cell>
          <cell r="G172" t="str">
            <v>HUSKY-CNOOC MADURA LTD.</v>
          </cell>
          <cell r="H172">
            <v>43</v>
          </cell>
          <cell r="K172">
            <v>3250</v>
          </cell>
          <cell r="L172" t="str">
            <v/>
          </cell>
          <cell r="M172">
            <v>0.34</v>
          </cell>
          <cell r="N172" t="str">
            <v/>
          </cell>
          <cell r="P172" t="str">
            <v/>
          </cell>
          <cell r="Q172">
            <v>0.30295440000000001</v>
          </cell>
          <cell r="R172">
            <v>114.4529</v>
          </cell>
          <cell r="S172">
            <v>0.6609739</v>
          </cell>
          <cell r="T172">
            <v>0.84238550000000001</v>
          </cell>
          <cell r="U172">
            <v>19.306309280836899</v>
          </cell>
          <cell r="V172">
            <v>2.6063407538898648E-2</v>
          </cell>
          <cell r="AA172">
            <v>98.636380000000003</v>
          </cell>
          <cell r="AB172">
            <v>63.558430000000001</v>
          </cell>
          <cell r="AC172">
            <v>0.67004920000000001</v>
          </cell>
          <cell r="AD172">
            <v>28.812115600000002</v>
          </cell>
          <cell r="AE172">
            <v>9.1030200000000008</v>
          </cell>
          <cell r="AF172">
            <v>144.9187</v>
          </cell>
        </row>
        <row r="173">
          <cell r="A173" t="str">
            <v>MDK - BASE2. Middle Value</v>
          </cell>
          <cell r="B173" t="str">
            <v>Gas</v>
          </cell>
          <cell r="C173" t="str">
            <v>2. Middle Value</v>
          </cell>
          <cell r="D173" t="str">
            <v>MDK - BASE</v>
          </cell>
          <cell r="E173" t="str">
            <v>MDK</v>
          </cell>
          <cell r="F173" t="str">
            <v>E2. Under Development</v>
          </cell>
          <cell r="G173" t="str">
            <v>HUSKY-CNOOC MADURA LTD.</v>
          </cell>
          <cell r="H173">
            <v>125.599</v>
          </cell>
          <cell r="K173">
            <v>3250</v>
          </cell>
          <cell r="L173" t="str">
            <v/>
          </cell>
          <cell r="M173">
            <v>0.34</v>
          </cell>
          <cell r="N173" t="str">
            <v/>
          </cell>
          <cell r="P173" t="str">
            <v/>
          </cell>
          <cell r="Q173">
            <v>0.30295440000000001</v>
          </cell>
          <cell r="R173">
            <v>114.4529</v>
          </cell>
          <cell r="S173">
            <v>0.6609739</v>
          </cell>
          <cell r="T173">
            <v>0.84238550000000001</v>
          </cell>
          <cell r="U173">
            <v>19.306309280836899</v>
          </cell>
          <cell r="V173">
            <v>2.6063407538898648E-2</v>
          </cell>
          <cell r="AA173">
            <v>98.636380000000003</v>
          </cell>
          <cell r="AB173">
            <v>63.558430000000001</v>
          </cell>
          <cell r="AC173">
            <v>0.67004920000000001</v>
          </cell>
          <cell r="AD173">
            <v>84.157509470800008</v>
          </cell>
          <cell r="AE173">
            <v>9.1030200000000008</v>
          </cell>
          <cell r="AF173">
            <v>144.9187</v>
          </cell>
        </row>
        <row r="174">
          <cell r="A174" t="str">
            <v>MDK - BASE3. High Value</v>
          </cell>
          <cell r="B174" t="str">
            <v>Gas</v>
          </cell>
          <cell r="C174" t="str">
            <v>3. High Value</v>
          </cell>
          <cell r="D174" t="str">
            <v>MDK - BASE</v>
          </cell>
          <cell r="E174" t="str">
            <v>MDK</v>
          </cell>
          <cell r="F174" t="str">
            <v>E2. Under Development</v>
          </cell>
          <cell r="G174" t="str">
            <v>HUSKY-CNOOC MADURA LTD.</v>
          </cell>
          <cell r="H174">
            <v>183</v>
          </cell>
          <cell r="K174">
            <v>3250</v>
          </cell>
          <cell r="L174" t="str">
            <v/>
          </cell>
          <cell r="M174">
            <v>0.34</v>
          </cell>
          <cell r="N174" t="str">
            <v/>
          </cell>
          <cell r="P174" t="str">
            <v/>
          </cell>
          <cell r="Q174">
            <v>0.30295440000000001</v>
          </cell>
          <cell r="R174">
            <v>114.4529</v>
          </cell>
          <cell r="S174">
            <v>0.6609739</v>
          </cell>
          <cell r="T174">
            <v>0.84238550000000001</v>
          </cell>
          <cell r="U174">
            <v>19.306309280836899</v>
          </cell>
          <cell r="V174">
            <v>2.6063407538898648E-2</v>
          </cell>
          <cell r="AA174">
            <v>98.636380000000003</v>
          </cell>
          <cell r="AB174">
            <v>63.558430000000001</v>
          </cell>
          <cell r="AC174">
            <v>0.67004920000000001</v>
          </cell>
          <cell r="AD174">
            <v>122.6190036</v>
          </cell>
          <cell r="AE174">
            <v>9.1030200000000008</v>
          </cell>
          <cell r="AF174">
            <v>144.9187</v>
          </cell>
        </row>
        <row r="175">
          <cell r="A175" t="str">
            <v>AMPUH - BASE1. Low Value</v>
          </cell>
          <cell r="B175" t="str">
            <v>Oil-Gas</v>
          </cell>
          <cell r="C175" t="str">
            <v>1. Low Value</v>
          </cell>
          <cell r="D175" t="str">
            <v>AMPUH - BASE</v>
          </cell>
          <cell r="E175" t="str">
            <v>AMPUH</v>
          </cell>
          <cell r="F175" t="str">
            <v>E0. On Production</v>
          </cell>
          <cell r="G175" t="str">
            <v>PT PERTAMINA HULU ROKAN</v>
          </cell>
          <cell r="H175">
            <v>11.505000000000001</v>
          </cell>
          <cell r="K175">
            <v>5840</v>
          </cell>
          <cell r="L175" t="str">
            <v/>
          </cell>
          <cell r="M175">
            <v>0.16</v>
          </cell>
          <cell r="N175" t="str">
            <v/>
          </cell>
          <cell r="O175">
            <v>0</v>
          </cell>
          <cell r="P175" t="str">
            <v/>
          </cell>
          <cell r="Q175">
            <v>0.16760249999999999</v>
          </cell>
          <cell r="R175">
            <v>283.06119999999999</v>
          </cell>
          <cell r="S175">
            <v>0.39991529999999997</v>
          </cell>
          <cell r="T175">
            <v>0.80343279999999995</v>
          </cell>
          <cell r="U175">
            <v>15.243279515343847</v>
          </cell>
          <cell r="V175">
            <v>2.0578340503023897E-2</v>
          </cell>
          <cell r="AA175">
            <v>11.69746</v>
          </cell>
          <cell r="AB175">
            <v>1.499242</v>
          </cell>
          <cell r="AC175">
            <v>0.52395210000000003</v>
          </cell>
          <cell r="AD175">
            <v>6.0280689105000009</v>
          </cell>
          <cell r="AE175">
            <v>2.0415990000000002</v>
          </cell>
          <cell r="AF175">
            <v>21.06672</v>
          </cell>
        </row>
        <row r="176">
          <cell r="A176" t="str">
            <v>AMPUH - BASE2. Middle Value</v>
          </cell>
          <cell r="B176" t="str">
            <v>Oil-Gas</v>
          </cell>
          <cell r="C176" t="str">
            <v>2. Middle Value</v>
          </cell>
          <cell r="D176" t="str">
            <v>AMPUH - BASE</v>
          </cell>
          <cell r="E176" t="str">
            <v>AMPUH</v>
          </cell>
          <cell r="F176" t="str">
            <v>E0. On Production</v>
          </cell>
          <cell r="G176" t="str">
            <v>PT PERTAMINA HULU ROKAN</v>
          </cell>
          <cell r="H176">
            <v>11.505000000000001</v>
          </cell>
          <cell r="K176">
            <v>5840</v>
          </cell>
          <cell r="L176" t="str">
            <v/>
          </cell>
          <cell r="M176">
            <v>0.16</v>
          </cell>
          <cell r="N176" t="str">
            <v/>
          </cell>
          <cell r="O176">
            <v>0</v>
          </cell>
          <cell r="P176" t="str">
            <v/>
          </cell>
          <cell r="Q176">
            <v>0.16760249999999999</v>
          </cell>
          <cell r="R176">
            <v>283.06119999999999</v>
          </cell>
          <cell r="S176">
            <v>0.39991529999999997</v>
          </cell>
          <cell r="T176">
            <v>0.80343279999999995</v>
          </cell>
          <cell r="U176">
            <v>15.243279515343847</v>
          </cell>
          <cell r="V176">
            <v>2.0578340503023897E-2</v>
          </cell>
          <cell r="AA176">
            <v>11.69746</v>
          </cell>
          <cell r="AB176">
            <v>1.499242</v>
          </cell>
          <cell r="AC176">
            <v>0.52395210000000003</v>
          </cell>
          <cell r="AD176">
            <v>6.0280689105000009</v>
          </cell>
          <cell r="AE176">
            <v>2.0415990000000002</v>
          </cell>
          <cell r="AF176">
            <v>21.06672</v>
          </cell>
        </row>
        <row r="177">
          <cell r="A177" t="str">
            <v>AMPUH - BASE3. High Value</v>
          </cell>
          <cell r="B177" t="str">
            <v>Oil-Gas</v>
          </cell>
          <cell r="C177" t="str">
            <v>3. High Value</v>
          </cell>
          <cell r="D177" t="str">
            <v>AMPUH - BASE</v>
          </cell>
          <cell r="E177" t="str">
            <v>AMPUH</v>
          </cell>
          <cell r="F177" t="str">
            <v>E0. On Production</v>
          </cell>
          <cell r="G177" t="str">
            <v>PT PERTAMINA HULU ROKAN</v>
          </cell>
          <cell r="H177">
            <v>11.505000000000001</v>
          </cell>
          <cell r="K177">
            <v>5840</v>
          </cell>
          <cell r="L177" t="str">
            <v/>
          </cell>
          <cell r="M177">
            <v>0.16</v>
          </cell>
          <cell r="N177" t="str">
            <v/>
          </cell>
          <cell r="O177">
            <v>0</v>
          </cell>
          <cell r="P177" t="str">
            <v/>
          </cell>
          <cell r="Q177">
            <v>0.16760249999999999</v>
          </cell>
          <cell r="R177">
            <v>283.06119999999999</v>
          </cell>
          <cell r="S177">
            <v>0.39991529999999997</v>
          </cell>
          <cell r="T177">
            <v>0.80343279999999995</v>
          </cell>
          <cell r="U177">
            <v>15.243279515343847</v>
          </cell>
          <cell r="V177">
            <v>2.0578340503023897E-2</v>
          </cell>
          <cell r="AA177">
            <v>11.69746</v>
          </cell>
          <cell r="AB177">
            <v>1.499242</v>
          </cell>
          <cell r="AC177">
            <v>0.52395210000000003</v>
          </cell>
          <cell r="AD177">
            <v>6.0280689105000009</v>
          </cell>
          <cell r="AE177">
            <v>2.0415990000000002</v>
          </cell>
          <cell r="AF177">
            <v>21.06672</v>
          </cell>
        </row>
        <row r="178">
          <cell r="A178" t="str">
            <v>MOGOI DEEP - BASE1. Low Value</v>
          </cell>
          <cell r="B178" t="str">
            <v>Gas</v>
          </cell>
          <cell r="C178" t="str">
            <v>1. Low Value</v>
          </cell>
          <cell r="D178" t="str">
            <v>MOGOI DEEP - BASE</v>
          </cell>
          <cell r="E178" t="str">
            <v>MOGOI DEEP</v>
          </cell>
          <cell r="F178" t="str">
            <v>X1. Discovery under Evaluation</v>
          </cell>
          <cell r="G178" t="str">
            <v>BP MUTURI HOLDINGS B.V.</v>
          </cell>
          <cell r="H178">
            <v>427</v>
          </cell>
          <cell r="Q178">
            <v>0.2626095</v>
          </cell>
          <cell r="R178">
            <v>332.6764</v>
          </cell>
          <cell r="S178">
            <v>0.59208550000000004</v>
          </cell>
          <cell r="T178">
            <v>0.83829710000000002</v>
          </cell>
          <cell r="U178">
            <v>43.362550161164428</v>
          </cell>
          <cell r="V178">
            <v>5.8539195676211207E-2</v>
          </cell>
          <cell r="X178">
            <v>130.40473573985702</v>
          </cell>
          <cell r="Y178">
            <v>10.033537648694409</v>
          </cell>
          <cell r="Z178">
            <v>0.79913766435845968</v>
          </cell>
          <cell r="AA178">
            <v>10.03342</v>
          </cell>
          <cell r="AB178">
            <v>0.80025670000000004</v>
          </cell>
          <cell r="AC178">
            <v>0.86171980000000004</v>
          </cell>
          <cell r="AD178">
            <v>367.95435459999999</v>
          </cell>
          <cell r="AE178">
            <v>49.191070000000003</v>
          </cell>
          <cell r="AF178">
            <v>130.41849999999999</v>
          </cell>
        </row>
        <row r="179">
          <cell r="A179" t="str">
            <v>MOGOI DEEP - BASE2. Middle Value</v>
          </cell>
          <cell r="B179" t="str">
            <v>Gas</v>
          </cell>
          <cell r="C179" t="str">
            <v>2. Middle Value</v>
          </cell>
          <cell r="D179" t="str">
            <v>MOGOI DEEP - BASE</v>
          </cell>
          <cell r="E179" t="str">
            <v>MOGOI DEEP</v>
          </cell>
          <cell r="F179" t="str">
            <v>X1. Discovery under Evaluation</v>
          </cell>
          <cell r="G179" t="str">
            <v>BP MUTURI HOLDINGS B.V.</v>
          </cell>
          <cell r="H179">
            <v>427</v>
          </cell>
          <cell r="Q179">
            <v>0.2626095</v>
          </cell>
          <cell r="R179">
            <v>332.6764</v>
          </cell>
          <cell r="S179">
            <v>0.59208550000000004</v>
          </cell>
          <cell r="T179">
            <v>0.83829710000000002</v>
          </cell>
          <cell r="U179">
            <v>43.362550161164428</v>
          </cell>
          <cell r="V179">
            <v>5.8539195676211207E-2</v>
          </cell>
          <cell r="X179">
            <v>130.40473573985702</v>
          </cell>
          <cell r="Y179">
            <v>10.033537648694409</v>
          </cell>
          <cell r="Z179">
            <v>0.79913766435845968</v>
          </cell>
          <cell r="AA179">
            <v>10.03342</v>
          </cell>
          <cell r="AB179">
            <v>0.80025670000000004</v>
          </cell>
          <cell r="AC179">
            <v>0.86171980000000004</v>
          </cell>
          <cell r="AD179">
            <v>367.95435459999999</v>
          </cell>
          <cell r="AE179">
            <v>49.191070000000003</v>
          </cell>
          <cell r="AF179">
            <v>130.41849999999999</v>
          </cell>
        </row>
        <row r="180">
          <cell r="A180" t="str">
            <v>MOGOI DEEP - BASE3. High Value</v>
          </cell>
          <cell r="B180" t="str">
            <v>Gas</v>
          </cell>
          <cell r="C180" t="str">
            <v>3. High Value</v>
          </cell>
          <cell r="D180" t="str">
            <v>MOGOI DEEP - BASE</v>
          </cell>
          <cell r="E180" t="str">
            <v>MOGOI DEEP</v>
          </cell>
          <cell r="F180" t="str">
            <v>X1. Discovery under Evaluation</v>
          </cell>
          <cell r="G180" t="str">
            <v>BP MUTURI HOLDINGS B.V.</v>
          </cell>
          <cell r="H180">
            <v>427</v>
          </cell>
          <cell r="Q180">
            <v>0.2626095</v>
          </cell>
          <cell r="R180">
            <v>332.6764</v>
          </cell>
          <cell r="S180">
            <v>0.59208550000000004</v>
          </cell>
          <cell r="T180">
            <v>0.83829710000000002</v>
          </cell>
          <cell r="U180">
            <v>43.362550161164428</v>
          </cell>
          <cell r="V180">
            <v>5.8539195676211207E-2</v>
          </cell>
          <cell r="X180">
            <v>130.40473573985702</v>
          </cell>
          <cell r="Y180">
            <v>10.033537648694409</v>
          </cell>
          <cell r="Z180">
            <v>0.79913766435845968</v>
          </cell>
          <cell r="AA180">
            <v>10.03342</v>
          </cell>
          <cell r="AB180">
            <v>0.80025670000000004</v>
          </cell>
          <cell r="AC180">
            <v>0.86171980000000004</v>
          </cell>
          <cell r="AD180">
            <v>367.95435459999999</v>
          </cell>
          <cell r="AE180">
            <v>49.191070000000003</v>
          </cell>
          <cell r="AF180">
            <v>130.41849999999999</v>
          </cell>
        </row>
        <row r="181">
          <cell r="A181" t="str">
            <v>MOLAH - BASE1. Low Value</v>
          </cell>
          <cell r="B181" t="str">
            <v>Gas</v>
          </cell>
          <cell r="C181" t="str">
            <v>1. Low Value</v>
          </cell>
          <cell r="D181" t="str">
            <v>MOLAH - BASE</v>
          </cell>
          <cell r="E181" t="str">
            <v>MOLAH</v>
          </cell>
          <cell r="F181" t="str">
            <v>X1. Discovery under Evaluation</v>
          </cell>
          <cell r="G181" t="str">
            <v>SANTOS (MADURA OFFSHORE) PTY. LTD.</v>
          </cell>
          <cell r="H181">
            <v>49</v>
          </cell>
          <cell r="Q181">
            <v>0.30337789999999998</v>
          </cell>
          <cell r="R181">
            <v>114.4529</v>
          </cell>
          <cell r="S181">
            <v>0.70339629999999997</v>
          </cell>
          <cell r="T181">
            <v>0.84238550000000001</v>
          </cell>
          <cell r="U181">
            <v>20.574140642964014</v>
          </cell>
          <cell r="V181">
            <v>2.7774972654791352E-2</v>
          </cell>
          <cell r="AA181">
            <v>182.41820000000001</v>
          </cell>
          <cell r="AB181">
            <v>15.58769</v>
          </cell>
          <cell r="AC181">
            <v>0.74904800000000005</v>
          </cell>
          <cell r="AD181">
            <v>36.703352000000002</v>
          </cell>
          <cell r="AE181">
            <v>52.618209999999998</v>
          </cell>
          <cell r="AF181">
            <v>248.7431</v>
          </cell>
        </row>
        <row r="182">
          <cell r="A182" t="str">
            <v>MOLAH - BASE2. Middle Value</v>
          </cell>
          <cell r="B182" t="str">
            <v>Gas</v>
          </cell>
          <cell r="C182" t="str">
            <v>2. Middle Value</v>
          </cell>
          <cell r="D182" t="str">
            <v>MOLAH - BASE</v>
          </cell>
          <cell r="E182" t="str">
            <v>MOLAH</v>
          </cell>
          <cell r="F182" t="str">
            <v>X1. Discovery under Evaluation</v>
          </cell>
          <cell r="G182" t="str">
            <v>SANTOS (MADURA OFFSHORE) PTY. LTD.</v>
          </cell>
          <cell r="H182">
            <v>75</v>
          </cell>
          <cell r="Q182">
            <v>0.30337789999999998</v>
          </cell>
          <cell r="R182">
            <v>114.4529</v>
          </cell>
          <cell r="S182">
            <v>0.70339629999999997</v>
          </cell>
          <cell r="T182">
            <v>0.84238550000000001</v>
          </cell>
          <cell r="U182">
            <v>20.574140642964014</v>
          </cell>
          <cell r="V182">
            <v>2.7774972654791352E-2</v>
          </cell>
          <cell r="AA182">
            <v>182.41820000000001</v>
          </cell>
          <cell r="AB182">
            <v>15.58769</v>
          </cell>
          <cell r="AC182">
            <v>0.74904800000000005</v>
          </cell>
          <cell r="AD182">
            <v>56.178600000000003</v>
          </cell>
          <cell r="AE182">
            <v>52.618209999999998</v>
          </cell>
          <cell r="AF182">
            <v>248.7431</v>
          </cell>
        </row>
        <row r="183">
          <cell r="A183" t="str">
            <v>MOLAH - BASE3. High Value</v>
          </cell>
          <cell r="B183" t="str">
            <v>Gas</v>
          </cell>
          <cell r="C183" t="str">
            <v>3. High Value</v>
          </cell>
          <cell r="D183" t="str">
            <v>MOLAH - BASE</v>
          </cell>
          <cell r="E183" t="str">
            <v>MOLAH</v>
          </cell>
          <cell r="F183" t="str">
            <v>X1. Discovery under Evaluation</v>
          </cell>
          <cell r="G183" t="str">
            <v>SANTOS (MADURA OFFSHORE) PTY. LTD.</v>
          </cell>
          <cell r="H183">
            <v>115</v>
          </cell>
          <cell r="Q183">
            <v>0.30337789999999998</v>
          </cell>
          <cell r="R183">
            <v>114.4529</v>
          </cell>
          <cell r="S183">
            <v>0.70339629999999997</v>
          </cell>
          <cell r="T183">
            <v>0.84238550000000001</v>
          </cell>
          <cell r="U183">
            <v>20.574140642964014</v>
          </cell>
          <cell r="V183">
            <v>2.7774972654791352E-2</v>
          </cell>
          <cell r="AA183">
            <v>182.41820000000001</v>
          </cell>
          <cell r="AB183">
            <v>15.58769</v>
          </cell>
          <cell r="AC183">
            <v>0.74904800000000005</v>
          </cell>
          <cell r="AD183">
            <v>86.140520000000009</v>
          </cell>
          <cell r="AE183">
            <v>52.618209999999998</v>
          </cell>
          <cell r="AF183">
            <v>248.7431</v>
          </cell>
        </row>
        <row r="184">
          <cell r="A184" t="str">
            <v>ANGGANA - BASE1. Low Value</v>
          </cell>
          <cell r="B184" t="str">
            <v>Oil-Gas</v>
          </cell>
          <cell r="C184" t="str">
            <v>1. Low Value</v>
          </cell>
          <cell r="D184" t="str">
            <v>ANGGANA - BASE</v>
          </cell>
          <cell r="E184" t="str">
            <v>ANGGANA</v>
          </cell>
          <cell r="F184" t="str">
            <v>E0. On Production</v>
          </cell>
          <cell r="G184" t="str">
            <v>PT PERTAMINA EP</v>
          </cell>
          <cell r="H184">
            <v>0.33200000000000002</v>
          </cell>
          <cell r="K184">
            <v>3802</v>
          </cell>
          <cell r="L184">
            <v>70.400000000000006</v>
          </cell>
          <cell r="N184">
            <v>1000</v>
          </cell>
          <cell r="Q184">
            <v>0.24615290000000001</v>
          </cell>
          <cell r="R184">
            <v>997.61969999999997</v>
          </cell>
          <cell r="S184">
            <v>0.66961700000000002</v>
          </cell>
          <cell r="T184">
            <v>0.56112949999999995</v>
          </cell>
          <cell r="U184">
            <v>92.269792800061595</v>
          </cell>
          <cell r="V184">
            <v>0.12456369460862041</v>
          </cell>
          <cell r="AA184">
            <v>129.24860000000001</v>
          </cell>
          <cell r="AB184">
            <v>150.22810000000001</v>
          </cell>
          <cell r="AC184">
            <v>0.31699620000000001</v>
          </cell>
          <cell r="AD184">
            <v>0.10524273840000001</v>
          </cell>
          <cell r="AE184">
            <v>72.726579999999998</v>
          </cell>
          <cell r="AF184">
            <v>390.92770000000002</v>
          </cell>
        </row>
        <row r="185">
          <cell r="A185" t="str">
            <v>ANGGANA - BASE2. Middle Value</v>
          </cell>
          <cell r="B185" t="str">
            <v>Oil-Gas</v>
          </cell>
          <cell r="C185" t="str">
            <v>2. Middle Value</v>
          </cell>
          <cell r="D185" t="str">
            <v>ANGGANA - BASE</v>
          </cell>
          <cell r="E185" t="str">
            <v>ANGGANA</v>
          </cell>
          <cell r="F185" t="str">
            <v>E0. On Production</v>
          </cell>
          <cell r="G185" t="str">
            <v>PT PERTAMINA EP</v>
          </cell>
          <cell r="H185">
            <v>0.33200000000000002</v>
          </cell>
          <cell r="K185">
            <v>3802</v>
          </cell>
          <cell r="L185">
            <v>70.400000000000006</v>
          </cell>
          <cell r="N185">
            <v>1000</v>
          </cell>
          <cell r="Q185">
            <v>0.24615290000000001</v>
          </cell>
          <cell r="R185">
            <v>997.61969999999997</v>
          </cell>
          <cell r="S185">
            <v>0.66961700000000002</v>
          </cell>
          <cell r="T185">
            <v>0.56112949999999995</v>
          </cell>
          <cell r="U185">
            <v>92.269792800061595</v>
          </cell>
          <cell r="V185">
            <v>0.12456369460862041</v>
          </cell>
          <cell r="AA185">
            <v>129.24860000000001</v>
          </cell>
          <cell r="AB185">
            <v>150.22810000000001</v>
          </cell>
          <cell r="AC185">
            <v>0.31699620000000001</v>
          </cell>
          <cell r="AD185">
            <v>0.10524273840000001</v>
          </cell>
          <cell r="AE185">
            <v>72.726579999999998</v>
          </cell>
          <cell r="AF185">
            <v>390.92770000000002</v>
          </cell>
        </row>
        <row r="186">
          <cell r="A186" t="str">
            <v>ANGGANA - BASE3. High Value</v>
          </cell>
          <cell r="B186" t="str">
            <v>Oil-Gas</v>
          </cell>
          <cell r="C186" t="str">
            <v>3. High Value</v>
          </cell>
          <cell r="D186" t="str">
            <v>ANGGANA - BASE</v>
          </cell>
          <cell r="E186" t="str">
            <v>ANGGANA</v>
          </cell>
          <cell r="F186" t="str">
            <v>E0. On Production</v>
          </cell>
          <cell r="G186" t="str">
            <v>PT PERTAMINA EP</v>
          </cell>
          <cell r="H186">
            <v>0.33200000000000002</v>
          </cell>
          <cell r="K186">
            <v>3802</v>
          </cell>
          <cell r="L186">
            <v>70.400000000000006</v>
          </cell>
          <cell r="N186">
            <v>1000</v>
          </cell>
          <cell r="Q186">
            <v>0.24615290000000001</v>
          </cell>
          <cell r="R186">
            <v>997.61969999999997</v>
          </cell>
          <cell r="S186">
            <v>0.66961700000000002</v>
          </cell>
          <cell r="T186">
            <v>0.56112949999999995</v>
          </cell>
          <cell r="U186">
            <v>92.269792800061595</v>
          </cell>
          <cell r="V186">
            <v>0.12456369460862041</v>
          </cell>
          <cell r="AA186">
            <v>129.24860000000001</v>
          </cell>
          <cell r="AB186">
            <v>150.22810000000001</v>
          </cell>
          <cell r="AC186">
            <v>0.31699620000000001</v>
          </cell>
          <cell r="AD186">
            <v>0.10524273840000001</v>
          </cell>
          <cell r="AE186">
            <v>72.726579999999998</v>
          </cell>
          <cell r="AF186">
            <v>390.92770000000002</v>
          </cell>
        </row>
        <row r="187">
          <cell r="A187" t="str">
            <v>MUSTIKA - BASE1. Low Value</v>
          </cell>
          <cell r="B187" t="str">
            <v>Gas</v>
          </cell>
          <cell r="C187" t="str">
            <v>1. Low Value</v>
          </cell>
          <cell r="D187" t="str">
            <v>MUSTIKA - BASE</v>
          </cell>
          <cell r="E187" t="str">
            <v>MUSTIKA</v>
          </cell>
          <cell r="F187" t="str">
            <v>X1. Discovery under Evaluation</v>
          </cell>
          <cell r="G187" t="str">
            <v>KRISENERGY (SAKTI) B.V.</v>
          </cell>
          <cell r="H187">
            <v>637</v>
          </cell>
          <cell r="K187">
            <v>2250</v>
          </cell>
          <cell r="L187" t="str">
            <v/>
          </cell>
          <cell r="M187">
            <v>0.18</v>
          </cell>
          <cell r="N187" t="str">
            <v/>
          </cell>
          <cell r="P187" t="str">
            <v/>
          </cell>
          <cell r="Q187">
            <v>0.1977402</v>
          </cell>
          <cell r="R187">
            <v>165.1927</v>
          </cell>
          <cell r="S187">
            <v>0.46142559999999999</v>
          </cell>
          <cell r="T187">
            <v>0.78080070000000001</v>
          </cell>
          <cell r="U187">
            <v>11.768678539230917</v>
          </cell>
          <cell r="V187">
            <v>1.5887648980466837E-2</v>
          </cell>
          <cell r="AA187">
            <v>30.142399999999999</v>
          </cell>
          <cell r="AB187">
            <v>39.995080000000002</v>
          </cell>
          <cell r="AC187">
            <v>0.69007149999999995</v>
          </cell>
          <cell r="AD187">
            <v>439.57554549999998</v>
          </cell>
          <cell r="AE187">
            <v>47.480060000000002</v>
          </cell>
          <cell r="AF187">
            <v>444.56360000000001</v>
          </cell>
        </row>
        <row r="188">
          <cell r="A188" t="str">
            <v>MUSTIKA - BASE2. Middle Value</v>
          </cell>
          <cell r="B188" t="str">
            <v>Gas</v>
          </cell>
          <cell r="C188" t="str">
            <v>2. Middle Value</v>
          </cell>
          <cell r="D188" t="str">
            <v>MUSTIKA - BASE</v>
          </cell>
          <cell r="E188" t="str">
            <v>MUSTIKA</v>
          </cell>
          <cell r="F188" t="str">
            <v>X1. Discovery under Evaluation</v>
          </cell>
          <cell r="G188" t="str">
            <v>KRISENERGY (SAKTI) B.V.</v>
          </cell>
          <cell r="H188">
            <v>820</v>
          </cell>
          <cell r="K188">
            <v>2250</v>
          </cell>
          <cell r="L188" t="str">
            <v/>
          </cell>
          <cell r="M188">
            <v>0.18</v>
          </cell>
          <cell r="N188" t="str">
            <v/>
          </cell>
          <cell r="P188" t="str">
            <v/>
          </cell>
          <cell r="Q188">
            <v>0.1977402</v>
          </cell>
          <cell r="R188">
            <v>165.1927</v>
          </cell>
          <cell r="S188">
            <v>0.46142559999999999</v>
          </cell>
          <cell r="T188">
            <v>0.78080070000000001</v>
          </cell>
          <cell r="U188">
            <v>11.768678539230917</v>
          </cell>
          <cell r="V188">
            <v>1.5887648980466837E-2</v>
          </cell>
          <cell r="AA188">
            <v>30.142399999999999</v>
          </cell>
          <cell r="AB188">
            <v>39.995080000000002</v>
          </cell>
          <cell r="AC188">
            <v>0.69007149999999995</v>
          </cell>
          <cell r="AD188">
            <v>565.85862999999995</v>
          </cell>
          <cell r="AE188">
            <v>47.480060000000002</v>
          </cell>
          <cell r="AF188">
            <v>444.56360000000001</v>
          </cell>
        </row>
        <row r="189">
          <cell r="A189" t="str">
            <v>MUSTIKA - BASE3. High Value</v>
          </cell>
          <cell r="B189" t="str">
            <v>Gas</v>
          </cell>
          <cell r="C189" t="str">
            <v>3. High Value</v>
          </cell>
          <cell r="D189" t="str">
            <v>MUSTIKA - BASE</v>
          </cell>
          <cell r="E189" t="str">
            <v>MUSTIKA</v>
          </cell>
          <cell r="F189" t="str">
            <v>X1. Discovery under Evaluation</v>
          </cell>
          <cell r="G189" t="str">
            <v>KRISENERGY (SAKTI) B.V.</v>
          </cell>
          <cell r="H189">
            <v>1040</v>
          </cell>
          <cell r="K189">
            <v>2250</v>
          </cell>
          <cell r="L189" t="str">
            <v/>
          </cell>
          <cell r="M189">
            <v>0.18</v>
          </cell>
          <cell r="N189" t="str">
            <v/>
          </cell>
          <cell r="P189" t="str">
            <v/>
          </cell>
          <cell r="Q189">
            <v>0.1977402</v>
          </cell>
          <cell r="R189">
            <v>165.1927</v>
          </cell>
          <cell r="S189">
            <v>0.46142559999999999</v>
          </cell>
          <cell r="T189">
            <v>0.78080070000000001</v>
          </cell>
          <cell r="U189">
            <v>11.768678539230917</v>
          </cell>
          <cell r="V189">
            <v>1.5887648980466837E-2</v>
          </cell>
          <cell r="AA189">
            <v>30.142399999999999</v>
          </cell>
          <cell r="AB189">
            <v>39.995080000000002</v>
          </cell>
          <cell r="AC189">
            <v>0.69007149999999995</v>
          </cell>
          <cell r="AD189">
            <v>717.67435999999998</v>
          </cell>
          <cell r="AE189">
            <v>47.480060000000002</v>
          </cell>
          <cell r="AF189">
            <v>444.56360000000001</v>
          </cell>
        </row>
        <row r="190">
          <cell r="A190" t="str">
            <v>PENGEMBANGAN LAPANGAN ANGGANA POFD PHASE-21. Low Value</v>
          </cell>
          <cell r="B190" t="str">
            <v>Oil-Gas</v>
          </cell>
          <cell r="C190" t="str">
            <v>1. Low Value</v>
          </cell>
          <cell r="D190" t="str">
            <v>PENGEMBANGAN LAPANGAN ANGGANA POFD PHASE-2</v>
          </cell>
          <cell r="E190" t="str">
            <v>ANGGANA</v>
          </cell>
          <cell r="F190" t="str">
            <v>E0. On Production</v>
          </cell>
          <cell r="G190" t="str">
            <v>PT PERTAMINA EP</v>
          </cell>
          <cell r="H190">
            <v>0.33200000000000002</v>
          </cell>
          <cell r="K190">
            <v>3802</v>
          </cell>
          <cell r="L190">
            <v>70.400000000000006</v>
          </cell>
          <cell r="N190">
            <v>1000</v>
          </cell>
          <cell r="Q190">
            <v>0.24615290000000001</v>
          </cell>
          <cell r="R190">
            <v>997.61969999999997</v>
          </cell>
          <cell r="S190">
            <v>0.66961700000000002</v>
          </cell>
          <cell r="T190">
            <v>0.56112949999999995</v>
          </cell>
          <cell r="U190">
            <v>92.269792800061595</v>
          </cell>
          <cell r="V190">
            <v>0.12456369460862041</v>
          </cell>
          <cell r="AA190">
            <v>129.24860000000001</v>
          </cell>
          <cell r="AB190">
            <v>150.22810000000001</v>
          </cell>
          <cell r="AC190">
            <v>0.31699620000000001</v>
          </cell>
          <cell r="AD190">
            <v>0.10524273840000001</v>
          </cell>
          <cell r="AE190">
            <v>72.726579999999998</v>
          </cell>
          <cell r="AF190">
            <v>390.92770000000002</v>
          </cell>
        </row>
        <row r="191">
          <cell r="A191" t="str">
            <v>PENGEMBANGAN LAPANGAN ANGGANA POFD PHASE-22. Middle Value</v>
          </cell>
          <cell r="B191" t="str">
            <v>Oil-Gas</v>
          </cell>
          <cell r="C191" t="str">
            <v>2. Middle Value</v>
          </cell>
          <cell r="D191" t="str">
            <v>PENGEMBANGAN LAPANGAN ANGGANA POFD PHASE-2</v>
          </cell>
          <cell r="E191" t="str">
            <v>ANGGANA</v>
          </cell>
          <cell r="F191" t="str">
            <v>E0. On Production</v>
          </cell>
          <cell r="G191" t="str">
            <v>PT PERTAMINA EP</v>
          </cell>
          <cell r="H191">
            <v>0.33200000000000002</v>
          </cell>
          <cell r="K191">
            <v>3802</v>
          </cell>
          <cell r="L191">
            <v>70.400000000000006</v>
          </cell>
          <cell r="N191">
            <v>1000</v>
          </cell>
          <cell r="Q191">
            <v>0.24615290000000001</v>
          </cell>
          <cell r="R191">
            <v>997.61969999999997</v>
          </cell>
          <cell r="S191">
            <v>0.66961700000000002</v>
          </cell>
          <cell r="T191">
            <v>0.56112949999999995</v>
          </cell>
          <cell r="U191">
            <v>92.269792800061595</v>
          </cell>
          <cell r="V191">
            <v>0.12456369460862041</v>
          </cell>
          <cell r="AA191">
            <v>129.24860000000001</v>
          </cell>
          <cell r="AB191">
            <v>150.22810000000001</v>
          </cell>
          <cell r="AC191">
            <v>0.31699620000000001</v>
          </cell>
          <cell r="AD191">
            <v>0.10524273840000001</v>
          </cell>
          <cell r="AE191">
            <v>72.726579999999998</v>
          </cell>
          <cell r="AF191">
            <v>390.92770000000002</v>
          </cell>
        </row>
        <row r="192">
          <cell r="A192" t="str">
            <v>PENGEMBANGAN LAPANGAN ANGGANA POFD PHASE-23. High Value</v>
          </cell>
          <cell r="B192" t="str">
            <v>Oil-Gas</v>
          </cell>
          <cell r="C192" t="str">
            <v>3. High Value</v>
          </cell>
          <cell r="D192" t="str">
            <v>PENGEMBANGAN LAPANGAN ANGGANA POFD PHASE-2</v>
          </cell>
          <cell r="E192" t="str">
            <v>ANGGANA</v>
          </cell>
          <cell r="F192" t="str">
            <v>E0. On Production</v>
          </cell>
          <cell r="G192" t="str">
            <v>PT PERTAMINA EP</v>
          </cell>
          <cell r="H192">
            <v>0.33200000000000002</v>
          </cell>
          <cell r="K192">
            <v>3802</v>
          </cell>
          <cell r="L192">
            <v>70.400000000000006</v>
          </cell>
          <cell r="N192">
            <v>1000</v>
          </cell>
          <cell r="Q192">
            <v>0.24615290000000001</v>
          </cell>
          <cell r="R192">
            <v>997.61969999999997</v>
          </cell>
          <cell r="S192">
            <v>0.66961700000000002</v>
          </cell>
          <cell r="T192">
            <v>0.56112949999999995</v>
          </cell>
          <cell r="U192">
            <v>92.269792800061595</v>
          </cell>
          <cell r="V192">
            <v>0.12456369460862041</v>
          </cell>
          <cell r="AA192">
            <v>129.24860000000001</v>
          </cell>
          <cell r="AB192">
            <v>150.22810000000001</v>
          </cell>
          <cell r="AC192">
            <v>0.31699620000000001</v>
          </cell>
          <cell r="AD192">
            <v>0.10524273840000001</v>
          </cell>
          <cell r="AE192">
            <v>72.726579999999998</v>
          </cell>
          <cell r="AF192">
            <v>390.92770000000002</v>
          </cell>
        </row>
        <row r="193">
          <cell r="A193" t="str">
            <v>NANI - BASE1. Low Value</v>
          </cell>
          <cell r="B193" t="str">
            <v>Oil-Gas</v>
          </cell>
          <cell r="C193" t="str">
            <v>1. Low Value</v>
          </cell>
          <cell r="D193" t="str">
            <v>NANI - BASE</v>
          </cell>
          <cell r="E193" t="str">
            <v>NANI</v>
          </cell>
          <cell r="F193" t="str">
            <v>X1. Discovery under Evaluation</v>
          </cell>
          <cell r="G193" t="str">
            <v>PT PERTAMINA HULU ENERGI OSES</v>
          </cell>
          <cell r="H193">
            <v>6.76</v>
          </cell>
          <cell r="K193">
            <v>8700</v>
          </cell>
          <cell r="L193" t="str">
            <v/>
          </cell>
          <cell r="N193" t="str">
            <v/>
          </cell>
          <cell r="P193" t="str">
            <v/>
          </cell>
          <cell r="Q193">
            <v>0.14764669999999999</v>
          </cell>
          <cell r="R193">
            <v>17.189070000000001</v>
          </cell>
          <cell r="S193">
            <v>0.79215329999999995</v>
          </cell>
          <cell r="T193">
            <v>0.80313579999999996</v>
          </cell>
          <cell r="U193">
            <v>1.6146349382653544</v>
          </cell>
          <cell r="V193">
            <v>2.1797479679000645E-3</v>
          </cell>
          <cell r="AA193">
            <v>344.59589999999997</v>
          </cell>
          <cell r="AB193">
            <v>8.4017110000000006</v>
          </cell>
          <cell r="AC193">
            <v>0.65000670000000005</v>
          </cell>
          <cell r="AD193">
            <v>4.3940452920000004</v>
          </cell>
          <cell r="AE193">
            <v>50.726430000000001</v>
          </cell>
          <cell r="AF193">
            <v>7.074624</v>
          </cell>
        </row>
        <row r="194">
          <cell r="A194" t="str">
            <v>NANI - BASE2. Middle Value</v>
          </cell>
          <cell r="B194" t="str">
            <v>Oil-Gas</v>
          </cell>
          <cell r="C194" t="str">
            <v>2. Middle Value</v>
          </cell>
          <cell r="D194" t="str">
            <v>NANI - BASE</v>
          </cell>
          <cell r="E194" t="str">
            <v>NANI</v>
          </cell>
          <cell r="F194" t="str">
            <v>X1. Discovery under Evaluation</v>
          </cell>
          <cell r="G194" t="str">
            <v>PT PERTAMINA HULU ENERGI OSES</v>
          </cell>
          <cell r="H194">
            <v>11.47</v>
          </cell>
          <cell r="K194">
            <v>8700</v>
          </cell>
          <cell r="L194" t="str">
            <v/>
          </cell>
          <cell r="N194" t="str">
            <v/>
          </cell>
          <cell r="P194" t="str">
            <v/>
          </cell>
          <cell r="Q194">
            <v>0.14764669999999999</v>
          </cell>
          <cell r="R194">
            <v>17.189070000000001</v>
          </cell>
          <cell r="S194">
            <v>0.79215329999999995</v>
          </cell>
          <cell r="T194">
            <v>0.80313579999999996</v>
          </cell>
          <cell r="U194">
            <v>1.6146349382653544</v>
          </cell>
          <cell r="V194">
            <v>2.1797479679000645E-3</v>
          </cell>
          <cell r="AA194">
            <v>344.59589999999997</v>
          </cell>
          <cell r="AB194">
            <v>8.4017110000000006</v>
          </cell>
          <cell r="AC194">
            <v>0.65000670000000005</v>
          </cell>
          <cell r="AD194">
            <v>7.4555768490000007</v>
          </cell>
          <cell r="AE194">
            <v>50.726430000000001</v>
          </cell>
          <cell r="AF194">
            <v>7.074624</v>
          </cell>
        </row>
        <row r="195">
          <cell r="A195" t="str">
            <v>NANI - BASE3. High Value</v>
          </cell>
          <cell r="B195" t="str">
            <v>Oil-Gas</v>
          </cell>
          <cell r="C195" t="str">
            <v>3. High Value</v>
          </cell>
          <cell r="D195" t="str">
            <v>NANI - BASE</v>
          </cell>
          <cell r="E195" t="str">
            <v>NANI</v>
          </cell>
          <cell r="F195" t="str">
            <v>X1. Discovery under Evaluation</v>
          </cell>
          <cell r="G195" t="str">
            <v>PT PERTAMINA HULU ENERGI OSES</v>
          </cell>
          <cell r="H195">
            <v>18.73</v>
          </cell>
          <cell r="K195">
            <v>8700</v>
          </cell>
          <cell r="L195" t="str">
            <v/>
          </cell>
          <cell r="N195" t="str">
            <v/>
          </cell>
          <cell r="P195" t="str">
            <v/>
          </cell>
          <cell r="Q195">
            <v>0.14764669999999999</v>
          </cell>
          <cell r="R195">
            <v>17.189070000000001</v>
          </cell>
          <cell r="S195">
            <v>0.79215329999999995</v>
          </cell>
          <cell r="T195">
            <v>0.80313579999999996</v>
          </cell>
          <cell r="U195">
            <v>1.6146349382653544</v>
          </cell>
          <cell r="V195">
            <v>2.1797479679000645E-3</v>
          </cell>
          <cell r="AA195">
            <v>344.59589999999997</v>
          </cell>
          <cell r="AB195">
            <v>8.4017110000000006</v>
          </cell>
          <cell r="AC195">
            <v>0.65000670000000005</v>
          </cell>
          <cell r="AD195">
            <v>12.174625491</v>
          </cell>
          <cell r="AE195">
            <v>50.726430000000001</v>
          </cell>
          <cell r="AF195">
            <v>7.074624</v>
          </cell>
        </row>
        <row r="196">
          <cell r="A196" t="str">
            <v>ANOA - BASE1. Low Value</v>
          </cell>
          <cell r="B196" t="str">
            <v>Oil-Gas</v>
          </cell>
          <cell r="C196" t="str">
            <v>1. Low Value</v>
          </cell>
          <cell r="D196" t="str">
            <v>ANOA - BASE</v>
          </cell>
          <cell r="E196" t="str">
            <v>ANOA</v>
          </cell>
          <cell r="F196" t="str">
            <v>E0. On Production</v>
          </cell>
          <cell r="G196" t="str">
            <v>PREMIER OIL NATUNA SEA B.V.</v>
          </cell>
          <cell r="H196">
            <v>1618.76</v>
          </cell>
          <cell r="I196">
            <v>32.71</v>
          </cell>
          <cell r="K196">
            <v>3000</v>
          </cell>
          <cell r="L196">
            <v>73.7</v>
          </cell>
          <cell r="M196">
            <v>0.1990696507936508</v>
          </cell>
          <cell r="N196">
            <v>100</v>
          </cell>
          <cell r="O196">
            <v>0</v>
          </cell>
          <cell r="P196" t="str">
            <v/>
          </cell>
          <cell r="Q196">
            <v>0.20253489999999999</v>
          </cell>
          <cell r="R196">
            <v>89.508939999999996</v>
          </cell>
          <cell r="S196">
            <v>0.51712740000000001</v>
          </cell>
          <cell r="T196">
            <v>0.75472039999999996</v>
          </cell>
          <cell r="U196">
            <v>7.0753824905644409</v>
          </cell>
          <cell r="V196">
            <v>9.5517260530063822E-3</v>
          </cell>
          <cell r="X196">
            <v>50.515241645263011</v>
          </cell>
          <cell r="Z196">
            <v>52.378019070930691</v>
          </cell>
          <cell r="AA196">
            <v>9.1865760000000005</v>
          </cell>
          <cell r="AB196">
            <v>51.938330000000001</v>
          </cell>
          <cell r="AC196">
            <v>0.54463360000000005</v>
          </cell>
          <cell r="AD196">
            <v>881.63108633600007</v>
          </cell>
          <cell r="AE196">
            <v>15.557539999999999</v>
          </cell>
          <cell r="AF196">
            <v>50.848300000000002</v>
          </cell>
        </row>
        <row r="197">
          <cell r="A197" t="str">
            <v>ANOA - BASE2. Middle Value</v>
          </cell>
          <cell r="B197" t="str">
            <v>Oil-Gas</v>
          </cell>
          <cell r="C197" t="str">
            <v>2. Middle Value</v>
          </cell>
          <cell r="D197" t="str">
            <v>ANOA - BASE</v>
          </cell>
          <cell r="E197" t="str">
            <v>ANOA</v>
          </cell>
          <cell r="F197" t="str">
            <v>E0. On Production</v>
          </cell>
          <cell r="G197" t="str">
            <v>PREMIER OIL NATUNA SEA B.V.</v>
          </cell>
          <cell r="H197">
            <v>1640.16</v>
          </cell>
          <cell r="I197">
            <v>32.71</v>
          </cell>
          <cell r="K197">
            <v>3000</v>
          </cell>
          <cell r="L197">
            <v>73.7</v>
          </cell>
          <cell r="M197">
            <v>0.1990696507936508</v>
          </cell>
          <cell r="N197">
            <v>100</v>
          </cell>
          <cell r="O197">
            <v>0</v>
          </cell>
          <cell r="P197" t="str">
            <v/>
          </cell>
          <cell r="Q197">
            <v>0.20253489999999999</v>
          </cell>
          <cell r="R197">
            <v>89.508939999999996</v>
          </cell>
          <cell r="S197">
            <v>0.51712740000000001</v>
          </cell>
          <cell r="T197">
            <v>0.75472039999999996</v>
          </cell>
          <cell r="U197">
            <v>7.0753824905644409</v>
          </cell>
          <cell r="V197">
            <v>9.5517260530063822E-3</v>
          </cell>
          <cell r="X197">
            <v>50.515241645263011</v>
          </cell>
          <cell r="Z197">
            <v>52.378019070930691</v>
          </cell>
          <cell r="AA197">
            <v>9.1865760000000005</v>
          </cell>
          <cell r="AB197">
            <v>51.938330000000001</v>
          </cell>
          <cell r="AC197">
            <v>0.54463360000000005</v>
          </cell>
          <cell r="AD197">
            <v>893.28624537600012</v>
          </cell>
          <cell r="AE197">
            <v>15.557539999999999</v>
          </cell>
          <cell r="AF197">
            <v>50.848300000000002</v>
          </cell>
        </row>
        <row r="198">
          <cell r="A198" t="str">
            <v>ANOA - BASE3. High Value</v>
          </cell>
          <cell r="B198" t="str">
            <v>Oil-Gas</v>
          </cell>
          <cell r="C198" t="str">
            <v>3. High Value</v>
          </cell>
          <cell r="D198" t="str">
            <v>ANOA - BASE</v>
          </cell>
          <cell r="E198" t="str">
            <v>ANOA</v>
          </cell>
          <cell r="F198" t="str">
            <v>E0. On Production</v>
          </cell>
          <cell r="G198" t="str">
            <v>PREMIER OIL NATUNA SEA B.V.</v>
          </cell>
          <cell r="H198">
            <v>1661.26</v>
          </cell>
          <cell r="I198">
            <v>32.71</v>
          </cell>
          <cell r="K198">
            <v>3000</v>
          </cell>
          <cell r="L198">
            <v>73.7</v>
          </cell>
          <cell r="M198">
            <v>0.1990696507936508</v>
          </cell>
          <cell r="N198">
            <v>100</v>
          </cell>
          <cell r="O198">
            <v>0</v>
          </cell>
          <cell r="P198" t="str">
            <v/>
          </cell>
          <cell r="Q198">
            <v>0.20253489999999999</v>
          </cell>
          <cell r="R198">
            <v>89.508939999999996</v>
          </cell>
          <cell r="S198">
            <v>0.51712740000000001</v>
          </cell>
          <cell r="T198">
            <v>0.75472039999999996</v>
          </cell>
          <cell r="U198">
            <v>7.0753824905644409</v>
          </cell>
          <cell r="V198">
            <v>9.5517260530063822E-3</v>
          </cell>
          <cell r="X198">
            <v>50.515241645263011</v>
          </cell>
          <cell r="Z198">
            <v>52.378019070930691</v>
          </cell>
          <cell r="AA198">
            <v>9.1865760000000005</v>
          </cell>
          <cell r="AB198">
            <v>51.938330000000001</v>
          </cell>
          <cell r="AC198">
            <v>0.54463360000000005</v>
          </cell>
          <cell r="AD198">
            <v>904.77801433600007</v>
          </cell>
          <cell r="AE198">
            <v>15.557539999999999</v>
          </cell>
          <cell r="AF198">
            <v>50.848300000000002</v>
          </cell>
        </row>
        <row r="199">
          <cell r="A199" t="str">
            <v>ARBEI - BASE1. Low Value</v>
          </cell>
          <cell r="B199" t="str">
            <v>Oil-Gas</v>
          </cell>
          <cell r="C199" t="str">
            <v>1. Low Value</v>
          </cell>
          <cell r="D199" t="str">
            <v>ARBEI - BASE</v>
          </cell>
          <cell r="E199" t="str">
            <v>ARBEI</v>
          </cell>
          <cell r="F199" t="str">
            <v>E1. Production on Hold</v>
          </cell>
          <cell r="G199" t="str">
            <v>EMP GEBANG LTD.</v>
          </cell>
          <cell r="H199">
            <v>86.037999999999997</v>
          </cell>
          <cell r="K199">
            <v>3251</v>
          </cell>
          <cell r="L199">
            <v>83.050000000000011</v>
          </cell>
          <cell r="M199">
            <v>0.1923</v>
          </cell>
          <cell r="N199">
            <v>60.22</v>
          </cell>
          <cell r="P199" t="str">
            <v/>
          </cell>
          <cell r="Q199">
            <v>0.2162231</v>
          </cell>
          <cell r="R199">
            <v>218.57159999999999</v>
          </cell>
          <cell r="S199">
            <v>0.66694889999999996</v>
          </cell>
          <cell r="T199">
            <v>0.63209769999999998</v>
          </cell>
          <cell r="U199">
            <v>19.923819182383408</v>
          </cell>
          <cell r="V199">
            <v>2.6897042387962568E-2</v>
          </cell>
          <cell r="X199">
            <v>10.233427927265062</v>
          </cell>
          <cell r="Y199">
            <v>14.569537844649421</v>
          </cell>
          <cell r="Z199">
            <v>9.3522244401544672</v>
          </cell>
          <cell r="AA199">
            <v>15.412179999999999</v>
          </cell>
          <cell r="AB199">
            <v>8.2824910000000003</v>
          </cell>
          <cell r="AC199">
            <v>0.4891047</v>
          </cell>
          <cell r="AD199">
            <v>42.081590178599996</v>
          </cell>
          <cell r="AE199">
            <v>27.25723</v>
          </cell>
          <cell r="AF199">
            <v>10.4838</v>
          </cell>
        </row>
        <row r="200">
          <cell r="A200" t="str">
            <v>ARBEI - BASE2. Middle Value</v>
          </cell>
          <cell r="B200" t="str">
            <v>Oil-Gas</v>
          </cell>
          <cell r="C200" t="str">
            <v>2. Middle Value</v>
          </cell>
          <cell r="D200" t="str">
            <v>ARBEI - BASE</v>
          </cell>
          <cell r="E200" t="str">
            <v>ARBEI</v>
          </cell>
          <cell r="F200" t="str">
            <v>E1. Production on Hold</v>
          </cell>
          <cell r="G200" t="str">
            <v>EMP GEBANG LTD.</v>
          </cell>
          <cell r="H200">
            <v>91.558000000000007</v>
          </cell>
          <cell r="I200">
            <v>1.2E-2</v>
          </cell>
          <cell r="K200">
            <v>3251</v>
          </cell>
          <cell r="L200">
            <v>83.050000000000011</v>
          </cell>
          <cell r="M200">
            <v>0.1923</v>
          </cell>
          <cell r="N200">
            <v>60.22</v>
          </cell>
          <cell r="P200" t="str">
            <v/>
          </cell>
          <cell r="Q200">
            <v>0.2162231</v>
          </cell>
          <cell r="R200">
            <v>218.57159999999999</v>
          </cell>
          <cell r="S200">
            <v>0.66694889999999996</v>
          </cell>
          <cell r="T200">
            <v>0.63209769999999998</v>
          </cell>
          <cell r="U200">
            <v>19.923819182383408</v>
          </cell>
          <cell r="V200">
            <v>2.6897042387962568E-2</v>
          </cell>
          <cell r="X200">
            <v>10.233427927265062</v>
          </cell>
          <cell r="Y200">
            <v>14.569537844649421</v>
          </cell>
          <cell r="Z200">
            <v>9.3522244401544672</v>
          </cell>
          <cell r="AA200">
            <v>15.412179999999999</v>
          </cell>
          <cell r="AB200">
            <v>8.2824910000000003</v>
          </cell>
          <cell r="AC200">
            <v>0.4891047</v>
          </cell>
          <cell r="AD200">
            <v>44.781448122600004</v>
          </cell>
          <cell r="AE200">
            <v>27.25723</v>
          </cell>
          <cell r="AF200">
            <v>10.4838</v>
          </cell>
        </row>
        <row r="201">
          <cell r="A201" t="str">
            <v>ARBEI - BASE3. High Value</v>
          </cell>
          <cell r="B201" t="str">
            <v>Oil-Gas</v>
          </cell>
          <cell r="C201" t="str">
            <v>3. High Value</v>
          </cell>
          <cell r="D201" t="str">
            <v>ARBEI - BASE</v>
          </cell>
          <cell r="E201" t="str">
            <v>ARBEI</v>
          </cell>
          <cell r="F201" t="str">
            <v>E1. Production on Hold</v>
          </cell>
          <cell r="G201" t="str">
            <v>EMP GEBANG LTD.</v>
          </cell>
          <cell r="H201">
            <v>96.066000000000003</v>
          </cell>
          <cell r="I201">
            <v>2.5000000000000001E-2</v>
          </cell>
          <cell r="K201">
            <v>3251</v>
          </cell>
          <cell r="L201">
            <v>83.050000000000011</v>
          </cell>
          <cell r="M201">
            <v>0.1923</v>
          </cell>
          <cell r="N201">
            <v>60.22</v>
          </cell>
          <cell r="P201" t="str">
            <v/>
          </cell>
          <cell r="Q201">
            <v>0.2162231</v>
          </cell>
          <cell r="R201">
            <v>218.57159999999999</v>
          </cell>
          <cell r="S201">
            <v>0.66694889999999996</v>
          </cell>
          <cell r="T201">
            <v>0.63209769999999998</v>
          </cell>
          <cell r="U201">
            <v>19.923819182383408</v>
          </cell>
          <cell r="V201">
            <v>2.6897042387962568E-2</v>
          </cell>
          <cell r="X201">
            <v>10.233427927265062</v>
          </cell>
          <cell r="Y201">
            <v>14.569537844649421</v>
          </cell>
          <cell r="Z201">
            <v>9.3522244401544672</v>
          </cell>
          <cell r="AA201">
            <v>15.412179999999999</v>
          </cell>
          <cell r="AB201">
            <v>8.2824910000000003</v>
          </cell>
          <cell r="AC201">
            <v>0.4891047</v>
          </cell>
          <cell r="AD201">
            <v>46.986332110200003</v>
          </cell>
          <cell r="AE201">
            <v>27.25723</v>
          </cell>
          <cell r="AF201">
            <v>10.4838</v>
          </cell>
        </row>
        <row r="202">
          <cell r="A202" t="str">
            <v>ARYANI - BASE1. Low Value</v>
          </cell>
          <cell r="B202" t="str">
            <v>Oil-Gas</v>
          </cell>
          <cell r="C202" t="str">
            <v>1. Low Value</v>
          </cell>
          <cell r="D202" t="str">
            <v>ARYANI - BASE</v>
          </cell>
          <cell r="E202" t="str">
            <v>ARYANI</v>
          </cell>
          <cell r="F202" t="str">
            <v>E0. On Production</v>
          </cell>
          <cell r="G202" t="str">
            <v>PT PERTAMINA HULU ENERGI OSES</v>
          </cell>
          <cell r="H202">
            <v>4.6120000000000001</v>
          </cell>
          <cell r="K202">
            <v>3345</v>
          </cell>
          <cell r="L202">
            <v>81.95</v>
          </cell>
          <cell r="M202">
            <v>0.32</v>
          </cell>
          <cell r="N202">
            <v>2000</v>
          </cell>
          <cell r="O202">
            <v>0</v>
          </cell>
          <cell r="P202" t="str">
            <v/>
          </cell>
          <cell r="Q202">
            <v>0.31142900000000001</v>
          </cell>
          <cell r="R202">
            <v>1953.258</v>
          </cell>
          <cell r="S202">
            <v>0.82762860000000005</v>
          </cell>
          <cell r="T202">
            <v>0.67454020000000003</v>
          </cell>
          <cell r="U202">
            <v>339.59554947042221</v>
          </cell>
          <cell r="V202">
            <v>0.45845205707075215</v>
          </cell>
          <cell r="AA202">
            <v>12.662610000000001</v>
          </cell>
          <cell r="AB202">
            <v>5.7151880000000004</v>
          </cell>
          <cell r="AC202">
            <v>0.52510199999999996</v>
          </cell>
          <cell r="AD202">
            <v>2.421770424</v>
          </cell>
          <cell r="AE202">
            <v>2.1747390000000002</v>
          </cell>
          <cell r="AF202">
            <v>31.36289</v>
          </cell>
        </row>
        <row r="203">
          <cell r="A203" t="str">
            <v>ARYANI - BASE2. Middle Value</v>
          </cell>
          <cell r="B203" t="str">
            <v>Oil-Gas</v>
          </cell>
          <cell r="C203" t="str">
            <v>2. Middle Value</v>
          </cell>
          <cell r="D203" t="str">
            <v>ARYANI - BASE</v>
          </cell>
          <cell r="E203" t="str">
            <v>ARYANI</v>
          </cell>
          <cell r="F203" t="str">
            <v>E0. On Production</v>
          </cell>
          <cell r="G203" t="str">
            <v>PT PERTAMINA HULU ENERGI OSES</v>
          </cell>
          <cell r="H203">
            <v>4.6120000000000001</v>
          </cell>
          <cell r="K203">
            <v>3345</v>
          </cell>
          <cell r="L203">
            <v>81.95</v>
          </cell>
          <cell r="M203">
            <v>0.32</v>
          </cell>
          <cell r="N203">
            <v>2000</v>
          </cell>
          <cell r="O203">
            <v>0</v>
          </cell>
          <cell r="P203" t="str">
            <v/>
          </cell>
          <cell r="Q203">
            <v>0.31142900000000001</v>
          </cell>
          <cell r="R203">
            <v>1953.258</v>
          </cell>
          <cell r="S203">
            <v>0.82762860000000005</v>
          </cell>
          <cell r="T203">
            <v>0.67454020000000003</v>
          </cell>
          <cell r="U203">
            <v>339.59554947042221</v>
          </cell>
          <cell r="V203">
            <v>0.45845205707075215</v>
          </cell>
          <cell r="AA203">
            <v>12.662610000000001</v>
          </cell>
          <cell r="AB203">
            <v>5.7151880000000004</v>
          </cell>
          <cell r="AC203">
            <v>0.52510199999999996</v>
          </cell>
          <cell r="AD203">
            <v>2.421770424</v>
          </cell>
          <cell r="AE203">
            <v>2.1747390000000002</v>
          </cell>
          <cell r="AF203">
            <v>31.36289</v>
          </cell>
        </row>
        <row r="204">
          <cell r="A204" t="str">
            <v>ARYANI - BASE3. High Value</v>
          </cell>
          <cell r="B204" t="str">
            <v>Oil-Gas</v>
          </cell>
          <cell r="C204" t="str">
            <v>3. High Value</v>
          </cell>
          <cell r="D204" t="str">
            <v>ARYANI - BASE</v>
          </cell>
          <cell r="E204" t="str">
            <v>ARYANI</v>
          </cell>
          <cell r="F204" t="str">
            <v>E0. On Production</v>
          </cell>
          <cell r="G204" t="str">
            <v>PT PERTAMINA HULU ENERGI OSES</v>
          </cell>
          <cell r="H204">
            <v>4.6120000000000001</v>
          </cell>
          <cell r="K204">
            <v>3345</v>
          </cell>
          <cell r="L204">
            <v>81.95</v>
          </cell>
          <cell r="M204">
            <v>0.32</v>
          </cell>
          <cell r="N204">
            <v>2000</v>
          </cell>
          <cell r="O204">
            <v>0</v>
          </cell>
          <cell r="P204" t="str">
            <v/>
          </cell>
          <cell r="Q204">
            <v>0.31142900000000001</v>
          </cell>
          <cell r="R204">
            <v>1953.258</v>
          </cell>
          <cell r="S204">
            <v>0.82762860000000005</v>
          </cell>
          <cell r="T204">
            <v>0.67454020000000003</v>
          </cell>
          <cell r="U204">
            <v>339.59554947042221</v>
          </cell>
          <cell r="V204">
            <v>0.45845205707075215</v>
          </cell>
          <cell r="AA204">
            <v>12.662610000000001</v>
          </cell>
          <cell r="AB204">
            <v>5.7151880000000004</v>
          </cell>
          <cell r="AC204">
            <v>0.52510199999999996</v>
          </cell>
          <cell r="AD204">
            <v>2.421770424</v>
          </cell>
          <cell r="AE204">
            <v>2.1747390000000002</v>
          </cell>
          <cell r="AF204">
            <v>31.36289</v>
          </cell>
        </row>
        <row r="205">
          <cell r="A205" t="str">
            <v>NORTH BETARA - BETARA GUF1. Low Value</v>
          </cell>
          <cell r="B205" t="str">
            <v>Oil-Gas</v>
          </cell>
          <cell r="C205" t="str">
            <v>1. Low Value</v>
          </cell>
          <cell r="D205" t="str">
            <v>NORTH BETARA - BETARA GUF</v>
          </cell>
          <cell r="E205" t="str">
            <v>NORTH BETARA</v>
          </cell>
          <cell r="F205" t="str">
            <v>X0. Development Pending</v>
          </cell>
          <cell r="G205" t="str">
            <v>PETROCHINA INTERNATIONAL JABUNG LTD.</v>
          </cell>
          <cell r="H205">
            <v>87</v>
          </cell>
          <cell r="K205">
            <v>4882</v>
          </cell>
          <cell r="L205" t="str">
            <v/>
          </cell>
          <cell r="N205" t="str">
            <v/>
          </cell>
          <cell r="P205" t="str">
            <v/>
          </cell>
          <cell r="Q205">
            <v>0.24395500000000001</v>
          </cell>
          <cell r="R205">
            <v>752.27639999999997</v>
          </cell>
          <cell r="S205">
            <v>0.62325050000000004</v>
          </cell>
          <cell r="T205">
            <v>0.65735089999999996</v>
          </cell>
          <cell r="U205">
            <v>75.187744804051363</v>
          </cell>
          <cell r="V205">
            <v>0.10150302713236924</v>
          </cell>
          <cell r="AA205">
            <v>75.214550000000003</v>
          </cell>
          <cell r="AB205">
            <v>39.915799999999997</v>
          </cell>
          <cell r="AC205">
            <v>0.27287230000000001</v>
          </cell>
          <cell r="AD205">
            <v>23.7398901</v>
          </cell>
          <cell r="AE205">
            <v>11.404629999999999</v>
          </cell>
          <cell r="AF205">
            <v>67.584919999999997</v>
          </cell>
        </row>
        <row r="206">
          <cell r="A206" t="str">
            <v>NORTH BETARA - BETARA GUF2. Middle Value</v>
          </cell>
          <cell r="B206" t="str">
            <v>Oil-Gas</v>
          </cell>
          <cell r="C206" t="str">
            <v>2. Middle Value</v>
          </cell>
          <cell r="D206" t="str">
            <v>NORTH BETARA - BETARA GUF</v>
          </cell>
          <cell r="E206" t="str">
            <v>NORTH BETARA</v>
          </cell>
          <cell r="F206" t="str">
            <v>X0. Development Pending</v>
          </cell>
          <cell r="G206" t="str">
            <v>PETROCHINA INTERNATIONAL JABUNG LTD.</v>
          </cell>
          <cell r="H206">
            <v>91.59</v>
          </cell>
          <cell r="K206">
            <v>4882</v>
          </cell>
          <cell r="L206" t="str">
            <v/>
          </cell>
          <cell r="N206" t="str">
            <v/>
          </cell>
          <cell r="P206" t="str">
            <v/>
          </cell>
          <cell r="Q206">
            <v>0.24395500000000001</v>
          </cell>
          <cell r="R206">
            <v>752.27639999999997</v>
          </cell>
          <cell r="S206">
            <v>0.62325050000000004</v>
          </cell>
          <cell r="T206">
            <v>0.65735089999999996</v>
          </cell>
          <cell r="U206">
            <v>75.187744804051363</v>
          </cell>
          <cell r="V206">
            <v>0.10150302713236924</v>
          </cell>
          <cell r="AA206">
            <v>75.214550000000003</v>
          </cell>
          <cell r="AB206">
            <v>39.915799999999997</v>
          </cell>
          <cell r="AC206">
            <v>0.27287230000000001</v>
          </cell>
          <cell r="AD206">
            <v>24.992373957000002</v>
          </cell>
          <cell r="AE206">
            <v>11.404629999999999</v>
          </cell>
          <cell r="AF206">
            <v>67.584919999999997</v>
          </cell>
        </row>
        <row r="207">
          <cell r="A207" t="str">
            <v>NORTH BETARA - BETARA GUF3. High Value</v>
          </cell>
          <cell r="B207" t="str">
            <v>Oil-Gas</v>
          </cell>
          <cell r="C207" t="str">
            <v>3. High Value</v>
          </cell>
          <cell r="D207" t="str">
            <v>NORTH BETARA - BETARA GUF</v>
          </cell>
          <cell r="E207" t="str">
            <v>NORTH BETARA</v>
          </cell>
          <cell r="F207" t="str">
            <v>X0. Development Pending</v>
          </cell>
          <cell r="G207" t="str">
            <v>PETROCHINA INTERNATIONAL JABUNG LTD.</v>
          </cell>
          <cell r="H207">
            <v>99.72</v>
          </cell>
          <cell r="K207">
            <v>4882</v>
          </cell>
          <cell r="L207" t="str">
            <v/>
          </cell>
          <cell r="N207" t="str">
            <v/>
          </cell>
          <cell r="P207" t="str">
            <v/>
          </cell>
          <cell r="Q207">
            <v>0.24395500000000001</v>
          </cell>
          <cell r="R207">
            <v>752.27639999999997</v>
          </cell>
          <cell r="S207">
            <v>0.62325050000000004</v>
          </cell>
          <cell r="T207">
            <v>0.65735089999999996</v>
          </cell>
          <cell r="U207">
            <v>75.187744804051363</v>
          </cell>
          <cell r="V207">
            <v>0.10150302713236924</v>
          </cell>
          <cell r="AA207">
            <v>75.214550000000003</v>
          </cell>
          <cell r="AB207">
            <v>39.915799999999997</v>
          </cell>
          <cell r="AC207">
            <v>0.27287230000000001</v>
          </cell>
          <cell r="AD207">
            <v>27.210825756000002</v>
          </cell>
          <cell r="AE207">
            <v>11.404629999999999</v>
          </cell>
          <cell r="AF207">
            <v>67.584919999999997</v>
          </cell>
        </row>
        <row r="208">
          <cell r="A208" t="str">
            <v>NORTH BETARA EXTENTION - BETARA GUF1. Low Value</v>
          </cell>
          <cell r="B208" t="str">
            <v>Gas</v>
          </cell>
          <cell r="C208" t="str">
            <v>1. Low Value</v>
          </cell>
          <cell r="D208" t="str">
            <v>NORTH BETARA EXTENTION - BETARA GUF</v>
          </cell>
          <cell r="E208" t="str">
            <v>NORTH BETARA EXTENSION</v>
          </cell>
          <cell r="F208" t="str">
            <v>X0. Development Pending</v>
          </cell>
          <cell r="G208" t="str">
            <v>PETROCHINA INTERNATIONAL JABUNG LTD.</v>
          </cell>
          <cell r="H208">
            <v>20.309999999999999</v>
          </cell>
          <cell r="Q208">
            <v>0.33362989999999998</v>
          </cell>
          <cell r="R208">
            <v>325.2355</v>
          </cell>
          <cell r="S208">
            <v>0.6991754</v>
          </cell>
          <cell r="T208">
            <v>0.77762149999999997</v>
          </cell>
          <cell r="U208">
            <v>58.995285605612381</v>
          </cell>
          <cell r="V208">
            <v>7.9643299464751099E-2</v>
          </cell>
          <cell r="AA208">
            <v>34.430639999999997</v>
          </cell>
          <cell r="AB208">
            <v>6.672631</v>
          </cell>
          <cell r="AC208">
            <v>0.7593048</v>
          </cell>
          <cell r="AD208">
            <v>15.421480487999998</v>
          </cell>
          <cell r="AE208">
            <v>21.285640000000001</v>
          </cell>
          <cell r="AF208">
            <v>227.67140000000001</v>
          </cell>
        </row>
        <row r="209">
          <cell r="A209" t="str">
            <v>NORTH BETARA EXTENTION - BETARA GUF2. Middle Value</v>
          </cell>
          <cell r="B209" t="str">
            <v>Gas</v>
          </cell>
          <cell r="C209" t="str">
            <v>2. Middle Value</v>
          </cell>
          <cell r="D209" t="str">
            <v>NORTH BETARA EXTENTION - BETARA GUF</v>
          </cell>
          <cell r="E209" t="str">
            <v>NORTH BETARA EXTENSION</v>
          </cell>
          <cell r="F209" t="str">
            <v>X0. Development Pending</v>
          </cell>
          <cell r="G209" t="str">
            <v>PETROCHINA INTERNATIONAL JABUNG LTD.</v>
          </cell>
          <cell r="H209">
            <v>20.309999999999999</v>
          </cell>
          <cell r="Q209">
            <v>0.33362989999999998</v>
          </cell>
          <cell r="R209">
            <v>325.2355</v>
          </cell>
          <cell r="S209">
            <v>0.6991754</v>
          </cell>
          <cell r="T209">
            <v>0.77762149999999997</v>
          </cell>
          <cell r="U209">
            <v>58.995285605612381</v>
          </cell>
          <cell r="V209">
            <v>7.9643299464751099E-2</v>
          </cell>
          <cell r="AA209">
            <v>34.430639999999997</v>
          </cell>
          <cell r="AB209">
            <v>6.672631</v>
          </cell>
          <cell r="AC209">
            <v>0.7593048</v>
          </cell>
          <cell r="AD209">
            <v>15.421480487999998</v>
          </cell>
          <cell r="AE209">
            <v>21.285640000000001</v>
          </cell>
          <cell r="AF209">
            <v>227.67140000000001</v>
          </cell>
        </row>
        <row r="210">
          <cell r="A210" t="str">
            <v>NORTH BETARA EXTENTION - BETARA GUF3. High Value</v>
          </cell>
          <cell r="B210" t="str">
            <v>Gas</v>
          </cell>
          <cell r="C210" t="str">
            <v>3. High Value</v>
          </cell>
          <cell r="D210" t="str">
            <v>NORTH BETARA EXTENTION - BETARA GUF</v>
          </cell>
          <cell r="E210" t="str">
            <v>NORTH BETARA EXTENSION</v>
          </cell>
          <cell r="F210" t="str">
            <v>X0. Development Pending</v>
          </cell>
          <cell r="G210" t="str">
            <v>PETROCHINA INTERNATIONAL JABUNG LTD.</v>
          </cell>
          <cell r="H210">
            <v>34.31</v>
          </cell>
          <cell r="Q210">
            <v>0.33362989999999998</v>
          </cell>
          <cell r="R210">
            <v>325.2355</v>
          </cell>
          <cell r="S210">
            <v>0.6991754</v>
          </cell>
          <cell r="T210">
            <v>0.77762149999999997</v>
          </cell>
          <cell r="U210">
            <v>58.995285605612381</v>
          </cell>
          <cell r="V210">
            <v>7.9643299464751099E-2</v>
          </cell>
          <cell r="AA210">
            <v>34.430639999999997</v>
          </cell>
          <cell r="AB210">
            <v>6.672631</v>
          </cell>
          <cell r="AC210">
            <v>0.7593048</v>
          </cell>
          <cell r="AD210">
            <v>26.051747688000003</v>
          </cell>
          <cell r="AE210">
            <v>21.285640000000001</v>
          </cell>
          <cell r="AF210">
            <v>227.67140000000001</v>
          </cell>
        </row>
        <row r="211">
          <cell r="A211" t="str">
            <v>NORTH CENTRAL JAVA A - BASE1. Low Value</v>
          </cell>
          <cell r="B211" t="str">
            <v>Gas</v>
          </cell>
          <cell r="C211" t="str">
            <v>1. Low Value</v>
          </cell>
          <cell r="D211" t="str">
            <v>NORTH CENTRAL JAVA A - BASE</v>
          </cell>
          <cell r="E211" t="str">
            <v>NORTH CENTRAL JAVA A</v>
          </cell>
          <cell r="F211" t="str">
            <v>X0. Development Pending</v>
          </cell>
          <cell r="G211" t="str">
            <v>PT PERTAMINA EP</v>
          </cell>
          <cell r="H211">
            <v>14.9</v>
          </cell>
          <cell r="K211">
            <v>3927</v>
          </cell>
          <cell r="L211" t="str">
            <v/>
          </cell>
          <cell r="M211">
            <v>0.27500000000000002</v>
          </cell>
          <cell r="N211" t="str">
            <v/>
          </cell>
          <cell r="P211" t="str">
            <v/>
          </cell>
          <cell r="Q211">
            <v>0.26748280000000002</v>
          </cell>
          <cell r="R211">
            <v>74.646259999999998</v>
          </cell>
          <cell r="S211">
            <v>0.56893930000000004</v>
          </cell>
          <cell r="T211">
            <v>0.76155360000000005</v>
          </cell>
          <cell r="U211">
            <v>8.65107990640408</v>
          </cell>
          <cell r="V211">
            <v>1.1678908587463208E-2</v>
          </cell>
          <cell r="X211">
            <v>1.4815903272869928</v>
          </cell>
          <cell r="Z211">
            <v>1.0151076652537647</v>
          </cell>
          <cell r="AA211">
            <v>60.032040000000002</v>
          </cell>
          <cell r="AB211">
            <v>15.87064</v>
          </cell>
          <cell r="AC211">
            <v>0.84158040000000001</v>
          </cell>
          <cell r="AD211">
            <v>12.53954796</v>
          </cell>
          <cell r="AE211">
            <v>70.172229999999999</v>
          </cell>
          <cell r="AF211">
            <v>7.216869</v>
          </cell>
        </row>
        <row r="212">
          <cell r="A212" t="str">
            <v>NORTH CENTRAL JAVA A - BASE2. Middle Value</v>
          </cell>
          <cell r="B212" t="str">
            <v>Gas</v>
          </cell>
          <cell r="C212" t="str">
            <v>2. Middle Value</v>
          </cell>
          <cell r="D212" t="str">
            <v>NORTH CENTRAL JAVA A - BASE</v>
          </cell>
          <cell r="E212" t="str">
            <v>NORTH CENTRAL JAVA A</v>
          </cell>
          <cell r="F212" t="str">
            <v>X0. Development Pending</v>
          </cell>
          <cell r="G212" t="str">
            <v>PT PERTAMINA EP</v>
          </cell>
          <cell r="H212">
            <v>14.9</v>
          </cell>
          <cell r="K212">
            <v>3927</v>
          </cell>
          <cell r="L212" t="str">
            <v/>
          </cell>
          <cell r="M212">
            <v>0.27500000000000002</v>
          </cell>
          <cell r="N212" t="str">
            <v/>
          </cell>
          <cell r="P212" t="str">
            <v/>
          </cell>
          <cell r="Q212">
            <v>0.26748280000000002</v>
          </cell>
          <cell r="R212">
            <v>74.646259999999998</v>
          </cell>
          <cell r="S212">
            <v>0.56893930000000004</v>
          </cell>
          <cell r="T212">
            <v>0.76155360000000005</v>
          </cell>
          <cell r="U212">
            <v>8.65107990640408</v>
          </cell>
          <cell r="V212">
            <v>1.1678908587463208E-2</v>
          </cell>
          <cell r="X212">
            <v>1.4815903272869928</v>
          </cell>
          <cell r="Z212">
            <v>1.0151076652537647</v>
          </cell>
          <cell r="AA212">
            <v>60.032040000000002</v>
          </cell>
          <cell r="AB212">
            <v>15.87064</v>
          </cell>
          <cell r="AC212">
            <v>0.84158040000000001</v>
          </cell>
          <cell r="AD212">
            <v>12.53954796</v>
          </cell>
          <cell r="AE212">
            <v>70.172229999999999</v>
          </cell>
          <cell r="AF212">
            <v>7.216869</v>
          </cell>
        </row>
        <row r="213">
          <cell r="A213" t="str">
            <v>NORTH CENTRAL JAVA A - BASE3. High Value</v>
          </cell>
          <cell r="B213" t="str">
            <v>Gas</v>
          </cell>
          <cell r="C213" t="str">
            <v>3. High Value</v>
          </cell>
          <cell r="D213" t="str">
            <v>NORTH CENTRAL JAVA A - BASE</v>
          </cell>
          <cell r="E213" t="str">
            <v>NORTH CENTRAL JAVA A</v>
          </cell>
          <cell r="F213" t="str">
            <v>X0. Development Pending</v>
          </cell>
          <cell r="G213" t="str">
            <v>PT PERTAMINA EP</v>
          </cell>
          <cell r="H213">
            <v>14.9</v>
          </cell>
          <cell r="K213">
            <v>3927</v>
          </cell>
          <cell r="L213" t="str">
            <v/>
          </cell>
          <cell r="M213">
            <v>0.27500000000000002</v>
          </cell>
          <cell r="N213" t="str">
            <v/>
          </cell>
          <cell r="P213" t="str">
            <v/>
          </cell>
          <cell r="Q213">
            <v>0.26748280000000002</v>
          </cell>
          <cell r="R213">
            <v>74.646259999999998</v>
          </cell>
          <cell r="S213">
            <v>0.56893930000000004</v>
          </cell>
          <cell r="T213">
            <v>0.76155360000000005</v>
          </cell>
          <cell r="U213">
            <v>8.65107990640408</v>
          </cell>
          <cell r="V213">
            <v>1.1678908587463208E-2</v>
          </cell>
          <cell r="X213">
            <v>1.4815903272869928</v>
          </cell>
          <cell r="Z213">
            <v>1.0151076652537647</v>
          </cell>
          <cell r="AA213">
            <v>60.032040000000002</v>
          </cell>
          <cell r="AB213">
            <v>15.87064</v>
          </cell>
          <cell r="AC213">
            <v>0.84158040000000001</v>
          </cell>
          <cell r="AD213">
            <v>12.53954796</v>
          </cell>
          <cell r="AE213">
            <v>70.172229999999999</v>
          </cell>
          <cell r="AF213">
            <v>7.216869</v>
          </cell>
        </row>
        <row r="214">
          <cell r="A214" t="str">
            <v>NORTH CENTRAL JAVA B - BASE1. Low Value</v>
          </cell>
          <cell r="B214" t="str">
            <v>Gas</v>
          </cell>
          <cell r="C214" t="str">
            <v>1. Low Value</v>
          </cell>
          <cell r="D214" t="str">
            <v>NORTH CENTRAL JAVA B - BASE</v>
          </cell>
          <cell r="E214" t="str">
            <v>NORTH CENTRAL JAVA B</v>
          </cell>
          <cell r="F214" t="str">
            <v>X0. Development Pending</v>
          </cell>
          <cell r="G214" t="str">
            <v>PT PERTAMINA EP</v>
          </cell>
          <cell r="H214">
            <v>11.47</v>
          </cell>
          <cell r="Q214">
            <v>0.29072819999999999</v>
          </cell>
          <cell r="R214">
            <v>2487.279</v>
          </cell>
          <cell r="S214">
            <v>0.66479710000000003</v>
          </cell>
          <cell r="T214">
            <v>0.84501139999999997</v>
          </cell>
          <cell r="U214">
            <v>406.22191287288911</v>
          </cell>
          <cell r="V214">
            <v>0.54839726808614209</v>
          </cell>
          <cell r="AA214">
            <v>26.214970000000001</v>
          </cell>
          <cell r="AB214">
            <v>6.8580069999999997</v>
          </cell>
          <cell r="AC214">
            <v>0.72068430000000006</v>
          </cell>
          <cell r="AD214">
            <v>8.2662489210000007</v>
          </cell>
          <cell r="AE214">
            <v>74.645380000000003</v>
          </cell>
          <cell r="AF214">
            <v>20.730910000000002</v>
          </cell>
        </row>
        <row r="215">
          <cell r="A215" t="str">
            <v>NORTH CENTRAL JAVA B - BASE2. Middle Value</v>
          </cell>
          <cell r="B215" t="str">
            <v>Gas</v>
          </cell>
          <cell r="C215" t="str">
            <v>2. Middle Value</v>
          </cell>
          <cell r="D215" t="str">
            <v>NORTH CENTRAL JAVA B - BASE</v>
          </cell>
          <cell r="E215" t="str">
            <v>NORTH CENTRAL JAVA B</v>
          </cell>
          <cell r="F215" t="str">
            <v>X0. Development Pending</v>
          </cell>
          <cell r="G215" t="str">
            <v>PT PERTAMINA EP</v>
          </cell>
          <cell r="H215">
            <v>49.804000000000002</v>
          </cell>
          <cell r="Q215">
            <v>0.29072819999999999</v>
          </cell>
          <cell r="R215">
            <v>2487.279</v>
          </cell>
          <cell r="S215">
            <v>0.66479710000000003</v>
          </cell>
          <cell r="T215">
            <v>0.84501139999999997</v>
          </cell>
          <cell r="U215">
            <v>406.22191287288911</v>
          </cell>
          <cell r="V215">
            <v>0.54839726808614209</v>
          </cell>
          <cell r="AA215">
            <v>26.214970000000001</v>
          </cell>
          <cell r="AB215">
            <v>6.8580069999999997</v>
          </cell>
          <cell r="AC215">
            <v>0.72068430000000006</v>
          </cell>
          <cell r="AD215">
            <v>35.892960877200004</v>
          </cell>
          <cell r="AE215">
            <v>74.645380000000003</v>
          </cell>
          <cell r="AF215">
            <v>20.730910000000002</v>
          </cell>
        </row>
        <row r="216">
          <cell r="A216" t="str">
            <v>NORTH CENTRAL JAVA B - BASE3. High Value</v>
          </cell>
          <cell r="B216" t="str">
            <v>Gas</v>
          </cell>
          <cell r="C216" t="str">
            <v>3. High Value</v>
          </cell>
          <cell r="D216" t="str">
            <v>NORTH CENTRAL JAVA B - BASE</v>
          </cell>
          <cell r="E216" t="str">
            <v>NORTH CENTRAL JAVA B</v>
          </cell>
          <cell r="F216" t="str">
            <v>X0. Development Pending</v>
          </cell>
          <cell r="G216" t="str">
            <v>PT PERTAMINA EP</v>
          </cell>
          <cell r="H216">
            <v>49.804000000000002</v>
          </cell>
          <cell r="Q216">
            <v>0.29072819999999999</v>
          </cell>
          <cell r="R216">
            <v>2487.279</v>
          </cell>
          <cell r="S216">
            <v>0.66479710000000003</v>
          </cell>
          <cell r="T216">
            <v>0.84501139999999997</v>
          </cell>
          <cell r="U216">
            <v>406.22191287288911</v>
          </cell>
          <cell r="V216">
            <v>0.54839726808614209</v>
          </cell>
          <cell r="AA216">
            <v>26.214970000000001</v>
          </cell>
          <cell r="AB216">
            <v>6.8580069999999997</v>
          </cell>
          <cell r="AC216">
            <v>0.72068430000000006</v>
          </cell>
          <cell r="AD216">
            <v>35.892960877200004</v>
          </cell>
          <cell r="AE216">
            <v>74.645380000000003</v>
          </cell>
          <cell r="AF216">
            <v>20.730910000000002</v>
          </cell>
        </row>
        <row r="217">
          <cell r="A217" t="str">
            <v>NORTH HANDIL1. Low Value</v>
          </cell>
          <cell r="B217" t="str">
            <v>Gas</v>
          </cell>
          <cell r="C217" t="str">
            <v>1. Low Value</v>
          </cell>
          <cell r="D217" t="str">
            <v>NORTH HANDIL</v>
          </cell>
          <cell r="E217" t="str">
            <v>North Handil</v>
          </cell>
          <cell r="F217" t="str">
            <v>X2. Development Undetermined</v>
          </cell>
          <cell r="G217" t="str">
            <v>PT PERTAMINA HULU SANGA SANGA</v>
          </cell>
          <cell r="H217">
            <v>5.4</v>
          </cell>
          <cell r="K217">
            <v>10000</v>
          </cell>
          <cell r="L217" t="str">
            <v/>
          </cell>
          <cell r="N217" t="str">
            <v/>
          </cell>
          <cell r="P217" t="str">
            <v/>
          </cell>
          <cell r="Q217">
            <v>0.19204830000000001</v>
          </cell>
          <cell r="R217">
            <v>106.1219</v>
          </cell>
          <cell r="S217">
            <v>0.78160070000000004</v>
          </cell>
          <cell r="T217">
            <v>0.81869650000000005</v>
          </cell>
          <cell r="U217">
            <v>13.041374233408716</v>
          </cell>
          <cell r="V217">
            <v>1.7605780916915312E-2</v>
          </cell>
          <cell r="AA217">
            <v>90.399420000000006</v>
          </cell>
          <cell r="AB217">
            <v>10.32817</v>
          </cell>
          <cell r="AC217">
            <v>0.48345549999999998</v>
          </cell>
          <cell r="AD217">
            <v>2.6106597000000002</v>
          </cell>
          <cell r="AE217">
            <v>6.9500970000000004</v>
          </cell>
          <cell r="AF217">
            <v>142.30969999999999</v>
          </cell>
        </row>
        <row r="218">
          <cell r="A218" t="str">
            <v>NORTH HANDIL2. Middle Value</v>
          </cell>
          <cell r="B218" t="str">
            <v>Gas</v>
          </cell>
          <cell r="C218" t="str">
            <v>2. Middle Value</v>
          </cell>
          <cell r="D218" t="str">
            <v>NORTH HANDIL</v>
          </cell>
          <cell r="E218" t="str">
            <v>North Handil</v>
          </cell>
          <cell r="F218" t="str">
            <v>X2. Development Undetermined</v>
          </cell>
          <cell r="G218" t="str">
            <v>PT PERTAMINA HULU SANGA SANGA</v>
          </cell>
          <cell r="H218">
            <v>9.6999999999999993</v>
          </cell>
          <cell r="K218">
            <v>10000</v>
          </cell>
          <cell r="L218" t="str">
            <v/>
          </cell>
          <cell r="N218" t="str">
            <v/>
          </cell>
          <cell r="P218" t="str">
            <v/>
          </cell>
          <cell r="Q218">
            <v>0.19204830000000001</v>
          </cell>
          <cell r="R218">
            <v>106.1219</v>
          </cell>
          <cell r="S218">
            <v>0.78160070000000004</v>
          </cell>
          <cell r="T218">
            <v>0.81869650000000005</v>
          </cell>
          <cell r="U218">
            <v>13.041374233408716</v>
          </cell>
          <cell r="V218">
            <v>1.7605780916915312E-2</v>
          </cell>
          <cell r="AA218">
            <v>90.399420000000006</v>
          </cell>
          <cell r="AB218">
            <v>10.32817</v>
          </cell>
          <cell r="AC218">
            <v>0.48345549999999998</v>
          </cell>
          <cell r="AD218">
            <v>4.6895183499999993</v>
          </cell>
          <cell r="AE218">
            <v>6.9500970000000004</v>
          </cell>
          <cell r="AF218">
            <v>142.30969999999999</v>
          </cell>
        </row>
        <row r="219">
          <cell r="A219" t="str">
            <v>NORTH HANDIL3. High Value</v>
          </cell>
          <cell r="B219" t="str">
            <v>Gas</v>
          </cell>
          <cell r="C219" t="str">
            <v>3. High Value</v>
          </cell>
          <cell r="D219" t="str">
            <v>NORTH HANDIL</v>
          </cell>
          <cell r="E219" t="str">
            <v>North Handil</v>
          </cell>
          <cell r="F219" t="str">
            <v>X2. Development Undetermined</v>
          </cell>
          <cell r="G219" t="str">
            <v>PT PERTAMINA HULU SANGA SANGA</v>
          </cell>
          <cell r="H219">
            <v>16.100000000000001</v>
          </cell>
          <cell r="K219">
            <v>10000</v>
          </cell>
          <cell r="L219" t="str">
            <v/>
          </cell>
          <cell r="N219" t="str">
            <v/>
          </cell>
          <cell r="P219" t="str">
            <v/>
          </cell>
          <cell r="Q219">
            <v>0.19204830000000001</v>
          </cell>
          <cell r="R219">
            <v>106.1219</v>
          </cell>
          <cell r="S219">
            <v>0.78160070000000004</v>
          </cell>
          <cell r="T219">
            <v>0.81869650000000005</v>
          </cell>
          <cell r="U219">
            <v>13.041374233408716</v>
          </cell>
          <cell r="V219">
            <v>1.7605780916915312E-2</v>
          </cell>
          <cell r="AA219">
            <v>90.399420000000006</v>
          </cell>
          <cell r="AB219">
            <v>10.32817</v>
          </cell>
          <cell r="AC219">
            <v>0.48345549999999998</v>
          </cell>
          <cell r="AD219">
            <v>7.7836335500000002</v>
          </cell>
          <cell r="AE219">
            <v>6.9500970000000004</v>
          </cell>
          <cell r="AF219">
            <v>142.30969999999999</v>
          </cell>
        </row>
        <row r="220">
          <cell r="A220" t="str">
            <v>NORTH SUMATRA AREA B J1  - BASE1. Low Value</v>
          </cell>
          <cell r="B220" t="str">
            <v>Gas</v>
          </cell>
          <cell r="C220" t="str">
            <v>1. Low Value</v>
          </cell>
          <cell r="D220" t="str">
            <v>NORTH SUMATRA AREA B J1  - BASE</v>
          </cell>
          <cell r="E220" t="str">
            <v xml:space="preserve">NORTH SUMATRA AREA B J1 </v>
          </cell>
          <cell r="F220" t="str">
            <v>X1. Discovery under Evaluation</v>
          </cell>
          <cell r="G220" t="str">
            <v>PT PERTAMINA HULU ENERGI NORTH SUMATERA OFFSHORE</v>
          </cell>
          <cell r="H220">
            <v>19</v>
          </cell>
          <cell r="Q220">
            <v>0.29726789999999997</v>
          </cell>
          <cell r="R220">
            <v>235.67349999999999</v>
          </cell>
          <cell r="S220">
            <v>0.68780649999999999</v>
          </cell>
          <cell r="T220">
            <v>0.84238550000000001</v>
          </cell>
          <cell r="U220">
            <v>40.591577094924794</v>
          </cell>
          <cell r="V220">
            <v>5.4798397823335177E-2</v>
          </cell>
          <cell r="AA220">
            <v>44.523359999999997</v>
          </cell>
          <cell r="AB220">
            <v>12.989050000000001</v>
          </cell>
          <cell r="AC220">
            <v>0.76999070000000003</v>
          </cell>
          <cell r="AD220">
            <v>14.6298233</v>
          </cell>
          <cell r="AE220">
            <v>71.425579999999997</v>
          </cell>
          <cell r="AF220">
            <v>60.111649999999997</v>
          </cell>
        </row>
        <row r="221">
          <cell r="A221" t="str">
            <v>NORTH SUMATRA AREA B J1  - BASE2. Middle Value</v>
          </cell>
          <cell r="B221" t="str">
            <v>Gas</v>
          </cell>
          <cell r="C221" t="str">
            <v>2. Middle Value</v>
          </cell>
          <cell r="D221" t="str">
            <v>NORTH SUMATRA AREA B J1  - BASE</v>
          </cell>
          <cell r="E221" t="str">
            <v xml:space="preserve">NORTH SUMATRA AREA B J1 </v>
          </cell>
          <cell r="F221" t="str">
            <v>X1. Discovery under Evaluation</v>
          </cell>
          <cell r="G221" t="str">
            <v>PT PERTAMINA HULU ENERGI NORTH SUMATERA OFFSHORE</v>
          </cell>
          <cell r="H221">
            <v>47</v>
          </cell>
          <cell r="Q221">
            <v>0.29726789999999997</v>
          </cell>
          <cell r="R221">
            <v>235.67349999999999</v>
          </cell>
          <cell r="S221">
            <v>0.68780649999999999</v>
          </cell>
          <cell r="T221">
            <v>0.84238550000000001</v>
          </cell>
          <cell r="U221">
            <v>40.591577094924794</v>
          </cell>
          <cell r="V221">
            <v>5.4798397823335177E-2</v>
          </cell>
          <cell r="AA221">
            <v>44.523359999999997</v>
          </cell>
          <cell r="AB221">
            <v>12.989050000000001</v>
          </cell>
          <cell r="AC221">
            <v>0.76999070000000003</v>
          </cell>
          <cell r="AD221">
            <v>36.189562899999999</v>
          </cell>
          <cell r="AE221">
            <v>71.425579999999997</v>
          </cell>
          <cell r="AF221">
            <v>60.111649999999997</v>
          </cell>
        </row>
        <row r="222">
          <cell r="A222" t="str">
            <v>NORTH SUMATRA AREA B J1  - BASE3. High Value</v>
          </cell>
          <cell r="B222" t="str">
            <v>Gas</v>
          </cell>
          <cell r="C222" t="str">
            <v>3. High Value</v>
          </cell>
          <cell r="D222" t="str">
            <v>NORTH SUMATRA AREA B J1  - BASE</v>
          </cell>
          <cell r="E222" t="str">
            <v xml:space="preserve">NORTH SUMATRA AREA B J1 </v>
          </cell>
          <cell r="F222" t="str">
            <v>X1. Discovery under Evaluation</v>
          </cell>
          <cell r="G222" t="str">
            <v>PT PERTAMINA HULU ENERGI NORTH SUMATERA OFFSHORE</v>
          </cell>
          <cell r="H222">
            <v>101</v>
          </cell>
          <cell r="Q222">
            <v>0.29726789999999997</v>
          </cell>
          <cell r="R222">
            <v>235.67349999999999</v>
          </cell>
          <cell r="S222">
            <v>0.68780649999999999</v>
          </cell>
          <cell r="T222">
            <v>0.84238550000000001</v>
          </cell>
          <cell r="U222">
            <v>40.591577094924794</v>
          </cell>
          <cell r="V222">
            <v>5.4798397823335177E-2</v>
          </cell>
          <cell r="AA222">
            <v>44.523359999999997</v>
          </cell>
          <cell r="AB222">
            <v>12.989050000000001</v>
          </cell>
          <cell r="AC222">
            <v>0.76999070000000003</v>
          </cell>
          <cell r="AD222">
            <v>77.769060699999997</v>
          </cell>
          <cell r="AE222">
            <v>71.425579999999997</v>
          </cell>
          <cell r="AF222">
            <v>60.111649999999997</v>
          </cell>
        </row>
        <row r="223">
          <cell r="A223" t="str">
            <v>NORTH SUMATRA AREA B J2 - BASE1. Low Value</v>
          </cell>
          <cell r="B223" t="str">
            <v>Gas</v>
          </cell>
          <cell r="C223" t="str">
            <v>1. Low Value</v>
          </cell>
          <cell r="D223" t="str">
            <v>NORTH SUMATRA AREA B J2 - BASE</v>
          </cell>
          <cell r="E223" t="str">
            <v>NORTH SUMATRA AREA B J2</v>
          </cell>
          <cell r="F223" t="str">
            <v>X1. Discovery under Evaluation</v>
          </cell>
          <cell r="G223" t="str">
            <v>PT PERTAMINA HULU ENERGI NORTH SUMATERA OFFSHORE</v>
          </cell>
          <cell r="H223">
            <v>33</v>
          </cell>
          <cell r="Q223">
            <v>0.29714499999999999</v>
          </cell>
          <cell r="R223">
            <v>59.636609999999997</v>
          </cell>
          <cell r="S223">
            <v>0.61324829999999997</v>
          </cell>
          <cell r="T223">
            <v>0.84238550000000001</v>
          </cell>
          <cell r="U223">
            <v>9.154373144549977</v>
          </cell>
          <cell r="V223">
            <v>1.2358351591641574E-2</v>
          </cell>
          <cell r="AA223">
            <v>53.533529999999999</v>
          </cell>
          <cell r="AB223">
            <v>264.322</v>
          </cell>
          <cell r="AC223">
            <v>0.42333100000000001</v>
          </cell>
          <cell r="AD223">
            <v>13.969923</v>
          </cell>
          <cell r="AE223">
            <v>78.287319999999994</v>
          </cell>
          <cell r="AF223">
            <v>42.54945</v>
          </cell>
        </row>
        <row r="224">
          <cell r="A224" t="str">
            <v>NORTH SUMATRA AREA B J2 - BASE2. Middle Value</v>
          </cell>
          <cell r="B224" t="str">
            <v>Gas</v>
          </cell>
          <cell r="C224" t="str">
            <v>2. Middle Value</v>
          </cell>
          <cell r="D224" t="str">
            <v>NORTH SUMATRA AREA B J2 - BASE</v>
          </cell>
          <cell r="E224" t="str">
            <v>NORTH SUMATRA AREA B J2</v>
          </cell>
          <cell r="F224" t="str">
            <v>X1. Discovery under Evaluation</v>
          </cell>
          <cell r="G224" t="str">
            <v>PT PERTAMINA HULU ENERGI NORTH SUMATERA OFFSHORE</v>
          </cell>
          <cell r="H224">
            <v>81</v>
          </cell>
          <cell r="Q224">
            <v>0.29714499999999999</v>
          </cell>
          <cell r="R224">
            <v>59.636609999999997</v>
          </cell>
          <cell r="S224">
            <v>0.61324829999999997</v>
          </cell>
          <cell r="T224">
            <v>0.84238550000000001</v>
          </cell>
          <cell r="U224">
            <v>9.154373144549977</v>
          </cell>
          <cell r="V224">
            <v>1.2358351591641574E-2</v>
          </cell>
          <cell r="AA224">
            <v>53.533529999999999</v>
          </cell>
          <cell r="AB224">
            <v>264.322</v>
          </cell>
          <cell r="AC224">
            <v>0.42333100000000001</v>
          </cell>
          <cell r="AD224">
            <v>34.289811</v>
          </cell>
          <cell r="AE224">
            <v>78.287319999999994</v>
          </cell>
          <cell r="AF224">
            <v>42.54945</v>
          </cell>
        </row>
        <row r="225">
          <cell r="A225" t="str">
            <v>NORTH SUMATRA AREA B J2 - BASE3. High Value</v>
          </cell>
          <cell r="B225" t="str">
            <v>Gas</v>
          </cell>
          <cell r="C225" t="str">
            <v>3. High Value</v>
          </cell>
          <cell r="D225" t="str">
            <v>NORTH SUMATRA AREA B J2 - BASE</v>
          </cell>
          <cell r="E225" t="str">
            <v>NORTH SUMATRA AREA B J2</v>
          </cell>
          <cell r="F225" t="str">
            <v>X1. Discovery under Evaluation</v>
          </cell>
          <cell r="G225" t="str">
            <v>PT PERTAMINA HULU ENERGI NORTH SUMATERA OFFSHORE</v>
          </cell>
          <cell r="H225">
            <v>180</v>
          </cell>
          <cell r="Q225">
            <v>0.29714499999999999</v>
          </cell>
          <cell r="R225">
            <v>59.636609999999997</v>
          </cell>
          <cell r="S225">
            <v>0.61324829999999997</v>
          </cell>
          <cell r="T225">
            <v>0.84238550000000001</v>
          </cell>
          <cell r="U225">
            <v>9.154373144549977</v>
          </cell>
          <cell r="V225">
            <v>1.2358351591641574E-2</v>
          </cell>
          <cell r="AA225">
            <v>53.533529999999999</v>
          </cell>
          <cell r="AB225">
            <v>264.322</v>
          </cell>
          <cell r="AC225">
            <v>0.42333100000000001</v>
          </cell>
          <cell r="AD225">
            <v>76.199579999999997</v>
          </cell>
          <cell r="AE225">
            <v>78.287319999999994</v>
          </cell>
          <cell r="AF225">
            <v>42.54945</v>
          </cell>
        </row>
        <row r="226">
          <cell r="A226" t="str">
            <v>NORTH SUMATRA OFFSHORE K - BASE1. Low Value</v>
          </cell>
          <cell r="B226" t="str">
            <v>Oil-Gas</v>
          </cell>
          <cell r="C226" t="str">
            <v>1. Low Value</v>
          </cell>
          <cell r="D226" t="str">
            <v>NORTH SUMATRA OFFSHORE K - BASE</v>
          </cell>
          <cell r="E226" t="str">
            <v>NORTH SUMATRA OFFSHORE K</v>
          </cell>
          <cell r="F226" t="str">
            <v>X1. Discovery under Evaluation</v>
          </cell>
          <cell r="G226" t="str">
            <v>PT PERTAMINA HULU ENERGI NORTH SUMATERA OFFSHORE</v>
          </cell>
          <cell r="H226">
            <v>75</v>
          </cell>
          <cell r="Q226">
            <v>0.32183349999999999</v>
          </cell>
          <cell r="R226">
            <v>160.48609999999999</v>
          </cell>
          <cell r="S226">
            <v>0.6991754</v>
          </cell>
          <cell r="T226">
            <v>0.77465340000000005</v>
          </cell>
          <cell r="U226">
            <v>27.974494175961013</v>
          </cell>
          <cell r="V226">
            <v>3.7765407763684838E-2</v>
          </cell>
          <cell r="AA226">
            <v>93.594499999999996</v>
          </cell>
          <cell r="AB226">
            <v>58.76867</v>
          </cell>
          <cell r="AC226">
            <v>0.30628109999999997</v>
          </cell>
          <cell r="AD226">
            <v>22.971082499999998</v>
          </cell>
          <cell r="AE226">
            <v>18.288440000000001</v>
          </cell>
          <cell r="AF226">
            <v>134.51050000000001</v>
          </cell>
        </row>
        <row r="227">
          <cell r="A227" t="str">
            <v>NORTH SUMATRA OFFSHORE K - BASE2. Middle Value</v>
          </cell>
          <cell r="B227" t="str">
            <v>Oil-Gas</v>
          </cell>
          <cell r="C227" t="str">
            <v>2. Middle Value</v>
          </cell>
          <cell r="D227" t="str">
            <v>NORTH SUMATRA OFFSHORE K - BASE</v>
          </cell>
          <cell r="E227" t="str">
            <v>NORTH SUMATRA OFFSHORE K</v>
          </cell>
          <cell r="F227" t="str">
            <v>X1. Discovery under Evaluation</v>
          </cell>
          <cell r="G227" t="str">
            <v>PT PERTAMINA HULU ENERGI NORTH SUMATERA OFFSHORE</v>
          </cell>
          <cell r="H227">
            <v>157</v>
          </cell>
          <cell r="Q227">
            <v>0.32183349999999999</v>
          </cell>
          <cell r="R227">
            <v>160.48609999999999</v>
          </cell>
          <cell r="S227">
            <v>0.6991754</v>
          </cell>
          <cell r="T227">
            <v>0.77465340000000005</v>
          </cell>
          <cell r="U227">
            <v>27.974494175961013</v>
          </cell>
          <cell r="V227">
            <v>3.7765407763684838E-2</v>
          </cell>
          <cell r="AA227">
            <v>93.594499999999996</v>
          </cell>
          <cell r="AB227">
            <v>58.76867</v>
          </cell>
          <cell r="AC227">
            <v>0.30628109999999997</v>
          </cell>
          <cell r="AD227">
            <v>48.086132699999993</v>
          </cell>
          <cell r="AE227">
            <v>18.288440000000001</v>
          </cell>
          <cell r="AF227">
            <v>134.51050000000001</v>
          </cell>
        </row>
        <row r="228">
          <cell r="A228" t="str">
            <v>NORTH SUMATRA OFFSHORE K - BASE3. High Value</v>
          </cell>
          <cell r="B228" t="str">
            <v>Oil-Gas</v>
          </cell>
          <cell r="C228" t="str">
            <v>3. High Value</v>
          </cell>
          <cell r="D228" t="str">
            <v>NORTH SUMATRA OFFSHORE K - BASE</v>
          </cell>
          <cell r="E228" t="str">
            <v>NORTH SUMATRA OFFSHORE K</v>
          </cell>
          <cell r="F228" t="str">
            <v>X1. Discovery under Evaluation</v>
          </cell>
          <cell r="G228" t="str">
            <v>PT PERTAMINA HULU ENERGI NORTH SUMATERA OFFSHORE</v>
          </cell>
          <cell r="H228">
            <v>309</v>
          </cell>
          <cell r="Q228">
            <v>0.32183349999999999</v>
          </cell>
          <cell r="R228">
            <v>160.48609999999999</v>
          </cell>
          <cell r="S228">
            <v>0.6991754</v>
          </cell>
          <cell r="T228">
            <v>0.77465340000000005</v>
          </cell>
          <cell r="U228">
            <v>27.974494175961013</v>
          </cell>
          <cell r="V228">
            <v>3.7765407763684838E-2</v>
          </cell>
          <cell r="AA228">
            <v>93.594499999999996</v>
          </cell>
          <cell r="AB228">
            <v>58.76867</v>
          </cell>
          <cell r="AC228">
            <v>0.30628109999999997</v>
          </cell>
          <cell r="AD228">
            <v>94.640859899999995</v>
          </cell>
          <cell r="AE228">
            <v>18.288440000000001</v>
          </cell>
          <cell r="AF228">
            <v>134.51050000000001</v>
          </cell>
        </row>
        <row r="229">
          <cell r="A229" t="str">
            <v>NORTH SUMATRA OFFSHORE R - BASE1. Low Value</v>
          </cell>
          <cell r="B229" t="str">
            <v>Oil-Gas</v>
          </cell>
          <cell r="C229" t="str">
            <v>1. Low Value</v>
          </cell>
          <cell r="D229" t="str">
            <v>NORTH SUMATRA OFFSHORE R - BASE</v>
          </cell>
          <cell r="E229" t="str">
            <v>NORTH SUMATRA OFFSHORE R</v>
          </cell>
          <cell r="F229" t="str">
            <v>X1. Discovery under Evaluation</v>
          </cell>
          <cell r="G229" t="str">
            <v>PT PERTAMINA HULU ENERGI NORTH SUMATERA OFFSHORE</v>
          </cell>
          <cell r="H229">
            <v>124</v>
          </cell>
          <cell r="Q229">
            <v>0.30127700000000002</v>
          </cell>
          <cell r="R229">
            <v>57.953090000000003</v>
          </cell>
          <cell r="S229">
            <v>0.70339629999999997</v>
          </cell>
          <cell r="T229">
            <v>0.84238550000000001</v>
          </cell>
          <cell r="U229">
            <v>10.345548891308873</v>
          </cell>
          <cell r="V229">
            <v>1.3966432063502907E-2</v>
          </cell>
          <cell r="AA229">
            <v>203.48560000000001</v>
          </cell>
          <cell r="AB229">
            <v>139.3065</v>
          </cell>
          <cell r="AC229">
            <v>0.35596230000000001</v>
          </cell>
          <cell r="AD229">
            <v>44.139325200000002</v>
          </cell>
          <cell r="AE229">
            <v>2.8635109999999999</v>
          </cell>
          <cell r="AF229">
            <v>207.05789999999999</v>
          </cell>
        </row>
        <row r="230">
          <cell r="A230" t="str">
            <v>NORTH SUMATRA OFFSHORE R - BASE2. Middle Value</v>
          </cell>
          <cell r="B230" t="str">
            <v>Oil-Gas</v>
          </cell>
          <cell r="C230" t="str">
            <v>2. Middle Value</v>
          </cell>
          <cell r="D230" t="str">
            <v>NORTH SUMATRA OFFSHORE R - BASE</v>
          </cell>
          <cell r="E230" t="str">
            <v>NORTH SUMATRA OFFSHORE R</v>
          </cell>
          <cell r="F230" t="str">
            <v>X1. Discovery under Evaluation</v>
          </cell>
          <cell r="G230" t="str">
            <v>PT PERTAMINA HULU ENERGI NORTH SUMATERA OFFSHORE</v>
          </cell>
          <cell r="H230">
            <v>198</v>
          </cell>
          <cell r="Q230">
            <v>0.30127700000000002</v>
          </cell>
          <cell r="R230">
            <v>57.953090000000003</v>
          </cell>
          <cell r="S230">
            <v>0.70339629999999997</v>
          </cell>
          <cell r="T230">
            <v>0.84238550000000001</v>
          </cell>
          <cell r="U230">
            <v>10.345548891308873</v>
          </cell>
          <cell r="V230">
            <v>1.3966432063502907E-2</v>
          </cell>
          <cell r="AA230">
            <v>203.48560000000001</v>
          </cell>
          <cell r="AB230">
            <v>139.3065</v>
          </cell>
          <cell r="AC230">
            <v>0.35596230000000001</v>
          </cell>
          <cell r="AD230">
            <v>70.480535400000008</v>
          </cell>
          <cell r="AE230">
            <v>2.8635109999999999</v>
          </cell>
          <cell r="AF230">
            <v>207.05789999999999</v>
          </cell>
        </row>
        <row r="231">
          <cell r="A231" t="str">
            <v>NORTH SUMATRA OFFSHORE R - BASE3. High Value</v>
          </cell>
          <cell r="B231" t="str">
            <v>Oil-Gas</v>
          </cell>
          <cell r="C231" t="str">
            <v>3. High Value</v>
          </cell>
          <cell r="D231" t="str">
            <v>NORTH SUMATRA OFFSHORE R - BASE</v>
          </cell>
          <cell r="E231" t="str">
            <v>NORTH SUMATRA OFFSHORE R</v>
          </cell>
          <cell r="F231" t="str">
            <v>X1. Discovery under Evaluation</v>
          </cell>
          <cell r="G231" t="str">
            <v>PT PERTAMINA HULU ENERGI NORTH SUMATERA OFFSHORE</v>
          </cell>
          <cell r="H231">
            <v>317</v>
          </cell>
          <cell r="Q231">
            <v>0.30127700000000002</v>
          </cell>
          <cell r="R231">
            <v>57.953090000000003</v>
          </cell>
          <cell r="S231">
            <v>0.70339629999999997</v>
          </cell>
          <cell r="T231">
            <v>0.84238550000000001</v>
          </cell>
          <cell r="U231">
            <v>10.345548891308873</v>
          </cell>
          <cell r="V231">
            <v>1.3966432063502907E-2</v>
          </cell>
          <cell r="AA231">
            <v>203.48560000000001</v>
          </cell>
          <cell r="AB231">
            <v>139.3065</v>
          </cell>
          <cell r="AC231">
            <v>0.35596230000000001</v>
          </cell>
          <cell r="AD231">
            <v>112.8400491</v>
          </cell>
          <cell r="AE231">
            <v>2.8635109999999999</v>
          </cell>
          <cell r="AF231">
            <v>207.05789999999999</v>
          </cell>
        </row>
        <row r="232">
          <cell r="A232" t="str">
            <v>NORTH SUMATRA OFFSHORE S - BASE1. Low Value</v>
          </cell>
          <cell r="B232" t="str">
            <v>Oil-Gas</v>
          </cell>
          <cell r="C232" t="str">
            <v>1. Low Value</v>
          </cell>
          <cell r="D232" t="str">
            <v>NORTH SUMATRA OFFSHORE S - BASE</v>
          </cell>
          <cell r="E232" t="str">
            <v>NORTH SUMATRA OFFSHORE S</v>
          </cell>
          <cell r="F232" t="str">
            <v>X1. Discovery under Evaluation</v>
          </cell>
          <cell r="G232" t="str">
            <v>PT PERTAMINA HULU ENERGI NORTH SUMATERA OFFSHORE</v>
          </cell>
          <cell r="H232">
            <v>172</v>
          </cell>
          <cell r="Q232">
            <v>0.27690789999999998</v>
          </cell>
          <cell r="R232">
            <v>269.43369999999999</v>
          </cell>
          <cell r="S232">
            <v>0.61330660000000004</v>
          </cell>
          <cell r="T232">
            <v>0.84178319999999995</v>
          </cell>
          <cell r="U232">
            <v>38.51812635310246</v>
          </cell>
          <cell r="V232">
            <v>5.1999251134558805E-2</v>
          </cell>
          <cell r="AA232">
            <v>36.066290000000002</v>
          </cell>
          <cell r="AB232">
            <v>8.4042349999999999</v>
          </cell>
          <cell r="AC232">
            <v>0.28545140000000002</v>
          </cell>
          <cell r="AD232">
            <v>49.097640800000001</v>
          </cell>
          <cell r="AE232">
            <v>13.94369</v>
          </cell>
          <cell r="AF232">
            <v>13.031739999999999</v>
          </cell>
        </row>
        <row r="233">
          <cell r="A233" t="str">
            <v>NORTH SUMATRA OFFSHORE S - BASE2. Middle Value</v>
          </cell>
          <cell r="B233" t="str">
            <v>Oil-Gas</v>
          </cell>
          <cell r="C233" t="str">
            <v>2. Middle Value</v>
          </cell>
          <cell r="D233" t="str">
            <v>NORTH SUMATRA OFFSHORE S - BASE</v>
          </cell>
          <cell r="E233" t="str">
            <v>NORTH SUMATRA OFFSHORE S</v>
          </cell>
          <cell r="F233" t="str">
            <v>X1. Discovery under Evaluation</v>
          </cell>
          <cell r="G233" t="str">
            <v>PT PERTAMINA HULU ENERGI NORTH SUMATERA OFFSHORE</v>
          </cell>
          <cell r="H233">
            <v>272</v>
          </cell>
          <cell r="Q233">
            <v>0.27690789999999998</v>
          </cell>
          <cell r="R233">
            <v>269.43369999999999</v>
          </cell>
          <cell r="S233">
            <v>0.61330660000000004</v>
          </cell>
          <cell r="T233">
            <v>0.84178319999999995</v>
          </cell>
          <cell r="U233">
            <v>38.51812635310246</v>
          </cell>
          <cell r="V233">
            <v>5.1999251134558805E-2</v>
          </cell>
          <cell r="AA233">
            <v>36.066290000000002</v>
          </cell>
          <cell r="AB233">
            <v>8.4042349999999999</v>
          </cell>
          <cell r="AC233">
            <v>0.28545140000000002</v>
          </cell>
          <cell r="AD233">
            <v>77.642780800000011</v>
          </cell>
          <cell r="AE233">
            <v>13.94369</v>
          </cell>
          <cell r="AF233">
            <v>13.031739999999999</v>
          </cell>
        </row>
        <row r="234">
          <cell r="A234" t="str">
            <v>NORTH SUMATRA OFFSHORE S - BASE3. High Value</v>
          </cell>
          <cell r="B234" t="str">
            <v>Oil-Gas</v>
          </cell>
          <cell r="C234" t="str">
            <v>3. High Value</v>
          </cell>
          <cell r="D234" t="str">
            <v>NORTH SUMATRA OFFSHORE S - BASE</v>
          </cell>
          <cell r="E234" t="str">
            <v>NORTH SUMATRA OFFSHORE S</v>
          </cell>
          <cell r="F234" t="str">
            <v>X1. Discovery under Evaluation</v>
          </cell>
          <cell r="G234" t="str">
            <v>PT PERTAMINA HULU ENERGI NORTH SUMATERA OFFSHORE</v>
          </cell>
          <cell r="H234">
            <v>469</v>
          </cell>
          <cell r="Q234">
            <v>0.27690789999999998</v>
          </cell>
          <cell r="R234">
            <v>269.43369999999999</v>
          </cell>
          <cell r="S234">
            <v>0.61330660000000004</v>
          </cell>
          <cell r="T234">
            <v>0.84178319999999995</v>
          </cell>
          <cell r="U234">
            <v>38.51812635310246</v>
          </cell>
          <cell r="V234">
            <v>5.1999251134558805E-2</v>
          </cell>
          <cell r="AA234">
            <v>36.066290000000002</v>
          </cell>
          <cell r="AB234">
            <v>8.4042349999999999</v>
          </cell>
          <cell r="AC234">
            <v>0.28545140000000002</v>
          </cell>
          <cell r="AD234">
            <v>133.87670660000001</v>
          </cell>
          <cell r="AE234">
            <v>13.94369</v>
          </cell>
          <cell r="AF234">
            <v>13.031739999999999</v>
          </cell>
        </row>
        <row r="235">
          <cell r="A235" t="str">
            <v>NORTHEAST BETARA - BETARA GUF1. Low Value</v>
          </cell>
          <cell r="B235" t="str">
            <v>Oil-Gas</v>
          </cell>
          <cell r="C235" t="str">
            <v>1. Low Value</v>
          </cell>
          <cell r="D235" t="str">
            <v>NORTHEAST BETARA - BETARA GUF</v>
          </cell>
          <cell r="E235" t="str">
            <v>NORTHEAST BETARA</v>
          </cell>
          <cell r="F235" t="str">
            <v>E0. On Production</v>
          </cell>
          <cell r="G235" t="str">
            <v>PETROCHINA INTERNATIONAL JABUNG LTD.</v>
          </cell>
          <cell r="H235">
            <v>1720.66</v>
          </cell>
          <cell r="K235">
            <v>5735</v>
          </cell>
          <cell r="L235" t="str">
            <v/>
          </cell>
          <cell r="M235">
            <v>0.20499999999999999</v>
          </cell>
          <cell r="N235">
            <v>1000</v>
          </cell>
          <cell r="P235" t="str">
            <v/>
          </cell>
          <cell r="Q235">
            <v>0.2052348</v>
          </cell>
          <cell r="R235">
            <v>979.90980000000002</v>
          </cell>
          <cell r="S235">
            <v>0.66285360000000004</v>
          </cell>
          <cell r="T235">
            <v>0.90123750000000002</v>
          </cell>
          <cell r="U235">
            <v>120.14175646029362</v>
          </cell>
          <cell r="V235">
            <v>0.16219068676019907</v>
          </cell>
          <cell r="AA235">
            <v>111.6327</v>
          </cell>
          <cell r="AB235">
            <v>135.52369999999999</v>
          </cell>
          <cell r="AC235">
            <v>0.30766470000000001</v>
          </cell>
          <cell r="AD235">
            <v>529.38634270200009</v>
          </cell>
          <cell r="AE235">
            <v>15.557539999999999</v>
          </cell>
          <cell r="AF235">
            <v>211.38839999999999</v>
          </cell>
        </row>
        <row r="236">
          <cell r="A236" t="str">
            <v>NORTHEAST BETARA - BETARA GUF2. Middle Value</v>
          </cell>
          <cell r="B236" t="str">
            <v>Oil-Gas</v>
          </cell>
          <cell r="C236" t="str">
            <v>2. Middle Value</v>
          </cell>
          <cell r="D236" t="str">
            <v>NORTHEAST BETARA - BETARA GUF</v>
          </cell>
          <cell r="E236" t="str">
            <v>NORTHEAST BETARA</v>
          </cell>
          <cell r="F236" t="str">
            <v>E0. On Production</v>
          </cell>
          <cell r="G236" t="str">
            <v>PETROCHINA INTERNATIONAL JABUNG LTD.</v>
          </cell>
          <cell r="H236">
            <v>1843.17</v>
          </cell>
          <cell r="K236">
            <v>5735</v>
          </cell>
          <cell r="L236" t="str">
            <v/>
          </cell>
          <cell r="M236">
            <v>0.20499999999999999</v>
          </cell>
          <cell r="N236">
            <v>1000</v>
          </cell>
          <cell r="P236" t="str">
            <v/>
          </cell>
          <cell r="Q236">
            <v>0.2052348</v>
          </cell>
          <cell r="R236">
            <v>979.90980000000002</v>
          </cell>
          <cell r="S236">
            <v>0.66285360000000004</v>
          </cell>
          <cell r="T236">
            <v>0.90123750000000002</v>
          </cell>
          <cell r="U236">
            <v>120.14175646029362</v>
          </cell>
          <cell r="V236">
            <v>0.16219068676019907</v>
          </cell>
          <cell r="AA236">
            <v>111.6327</v>
          </cell>
          <cell r="AB236">
            <v>135.52369999999999</v>
          </cell>
          <cell r="AC236">
            <v>0.30766470000000001</v>
          </cell>
          <cell r="AD236">
            <v>567.0783450990001</v>
          </cell>
          <cell r="AE236">
            <v>15.557539999999999</v>
          </cell>
          <cell r="AF236">
            <v>211.38839999999999</v>
          </cell>
        </row>
        <row r="237">
          <cell r="A237" t="str">
            <v>NORTHEAST BETARA - BETARA GUF3. High Value</v>
          </cell>
          <cell r="B237" t="str">
            <v>Oil-Gas</v>
          </cell>
          <cell r="C237" t="str">
            <v>3. High Value</v>
          </cell>
          <cell r="D237" t="str">
            <v>NORTHEAST BETARA - BETARA GUF</v>
          </cell>
          <cell r="E237" t="str">
            <v>NORTHEAST BETARA</v>
          </cell>
          <cell r="F237" t="str">
            <v>E0. On Production</v>
          </cell>
          <cell r="G237" t="str">
            <v>PETROCHINA INTERNATIONAL JABUNG LTD.</v>
          </cell>
          <cell r="H237">
            <v>2021.22</v>
          </cell>
          <cell r="K237">
            <v>5735</v>
          </cell>
          <cell r="L237" t="str">
            <v/>
          </cell>
          <cell r="M237">
            <v>0.20499999999999999</v>
          </cell>
          <cell r="N237">
            <v>1000</v>
          </cell>
          <cell r="P237" t="str">
            <v/>
          </cell>
          <cell r="Q237">
            <v>0.2052348</v>
          </cell>
          <cell r="R237">
            <v>979.90980000000002</v>
          </cell>
          <cell r="S237">
            <v>0.66285360000000004</v>
          </cell>
          <cell r="T237">
            <v>0.90123750000000002</v>
          </cell>
          <cell r="U237">
            <v>120.14175646029362</v>
          </cell>
          <cell r="V237">
            <v>0.16219068676019907</v>
          </cell>
          <cell r="AA237">
            <v>111.6327</v>
          </cell>
          <cell r="AB237">
            <v>135.52369999999999</v>
          </cell>
          <cell r="AC237">
            <v>0.30766470000000001</v>
          </cell>
          <cell r="AD237">
            <v>621.85804493400008</v>
          </cell>
          <cell r="AE237">
            <v>15.557539999999999</v>
          </cell>
          <cell r="AF237">
            <v>211.38839999999999</v>
          </cell>
        </row>
        <row r="238">
          <cell r="A238" t="str">
            <v>NSD - BASE1. Low Value</v>
          </cell>
          <cell r="B238" t="str">
            <v>Oil-Gas</v>
          </cell>
          <cell r="C238" t="str">
            <v>1. Low Value</v>
          </cell>
          <cell r="D238" t="str">
            <v>NSD - BASE</v>
          </cell>
          <cell r="E238" t="str">
            <v>NSD</v>
          </cell>
          <cell r="F238" t="str">
            <v>X1. Discovery under Evaluation</v>
          </cell>
          <cell r="G238" t="str">
            <v>EMP BENTU LTD.</v>
          </cell>
          <cell r="H238">
            <v>5.4530000000000003</v>
          </cell>
          <cell r="Q238">
            <v>0.3177294</v>
          </cell>
          <cell r="R238">
            <v>160.48609999999999</v>
          </cell>
          <cell r="S238">
            <v>0.66660920000000001</v>
          </cell>
          <cell r="T238">
            <v>0.84944779999999998</v>
          </cell>
          <cell r="U238">
            <v>28.873725608863058</v>
          </cell>
          <cell r="V238">
            <v>3.8979365075079257E-2</v>
          </cell>
          <cell r="AA238">
            <v>27.118680000000001</v>
          </cell>
          <cell r="AB238">
            <v>167.48079999999999</v>
          </cell>
          <cell r="AC238">
            <v>0.32936130000000002</v>
          </cell>
          <cell r="AD238">
            <v>1.7960071689000001</v>
          </cell>
          <cell r="AE238">
            <v>2.6032679999999999</v>
          </cell>
          <cell r="AF238">
            <v>898.64139999999998</v>
          </cell>
        </row>
        <row r="239">
          <cell r="A239" t="str">
            <v>NSD - BASE2. Middle Value</v>
          </cell>
          <cell r="B239" t="str">
            <v>Oil-Gas</v>
          </cell>
          <cell r="C239" t="str">
            <v>2. Middle Value</v>
          </cell>
          <cell r="D239" t="str">
            <v>NSD - BASE</v>
          </cell>
          <cell r="E239" t="str">
            <v>NSD</v>
          </cell>
          <cell r="F239" t="str">
            <v>X1. Discovery under Evaluation</v>
          </cell>
          <cell r="G239" t="str">
            <v>EMP BENTU LTD.</v>
          </cell>
          <cell r="H239">
            <v>24.009</v>
          </cell>
          <cell r="Q239">
            <v>0.3177294</v>
          </cell>
          <cell r="R239">
            <v>160.48609999999999</v>
          </cell>
          <cell r="S239">
            <v>0.66660920000000001</v>
          </cell>
          <cell r="T239">
            <v>0.84944779999999998</v>
          </cell>
          <cell r="U239">
            <v>28.873725608863058</v>
          </cell>
          <cell r="V239">
            <v>3.8979365075079257E-2</v>
          </cell>
          <cell r="AA239">
            <v>27.118680000000001</v>
          </cell>
          <cell r="AB239">
            <v>167.48079999999999</v>
          </cell>
          <cell r="AC239">
            <v>0.32936130000000002</v>
          </cell>
          <cell r="AD239">
            <v>7.9076354517000009</v>
          </cell>
          <cell r="AE239">
            <v>2.6032679999999999</v>
          </cell>
          <cell r="AF239">
            <v>898.64139999999998</v>
          </cell>
        </row>
        <row r="240">
          <cell r="A240" t="str">
            <v>NSD - BASE3. High Value</v>
          </cell>
          <cell r="B240" t="str">
            <v>Oil-Gas</v>
          </cell>
          <cell r="C240" t="str">
            <v>3. High Value</v>
          </cell>
          <cell r="D240" t="str">
            <v>NSD - BASE</v>
          </cell>
          <cell r="E240" t="str">
            <v>NSD</v>
          </cell>
          <cell r="F240" t="str">
            <v>X1. Discovery under Evaluation</v>
          </cell>
          <cell r="G240" t="str">
            <v>EMP BENTU LTD.</v>
          </cell>
          <cell r="H240">
            <v>86.224999999999994</v>
          </cell>
          <cell r="Q240">
            <v>0.3177294</v>
          </cell>
          <cell r="R240">
            <v>160.48609999999999</v>
          </cell>
          <cell r="S240">
            <v>0.66660920000000001</v>
          </cell>
          <cell r="T240">
            <v>0.84944779999999998</v>
          </cell>
          <cell r="U240">
            <v>28.873725608863058</v>
          </cell>
          <cell r="V240">
            <v>3.8979365075079257E-2</v>
          </cell>
          <cell r="AA240">
            <v>27.118680000000001</v>
          </cell>
          <cell r="AB240">
            <v>167.48079999999999</v>
          </cell>
          <cell r="AC240">
            <v>0.32936130000000002</v>
          </cell>
          <cell r="AD240">
            <v>28.399178092500001</v>
          </cell>
          <cell r="AE240">
            <v>2.6032679999999999</v>
          </cell>
          <cell r="AF240">
            <v>898.64139999999998</v>
          </cell>
        </row>
        <row r="241">
          <cell r="A241" t="str">
            <v>NURBANI - BASE1. Low Value</v>
          </cell>
          <cell r="B241" t="str">
            <v>Oil-Gas</v>
          </cell>
          <cell r="C241" t="str">
            <v>1. Low Value</v>
          </cell>
          <cell r="D241" t="str">
            <v>NURBANI - BASE</v>
          </cell>
          <cell r="E241" t="str">
            <v>NURBANI</v>
          </cell>
          <cell r="F241" t="str">
            <v>X1. Discovery under Evaluation</v>
          </cell>
          <cell r="G241" t="str">
            <v>PT PERTAMINA HULU ENERGI OSES</v>
          </cell>
          <cell r="H241">
            <v>1.1100000000000001</v>
          </cell>
          <cell r="K241">
            <v>1611</v>
          </cell>
          <cell r="L241">
            <v>60</v>
          </cell>
          <cell r="N241">
            <v>150</v>
          </cell>
          <cell r="P241" t="str">
            <v/>
          </cell>
          <cell r="Q241">
            <v>0.28639399999999998</v>
          </cell>
          <cell r="R241">
            <v>150.22919999999999</v>
          </cell>
          <cell r="S241">
            <v>0.64312420000000003</v>
          </cell>
          <cell r="T241">
            <v>0.76832719999999999</v>
          </cell>
          <cell r="U241">
            <v>21.259807596254706</v>
          </cell>
          <cell r="V241">
            <v>2.8700619135411474E-2</v>
          </cell>
          <cell r="AA241">
            <v>41.07497</v>
          </cell>
          <cell r="AB241">
            <v>6.1988909999999997</v>
          </cell>
          <cell r="AC241">
            <v>0.70921710000000004</v>
          </cell>
          <cell r="AD241">
            <v>0.78723098100000011</v>
          </cell>
          <cell r="AE241">
            <v>18.143139999999999</v>
          </cell>
          <cell r="AF241">
            <v>33.51643</v>
          </cell>
        </row>
        <row r="242">
          <cell r="A242" t="str">
            <v>NURBANI - BASE2. Middle Value</v>
          </cell>
          <cell r="B242" t="str">
            <v>Oil-Gas</v>
          </cell>
          <cell r="C242" t="str">
            <v>2. Middle Value</v>
          </cell>
          <cell r="D242" t="str">
            <v>NURBANI - BASE</v>
          </cell>
          <cell r="E242" t="str">
            <v>NURBANI</v>
          </cell>
          <cell r="F242" t="str">
            <v>X1. Discovery under Evaluation</v>
          </cell>
          <cell r="G242" t="str">
            <v>PT PERTAMINA HULU ENERGI OSES</v>
          </cell>
          <cell r="H242">
            <v>2.2200000000000002</v>
          </cell>
          <cell r="K242">
            <v>1611</v>
          </cell>
          <cell r="L242">
            <v>60</v>
          </cell>
          <cell r="N242">
            <v>150</v>
          </cell>
          <cell r="P242" t="str">
            <v/>
          </cell>
          <cell r="Q242">
            <v>0.28639399999999998</v>
          </cell>
          <cell r="R242">
            <v>150.22919999999999</v>
          </cell>
          <cell r="S242">
            <v>0.64312420000000003</v>
          </cell>
          <cell r="T242">
            <v>0.76832719999999999</v>
          </cell>
          <cell r="U242">
            <v>21.259807596254706</v>
          </cell>
          <cell r="V242">
            <v>2.8700619135411474E-2</v>
          </cell>
          <cell r="AA242">
            <v>41.07497</v>
          </cell>
          <cell r="AB242">
            <v>6.1988909999999997</v>
          </cell>
          <cell r="AC242">
            <v>0.70921710000000004</v>
          </cell>
          <cell r="AD242">
            <v>1.5744619620000002</v>
          </cell>
          <cell r="AE242">
            <v>18.143139999999999</v>
          </cell>
          <cell r="AF242">
            <v>33.51643</v>
          </cell>
        </row>
        <row r="243">
          <cell r="A243" t="str">
            <v>NURBANI - BASE3. High Value</v>
          </cell>
          <cell r="B243" t="str">
            <v>Oil-Gas</v>
          </cell>
          <cell r="C243" t="str">
            <v>3. High Value</v>
          </cell>
          <cell r="D243" t="str">
            <v>NURBANI - BASE</v>
          </cell>
          <cell r="E243" t="str">
            <v>NURBANI</v>
          </cell>
          <cell r="F243" t="str">
            <v>X1. Discovery under Evaluation</v>
          </cell>
          <cell r="G243" t="str">
            <v>PT PERTAMINA HULU ENERGI OSES</v>
          </cell>
          <cell r="H243">
            <v>4.0199999999999996</v>
          </cell>
          <cell r="K243">
            <v>1611</v>
          </cell>
          <cell r="L243">
            <v>60</v>
          </cell>
          <cell r="N243">
            <v>150</v>
          </cell>
          <cell r="P243" t="str">
            <v/>
          </cell>
          <cell r="Q243">
            <v>0.28639399999999998</v>
          </cell>
          <cell r="R243">
            <v>150.22919999999999</v>
          </cell>
          <cell r="S243">
            <v>0.64312420000000003</v>
          </cell>
          <cell r="T243">
            <v>0.76832719999999999</v>
          </cell>
          <cell r="U243">
            <v>21.259807596254706</v>
          </cell>
          <cell r="V243">
            <v>2.8700619135411474E-2</v>
          </cell>
          <cell r="AA243">
            <v>41.07497</v>
          </cell>
          <cell r="AB243">
            <v>6.1988909999999997</v>
          </cell>
          <cell r="AC243">
            <v>0.70921710000000004</v>
          </cell>
          <cell r="AD243">
            <v>2.8510527419999998</v>
          </cell>
          <cell r="AE243">
            <v>18.143139999999999</v>
          </cell>
          <cell r="AF243">
            <v>33.51643</v>
          </cell>
        </row>
        <row r="244">
          <cell r="A244" t="str">
            <v>ASIH - BASE1. Low Value</v>
          </cell>
          <cell r="B244" t="str">
            <v>Oil-Gas</v>
          </cell>
          <cell r="C244" t="str">
            <v>1. Low Value</v>
          </cell>
          <cell r="D244" t="str">
            <v>ASIH - BASE</v>
          </cell>
          <cell r="E244" t="str">
            <v>ASIH</v>
          </cell>
          <cell r="F244" t="str">
            <v>E0. On Production</v>
          </cell>
          <cell r="G244" t="str">
            <v>PT PERTAMINA HULU ROKAN</v>
          </cell>
          <cell r="H244">
            <v>0.73199999999999998</v>
          </cell>
          <cell r="K244">
            <v>4366</v>
          </cell>
          <cell r="L244" t="str">
            <v/>
          </cell>
          <cell r="M244">
            <v>0.20600000000000002</v>
          </cell>
          <cell r="N244" t="str">
            <v/>
          </cell>
          <cell r="O244">
            <v>0</v>
          </cell>
          <cell r="P244" t="str">
            <v/>
          </cell>
          <cell r="Q244">
            <v>0.20435909999999999</v>
          </cell>
          <cell r="R244">
            <v>148.48169999999999</v>
          </cell>
          <cell r="S244">
            <v>0.56478360000000005</v>
          </cell>
          <cell r="T244">
            <v>0.90123750000000002</v>
          </cell>
          <cell r="U244">
            <v>15.445011788810039</v>
          </cell>
          <cell r="V244">
            <v>2.0850677922911641E-2</v>
          </cell>
          <cell r="AA244">
            <v>14.114649999999999</v>
          </cell>
          <cell r="AB244">
            <v>9.0131390000000007</v>
          </cell>
          <cell r="AC244">
            <v>0.48644690000000002</v>
          </cell>
          <cell r="AD244">
            <v>0.35607913079999998</v>
          </cell>
          <cell r="AE244">
            <v>25.645219999999998</v>
          </cell>
          <cell r="AF244">
            <v>37.260840000000002</v>
          </cell>
        </row>
        <row r="245">
          <cell r="A245" t="str">
            <v>ASIH - BASE2. Middle Value</v>
          </cell>
          <cell r="B245" t="str">
            <v>Oil-Gas</v>
          </cell>
          <cell r="C245" t="str">
            <v>2. Middle Value</v>
          </cell>
          <cell r="D245" t="str">
            <v>ASIH - BASE</v>
          </cell>
          <cell r="E245" t="str">
            <v>ASIH</v>
          </cell>
          <cell r="F245" t="str">
            <v>E0. On Production</v>
          </cell>
          <cell r="G245" t="str">
            <v>PT PERTAMINA HULU ROKAN</v>
          </cell>
          <cell r="H245">
            <v>0.73199999999999998</v>
          </cell>
          <cell r="K245">
            <v>4366</v>
          </cell>
          <cell r="L245" t="str">
            <v/>
          </cell>
          <cell r="M245">
            <v>0.20600000000000002</v>
          </cell>
          <cell r="N245" t="str">
            <v/>
          </cell>
          <cell r="O245">
            <v>0</v>
          </cell>
          <cell r="P245" t="str">
            <v/>
          </cell>
          <cell r="Q245">
            <v>0.20435909999999999</v>
          </cell>
          <cell r="R245">
            <v>148.48169999999999</v>
          </cell>
          <cell r="S245">
            <v>0.56478360000000005</v>
          </cell>
          <cell r="T245">
            <v>0.90123750000000002</v>
          </cell>
          <cell r="U245">
            <v>15.445011788810039</v>
          </cell>
          <cell r="V245">
            <v>2.0850677922911641E-2</v>
          </cell>
          <cell r="AA245">
            <v>14.114649999999999</v>
          </cell>
          <cell r="AB245">
            <v>9.0131390000000007</v>
          </cell>
          <cell r="AC245">
            <v>0.48644690000000002</v>
          </cell>
          <cell r="AD245">
            <v>0.35607913079999998</v>
          </cell>
          <cell r="AE245">
            <v>25.645219999999998</v>
          </cell>
          <cell r="AF245">
            <v>37.260840000000002</v>
          </cell>
        </row>
        <row r="246">
          <cell r="A246" t="str">
            <v>ASIH - BASE3. High Value</v>
          </cell>
          <cell r="B246" t="str">
            <v>Oil-Gas</v>
          </cell>
          <cell r="C246" t="str">
            <v>3. High Value</v>
          </cell>
          <cell r="D246" t="str">
            <v>ASIH - BASE</v>
          </cell>
          <cell r="E246" t="str">
            <v>ASIH</v>
          </cell>
          <cell r="F246" t="str">
            <v>E0. On Production</v>
          </cell>
          <cell r="G246" t="str">
            <v>PT PERTAMINA HULU ROKAN</v>
          </cell>
          <cell r="H246">
            <v>0.73199999999999998</v>
          </cell>
          <cell r="K246">
            <v>4366</v>
          </cell>
          <cell r="L246" t="str">
            <v/>
          </cell>
          <cell r="M246">
            <v>0.20600000000000002</v>
          </cell>
          <cell r="N246" t="str">
            <v/>
          </cell>
          <cell r="O246">
            <v>0</v>
          </cell>
          <cell r="P246" t="str">
            <v/>
          </cell>
          <cell r="Q246">
            <v>0.20435909999999999</v>
          </cell>
          <cell r="R246">
            <v>148.48169999999999</v>
          </cell>
          <cell r="S246">
            <v>0.56478360000000005</v>
          </cell>
          <cell r="T246">
            <v>0.90123750000000002</v>
          </cell>
          <cell r="U246">
            <v>15.445011788810039</v>
          </cell>
          <cell r="V246">
            <v>2.0850677922911641E-2</v>
          </cell>
          <cell r="AA246">
            <v>14.114649999999999</v>
          </cell>
          <cell r="AB246">
            <v>9.0131390000000007</v>
          </cell>
          <cell r="AC246">
            <v>0.48644690000000002</v>
          </cell>
          <cell r="AD246">
            <v>0.35607913079999998</v>
          </cell>
          <cell r="AE246">
            <v>25.645219999999998</v>
          </cell>
          <cell r="AF246">
            <v>37.260840000000002</v>
          </cell>
        </row>
        <row r="247">
          <cell r="A247" t="str">
            <v>ASIH NORTH - BASE1. Low Value</v>
          </cell>
          <cell r="B247" t="str">
            <v>Oil-Gas</v>
          </cell>
          <cell r="C247" t="str">
            <v>1. Low Value</v>
          </cell>
          <cell r="D247" t="str">
            <v>ASIH NORTH - BASE</v>
          </cell>
          <cell r="E247" t="str">
            <v>ASIH NORTH</v>
          </cell>
          <cell r="F247" t="str">
            <v>E0. On Production</v>
          </cell>
          <cell r="G247" t="str">
            <v>PT PERTAMINA HULU ROKAN</v>
          </cell>
          <cell r="H247">
            <v>0.65500000000000003</v>
          </cell>
          <cell r="K247">
            <v>4058</v>
          </cell>
          <cell r="L247" t="str">
            <v/>
          </cell>
          <cell r="M247">
            <v>0.22</v>
          </cell>
          <cell r="N247" t="str">
            <v/>
          </cell>
          <cell r="P247" t="str">
            <v/>
          </cell>
          <cell r="Q247">
            <v>0.2220927</v>
          </cell>
          <cell r="R247">
            <v>216.8175</v>
          </cell>
          <cell r="S247">
            <v>0.64886049999999995</v>
          </cell>
          <cell r="T247">
            <v>0.71470520000000004</v>
          </cell>
          <cell r="U247">
            <v>22.330934370563789</v>
          </cell>
          <cell r="V247">
            <v>3.0146634178398152E-2</v>
          </cell>
          <cell r="AA247">
            <v>23.048179999999999</v>
          </cell>
          <cell r="AB247">
            <v>2.6453280000000001</v>
          </cell>
          <cell r="AC247">
            <v>0.25863419999999998</v>
          </cell>
          <cell r="AD247">
            <v>0.16940540099999998</v>
          </cell>
          <cell r="AE247">
            <v>12.064550000000001</v>
          </cell>
          <cell r="AF247">
            <v>16.076429999999998</v>
          </cell>
        </row>
        <row r="248">
          <cell r="A248" t="str">
            <v>ASIH NORTH - BASE2. Middle Value</v>
          </cell>
          <cell r="B248" t="str">
            <v>Oil-Gas</v>
          </cell>
          <cell r="C248" t="str">
            <v>2. Middle Value</v>
          </cell>
          <cell r="D248" t="str">
            <v>ASIH NORTH - BASE</v>
          </cell>
          <cell r="E248" t="str">
            <v>ASIH NORTH</v>
          </cell>
          <cell r="F248" t="str">
            <v>E0. On Production</v>
          </cell>
          <cell r="G248" t="str">
            <v>PT PERTAMINA HULU ROKAN</v>
          </cell>
          <cell r="H248">
            <v>0.65500000000000003</v>
          </cell>
          <cell r="K248">
            <v>4058</v>
          </cell>
          <cell r="L248" t="str">
            <v/>
          </cell>
          <cell r="M248">
            <v>0.22</v>
          </cell>
          <cell r="N248" t="str">
            <v/>
          </cell>
          <cell r="P248" t="str">
            <v/>
          </cell>
          <cell r="Q248">
            <v>0.2220927</v>
          </cell>
          <cell r="R248">
            <v>216.8175</v>
          </cell>
          <cell r="S248">
            <v>0.64886049999999995</v>
          </cell>
          <cell r="T248">
            <v>0.71470520000000004</v>
          </cell>
          <cell r="U248">
            <v>22.330934370563789</v>
          </cell>
          <cell r="V248">
            <v>3.0146634178398152E-2</v>
          </cell>
          <cell r="AA248">
            <v>23.048179999999999</v>
          </cell>
          <cell r="AB248">
            <v>2.6453280000000001</v>
          </cell>
          <cell r="AC248">
            <v>0.25863419999999998</v>
          </cell>
          <cell r="AD248">
            <v>0.16940540099999998</v>
          </cell>
          <cell r="AE248">
            <v>12.064550000000001</v>
          </cell>
          <cell r="AF248">
            <v>16.076429999999998</v>
          </cell>
        </row>
        <row r="249">
          <cell r="A249" t="str">
            <v>ASIH NORTH - BASE3. High Value</v>
          </cell>
          <cell r="B249" t="str">
            <v>Oil-Gas</v>
          </cell>
          <cell r="C249" t="str">
            <v>3. High Value</v>
          </cell>
          <cell r="D249" t="str">
            <v>ASIH NORTH - BASE</v>
          </cell>
          <cell r="E249" t="str">
            <v>ASIH NORTH</v>
          </cell>
          <cell r="F249" t="str">
            <v>E0. On Production</v>
          </cell>
          <cell r="G249" t="str">
            <v>PT PERTAMINA HULU ROKAN</v>
          </cell>
          <cell r="H249">
            <v>0.65500000000000003</v>
          </cell>
          <cell r="K249">
            <v>4058</v>
          </cell>
          <cell r="L249" t="str">
            <v/>
          </cell>
          <cell r="M249">
            <v>0.22</v>
          </cell>
          <cell r="N249" t="str">
            <v/>
          </cell>
          <cell r="P249" t="str">
            <v/>
          </cell>
          <cell r="Q249">
            <v>0.2220927</v>
          </cell>
          <cell r="R249">
            <v>216.8175</v>
          </cell>
          <cell r="S249">
            <v>0.64886049999999995</v>
          </cell>
          <cell r="T249">
            <v>0.71470520000000004</v>
          </cell>
          <cell r="U249">
            <v>22.330934370563789</v>
          </cell>
          <cell r="V249">
            <v>3.0146634178398152E-2</v>
          </cell>
          <cell r="AA249">
            <v>23.048179999999999</v>
          </cell>
          <cell r="AB249">
            <v>2.6453280000000001</v>
          </cell>
          <cell r="AC249">
            <v>0.25863419999999998</v>
          </cell>
          <cell r="AD249">
            <v>0.16940540099999998</v>
          </cell>
          <cell r="AE249">
            <v>12.064550000000001</v>
          </cell>
          <cell r="AF249">
            <v>16.076429999999998</v>
          </cell>
        </row>
        <row r="250">
          <cell r="A250" t="str">
            <v>ATTI - BASE1. Low Value</v>
          </cell>
          <cell r="B250" t="str">
            <v>Oil-Gas</v>
          </cell>
          <cell r="C250" t="str">
            <v>1. Low Value</v>
          </cell>
          <cell r="D250" t="str">
            <v>ATTI - BASE</v>
          </cell>
          <cell r="E250" t="str">
            <v>ATTI</v>
          </cell>
          <cell r="F250" t="str">
            <v>E0. On Production</v>
          </cell>
          <cell r="G250" t="str">
            <v>PT PERTAMINA HULU ENERGI OSES</v>
          </cell>
          <cell r="H250">
            <v>44.53</v>
          </cell>
          <cell r="K250">
            <v>7800</v>
          </cell>
          <cell r="L250">
            <v>129.25</v>
          </cell>
          <cell r="M250">
            <v>0.1883</v>
          </cell>
          <cell r="N250" t="str">
            <v/>
          </cell>
          <cell r="P250" t="str">
            <v/>
          </cell>
          <cell r="Q250">
            <v>0.19243160000000001</v>
          </cell>
          <cell r="R250">
            <v>47.529449999999997</v>
          </cell>
          <cell r="S250">
            <v>0.5715266</v>
          </cell>
          <cell r="T250">
            <v>0.79726459999999999</v>
          </cell>
          <cell r="U250">
            <v>4.1675239933979116</v>
          </cell>
          <cell r="V250">
            <v>5.6261336482308555E-3</v>
          </cell>
          <cell r="AA250">
            <v>19.700679999999998</v>
          </cell>
          <cell r="AB250">
            <v>18.776959999999999</v>
          </cell>
          <cell r="AC250">
            <v>0.33462750000000002</v>
          </cell>
          <cell r="AD250">
            <v>14.900962575000001</v>
          </cell>
          <cell r="AE250">
            <v>2.0539900000000002</v>
          </cell>
          <cell r="AF250">
            <v>40.198129999999999</v>
          </cell>
        </row>
        <row r="251">
          <cell r="A251" t="str">
            <v>ATTI - BASE2. Middle Value</v>
          </cell>
          <cell r="B251" t="str">
            <v>Oil-Gas</v>
          </cell>
          <cell r="C251" t="str">
            <v>2. Middle Value</v>
          </cell>
          <cell r="D251" t="str">
            <v>ATTI - BASE</v>
          </cell>
          <cell r="E251" t="str">
            <v>ATTI</v>
          </cell>
          <cell r="F251" t="str">
            <v>E0. On Production</v>
          </cell>
          <cell r="G251" t="str">
            <v>PT PERTAMINA HULU ENERGI OSES</v>
          </cell>
          <cell r="H251">
            <v>44.53</v>
          </cell>
          <cell r="K251">
            <v>7800</v>
          </cell>
          <cell r="L251">
            <v>129.25</v>
          </cell>
          <cell r="M251">
            <v>0.1883</v>
          </cell>
          <cell r="N251" t="str">
            <v/>
          </cell>
          <cell r="P251" t="str">
            <v/>
          </cell>
          <cell r="Q251">
            <v>0.19243160000000001</v>
          </cell>
          <cell r="R251">
            <v>47.529449999999997</v>
          </cell>
          <cell r="S251">
            <v>0.5715266</v>
          </cell>
          <cell r="T251">
            <v>0.79726459999999999</v>
          </cell>
          <cell r="U251">
            <v>4.1675239933979116</v>
          </cell>
          <cell r="V251">
            <v>5.6261336482308555E-3</v>
          </cell>
          <cell r="AA251">
            <v>19.700679999999998</v>
          </cell>
          <cell r="AB251">
            <v>18.776959999999999</v>
          </cell>
          <cell r="AC251">
            <v>0.33462750000000002</v>
          </cell>
          <cell r="AD251">
            <v>14.900962575000001</v>
          </cell>
          <cell r="AE251">
            <v>2.0539900000000002</v>
          </cell>
          <cell r="AF251">
            <v>40.198129999999999</v>
          </cell>
        </row>
        <row r="252">
          <cell r="A252" t="str">
            <v>OM - BASE1. Low Value</v>
          </cell>
          <cell r="B252" t="str">
            <v>Oil-Gas</v>
          </cell>
          <cell r="C252" t="str">
            <v>1. Low Value</v>
          </cell>
          <cell r="D252" t="str">
            <v>OM - BASE</v>
          </cell>
          <cell r="E252" t="str">
            <v>OM</v>
          </cell>
          <cell r="F252" t="str">
            <v>X3. Development Not Viable</v>
          </cell>
          <cell r="G252" t="str">
            <v>PT PERTAMINA HULU ENERGI OFFSHORE NORTH WEST JAVA</v>
          </cell>
          <cell r="H252">
            <v>4.7080000000000002</v>
          </cell>
          <cell r="Q252">
            <v>0.25120419999999999</v>
          </cell>
          <cell r="R252">
            <v>110.73990000000001</v>
          </cell>
          <cell r="S252">
            <v>0.75098390000000004</v>
          </cell>
          <cell r="T252">
            <v>0.91766630000000005</v>
          </cell>
          <cell r="U252">
            <v>19.171073529660216</v>
          </cell>
          <cell r="V252">
            <v>2.5880840045263521E-2</v>
          </cell>
          <cell r="AA252">
            <v>17.280419999999999</v>
          </cell>
          <cell r="AB252">
            <v>10.262359999999999</v>
          </cell>
          <cell r="AC252">
            <v>0.35164679999999998</v>
          </cell>
          <cell r="AD252">
            <v>1.6555531344000001</v>
          </cell>
          <cell r="AE252">
            <v>10.259790000000001</v>
          </cell>
          <cell r="AF252">
            <v>27.98789</v>
          </cell>
        </row>
        <row r="253">
          <cell r="A253" t="str">
            <v>OM - BASE2. Middle Value</v>
          </cell>
          <cell r="B253" t="str">
            <v>Oil-Gas</v>
          </cell>
          <cell r="C253" t="str">
            <v>2. Middle Value</v>
          </cell>
          <cell r="D253" t="str">
            <v>OM - BASE</v>
          </cell>
          <cell r="E253" t="str">
            <v>OM</v>
          </cell>
          <cell r="F253" t="str">
            <v>X3. Development Not Viable</v>
          </cell>
          <cell r="G253" t="str">
            <v>PT PERTAMINA HULU ENERGI OFFSHORE NORTH WEST JAVA</v>
          </cell>
          <cell r="H253">
            <v>8.2059999999999995</v>
          </cell>
          <cell r="Q253">
            <v>0.25120419999999999</v>
          </cell>
          <cell r="R253">
            <v>110.73990000000001</v>
          </cell>
          <cell r="S253">
            <v>0.75098390000000004</v>
          </cell>
          <cell r="T253">
            <v>0.91766630000000005</v>
          </cell>
          <cell r="U253">
            <v>19.171073529660216</v>
          </cell>
          <cell r="V253">
            <v>2.5880840045263521E-2</v>
          </cell>
          <cell r="AA253">
            <v>17.280419999999999</v>
          </cell>
          <cell r="AB253">
            <v>10.262359999999999</v>
          </cell>
          <cell r="AC253">
            <v>0.35164679999999998</v>
          </cell>
          <cell r="AD253">
            <v>2.8856136407999995</v>
          </cell>
          <cell r="AE253">
            <v>10.259790000000001</v>
          </cell>
          <cell r="AF253">
            <v>27.98789</v>
          </cell>
        </row>
        <row r="254">
          <cell r="A254" t="str">
            <v>OM - BASE3. High Value</v>
          </cell>
          <cell r="B254" t="str">
            <v>Oil-Gas</v>
          </cell>
          <cell r="C254" t="str">
            <v>3. High Value</v>
          </cell>
          <cell r="D254" t="str">
            <v>OM - BASE</v>
          </cell>
          <cell r="E254" t="str">
            <v>OM</v>
          </cell>
          <cell r="F254" t="str">
            <v>X3. Development Not Viable</v>
          </cell>
          <cell r="G254" t="str">
            <v>PT PERTAMINA HULU ENERGI OFFSHORE NORTH WEST JAVA</v>
          </cell>
          <cell r="H254">
            <v>10.736000000000001</v>
          </cell>
          <cell r="Q254">
            <v>0.25120419999999999</v>
          </cell>
          <cell r="R254">
            <v>110.73990000000001</v>
          </cell>
          <cell r="S254">
            <v>0.75098390000000004</v>
          </cell>
          <cell r="T254">
            <v>0.91766630000000005</v>
          </cell>
          <cell r="U254">
            <v>19.171073529660216</v>
          </cell>
          <cell r="V254">
            <v>2.5880840045263521E-2</v>
          </cell>
          <cell r="AA254">
            <v>17.280419999999999</v>
          </cell>
          <cell r="AB254">
            <v>10.262359999999999</v>
          </cell>
          <cell r="AC254">
            <v>0.35164679999999998</v>
          </cell>
          <cell r="AD254">
            <v>3.7752800448000001</v>
          </cell>
          <cell r="AE254">
            <v>10.259790000000001</v>
          </cell>
          <cell r="AF254">
            <v>27.98789</v>
          </cell>
        </row>
        <row r="255">
          <cell r="A255" t="str">
            <v>ON - BASE1. Low Value</v>
          </cell>
          <cell r="B255" t="str">
            <v>Oil-Gas</v>
          </cell>
          <cell r="C255" t="str">
            <v>1. Low Value</v>
          </cell>
          <cell r="D255" t="str">
            <v>ON - BASE</v>
          </cell>
          <cell r="E255" t="str">
            <v>ON</v>
          </cell>
          <cell r="F255" t="str">
            <v>X3. Development Not Viable</v>
          </cell>
          <cell r="G255" t="str">
            <v>PT PERTAMINA HULU ENERGI OFFSHORE NORTH WEST JAVA</v>
          </cell>
          <cell r="H255">
            <v>5.46</v>
          </cell>
          <cell r="Q255">
            <v>0.3209574</v>
          </cell>
          <cell r="R255">
            <v>160.48609999999999</v>
          </cell>
          <cell r="S255">
            <v>0.6991754</v>
          </cell>
          <cell r="T255">
            <v>0.77465340000000005</v>
          </cell>
          <cell r="U255">
            <v>27.898341586663879</v>
          </cell>
          <cell r="V255">
            <v>3.7662602201983642E-2</v>
          </cell>
          <cell r="AA255">
            <v>54.242249999999999</v>
          </cell>
          <cell r="AB255">
            <v>58.07761</v>
          </cell>
          <cell r="AC255">
            <v>0.3081199</v>
          </cell>
          <cell r="AD255">
            <v>1.6823346539999999</v>
          </cell>
          <cell r="AE255">
            <v>11.91404</v>
          </cell>
          <cell r="AF255">
            <v>259.62150000000003</v>
          </cell>
        </row>
        <row r="256">
          <cell r="A256" t="str">
            <v>ON - BASE2. Middle Value</v>
          </cell>
          <cell r="B256" t="str">
            <v>Oil-Gas</v>
          </cell>
          <cell r="C256" t="str">
            <v>2. Middle Value</v>
          </cell>
          <cell r="D256" t="str">
            <v>ON - BASE</v>
          </cell>
          <cell r="E256" t="str">
            <v>ON</v>
          </cell>
          <cell r="F256" t="str">
            <v>X3. Development Not Viable</v>
          </cell>
          <cell r="G256" t="str">
            <v>PT PERTAMINA HULU ENERGI OFFSHORE NORTH WEST JAVA</v>
          </cell>
          <cell r="H256">
            <v>7.28</v>
          </cell>
          <cell r="Q256">
            <v>0.3209574</v>
          </cell>
          <cell r="R256">
            <v>160.48609999999999</v>
          </cell>
          <cell r="S256">
            <v>0.6991754</v>
          </cell>
          <cell r="T256">
            <v>0.77465340000000005</v>
          </cell>
          <cell r="U256">
            <v>27.898341586663879</v>
          </cell>
          <cell r="V256">
            <v>3.7662602201983642E-2</v>
          </cell>
          <cell r="AA256">
            <v>54.242249999999999</v>
          </cell>
          <cell r="AB256">
            <v>58.07761</v>
          </cell>
          <cell r="AC256">
            <v>0.3081199</v>
          </cell>
          <cell r="AD256">
            <v>2.2431128720000002</v>
          </cell>
          <cell r="AE256">
            <v>11.91404</v>
          </cell>
          <cell r="AF256">
            <v>259.62150000000003</v>
          </cell>
        </row>
        <row r="257">
          <cell r="A257" t="str">
            <v>ON - BASE3. High Value</v>
          </cell>
          <cell r="B257" t="str">
            <v>Oil-Gas</v>
          </cell>
          <cell r="C257" t="str">
            <v>3. High Value</v>
          </cell>
          <cell r="D257" t="str">
            <v>ON - BASE</v>
          </cell>
          <cell r="E257" t="str">
            <v>ON</v>
          </cell>
          <cell r="F257" t="str">
            <v>X3. Development Not Viable</v>
          </cell>
          <cell r="G257" t="str">
            <v>PT PERTAMINA HULU ENERGI OFFSHORE NORTH WEST JAVA</v>
          </cell>
          <cell r="H257">
            <v>9.8800000000000008</v>
          </cell>
          <cell r="Q257">
            <v>0.3209574</v>
          </cell>
          <cell r="R257">
            <v>160.48609999999999</v>
          </cell>
          <cell r="S257">
            <v>0.6991754</v>
          </cell>
          <cell r="T257">
            <v>0.77465340000000005</v>
          </cell>
          <cell r="U257">
            <v>27.898341586663879</v>
          </cell>
          <cell r="V257">
            <v>3.7662602201983642E-2</v>
          </cell>
          <cell r="AA257">
            <v>54.242249999999999</v>
          </cell>
          <cell r="AB257">
            <v>58.07761</v>
          </cell>
          <cell r="AC257">
            <v>0.3081199</v>
          </cell>
          <cell r="AD257">
            <v>3.0442246120000003</v>
          </cell>
          <cell r="AE257">
            <v>11.91404</v>
          </cell>
          <cell r="AF257">
            <v>259.62150000000003</v>
          </cell>
        </row>
        <row r="258">
          <cell r="A258" t="str">
            <v>ATTI - BASE3. High Value</v>
          </cell>
          <cell r="B258" t="str">
            <v>Oil-Gas</v>
          </cell>
          <cell r="C258" t="str">
            <v>3. High Value</v>
          </cell>
          <cell r="D258" t="str">
            <v>ATTI - BASE</v>
          </cell>
          <cell r="E258" t="str">
            <v>ATTI</v>
          </cell>
          <cell r="F258" t="str">
            <v>E0. On Production</v>
          </cell>
          <cell r="G258" t="str">
            <v>PT PERTAMINA HULU ENERGI OSES</v>
          </cell>
          <cell r="H258">
            <v>44.53</v>
          </cell>
          <cell r="K258">
            <v>7800</v>
          </cell>
          <cell r="L258">
            <v>129.25</v>
          </cell>
          <cell r="M258">
            <v>0.1883</v>
          </cell>
          <cell r="N258" t="str">
            <v/>
          </cell>
          <cell r="P258" t="str">
            <v/>
          </cell>
          <cell r="Q258">
            <v>0.19243160000000001</v>
          </cell>
          <cell r="R258">
            <v>47.529449999999997</v>
          </cell>
          <cell r="S258">
            <v>0.5715266</v>
          </cell>
          <cell r="T258">
            <v>0.79726459999999999</v>
          </cell>
          <cell r="U258">
            <v>4.1675239933979116</v>
          </cell>
          <cell r="V258">
            <v>5.6261336482308555E-3</v>
          </cell>
          <cell r="AA258">
            <v>19.700679999999998</v>
          </cell>
          <cell r="AB258">
            <v>18.776959999999999</v>
          </cell>
          <cell r="AC258">
            <v>0.33462750000000002</v>
          </cell>
          <cell r="AD258">
            <v>14.900962575000001</v>
          </cell>
          <cell r="AE258">
            <v>2.0539900000000002</v>
          </cell>
          <cell r="AF258">
            <v>40.198129999999999</v>
          </cell>
        </row>
        <row r="259">
          <cell r="A259" t="str">
            <v>BANGKIRAI - BASE1. Low Value</v>
          </cell>
          <cell r="B259" t="str">
            <v>Oil-Gas</v>
          </cell>
          <cell r="C259" t="str">
            <v>1. Low Value</v>
          </cell>
          <cell r="D259" t="str">
            <v>BANGKIRAI - BASE</v>
          </cell>
          <cell r="E259" t="str">
            <v>BANGKIRAI</v>
          </cell>
          <cell r="F259" t="str">
            <v>E0. On Production</v>
          </cell>
          <cell r="G259" t="str">
            <v>PT PERTAMINA HULU KALIMANTAN TIMUR</v>
          </cell>
          <cell r="H259">
            <v>1.9</v>
          </cell>
          <cell r="K259">
            <v>4000</v>
          </cell>
          <cell r="L259" t="str">
            <v/>
          </cell>
          <cell r="N259" t="str">
            <v/>
          </cell>
          <cell r="P259" t="str">
            <v/>
          </cell>
          <cell r="Q259">
            <v>0.20723820000000001</v>
          </cell>
          <cell r="R259">
            <v>324.87619999999998</v>
          </cell>
          <cell r="S259">
            <v>0.65680179999999999</v>
          </cell>
          <cell r="T259">
            <v>0.71653829999999996</v>
          </cell>
          <cell r="U259">
            <v>31.685564698723002</v>
          </cell>
          <cell r="V259">
            <v>4.2775331827024338E-2</v>
          </cell>
          <cell r="AA259">
            <v>61.704689999999999</v>
          </cell>
          <cell r="AB259">
            <v>89.029210000000006</v>
          </cell>
          <cell r="AC259">
            <v>0.22238749999999999</v>
          </cell>
          <cell r="AD259">
            <v>0.42253624999999995</v>
          </cell>
          <cell r="AE259">
            <v>10.24635</v>
          </cell>
          <cell r="AF259">
            <v>146.75380000000001</v>
          </cell>
        </row>
        <row r="260">
          <cell r="A260" t="str">
            <v>BANGKIRAI - BASE2. Middle Value</v>
          </cell>
          <cell r="B260" t="str">
            <v>Oil-Gas</v>
          </cell>
          <cell r="C260" t="str">
            <v>2. Middle Value</v>
          </cell>
          <cell r="D260" t="str">
            <v>BANGKIRAI - BASE</v>
          </cell>
          <cell r="E260" t="str">
            <v>BANGKIRAI</v>
          </cell>
          <cell r="F260" t="str">
            <v>E0. On Production</v>
          </cell>
          <cell r="G260" t="str">
            <v>PT PERTAMINA HULU KALIMANTAN TIMUR</v>
          </cell>
          <cell r="H260">
            <v>2.1</v>
          </cell>
          <cell r="K260">
            <v>4000</v>
          </cell>
          <cell r="L260" t="str">
            <v/>
          </cell>
          <cell r="N260" t="str">
            <v/>
          </cell>
          <cell r="P260" t="str">
            <v/>
          </cell>
          <cell r="Q260">
            <v>0.20723820000000001</v>
          </cell>
          <cell r="R260">
            <v>324.87619999999998</v>
          </cell>
          <cell r="S260">
            <v>0.65680179999999999</v>
          </cell>
          <cell r="T260">
            <v>0.71653829999999996</v>
          </cell>
          <cell r="U260">
            <v>31.685564698723002</v>
          </cell>
          <cell r="V260">
            <v>4.2775331827024338E-2</v>
          </cell>
          <cell r="AA260">
            <v>61.704689999999999</v>
          </cell>
          <cell r="AB260">
            <v>89.029210000000006</v>
          </cell>
          <cell r="AC260">
            <v>0.22238749999999999</v>
          </cell>
          <cell r="AD260">
            <v>0.46701375000000001</v>
          </cell>
          <cell r="AE260">
            <v>10.24635</v>
          </cell>
          <cell r="AF260">
            <v>146.75380000000001</v>
          </cell>
        </row>
        <row r="261">
          <cell r="A261" t="str">
            <v>OY - BASE1. Low Value</v>
          </cell>
          <cell r="B261" t="str">
            <v>Gas</v>
          </cell>
          <cell r="C261" t="str">
            <v>1. Low Value</v>
          </cell>
          <cell r="D261" t="str">
            <v>OY - BASE</v>
          </cell>
          <cell r="E261" t="str">
            <v>OY</v>
          </cell>
          <cell r="F261" t="str">
            <v>X3. Development Not Viable</v>
          </cell>
          <cell r="G261" t="str">
            <v>PT PERTAMINA HULU ENERGI OFFSHORE NORTH WEST JAVA</v>
          </cell>
          <cell r="H261">
            <v>1.55</v>
          </cell>
          <cell r="K261">
            <v>2300</v>
          </cell>
          <cell r="L261">
            <v>64.900000000000006</v>
          </cell>
          <cell r="N261" t="str">
            <v/>
          </cell>
          <cell r="P261" t="str">
            <v/>
          </cell>
          <cell r="Q261">
            <v>0.16002540000000001</v>
          </cell>
          <cell r="R261">
            <v>85.91798</v>
          </cell>
          <cell r="S261">
            <v>0.46868130000000002</v>
          </cell>
          <cell r="T261">
            <v>0.79206259999999995</v>
          </cell>
          <cell r="U261">
            <v>5.1039934950897186</v>
          </cell>
          <cell r="V261">
            <v>6.8903621403419513E-3</v>
          </cell>
          <cell r="AA261">
            <v>102.02630000000001</v>
          </cell>
          <cell r="AB261">
            <v>464.6703</v>
          </cell>
          <cell r="AC261">
            <v>0.75009199999999998</v>
          </cell>
          <cell r="AD261">
            <v>1.1626426000000001</v>
          </cell>
          <cell r="AE261">
            <v>10.24635</v>
          </cell>
          <cell r="AF261">
            <v>46.360259999999997</v>
          </cell>
        </row>
        <row r="262">
          <cell r="A262" t="str">
            <v>OY - BASE2. Middle Value</v>
          </cell>
          <cell r="B262" t="str">
            <v>Gas</v>
          </cell>
          <cell r="C262" t="str">
            <v>2. Middle Value</v>
          </cell>
          <cell r="D262" t="str">
            <v>OY - BASE</v>
          </cell>
          <cell r="E262" t="str">
            <v>OY</v>
          </cell>
          <cell r="F262" t="str">
            <v>X3. Development Not Viable</v>
          </cell>
          <cell r="G262" t="str">
            <v>PT PERTAMINA HULU ENERGI OFFSHORE NORTH WEST JAVA</v>
          </cell>
          <cell r="H262">
            <v>1.95</v>
          </cell>
          <cell r="K262">
            <v>2300</v>
          </cell>
          <cell r="L262">
            <v>64.900000000000006</v>
          </cell>
          <cell r="N262" t="str">
            <v/>
          </cell>
          <cell r="P262" t="str">
            <v/>
          </cell>
          <cell r="Q262">
            <v>0.16002540000000001</v>
          </cell>
          <cell r="R262">
            <v>85.91798</v>
          </cell>
          <cell r="S262">
            <v>0.46868130000000002</v>
          </cell>
          <cell r="T262">
            <v>0.79206259999999995</v>
          </cell>
          <cell r="U262">
            <v>5.1039934950897186</v>
          </cell>
          <cell r="V262">
            <v>6.8903621403419513E-3</v>
          </cell>
          <cell r="AA262">
            <v>102.02630000000001</v>
          </cell>
          <cell r="AB262">
            <v>464.6703</v>
          </cell>
          <cell r="AC262">
            <v>0.75009199999999998</v>
          </cell>
          <cell r="AD262">
            <v>1.4626793999999999</v>
          </cell>
          <cell r="AE262">
            <v>10.24635</v>
          </cell>
          <cell r="AF262">
            <v>46.360259999999997</v>
          </cell>
        </row>
        <row r="263">
          <cell r="A263" t="str">
            <v>OY - BASE3. High Value</v>
          </cell>
          <cell r="B263" t="str">
            <v>Gas</v>
          </cell>
          <cell r="C263" t="str">
            <v>3. High Value</v>
          </cell>
          <cell r="D263" t="str">
            <v>OY - BASE</v>
          </cell>
          <cell r="E263" t="str">
            <v>OY</v>
          </cell>
          <cell r="F263" t="str">
            <v>X3. Development Not Viable</v>
          </cell>
          <cell r="G263" t="str">
            <v>PT PERTAMINA HULU ENERGI OFFSHORE NORTH WEST JAVA</v>
          </cell>
          <cell r="H263">
            <v>2.27</v>
          </cell>
          <cell r="K263">
            <v>2300</v>
          </cell>
          <cell r="L263">
            <v>64.900000000000006</v>
          </cell>
          <cell r="N263" t="str">
            <v/>
          </cell>
          <cell r="P263" t="str">
            <v/>
          </cell>
          <cell r="Q263">
            <v>0.16002540000000001</v>
          </cell>
          <cell r="R263">
            <v>85.91798</v>
          </cell>
          <cell r="S263">
            <v>0.46868130000000002</v>
          </cell>
          <cell r="T263">
            <v>0.79206259999999995</v>
          </cell>
          <cell r="U263">
            <v>5.1039934950897186</v>
          </cell>
          <cell r="V263">
            <v>6.8903621403419513E-3</v>
          </cell>
          <cell r="AA263">
            <v>102.02630000000001</v>
          </cell>
          <cell r="AB263">
            <v>464.6703</v>
          </cell>
          <cell r="AC263">
            <v>0.75009199999999998</v>
          </cell>
          <cell r="AD263">
            <v>1.7027088399999999</v>
          </cell>
          <cell r="AE263">
            <v>10.24635</v>
          </cell>
          <cell r="AF263">
            <v>46.360259999999997</v>
          </cell>
        </row>
        <row r="264">
          <cell r="A264" t="str">
            <v>PANDUK N.MERBAU - BASE1. Low Value</v>
          </cell>
          <cell r="B264" t="str">
            <v>Gas</v>
          </cell>
          <cell r="C264" t="str">
            <v>1. Low Value</v>
          </cell>
          <cell r="D264" t="str">
            <v>PANDUK N.MERBAU - BASE</v>
          </cell>
          <cell r="E264" t="str">
            <v>PANDUK N.MERBAU</v>
          </cell>
          <cell r="F264" t="str">
            <v>X1. Discovery under Evaluation</v>
          </cell>
          <cell r="G264" t="str">
            <v>PT PERTAMINA HULU ENERGI KAMPAR</v>
          </cell>
          <cell r="H264">
            <v>11.48</v>
          </cell>
          <cell r="Q264">
            <v>0.3209264</v>
          </cell>
          <cell r="R264">
            <v>160.48609999999999</v>
          </cell>
          <cell r="S264">
            <v>0.6991754</v>
          </cell>
          <cell r="T264">
            <v>0.77465340000000005</v>
          </cell>
          <cell r="U264">
            <v>27.895646996699021</v>
          </cell>
          <cell r="V264">
            <v>3.7658964520882465E-2</v>
          </cell>
          <cell r="AA264">
            <v>54.587299999999999</v>
          </cell>
          <cell r="AB264">
            <v>63.450830000000003</v>
          </cell>
          <cell r="AC264">
            <v>0.29984539999999998</v>
          </cell>
          <cell r="AD264">
            <v>3.442225192</v>
          </cell>
          <cell r="AE264">
            <v>7.8385920000000002</v>
          </cell>
          <cell r="AF264">
            <v>180.61969999999999</v>
          </cell>
        </row>
        <row r="265">
          <cell r="A265" t="str">
            <v>PANDUK N.MERBAU - BASE2. Middle Value</v>
          </cell>
          <cell r="B265" t="str">
            <v>Gas</v>
          </cell>
          <cell r="C265" t="str">
            <v>2. Middle Value</v>
          </cell>
          <cell r="D265" t="str">
            <v>PANDUK N.MERBAU - BASE</v>
          </cell>
          <cell r="E265" t="str">
            <v>PANDUK N.MERBAU</v>
          </cell>
          <cell r="F265" t="str">
            <v>X1. Discovery under Evaluation</v>
          </cell>
          <cell r="G265" t="str">
            <v>PT PERTAMINA HULU ENERGI KAMPAR</v>
          </cell>
          <cell r="H265">
            <v>29.27</v>
          </cell>
          <cell r="Q265">
            <v>0.3209264</v>
          </cell>
          <cell r="R265">
            <v>160.48609999999999</v>
          </cell>
          <cell r="S265">
            <v>0.6991754</v>
          </cell>
          <cell r="T265">
            <v>0.77465340000000005</v>
          </cell>
          <cell r="U265">
            <v>27.895646996699021</v>
          </cell>
          <cell r="V265">
            <v>3.7658964520882465E-2</v>
          </cell>
          <cell r="AA265">
            <v>54.587299999999999</v>
          </cell>
          <cell r="AB265">
            <v>63.450830000000003</v>
          </cell>
          <cell r="AC265">
            <v>0.29984539999999998</v>
          </cell>
          <cell r="AD265">
            <v>8.7764748580000003</v>
          </cell>
          <cell r="AE265">
            <v>7.8385920000000002</v>
          </cell>
          <cell r="AF265">
            <v>180.61969999999999</v>
          </cell>
        </row>
        <row r="266">
          <cell r="A266" t="str">
            <v>PANDUK N.MERBAU - BASE3. High Value</v>
          </cell>
          <cell r="B266" t="str">
            <v>Gas</v>
          </cell>
          <cell r="C266" t="str">
            <v>3. High Value</v>
          </cell>
          <cell r="D266" t="str">
            <v>PANDUK N.MERBAU - BASE</v>
          </cell>
          <cell r="E266" t="str">
            <v>PANDUK N.MERBAU</v>
          </cell>
          <cell r="F266" t="str">
            <v>X1. Discovery under Evaluation</v>
          </cell>
          <cell r="G266" t="str">
            <v>PT PERTAMINA HULU ENERGI KAMPAR</v>
          </cell>
          <cell r="H266">
            <v>54.22</v>
          </cell>
          <cell r="Q266">
            <v>0.3209264</v>
          </cell>
          <cell r="R266">
            <v>160.48609999999999</v>
          </cell>
          <cell r="S266">
            <v>0.6991754</v>
          </cell>
          <cell r="T266">
            <v>0.77465340000000005</v>
          </cell>
          <cell r="U266">
            <v>27.895646996699021</v>
          </cell>
          <cell r="V266">
            <v>3.7658964520882465E-2</v>
          </cell>
          <cell r="AA266">
            <v>54.587299999999999</v>
          </cell>
          <cell r="AB266">
            <v>63.450830000000003</v>
          </cell>
          <cell r="AC266">
            <v>0.29984539999999998</v>
          </cell>
          <cell r="AD266">
            <v>16.257617587999999</v>
          </cell>
          <cell r="AE266">
            <v>7.8385920000000002</v>
          </cell>
          <cell r="AF266">
            <v>180.61969999999999</v>
          </cell>
        </row>
        <row r="267">
          <cell r="A267" t="str">
            <v>PARANG - BASE1. Low Value</v>
          </cell>
          <cell r="B267" t="str">
            <v>Oil-Gas</v>
          </cell>
          <cell r="C267" t="str">
            <v>1. Low Value</v>
          </cell>
          <cell r="D267" t="str">
            <v>PARANG - BASE</v>
          </cell>
          <cell r="E267" t="str">
            <v>PARANG</v>
          </cell>
          <cell r="F267" t="str">
            <v>X1. Discovery under Evaluation</v>
          </cell>
          <cell r="G267" t="str">
            <v>PHE NUNUKAN CO.</v>
          </cell>
          <cell r="H267">
            <v>3.07</v>
          </cell>
          <cell r="K267">
            <v>9000</v>
          </cell>
          <cell r="L267" t="str">
            <v/>
          </cell>
          <cell r="M267">
            <v>0.14000000000000001</v>
          </cell>
          <cell r="N267" t="str">
            <v/>
          </cell>
          <cell r="P267" t="str">
            <v/>
          </cell>
          <cell r="Q267">
            <v>0.14631469999999999</v>
          </cell>
          <cell r="R267">
            <v>17.189070000000001</v>
          </cell>
          <cell r="S267">
            <v>0.79639720000000003</v>
          </cell>
          <cell r="T267">
            <v>0.80313579999999996</v>
          </cell>
          <cell r="U267">
            <v>1.6086406941526235</v>
          </cell>
          <cell r="V267">
            <v>2.1716557724977656E-3</v>
          </cell>
          <cell r="Y267">
            <v>368.02130132854131</v>
          </cell>
          <cell r="Z267">
            <v>481.09080941212181</v>
          </cell>
          <cell r="AA267">
            <v>368.02080000000001</v>
          </cell>
          <cell r="AB267">
            <v>481.09120000000001</v>
          </cell>
          <cell r="AC267">
            <v>0.66028229999999999</v>
          </cell>
          <cell r="AD267">
            <v>2.0270666609999997</v>
          </cell>
          <cell r="AE267">
            <v>16.799700000000001</v>
          </cell>
          <cell r="AF267">
            <v>0.22155820000000001</v>
          </cell>
        </row>
        <row r="268">
          <cell r="A268" t="str">
            <v>PARANG - BASE2. Middle Value</v>
          </cell>
          <cell r="B268" t="str">
            <v>Oil-Gas</v>
          </cell>
          <cell r="C268" t="str">
            <v>2. Middle Value</v>
          </cell>
          <cell r="D268" t="str">
            <v>PARANG - BASE</v>
          </cell>
          <cell r="E268" t="str">
            <v>PARANG</v>
          </cell>
          <cell r="F268" t="str">
            <v>X1. Discovery under Evaluation</v>
          </cell>
          <cell r="G268" t="str">
            <v>PHE NUNUKAN CO.</v>
          </cell>
          <cell r="H268">
            <v>41.62</v>
          </cell>
          <cell r="K268">
            <v>9000</v>
          </cell>
          <cell r="L268" t="str">
            <v/>
          </cell>
          <cell r="M268">
            <v>0.14000000000000001</v>
          </cell>
          <cell r="N268" t="str">
            <v/>
          </cell>
          <cell r="P268" t="str">
            <v/>
          </cell>
          <cell r="Q268">
            <v>0.14631469999999999</v>
          </cell>
          <cell r="R268">
            <v>17.189070000000001</v>
          </cell>
          <cell r="S268">
            <v>0.79639720000000003</v>
          </cell>
          <cell r="T268">
            <v>0.80313579999999996</v>
          </cell>
          <cell r="U268">
            <v>1.6086406941526235</v>
          </cell>
          <cell r="V268">
            <v>2.1716557724977656E-3</v>
          </cell>
          <cell r="Y268">
            <v>368.02130132854131</v>
          </cell>
          <cell r="Z268">
            <v>481.09080941212181</v>
          </cell>
          <cell r="AA268">
            <v>368.02080000000001</v>
          </cell>
          <cell r="AB268">
            <v>481.09120000000001</v>
          </cell>
          <cell r="AC268">
            <v>0.66028229999999999</v>
          </cell>
          <cell r="AD268">
            <v>27.480949325999998</v>
          </cell>
          <cell r="AE268">
            <v>16.799700000000001</v>
          </cell>
          <cell r="AF268">
            <v>0.22155820000000001</v>
          </cell>
        </row>
        <row r="269">
          <cell r="A269" t="str">
            <v>PARANG - BASE3. High Value</v>
          </cell>
          <cell r="B269" t="str">
            <v>Oil-Gas</v>
          </cell>
          <cell r="C269" t="str">
            <v>3. High Value</v>
          </cell>
          <cell r="D269" t="str">
            <v>PARANG - BASE</v>
          </cell>
          <cell r="E269" t="str">
            <v>PARANG</v>
          </cell>
          <cell r="F269" t="str">
            <v>X1. Discovery under Evaluation</v>
          </cell>
          <cell r="G269" t="str">
            <v>PHE NUNUKAN CO.</v>
          </cell>
          <cell r="H269">
            <v>563.38</v>
          </cell>
          <cell r="K269">
            <v>9000</v>
          </cell>
          <cell r="L269" t="str">
            <v/>
          </cell>
          <cell r="M269">
            <v>0.14000000000000001</v>
          </cell>
          <cell r="N269" t="str">
            <v/>
          </cell>
          <cell r="P269" t="str">
            <v/>
          </cell>
          <cell r="Q269">
            <v>0.14631469999999999</v>
          </cell>
          <cell r="R269">
            <v>17.189070000000001</v>
          </cell>
          <cell r="S269">
            <v>0.79639720000000003</v>
          </cell>
          <cell r="T269">
            <v>0.80313579999999996</v>
          </cell>
          <cell r="U269">
            <v>1.6086406941526235</v>
          </cell>
          <cell r="V269">
            <v>2.1716557724977656E-3</v>
          </cell>
          <cell r="Y269">
            <v>368.02130132854131</v>
          </cell>
          <cell r="Z269">
            <v>481.09080941212181</v>
          </cell>
          <cell r="AA269">
            <v>368.02080000000001</v>
          </cell>
          <cell r="AB269">
            <v>481.09120000000001</v>
          </cell>
          <cell r="AC269">
            <v>0.66028229999999999</v>
          </cell>
          <cell r="AD269">
            <v>371.98984217399999</v>
          </cell>
          <cell r="AE269">
            <v>16.799700000000001</v>
          </cell>
          <cell r="AF269">
            <v>0.22155820000000001</v>
          </cell>
        </row>
        <row r="270">
          <cell r="A270" t="str">
            <v>PASIRJADI NAIK - BASE1. Low Value</v>
          </cell>
          <cell r="B270" t="str">
            <v>Gas</v>
          </cell>
          <cell r="C270" t="str">
            <v>1. Low Value</v>
          </cell>
          <cell r="D270" t="str">
            <v>PASIRJADI NAIK - BASE</v>
          </cell>
          <cell r="E270" t="str">
            <v>PASIRJADI NAIK</v>
          </cell>
          <cell r="F270" t="str">
            <v>X0. Development Pending</v>
          </cell>
          <cell r="G270" t="str">
            <v>PT PERTAMINA EP</v>
          </cell>
          <cell r="H270">
            <v>3.9529999999999998</v>
          </cell>
          <cell r="K270">
            <v>1581</v>
          </cell>
          <cell r="L270" t="str">
            <v/>
          </cell>
          <cell r="M270">
            <v>0.3</v>
          </cell>
          <cell r="N270" t="str">
            <v/>
          </cell>
          <cell r="P270" t="str">
            <v/>
          </cell>
          <cell r="Q270">
            <v>0.2984117</v>
          </cell>
          <cell r="R270">
            <v>165.29939999999999</v>
          </cell>
          <cell r="S270">
            <v>0.69471799999999995</v>
          </cell>
          <cell r="T270">
            <v>0.84238550000000001</v>
          </cell>
          <cell r="U270">
            <v>28.867326094518834</v>
          </cell>
          <cell r="V270">
            <v>3.8970725767173309E-2</v>
          </cell>
          <cell r="AA270">
            <v>27.075289999999999</v>
          </cell>
          <cell r="AB270">
            <v>162.55260000000001</v>
          </cell>
          <cell r="AC270">
            <v>0.30547170000000001</v>
          </cell>
          <cell r="AD270">
            <v>1.2075296301</v>
          </cell>
          <cell r="AE270">
            <v>6.4900520000000004</v>
          </cell>
          <cell r="AF270">
            <v>898.24009999999998</v>
          </cell>
        </row>
        <row r="271">
          <cell r="A271" t="str">
            <v>PASIRJADI NAIK - BASE2. Middle Value</v>
          </cell>
          <cell r="B271" t="str">
            <v>Gas</v>
          </cell>
          <cell r="C271" t="str">
            <v>2. Middle Value</v>
          </cell>
          <cell r="D271" t="str">
            <v>PASIRJADI NAIK - BASE</v>
          </cell>
          <cell r="E271" t="str">
            <v>PASIRJADI NAIK</v>
          </cell>
          <cell r="F271" t="str">
            <v>X0. Development Pending</v>
          </cell>
          <cell r="G271" t="str">
            <v>PT PERTAMINA EP</v>
          </cell>
          <cell r="H271">
            <v>3.9529999999999998</v>
          </cell>
          <cell r="K271">
            <v>1581</v>
          </cell>
          <cell r="L271" t="str">
            <v/>
          </cell>
          <cell r="M271">
            <v>0.3</v>
          </cell>
          <cell r="N271" t="str">
            <v/>
          </cell>
          <cell r="P271" t="str">
            <v/>
          </cell>
          <cell r="Q271">
            <v>0.2984117</v>
          </cell>
          <cell r="R271">
            <v>165.29939999999999</v>
          </cell>
          <cell r="S271">
            <v>0.69471799999999995</v>
          </cell>
          <cell r="T271">
            <v>0.84238550000000001</v>
          </cell>
          <cell r="U271">
            <v>28.867326094518834</v>
          </cell>
          <cell r="V271">
            <v>3.8970725767173309E-2</v>
          </cell>
          <cell r="AA271">
            <v>27.075289999999999</v>
          </cell>
          <cell r="AB271">
            <v>162.55260000000001</v>
          </cell>
          <cell r="AC271">
            <v>0.30547170000000001</v>
          </cell>
          <cell r="AD271">
            <v>1.2075296301</v>
          </cell>
          <cell r="AE271">
            <v>6.4900520000000004</v>
          </cell>
          <cell r="AF271">
            <v>898.24009999999998</v>
          </cell>
        </row>
        <row r="272">
          <cell r="A272" t="str">
            <v>PASIRJADI NAIK - BASE3. High Value</v>
          </cell>
          <cell r="B272" t="str">
            <v>Gas</v>
          </cell>
          <cell r="C272" t="str">
            <v>3. High Value</v>
          </cell>
          <cell r="D272" t="str">
            <v>PASIRJADI NAIK - BASE</v>
          </cell>
          <cell r="E272" t="str">
            <v>PASIRJADI NAIK</v>
          </cell>
          <cell r="F272" t="str">
            <v>X0. Development Pending</v>
          </cell>
          <cell r="G272" t="str">
            <v>PT PERTAMINA EP</v>
          </cell>
          <cell r="H272">
            <v>3.9529999999999998</v>
          </cell>
          <cell r="K272">
            <v>1581</v>
          </cell>
          <cell r="L272" t="str">
            <v/>
          </cell>
          <cell r="M272">
            <v>0.3</v>
          </cell>
          <cell r="N272" t="str">
            <v/>
          </cell>
          <cell r="P272" t="str">
            <v/>
          </cell>
          <cell r="Q272">
            <v>0.2984117</v>
          </cell>
          <cell r="R272">
            <v>165.29939999999999</v>
          </cell>
          <cell r="S272">
            <v>0.69471799999999995</v>
          </cell>
          <cell r="T272">
            <v>0.84238550000000001</v>
          </cell>
          <cell r="U272">
            <v>28.867326094518834</v>
          </cell>
          <cell r="V272">
            <v>3.8970725767173309E-2</v>
          </cell>
          <cell r="AA272">
            <v>27.075289999999999</v>
          </cell>
          <cell r="AB272">
            <v>162.55260000000001</v>
          </cell>
          <cell r="AC272">
            <v>0.30547170000000001</v>
          </cell>
          <cell r="AD272">
            <v>1.2075296301</v>
          </cell>
          <cell r="AE272">
            <v>6.4900520000000004</v>
          </cell>
          <cell r="AF272">
            <v>898.24009999999998</v>
          </cell>
        </row>
        <row r="273">
          <cell r="A273" t="str">
            <v>PRANGAT1. Low Value</v>
          </cell>
          <cell r="B273" t="str">
            <v>Gas</v>
          </cell>
          <cell r="C273" t="str">
            <v>1. Low Value</v>
          </cell>
          <cell r="D273" t="str">
            <v>PRANGAT</v>
          </cell>
          <cell r="E273" t="str">
            <v>prangat</v>
          </cell>
          <cell r="F273" t="str">
            <v>X2. Development Undetermined</v>
          </cell>
          <cell r="G273" t="str">
            <v>PT PERTAMINA HULU SANGA SANGA</v>
          </cell>
          <cell r="H273">
            <v>7.4</v>
          </cell>
          <cell r="K273">
            <v>1970</v>
          </cell>
          <cell r="L273" t="str">
            <v/>
          </cell>
          <cell r="M273">
            <v>0.25</v>
          </cell>
          <cell r="N273">
            <v>50</v>
          </cell>
          <cell r="P273" t="str">
            <v/>
          </cell>
          <cell r="Q273">
            <v>0.23764179999999999</v>
          </cell>
          <cell r="R273">
            <v>59.308720000000001</v>
          </cell>
          <cell r="S273">
            <v>0.54089419999999999</v>
          </cell>
          <cell r="T273">
            <v>0.62480930000000001</v>
          </cell>
          <cell r="U273">
            <v>4.7632260687830943</v>
          </cell>
          <cell r="V273">
            <v>6.4303280562186416E-3</v>
          </cell>
          <cell r="AA273">
            <v>347.09750000000003</v>
          </cell>
          <cell r="AB273">
            <v>32.00403</v>
          </cell>
          <cell r="AC273">
            <v>0.68419370000000002</v>
          </cell>
          <cell r="AD273">
            <v>5.0630333800000002</v>
          </cell>
          <cell r="AE273">
            <v>27.243870000000001</v>
          </cell>
          <cell r="AF273">
            <v>15.91588</v>
          </cell>
        </row>
        <row r="274">
          <cell r="A274" t="str">
            <v>PRANGAT2. Middle Value</v>
          </cell>
          <cell r="B274" t="str">
            <v>Gas</v>
          </cell>
          <cell r="C274" t="str">
            <v>2. Middle Value</v>
          </cell>
          <cell r="D274" t="str">
            <v>PRANGAT</v>
          </cell>
          <cell r="E274" t="str">
            <v>prangat</v>
          </cell>
          <cell r="F274" t="str">
            <v>X2. Development Undetermined</v>
          </cell>
          <cell r="G274" t="str">
            <v>PT PERTAMINA HULU SANGA SANGA</v>
          </cell>
          <cell r="H274">
            <v>8.3249999999999993</v>
          </cell>
          <cell r="K274">
            <v>1970</v>
          </cell>
          <cell r="L274" t="str">
            <v/>
          </cell>
          <cell r="M274">
            <v>0.25</v>
          </cell>
          <cell r="N274">
            <v>50</v>
          </cell>
          <cell r="P274" t="str">
            <v/>
          </cell>
          <cell r="Q274">
            <v>0.23764179999999999</v>
          </cell>
          <cell r="R274">
            <v>59.308720000000001</v>
          </cell>
          <cell r="S274">
            <v>0.54089419999999999</v>
          </cell>
          <cell r="T274">
            <v>0.62480930000000001</v>
          </cell>
          <cell r="U274">
            <v>4.7632260687830943</v>
          </cell>
          <cell r="V274">
            <v>6.4303280562186416E-3</v>
          </cell>
          <cell r="AA274">
            <v>347.09750000000003</v>
          </cell>
          <cell r="AB274">
            <v>32.00403</v>
          </cell>
          <cell r="AC274">
            <v>0.68419370000000002</v>
          </cell>
          <cell r="AD274">
            <v>5.6959125524999994</v>
          </cell>
          <cell r="AE274">
            <v>27.243870000000001</v>
          </cell>
          <cell r="AF274">
            <v>15.91588</v>
          </cell>
        </row>
        <row r="275">
          <cell r="A275" t="str">
            <v>PRANGAT3. High Value</v>
          </cell>
          <cell r="B275" t="str">
            <v>Gas</v>
          </cell>
          <cell r="C275" t="str">
            <v>3. High Value</v>
          </cell>
          <cell r="D275" t="str">
            <v>PRANGAT</v>
          </cell>
          <cell r="E275" t="str">
            <v>prangat</v>
          </cell>
          <cell r="F275" t="str">
            <v>X2. Development Undetermined</v>
          </cell>
          <cell r="G275" t="str">
            <v>PT PERTAMINA HULU SANGA SANGA</v>
          </cell>
          <cell r="H275">
            <v>10.175000000000001</v>
          </cell>
          <cell r="K275">
            <v>1970</v>
          </cell>
          <cell r="L275" t="str">
            <v/>
          </cell>
          <cell r="M275">
            <v>0.25</v>
          </cell>
          <cell r="N275">
            <v>50</v>
          </cell>
          <cell r="P275" t="str">
            <v/>
          </cell>
          <cell r="Q275">
            <v>0.23764179999999999</v>
          </cell>
          <cell r="R275">
            <v>59.308720000000001</v>
          </cell>
          <cell r="S275">
            <v>0.54089419999999999</v>
          </cell>
          <cell r="T275">
            <v>0.62480930000000001</v>
          </cell>
          <cell r="U275">
            <v>4.7632260687830943</v>
          </cell>
          <cell r="V275">
            <v>6.4303280562186416E-3</v>
          </cell>
          <cell r="AA275">
            <v>347.09750000000003</v>
          </cell>
          <cell r="AB275">
            <v>32.00403</v>
          </cell>
          <cell r="AC275">
            <v>0.68419370000000002</v>
          </cell>
          <cell r="AD275">
            <v>6.9616708975000003</v>
          </cell>
          <cell r="AE275">
            <v>27.243870000000001</v>
          </cell>
          <cell r="AF275">
            <v>15.91588</v>
          </cell>
        </row>
        <row r="276">
          <cell r="A276" t="str">
            <v>RAHMAT - BASE1. Low Value</v>
          </cell>
          <cell r="B276" t="str">
            <v>Gas</v>
          </cell>
          <cell r="C276" t="str">
            <v>1. Low Value</v>
          </cell>
          <cell r="D276" t="str">
            <v>RAHMAT - BASE</v>
          </cell>
          <cell r="E276" t="str">
            <v>RAHMAT</v>
          </cell>
          <cell r="F276" t="str">
            <v>X2. Development Undetermined</v>
          </cell>
          <cell r="G276" t="str">
            <v>PT ODIRA ENERGY KARANG AGUNG</v>
          </cell>
          <cell r="H276">
            <v>7548</v>
          </cell>
          <cell r="Q276">
            <v>0.3072473</v>
          </cell>
          <cell r="R276">
            <v>942.74239999999998</v>
          </cell>
          <cell r="S276">
            <v>0.61834619999999996</v>
          </cell>
          <cell r="T276">
            <v>0.84406930000000002</v>
          </cell>
          <cell r="U276">
            <v>151.17880773283855</v>
          </cell>
          <cell r="V276">
            <v>0.20409052915653747</v>
          </cell>
          <cell r="X276">
            <v>1.4486579203057395</v>
          </cell>
          <cell r="Y276">
            <v>4.9420384775725283</v>
          </cell>
          <cell r="Z276">
            <v>0.81693878885540516</v>
          </cell>
          <cell r="AA276">
            <v>9.1857109999999995</v>
          </cell>
          <cell r="AB276">
            <v>83.9101</v>
          </cell>
          <cell r="AC276">
            <v>0.79752020000000001</v>
          </cell>
          <cell r="AD276">
            <v>6019.6824696000003</v>
          </cell>
          <cell r="AE276">
            <v>165.6952</v>
          </cell>
          <cell r="AF276">
            <v>201.46860000000001</v>
          </cell>
        </row>
        <row r="277">
          <cell r="A277" t="str">
            <v>RAHMAT - BASE2. Middle Value</v>
          </cell>
          <cell r="B277" t="str">
            <v>Gas</v>
          </cell>
          <cell r="C277" t="str">
            <v>2. Middle Value</v>
          </cell>
          <cell r="D277" t="str">
            <v>RAHMAT - BASE</v>
          </cell>
          <cell r="E277" t="str">
            <v>RAHMAT</v>
          </cell>
          <cell r="F277" t="str">
            <v>X2. Development Undetermined</v>
          </cell>
          <cell r="G277" t="str">
            <v>PT ODIRA ENERGY KARANG AGUNG</v>
          </cell>
          <cell r="H277">
            <v>20140</v>
          </cell>
          <cell r="Q277">
            <v>0.3072473</v>
          </cell>
          <cell r="R277">
            <v>942.74239999999998</v>
          </cell>
          <cell r="S277">
            <v>0.61834619999999996</v>
          </cell>
          <cell r="T277">
            <v>0.84406930000000002</v>
          </cell>
          <cell r="U277">
            <v>151.17880773283855</v>
          </cell>
          <cell r="V277">
            <v>0.20409052915653747</v>
          </cell>
          <cell r="X277">
            <v>1.4486579203057395</v>
          </cell>
          <cell r="Y277">
            <v>4.9420384775725283</v>
          </cell>
          <cell r="Z277">
            <v>0.81693878885540516</v>
          </cell>
          <cell r="AA277">
            <v>9.1857109999999995</v>
          </cell>
          <cell r="AB277">
            <v>83.9101</v>
          </cell>
          <cell r="AC277">
            <v>0.79752020000000001</v>
          </cell>
          <cell r="AD277">
            <v>16062.056828000001</v>
          </cell>
          <cell r="AE277">
            <v>165.6952</v>
          </cell>
          <cell r="AF277">
            <v>201.46860000000001</v>
          </cell>
        </row>
        <row r="278">
          <cell r="A278" t="str">
            <v>RAHMAT - BASE3. High Value</v>
          </cell>
          <cell r="B278" t="str">
            <v>Gas</v>
          </cell>
          <cell r="C278" t="str">
            <v>3. High Value</v>
          </cell>
          <cell r="D278" t="str">
            <v>RAHMAT - BASE</v>
          </cell>
          <cell r="E278" t="str">
            <v>RAHMAT</v>
          </cell>
          <cell r="F278" t="str">
            <v>X2. Development Undetermined</v>
          </cell>
          <cell r="G278" t="str">
            <v>PT ODIRA ENERGY KARANG AGUNG</v>
          </cell>
          <cell r="H278">
            <v>36400</v>
          </cell>
          <cell r="Q278">
            <v>0.3072473</v>
          </cell>
          <cell r="R278">
            <v>942.74239999999998</v>
          </cell>
          <cell r="S278">
            <v>0.61834619999999996</v>
          </cell>
          <cell r="T278">
            <v>0.84406930000000002</v>
          </cell>
          <cell r="U278">
            <v>151.17880773283855</v>
          </cell>
          <cell r="V278">
            <v>0.20409052915653747</v>
          </cell>
          <cell r="X278">
            <v>1.4486579203057395</v>
          </cell>
          <cell r="Y278">
            <v>4.9420384775725283</v>
          </cell>
          <cell r="Z278">
            <v>0.81693878885540516</v>
          </cell>
          <cell r="AA278">
            <v>9.1857109999999995</v>
          </cell>
          <cell r="AB278">
            <v>83.9101</v>
          </cell>
          <cell r="AC278">
            <v>0.79752020000000001</v>
          </cell>
          <cell r="AD278">
            <v>29029.735280000001</v>
          </cell>
          <cell r="AE278">
            <v>165.6952</v>
          </cell>
          <cell r="AF278">
            <v>201.46860000000001</v>
          </cell>
        </row>
        <row r="279">
          <cell r="A279" t="str">
            <v>RAYUN OTHER - BASE1. Low Value</v>
          </cell>
          <cell r="B279" t="str">
            <v>Oil-Gas</v>
          </cell>
          <cell r="C279" t="str">
            <v>1. Low Value</v>
          </cell>
          <cell r="D279" t="str">
            <v>RAYUN OTHER - BASE</v>
          </cell>
          <cell r="E279" t="str">
            <v>RAYUN</v>
          </cell>
          <cell r="F279" t="str">
            <v>X0. Development Pending</v>
          </cell>
          <cell r="G279" t="str">
            <v>Jindi South Jambi B Co. Ltd</v>
          </cell>
          <cell r="H279">
            <v>2032.96</v>
          </cell>
          <cell r="K279">
            <v>7028</v>
          </cell>
          <cell r="L279" t="str">
            <v/>
          </cell>
          <cell r="N279" t="str">
            <v/>
          </cell>
          <cell r="P279" t="str">
            <v/>
          </cell>
          <cell r="Q279">
            <v>0.1229804</v>
          </cell>
          <cell r="R279">
            <v>193.04409999999999</v>
          </cell>
          <cell r="S279">
            <v>0.28086640000000002</v>
          </cell>
          <cell r="T279">
            <v>0.79170839999999998</v>
          </cell>
          <cell r="U279">
            <v>5.27907065535328</v>
          </cell>
          <cell r="V279">
            <v>7.1267153092633428E-3</v>
          </cell>
          <cell r="AA279">
            <v>153.80500000000001</v>
          </cell>
          <cell r="AB279">
            <v>81.840029999999999</v>
          </cell>
          <cell r="AC279">
            <v>0.38162990000000002</v>
          </cell>
          <cell r="AD279">
            <v>775.83832150400008</v>
          </cell>
          <cell r="AE279">
            <v>15.736929999999999</v>
          </cell>
          <cell r="AF279">
            <v>29.172350000000002</v>
          </cell>
        </row>
        <row r="280">
          <cell r="A280" t="str">
            <v>RAYUN OTHER - BASE2. Middle Value</v>
          </cell>
          <cell r="B280" t="str">
            <v>Oil-Gas</v>
          </cell>
          <cell r="C280" t="str">
            <v>2. Middle Value</v>
          </cell>
          <cell r="D280" t="str">
            <v>RAYUN OTHER - BASE</v>
          </cell>
          <cell r="E280" t="str">
            <v>RAYUN</v>
          </cell>
          <cell r="F280" t="str">
            <v>X0. Development Pending</v>
          </cell>
          <cell r="G280" t="str">
            <v>Jindi South Jambi B Co. Ltd</v>
          </cell>
          <cell r="H280">
            <v>2033.18</v>
          </cell>
          <cell r="K280">
            <v>7028</v>
          </cell>
          <cell r="L280" t="str">
            <v/>
          </cell>
          <cell r="N280" t="str">
            <v/>
          </cell>
          <cell r="P280" t="str">
            <v/>
          </cell>
          <cell r="Q280">
            <v>0.1229804</v>
          </cell>
          <cell r="R280">
            <v>193.04409999999999</v>
          </cell>
          <cell r="S280">
            <v>0.28086640000000002</v>
          </cell>
          <cell r="T280">
            <v>0.79170839999999998</v>
          </cell>
          <cell r="U280">
            <v>5.27907065535328</v>
          </cell>
          <cell r="V280">
            <v>7.1267153092633428E-3</v>
          </cell>
          <cell r="AA280">
            <v>153.80500000000001</v>
          </cell>
          <cell r="AB280">
            <v>81.840029999999999</v>
          </cell>
          <cell r="AC280">
            <v>0.38162990000000002</v>
          </cell>
          <cell r="AD280">
            <v>775.92228008200004</v>
          </cell>
          <cell r="AE280">
            <v>15.736929999999999</v>
          </cell>
          <cell r="AF280">
            <v>29.172350000000002</v>
          </cell>
        </row>
        <row r="281">
          <cell r="A281" t="str">
            <v>RAYUN OTHER - BASE3. High Value</v>
          </cell>
          <cell r="B281" t="str">
            <v>Oil-Gas</v>
          </cell>
          <cell r="C281" t="str">
            <v>3. High Value</v>
          </cell>
          <cell r="D281" t="str">
            <v>RAYUN OTHER - BASE</v>
          </cell>
          <cell r="E281" t="str">
            <v>RAYUN</v>
          </cell>
          <cell r="F281" t="str">
            <v>X0. Development Pending</v>
          </cell>
          <cell r="G281" t="str">
            <v>Jindi South Jambi B Co. Ltd</v>
          </cell>
          <cell r="H281">
            <v>2033.41</v>
          </cell>
          <cell r="K281">
            <v>7028</v>
          </cell>
          <cell r="L281" t="str">
            <v/>
          </cell>
          <cell r="N281" t="str">
            <v/>
          </cell>
          <cell r="P281" t="str">
            <v/>
          </cell>
          <cell r="Q281">
            <v>0.1229804</v>
          </cell>
          <cell r="R281">
            <v>193.04409999999999</v>
          </cell>
          <cell r="S281">
            <v>0.28086640000000002</v>
          </cell>
          <cell r="T281">
            <v>0.79170839999999998</v>
          </cell>
          <cell r="U281">
            <v>5.27907065535328</v>
          </cell>
          <cell r="V281">
            <v>7.1267153092633428E-3</v>
          </cell>
          <cell r="AA281">
            <v>153.80500000000001</v>
          </cell>
          <cell r="AB281">
            <v>81.840029999999999</v>
          </cell>
          <cell r="AC281">
            <v>0.38162990000000002</v>
          </cell>
          <cell r="AD281">
            <v>776.01005495900006</v>
          </cell>
          <cell r="AE281">
            <v>15.736929999999999</v>
          </cell>
          <cell r="AF281">
            <v>29.172350000000002</v>
          </cell>
        </row>
        <row r="282">
          <cell r="A282" t="str">
            <v>RAYUN TALANG AKAR - BASE1. Low Value</v>
          </cell>
          <cell r="B282" t="str">
            <v>Oil-Gas</v>
          </cell>
          <cell r="C282" t="str">
            <v>1. Low Value</v>
          </cell>
          <cell r="D282" t="str">
            <v>RAYUN TALANG AKAR - BASE</v>
          </cell>
          <cell r="E282" t="str">
            <v>RAYUN</v>
          </cell>
          <cell r="F282" t="str">
            <v>X1. Discovery under Evaluation</v>
          </cell>
          <cell r="G282" t="str">
            <v>Jindi South Jambi B Co. Ltd</v>
          </cell>
          <cell r="H282">
            <v>2032.96</v>
          </cell>
          <cell r="K282">
            <v>7028</v>
          </cell>
          <cell r="L282" t="str">
            <v/>
          </cell>
          <cell r="N282" t="str">
            <v/>
          </cell>
          <cell r="P282" t="str">
            <v/>
          </cell>
          <cell r="Q282">
            <v>0.1229804</v>
          </cell>
          <cell r="R282">
            <v>193.04409999999999</v>
          </cell>
          <cell r="S282">
            <v>0.28086640000000002</v>
          </cell>
          <cell r="T282">
            <v>0.79170839999999998</v>
          </cell>
          <cell r="U282">
            <v>5.27907065535328</v>
          </cell>
          <cell r="V282">
            <v>7.1267153092633428E-3</v>
          </cell>
          <cell r="AA282">
            <v>153.80500000000001</v>
          </cell>
          <cell r="AB282">
            <v>81.840029999999999</v>
          </cell>
          <cell r="AC282">
            <v>0.38162990000000002</v>
          </cell>
          <cell r="AD282">
            <v>775.83832150400008</v>
          </cell>
          <cell r="AE282">
            <v>15.736929999999999</v>
          </cell>
          <cell r="AF282">
            <v>29.172350000000002</v>
          </cell>
        </row>
        <row r="283">
          <cell r="A283" t="str">
            <v>RAYUN TALANG AKAR - BASE2. Middle Value</v>
          </cell>
          <cell r="B283" t="str">
            <v>Oil-Gas</v>
          </cell>
          <cell r="C283" t="str">
            <v>2. Middle Value</v>
          </cell>
          <cell r="D283" t="str">
            <v>RAYUN TALANG AKAR - BASE</v>
          </cell>
          <cell r="E283" t="str">
            <v>RAYUN</v>
          </cell>
          <cell r="F283" t="str">
            <v>X1. Discovery under Evaluation</v>
          </cell>
          <cell r="G283" t="str">
            <v>Jindi South Jambi B Co. Ltd</v>
          </cell>
          <cell r="H283">
            <v>2033.18</v>
          </cell>
          <cell r="K283">
            <v>7028</v>
          </cell>
          <cell r="L283" t="str">
            <v/>
          </cell>
          <cell r="N283" t="str">
            <v/>
          </cell>
          <cell r="P283" t="str">
            <v/>
          </cell>
          <cell r="Q283">
            <v>0.1229804</v>
          </cell>
          <cell r="R283">
            <v>193.04409999999999</v>
          </cell>
          <cell r="S283">
            <v>0.28086640000000002</v>
          </cell>
          <cell r="T283">
            <v>0.79170839999999998</v>
          </cell>
          <cell r="U283">
            <v>5.27907065535328</v>
          </cell>
          <cell r="V283">
            <v>7.1267153092633428E-3</v>
          </cell>
          <cell r="AA283">
            <v>153.80500000000001</v>
          </cell>
          <cell r="AB283">
            <v>81.840029999999999</v>
          </cell>
          <cell r="AC283">
            <v>0.38162990000000002</v>
          </cell>
          <cell r="AD283">
            <v>775.92228008200004</v>
          </cell>
          <cell r="AE283">
            <v>15.736929999999999</v>
          </cell>
          <cell r="AF283">
            <v>29.172350000000002</v>
          </cell>
        </row>
        <row r="284">
          <cell r="A284" t="str">
            <v>RAYUN TALANG AKAR - BASE3. High Value</v>
          </cell>
          <cell r="B284" t="str">
            <v>Oil-Gas</v>
          </cell>
          <cell r="C284" t="str">
            <v>3. High Value</v>
          </cell>
          <cell r="D284" t="str">
            <v>RAYUN TALANG AKAR - BASE</v>
          </cell>
          <cell r="E284" t="str">
            <v>RAYUN</v>
          </cell>
          <cell r="F284" t="str">
            <v>X1. Discovery under Evaluation</v>
          </cell>
          <cell r="G284" t="str">
            <v>Jindi South Jambi B Co. Ltd</v>
          </cell>
          <cell r="H284">
            <v>2033.41</v>
          </cell>
          <cell r="K284">
            <v>7028</v>
          </cell>
          <cell r="L284" t="str">
            <v/>
          </cell>
          <cell r="N284" t="str">
            <v/>
          </cell>
          <cell r="P284" t="str">
            <v/>
          </cell>
          <cell r="Q284">
            <v>0.1229804</v>
          </cell>
          <cell r="R284">
            <v>193.04409999999999</v>
          </cell>
          <cell r="S284">
            <v>0.28086640000000002</v>
          </cell>
          <cell r="T284">
            <v>0.79170839999999998</v>
          </cell>
          <cell r="U284">
            <v>5.27907065535328</v>
          </cell>
          <cell r="V284">
            <v>7.1267153092633428E-3</v>
          </cell>
          <cell r="AA284">
            <v>153.80500000000001</v>
          </cell>
          <cell r="AB284">
            <v>81.840029999999999</v>
          </cell>
          <cell r="AC284">
            <v>0.38162990000000002</v>
          </cell>
          <cell r="AD284">
            <v>776.01005495900006</v>
          </cell>
          <cell r="AE284">
            <v>15.736929999999999</v>
          </cell>
          <cell r="AF284">
            <v>29.172350000000002</v>
          </cell>
        </row>
        <row r="285">
          <cell r="A285" t="str">
            <v>RENGASDENGKLOK N - BASE1. Low Value</v>
          </cell>
          <cell r="B285" t="str">
            <v>Gas</v>
          </cell>
          <cell r="C285" t="str">
            <v>1. Low Value</v>
          </cell>
          <cell r="D285" t="str">
            <v>RENGASDENGKLOK N - BASE</v>
          </cell>
          <cell r="E285" t="str">
            <v>RENGASDENGKLOK N</v>
          </cell>
          <cell r="F285" t="str">
            <v>X0. Development Pending</v>
          </cell>
          <cell r="G285" t="str">
            <v>PT PERTAMINA EP</v>
          </cell>
          <cell r="H285">
            <v>9.4290000000000003</v>
          </cell>
          <cell r="K285">
            <v>1985</v>
          </cell>
          <cell r="L285" t="str">
            <v/>
          </cell>
          <cell r="N285" t="str">
            <v/>
          </cell>
          <cell r="P285" t="str">
            <v/>
          </cell>
          <cell r="Q285">
            <v>0.22052189999999999</v>
          </cell>
          <cell r="R285">
            <v>165.1224</v>
          </cell>
          <cell r="S285">
            <v>0.69121540000000004</v>
          </cell>
          <cell r="T285">
            <v>0.73969700000000005</v>
          </cell>
          <cell r="U285">
            <v>18.61765511098293</v>
          </cell>
          <cell r="V285">
            <v>2.513372833293661E-2</v>
          </cell>
          <cell r="AA285">
            <v>137.7276</v>
          </cell>
          <cell r="AB285">
            <v>15.566509999999999</v>
          </cell>
          <cell r="AC285">
            <v>0.70672639999999998</v>
          </cell>
          <cell r="AD285">
            <v>6.6637232256000001</v>
          </cell>
          <cell r="AE285">
            <v>13.31598</v>
          </cell>
          <cell r="AF285">
            <v>39.119579999999999</v>
          </cell>
        </row>
        <row r="286">
          <cell r="A286" t="str">
            <v>RENGASDENGKLOK N - BASE2. Middle Value</v>
          </cell>
          <cell r="B286" t="str">
            <v>Gas</v>
          </cell>
          <cell r="C286" t="str">
            <v>2. Middle Value</v>
          </cell>
          <cell r="D286" t="str">
            <v>RENGASDENGKLOK N - BASE</v>
          </cell>
          <cell r="E286" t="str">
            <v>RENGASDENGKLOK N</v>
          </cell>
          <cell r="F286" t="str">
            <v>X0. Development Pending</v>
          </cell>
          <cell r="G286" t="str">
            <v>PT PERTAMINA EP</v>
          </cell>
          <cell r="H286">
            <v>9.4290000000000003</v>
          </cell>
          <cell r="K286">
            <v>1985</v>
          </cell>
          <cell r="L286" t="str">
            <v/>
          </cell>
          <cell r="N286" t="str">
            <v/>
          </cell>
          <cell r="P286" t="str">
            <v/>
          </cell>
          <cell r="Q286">
            <v>0.22052189999999999</v>
          </cell>
          <cell r="R286">
            <v>165.1224</v>
          </cell>
          <cell r="S286">
            <v>0.69121540000000004</v>
          </cell>
          <cell r="T286">
            <v>0.73969700000000005</v>
          </cell>
          <cell r="U286">
            <v>18.61765511098293</v>
          </cell>
          <cell r="V286">
            <v>2.513372833293661E-2</v>
          </cell>
          <cell r="AA286">
            <v>137.7276</v>
          </cell>
          <cell r="AB286">
            <v>15.566509999999999</v>
          </cell>
          <cell r="AC286">
            <v>0.70672639999999998</v>
          </cell>
          <cell r="AD286">
            <v>6.6637232256000001</v>
          </cell>
          <cell r="AE286">
            <v>13.31598</v>
          </cell>
          <cell r="AF286">
            <v>39.119579999999999</v>
          </cell>
        </row>
        <row r="287">
          <cell r="A287" t="str">
            <v>RENGASDENGKLOK N - BASE3. High Value</v>
          </cell>
          <cell r="B287" t="str">
            <v>Gas</v>
          </cell>
          <cell r="C287" t="str">
            <v>3. High Value</v>
          </cell>
          <cell r="D287" t="str">
            <v>RENGASDENGKLOK N - BASE</v>
          </cell>
          <cell r="E287" t="str">
            <v>RENGASDENGKLOK N</v>
          </cell>
          <cell r="F287" t="str">
            <v>X0. Development Pending</v>
          </cell>
          <cell r="G287" t="str">
            <v>PT PERTAMINA EP</v>
          </cell>
          <cell r="H287">
            <v>9.4290000000000003</v>
          </cell>
          <cell r="K287">
            <v>1985</v>
          </cell>
          <cell r="L287" t="str">
            <v/>
          </cell>
          <cell r="N287" t="str">
            <v/>
          </cell>
          <cell r="P287" t="str">
            <v/>
          </cell>
          <cell r="Q287">
            <v>0.22052189999999999</v>
          </cell>
          <cell r="R287">
            <v>165.1224</v>
          </cell>
          <cell r="S287">
            <v>0.69121540000000004</v>
          </cell>
          <cell r="T287">
            <v>0.73969700000000005</v>
          </cell>
          <cell r="U287">
            <v>18.61765511098293</v>
          </cell>
          <cell r="V287">
            <v>2.513372833293661E-2</v>
          </cell>
          <cell r="AA287">
            <v>137.7276</v>
          </cell>
          <cell r="AB287">
            <v>15.566509999999999</v>
          </cell>
          <cell r="AC287">
            <v>0.70672639999999998</v>
          </cell>
          <cell r="AD287">
            <v>6.6637232256000001</v>
          </cell>
          <cell r="AE287">
            <v>13.31598</v>
          </cell>
          <cell r="AF287">
            <v>39.119579999999999</v>
          </cell>
        </row>
        <row r="288">
          <cell r="A288" t="str">
            <v>RENGASDENGKLOK O - BASE1. Low Value</v>
          </cell>
          <cell r="B288" t="str">
            <v>Gas</v>
          </cell>
          <cell r="C288" t="str">
            <v>1. Low Value</v>
          </cell>
          <cell r="D288" t="str">
            <v>RENGASDENGKLOK O - BASE</v>
          </cell>
          <cell r="E288" t="str">
            <v>RENGASDENGKLOK O</v>
          </cell>
          <cell r="F288" t="str">
            <v>X0. Development Pending</v>
          </cell>
          <cell r="G288" t="str">
            <v>PT PERTAMINA EP</v>
          </cell>
          <cell r="H288">
            <v>2.9129999999999998</v>
          </cell>
          <cell r="K288">
            <v>3250</v>
          </cell>
          <cell r="L288" t="str">
            <v/>
          </cell>
          <cell r="M288">
            <v>0.19</v>
          </cell>
          <cell r="N288" t="str">
            <v/>
          </cell>
          <cell r="P288" t="str">
            <v/>
          </cell>
          <cell r="Q288">
            <v>0.1968782</v>
          </cell>
          <cell r="R288">
            <v>107.35590000000001</v>
          </cell>
          <cell r="S288">
            <v>0.5945665</v>
          </cell>
          <cell r="T288">
            <v>0.82014169999999997</v>
          </cell>
          <cell r="U288">
            <v>10.306539621603068</v>
          </cell>
          <cell r="V288">
            <v>1.39137697716403E-2</v>
          </cell>
          <cell r="AA288">
            <v>150.43369999999999</v>
          </cell>
          <cell r="AB288">
            <v>468.64109999999999</v>
          </cell>
          <cell r="AC288">
            <v>0.71886380000000005</v>
          </cell>
          <cell r="AD288">
            <v>2.0940502494</v>
          </cell>
          <cell r="AE288">
            <v>2.691344</v>
          </cell>
          <cell r="AF288">
            <v>66.364080000000001</v>
          </cell>
        </row>
        <row r="289">
          <cell r="A289" t="str">
            <v>RENGASDENGKLOK O - BASE2. Middle Value</v>
          </cell>
          <cell r="B289" t="str">
            <v>Gas</v>
          </cell>
          <cell r="C289" t="str">
            <v>2. Middle Value</v>
          </cell>
          <cell r="D289" t="str">
            <v>RENGASDENGKLOK O - BASE</v>
          </cell>
          <cell r="E289" t="str">
            <v>RENGASDENGKLOK O</v>
          </cell>
          <cell r="F289" t="str">
            <v>X0. Development Pending</v>
          </cell>
          <cell r="G289" t="str">
            <v>PT PERTAMINA EP</v>
          </cell>
          <cell r="H289">
            <v>2.9129999999999998</v>
          </cell>
          <cell r="K289">
            <v>3250</v>
          </cell>
          <cell r="L289" t="str">
            <v/>
          </cell>
          <cell r="M289">
            <v>0.19</v>
          </cell>
          <cell r="N289" t="str">
            <v/>
          </cell>
          <cell r="P289" t="str">
            <v/>
          </cell>
          <cell r="Q289">
            <v>0.1968782</v>
          </cell>
          <cell r="R289">
            <v>107.35590000000001</v>
          </cell>
          <cell r="S289">
            <v>0.5945665</v>
          </cell>
          <cell r="T289">
            <v>0.82014169999999997</v>
          </cell>
          <cell r="U289">
            <v>10.306539621603068</v>
          </cell>
          <cell r="V289">
            <v>1.39137697716403E-2</v>
          </cell>
          <cell r="AA289">
            <v>150.43369999999999</v>
          </cell>
          <cell r="AB289">
            <v>468.64109999999999</v>
          </cell>
          <cell r="AC289">
            <v>0.71886380000000005</v>
          </cell>
          <cell r="AD289">
            <v>2.0940502494</v>
          </cell>
          <cell r="AE289">
            <v>2.691344</v>
          </cell>
          <cell r="AF289">
            <v>66.364080000000001</v>
          </cell>
        </row>
        <row r="290">
          <cell r="A290" t="str">
            <v>RENGASDENGKLOK O - BASE3. High Value</v>
          </cell>
          <cell r="B290" t="str">
            <v>Gas</v>
          </cell>
          <cell r="C290" t="str">
            <v>3. High Value</v>
          </cell>
          <cell r="D290" t="str">
            <v>RENGASDENGKLOK O - BASE</v>
          </cell>
          <cell r="E290" t="str">
            <v>RENGASDENGKLOK O</v>
          </cell>
          <cell r="F290" t="str">
            <v>X0. Development Pending</v>
          </cell>
          <cell r="G290" t="str">
            <v>PT PERTAMINA EP</v>
          </cell>
          <cell r="H290">
            <v>2.9129999999999998</v>
          </cell>
          <cell r="K290">
            <v>3250</v>
          </cell>
          <cell r="L290" t="str">
            <v/>
          </cell>
          <cell r="M290">
            <v>0.19</v>
          </cell>
          <cell r="N290" t="str">
            <v/>
          </cell>
          <cell r="P290" t="str">
            <v/>
          </cell>
          <cell r="Q290">
            <v>0.1968782</v>
          </cell>
          <cell r="R290">
            <v>107.35590000000001</v>
          </cell>
          <cell r="S290">
            <v>0.5945665</v>
          </cell>
          <cell r="T290">
            <v>0.82014169999999997</v>
          </cell>
          <cell r="U290">
            <v>10.306539621603068</v>
          </cell>
          <cell r="V290">
            <v>1.39137697716403E-2</v>
          </cell>
          <cell r="AA290">
            <v>150.43369999999999</v>
          </cell>
          <cell r="AB290">
            <v>468.64109999999999</v>
          </cell>
          <cell r="AC290">
            <v>0.71886380000000005</v>
          </cell>
          <cell r="AD290">
            <v>2.0940502494</v>
          </cell>
          <cell r="AE290">
            <v>2.691344</v>
          </cell>
          <cell r="AF290">
            <v>66.364080000000001</v>
          </cell>
        </row>
        <row r="291">
          <cell r="A291" t="str">
            <v>BANGKIRAI - BASE3. High Value</v>
          </cell>
          <cell r="B291" t="str">
            <v>Oil-Gas</v>
          </cell>
          <cell r="C291" t="str">
            <v>3. High Value</v>
          </cell>
          <cell r="D291" t="str">
            <v>BANGKIRAI - BASE</v>
          </cell>
          <cell r="E291" t="str">
            <v>BANGKIRAI</v>
          </cell>
          <cell r="F291" t="str">
            <v>E0. On Production</v>
          </cell>
          <cell r="G291" t="str">
            <v>PT PERTAMINA HULU KALIMANTAN TIMUR</v>
          </cell>
          <cell r="H291">
            <v>2.2999999999999998</v>
          </cell>
          <cell r="K291">
            <v>4000</v>
          </cell>
          <cell r="L291" t="str">
            <v/>
          </cell>
          <cell r="N291" t="str">
            <v/>
          </cell>
          <cell r="P291" t="str">
            <v/>
          </cell>
          <cell r="Q291">
            <v>0.20723820000000001</v>
          </cell>
          <cell r="R291">
            <v>324.87619999999998</v>
          </cell>
          <cell r="S291">
            <v>0.65680179999999999</v>
          </cell>
          <cell r="T291">
            <v>0.71653829999999996</v>
          </cell>
          <cell r="U291">
            <v>31.685564698723002</v>
          </cell>
          <cell r="V291">
            <v>4.2775331827024338E-2</v>
          </cell>
          <cell r="AA291">
            <v>61.704689999999999</v>
          </cell>
          <cell r="AB291">
            <v>89.029210000000006</v>
          </cell>
          <cell r="AC291">
            <v>0.22238749999999999</v>
          </cell>
          <cell r="AD291">
            <v>0.51149124999999995</v>
          </cell>
          <cell r="AE291">
            <v>10.24635</v>
          </cell>
          <cell r="AF291">
            <v>146.75380000000001</v>
          </cell>
        </row>
        <row r="292">
          <cell r="A292" t="str">
            <v>BANGKO - BASE1. Low Value</v>
          </cell>
          <cell r="B292" t="str">
            <v>Oil-Gas</v>
          </cell>
          <cell r="C292" t="str">
            <v>1. Low Value</v>
          </cell>
          <cell r="D292" t="str">
            <v>BANGKO - BASE</v>
          </cell>
          <cell r="E292" t="str">
            <v>BANGKO</v>
          </cell>
          <cell r="F292" t="str">
            <v>E0. On Production</v>
          </cell>
          <cell r="G292" t="str">
            <v>PT PERTAMINA HULU ROKAN</v>
          </cell>
          <cell r="H292">
            <v>31.358000000000001</v>
          </cell>
          <cell r="K292">
            <v>3180</v>
          </cell>
          <cell r="L292" t="str">
            <v/>
          </cell>
          <cell r="M292">
            <v>0.25</v>
          </cell>
          <cell r="N292" t="str">
            <v/>
          </cell>
          <cell r="O292">
            <v>0</v>
          </cell>
          <cell r="P292" t="str">
            <v/>
          </cell>
          <cell r="Q292">
            <v>0.24607129999999999</v>
          </cell>
          <cell r="R292">
            <v>997.61969999999997</v>
          </cell>
          <cell r="S292">
            <v>0.74644569999999999</v>
          </cell>
          <cell r="T292">
            <v>0.65166800000000003</v>
          </cell>
          <cell r="U292">
            <v>119.41272151349177</v>
          </cell>
          <cell r="V292">
            <v>0.16120649373541127</v>
          </cell>
          <cell r="W292">
            <v>0.5851761333333334</v>
          </cell>
          <cell r="AA292">
            <v>19.859089999999998</v>
          </cell>
          <cell r="AB292">
            <v>51.493070000000003</v>
          </cell>
          <cell r="AC292">
            <v>0.2459123</v>
          </cell>
          <cell r="AD292">
            <v>7.7113179034000003</v>
          </cell>
          <cell r="AE292">
            <v>0.59934829999999994</v>
          </cell>
          <cell r="AF292">
            <v>218.56180000000001</v>
          </cell>
        </row>
        <row r="293">
          <cell r="A293" t="str">
            <v>BANGKO - BASE2. Middle Value</v>
          </cell>
          <cell r="B293" t="str">
            <v>Oil-Gas</v>
          </cell>
          <cell r="C293" t="str">
            <v>2. Middle Value</v>
          </cell>
          <cell r="D293" t="str">
            <v>BANGKO - BASE</v>
          </cell>
          <cell r="E293" t="str">
            <v>BANGKO</v>
          </cell>
          <cell r="F293" t="str">
            <v>E0. On Production</v>
          </cell>
          <cell r="G293" t="str">
            <v>PT PERTAMINA HULU ROKAN</v>
          </cell>
          <cell r="H293">
            <v>31.358000000000001</v>
          </cell>
          <cell r="K293">
            <v>3180</v>
          </cell>
          <cell r="L293" t="str">
            <v/>
          </cell>
          <cell r="M293">
            <v>0.25</v>
          </cell>
          <cell r="N293" t="str">
            <v/>
          </cell>
          <cell r="O293">
            <v>0</v>
          </cell>
          <cell r="P293" t="str">
            <v/>
          </cell>
          <cell r="Q293">
            <v>0.24607129999999999</v>
          </cell>
          <cell r="R293">
            <v>997.61969999999997</v>
          </cell>
          <cell r="S293">
            <v>0.74644569999999999</v>
          </cell>
          <cell r="T293">
            <v>0.65166800000000003</v>
          </cell>
          <cell r="U293">
            <v>119.41272151349177</v>
          </cell>
          <cell r="V293">
            <v>0.16120649373541127</v>
          </cell>
          <cell r="W293">
            <v>0.5851761333333334</v>
          </cell>
          <cell r="AA293">
            <v>19.859089999999998</v>
          </cell>
          <cell r="AB293">
            <v>51.493070000000003</v>
          </cell>
          <cell r="AC293">
            <v>0.2459123</v>
          </cell>
          <cell r="AD293">
            <v>7.7113179034000003</v>
          </cell>
          <cell r="AE293">
            <v>0.59934829999999994</v>
          </cell>
          <cell r="AF293">
            <v>218.56180000000001</v>
          </cell>
        </row>
        <row r="294">
          <cell r="A294" t="str">
            <v>RONGGOLAWE  - BASE1. Low Value</v>
          </cell>
          <cell r="B294" t="str">
            <v>Oil-Gas</v>
          </cell>
          <cell r="C294" t="str">
            <v>1. Low Value</v>
          </cell>
          <cell r="D294" t="str">
            <v>RONGGOLAWE  - BASE</v>
          </cell>
          <cell r="E294" t="str">
            <v xml:space="preserve">RONGGOLAWE </v>
          </cell>
          <cell r="F294" t="str">
            <v>X1. Discovery under Evaluation</v>
          </cell>
          <cell r="G294" t="str">
            <v>SAKA INDONESIA PANGKAH LTD.</v>
          </cell>
          <cell r="H294">
            <v>8</v>
          </cell>
          <cell r="Q294">
            <v>0.2422964</v>
          </cell>
          <cell r="R294">
            <v>206.78190000000001</v>
          </cell>
          <cell r="S294">
            <v>0.76062540000000001</v>
          </cell>
          <cell r="T294">
            <v>0.64664160000000004</v>
          </cell>
          <cell r="U294">
            <v>24.64302101192742</v>
          </cell>
          <cell r="V294">
            <v>3.3267937972019525E-2</v>
          </cell>
          <cell r="AA294">
            <v>59.191270000000003</v>
          </cell>
          <cell r="AB294">
            <v>57.574730000000002</v>
          </cell>
          <cell r="AC294">
            <v>0.22042809999999999</v>
          </cell>
          <cell r="AD294">
            <v>1.7634247999999999</v>
          </cell>
          <cell r="AE294">
            <v>12.96396</v>
          </cell>
          <cell r="AF294">
            <v>258.06639999999999</v>
          </cell>
        </row>
        <row r="295">
          <cell r="A295" t="str">
            <v>RONGGOLAWE  - BASE2. Middle Value</v>
          </cell>
          <cell r="B295" t="str">
            <v>Oil-Gas</v>
          </cell>
          <cell r="C295" t="str">
            <v>2. Middle Value</v>
          </cell>
          <cell r="D295" t="str">
            <v>RONGGOLAWE  - BASE</v>
          </cell>
          <cell r="E295" t="str">
            <v xml:space="preserve">RONGGOLAWE </v>
          </cell>
          <cell r="F295" t="str">
            <v>X1. Discovery under Evaluation</v>
          </cell>
          <cell r="G295" t="str">
            <v>SAKA INDONESIA PANGKAH LTD.</v>
          </cell>
          <cell r="H295">
            <v>8.5</v>
          </cell>
          <cell r="Q295">
            <v>0.2422964</v>
          </cell>
          <cell r="R295">
            <v>206.78190000000001</v>
          </cell>
          <cell r="S295">
            <v>0.76062540000000001</v>
          </cell>
          <cell r="T295">
            <v>0.64664160000000004</v>
          </cell>
          <cell r="U295">
            <v>24.64302101192742</v>
          </cell>
          <cell r="V295">
            <v>3.3267937972019525E-2</v>
          </cell>
          <cell r="AA295">
            <v>59.191270000000003</v>
          </cell>
          <cell r="AB295">
            <v>57.574730000000002</v>
          </cell>
          <cell r="AC295">
            <v>0.22042809999999999</v>
          </cell>
          <cell r="AD295">
            <v>1.8736388499999999</v>
          </cell>
          <cell r="AE295">
            <v>12.96396</v>
          </cell>
          <cell r="AF295">
            <v>258.06639999999999</v>
          </cell>
        </row>
        <row r="296">
          <cell r="A296" t="str">
            <v>RONGGOLAWE  - BASE3. High Value</v>
          </cell>
          <cell r="B296" t="str">
            <v>Oil-Gas</v>
          </cell>
          <cell r="C296" t="str">
            <v>3. High Value</v>
          </cell>
          <cell r="D296" t="str">
            <v>RONGGOLAWE  - BASE</v>
          </cell>
          <cell r="E296" t="str">
            <v xml:space="preserve">RONGGOLAWE </v>
          </cell>
          <cell r="F296" t="str">
            <v>X1. Discovery under Evaluation</v>
          </cell>
          <cell r="G296" t="str">
            <v>SAKA INDONESIA PANGKAH LTD.</v>
          </cell>
          <cell r="H296">
            <v>10</v>
          </cell>
          <cell r="Q296">
            <v>0.2422964</v>
          </cell>
          <cell r="R296">
            <v>206.78190000000001</v>
          </cell>
          <cell r="S296">
            <v>0.76062540000000001</v>
          </cell>
          <cell r="T296">
            <v>0.64664160000000004</v>
          </cell>
          <cell r="U296">
            <v>24.64302101192742</v>
          </cell>
          <cell r="V296">
            <v>3.3267937972019525E-2</v>
          </cell>
          <cell r="AA296">
            <v>59.191270000000003</v>
          </cell>
          <cell r="AB296">
            <v>57.574730000000002</v>
          </cell>
          <cell r="AC296">
            <v>0.22042809999999999</v>
          </cell>
          <cell r="AD296">
            <v>2.2042809999999999</v>
          </cell>
          <cell r="AE296">
            <v>12.96396</v>
          </cell>
          <cell r="AF296">
            <v>258.06639999999999</v>
          </cell>
        </row>
        <row r="297">
          <cell r="A297" t="str">
            <v>RONGGOLAWE KUJUNG - BASE1. Low Value</v>
          </cell>
          <cell r="B297" t="str">
            <v>Oil-Gas</v>
          </cell>
          <cell r="C297" t="str">
            <v>1. Low Value</v>
          </cell>
          <cell r="D297" t="str">
            <v>RONGGOLAWE KUJUNG - BASE</v>
          </cell>
          <cell r="E297" t="str">
            <v xml:space="preserve">RONGGOLAWE </v>
          </cell>
          <cell r="F297" t="str">
            <v>X1. Discovery under Evaluation</v>
          </cell>
          <cell r="G297" t="str">
            <v>SAKA INDONESIA PANGKAH LTD.</v>
          </cell>
          <cell r="H297">
            <v>8</v>
          </cell>
          <cell r="Q297">
            <v>0.2422964</v>
          </cell>
          <cell r="R297">
            <v>206.78190000000001</v>
          </cell>
          <cell r="S297">
            <v>0.76062540000000001</v>
          </cell>
          <cell r="T297">
            <v>0.64664160000000004</v>
          </cell>
          <cell r="U297">
            <v>24.64302101192742</v>
          </cell>
          <cell r="V297">
            <v>3.3267937972019525E-2</v>
          </cell>
          <cell r="AA297">
            <v>59.191270000000003</v>
          </cell>
          <cell r="AB297">
            <v>57.574730000000002</v>
          </cell>
          <cell r="AC297">
            <v>0.22042809999999999</v>
          </cell>
          <cell r="AD297">
            <v>1.7634247999999999</v>
          </cell>
          <cell r="AE297">
            <v>12.96396</v>
          </cell>
          <cell r="AF297">
            <v>258.06639999999999</v>
          </cell>
        </row>
        <row r="298">
          <cell r="A298" t="str">
            <v>RONGGOLAWE KUJUNG - BASE2. Middle Value</v>
          </cell>
          <cell r="B298" t="str">
            <v>Oil-Gas</v>
          </cell>
          <cell r="C298" t="str">
            <v>2. Middle Value</v>
          </cell>
          <cell r="D298" t="str">
            <v>RONGGOLAWE KUJUNG - BASE</v>
          </cell>
          <cell r="E298" t="str">
            <v xml:space="preserve">RONGGOLAWE </v>
          </cell>
          <cell r="F298" t="str">
            <v>X1. Discovery under Evaluation</v>
          </cell>
          <cell r="G298" t="str">
            <v>SAKA INDONESIA PANGKAH LTD.</v>
          </cell>
          <cell r="H298">
            <v>8.5</v>
          </cell>
          <cell r="Q298">
            <v>0.2422964</v>
          </cell>
          <cell r="R298">
            <v>206.78190000000001</v>
          </cell>
          <cell r="S298">
            <v>0.76062540000000001</v>
          </cell>
          <cell r="T298">
            <v>0.64664160000000004</v>
          </cell>
          <cell r="U298">
            <v>24.64302101192742</v>
          </cell>
          <cell r="V298">
            <v>3.3267937972019525E-2</v>
          </cell>
          <cell r="AA298">
            <v>59.191270000000003</v>
          </cell>
          <cell r="AB298">
            <v>57.574730000000002</v>
          </cell>
          <cell r="AC298">
            <v>0.22042809999999999</v>
          </cell>
          <cell r="AD298">
            <v>1.8736388499999999</v>
          </cell>
          <cell r="AE298">
            <v>12.96396</v>
          </cell>
          <cell r="AF298">
            <v>258.06639999999999</v>
          </cell>
        </row>
        <row r="299">
          <cell r="A299" t="str">
            <v>RONGGOLAWE KUJUNG - BASE3. High Value</v>
          </cell>
          <cell r="B299" t="str">
            <v>Oil-Gas</v>
          </cell>
          <cell r="C299" t="str">
            <v>3. High Value</v>
          </cell>
          <cell r="D299" t="str">
            <v>RONGGOLAWE KUJUNG - BASE</v>
          </cell>
          <cell r="E299" t="str">
            <v xml:space="preserve">RONGGOLAWE </v>
          </cell>
          <cell r="F299" t="str">
            <v>X1. Discovery under Evaluation</v>
          </cell>
          <cell r="G299" t="str">
            <v>SAKA INDONESIA PANGKAH LTD.</v>
          </cell>
          <cell r="H299">
            <v>10</v>
          </cell>
          <cell r="Q299">
            <v>0.2422964</v>
          </cell>
          <cell r="R299">
            <v>206.78190000000001</v>
          </cell>
          <cell r="S299">
            <v>0.76062540000000001</v>
          </cell>
          <cell r="T299">
            <v>0.64664160000000004</v>
          </cell>
          <cell r="U299">
            <v>24.64302101192742</v>
          </cell>
          <cell r="V299">
            <v>3.3267937972019525E-2</v>
          </cell>
          <cell r="AA299">
            <v>59.191270000000003</v>
          </cell>
          <cell r="AB299">
            <v>57.574730000000002</v>
          </cell>
          <cell r="AC299">
            <v>0.22042809999999999</v>
          </cell>
          <cell r="AD299">
            <v>2.2042809999999999</v>
          </cell>
          <cell r="AE299">
            <v>12.96396</v>
          </cell>
          <cell r="AF299">
            <v>258.06639999999999</v>
          </cell>
        </row>
        <row r="300">
          <cell r="A300" t="str">
            <v>SABAR - BETARA GUF1. Low Value</v>
          </cell>
          <cell r="B300" t="str">
            <v>Gas</v>
          </cell>
          <cell r="C300" t="str">
            <v>1. Low Value</v>
          </cell>
          <cell r="D300" t="str">
            <v>SABAR - BETARA GUF</v>
          </cell>
          <cell r="E300" t="str">
            <v>SABAR</v>
          </cell>
          <cell r="F300" t="str">
            <v>X0. Development Pending</v>
          </cell>
          <cell r="G300" t="str">
            <v>PETROCHINA INTERNATIONAL JABUNG LTD.</v>
          </cell>
          <cell r="H300">
            <v>118.1</v>
          </cell>
          <cell r="K300">
            <v>5300</v>
          </cell>
          <cell r="L300" t="str">
            <v/>
          </cell>
          <cell r="M300">
            <v>0.21</v>
          </cell>
          <cell r="N300" t="str">
            <v/>
          </cell>
          <cell r="P300" t="str">
            <v/>
          </cell>
          <cell r="Q300">
            <v>0.2037659</v>
          </cell>
          <cell r="R300">
            <v>148.48169999999999</v>
          </cell>
          <cell r="S300">
            <v>0.50204499999999996</v>
          </cell>
          <cell r="T300">
            <v>0.88068349999999995</v>
          </cell>
          <cell r="U300">
            <v>13.37725310325094</v>
          </cell>
          <cell r="V300">
            <v>1.8059215477662344E-2</v>
          </cell>
          <cell r="AA300">
            <v>187.4821</v>
          </cell>
          <cell r="AB300">
            <v>33.340170000000001</v>
          </cell>
          <cell r="AC300">
            <v>0.5904606</v>
          </cell>
          <cell r="AD300">
            <v>69.733396859999999</v>
          </cell>
          <cell r="AE300">
            <v>25.380970000000001</v>
          </cell>
          <cell r="AF300">
            <v>244.8879</v>
          </cell>
        </row>
        <row r="301">
          <cell r="A301" t="str">
            <v>SABAR - BETARA GUF2. Middle Value</v>
          </cell>
          <cell r="B301" t="str">
            <v>Gas</v>
          </cell>
          <cell r="C301" t="str">
            <v>2. Middle Value</v>
          </cell>
          <cell r="D301" t="str">
            <v>SABAR - BETARA GUF</v>
          </cell>
          <cell r="E301" t="str">
            <v>SABAR</v>
          </cell>
          <cell r="F301" t="str">
            <v>X0. Development Pending</v>
          </cell>
          <cell r="G301" t="str">
            <v>PETROCHINA INTERNATIONAL JABUNG LTD.</v>
          </cell>
          <cell r="H301">
            <v>207.42</v>
          </cell>
          <cell r="K301">
            <v>5300</v>
          </cell>
          <cell r="L301" t="str">
            <v/>
          </cell>
          <cell r="M301">
            <v>0.21</v>
          </cell>
          <cell r="N301" t="str">
            <v/>
          </cell>
          <cell r="P301" t="str">
            <v/>
          </cell>
          <cell r="Q301">
            <v>0.2037659</v>
          </cell>
          <cell r="R301">
            <v>148.48169999999999</v>
          </cell>
          <cell r="S301">
            <v>0.50204499999999996</v>
          </cell>
          <cell r="T301">
            <v>0.88068349999999995</v>
          </cell>
          <cell r="U301">
            <v>13.37725310325094</v>
          </cell>
          <cell r="V301">
            <v>1.8059215477662344E-2</v>
          </cell>
          <cell r="AA301">
            <v>187.4821</v>
          </cell>
          <cell r="AB301">
            <v>33.340170000000001</v>
          </cell>
          <cell r="AC301">
            <v>0.5904606</v>
          </cell>
          <cell r="AD301">
            <v>122.473337652</v>
          </cell>
          <cell r="AE301">
            <v>25.380970000000001</v>
          </cell>
          <cell r="AF301">
            <v>244.8879</v>
          </cell>
        </row>
        <row r="302">
          <cell r="A302" t="str">
            <v>SABAR - BETARA GUF3. High Value</v>
          </cell>
          <cell r="B302" t="str">
            <v>Gas</v>
          </cell>
          <cell r="C302" t="str">
            <v>3. High Value</v>
          </cell>
          <cell r="D302" t="str">
            <v>SABAR - BETARA GUF</v>
          </cell>
          <cell r="E302" t="str">
            <v>SABAR</v>
          </cell>
          <cell r="F302" t="str">
            <v>X0. Development Pending</v>
          </cell>
          <cell r="G302" t="str">
            <v>PETROCHINA INTERNATIONAL JABUNG LTD.</v>
          </cell>
          <cell r="H302">
            <v>207.42</v>
          </cell>
          <cell r="K302">
            <v>5300</v>
          </cell>
          <cell r="L302" t="str">
            <v/>
          </cell>
          <cell r="M302">
            <v>0.21</v>
          </cell>
          <cell r="N302" t="str">
            <v/>
          </cell>
          <cell r="P302" t="str">
            <v/>
          </cell>
          <cell r="Q302">
            <v>0.2037659</v>
          </cell>
          <cell r="R302">
            <v>148.48169999999999</v>
          </cell>
          <cell r="S302">
            <v>0.50204499999999996</v>
          </cell>
          <cell r="T302">
            <v>0.88068349999999995</v>
          </cell>
          <cell r="U302">
            <v>13.37725310325094</v>
          </cell>
          <cell r="V302">
            <v>1.8059215477662344E-2</v>
          </cell>
          <cell r="AA302">
            <v>187.4821</v>
          </cell>
          <cell r="AB302">
            <v>33.340170000000001</v>
          </cell>
          <cell r="AC302">
            <v>0.5904606</v>
          </cell>
          <cell r="AD302">
            <v>122.473337652</v>
          </cell>
          <cell r="AE302">
            <v>25.380970000000001</v>
          </cell>
          <cell r="AF302">
            <v>244.8879</v>
          </cell>
        </row>
        <row r="303">
          <cell r="A303" t="str">
            <v>BANGKO - BASE3. High Value</v>
          </cell>
          <cell r="B303" t="str">
            <v>Oil-Gas</v>
          </cell>
          <cell r="C303" t="str">
            <v>3. High Value</v>
          </cell>
          <cell r="D303" t="str">
            <v>BANGKO - BASE</v>
          </cell>
          <cell r="E303" t="str">
            <v>BANGKO</v>
          </cell>
          <cell r="F303" t="str">
            <v>E0. On Production</v>
          </cell>
          <cell r="G303" t="str">
            <v>PT PERTAMINA HULU ROKAN</v>
          </cell>
          <cell r="H303">
            <v>31.358000000000001</v>
          </cell>
          <cell r="K303">
            <v>3180</v>
          </cell>
          <cell r="L303" t="str">
            <v/>
          </cell>
          <cell r="M303">
            <v>0.25</v>
          </cell>
          <cell r="N303" t="str">
            <v/>
          </cell>
          <cell r="O303">
            <v>0</v>
          </cell>
          <cell r="P303" t="str">
            <v/>
          </cell>
          <cell r="Q303">
            <v>0.24607129999999999</v>
          </cell>
          <cell r="R303">
            <v>997.61969999999997</v>
          </cell>
          <cell r="S303">
            <v>0.74644569999999999</v>
          </cell>
          <cell r="T303">
            <v>0.65166800000000003</v>
          </cell>
          <cell r="U303">
            <v>119.41272151349177</v>
          </cell>
          <cell r="V303">
            <v>0.16120649373541127</v>
          </cell>
          <cell r="W303">
            <v>0.5851761333333334</v>
          </cell>
          <cell r="AA303">
            <v>19.859089999999998</v>
          </cell>
          <cell r="AB303">
            <v>51.493070000000003</v>
          </cell>
          <cell r="AC303">
            <v>0.2459123</v>
          </cell>
          <cell r="AD303">
            <v>7.7113179034000003</v>
          </cell>
          <cell r="AE303">
            <v>0.59934829999999994</v>
          </cell>
          <cell r="AF303">
            <v>218.56180000000001</v>
          </cell>
        </row>
        <row r="304">
          <cell r="A304" t="str">
            <v>BANGKUDULIS - BASE1. Low Value</v>
          </cell>
          <cell r="B304" t="str">
            <v>Oil-Gas</v>
          </cell>
          <cell r="C304" t="str">
            <v>1. Low Value</v>
          </cell>
          <cell r="D304" t="str">
            <v>BANGKUDULIS - BASE</v>
          </cell>
          <cell r="E304" t="str">
            <v>BANGKUDULIS</v>
          </cell>
          <cell r="F304" t="str">
            <v>E5. Development Unclarified</v>
          </cell>
          <cell r="G304" t="str">
            <v>PT PERTAMINA EP</v>
          </cell>
          <cell r="H304">
            <v>24.31</v>
          </cell>
          <cell r="K304">
            <v>2994</v>
          </cell>
          <cell r="L304">
            <v>73.150000000000006</v>
          </cell>
          <cell r="N304" t="str">
            <v/>
          </cell>
          <cell r="P304" t="str">
            <v/>
          </cell>
          <cell r="Q304">
            <v>0.21293680000000001</v>
          </cell>
          <cell r="R304">
            <v>108.1771</v>
          </cell>
          <cell r="S304">
            <v>0.57019039999999999</v>
          </cell>
          <cell r="T304">
            <v>0.60910900000000001</v>
          </cell>
          <cell r="U304">
            <v>8.0002024195356292</v>
          </cell>
          <cell r="V304">
            <v>1.0800227688313579E-2</v>
          </cell>
          <cell r="X304">
            <v>1.0431388876929975</v>
          </cell>
          <cell r="Z304">
            <v>0.39193472707410532</v>
          </cell>
          <cell r="AA304">
            <v>21.984960000000001</v>
          </cell>
          <cell r="AB304">
            <v>0.51213229999999998</v>
          </cell>
          <cell r="AC304">
            <v>0.33618179999999998</v>
          </cell>
          <cell r="AD304">
            <v>8.1725795579999989</v>
          </cell>
          <cell r="AE304">
            <v>3.851</v>
          </cell>
          <cell r="AF304">
            <v>1.1502939999999999</v>
          </cell>
        </row>
        <row r="305">
          <cell r="A305" t="str">
            <v>BANGKUDULIS - BASE2. Middle Value</v>
          </cell>
          <cell r="B305" t="str">
            <v>Oil-Gas</v>
          </cell>
          <cell r="C305" t="str">
            <v>2. Middle Value</v>
          </cell>
          <cell r="D305" t="str">
            <v>BANGKUDULIS - BASE</v>
          </cell>
          <cell r="E305" t="str">
            <v>BANGKUDULIS</v>
          </cell>
          <cell r="F305" t="str">
            <v>E5. Development Unclarified</v>
          </cell>
          <cell r="G305" t="str">
            <v>PT PERTAMINA EP</v>
          </cell>
          <cell r="H305">
            <v>27.37</v>
          </cell>
          <cell r="K305">
            <v>2994</v>
          </cell>
          <cell r="L305">
            <v>73.150000000000006</v>
          </cell>
          <cell r="N305" t="str">
            <v/>
          </cell>
          <cell r="P305" t="str">
            <v/>
          </cell>
          <cell r="Q305">
            <v>0.21293680000000001</v>
          </cell>
          <cell r="R305">
            <v>108.1771</v>
          </cell>
          <cell r="S305">
            <v>0.57019039999999999</v>
          </cell>
          <cell r="T305">
            <v>0.60910900000000001</v>
          </cell>
          <cell r="U305">
            <v>8.0002024195356292</v>
          </cell>
          <cell r="V305">
            <v>1.0800227688313579E-2</v>
          </cell>
          <cell r="X305">
            <v>1.0431388876929975</v>
          </cell>
          <cell r="Z305">
            <v>0.39193472707410532</v>
          </cell>
          <cell r="AA305">
            <v>21.984960000000001</v>
          </cell>
          <cell r="AB305">
            <v>0.51213229999999998</v>
          </cell>
          <cell r="AC305">
            <v>0.33618179999999998</v>
          </cell>
          <cell r="AD305">
            <v>9.2012958659999988</v>
          </cell>
          <cell r="AE305">
            <v>3.851</v>
          </cell>
          <cell r="AF305">
            <v>1.1502939999999999</v>
          </cell>
        </row>
        <row r="306">
          <cell r="A306" t="str">
            <v>SAPI FURTHER DEVELOPMENT 1. Low Value</v>
          </cell>
          <cell r="B306" t="str">
            <v>Gas</v>
          </cell>
          <cell r="C306" t="str">
            <v>1. Low Value</v>
          </cell>
          <cell r="D306" t="str">
            <v xml:space="preserve">SAPI FURTHER DEVELOPMENT </v>
          </cell>
          <cell r="E306" t="str">
            <v>SAPI</v>
          </cell>
          <cell r="F306" t="str">
            <v>E6. Further Development</v>
          </cell>
          <cell r="G306" t="str">
            <v>PT PERTAMINA HULU KALIMANTAN TIMUR</v>
          </cell>
          <cell r="H306">
            <v>166.86600000000001</v>
          </cell>
          <cell r="K306">
            <v>8250</v>
          </cell>
          <cell r="L306" t="str">
            <v/>
          </cell>
          <cell r="M306">
            <v>0.18</v>
          </cell>
          <cell r="N306" t="str">
            <v/>
          </cell>
          <cell r="O306">
            <v>0</v>
          </cell>
          <cell r="P306" t="str">
            <v/>
          </cell>
          <cell r="Q306">
            <v>0.18208820000000001</v>
          </cell>
          <cell r="R306">
            <v>58.210700000000003</v>
          </cell>
          <cell r="S306">
            <v>0.60096939999999999</v>
          </cell>
          <cell r="T306">
            <v>0.81928900000000004</v>
          </cell>
          <cell r="U306">
            <v>5.2188415074404997</v>
          </cell>
          <cell r="V306">
            <v>7.0454063027133688E-3</v>
          </cell>
          <cell r="AA306">
            <v>55.901710000000001</v>
          </cell>
          <cell r="AB306">
            <v>35.020180000000003</v>
          </cell>
          <cell r="AC306">
            <v>0.40047339999999998</v>
          </cell>
          <cell r="AD306">
            <v>66.825394364399997</v>
          </cell>
          <cell r="AE306">
            <v>64.210080000000005</v>
          </cell>
          <cell r="AF306">
            <v>12.30058</v>
          </cell>
        </row>
        <row r="307">
          <cell r="A307" t="str">
            <v>SAPI FURTHER DEVELOPMENT 2. Middle Value</v>
          </cell>
          <cell r="B307" t="str">
            <v>Gas</v>
          </cell>
          <cell r="C307" t="str">
            <v>2. Middle Value</v>
          </cell>
          <cell r="D307" t="str">
            <v xml:space="preserve">SAPI FURTHER DEVELOPMENT </v>
          </cell>
          <cell r="E307" t="str">
            <v>SAPI</v>
          </cell>
          <cell r="F307" t="str">
            <v>E6. Further Development</v>
          </cell>
          <cell r="G307" t="str">
            <v>PT PERTAMINA HULU KALIMANTAN TIMUR</v>
          </cell>
          <cell r="H307">
            <v>201</v>
          </cell>
          <cell r="K307">
            <v>8250</v>
          </cell>
          <cell r="L307" t="str">
            <v/>
          </cell>
          <cell r="M307">
            <v>0.18</v>
          </cell>
          <cell r="N307" t="str">
            <v/>
          </cell>
          <cell r="O307">
            <v>0</v>
          </cell>
          <cell r="P307" t="str">
            <v/>
          </cell>
          <cell r="Q307">
            <v>0.18208820000000001</v>
          </cell>
          <cell r="R307">
            <v>58.210700000000003</v>
          </cell>
          <cell r="S307">
            <v>0.60096939999999999</v>
          </cell>
          <cell r="T307">
            <v>0.81928900000000004</v>
          </cell>
          <cell r="U307">
            <v>5.2188415074404997</v>
          </cell>
          <cell r="V307">
            <v>7.0454063027133688E-3</v>
          </cell>
          <cell r="AA307">
            <v>55.901710000000001</v>
          </cell>
          <cell r="AB307">
            <v>35.020180000000003</v>
          </cell>
          <cell r="AC307">
            <v>0.40047339999999998</v>
          </cell>
          <cell r="AD307">
            <v>80.495153399999992</v>
          </cell>
          <cell r="AE307">
            <v>64.210080000000005</v>
          </cell>
          <cell r="AF307">
            <v>12.30058</v>
          </cell>
        </row>
        <row r="308">
          <cell r="A308" t="str">
            <v>SAPI FURTHER DEVELOPMENT 3. High Value</v>
          </cell>
          <cell r="B308" t="str">
            <v>Gas</v>
          </cell>
          <cell r="C308" t="str">
            <v>3. High Value</v>
          </cell>
          <cell r="D308" t="str">
            <v xml:space="preserve">SAPI FURTHER DEVELOPMENT </v>
          </cell>
          <cell r="E308" t="str">
            <v>SAPI</v>
          </cell>
          <cell r="F308" t="str">
            <v>E6. Further Development</v>
          </cell>
          <cell r="G308" t="str">
            <v>PT PERTAMINA HULU KALIMANTAN TIMUR</v>
          </cell>
          <cell r="H308">
            <v>241.3</v>
          </cell>
          <cell r="K308">
            <v>8250</v>
          </cell>
          <cell r="L308" t="str">
            <v/>
          </cell>
          <cell r="M308">
            <v>0.18</v>
          </cell>
          <cell r="N308" t="str">
            <v/>
          </cell>
          <cell r="O308">
            <v>0</v>
          </cell>
          <cell r="P308" t="str">
            <v/>
          </cell>
          <cell r="Q308">
            <v>0.18208820000000001</v>
          </cell>
          <cell r="R308">
            <v>58.210700000000003</v>
          </cell>
          <cell r="S308">
            <v>0.60096939999999999</v>
          </cell>
          <cell r="T308">
            <v>0.81928900000000004</v>
          </cell>
          <cell r="U308">
            <v>5.2188415074404997</v>
          </cell>
          <cell r="V308">
            <v>7.0454063027133688E-3</v>
          </cell>
          <cell r="AA308">
            <v>55.901710000000001</v>
          </cell>
          <cell r="AB308">
            <v>35.020180000000003</v>
          </cell>
          <cell r="AC308">
            <v>0.40047339999999998</v>
          </cell>
          <cell r="AD308">
            <v>96.634231420000006</v>
          </cell>
          <cell r="AE308">
            <v>64.210080000000005</v>
          </cell>
          <cell r="AF308">
            <v>12.30058</v>
          </cell>
        </row>
        <row r="309">
          <cell r="A309" t="str">
            <v>SE - BASE1. Low Value</v>
          </cell>
          <cell r="B309" t="str">
            <v>Gas</v>
          </cell>
          <cell r="C309" t="str">
            <v>1. Low Value</v>
          </cell>
          <cell r="D309" t="str">
            <v>SE - BASE</v>
          </cell>
          <cell r="E309" t="str">
            <v>SE</v>
          </cell>
          <cell r="F309" t="str">
            <v>X3. Development Not Viable</v>
          </cell>
          <cell r="G309" t="str">
            <v>PT PERTAMINA HULU ENERGI OFFSHORE NORTH WEST JAVA</v>
          </cell>
          <cell r="H309">
            <v>3.5</v>
          </cell>
          <cell r="K309">
            <v>3300</v>
          </cell>
          <cell r="L309">
            <v>103.4</v>
          </cell>
          <cell r="Q309">
            <v>0.27275490000000002</v>
          </cell>
          <cell r="R309">
            <v>879.66250000000002</v>
          </cell>
          <cell r="S309">
            <v>0.44971860000000002</v>
          </cell>
          <cell r="T309">
            <v>0.90409059999999997</v>
          </cell>
          <cell r="U309">
            <v>97.553182847484337</v>
          </cell>
          <cell r="V309">
            <v>0.13169624107256947</v>
          </cell>
          <cell r="AA309">
            <v>56.82687</v>
          </cell>
          <cell r="AB309">
            <v>43.208599999999997</v>
          </cell>
          <cell r="AC309">
            <v>0.72019469999999997</v>
          </cell>
          <cell r="AD309">
            <v>2.5206814499999997</v>
          </cell>
          <cell r="AE309">
            <v>60.163600000000002</v>
          </cell>
          <cell r="AF309">
            <v>11.59526</v>
          </cell>
        </row>
        <row r="310">
          <cell r="A310" t="str">
            <v>SE - BASE2. Middle Value</v>
          </cell>
          <cell r="B310" t="str">
            <v>Gas</v>
          </cell>
          <cell r="C310" t="str">
            <v>2. Middle Value</v>
          </cell>
          <cell r="D310" t="str">
            <v>SE - BASE</v>
          </cell>
          <cell r="E310" t="str">
            <v>SE</v>
          </cell>
          <cell r="F310" t="str">
            <v>X3. Development Not Viable</v>
          </cell>
          <cell r="G310" t="str">
            <v>PT PERTAMINA HULU ENERGI OFFSHORE NORTH WEST JAVA</v>
          </cell>
          <cell r="H310">
            <v>3.5</v>
          </cell>
          <cell r="K310">
            <v>3300</v>
          </cell>
          <cell r="L310">
            <v>103.4</v>
          </cell>
          <cell r="Q310">
            <v>0.27275490000000002</v>
          </cell>
          <cell r="R310">
            <v>879.66250000000002</v>
          </cell>
          <cell r="S310">
            <v>0.44971860000000002</v>
          </cell>
          <cell r="T310">
            <v>0.90409059999999997</v>
          </cell>
          <cell r="U310">
            <v>97.553182847484337</v>
          </cell>
          <cell r="V310">
            <v>0.13169624107256947</v>
          </cell>
          <cell r="AA310">
            <v>56.82687</v>
          </cell>
          <cell r="AB310">
            <v>43.208599999999997</v>
          </cell>
          <cell r="AC310">
            <v>0.72019469999999997</v>
          </cell>
          <cell r="AD310">
            <v>2.5206814499999997</v>
          </cell>
          <cell r="AE310">
            <v>60.163600000000002</v>
          </cell>
          <cell r="AF310">
            <v>11.59526</v>
          </cell>
        </row>
        <row r="311">
          <cell r="A311" t="str">
            <v>SE - BASE3. High Value</v>
          </cell>
          <cell r="B311" t="str">
            <v>Gas</v>
          </cell>
          <cell r="C311" t="str">
            <v>3. High Value</v>
          </cell>
          <cell r="D311" t="str">
            <v>SE - BASE</v>
          </cell>
          <cell r="E311" t="str">
            <v>SE</v>
          </cell>
          <cell r="F311" t="str">
            <v>X3. Development Not Viable</v>
          </cell>
          <cell r="G311" t="str">
            <v>PT PERTAMINA HULU ENERGI OFFSHORE NORTH WEST JAVA</v>
          </cell>
          <cell r="H311">
            <v>3.5</v>
          </cell>
          <cell r="K311">
            <v>3300</v>
          </cell>
          <cell r="L311">
            <v>103.4</v>
          </cell>
          <cell r="Q311">
            <v>0.27275490000000002</v>
          </cell>
          <cell r="R311">
            <v>879.66250000000002</v>
          </cell>
          <cell r="S311">
            <v>0.44971860000000002</v>
          </cell>
          <cell r="T311">
            <v>0.90409059999999997</v>
          </cell>
          <cell r="U311">
            <v>97.553182847484337</v>
          </cell>
          <cell r="V311">
            <v>0.13169624107256947</v>
          </cell>
          <cell r="AA311">
            <v>56.82687</v>
          </cell>
          <cell r="AB311">
            <v>43.208599999999997</v>
          </cell>
          <cell r="AC311">
            <v>0.72019469999999997</v>
          </cell>
          <cell r="AD311">
            <v>2.5206814499999997</v>
          </cell>
          <cell r="AE311">
            <v>60.163600000000002</v>
          </cell>
          <cell r="AF311">
            <v>11.59526</v>
          </cell>
        </row>
        <row r="312">
          <cell r="A312" t="str">
            <v>SECANGGANG - BASE1. Low Value</v>
          </cell>
          <cell r="B312" t="str">
            <v>Gas</v>
          </cell>
          <cell r="C312" t="str">
            <v>1. Low Value</v>
          </cell>
          <cell r="D312" t="str">
            <v>SECANGGANG - BASE</v>
          </cell>
          <cell r="E312" t="str">
            <v>SECANGGANG</v>
          </cell>
          <cell r="F312" t="str">
            <v>X1. Discovery under Evaluation</v>
          </cell>
          <cell r="G312" t="str">
            <v>EMP GEBANG LTD.</v>
          </cell>
          <cell r="H312">
            <v>419.16</v>
          </cell>
          <cell r="K312">
            <v>6174</v>
          </cell>
          <cell r="L312" t="str">
            <v/>
          </cell>
          <cell r="M312">
            <v>0.12</v>
          </cell>
          <cell r="N312" t="str">
            <v/>
          </cell>
          <cell r="P312" t="str">
            <v/>
          </cell>
          <cell r="Q312">
            <v>0.12162290000000001</v>
          </cell>
          <cell r="R312">
            <v>193.04409999999999</v>
          </cell>
          <cell r="S312">
            <v>0.30004429999999999</v>
          </cell>
          <cell r="T312">
            <v>0.79773830000000001</v>
          </cell>
          <cell r="U312">
            <v>5.61975925983326</v>
          </cell>
          <cell r="V312">
            <v>7.5866429843697404E-3</v>
          </cell>
          <cell r="AA312">
            <v>113.33580000000001</v>
          </cell>
          <cell r="AB312">
            <v>39.749090000000002</v>
          </cell>
          <cell r="AC312">
            <v>0.69049249999999995</v>
          </cell>
          <cell r="AD312">
            <v>289.42683629999999</v>
          </cell>
          <cell r="AE312">
            <v>17.166550000000001</v>
          </cell>
          <cell r="AF312">
            <v>50.975099999999998</v>
          </cell>
        </row>
        <row r="313">
          <cell r="A313" t="str">
            <v>SECANGGANG - BASE2. Middle Value</v>
          </cell>
          <cell r="B313" t="str">
            <v>Gas</v>
          </cell>
          <cell r="C313" t="str">
            <v>2. Middle Value</v>
          </cell>
          <cell r="D313" t="str">
            <v>SECANGGANG - BASE</v>
          </cell>
          <cell r="E313" t="str">
            <v>SECANGGANG</v>
          </cell>
          <cell r="F313" t="str">
            <v>X1. Discovery under Evaluation</v>
          </cell>
          <cell r="G313" t="str">
            <v>EMP GEBANG LTD.</v>
          </cell>
          <cell r="H313">
            <v>1438.15</v>
          </cell>
          <cell r="K313">
            <v>6174</v>
          </cell>
          <cell r="L313" t="str">
            <v/>
          </cell>
          <cell r="M313">
            <v>0.12</v>
          </cell>
          <cell r="N313" t="str">
            <v/>
          </cell>
          <cell r="O313">
            <v>0</v>
          </cell>
          <cell r="P313" t="str">
            <v/>
          </cell>
          <cell r="Q313">
            <v>0.12162290000000001</v>
          </cell>
          <cell r="R313">
            <v>193.04409999999999</v>
          </cell>
          <cell r="S313">
            <v>0.30004429999999999</v>
          </cell>
          <cell r="T313">
            <v>0.79773830000000001</v>
          </cell>
          <cell r="U313">
            <v>5.61975925983326</v>
          </cell>
          <cell r="V313">
            <v>7.5866429843697404E-3</v>
          </cell>
          <cell r="AA313">
            <v>113.33580000000001</v>
          </cell>
          <cell r="AB313">
            <v>39.749090000000002</v>
          </cell>
          <cell r="AC313">
            <v>0.69049249999999995</v>
          </cell>
          <cell r="AD313">
            <v>993.03178887499996</v>
          </cell>
          <cell r="AE313">
            <v>17.166550000000001</v>
          </cell>
          <cell r="AF313">
            <v>50.975099999999998</v>
          </cell>
        </row>
        <row r="314">
          <cell r="A314" t="str">
            <v>SECANGGANG - BASE3. High Value</v>
          </cell>
          <cell r="B314" t="str">
            <v>Gas</v>
          </cell>
          <cell r="C314" t="str">
            <v>3. High Value</v>
          </cell>
          <cell r="D314" t="str">
            <v>SECANGGANG - BASE</v>
          </cell>
          <cell r="E314" t="str">
            <v>SECANGGANG</v>
          </cell>
          <cell r="F314" t="str">
            <v>X1. Discovery under Evaluation</v>
          </cell>
          <cell r="G314" t="str">
            <v>EMP GEBANG LTD.</v>
          </cell>
          <cell r="H314">
            <v>2157.27</v>
          </cell>
          <cell r="K314">
            <v>6174</v>
          </cell>
          <cell r="L314" t="str">
            <v/>
          </cell>
          <cell r="M314">
            <v>0.12</v>
          </cell>
          <cell r="N314" t="str">
            <v/>
          </cell>
          <cell r="O314">
            <v>0</v>
          </cell>
          <cell r="P314" t="str">
            <v/>
          </cell>
          <cell r="Q314">
            <v>0.12162290000000001</v>
          </cell>
          <cell r="R314">
            <v>193.04409999999999</v>
          </cell>
          <cell r="S314">
            <v>0.30004429999999999</v>
          </cell>
          <cell r="T314">
            <v>0.79773830000000001</v>
          </cell>
          <cell r="U314">
            <v>5.61975925983326</v>
          </cell>
          <cell r="V314">
            <v>7.5866429843697404E-3</v>
          </cell>
          <cell r="AA314">
            <v>113.33580000000001</v>
          </cell>
          <cell r="AB314">
            <v>39.749090000000002</v>
          </cell>
          <cell r="AC314">
            <v>0.69049249999999995</v>
          </cell>
          <cell r="AD314">
            <v>1489.578755475</v>
          </cell>
          <cell r="AE314">
            <v>17.166550000000001</v>
          </cell>
          <cell r="AF314">
            <v>50.975099999999998</v>
          </cell>
        </row>
        <row r="315">
          <cell r="A315" t="str">
            <v>BANGKUDULIS - BASE3. High Value</v>
          </cell>
          <cell r="B315" t="str">
            <v>Oil-Gas</v>
          </cell>
          <cell r="C315" t="str">
            <v>3. High Value</v>
          </cell>
          <cell r="D315" t="str">
            <v>BANGKUDULIS - BASE</v>
          </cell>
          <cell r="E315" t="str">
            <v>BANGKUDULIS</v>
          </cell>
          <cell r="F315" t="str">
            <v>E5. Development Unclarified</v>
          </cell>
          <cell r="G315" t="str">
            <v>PT PERTAMINA EP</v>
          </cell>
          <cell r="H315">
            <v>27.37</v>
          </cell>
          <cell r="K315">
            <v>2994</v>
          </cell>
          <cell r="L315">
            <v>73.150000000000006</v>
          </cell>
          <cell r="N315" t="str">
            <v/>
          </cell>
          <cell r="P315" t="str">
            <v/>
          </cell>
          <cell r="Q315">
            <v>0.21293680000000001</v>
          </cell>
          <cell r="R315">
            <v>108.1771</v>
          </cell>
          <cell r="S315">
            <v>0.57019039999999999</v>
          </cell>
          <cell r="T315">
            <v>0.60910900000000001</v>
          </cell>
          <cell r="U315">
            <v>8.0002024195356292</v>
          </cell>
          <cell r="V315">
            <v>1.0800227688313579E-2</v>
          </cell>
          <cell r="X315">
            <v>1.0431388876929975</v>
          </cell>
          <cell r="Z315">
            <v>0.39193472707410532</v>
          </cell>
          <cell r="AA315">
            <v>21.984960000000001</v>
          </cell>
          <cell r="AB315">
            <v>0.51213229999999998</v>
          </cell>
          <cell r="AC315">
            <v>0.33618179999999998</v>
          </cell>
          <cell r="AD315">
            <v>9.2012958659999988</v>
          </cell>
          <cell r="AE315">
            <v>3.851</v>
          </cell>
          <cell r="AF315">
            <v>1.1502939999999999</v>
          </cell>
        </row>
        <row r="316">
          <cell r="A316" t="str">
            <v>BASILAM - BASE1. Low Value</v>
          </cell>
          <cell r="B316" t="str">
            <v>Oil-Gas</v>
          </cell>
          <cell r="C316" t="str">
            <v>1. Low Value</v>
          </cell>
          <cell r="D316" t="str">
            <v>BASILAM - BASE</v>
          </cell>
          <cell r="E316" t="str">
            <v>BASILAM</v>
          </cell>
          <cell r="F316" t="str">
            <v>E7. Production Not Viable</v>
          </cell>
          <cell r="G316" t="str">
            <v>PT PERTAMINA EP</v>
          </cell>
          <cell r="H316">
            <v>20.492999999999999</v>
          </cell>
          <cell r="K316">
            <v>3202</v>
          </cell>
          <cell r="L316" t="str">
            <v/>
          </cell>
          <cell r="M316">
            <v>0.17499999999999999</v>
          </cell>
          <cell r="N316">
            <v>3500</v>
          </cell>
          <cell r="P316" t="str">
            <v/>
          </cell>
          <cell r="Q316">
            <v>0.19441990000000001</v>
          </cell>
          <cell r="R316">
            <v>3230.7860000000001</v>
          </cell>
          <cell r="S316">
            <v>0.65543479999999998</v>
          </cell>
          <cell r="T316">
            <v>0.82980259999999995</v>
          </cell>
          <cell r="U316">
            <v>341.62779296444569</v>
          </cell>
          <cell r="V316">
            <v>0.46119557420976243</v>
          </cell>
          <cell r="AA316">
            <v>4.4576989999999999</v>
          </cell>
          <cell r="AB316">
            <v>36.04027</v>
          </cell>
          <cell r="AC316">
            <v>0.34517910000000002</v>
          </cell>
          <cell r="AD316">
            <v>7.0737552962999999</v>
          </cell>
          <cell r="AE316">
            <v>8.1011869999999995</v>
          </cell>
          <cell r="AF316">
            <v>60.831310000000002</v>
          </cell>
        </row>
        <row r="317">
          <cell r="A317" t="str">
            <v>BASILAM - BASE2. Middle Value</v>
          </cell>
          <cell r="B317" t="str">
            <v>Oil-Gas</v>
          </cell>
          <cell r="C317" t="str">
            <v>2. Middle Value</v>
          </cell>
          <cell r="D317" t="str">
            <v>BASILAM - BASE</v>
          </cell>
          <cell r="E317" t="str">
            <v>BASILAM</v>
          </cell>
          <cell r="F317" t="str">
            <v>E7. Production Not Viable</v>
          </cell>
          <cell r="G317" t="str">
            <v>PT PERTAMINA EP</v>
          </cell>
          <cell r="H317">
            <v>48.646999999999998</v>
          </cell>
          <cell r="K317">
            <v>3202</v>
          </cell>
          <cell r="L317" t="str">
            <v/>
          </cell>
          <cell r="M317">
            <v>0.17499999999999999</v>
          </cell>
          <cell r="N317">
            <v>3500</v>
          </cell>
          <cell r="P317" t="str">
            <v/>
          </cell>
          <cell r="Q317">
            <v>0.19441990000000001</v>
          </cell>
          <cell r="R317">
            <v>3230.7860000000001</v>
          </cell>
          <cell r="S317">
            <v>0.65543479999999998</v>
          </cell>
          <cell r="T317">
            <v>0.82980259999999995</v>
          </cell>
          <cell r="U317">
            <v>341.62779296444569</v>
          </cell>
          <cell r="V317">
            <v>0.46119557420976243</v>
          </cell>
          <cell r="AA317">
            <v>4.4576989999999999</v>
          </cell>
          <cell r="AB317">
            <v>36.04027</v>
          </cell>
          <cell r="AC317">
            <v>0.34517910000000002</v>
          </cell>
          <cell r="AD317">
            <v>16.791927677699999</v>
          </cell>
          <cell r="AE317">
            <v>8.1011869999999995</v>
          </cell>
          <cell r="AF317">
            <v>60.831310000000002</v>
          </cell>
        </row>
        <row r="318">
          <cell r="A318" t="str">
            <v>BASILAM - BASE3. High Value</v>
          </cell>
          <cell r="B318" t="str">
            <v>Oil-Gas</v>
          </cell>
          <cell r="C318" t="str">
            <v>3. High Value</v>
          </cell>
          <cell r="D318" t="str">
            <v>BASILAM - BASE</v>
          </cell>
          <cell r="E318" t="str">
            <v>BASILAM</v>
          </cell>
          <cell r="F318" t="str">
            <v>E7. Production Not Viable</v>
          </cell>
          <cell r="G318" t="str">
            <v>PT PERTAMINA EP</v>
          </cell>
          <cell r="H318">
            <v>48.646999999999998</v>
          </cell>
          <cell r="K318">
            <v>3202</v>
          </cell>
          <cell r="L318" t="str">
            <v/>
          </cell>
          <cell r="M318">
            <v>0.17499999999999999</v>
          </cell>
          <cell r="N318">
            <v>3500</v>
          </cell>
          <cell r="P318" t="str">
            <v/>
          </cell>
          <cell r="Q318">
            <v>0.19441990000000001</v>
          </cell>
          <cell r="R318">
            <v>3230.7860000000001</v>
          </cell>
          <cell r="S318">
            <v>0.65543479999999998</v>
          </cell>
          <cell r="T318">
            <v>0.82980259999999995</v>
          </cell>
          <cell r="U318">
            <v>341.62779296444569</v>
          </cell>
          <cell r="V318">
            <v>0.46119557420976243</v>
          </cell>
          <cell r="AA318">
            <v>4.4576989999999999</v>
          </cell>
          <cell r="AB318">
            <v>36.04027</v>
          </cell>
          <cell r="AC318">
            <v>0.34517910000000002</v>
          </cell>
          <cell r="AD318">
            <v>16.791927677699999</v>
          </cell>
          <cell r="AE318">
            <v>8.1011869999999995</v>
          </cell>
          <cell r="AF318">
            <v>60.831310000000002</v>
          </cell>
        </row>
        <row r="319">
          <cell r="A319" t="str">
            <v>BEKASAP - BASE1. Low Value</v>
          </cell>
          <cell r="B319" t="str">
            <v>Oil-Gas</v>
          </cell>
          <cell r="C319" t="str">
            <v>1. Low Value</v>
          </cell>
          <cell r="D319" t="str">
            <v>BEKASAP - BASE</v>
          </cell>
          <cell r="E319" t="str">
            <v>BEKASAP</v>
          </cell>
          <cell r="F319" t="str">
            <v>E0. On Production</v>
          </cell>
          <cell r="G319" t="str">
            <v>PT PERTAMINA HULU ROKAN</v>
          </cell>
          <cell r="H319">
            <v>130.86000000000001</v>
          </cell>
          <cell r="K319">
            <v>2250</v>
          </cell>
          <cell r="L319" t="str">
            <v/>
          </cell>
          <cell r="M319">
            <v>0.25</v>
          </cell>
          <cell r="N319" t="str">
            <v/>
          </cell>
          <cell r="P319" t="str">
            <v/>
          </cell>
          <cell r="Q319">
            <v>0.24094299999999999</v>
          </cell>
          <cell r="R319">
            <v>294.79489999999998</v>
          </cell>
          <cell r="S319">
            <v>0.4972742</v>
          </cell>
          <cell r="T319">
            <v>0.63684839999999998</v>
          </cell>
          <cell r="U319">
            <v>22.493978141600032</v>
          </cell>
          <cell r="V319">
            <v>3.0366742340418248E-2</v>
          </cell>
          <cell r="AA319">
            <v>38.62679</v>
          </cell>
          <cell r="AB319">
            <v>26.771090000000001</v>
          </cell>
          <cell r="AC319">
            <v>0.298373</v>
          </cell>
          <cell r="AD319">
            <v>39.045090780000002</v>
          </cell>
          <cell r="AE319">
            <v>9.1030200000000008</v>
          </cell>
          <cell r="AF319">
            <v>43.333100000000002</v>
          </cell>
        </row>
        <row r="320">
          <cell r="A320" t="str">
            <v>BEKASAP - BASE2. Middle Value</v>
          </cell>
          <cell r="B320" t="str">
            <v>Oil-Gas</v>
          </cell>
          <cell r="C320" t="str">
            <v>2. Middle Value</v>
          </cell>
          <cell r="D320" t="str">
            <v>BEKASAP - BASE</v>
          </cell>
          <cell r="E320" t="str">
            <v>BEKASAP</v>
          </cell>
          <cell r="F320" t="str">
            <v>E0. On Production</v>
          </cell>
          <cell r="G320" t="str">
            <v>PT PERTAMINA HULU ROKAN</v>
          </cell>
          <cell r="H320">
            <v>130.86000000000001</v>
          </cell>
          <cell r="K320">
            <v>2250</v>
          </cell>
          <cell r="L320" t="str">
            <v/>
          </cell>
          <cell r="M320">
            <v>0.25</v>
          </cell>
          <cell r="N320" t="str">
            <v/>
          </cell>
          <cell r="P320" t="str">
            <v/>
          </cell>
          <cell r="Q320">
            <v>0.24094299999999999</v>
          </cell>
          <cell r="R320">
            <v>294.79489999999998</v>
          </cell>
          <cell r="S320">
            <v>0.4972742</v>
          </cell>
          <cell r="T320">
            <v>0.63684839999999998</v>
          </cell>
          <cell r="U320">
            <v>22.493978141600032</v>
          </cell>
          <cell r="V320">
            <v>3.0366742340418248E-2</v>
          </cell>
          <cell r="AA320">
            <v>38.62679</v>
          </cell>
          <cell r="AB320">
            <v>26.771090000000001</v>
          </cell>
          <cell r="AC320">
            <v>0.298373</v>
          </cell>
          <cell r="AD320">
            <v>39.045090780000002</v>
          </cell>
          <cell r="AE320">
            <v>9.1030200000000008</v>
          </cell>
          <cell r="AF320">
            <v>43.333100000000002</v>
          </cell>
        </row>
        <row r="321">
          <cell r="A321" t="str">
            <v>SESAYAP TABUL - BASE1. Low Value</v>
          </cell>
          <cell r="B321" t="str">
            <v>Gas</v>
          </cell>
          <cell r="C321" t="str">
            <v>1. Low Value</v>
          </cell>
          <cell r="D321" t="str">
            <v>SESAYAP TABUL - BASE</v>
          </cell>
          <cell r="E321" t="str">
            <v xml:space="preserve">SESAYAP </v>
          </cell>
          <cell r="F321" t="str">
            <v>X1. Discovery under Evaluation</v>
          </cell>
          <cell r="G321" t="str">
            <v>JOB PERTAMINA - MEDCO E&amp;P SIMENGGARIS</v>
          </cell>
          <cell r="H321">
            <v>167.4</v>
          </cell>
          <cell r="Q321">
            <v>0.27690789999999998</v>
          </cell>
          <cell r="R321">
            <v>269.43369999999999</v>
          </cell>
          <cell r="S321">
            <v>0.61330660000000004</v>
          </cell>
          <cell r="T321">
            <v>0.84178319999999995</v>
          </cell>
          <cell r="U321">
            <v>38.51812635310246</v>
          </cell>
          <cell r="V321">
            <v>5.1999251134558805E-2</v>
          </cell>
          <cell r="AA321">
            <v>13.935420000000001</v>
          </cell>
          <cell r="AB321">
            <v>18.025880000000001</v>
          </cell>
          <cell r="AC321">
            <v>0.54021070000000004</v>
          </cell>
          <cell r="AD321">
            <v>90.43127118000001</v>
          </cell>
          <cell r="AE321">
            <v>66.468559999999997</v>
          </cell>
          <cell r="AF321">
            <v>4.8908909999999999</v>
          </cell>
        </row>
        <row r="322">
          <cell r="A322" t="str">
            <v>SESAYAP TABUL - BASE2. Middle Value</v>
          </cell>
          <cell r="B322" t="str">
            <v>Gas</v>
          </cell>
          <cell r="C322" t="str">
            <v>2. Middle Value</v>
          </cell>
          <cell r="D322" t="str">
            <v>SESAYAP TABUL - BASE</v>
          </cell>
          <cell r="E322" t="str">
            <v xml:space="preserve">SESAYAP </v>
          </cell>
          <cell r="F322" t="str">
            <v>X1. Discovery under Evaluation</v>
          </cell>
          <cell r="G322" t="str">
            <v>JOB PERTAMINA - MEDCO E&amp;P SIMENGGARIS</v>
          </cell>
          <cell r="H322">
            <v>265.39999999999998</v>
          </cell>
          <cell r="Q322">
            <v>0.27690789999999998</v>
          </cell>
          <cell r="R322">
            <v>269.43369999999999</v>
          </cell>
          <cell r="S322">
            <v>0.61330660000000004</v>
          </cell>
          <cell r="T322">
            <v>0.84178319999999995</v>
          </cell>
          <cell r="U322">
            <v>38.51812635310246</v>
          </cell>
          <cell r="V322">
            <v>5.1999251134558805E-2</v>
          </cell>
          <cell r="AA322">
            <v>13.935420000000001</v>
          </cell>
          <cell r="AB322">
            <v>18.025880000000001</v>
          </cell>
          <cell r="AC322">
            <v>0.54021070000000004</v>
          </cell>
          <cell r="AD322">
            <v>143.37191978000001</v>
          </cell>
          <cell r="AE322">
            <v>66.468559999999997</v>
          </cell>
          <cell r="AF322">
            <v>4.8908909999999999</v>
          </cell>
        </row>
        <row r="323">
          <cell r="A323" t="str">
            <v>SESAYAP TABUL - BASE3. High Value</v>
          </cell>
          <cell r="B323" t="str">
            <v>Gas</v>
          </cell>
          <cell r="C323" t="str">
            <v>3. High Value</v>
          </cell>
          <cell r="D323" t="str">
            <v>SESAYAP TABUL - BASE</v>
          </cell>
          <cell r="E323" t="str">
            <v xml:space="preserve">SESAYAP </v>
          </cell>
          <cell r="F323" t="str">
            <v>X1. Discovery under Evaluation</v>
          </cell>
          <cell r="G323" t="str">
            <v>JOB PERTAMINA - MEDCO E&amp;P SIMENGGARIS</v>
          </cell>
          <cell r="H323">
            <v>423.8</v>
          </cell>
          <cell r="Q323">
            <v>0.27690789999999998</v>
          </cell>
          <cell r="R323">
            <v>269.43369999999999</v>
          </cell>
          <cell r="S323">
            <v>0.61330660000000004</v>
          </cell>
          <cell r="T323">
            <v>0.84178319999999995</v>
          </cell>
          <cell r="U323">
            <v>38.51812635310246</v>
          </cell>
          <cell r="V323">
            <v>5.1999251134558805E-2</v>
          </cell>
          <cell r="AA323">
            <v>13.935420000000001</v>
          </cell>
          <cell r="AB323">
            <v>18.025880000000001</v>
          </cell>
          <cell r="AC323">
            <v>0.54021070000000004</v>
          </cell>
          <cell r="AD323">
            <v>228.94129466000001</v>
          </cell>
          <cell r="AE323">
            <v>66.468559999999997</v>
          </cell>
          <cell r="AF323">
            <v>4.8908909999999999</v>
          </cell>
        </row>
        <row r="324">
          <cell r="A324" t="str">
            <v>SETURIAN FURTHER DEVELOPMENT 1. Low Value</v>
          </cell>
          <cell r="B324" t="str">
            <v>Gas</v>
          </cell>
          <cell r="C324" t="str">
            <v>1. Low Value</v>
          </cell>
          <cell r="D324" t="str">
            <v xml:space="preserve">SETURIAN FURTHER DEVELOPMENT </v>
          </cell>
          <cell r="E324" t="str">
            <v>SETURIAN</v>
          </cell>
          <cell r="F324" t="str">
            <v>E6. Further Development</v>
          </cell>
          <cell r="G324" t="str">
            <v>PT PERTAMINA HULU KALIMANTAN TIMUR</v>
          </cell>
          <cell r="H324">
            <v>91.438999999999993</v>
          </cell>
          <cell r="K324">
            <v>7100</v>
          </cell>
          <cell r="L324" t="str">
            <v/>
          </cell>
          <cell r="M324">
            <v>0.23499999999999999</v>
          </cell>
          <cell r="N324">
            <v>15</v>
          </cell>
          <cell r="O324">
            <v>0</v>
          </cell>
          <cell r="P324" t="str">
            <v/>
          </cell>
          <cell r="Q324">
            <v>0.22347259999999999</v>
          </cell>
          <cell r="R324">
            <v>93.648859999999999</v>
          </cell>
          <cell r="S324">
            <v>0.5616331</v>
          </cell>
          <cell r="T324">
            <v>0.64334820000000004</v>
          </cell>
          <cell r="U324">
            <v>7.5618065390616254</v>
          </cell>
          <cell r="V324">
            <v>1.0208395747264671E-2</v>
          </cell>
          <cell r="AA324">
            <v>129.84559999999999</v>
          </cell>
          <cell r="AB324">
            <v>11.76008</v>
          </cell>
          <cell r="AC324">
            <v>0.66238839999999999</v>
          </cell>
          <cell r="AD324">
            <v>60.568132907599995</v>
          </cell>
          <cell r="AE324">
            <v>32.922069999999998</v>
          </cell>
          <cell r="AF324">
            <v>149.9563</v>
          </cell>
        </row>
        <row r="325">
          <cell r="A325" t="str">
            <v>SETURIAN FURTHER DEVELOPMENT 2. Middle Value</v>
          </cell>
          <cell r="B325" t="str">
            <v>Gas</v>
          </cell>
          <cell r="C325" t="str">
            <v>2. Middle Value</v>
          </cell>
          <cell r="D325" t="str">
            <v xml:space="preserve">SETURIAN FURTHER DEVELOPMENT </v>
          </cell>
          <cell r="E325" t="str">
            <v>SETURIAN</v>
          </cell>
          <cell r="F325" t="str">
            <v>E6. Further Development</v>
          </cell>
          <cell r="G325" t="str">
            <v>PT PERTAMINA HULU KALIMANTAN TIMUR</v>
          </cell>
          <cell r="H325">
            <v>141.018</v>
          </cell>
          <cell r="K325">
            <v>7100</v>
          </cell>
          <cell r="L325" t="str">
            <v/>
          </cell>
          <cell r="M325">
            <v>0.23499999999999999</v>
          </cell>
          <cell r="N325">
            <v>15</v>
          </cell>
          <cell r="O325">
            <v>0</v>
          </cell>
          <cell r="P325" t="str">
            <v/>
          </cell>
          <cell r="Q325">
            <v>0.22347259999999999</v>
          </cell>
          <cell r="R325">
            <v>93.648859999999999</v>
          </cell>
          <cell r="S325">
            <v>0.5616331</v>
          </cell>
          <cell r="T325">
            <v>0.64334820000000004</v>
          </cell>
          <cell r="U325">
            <v>7.5618065390616254</v>
          </cell>
          <cell r="V325">
            <v>1.0208395747264671E-2</v>
          </cell>
          <cell r="AA325">
            <v>129.84559999999999</v>
          </cell>
          <cell r="AB325">
            <v>11.76008</v>
          </cell>
          <cell r="AC325">
            <v>0.66238839999999999</v>
          </cell>
          <cell r="AD325">
            <v>93.408687391200004</v>
          </cell>
          <cell r="AE325">
            <v>32.922069999999998</v>
          </cell>
          <cell r="AF325">
            <v>149.9563</v>
          </cell>
        </row>
        <row r="326">
          <cell r="A326" t="str">
            <v>SETURIAN FURTHER DEVELOPMENT 3. High Value</v>
          </cell>
          <cell r="B326" t="str">
            <v>Gas</v>
          </cell>
          <cell r="C326" t="str">
            <v>3. High Value</v>
          </cell>
          <cell r="D326" t="str">
            <v xml:space="preserve">SETURIAN FURTHER DEVELOPMENT </v>
          </cell>
          <cell r="E326" t="str">
            <v>SETURIAN</v>
          </cell>
          <cell r="F326" t="str">
            <v>E6. Further Development</v>
          </cell>
          <cell r="G326" t="str">
            <v>PT PERTAMINA HULU KALIMANTAN TIMUR</v>
          </cell>
          <cell r="H326">
            <v>234.28700000000001</v>
          </cell>
          <cell r="K326">
            <v>7100</v>
          </cell>
          <cell r="L326" t="str">
            <v/>
          </cell>
          <cell r="M326">
            <v>0.23499999999999999</v>
          </cell>
          <cell r="N326">
            <v>15</v>
          </cell>
          <cell r="O326">
            <v>0</v>
          </cell>
          <cell r="P326" t="str">
            <v/>
          </cell>
          <cell r="Q326">
            <v>0.22347259999999999</v>
          </cell>
          <cell r="R326">
            <v>93.648859999999999</v>
          </cell>
          <cell r="S326">
            <v>0.5616331</v>
          </cell>
          <cell r="T326">
            <v>0.64334820000000004</v>
          </cell>
          <cell r="U326">
            <v>7.5618065390616254</v>
          </cell>
          <cell r="V326">
            <v>1.0208395747264671E-2</v>
          </cell>
          <cell r="AA326">
            <v>129.84559999999999</v>
          </cell>
          <cell r="AB326">
            <v>11.76008</v>
          </cell>
          <cell r="AC326">
            <v>0.66238839999999999</v>
          </cell>
          <cell r="AD326">
            <v>155.1889910708</v>
          </cell>
          <cell r="AE326">
            <v>32.922069999999998</v>
          </cell>
          <cell r="AF326">
            <v>149.9563</v>
          </cell>
        </row>
        <row r="327">
          <cell r="A327" t="str">
            <v>SOKANG - BASE1. Low Value</v>
          </cell>
          <cell r="B327" t="str">
            <v>Gas</v>
          </cell>
          <cell r="C327" t="str">
            <v>1. Low Value</v>
          </cell>
          <cell r="D327" t="str">
            <v>SOKANG - BASE</v>
          </cell>
          <cell r="E327" t="str">
            <v>SOKANG</v>
          </cell>
          <cell r="F327" t="str">
            <v>X1. Discovery under Evaluation</v>
          </cell>
          <cell r="G327" t="str">
            <v>MEDCO E&amp;P NATUNA LTD.</v>
          </cell>
          <cell r="H327">
            <v>104</v>
          </cell>
          <cell r="K327">
            <v>5948</v>
          </cell>
          <cell r="L327" t="str">
            <v/>
          </cell>
          <cell r="M327">
            <v>0.25</v>
          </cell>
          <cell r="N327" t="str">
            <v/>
          </cell>
          <cell r="P327" t="str">
            <v/>
          </cell>
          <cell r="Q327">
            <v>0.23680290000000001</v>
          </cell>
          <cell r="R327">
            <v>502.73829999999998</v>
          </cell>
          <cell r="S327">
            <v>0.73278080000000001</v>
          </cell>
          <cell r="T327">
            <v>0.62480930000000001</v>
          </cell>
          <cell r="U327">
            <v>54.506783636025439</v>
          </cell>
          <cell r="V327">
            <v>7.3583847377312939E-2</v>
          </cell>
          <cell r="AA327">
            <v>33.844850000000001</v>
          </cell>
          <cell r="AB327">
            <v>35.790469999999999</v>
          </cell>
          <cell r="AC327">
            <v>0.79963740000000005</v>
          </cell>
          <cell r="AD327">
            <v>83.162289600000008</v>
          </cell>
          <cell r="AE327">
            <v>82.319559999999996</v>
          </cell>
          <cell r="AF327">
            <v>235.40440000000001</v>
          </cell>
        </row>
        <row r="328">
          <cell r="A328" t="str">
            <v>SOKANG - BASE2. Middle Value</v>
          </cell>
          <cell r="B328" t="str">
            <v>Gas</v>
          </cell>
          <cell r="C328" t="str">
            <v>2. Middle Value</v>
          </cell>
          <cell r="D328" t="str">
            <v>SOKANG - BASE</v>
          </cell>
          <cell r="E328" t="str">
            <v>SOKANG</v>
          </cell>
          <cell r="F328" t="str">
            <v>X1. Discovery under Evaluation</v>
          </cell>
          <cell r="G328" t="str">
            <v>MEDCO E&amp;P NATUNA LTD.</v>
          </cell>
          <cell r="H328">
            <v>157</v>
          </cell>
          <cell r="K328">
            <v>5948</v>
          </cell>
          <cell r="L328" t="str">
            <v/>
          </cell>
          <cell r="M328">
            <v>0.25</v>
          </cell>
          <cell r="N328" t="str">
            <v/>
          </cell>
          <cell r="P328" t="str">
            <v/>
          </cell>
          <cell r="Q328">
            <v>0.23680290000000001</v>
          </cell>
          <cell r="R328">
            <v>502.73829999999998</v>
          </cell>
          <cell r="S328">
            <v>0.73278080000000001</v>
          </cell>
          <cell r="T328">
            <v>0.62480930000000001</v>
          </cell>
          <cell r="U328">
            <v>54.506783636025439</v>
          </cell>
          <cell r="V328">
            <v>7.3583847377312939E-2</v>
          </cell>
          <cell r="AA328">
            <v>33.844850000000001</v>
          </cell>
          <cell r="AB328">
            <v>35.790469999999999</v>
          </cell>
          <cell r="AC328">
            <v>0.79963740000000005</v>
          </cell>
          <cell r="AD328">
            <v>125.54307180000001</v>
          </cell>
          <cell r="AE328">
            <v>82.319559999999996</v>
          </cell>
          <cell r="AF328">
            <v>235.40440000000001</v>
          </cell>
        </row>
        <row r="329">
          <cell r="A329" t="str">
            <v>SOKANG - BASE3. High Value</v>
          </cell>
          <cell r="B329" t="str">
            <v>Gas</v>
          </cell>
          <cell r="C329" t="str">
            <v>3. High Value</v>
          </cell>
          <cell r="D329" t="str">
            <v>SOKANG - BASE</v>
          </cell>
          <cell r="E329" t="str">
            <v>SOKANG</v>
          </cell>
          <cell r="F329" t="str">
            <v>X1. Discovery under Evaluation</v>
          </cell>
          <cell r="G329" t="str">
            <v>MEDCO E&amp;P NATUNA LTD.</v>
          </cell>
          <cell r="H329">
            <v>226</v>
          </cell>
          <cell r="K329">
            <v>5948</v>
          </cell>
          <cell r="L329" t="str">
            <v/>
          </cell>
          <cell r="M329">
            <v>0.25</v>
          </cell>
          <cell r="N329" t="str">
            <v/>
          </cell>
          <cell r="P329" t="str">
            <v/>
          </cell>
          <cell r="Q329">
            <v>0.23680290000000001</v>
          </cell>
          <cell r="R329">
            <v>502.73829999999998</v>
          </cell>
          <cell r="S329">
            <v>0.73278080000000001</v>
          </cell>
          <cell r="T329">
            <v>0.62480930000000001</v>
          </cell>
          <cell r="U329">
            <v>54.506783636025439</v>
          </cell>
          <cell r="V329">
            <v>7.3583847377312939E-2</v>
          </cell>
          <cell r="AA329">
            <v>33.844850000000001</v>
          </cell>
          <cell r="AB329">
            <v>35.790469999999999</v>
          </cell>
          <cell r="AC329">
            <v>0.79963740000000005</v>
          </cell>
          <cell r="AD329">
            <v>180.7180524</v>
          </cell>
          <cell r="AE329">
            <v>82.319559999999996</v>
          </cell>
          <cell r="AF329">
            <v>235.40440000000001</v>
          </cell>
        </row>
        <row r="330">
          <cell r="A330" t="str">
            <v>BEKASAP - BASE3. High Value</v>
          </cell>
          <cell r="B330" t="str">
            <v>Oil-Gas</v>
          </cell>
          <cell r="C330" t="str">
            <v>3. High Value</v>
          </cell>
          <cell r="D330" t="str">
            <v>BEKASAP - BASE</v>
          </cell>
          <cell r="E330" t="str">
            <v>BEKASAP</v>
          </cell>
          <cell r="F330" t="str">
            <v>E0. On Production</v>
          </cell>
          <cell r="G330" t="str">
            <v>PT PERTAMINA HULU ROKAN</v>
          </cell>
          <cell r="H330">
            <v>130.86000000000001</v>
          </cell>
          <cell r="K330">
            <v>2250</v>
          </cell>
          <cell r="L330" t="str">
            <v/>
          </cell>
          <cell r="M330">
            <v>0.25</v>
          </cell>
          <cell r="N330" t="str">
            <v/>
          </cell>
          <cell r="P330" t="str">
            <v/>
          </cell>
          <cell r="Q330">
            <v>0.24094299999999999</v>
          </cell>
          <cell r="R330">
            <v>294.79489999999998</v>
          </cell>
          <cell r="S330">
            <v>0.4972742</v>
          </cell>
          <cell r="T330">
            <v>0.63684839999999998</v>
          </cell>
          <cell r="U330">
            <v>22.493978141600032</v>
          </cell>
          <cell r="V330">
            <v>3.0366742340418248E-2</v>
          </cell>
          <cell r="AA330">
            <v>38.62679</v>
          </cell>
          <cell r="AB330">
            <v>26.771090000000001</v>
          </cell>
          <cell r="AC330">
            <v>0.298373</v>
          </cell>
          <cell r="AD330">
            <v>39.045090780000002</v>
          </cell>
          <cell r="AE330">
            <v>9.1030200000000008</v>
          </cell>
          <cell r="AF330">
            <v>43.333100000000002</v>
          </cell>
        </row>
        <row r="331">
          <cell r="A331" t="str">
            <v>BEKASAP SOUTH - BASE1. Low Value</v>
          </cell>
          <cell r="B331" t="str">
            <v>Oil-Gas</v>
          </cell>
          <cell r="C331" t="str">
            <v>1. Low Value</v>
          </cell>
          <cell r="D331" t="str">
            <v>BEKASAP SOUTH - BASE</v>
          </cell>
          <cell r="E331" t="str">
            <v>BEKASAP SOUTH</v>
          </cell>
          <cell r="F331" t="str">
            <v>E0. On Production</v>
          </cell>
          <cell r="G331" t="str">
            <v>PT PERTAMINA HULU ROKAN</v>
          </cell>
          <cell r="H331">
            <v>19.247</v>
          </cell>
          <cell r="K331">
            <v>3450</v>
          </cell>
          <cell r="L331" t="str">
            <v/>
          </cell>
          <cell r="M331">
            <v>0.23499999999999999</v>
          </cell>
          <cell r="N331" t="str">
            <v/>
          </cell>
          <cell r="O331">
            <v>0</v>
          </cell>
          <cell r="P331" t="str">
            <v/>
          </cell>
          <cell r="Q331">
            <v>0.2306696</v>
          </cell>
          <cell r="R331">
            <v>297.399</v>
          </cell>
          <cell r="S331">
            <v>0.64348519999999998</v>
          </cell>
          <cell r="T331">
            <v>0.65473539999999997</v>
          </cell>
          <cell r="U331">
            <v>28.902422939223406</v>
          </cell>
          <cell r="V331">
            <v>3.9018106307573783E-2</v>
          </cell>
          <cell r="AA331">
            <v>28.925260000000002</v>
          </cell>
          <cell r="AB331">
            <v>163.25649999999999</v>
          </cell>
          <cell r="AC331">
            <v>0.2990025</v>
          </cell>
          <cell r="AD331">
            <v>5.7549011175000002</v>
          </cell>
          <cell r="AE331">
            <v>0.1491615</v>
          </cell>
          <cell r="AF331">
            <v>224.077</v>
          </cell>
        </row>
        <row r="332">
          <cell r="A332" t="str">
            <v>BEKASAP SOUTH - BASE2. Middle Value</v>
          </cell>
          <cell r="B332" t="str">
            <v>Oil-Gas</v>
          </cell>
          <cell r="C332" t="str">
            <v>2. Middle Value</v>
          </cell>
          <cell r="D332" t="str">
            <v>BEKASAP SOUTH - BASE</v>
          </cell>
          <cell r="E332" t="str">
            <v>BEKASAP SOUTH</v>
          </cell>
          <cell r="F332" t="str">
            <v>E0. On Production</v>
          </cell>
          <cell r="G332" t="str">
            <v>PT PERTAMINA HULU ROKAN</v>
          </cell>
          <cell r="H332">
            <v>19.247</v>
          </cell>
          <cell r="K332">
            <v>3450</v>
          </cell>
          <cell r="L332" t="str">
            <v/>
          </cell>
          <cell r="M332">
            <v>0.23499999999999999</v>
          </cell>
          <cell r="N332" t="str">
            <v/>
          </cell>
          <cell r="O332">
            <v>0</v>
          </cell>
          <cell r="P332" t="str">
            <v/>
          </cell>
          <cell r="Q332">
            <v>0.2306696</v>
          </cell>
          <cell r="R332">
            <v>297.399</v>
          </cell>
          <cell r="S332">
            <v>0.64348519999999998</v>
          </cell>
          <cell r="T332">
            <v>0.65473539999999997</v>
          </cell>
          <cell r="U332">
            <v>28.902422939223406</v>
          </cell>
          <cell r="V332">
            <v>3.9018106307573783E-2</v>
          </cell>
          <cell r="AA332">
            <v>28.925260000000002</v>
          </cell>
          <cell r="AB332">
            <v>163.25649999999999</v>
          </cell>
          <cell r="AC332">
            <v>0.2990025</v>
          </cell>
          <cell r="AD332">
            <v>5.7549011175000002</v>
          </cell>
          <cell r="AE332">
            <v>0.1491615</v>
          </cell>
          <cell r="AF332">
            <v>224.077</v>
          </cell>
        </row>
        <row r="333">
          <cell r="A333" t="str">
            <v>BEKASAP SOUTH - BASE3. High Value</v>
          </cell>
          <cell r="B333" t="str">
            <v>Oil-Gas</v>
          </cell>
          <cell r="C333" t="str">
            <v>3. High Value</v>
          </cell>
          <cell r="D333" t="str">
            <v>BEKASAP SOUTH - BASE</v>
          </cell>
          <cell r="E333" t="str">
            <v>BEKASAP SOUTH</v>
          </cell>
          <cell r="F333" t="str">
            <v>E0. On Production</v>
          </cell>
          <cell r="G333" t="str">
            <v>PT PERTAMINA HULU ROKAN</v>
          </cell>
          <cell r="H333">
            <v>19.247</v>
          </cell>
          <cell r="K333">
            <v>3450</v>
          </cell>
          <cell r="L333" t="str">
            <v/>
          </cell>
          <cell r="M333">
            <v>0.23499999999999999</v>
          </cell>
          <cell r="N333" t="str">
            <v/>
          </cell>
          <cell r="O333">
            <v>0</v>
          </cell>
          <cell r="P333" t="str">
            <v/>
          </cell>
          <cell r="Q333">
            <v>0.2306696</v>
          </cell>
          <cell r="R333">
            <v>297.399</v>
          </cell>
          <cell r="S333">
            <v>0.64348519999999998</v>
          </cell>
          <cell r="T333">
            <v>0.65473539999999997</v>
          </cell>
          <cell r="U333">
            <v>28.902422939223406</v>
          </cell>
          <cell r="V333">
            <v>3.9018106307573783E-2</v>
          </cell>
          <cell r="AA333">
            <v>28.925260000000002</v>
          </cell>
          <cell r="AB333">
            <v>163.25649999999999</v>
          </cell>
          <cell r="AC333">
            <v>0.2990025</v>
          </cell>
          <cell r="AD333">
            <v>5.7549011175000002</v>
          </cell>
          <cell r="AE333">
            <v>0.1491615</v>
          </cell>
          <cell r="AF333">
            <v>224.077</v>
          </cell>
        </row>
        <row r="334">
          <cell r="A334" t="str">
            <v>BELANAK MAIN - BASE1. Low Value</v>
          </cell>
          <cell r="B334" t="str">
            <v>Oil-Gas</v>
          </cell>
          <cell r="C334" t="str">
            <v>1. Low Value</v>
          </cell>
          <cell r="D334" t="str">
            <v>BELANAK MAIN - BASE</v>
          </cell>
          <cell r="E334" t="str">
            <v>BELANAK MAIN</v>
          </cell>
          <cell r="F334" t="str">
            <v>E0. On Production</v>
          </cell>
          <cell r="G334" t="str">
            <v>MEDCO E&amp;P NATUNA LTD.</v>
          </cell>
          <cell r="H334">
            <v>653</v>
          </cell>
          <cell r="I334">
            <v>14</v>
          </cell>
          <cell r="K334">
            <v>8000</v>
          </cell>
          <cell r="L334">
            <v>152.9</v>
          </cell>
          <cell r="N334" t="str">
            <v/>
          </cell>
          <cell r="P334" t="str">
            <v/>
          </cell>
          <cell r="Q334">
            <v>0.1568821</v>
          </cell>
          <cell r="R334">
            <v>122.5359</v>
          </cell>
          <cell r="S334">
            <v>0.48755549999999998</v>
          </cell>
          <cell r="T334">
            <v>0.76166069999999997</v>
          </cell>
          <cell r="U334">
            <v>7.1387528497978163</v>
          </cell>
          <cell r="V334">
            <v>9.6372756769433233E-3</v>
          </cell>
          <cell r="AA334">
            <v>39.247700000000002</v>
          </cell>
          <cell r="AB334">
            <v>20.283200000000001</v>
          </cell>
          <cell r="AC334">
            <v>0.31380920000000001</v>
          </cell>
          <cell r="AD334">
            <v>204.91740760000002</v>
          </cell>
          <cell r="AE334">
            <v>38.81409</v>
          </cell>
          <cell r="AF334">
            <v>102.4552</v>
          </cell>
        </row>
        <row r="335">
          <cell r="A335" t="str">
            <v>BELANAK MAIN - BASE2. Middle Value</v>
          </cell>
          <cell r="B335" t="str">
            <v>Oil-Gas</v>
          </cell>
          <cell r="C335" t="str">
            <v>2. Middle Value</v>
          </cell>
          <cell r="D335" t="str">
            <v>BELANAK MAIN - BASE</v>
          </cell>
          <cell r="E335" t="str">
            <v>BELANAK MAIN</v>
          </cell>
          <cell r="F335" t="str">
            <v>E0. On Production</v>
          </cell>
          <cell r="G335" t="str">
            <v>MEDCO E&amp;P NATUNA LTD.</v>
          </cell>
          <cell r="H335">
            <v>703</v>
          </cell>
          <cell r="I335">
            <v>45</v>
          </cell>
          <cell r="K335">
            <v>8000</v>
          </cell>
          <cell r="L335">
            <v>152.9</v>
          </cell>
          <cell r="N335" t="str">
            <v/>
          </cell>
          <cell r="P335" t="str">
            <v/>
          </cell>
          <cell r="Q335">
            <v>0.1568821</v>
          </cell>
          <cell r="R335">
            <v>122.5359</v>
          </cell>
          <cell r="S335">
            <v>0.48755549999999998</v>
          </cell>
          <cell r="T335">
            <v>0.76166069999999997</v>
          </cell>
          <cell r="U335">
            <v>7.1387528497978163</v>
          </cell>
          <cell r="V335">
            <v>9.6372756769433233E-3</v>
          </cell>
          <cell r="AA335">
            <v>39.247700000000002</v>
          </cell>
          <cell r="AB335">
            <v>20.283200000000001</v>
          </cell>
          <cell r="AC335">
            <v>0.31380920000000001</v>
          </cell>
          <cell r="AD335">
            <v>220.60786760000002</v>
          </cell>
          <cell r="AE335">
            <v>38.81409</v>
          </cell>
          <cell r="AF335">
            <v>102.4552</v>
          </cell>
        </row>
        <row r="336">
          <cell r="A336" t="str">
            <v>OPL-11. Low Value</v>
          </cell>
          <cell r="B336" t="str">
            <v>Gas</v>
          </cell>
          <cell r="C336" t="str">
            <v>1. Low Value</v>
          </cell>
          <cell r="D336" t="str">
            <v>OPL-1</v>
          </cell>
          <cell r="E336" t="str">
            <v>SOUTH SEMBAKUNG</v>
          </cell>
          <cell r="F336" t="str">
            <v>E6. Further Development</v>
          </cell>
          <cell r="G336" t="str">
            <v>JOB PERTAMINA - MEDCO E&amp;P SIMENGGARIS</v>
          </cell>
          <cell r="H336">
            <v>41.619</v>
          </cell>
          <cell r="K336">
            <v>2300</v>
          </cell>
          <cell r="L336">
            <v>59.400000000000006</v>
          </cell>
          <cell r="N336" t="str">
            <v/>
          </cell>
          <cell r="P336" t="str">
            <v/>
          </cell>
          <cell r="Q336">
            <v>0.17343800000000001</v>
          </cell>
          <cell r="R336">
            <v>478.49509999999998</v>
          </cell>
          <cell r="S336">
            <v>0.38637949999999999</v>
          </cell>
          <cell r="T336">
            <v>0.83289820000000003</v>
          </cell>
          <cell r="U336">
            <v>26.707162645203166</v>
          </cell>
          <cell r="V336">
            <v>3.6054517417293055E-2</v>
          </cell>
          <cell r="X336">
            <v>160.59107976889075</v>
          </cell>
          <cell r="Z336">
            <v>80.701228840207591</v>
          </cell>
          <cell r="AA336">
            <v>98.636380000000003</v>
          </cell>
          <cell r="AB336">
            <v>80.700739999999996</v>
          </cell>
          <cell r="AC336">
            <v>0.79911540000000003</v>
          </cell>
          <cell r="AD336">
            <v>33.258383832600003</v>
          </cell>
          <cell r="AE336">
            <v>15.518470000000001</v>
          </cell>
          <cell r="AF336">
            <v>160.62309999999999</v>
          </cell>
        </row>
        <row r="337">
          <cell r="A337" t="str">
            <v>OPL-12. Middle Value</v>
          </cell>
          <cell r="B337" t="str">
            <v>Gas</v>
          </cell>
          <cell r="C337" t="str">
            <v>2. Middle Value</v>
          </cell>
          <cell r="D337" t="str">
            <v>OPL-1</v>
          </cell>
          <cell r="E337" t="str">
            <v>SOUTH SEMBAKUNG</v>
          </cell>
          <cell r="F337" t="str">
            <v>E6. Further Development</v>
          </cell>
          <cell r="G337" t="str">
            <v>JOB PERTAMINA - MEDCO E&amp;P SIMENGGARIS</v>
          </cell>
          <cell r="H337">
            <v>49.32</v>
          </cell>
          <cell r="K337">
            <v>2300</v>
          </cell>
          <cell r="L337">
            <v>59.400000000000006</v>
          </cell>
          <cell r="N337" t="str">
            <v/>
          </cell>
          <cell r="P337" t="str">
            <v/>
          </cell>
          <cell r="Q337">
            <v>0.17343800000000001</v>
          </cell>
          <cell r="R337">
            <v>478.49509999999998</v>
          </cell>
          <cell r="S337">
            <v>0.38637949999999999</v>
          </cell>
          <cell r="T337">
            <v>0.83289820000000003</v>
          </cell>
          <cell r="U337">
            <v>26.707162645203166</v>
          </cell>
          <cell r="V337">
            <v>3.6054517417293055E-2</v>
          </cell>
          <cell r="X337">
            <v>160.59107976889075</v>
          </cell>
          <cell r="Z337">
            <v>80.701228840207591</v>
          </cell>
          <cell r="AA337">
            <v>98.636380000000003</v>
          </cell>
          <cell r="AB337">
            <v>80.700739999999996</v>
          </cell>
          <cell r="AC337">
            <v>0.79911540000000003</v>
          </cell>
          <cell r="AD337">
            <v>39.412371528000001</v>
          </cell>
          <cell r="AE337">
            <v>15.518470000000001</v>
          </cell>
          <cell r="AF337">
            <v>160.62309999999999</v>
          </cell>
        </row>
        <row r="338">
          <cell r="A338" t="str">
            <v>OPL-13. High Value</v>
          </cell>
          <cell r="B338" t="str">
            <v>Gas</v>
          </cell>
          <cell r="C338" t="str">
            <v>3. High Value</v>
          </cell>
          <cell r="D338" t="str">
            <v>OPL-1</v>
          </cell>
          <cell r="E338" t="str">
            <v>SOUTH SEMBAKUNG</v>
          </cell>
          <cell r="F338" t="str">
            <v>E6. Further Development</v>
          </cell>
          <cell r="G338" t="str">
            <v>JOB PERTAMINA - MEDCO E&amp;P SIMENGGARIS</v>
          </cell>
          <cell r="H338">
            <v>55.058</v>
          </cell>
          <cell r="K338">
            <v>2300</v>
          </cell>
          <cell r="L338">
            <v>59.400000000000006</v>
          </cell>
          <cell r="N338" t="str">
            <v/>
          </cell>
          <cell r="P338" t="str">
            <v/>
          </cell>
          <cell r="Q338">
            <v>0.17343800000000001</v>
          </cell>
          <cell r="R338">
            <v>478.49509999999998</v>
          </cell>
          <cell r="S338">
            <v>0.38637949999999999</v>
          </cell>
          <cell r="T338">
            <v>0.83289820000000003</v>
          </cell>
          <cell r="U338">
            <v>26.707162645203166</v>
          </cell>
          <cell r="V338">
            <v>3.6054517417293055E-2</v>
          </cell>
          <cell r="X338">
            <v>160.59107976889075</v>
          </cell>
          <cell r="Z338">
            <v>80.701228840207591</v>
          </cell>
          <cell r="AA338">
            <v>98.636380000000003</v>
          </cell>
          <cell r="AB338">
            <v>80.700739999999996</v>
          </cell>
          <cell r="AC338">
            <v>0.79911540000000003</v>
          </cell>
          <cell r="AD338">
            <v>43.997695693200001</v>
          </cell>
          <cell r="AE338">
            <v>15.518470000000001</v>
          </cell>
          <cell r="AF338">
            <v>160.62309999999999</v>
          </cell>
        </row>
        <row r="339">
          <cell r="A339" t="str">
            <v>SOUTHEAST SEMBAKUNG TABUL - BASE1. Low Value</v>
          </cell>
          <cell r="B339" t="str">
            <v>Oil-Gas</v>
          </cell>
          <cell r="C339" t="str">
            <v>1. Low Value</v>
          </cell>
          <cell r="D339" t="str">
            <v>SOUTHEAST SEMBAKUNG TABUL - BASE</v>
          </cell>
          <cell r="E339" t="str">
            <v>SOUTHEAST SEMBAKUNG</v>
          </cell>
          <cell r="F339" t="str">
            <v>X1. Discovery under Evaluation</v>
          </cell>
          <cell r="G339" t="str">
            <v>JOB PERTAMINA - MEDCO E&amp;P SIMENGGARIS</v>
          </cell>
          <cell r="H339">
            <v>1.34</v>
          </cell>
          <cell r="K339">
            <v>2000</v>
          </cell>
          <cell r="L339" t="str">
            <v/>
          </cell>
          <cell r="M339">
            <v>0.21</v>
          </cell>
          <cell r="N339" t="str">
            <v/>
          </cell>
          <cell r="P339" t="str">
            <v/>
          </cell>
          <cell r="Q339">
            <v>0.24131140000000001</v>
          </cell>
          <cell r="R339">
            <v>155.18510000000001</v>
          </cell>
          <cell r="S339">
            <v>0.70026909999999998</v>
          </cell>
          <cell r="T339">
            <v>0.63684839999999998</v>
          </cell>
          <cell r="U339">
            <v>16.700477353514049</v>
          </cell>
          <cell r="V339">
            <v>2.2545549282732502E-2</v>
          </cell>
          <cell r="AA339">
            <v>108.90860000000001</v>
          </cell>
          <cell r="AB339">
            <v>13.905720000000001</v>
          </cell>
          <cell r="AC339">
            <v>0.2756112</v>
          </cell>
          <cell r="AD339">
            <v>0.369319008</v>
          </cell>
          <cell r="AE339">
            <v>6.4900520000000004</v>
          </cell>
          <cell r="AF339">
            <v>31.632560000000002</v>
          </cell>
        </row>
        <row r="340">
          <cell r="A340" t="str">
            <v>SOUTHEAST SEMBAKUNG TABUL - BASE2. Middle Value</v>
          </cell>
          <cell r="B340" t="str">
            <v>Oil-Gas</v>
          </cell>
          <cell r="C340" t="str">
            <v>2. Middle Value</v>
          </cell>
          <cell r="D340" t="str">
            <v>SOUTHEAST SEMBAKUNG TABUL - BASE</v>
          </cell>
          <cell r="E340" t="str">
            <v>SOUTHEAST SEMBAKUNG</v>
          </cell>
          <cell r="F340" t="str">
            <v>X1. Discovery under Evaluation</v>
          </cell>
          <cell r="G340" t="str">
            <v>JOB PERTAMINA - MEDCO E&amp;P SIMENGGARIS</v>
          </cell>
          <cell r="H340">
            <v>3.47</v>
          </cell>
          <cell r="K340">
            <v>2000</v>
          </cell>
          <cell r="L340" t="str">
            <v/>
          </cell>
          <cell r="M340">
            <v>0.21</v>
          </cell>
          <cell r="N340" t="str">
            <v/>
          </cell>
          <cell r="P340" t="str">
            <v/>
          </cell>
          <cell r="Q340">
            <v>0.24131140000000001</v>
          </cell>
          <cell r="R340">
            <v>155.18510000000001</v>
          </cell>
          <cell r="S340">
            <v>0.70026909999999998</v>
          </cell>
          <cell r="T340">
            <v>0.63684839999999998</v>
          </cell>
          <cell r="U340">
            <v>16.700477353514049</v>
          </cell>
          <cell r="V340">
            <v>2.2545549282732502E-2</v>
          </cell>
          <cell r="AA340">
            <v>108.90860000000001</v>
          </cell>
          <cell r="AB340">
            <v>13.905720000000001</v>
          </cell>
          <cell r="AC340">
            <v>0.2756112</v>
          </cell>
          <cell r="AD340">
            <v>0.95637086400000004</v>
          </cell>
          <cell r="AE340">
            <v>6.4900520000000004</v>
          </cell>
          <cell r="AF340">
            <v>31.632560000000002</v>
          </cell>
        </row>
        <row r="341">
          <cell r="A341" t="str">
            <v>SOUTHEAST SEMBAKUNG TABUL - BASE3. High Value</v>
          </cell>
          <cell r="B341" t="str">
            <v>Oil-Gas</v>
          </cell>
          <cell r="C341" t="str">
            <v>3. High Value</v>
          </cell>
          <cell r="D341" t="str">
            <v>SOUTHEAST SEMBAKUNG TABUL - BASE</v>
          </cell>
          <cell r="E341" t="str">
            <v>SOUTHEAST SEMBAKUNG</v>
          </cell>
          <cell r="F341" t="str">
            <v>X1. Discovery under Evaluation</v>
          </cell>
          <cell r="G341" t="str">
            <v>JOB PERTAMINA - MEDCO E&amp;P SIMENGGARIS</v>
          </cell>
          <cell r="H341">
            <v>8.6300000000000008</v>
          </cell>
          <cell r="K341">
            <v>2000</v>
          </cell>
          <cell r="L341" t="str">
            <v/>
          </cell>
          <cell r="M341">
            <v>0.21</v>
          </cell>
          <cell r="N341" t="str">
            <v/>
          </cell>
          <cell r="P341" t="str">
            <v/>
          </cell>
          <cell r="Q341">
            <v>0.24131140000000001</v>
          </cell>
          <cell r="R341">
            <v>155.18510000000001</v>
          </cell>
          <cell r="S341">
            <v>0.70026909999999998</v>
          </cell>
          <cell r="T341">
            <v>0.63684839999999998</v>
          </cell>
          <cell r="U341">
            <v>16.700477353514049</v>
          </cell>
          <cell r="V341">
            <v>2.2545549282732502E-2</v>
          </cell>
          <cell r="AA341">
            <v>108.90860000000001</v>
          </cell>
          <cell r="AB341">
            <v>13.905720000000001</v>
          </cell>
          <cell r="AC341">
            <v>0.2756112</v>
          </cell>
          <cell r="AD341">
            <v>2.3785246560000002</v>
          </cell>
          <cell r="AE341">
            <v>6.4900520000000004</v>
          </cell>
          <cell r="AF341">
            <v>31.632560000000002</v>
          </cell>
        </row>
        <row r="342">
          <cell r="A342" t="str">
            <v>SSX - BASE1. Low Value</v>
          </cell>
          <cell r="B342" t="str">
            <v>Gas</v>
          </cell>
          <cell r="C342" t="str">
            <v>1. Low Value</v>
          </cell>
          <cell r="D342" t="str">
            <v>SSX - BASE</v>
          </cell>
          <cell r="E342" t="str">
            <v>SSX</v>
          </cell>
          <cell r="F342" t="str">
            <v>X3. Development Not Viable</v>
          </cell>
          <cell r="G342" t="str">
            <v>PT PERTAMINA HULU ENERGI OFFSHORE NORTH WEST JAVA</v>
          </cell>
          <cell r="H342">
            <v>6.19</v>
          </cell>
          <cell r="K342">
            <v>1800</v>
          </cell>
          <cell r="L342">
            <v>64.900000000000006</v>
          </cell>
          <cell r="N342" t="str">
            <v/>
          </cell>
          <cell r="P342" t="str">
            <v/>
          </cell>
          <cell r="Q342">
            <v>0.28374349999999998</v>
          </cell>
          <cell r="R342">
            <v>2360.4140000000002</v>
          </cell>
          <cell r="S342">
            <v>0.63600769999999995</v>
          </cell>
          <cell r="T342">
            <v>0.75662399999999996</v>
          </cell>
          <cell r="U342">
            <v>322.29724253461177</v>
          </cell>
          <cell r="V342">
            <v>0.43509944125782241</v>
          </cell>
          <cell r="AA342">
            <v>26.214970000000001</v>
          </cell>
          <cell r="AB342">
            <v>3.964931</v>
          </cell>
          <cell r="AC342">
            <v>0.9297588</v>
          </cell>
          <cell r="AD342">
            <v>5.7552069720000008</v>
          </cell>
          <cell r="AE342">
            <v>56.156959999999998</v>
          </cell>
          <cell r="AF342">
            <v>19.354959999999998</v>
          </cell>
        </row>
        <row r="343">
          <cell r="A343" t="str">
            <v>SSX - BASE2. Middle Value</v>
          </cell>
          <cell r="B343" t="str">
            <v>Gas</v>
          </cell>
          <cell r="C343" t="str">
            <v>2. Middle Value</v>
          </cell>
          <cell r="D343" t="str">
            <v>SSX - BASE</v>
          </cell>
          <cell r="E343" t="str">
            <v>SSX</v>
          </cell>
          <cell r="F343" t="str">
            <v>X3. Development Not Viable</v>
          </cell>
          <cell r="G343" t="str">
            <v>PT PERTAMINA HULU ENERGI OFFSHORE NORTH WEST JAVA</v>
          </cell>
          <cell r="H343">
            <v>6.19</v>
          </cell>
          <cell r="K343">
            <v>1800</v>
          </cell>
          <cell r="L343">
            <v>64.900000000000006</v>
          </cell>
          <cell r="N343" t="str">
            <v/>
          </cell>
          <cell r="P343" t="str">
            <v/>
          </cell>
          <cell r="Q343">
            <v>0.28374349999999998</v>
          </cell>
          <cell r="R343">
            <v>2360.4140000000002</v>
          </cell>
          <cell r="S343">
            <v>0.63600769999999995</v>
          </cell>
          <cell r="T343">
            <v>0.75662399999999996</v>
          </cell>
          <cell r="U343">
            <v>322.29724253461177</v>
          </cell>
          <cell r="V343">
            <v>0.43509944125782241</v>
          </cell>
          <cell r="AA343">
            <v>26.214970000000001</v>
          </cell>
          <cell r="AB343">
            <v>3.964931</v>
          </cell>
          <cell r="AC343">
            <v>0.9297588</v>
          </cell>
          <cell r="AD343">
            <v>5.7552069720000008</v>
          </cell>
          <cell r="AE343">
            <v>56.156959999999998</v>
          </cell>
          <cell r="AF343">
            <v>19.354959999999998</v>
          </cell>
        </row>
        <row r="344">
          <cell r="A344" t="str">
            <v>SSX - BASE3. High Value</v>
          </cell>
          <cell r="B344" t="str">
            <v>Gas</v>
          </cell>
          <cell r="C344" t="str">
            <v>3. High Value</v>
          </cell>
          <cell r="D344" t="str">
            <v>SSX - BASE</v>
          </cell>
          <cell r="E344" t="str">
            <v>SSX</v>
          </cell>
          <cell r="F344" t="str">
            <v>X3. Development Not Viable</v>
          </cell>
          <cell r="G344" t="str">
            <v>PT PERTAMINA HULU ENERGI OFFSHORE NORTH WEST JAVA</v>
          </cell>
          <cell r="H344">
            <v>6.19</v>
          </cell>
          <cell r="K344">
            <v>1800</v>
          </cell>
          <cell r="L344">
            <v>64.900000000000006</v>
          </cell>
          <cell r="N344" t="str">
            <v/>
          </cell>
          <cell r="P344" t="str">
            <v/>
          </cell>
          <cell r="Q344">
            <v>0.28374349999999998</v>
          </cell>
          <cell r="R344">
            <v>2360.4140000000002</v>
          </cell>
          <cell r="S344">
            <v>0.63600769999999995</v>
          </cell>
          <cell r="T344">
            <v>0.75662399999999996</v>
          </cell>
          <cell r="U344">
            <v>322.29724253461177</v>
          </cell>
          <cell r="V344">
            <v>0.43509944125782241</v>
          </cell>
          <cell r="AA344">
            <v>26.214970000000001</v>
          </cell>
          <cell r="AB344">
            <v>3.964931</v>
          </cell>
          <cell r="AC344">
            <v>0.9297588</v>
          </cell>
          <cell r="AD344">
            <v>5.7552069720000008</v>
          </cell>
          <cell r="AE344">
            <v>56.156959999999998</v>
          </cell>
          <cell r="AF344">
            <v>19.354959999999998</v>
          </cell>
        </row>
        <row r="345">
          <cell r="A345" t="str">
            <v>SULING BASE1. Low Value</v>
          </cell>
          <cell r="B345" t="str">
            <v>Oil-Gas</v>
          </cell>
          <cell r="C345" t="str">
            <v>1. Low Value</v>
          </cell>
          <cell r="D345" t="str">
            <v>SULING BASE</v>
          </cell>
          <cell r="E345" t="str">
            <v>SULING</v>
          </cell>
          <cell r="F345" t="str">
            <v>X0. Development Pending</v>
          </cell>
          <cell r="G345" t="str">
            <v>PETROCHINA INTERNATIONAL BANGKO LTD.</v>
          </cell>
          <cell r="H345">
            <v>7.26</v>
          </cell>
          <cell r="K345">
            <v>4250</v>
          </cell>
          <cell r="L345" t="str">
            <v/>
          </cell>
          <cell r="N345" t="str">
            <v/>
          </cell>
          <cell r="P345" t="str">
            <v/>
          </cell>
          <cell r="Q345">
            <v>0.3734114</v>
          </cell>
          <cell r="R345">
            <v>975.04489999999998</v>
          </cell>
          <cell r="S345">
            <v>0.63021919999999998</v>
          </cell>
          <cell r="T345">
            <v>0.76975660000000001</v>
          </cell>
          <cell r="U345">
            <v>176.62705955319089</v>
          </cell>
          <cell r="V345">
            <v>0.2384455241324395</v>
          </cell>
          <cell r="AA345">
            <v>24.192519999999998</v>
          </cell>
          <cell r="AB345">
            <v>13.24892</v>
          </cell>
          <cell r="AC345">
            <v>0.27580559999999998</v>
          </cell>
          <cell r="AD345">
            <v>2.0023486559999997</v>
          </cell>
          <cell r="AE345">
            <v>0.1491615</v>
          </cell>
          <cell r="AF345">
            <v>5.8006190000000002</v>
          </cell>
        </row>
        <row r="346">
          <cell r="A346" t="str">
            <v>SULING BASE2. Middle Value</v>
          </cell>
          <cell r="B346" t="str">
            <v>Oil-Gas</v>
          </cell>
          <cell r="C346" t="str">
            <v>2. Middle Value</v>
          </cell>
          <cell r="D346" t="str">
            <v>SULING BASE</v>
          </cell>
          <cell r="E346" t="str">
            <v>SULING</v>
          </cell>
          <cell r="F346" t="str">
            <v>X0. Development Pending</v>
          </cell>
          <cell r="G346" t="str">
            <v>PETROCHINA INTERNATIONAL BANGKO LTD.</v>
          </cell>
          <cell r="H346">
            <v>19.920000000000002</v>
          </cell>
          <cell r="K346">
            <v>4250</v>
          </cell>
          <cell r="L346" t="str">
            <v/>
          </cell>
          <cell r="N346" t="str">
            <v/>
          </cell>
          <cell r="P346" t="str">
            <v/>
          </cell>
          <cell r="Q346">
            <v>0.3734114</v>
          </cell>
          <cell r="R346">
            <v>975.04489999999998</v>
          </cell>
          <cell r="S346">
            <v>0.63021919999999998</v>
          </cell>
          <cell r="T346">
            <v>0.76975660000000001</v>
          </cell>
          <cell r="U346">
            <v>176.62705955319089</v>
          </cell>
          <cell r="V346">
            <v>0.2384455241324395</v>
          </cell>
          <cell r="AA346">
            <v>24.192519999999998</v>
          </cell>
          <cell r="AB346">
            <v>13.24892</v>
          </cell>
          <cell r="AC346">
            <v>0.27580559999999998</v>
          </cell>
          <cell r="AD346">
            <v>5.4940475520000005</v>
          </cell>
          <cell r="AE346">
            <v>0.1491615</v>
          </cell>
          <cell r="AF346">
            <v>5.8006190000000002</v>
          </cell>
        </row>
        <row r="347">
          <cell r="A347" t="str">
            <v>SULING BASE3. High Value</v>
          </cell>
          <cell r="B347" t="str">
            <v>Oil-Gas</v>
          </cell>
          <cell r="C347" t="str">
            <v>3. High Value</v>
          </cell>
          <cell r="D347" t="str">
            <v>SULING BASE</v>
          </cell>
          <cell r="E347" t="str">
            <v>SULING</v>
          </cell>
          <cell r="F347" t="str">
            <v>X0. Development Pending</v>
          </cell>
          <cell r="G347" t="str">
            <v>PETROCHINA INTERNATIONAL BANGKO LTD.</v>
          </cell>
          <cell r="H347">
            <v>41.98</v>
          </cell>
          <cell r="K347">
            <v>4250</v>
          </cell>
          <cell r="L347" t="str">
            <v/>
          </cell>
          <cell r="N347" t="str">
            <v/>
          </cell>
          <cell r="P347" t="str">
            <v/>
          </cell>
          <cell r="Q347">
            <v>0.3734114</v>
          </cell>
          <cell r="R347">
            <v>975.04489999999998</v>
          </cell>
          <cell r="S347">
            <v>0.63021919999999998</v>
          </cell>
          <cell r="T347">
            <v>0.76975660000000001</v>
          </cell>
          <cell r="U347">
            <v>176.62705955319089</v>
          </cell>
          <cell r="V347">
            <v>0.2384455241324395</v>
          </cell>
          <cell r="AA347">
            <v>24.192519999999998</v>
          </cell>
          <cell r="AB347">
            <v>13.24892</v>
          </cell>
          <cell r="AC347">
            <v>0.27580559999999998</v>
          </cell>
          <cell r="AD347">
            <v>11.578319087999999</v>
          </cell>
          <cell r="AE347">
            <v>0.1491615</v>
          </cell>
          <cell r="AF347">
            <v>5.8006190000000002</v>
          </cell>
        </row>
        <row r="348">
          <cell r="A348" t="str">
            <v>SUMBER - BASE1. Low Value</v>
          </cell>
          <cell r="B348" t="str">
            <v>Oil-Gas</v>
          </cell>
          <cell r="C348" t="str">
            <v>1. Low Value</v>
          </cell>
          <cell r="D348" t="str">
            <v>SUMBER - BASE</v>
          </cell>
          <cell r="E348" t="str">
            <v>SUMBER</v>
          </cell>
          <cell r="F348" t="str">
            <v>X0. Development Pending</v>
          </cell>
          <cell r="G348" t="str">
            <v>PT PERTAMINA HULU ENERGI TUBAN EAST JAVA</v>
          </cell>
          <cell r="H348">
            <v>106.4</v>
          </cell>
          <cell r="K348">
            <v>6804</v>
          </cell>
          <cell r="L348" t="str">
            <v/>
          </cell>
          <cell r="M348">
            <v>0.1</v>
          </cell>
          <cell r="N348" t="str">
            <v/>
          </cell>
          <cell r="P348" t="str">
            <v/>
          </cell>
          <cell r="Q348">
            <v>0.10969189999999999</v>
          </cell>
          <cell r="R348">
            <v>118.2338</v>
          </cell>
          <cell r="S348">
            <v>0.30685859999999998</v>
          </cell>
          <cell r="T348">
            <v>0.79773830000000001</v>
          </cell>
          <cell r="U348">
            <v>3.1747896047801651</v>
          </cell>
          <cell r="V348">
            <v>4.2859478793171755E-3</v>
          </cell>
          <cell r="AA348">
            <v>51.92794</v>
          </cell>
          <cell r="AB348">
            <v>27.360340000000001</v>
          </cell>
          <cell r="AC348">
            <v>0.3990127</v>
          </cell>
          <cell r="AD348">
            <v>42.454951280000003</v>
          </cell>
          <cell r="AE348">
            <v>0.60756339999999998</v>
          </cell>
          <cell r="AF348">
            <v>40.321190000000001</v>
          </cell>
        </row>
        <row r="349">
          <cell r="A349" t="str">
            <v>SUMBER - BASE2. Middle Value</v>
          </cell>
          <cell r="B349" t="str">
            <v>Oil-Gas</v>
          </cell>
          <cell r="C349" t="str">
            <v>2. Middle Value</v>
          </cell>
          <cell r="D349" t="str">
            <v>SUMBER - BASE</v>
          </cell>
          <cell r="E349" t="str">
            <v>SUMBER</v>
          </cell>
          <cell r="F349" t="str">
            <v>X0. Development Pending</v>
          </cell>
          <cell r="G349" t="str">
            <v>PT PERTAMINA HULU ENERGI TUBAN EAST JAVA</v>
          </cell>
          <cell r="H349">
            <v>106.4</v>
          </cell>
          <cell r="K349">
            <v>6804</v>
          </cell>
          <cell r="L349" t="str">
            <v/>
          </cell>
          <cell r="M349">
            <v>0.1</v>
          </cell>
          <cell r="N349" t="str">
            <v/>
          </cell>
          <cell r="P349" t="str">
            <v/>
          </cell>
          <cell r="Q349">
            <v>0.10969189999999999</v>
          </cell>
          <cell r="R349">
            <v>118.2338</v>
          </cell>
          <cell r="S349">
            <v>0.30685859999999998</v>
          </cell>
          <cell r="T349">
            <v>0.79773830000000001</v>
          </cell>
          <cell r="U349">
            <v>3.1747896047801651</v>
          </cell>
          <cell r="V349">
            <v>4.2859478793171755E-3</v>
          </cell>
          <cell r="AA349">
            <v>51.92794</v>
          </cell>
          <cell r="AB349">
            <v>27.360340000000001</v>
          </cell>
          <cell r="AC349">
            <v>0.3990127</v>
          </cell>
          <cell r="AD349">
            <v>42.454951280000003</v>
          </cell>
          <cell r="AE349">
            <v>0.60756339999999998</v>
          </cell>
          <cell r="AF349">
            <v>40.321190000000001</v>
          </cell>
        </row>
        <row r="350">
          <cell r="A350" t="str">
            <v>SUMBER - BASE3. High Value</v>
          </cell>
          <cell r="B350" t="str">
            <v>Oil-Gas</v>
          </cell>
          <cell r="C350" t="str">
            <v>3. High Value</v>
          </cell>
          <cell r="D350" t="str">
            <v>SUMBER - BASE</v>
          </cell>
          <cell r="E350" t="str">
            <v>SUMBER</v>
          </cell>
          <cell r="F350" t="str">
            <v>X0. Development Pending</v>
          </cell>
          <cell r="G350" t="str">
            <v>PT PERTAMINA HULU ENERGI TUBAN EAST JAVA</v>
          </cell>
          <cell r="H350">
            <v>106.4</v>
          </cell>
          <cell r="K350">
            <v>6804</v>
          </cell>
          <cell r="L350" t="str">
            <v/>
          </cell>
          <cell r="M350">
            <v>0.1</v>
          </cell>
          <cell r="N350" t="str">
            <v/>
          </cell>
          <cell r="P350" t="str">
            <v/>
          </cell>
          <cell r="Q350">
            <v>0.10969189999999999</v>
          </cell>
          <cell r="R350">
            <v>118.2338</v>
          </cell>
          <cell r="S350">
            <v>0.30685859999999998</v>
          </cell>
          <cell r="T350">
            <v>0.79773830000000001</v>
          </cell>
          <cell r="U350">
            <v>3.1747896047801651</v>
          </cell>
          <cell r="V350">
            <v>4.2859478793171755E-3</v>
          </cell>
          <cell r="AA350">
            <v>51.92794</v>
          </cell>
          <cell r="AB350">
            <v>27.360340000000001</v>
          </cell>
          <cell r="AC350">
            <v>0.3990127</v>
          </cell>
          <cell r="AD350">
            <v>42.454951280000003</v>
          </cell>
          <cell r="AE350">
            <v>0.60756339999999998</v>
          </cell>
          <cell r="AF350">
            <v>40.321190000000001</v>
          </cell>
        </row>
        <row r="351">
          <cell r="A351" t="str">
            <v>BELANAK MAIN - BASE3. High Value</v>
          </cell>
          <cell r="B351" t="str">
            <v>Oil-Gas</v>
          </cell>
          <cell r="C351" t="str">
            <v>3. High Value</v>
          </cell>
          <cell r="D351" t="str">
            <v>BELANAK MAIN - BASE</v>
          </cell>
          <cell r="E351" t="str">
            <v>BELANAK MAIN</v>
          </cell>
          <cell r="F351" t="str">
            <v>E0. On Production</v>
          </cell>
          <cell r="G351" t="str">
            <v>MEDCO E&amp;P NATUNA LTD.</v>
          </cell>
          <cell r="H351">
            <v>718</v>
          </cell>
          <cell r="I351">
            <v>45</v>
          </cell>
          <cell r="K351">
            <v>8000</v>
          </cell>
          <cell r="L351">
            <v>152.9</v>
          </cell>
          <cell r="N351" t="str">
            <v/>
          </cell>
          <cell r="P351" t="str">
            <v/>
          </cell>
          <cell r="Q351">
            <v>0.1568821</v>
          </cell>
          <cell r="R351">
            <v>122.5359</v>
          </cell>
          <cell r="S351">
            <v>0.48755549999999998</v>
          </cell>
          <cell r="T351">
            <v>0.76166069999999997</v>
          </cell>
          <cell r="U351">
            <v>7.1387528497978163</v>
          </cell>
          <cell r="V351">
            <v>9.6372756769433233E-3</v>
          </cell>
          <cell r="AA351">
            <v>39.247700000000002</v>
          </cell>
          <cell r="AB351">
            <v>20.283200000000001</v>
          </cell>
          <cell r="AC351">
            <v>0.31380920000000001</v>
          </cell>
          <cell r="AD351">
            <v>225.31500560000001</v>
          </cell>
          <cell r="AE351">
            <v>38.81409</v>
          </cell>
          <cell r="AF351">
            <v>102.4552</v>
          </cell>
        </row>
        <row r="352">
          <cell r="A352" t="str">
            <v>BELIDA OIL - BASE1. Low Value</v>
          </cell>
          <cell r="B352" t="str">
            <v>Oil-Gas</v>
          </cell>
          <cell r="C352" t="str">
            <v>1. Low Value</v>
          </cell>
          <cell r="D352" t="str">
            <v>BELIDA OIL - BASE</v>
          </cell>
          <cell r="E352" t="str">
            <v>BELIDA OIL</v>
          </cell>
          <cell r="F352" t="str">
            <v>E0. On Production</v>
          </cell>
          <cell r="G352" t="str">
            <v>MEDCO E&amp;P NATUNA LTD.</v>
          </cell>
          <cell r="H352">
            <v>244</v>
          </cell>
          <cell r="K352">
            <v>4572</v>
          </cell>
          <cell r="L352">
            <v>96.800000000000011</v>
          </cell>
          <cell r="M352">
            <v>0.23</v>
          </cell>
          <cell r="N352">
            <v>70</v>
          </cell>
          <cell r="O352">
            <v>0</v>
          </cell>
          <cell r="P352">
            <v>0.82799999999999996</v>
          </cell>
          <cell r="Q352">
            <v>0.22709209999999999</v>
          </cell>
          <cell r="R352">
            <v>176.5334</v>
          </cell>
          <cell r="S352">
            <v>0.69627729999999999</v>
          </cell>
          <cell r="T352">
            <v>0.8273218</v>
          </cell>
          <cell r="U352">
            <v>23.093279763551454</v>
          </cell>
          <cell r="V352">
            <v>3.1175796115763432E-2</v>
          </cell>
          <cell r="AA352">
            <v>51.467449999999999</v>
          </cell>
          <cell r="AB352">
            <v>80.516350000000003</v>
          </cell>
          <cell r="AC352">
            <v>0.2318479</v>
          </cell>
          <cell r="AD352">
            <v>56.570887599999999</v>
          </cell>
          <cell r="AE352">
            <v>22.93308</v>
          </cell>
          <cell r="AF352">
            <v>171.90610000000001</v>
          </cell>
        </row>
        <row r="353">
          <cell r="A353" t="str">
            <v>BELIDA OIL - BASE2. Middle Value</v>
          </cell>
          <cell r="B353" t="str">
            <v>Oil-Gas</v>
          </cell>
          <cell r="C353" t="str">
            <v>2. Middle Value</v>
          </cell>
          <cell r="D353" t="str">
            <v>BELIDA OIL - BASE</v>
          </cell>
          <cell r="E353" t="str">
            <v>BELIDA OIL</v>
          </cell>
          <cell r="F353" t="str">
            <v>E0. On Production</v>
          </cell>
          <cell r="G353" t="str">
            <v>MEDCO E&amp;P NATUNA LTD.</v>
          </cell>
          <cell r="H353">
            <v>244</v>
          </cell>
          <cell r="I353">
            <v>4</v>
          </cell>
          <cell r="K353">
            <v>4572</v>
          </cell>
          <cell r="L353">
            <v>96.800000000000011</v>
          </cell>
          <cell r="M353">
            <v>0.23</v>
          </cell>
          <cell r="N353">
            <v>70</v>
          </cell>
          <cell r="O353">
            <v>0</v>
          </cell>
          <cell r="P353">
            <v>0.82799999999999996</v>
          </cell>
          <cell r="Q353">
            <v>0.22709209999999999</v>
          </cell>
          <cell r="R353">
            <v>176.5334</v>
          </cell>
          <cell r="S353">
            <v>0.69627729999999999</v>
          </cell>
          <cell r="T353">
            <v>0.8273218</v>
          </cell>
          <cell r="U353">
            <v>23.093279763551454</v>
          </cell>
          <cell r="V353">
            <v>3.1175796115763432E-2</v>
          </cell>
          <cell r="AA353">
            <v>51.467449999999999</v>
          </cell>
          <cell r="AB353">
            <v>80.516350000000003</v>
          </cell>
          <cell r="AC353">
            <v>0.2318479</v>
          </cell>
          <cell r="AD353">
            <v>56.570887599999999</v>
          </cell>
          <cell r="AE353">
            <v>22.93308</v>
          </cell>
          <cell r="AF353">
            <v>171.90610000000001</v>
          </cell>
        </row>
        <row r="354">
          <cell r="A354" t="str">
            <v>BELIDA OIL - BASE3. High Value</v>
          </cell>
          <cell r="B354" t="str">
            <v>Oil-Gas</v>
          </cell>
          <cell r="C354" t="str">
            <v>3. High Value</v>
          </cell>
          <cell r="D354" t="str">
            <v>BELIDA OIL - BASE</v>
          </cell>
          <cell r="E354" t="str">
            <v>BELIDA OIL</v>
          </cell>
          <cell r="F354" t="str">
            <v>E0. On Production</v>
          </cell>
          <cell r="G354" t="str">
            <v>MEDCO E&amp;P NATUNA LTD.</v>
          </cell>
          <cell r="H354">
            <v>244</v>
          </cell>
          <cell r="I354">
            <v>4</v>
          </cell>
          <cell r="K354">
            <v>4572</v>
          </cell>
          <cell r="L354">
            <v>96.800000000000011</v>
          </cell>
          <cell r="M354">
            <v>0.23</v>
          </cell>
          <cell r="N354">
            <v>70</v>
          </cell>
          <cell r="O354">
            <v>0</v>
          </cell>
          <cell r="P354">
            <v>0.82799999999999996</v>
          </cell>
          <cell r="Q354">
            <v>0.22709209999999999</v>
          </cell>
          <cell r="R354">
            <v>176.5334</v>
          </cell>
          <cell r="S354">
            <v>0.69627729999999999</v>
          </cell>
          <cell r="T354">
            <v>0.8273218</v>
          </cell>
          <cell r="U354">
            <v>23.093279763551454</v>
          </cell>
          <cell r="V354">
            <v>3.1175796115763432E-2</v>
          </cell>
          <cell r="AA354">
            <v>51.467449999999999</v>
          </cell>
          <cell r="AB354">
            <v>80.516350000000003</v>
          </cell>
          <cell r="AC354">
            <v>0.2318479</v>
          </cell>
          <cell r="AD354">
            <v>56.570887599999999</v>
          </cell>
          <cell r="AE354">
            <v>22.93308</v>
          </cell>
          <cell r="AF354">
            <v>171.90610000000001</v>
          </cell>
        </row>
        <row r="355">
          <cell r="A355" t="str">
            <v>BENTAYAN - BASE1. Low Value</v>
          </cell>
          <cell r="B355" t="str">
            <v>Oil-Gas</v>
          </cell>
          <cell r="C355" t="str">
            <v>1. Low Value</v>
          </cell>
          <cell r="D355" t="str">
            <v>BENTAYAN - BASE</v>
          </cell>
          <cell r="E355" t="str">
            <v>BENTAYAN</v>
          </cell>
          <cell r="F355" t="str">
            <v>E0. On Production</v>
          </cell>
          <cell r="G355" t="str">
            <v>PT PERTAMINA EP</v>
          </cell>
          <cell r="H355">
            <v>9.218</v>
          </cell>
          <cell r="K355">
            <v>3887</v>
          </cell>
          <cell r="L355">
            <v>93</v>
          </cell>
          <cell r="M355">
            <v>0.185</v>
          </cell>
          <cell r="N355">
            <v>1150</v>
          </cell>
          <cell r="O355">
            <v>0</v>
          </cell>
          <cell r="P355" t="str">
            <v/>
          </cell>
          <cell r="Q355">
            <v>0.186803</v>
          </cell>
          <cell r="R355">
            <v>1148.9670000000001</v>
          </cell>
          <cell r="S355">
            <v>0.71968650000000001</v>
          </cell>
          <cell r="T355">
            <v>0.83008979999999999</v>
          </cell>
          <cell r="U355">
            <v>128.2211995240333</v>
          </cell>
          <cell r="V355">
            <v>0.17309788886674518</v>
          </cell>
          <cell r="X355">
            <v>2.6384669749651066</v>
          </cell>
          <cell r="Z355">
            <v>4.6281408191808877</v>
          </cell>
          <cell r="AA355">
            <v>24.50264</v>
          </cell>
          <cell r="AB355">
            <v>4.562532</v>
          </cell>
          <cell r="AC355">
            <v>0.31463469999999999</v>
          </cell>
          <cell r="AD355">
            <v>2.9003026645999999</v>
          </cell>
          <cell r="AE355">
            <v>12.96396</v>
          </cell>
          <cell r="AF355">
            <v>2.6157379999999999</v>
          </cell>
        </row>
        <row r="356">
          <cell r="A356" t="str">
            <v>BENTAYAN - BASE2. Middle Value</v>
          </cell>
          <cell r="B356" t="str">
            <v>Oil-Gas</v>
          </cell>
          <cell r="C356" t="str">
            <v>2. Middle Value</v>
          </cell>
          <cell r="D356" t="str">
            <v>BENTAYAN - BASE</v>
          </cell>
          <cell r="E356" t="str">
            <v>BENTAYAN</v>
          </cell>
          <cell r="F356" t="str">
            <v>E0. On Production</v>
          </cell>
          <cell r="G356" t="str">
            <v>PT PERTAMINA EP</v>
          </cell>
          <cell r="H356">
            <v>9.218</v>
          </cell>
          <cell r="K356">
            <v>3887</v>
          </cell>
          <cell r="L356">
            <v>93</v>
          </cell>
          <cell r="M356">
            <v>0.185</v>
          </cell>
          <cell r="N356">
            <v>1150</v>
          </cell>
          <cell r="O356">
            <v>0</v>
          </cell>
          <cell r="P356" t="str">
            <v/>
          </cell>
          <cell r="Q356">
            <v>0.186803</v>
          </cell>
          <cell r="R356">
            <v>1148.9670000000001</v>
          </cell>
          <cell r="S356">
            <v>0.71968650000000001</v>
          </cell>
          <cell r="T356">
            <v>0.83008979999999999</v>
          </cell>
          <cell r="U356">
            <v>128.2211995240333</v>
          </cell>
          <cell r="V356">
            <v>0.17309788886674518</v>
          </cell>
          <cell r="X356">
            <v>2.6384669749651066</v>
          </cell>
          <cell r="Z356">
            <v>4.6281408191808877</v>
          </cell>
          <cell r="AA356">
            <v>24.50264</v>
          </cell>
          <cell r="AB356">
            <v>4.562532</v>
          </cell>
          <cell r="AC356">
            <v>0.31463469999999999</v>
          </cell>
          <cell r="AD356">
            <v>2.9003026645999999</v>
          </cell>
          <cell r="AE356">
            <v>12.96396</v>
          </cell>
          <cell r="AF356">
            <v>2.6157379999999999</v>
          </cell>
        </row>
        <row r="357">
          <cell r="A357" t="str">
            <v>BENTAYAN - BASE3. High Value</v>
          </cell>
          <cell r="B357" t="str">
            <v>Oil-Gas</v>
          </cell>
          <cell r="C357" t="str">
            <v>3. High Value</v>
          </cell>
          <cell r="D357" t="str">
            <v>BENTAYAN - BASE</v>
          </cell>
          <cell r="E357" t="str">
            <v>BENTAYAN</v>
          </cell>
          <cell r="F357" t="str">
            <v>E0. On Production</v>
          </cell>
          <cell r="G357" t="str">
            <v>PT PERTAMINA EP</v>
          </cell>
          <cell r="H357">
            <v>9.218</v>
          </cell>
          <cell r="K357">
            <v>3887</v>
          </cell>
          <cell r="L357">
            <v>93</v>
          </cell>
          <cell r="M357">
            <v>0.185</v>
          </cell>
          <cell r="N357">
            <v>1150</v>
          </cell>
          <cell r="O357">
            <v>0</v>
          </cell>
          <cell r="P357" t="str">
            <v/>
          </cell>
          <cell r="Q357">
            <v>0.186803</v>
          </cell>
          <cell r="R357">
            <v>1148.9670000000001</v>
          </cell>
          <cell r="S357">
            <v>0.71968650000000001</v>
          </cell>
          <cell r="T357">
            <v>0.83008979999999999</v>
          </cell>
          <cell r="U357">
            <v>128.2211995240333</v>
          </cell>
          <cell r="V357">
            <v>0.17309788886674518</v>
          </cell>
          <cell r="X357">
            <v>2.6384669749651066</v>
          </cell>
          <cell r="Z357">
            <v>4.6281408191808877</v>
          </cell>
          <cell r="AA357">
            <v>24.50264</v>
          </cell>
          <cell r="AB357">
            <v>4.562532</v>
          </cell>
          <cell r="AC357">
            <v>0.31463469999999999</v>
          </cell>
          <cell r="AD357">
            <v>2.9003026645999999</v>
          </cell>
          <cell r="AE357">
            <v>12.96396</v>
          </cell>
          <cell r="AF357">
            <v>2.6157379999999999</v>
          </cell>
        </row>
        <row r="358">
          <cell r="A358" t="str">
            <v>PENGEMBANGAN LAPANGAN BENTAYAN POFD1. Low Value</v>
          </cell>
          <cell r="B358" t="str">
            <v>Oil-Gas</v>
          </cell>
          <cell r="C358" t="str">
            <v>1. Low Value</v>
          </cell>
          <cell r="D358" t="str">
            <v>PENGEMBANGAN LAPANGAN BENTAYAN POFD</v>
          </cell>
          <cell r="E358" t="str">
            <v>BENTAYAN</v>
          </cell>
          <cell r="F358" t="str">
            <v>E0. On Production</v>
          </cell>
          <cell r="G358" t="str">
            <v>PT PERTAMINA EP</v>
          </cell>
          <cell r="H358">
            <v>9.218</v>
          </cell>
          <cell r="K358">
            <v>3887</v>
          </cell>
          <cell r="L358">
            <v>93</v>
          </cell>
          <cell r="M358">
            <v>0.185</v>
          </cell>
          <cell r="N358">
            <v>1150</v>
          </cell>
          <cell r="O358">
            <v>0</v>
          </cell>
          <cell r="P358" t="str">
            <v/>
          </cell>
          <cell r="Q358">
            <v>0.186803</v>
          </cell>
          <cell r="R358">
            <v>1148.9670000000001</v>
          </cell>
          <cell r="S358">
            <v>0.71968650000000001</v>
          </cell>
          <cell r="T358">
            <v>0.83008979999999999</v>
          </cell>
          <cell r="U358">
            <v>128.2211995240333</v>
          </cell>
          <cell r="V358">
            <v>0.17309788886674518</v>
          </cell>
          <cell r="X358">
            <v>2.6384669749651066</v>
          </cell>
          <cell r="Z358">
            <v>4.6281408191808877</v>
          </cell>
          <cell r="AA358">
            <v>24.50264</v>
          </cell>
          <cell r="AB358">
            <v>4.562532</v>
          </cell>
          <cell r="AC358">
            <v>0.31463469999999999</v>
          </cell>
          <cell r="AD358">
            <v>2.9003026645999999</v>
          </cell>
          <cell r="AE358">
            <v>12.96396</v>
          </cell>
          <cell r="AF358">
            <v>2.6157379999999999</v>
          </cell>
        </row>
        <row r="359">
          <cell r="A359" t="str">
            <v>PENGEMBANGAN LAPANGAN BENTAYAN POFD2. Middle Value</v>
          </cell>
          <cell r="B359" t="str">
            <v>Oil-Gas</v>
          </cell>
          <cell r="C359" t="str">
            <v>2. Middle Value</v>
          </cell>
          <cell r="D359" t="str">
            <v>PENGEMBANGAN LAPANGAN BENTAYAN POFD</v>
          </cell>
          <cell r="E359" t="str">
            <v>BENTAYAN</v>
          </cell>
          <cell r="F359" t="str">
            <v>E0. On Production</v>
          </cell>
          <cell r="G359" t="str">
            <v>PT PERTAMINA EP</v>
          </cell>
          <cell r="H359">
            <v>9.218</v>
          </cell>
          <cell r="K359">
            <v>3887</v>
          </cell>
          <cell r="L359">
            <v>93</v>
          </cell>
          <cell r="M359">
            <v>0.185</v>
          </cell>
          <cell r="N359">
            <v>1150</v>
          </cell>
          <cell r="O359">
            <v>0</v>
          </cell>
          <cell r="P359" t="str">
            <v/>
          </cell>
          <cell r="Q359">
            <v>0.186803</v>
          </cell>
          <cell r="R359">
            <v>1148.9670000000001</v>
          </cell>
          <cell r="S359">
            <v>0.71968650000000001</v>
          </cell>
          <cell r="T359">
            <v>0.83008979999999999</v>
          </cell>
          <cell r="U359">
            <v>128.2211995240333</v>
          </cell>
          <cell r="V359">
            <v>0.17309788886674518</v>
          </cell>
          <cell r="X359">
            <v>2.6384669749651066</v>
          </cell>
          <cell r="Z359">
            <v>4.6281408191808877</v>
          </cell>
          <cell r="AA359">
            <v>24.50264</v>
          </cell>
          <cell r="AB359">
            <v>4.562532</v>
          </cell>
          <cell r="AC359">
            <v>0.31463469999999999</v>
          </cell>
          <cell r="AD359">
            <v>2.9003026645999999</v>
          </cell>
          <cell r="AE359">
            <v>12.96396</v>
          </cell>
          <cell r="AF359">
            <v>2.6157379999999999</v>
          </cell>
        </row>
        <row r="360">
          <cell r="A360" t="str">
            <v>TERUBUK - BASE1. Low Value</v>
          </cell>
          <cell r="B360" t="str">
            <v>Oil-Gas</v>
          </cell>
          <cell r="C360" t="str">
            <v>1. Low Value</v>
          </cell>
          <cell r="D360" t="str">
            <v>TERUBUK - BASE</v>
          </cell>
          <cell r="E360" t="str">
            <v>TERUBUK</v>
          </cell>
          <cell r="F360" t="str">
            <v>X1. Discovery under Evaluation</v>
          </cell>
          <cell r="G360" t="str">
            <v>MEDCO E&amp;P NATUNA LTD.</v>
          </cell>
          <cell r="H360">
            <v>104</v>
          </cell>
          <cell r="K360">
            <v>7352</v>
          </cell>
          <cell r="L360" t="str">
            <v/>
          </cell>
          <cell r="N360" t="str">
            <v/>
          </cell>
          <cell r="P360" t="str">
            <v/>
          </cell>
          <cell r="Q360">
            <v>0.2093747</v>
          </cell>
          <cell r="R360">
            <v>66.522239999999996</v>
          </cell>
          <cell r="S360">
            <v>0.56410539999999998</v>
          </cell>
          <cell r="T360">
            <v>0.71108629999999995</v>
          </cell>
          <cell r="U360">
            <v>5.5869352158062293</v>
          </cell>
          <cell r="V360">
            <v>7.542330711935546E-3</v>
          </cell>
          <cell r="X360">
            <v>66.938527154296381</v>
          </cell>
          <cell r="Y360">
            <v>76.12558662102083</v>
          </cell>
          <cell r="Z360">
            <v>64.905102527504653</v>
          </cell>
          <cell r="AA360">
            <v>74.901650000000004</v>
          </cell>
          <cell r="AB360">
            <v>63.460320000000003</v>
          </cell>
          <cell r="AC360">
            <v>0.26352639999999999</v>
          </cell>
          <cell r="AD360">
            <v>27.406745600000001</v>
          </cell>
          <cell r="AE360">
            <v>9.1030200000000008</v>
          </cell>
          <cell r="AF360">
            <v>66.099969999999999</v>
          </cell>
        </row>
        <row r="361">
          <cell r="A361" t="str">
            <v>TERUBUK - BASE2. Middle Value</v>
          </cell>
          <cell r="B361" t="str">
            <v>Oil-Gas</v>
          </cell>
          <cell r="C361" t="str">
            <v>2. Middle Value</v>
          </cell>
          <cell r="D361" t="str">
            <v>TERUBUK - BASE</v>
          </cell>
          <cell r="E361" t="str">
            <v>TERUBUK</v>
          </cell>
          <cell r="F361" t="str">
            <v>X1. Discovery under Evaluation</v>
          </cell>
          <cell r="G361" t="str">
            <v>MEDCO E&amp;P NATUNA LTD.</v>
          </cell>
          <cell r="H361">
            <v>131</v>
          </cell>
          <cell r="K361">
            <v>7352</v>
          </cell>
          <cell r="L361" t="str">
            <v/>
          </cell>
          <cell r="N361" t="str">
            <v/>
          </cell>
          <cell r="P361" t="str">
            <v/>
          </cell>
          <cell r="Q361">
            <v>0.2093747</v>
          </cell>
          <cell r="R361">
            <v>66.522239999999996</v>
          </cell>
          <cell r="S361">
            <v>0.56410539999999998</v>
          </cell>
          <cell r="T361">
            <v>0.71108629999999995</v>
          </cell>
          <cell r="U361">
            <v>5.5869352158062293</v>
          </cell>
          <cell r="V361">
            <v>7.542330711935546E-3</v>
          </cell>
          <cell r="X361">
            <v>66.938527154296381</v>
          </cell>
          <cell r="Y361">
            <v>76.12558662102083</v>
          </cell>
          <cell r="Z361">
            <v>64.905102527504653</v>
          </cell>
          <cell r="AA361">
            <v>74.901650000000004</v>
          </cell>
          <cell r="AB361">
            <v>63.460320000000003</v>
          </cell>
          <cell r="AC361">
            <v>0.26352639999999999</v>
          </cell>
          <cell r="AD361">
            <v>34.521958400000003</v>
          </cell>
          <cell r="AE361">
            <v>9.1030200000000008</v>
          </cell>
          <cell r="AF361">
            <v>66.099969999999999</v>
          </cell>
        </row>
        <row r="362">
          <cell r="A362" t="str">
            <v>TERUBUK - BASE3. High Value</v>
          </cell>
          <cell r="B362" t="str">
            <v>Oil-Gas</v>
          </cell>
          <cell r="C362" t="str">
            <v>3. High Value</v>
          </cell>
          <cell r="D362" t="str">
            <v>TERUBUK - BASE</v>
          </cell>
          <cell r="E362" t="str">
            <v>TERUBUK</v>
          </cell>
          <cell r="F362" t="str">
            <v>X1. Discovery under Evaluation</v>
          </cell>
          <cell r="G362" t="str">
            <v>MEDCO E&amp;P NATUNA LTD.</v>
          </cell>
          <cell r="H362">
            <v>157</v>
          </cell>
          <cell r="K362">
            <v>7352</v>
          </cell>
          <cell r="L362" t="str">
            <v/>
          </cell>
          <cell r="N362" t="str">
            <v/>
          </cell>
          <cell r="P362" t="str">
            <v/>
          </cell>
          <cell r="Q362">
            <v>0.2093747</v>
          </cell>
          <cell r="R362">
            <v>66.522239999999996</v>
          </cell>
          <cell r="S362">
            <v>0.56410539999999998</v>
          </cell>
          <cell r="T362">
            <v>0.71108629999999995</v>
          </cell>
          <cell r="U362">
            <v>5.5869352158062293</v>
          </cell>
          <cell r="V362">
            <v>7.542330711935546E-3</v>
          </cell>
          <cell r="X362">
            <v>66.938527154296381</v>
          </cell>
          <cell r="Y362">
            <v>76.12558662102083</v>
          </cell>
          <cell r="Z362">
            <v>64.905102527504653</v>
          </cell>
          <cell r="AA362">
            <v>74.901650000000004</v>
          </cell>
          <cell r="AB362">
            <v>63.460320000000003</v>
          </cell>
          <cell r="AC362">
            <v>0.26352639999999999</v>
          </cell>
          <cell r="AD362">
            <v>41.373644800000001</v>
          </cell>
          <cell r="AE362">
            <v>9.1030200000000008</v>
          </cell>
          <cell r="AF362">
            <v>66.099969999999999</v>
          </cell>
        </row>
        <row r="363">
          <cell r="A363" t="str">
            <v>TUNU - OPLL FUTURE1. Low Value</v>
          </cell>
          <cell r="B363" t="str">
            <v>Gas</v>
          </cell>
          <cell r="C363" t="str">
            <v>1. Low Value</v>
          </cell>
          <cell r="D363" t="str">
            <v>TUNU - OPLL FUTURE</v>
          </cell>
          <cell r="E363" t="str">
            <v>TUNU</v>
          </cell>
          <cell r="F363" t="str">
            <v>E8. Further Development Not Viable</v>
          </cell>
          <cell r="G363" t="str">
            <v>PT PERTAMINA HULU MAHAKAM</v>
          </cell>
          <cell r="H363">
            <v>14487</v>
          </cell>
          <cell r="K363">
            <v>10780</v>
          </cell>
          <cell r="L363">
            <v>81.400000000000006</v>
          </cell>
          <cell r="M363">
            <v>0.3</v>
          </cell>
          <cell r="N363">
            <v>495</v>
          </cell>
          <cell r="P363" t="str">
            <v/>
          </cell>
          <cell r="Q363">
            <v>0.29970809999999998</v>
          </cell>
          <cell r="R363">
            <v>483.32909999999998</v>
          </cell>
          <cell r="S363">
            <v>0.80258969999999996</v>
          </cell>
          <cell r="T363">
            <v>0.63086500000000001</v>
          </cell>
          <cell r="U363">
            <v>73.345156531497793</v>
          </cell>
          <cell r="V363">
            <v>9.9015543461856051E-2</v>
          </cell>
          <cell r="X363">
            <v>190.08220331560267</v>
          </cell>
          <cell r="Y363">
            <v>215.81012383172637</v>
          </cell>
          <cell r="Z363">
            <v>127.73449295226446</v>
          </cell>
          <cell r="AA363">
            <v>215.81039999999999</v>
          </cell>
          <cell r="AB363">
            <v>127.7347</v>
          </cell>
          <cell r="AC363">
            <v>0.69903610000000005</v>
          </cell>
          <cell r="AD363">
            <v>10126.9359807</v>
          </cell>
          <cell r="AE363">
            <v>27.995180000000001</v>
          </cell>
          <cell r="AF363">
            <v>190.08240000000001</v>
          </cell>
        </row>
        <row r="364">
          <cell r="A364" t="str">
            <v>TUNU - OPLL FUTURE2. Middle Value</v>
          </cell>
          <cell r="B364" t="str">
            <v>Gas</v>
          </cell>
          <cell r="C364" t="str">
            <v>2. Middle Value</v>
          </cell>
          <cell r="D364" t="str">
            <v>TUNU - OPLL FUTURE</v>
          </cell>
          <cell r="E364" t="str">
            <v>TUNU</v>
          </cell>
          <cell r="F364" t="str">
            <v>E8. Further Development Not Viable</v>
          </cell>
          <cell r="G364" t="str">
            <v>PT PERTAMINA HULU MAHAKAM</v>
          </cell>
          <cell r="H364">
            <v>18882</v>
          </cell>
          <cell r="K364">
            <v>10780</v>
          </cell>
          <cell r="L364">
            <v>81.400000000000006</v>
          </cell>
          <cell r="M364">
            <v>0.3</v>
          </cell>
          <cell r="N364">
            <v>495</v>
          </cell>
          <cell r="P364" t="str">
            <v/>
          </cell>
          <cell r="Q364">
            <v>0.29970809999999998</v>
          </cell>
          <cell r="R364">
            <v>483.32909999999998</v>
          </cell>
          <cell r="S364">
            <v>0.80258969999999996</v>
          </cell>
          <cell r="T364">
            <v>0.63086500000000001</v>
          </cell>
          <cell r="U364">
            <v>73.345156531497793</v>
          </cell>
          <cell r="V364">
            <v>9.9015543461856051E-2</v>
          </cell>
          <cell r="X364">
            <v>190.08220331560267</v>
          </cell>
          <cell r="Y364">
            <v>215.81012383172637</v>
          </cell>
          <cell r="Z364">
            <v>127.73449295226446</v>
          </cell>
          <cell r="AA364">
            <v>215.81039999999999</v>
          </cell>
          <cell r="AB364">
            <v>127.7347</v>
          </cell>
          <cell r="AC364">
            <v>0.69903610000000005</v>
          </cell>
          <cell r="AD364">
            <v>13199.1996402</v>
          </cell>
          <cell r="AE364">
            <v>27.995180000000001</v>
          </cell>
          <cell r="AF364">
            <v>190.08240000000001</v>
          </cell>
        </row>
        <row r="365">
          <cell r="A365" t="str">
            <v>TUNU - OPLL FUTURE3. High Value</v>
          </cell>
          <cell r="B365" t="str">
            <v>Gas</v>
          </cell>
          <cell r="C365" t="str">
            <v>3. High Value</v>
          </cell>
          <cell r="D365" t="str">
            <v>TUNU - OPLL FUTURE</v>
          </cell>
          <cell r="E365" t="str">
            <v>TUNU</v>
          </cell>
          <cell r="F365" t="str">
            <v>E8. Further Development Not Viable</v>
          </cell>
          <cell r="G365" t="str">
            <v>PT PERTAMINA HULU MAHAKAM</v>
          </cell>
          <cell r="H365">
            <v>18882</v>
          </cell>
          <cell r="K365">
            <v>10780</v>
          </cell>
          <cell r="L365">
            <v>81.400000000000006</v>
          </cell>
          <cell r="M365">
            <v>0.3</v>
          </cell>
          <cell r="N365">
            <v>495</v>
          </cell>
          <cell r="P365" t="str">
            <v/>
          </cell>
          <cell r="Q365">
            <v>0.29970809999999998</v>
          </cell>
          <cell r="R365">
            <v>483.32909999999998</v>
          </cell>
          <cell r="S365">
            <v>0.80258969999999996</v>
          </cell>
          <cell r="T365">
            <v>0.63086500000000001</v>
          </cell>
          <cell r="U365">
            <v>73.345156531497793</v>
          </cell>
          <cell r="V365">
            <v>9.9015543461856051E-2</v>
          </cell>
          <cell r="X365">
            <v>190.08220331560267</v>
          </cell>
          <cell r="Y365">
            <v>215.81012383172637</v>
          </cell>
          <cell r="Z365">
            <v>127.73449295226446</v>
          </cell>
          <cell r="AA365">
            <v>215.81039999999999</v>
          </cell>
          <cell r="AB365">
            <v>127.7347</v>
          </cell>
          <cell r="AC365">
            <v>0.69903610000000005</v>
          </cell>
          <cell r="AD365">
            <v>13199.1996402</v>
          </cell>
          <cell r="AE365">
            <v>27.995180000000001</v>
          </cell>
          <cell r="AF365">
            <v>190.08240000000001</v>
          </cell>
        </row>
        <row r="366">
          <cell r="A366" t="str">
            <v>PENGEMBANGAN LAPANGAN BENTAYAN POFD3. High Value</v>
          </cell>
          <cell r="B366" t="str">
            <v>Oil-Gas</v>
          </cell>
          <cell r="C366" t="str">
            <v>3. High Value</v>
          </cell>
          <cell r="D366" t="str">
            <v>PENGEMBANGAN LAPANGAN BENTAYAN POFD</v>
          </cell>
          <cell r="E366" t="str">
            <v>BENTAYAN</v>
          </cell>
          <cell r="F366" t="str">
            <v>E0. On Production</v>
          </cell>
          <cell r="G366" t="str">
            <v>PT PERTAMINA EP</v>
          </cell>
          <cell r="H366">
            <v>9.218</v>
          </cell>
          <cell r="K366">
            <v>3887</v>
          </cell>
          <cell r="L366">
            <v>93</v>
          </cell>
          <cell r="M366">
            <v>0.185</v>
          </cell>
          <cell r="N366">
            <v>1150</v>
          </cell>
          <cell r="O366">
            <v>0</v>
          </cell>
          <cell r="P366" t="str">
            <v/>
          </cell>
          <cell r="Q366">
            <v>0.186803</v>
          </cell>
          <cell r="R366">
            <v>1148.9670000000001</v>
          </cell>
          <cell r="S366">
            <v>0.71968650000000001</v>
          </cell>
          <cell r="T366">
            <v>0.83008979999999999</v>
          </cell>
          <cell r="U366">
            <v>128.2211995240333</v>
          </cell>
          <cell r="V366">
            <v>0.17309788886674518</v>
          </cell>
          <cell r="X366">
            <v>2.6384669749651066</v>
          </cell>
          <cell r="Z366">
            <v>4.6281408191808877</v>
          </cell>
          <cell r="AA366">
            <v>24.50264</v>
          </cell>
          <cell r="AB366">
            <v>4.562532</v>
          </cell>
          <cell r="AC366">
            <v>0.31463469999999999</v>
          </cell>
          <cell r="AD366">
            <v>2.9003026645999999</v>
          </cell>
          <cell r="AE366">
            <v>12.96396</v>
          </cell>
          <cell r="AF366">
            <v>2.6157379999999999</v>
          </cell>
        </row>
        <row r="367">
          <cell r="A367" t="str">
            <v>BENUA - BASE1. Low Value</v>
          </cell>
          <cell r="B367" t="str">
            <v>Oil-Gas</v>
          </cell>
          <cell r="C367" t="str">
            <v>1. Low Value</v>
          </cell>
          <cell r="D367" t="str">
            <v>BENUA - BASE</v>
          </cell>
          <cell r="E367" t="str">
            <v>BENUA</v>
          </cell>
          <cell r="F367" t="str">
            <v>E0. On Production</v>
          </cell>
          <cell r="G367" t="str">
            <v>BOB PERTAMINA - BUMI SIAK PUSAKO</v>
          </cell>
          <cell r="H367">
            <v>6.6550000000000002</v>
          </cell>
          <cell r="K367">
            <v>1716.1</v>
          </cell>
          <cell r="L367">
            <v>65.45</v>
          </cell>
          <cell r="M367">
            <v>0.19392830203263692</v>
          </cell>
          <cell r="N367">
            <v>153.61000000000001</v>
          </cell>
          <cell r="O367">
            <v>0</v>
          </cell>
          <cell r="P367" t="str">
            <v/>
          </cell>
          <cell r="Q367">
            <v>0.19817480000000001</v>
          </cell>
          <cell r="R367">
            <v>176.20609999999999</v>
          </cell>
          <cell r="S367">
            <v>0.69947179999999998</v>
          </cell>
          <cell r="T367">
            <v>0.7704297</v>
          </cell>
          <cell r="U367">
            <v>18.817962299323121</v>
          </cell>
          <cell r="V367">
            <v>2.5404141896023122E-2</v>
          </cell>
          <cell r="AA367">
            <v>238.00829999999999</v>
          </cell>
          <cell r="AB367">
            <v>18.07601</v>
          </cell>
          <cell r="AC367">
            <v>0.26601340000000001</v>
          </cell>
          <cell r="AD367">
            <v>1.7703191770000002</v>
          </cell>
          <cell r="AE367">
            <v>9.2547130000000006</v>
          </cell>
          <cell r="AF367">
            <v>170.4453</v>
          </cell>
        </row>
        <row r="368">
          <cell r="A368" t="str">
            <v>BENUA - BASE2. Middle Value</v>
          </cell>
          <cell r="B368" t="str">
            <v>Oil-Gas</v>
          </cell>
          <cell r="C368" t="str">
            <v>2. Middle Value</v>
          </cell>
          <cell r="D368" t="str">
            <v>BENUA - BASE</v>
          </cell>
          <cell r="E368" t="str">
            <v>BENUA</v>
          </cell>
          <cell r="F368" t="str">
            <v>E0. On Production</v>
          </cell>
          <cell r="G368" t="str">
            <v>BOB PERTAMINA - BUMI SIAK PUSAKO</v>
          </cell>
          <cell r="H368">
            <v>6.6550000000000002</v>
          </cell>
          <cell r="K368">
            <v>1716.1</v>
          </cell>
          <cell r="L368">
            <v>65.45</v>
          </cell>
          <cell r="M368">
            <v>0.19392830203263692</v>
          </cell>
          <cell r="N368">
            <v>153.61000000000001</v>
          </cell>
          <cell r="O368">
            <v>0</v>
          </cell>
          <cell r="P368" t="str">
            <v/>
          </cell>
          <cell r="Q368">
            <v>0.19817480000000001</v>
          </cell>
          <cell r="R368">
            <v>176.20609999999999</v>
          </cell>
          <cell r="S368">
            <v>0.69947179999999998</v>
          </cell>
          <cell r="T368">
            <v>0.7704297</v>
          </cell>
          <cell r="U368">
            <v>18.817962299323121</v>
          </cell>
          <cell r="V368">
            <v>2.5404141896023122E-2</v>
          </cell>
          <cell r="AA368">
            <v>238.00829999999999</v>
          </cell>
          <cell r="AB368">
            <v>18.07601</v>
          </cell>
          <cell r="AC368">
            <v>0.26601340000000001</v>
          </cell>
          <cell r="AD368">
            <v>1.7703191770000002</v>
          </cell>
          <cell r="AE368">
            <v>9.2547130000000006</v>
          </cell>
          <cell r="AF368">
            <v>170.4453</v>
          </cell>
        </row>
        <row r="369">
          <cell r="A369" t="str">
            <v>VANDA - BASE1. Low Value</v>
          </cell>
          <cell r="B369" t="str">
            <v>Oil-Gas</v>
          </cell>
          <cell r="C369" t="str">
            <v>1. Low Value</v>
          </cell>
          <cell r="D369" t="str">
            <v>VANDA - BASE</v>
          </cell>
          <cell r="E369" t="str">
            <v>VANDA</v>
          </cell>
          <cell r="F369" t="str">
            <v>X1. Discovery under Evaluation</v>
          </cell>
          <cell r="G369" t="str">
            <v>PHE NUNUKAN CO.</v>
          </cell>
          <cell r="H369">
            <v>25.32</v>
          </cell>
          <cell r="K369">
            <v>8054</v>
          </cell>
          <cell r="L369" t="str">
            <v/>
          </cell>
          <cell r="M369">
            <v>0.25</v>
          </cell>
          <cell r="N369" t="str">
            <v/>
          </cell>
          <cell r="P369" t="str">
            <v/>
          </cell>
          <cell r="Q369">
            <v>0.24995200000000001</v>
          </cell>
          <cell r="R369">
            <v>105.80200000000001</v>
          </cell>
          <cell r="S369">
            <v>0.63932279999999997</v>
          </cell>
          <cell r="T369">
            <v>0.91229519999999997</v>
          </cell>
          <cell r="U369">
            <v>15.424321755787656</v>
          </cell>
          <cell r="V369">
            <v>2.0822746496204886E-2</v>
          </cell>
          <cell r="AA369">
            <v>31.69378</v>
          </cell>
          <cell r="AB369">
            <v>149.11600000000001</v>
          </cell>
          <cell r="AC369">
            <v>0.35233759999999997</v>
          </cell>
          <cell r="AD369">
            <v>8.9211880319999999</v>
          </cell>
          <cell r="AE369">
            <v>48.023130000000002</v>
          </cell>
          <cell r="AF369">
            <v>221.18270000000001</v>
          </cell>
        </row>
        <row r="370">
          <cell r="A370" t="str">
            <v>VANDA - BASE2. Middle Value</v>
          </cell>
          <cell r="B370" t="str">
            <v>Oil-Gas</v>
          </cell>
          <cell r="C370" t="str">
            <v>2. Middle Value</v>
          </cell>
          <cell r="D370" t="str">
            <v>VANDA - BASE</v>
          </cell>
          <cell r="E370" t="str">
            <v>VANDA</v>
          </cell>
          <cell r="F370" t="str">
            <v>X1. Discovery under Evaluation</v>
          </cell>
          <cell r="G370" t="str">
            <v>PHE NUNUKAN CO.</v>
          </cell>
          <cell r="H370">
            <v>64.78</v>
          </cell>
          <cell r="K370">
            <v>8054</v>
          </cell>
          <cell r="L370" t="str">
            <v/>
          </cell>
          <cell r="M370">
            <v>0.25</v>
          </cell>
          <cell r="N370" t="str">
            <v/>
          </cell>
          <cell r="P370" t="str">
            <v/>
          </cell>
          <cell r="Q370">
            <v>0.24995200000000001</v>
          </cell>
          <cell r="R370">
            <v>105.80200000000001</v>
          </cell>
          <cell r="S370">
            <v>0.63932279999999997</v>
          </cell>
          <cell r="T370">
            <v>0.91229519999999997</v>
          </cell>
          <cell r="U370">
            <v>15.424321755787656</v>
          </cell>
          <cell r="V370">
            <v>2.0822746496204886E-2</v>
          </cell>
          <cell r="AA370">
            <v>31.69378</v>
          </cell>
          <cell r="AB370">
            <v>149.11600000000001</v>
          </cell>
          <cell r="AC370">
            <v>0.35233759999999997</v>
          </cell>
          <cell r="AD370">
            <v>22.824429727999998</v>
          </cell>
          <cell r="AE370">
            <v>48.023130000000002</v>
          </cell>
          <cell r="AF370">
            <v>221.18270000000001</v>
          </cell>
        </row>
        <row r="371">
          <cell r="A371" t="str">
            <v>VANDA - BASE3. High Value</v>
          </cell>
          <cell r="B371" t="str">
            <v>Oil-Gas</v>
          </cell>
          <cell r="C371" t="str">
            <v>3. High Value</v>
          </cell>
          <cell r="D371" t="str">
            <v>VANDA - BASE</v>
          </cell>
          <cell r="E371" t="str">
            <v>VANDA</v>
          </cell>
          <cell r="F371" t="str">
            <v>X1. Discovery under Evaluation</v>
          </cell>
          <cell r="G371" t="str">
            <v>PHE NUNUKAN CO.</v>
          </cell>
          <cell r="H371">
            <v>64.78</v>
          </cell>
          <cell r="K371">
            <v>8054</v>
          </cell>
          <cell r="L371" t="str">
            <v/>
          </cell>
          <cell r="M371">
            <v>0.25</v>
          </cell>
          <cell r="N371" t="str">
            <v/>
          </cell>
          <cell r="P371" t="str">
            <v/>
          </cell>
          <cell r="Q371">
            <v>0.24995200000000001</v>
          </cell>
          <cell r="R371">
            <v>105.80200000000001</v>
          </cell>
          <cell r="S371">
            <v>0.63932279999999997</v>
          </cell>
          <cell r="T371">
            <v>0.91229519999999997</v>
          </cell>
          <cell r="U371">
            <v>15.424321755787656</v>
          </cell>
          <cell r="V371">
            <v>2.0822746496204886E-2</v>
          </cell>
          <cell r="AA371">
            <v>31.69378</v>
          </cell>
          <cell r="AB371">
            <v>149.11600000000001</v>
          </cell>
          <cell r="AC371">
            <v>0.35233759999999997</v>
          </cell>
          <cell r="AD371">
            <v>22.824429727999998</v>
          </cell>
          <cell r="AE371">
            <v>48.023130000000002</v>
          </cell>
          <cell r="AF371">
            <v>221.18270000000001</v>
          </cell>
        </row>
        <row r="372">
          <cell r="A372" t="str">
            <v>WEST BELUT - BASE1. Low Value</v>
          </cell>
          <cell r="B372" t="str">
            <v>Gas</v>
          </cell>
          <cell r="C372" t="str">
            <v>1. Low Value</v>
          </cell>
          <cell r="D372" t="str">
            <v>WEST BELUT - BASE</v>
          </cell>
          <cell r="E372" t="str">
            <v>WEST BELUT</v>
          </cell>
          <cell r="F372" t="str">
            <v>E0. On Production</v>
          </cell>
          <cell r="G372" t="str">
            <v>MEDCO E&amp;P NATUNA LTD.</v>
          </cell>
          <cell r="H372">
            <v>22</v>
          </cell>
          <cell r="K372">
            <v>3710</v>
          </cell>
          <cell r="L372">
            <v>80.300000000000011</v>
          </cell>
          <cell r="M372">
            <v>0.28000000000000003</v>
          </cell>
          <cell r="N372">
            <v>300</v>
          </cell>
          <cell r="O372">
            <v>0</v>
          </cell>
          <cell r="P372" t="str">
            <v/>
          </cell>
          <cell r="Q372">
            <v>0.27864359999999999</v>
          </cell>
          <cell r="R372">
            <v>302.40890000000002</v>
          </cell>
          <cell r="S372">
            <v>0.48083619999999999</v>
          </cell>
          <cell r="T372">
            <v>0.78036559999999999</v>
          </cell>
          <cell r="U372">
            <v>31.618328978346728</v>
          </cell>
          <cell r="V372">
            <v>4.2684563987565878E-2</v>
          </cell>
          <cell r="X372">
            <v>33.829937482934852</v>
          </cell>
          <cell r="Y372">
            <v>70.247807154103242</v>
          </cell>
          <cell r="Z372">
            <v>65.256683355300538</v>
          </cell>
          <cell r="AA372">
            <v>70.247540000000001</v>
          </cell>
          <cell r="AB372">
            <v>65.256479999999996</v>
          </cell>
          <cell r="AC372">
            <v>0.62906989999999996</v>
          </cell>
          <cell r="AD372">
            <v>13.839537799999999</v>
          </cell>
          <cell r="AE372">
            <v>63.91319</v>
          </cell>
          <cell r="AF372">
            <v>33.953380000000003</v>
          </cell>
        </row>
        <row r="373">
          <cell r="A373" t="str">
            <v>WEST BELUT - BASE2. Middle Value</v>
          </cell>
          <cell r="B373" t="str">
            <v>Gas</v>
          </cell>
          <cell r="C373" t="str">
            <v>2. Middle Value</v>
          </cell>
          <cell r="D373" t="str">
            <v>WEST BELUT - BASE</v>
          </cell>
          <cell r="E373" t="str">
            <v>WEST BELUT</v>
          </cell>
          <cell r="F373" t="str">
            <v>E0. On Production</v>
          </cell>
          <cell r="G373" t="str">
            <v>MEDCO E&amp;P NATUNA LTD.</v>
          </cell>
          <cell r="H373">
            <v>88</v>
          </cell>
          <cell r="K373">
            <v>3710</v>
          </cell>
          <cell r="L373">
            <v>80.300000000000011</v>
          </cell>
          <cell r="M373">
            <v>0.28000000000000003</v>
          </cell>
          <cell r="N373">
            <v>300</v>
          </cell>
          <cell r="O373">
            <v>0</v>
          </cell>
          <cell r="P373" t="str">
            <v/>
          </cell>
          <cell r="Q373">
            <v>0.27864359999999999</v>
          </cell>
          <cell r="R373">
            <v>302.40890000000002</v>
          </cell>
          <cell r="S373">
            <v>0.48083619999999999</v>
          </cell>
          <cell r="T373">
            <v>0.78036559999999999</v>
          </cell>
          <cell r="U373">
            <v>31.618328978346728</v>
          </cell>
          <cell r="V373">
            <v>4.2684563987565878E-2</v>
          </cell>
          <cell r="X373">
            <v>33.829937482934852</v>
          </cell>
          <cell r="Y373">
            <v>70.247807154103242</v>
          </cell>
          <cell r="Z373">
            <v>65.256683355300538</v>
          </cell>
          <cell r="AA373">
            <v>70.247540000000001</v>
          </cell>
          <cell r="AB373">
            <v>65.256479999999996</v>
          </cell>
          <cell r="AC373">
            <v>0.62906989999999996</v>
          </cell>
          <cell r="AD373">
            <v>55.358151199999995</v>
          </cell>
          <cell r="AE373">
            <v>63.91319</v>
          </cell>
          <cell r="AF373">
            <v>33.953380000000003</v>
          </cell>
        </row>
        <row r="374">
          <cell r="A374" t="str">
            <v>BENUA - BASE3. High Value</v>
          </cell>
          <cell r="B374" t="str">
            <v>Oil-Gas</v>
          </cell>
          <cell r="C374" t="str">
            <v>3. High Value</v>
          </cell>
          <cell r="D374" t="str">
            <v>BENUA - BASE</v>
          </cell>
          <cell r="E374" t="str">
            <v>BENUA</v>
          </cell>
          <cell r="F374" t="str">
            <v>E0. On Production</v>
          </cell>
          <cell r="G374" t="str">
            <v>BOB PERTAMINA - BUMI SIAK PUSAKO</v>
          </cell>
          <cell r="H374">
            <v>6.6550000000000002</v>
          </cell>
          <cell r="K374">
            <v>1716.1</v>
          </cell>
          <cell r="L374">
            <v>65.45</v>
          </cell>
          <cell r="M374">
            <v>0.19392830203263692</v>
          </cell>
          <cell r="N374">
            <v>153.61000000000001</v>
          </cell>
          <cell r="O374">
            <v>0</v>
          </cell>
          <cell r="P374" t="str">
            <v/>
          </cell>
          <cell r="Q374">
            <v>0.19817480000000001</v>
          </cell>
          <cell r="R374">
            <v>176.20609999999999</v>
          </cell>
          <cell r="S374">
            <v>0.69947179999999998</v>
          </cell>
          <cell r="T374">
            <v>0.7704297</v>
          </cell>
          <cell r="U374">
            <v>18.817962299323121</v>
          </cell>
          <cell r="V374">
            <v>2.5404141896023122E-2</v>
          </cell>
          <cell r="AA374">
            <v>238.00829999999999</v>
          </cell>
          <cell r="AB374">
            <v>18.07601</v>
          </cell>
          <cell r="AC374">
            <v>0.26601340000000001</v>
          </cell>
          <cell r="AD374">
            <v>1.7703191770000002</v>
          </cell>
          <cell r="AE374">
            <v>9.2547130000000006</v>
          </cell>
          <cell r="AF374">
            <v>170.4453</v>
          </cell>
        </row>
        <row r="375">
          <cell r="A375" t="str">
            <v>WEST HANDIL1. Low Value</v>
          </cell>
          <cell r="B375" t="str">
            <v>Gas</v>
          </cell>
          <cell r="C375" t="str">
            <v>1. Low Value</v>
          </cell>
          <cell r="D375" t="str">
            <v>WEST HANDIL</v>
          </cell>
          <cell r="E375" t="str">
            <v>West handil</v>
          </cell>
          <cell r="F375" t="str">
            <v>X2. Development Undetermined</v>
          </cell>
          <cell r="G375" t="str">
            <v>PT PERTAMINA HULU SANGA SANGA</v>
          </cell>
          <cell r="H375">
            <v>1.1000000000000001</v>
          </cell>
          <cell r="K375">
            <v>10500</v>
          </cell>
          <cell r="L375" t="str">
            <v/>
          </cell>
          <cell r="N375" t="str">
            <v/>
          </cell>
          <cell r="P375" t="str">
            <v/>
          </cell>
          <cell r="Q375">
            <v>0.1721202</v>
          </cell>
          <cell r="R375">
            <v>78.753410000000002</v>
          </cell>
          <cell r="S375">
            <v>0.77939970000000003</v>
          </cell>
          <cell r="T375">
            <v>0.80981950000000003</v>
          </cell>
          <cell r="U375">
            <v>8.5555842865486351</v>
          </cell>
          <cell r="V375">
            <v>1.1549990044707723E-2</v>
          </cell>
          <cell r="X375">
            <v>15.847567900809228</v>
          </cell>
          <cell r="Y375">
            <v>38.957461896329093</v>
          </cell>
          <cell r="Z375">
            <v>6.3577354284059657</v>
          </cell>
          <cell r="AA375">
            <v>41.07497</v>
          </cell>
          <cell r="AB375">
            <v>6.1988909999999997</v>
          </cell>
          <cell r="AC375">
            <v>0.78839269999999995</v>
          </cell>
          <cell r="AD375">
            <v>0.86723196999999996</v>
          </cell>
          <cell r="AE375">
            <v>12.89167</v>
          </cell>
          <cell r="AF375">
            <v>33.51643</v>
          </cell>
        </row>
        <row r="376">
          <cell r="A376" t="str">
            <v>WEST HANDIL2. Middle Value</v>
          </cell>
          <cell r="B376" t="str">
            <v>Gas</v>
          </cell>
          <cell r="C376" t="str">
            <v>2. Middle Value</v>
          </cell>
          <cell r="D376" t="str">
            <v>WEST HANDIL</v>
          </cell>
          <cell r="E376" t="str">
            <v>West handil</v>
          </cell>
          <cell r="F376" t="str">
            <v>X2. Development Undetermined</v>
          </cell>
          <cell r="G376" t="str">
            <v>PT PERTAMINA HULU SANGA SANGA</v>
          </cell>
          <cell r="H376">
            <v>1.5</v>
          </cell>
          <cell r="K376">
            <v>10500</v>
          </cell>
          <cell r="L376" t="str">
            <v/>
          </cell>
          <cell r="N376" t="str">
            <v/>
          </cell>
          <cell r="P376" t="str">
            <v/>
          </cell>
          <cell r="Q376">
            <v>0.1721202</v>
          </cell>
          <cell r="R376">
            <v>78.753410000000002</v>
          </cell>
          <cell r="S376">
            <v>0.77939970000000003</v>
          </cell>
          <cell r="T376">
            <v>0.80981950000000003</v>
          </cell>
          <cell r="U376">
            <v>8.5555842865486351</v>
          </cell>
          <cell r="V376">
            <v>1.1549990044707723E-2</v>
          </cell>
          <cell r="X376">
            <v>15.847567900809228</v>
          </cell>
          <cell r="Y376">
            <v>38.957461896329093</v>
          </cell>
          <cell r="Z376">
            <v>6.3577354284059657</v>
          </cell>
          <cell r="AA376">
            <v>41.07497</v>
          </cell>
          <cell r="AB376">
            <v>6.1988909999999997</v>
          </cell>
          <cell r="AC376">
            <v>0.78839269999999995</v>
          </cell>
          <cell r="AD376">
            <v>1.1825890499999998</v>
          </cell>
          <cell r="AE376">
            <v>12.89167</v>
          </cell>
          <cell r="AF376">
            <v>33.51643</v>
          </cell>
        </row>
        <row r="377">
          <cell r="A377" t="str">
            <v>WEST HANDIL3. High Value</v>
          </cell>
          <cell r="B377" t="str">
            <v>Gas</v>
          </cell>
          <cell r="C377" t="str">
            <v>3. High Value</v>
          </cell>
          <cell r="D377" t="str">
            <v>WEST HANDIL</v>
          </cell>
          <cell r="E377" t="str">
            <v>West handil</v>
          </cell>
          <cell r="F377" t="str">
            <v>X2. Development Undetermined</v>
          </cell>
          <cell r="G377" t="str">
            <v>PT PERTAMINA HULU SANGA SANGA</v>
          </cell>
          <cell r="H377">
            <v>2.7</v>
          </cell>
          <cell r="K377">
            <v>10500</v>
          </cell>
          <cell r="L377" t="str">
            <v/>
          </cell>
          <cell r="N377" t="str">
            <v/>
          </cell>
          <cell r="P377" t="str">
            <v/>
          </cell>
          <cell r="Q377">
            <v>0.1721202</v>
          </cell>
          <cell r="R377">
            <v>78.753410000000002</v>
          </cell>
          <cell r="S377">
            <v>0.77939970000000003</v>
          </cell>
          <cell r="T377">
            <v>0.80981950000000003</v>
          </cell>
          <cell r="U377">
            <v>8.5555842865486351</v>
          </cell>
          <cell r="V377">
            <v>1.1549990044707723E-2</v>
          </cell>
          <cell r="X377">
            <v>15.847567900809228</v>
          </cell>
          <cell r="Y377">
            <v>38.957461896329093</v>
          </cell>
          <cell r="Z377">
            <v>6.3577354284059657</v>
          </cell>
          <cell r="AA377">
            <v>41.07497</v>
          </cell>
          <cell r="AB377">
            <v>6.1988909999999997</v>
          </cell>
          <cell r="AC377">
            <v>0.78839269999999995</v>
          </cell>
          <cell r="AD377">
            <v>2.12866029</v>
          </cell>
          <cell r="AE377">
            <v>12.89167</v>
          </cell>
          <cell r="AF377">
            <v>33.51643</v>
          </cell>
        </row>
        <row r="378">
          <cell r="A378" t="str">
            <v>WEST VANDA - BASE1. Low Value</v>
          </cell>
          <cell r="B378" t="str">
            <v>Oil-Gas</v>
          </cell>
          <cell r="C378" t="str">
            <v>1. Low Value</v>
          </cell>
          <cell r="D378" t="str">
            <v>WEST VANDA - BASE</v>
          </cell>
          <cell r="E378" t="str">
            <v>WEST VANDA</v>
          </cell>
          <cell r="F378" t="str">
            <v>X1. Discovery under Evaluation</v>
          </cell>
          <cell r="G378" t="str">
            <v>PHE NUNUKAN CO.</v>
          </cell>
          <cell r="H378">
            <v>3.63</v>
          </cell>
          <cell r="Q378">
            <v>0.2850956</v>
          </cell>
          <cell r="R378">
            <v>41.201270000000001</v>
          </cell>
          <cell r="S378">
            <v>0.60942209999999997</v>
          </cell>
          <cell r="T378">
            <v>0.83979009999999998</v>
          </cell>
          <cell r="U378">
            <v>6.0115998884819959</v>
          </cell>
          <cell r="V378">
            <v>8.1156256006850811E-3</v>
          </cell>
          <cell r="AA378">
            <v>6.070856</v>
          </cell>
          <cell r="AB378">
            <v>5.7185759999999997</v>
          </cell>
          <cell r="AC378">
            <v>0.34523219999999999</v>
          </cell>
          <cell r="AD378">
            <v>1.2531928859999999</v>
          </cell>
          <cell r="AE378">
            <v>7.2139030000000002</v>
          </cell>
          <cell r="AF378">
            <v>131.786</v>
          </cell>
        </row>
        <row r="379">
          <cell r="A379" t="str">
            <v>WEST VANDA - BASE2. Middle Value</v>
          </cell>
          <cell r="B379" t="str">
            <v>Oil-Gas</v>
          </cell>
          <cell r="C379" t="str">
            <v>2. Middle Value</v>
          </cell>
          <cell r="D379" t="str">
            <v>WEST VANDA - BASE</v>
          </cell>
          <cell r="E379" t="str">
            <v>WEST VANDA</v>
          </cell>
          <cell r="F379" t="str">
            <v>X1. Discovery under Evaluation</v>
          </cell>
          <cell r="G379" t="str">
            <v>PHE NUNUKAN CO.</v>
          </cell>
          <cell r="H379">
            <v>39.71</v>
          </cell>
          <cell r="Q379">
            <v>0.2850956</v>
          </cell>
          <cell r="R379">
            <v>41.201270000000001</v>
          </cell>
          <cell r="S379">
            <v>0.60942209999999997</v>
          </cell>
          <cell r="T379">
            <v>0.83979009999999998</v>
          </cell>
          <cell r="U379">
            <v>6.0115998884819959</v>
          </cell>
          <cell r="V379">
            <v>8.1156256006850811E-3</v>
          </cell>
          <cell r="AA379">
            <v>6.070856</v>
          </cell>
          <cell r="AB379">
            <v>5.7185759999999997</v>
          </cell>
          <cell r="AC379">
            <v>0.34523219999999999</v>
          </cell>
          <cell r="AD379">
            <v>13.709170662</v>
          </cell>
          <cell r="AE379">
            <v>7.2139030000000002</v>
          </cell>
          <cell r="AF379">
            <v>131.786</v>
          </cell>
        </row>
        <row r="380">
          <cell r="A380" t="str">
            <v>WEST VANDA - BASE3. High Value</v>
          </cell>
          <cell r="B380" t="str">
            <v>Oil-Gas</v>
          </cell>
          <cell r="C380" t="str">
            <v>3. High Value</v>
          </cell>
          <cell r="D380" t="str">
            <v>WEST VANDA - BASE</v>
          </cell>
          <cell r="E380" t="str">
            <v>WEST VANDA</v>
          </cell>
          <cell r="F380" t="str">
            <v>X1. Discovery under Evaluation</v>
          </cell>
          <cell r="G380" t="str">
            <v>PHE NUNUKAN CO.</v>
          </cell>
          <cell r="H380">
            <v>402.96</v>
          </cell>
          <cell r="Q380">
            <v>0.2850956</v>
          </cell>
          <cell r="R380">
            <v>41.201270000000001</v>
          </cell>
          <cell r="S380">
            <v>0.60942209999999997</v>
          </cell>
          <cell r="T380">
            <v>0.83979009999999998</v>
          </cell>
          <cell r="U380">
            <v>6.0115998884819959</v>
          </cell>
          <cell r="V380">
            <v>8.1156256006850811E-3</v>
          </cell>
          <cell r="AA380">
            <v>6.070856</v>
          </cell>
          <cell r="AB380">
            <v>5.7185759999999997</v>
          </cell>
          <cell r="AC380">
            <v>0.34523219999999999</v>
          </cell>
          <cell r="AD380">
            <v>139.114767312</v>
          </cell>
          <cell r="AE380">
            <v>7.2139030000000002</v>
          </cell>
          <cell r="AF380">
            <v>131.786</v>
          </cell>
        </row>
        <row r="381">
          <cell r="A381" t="str">
            <v>WIRIAGAR DEEP PALEOCENE – UNITISASI – BERAU –  FUTURE1. Low Value</v>
          </cell>
          <cell r="B381" t="str">
            <v>Gas</v>
          </cell>
          <cell r="C381" t="str">
            <v>1. Low Value</v>
          </cell>
          <cell r="D381" t="str">
            <v>WIRIAGAR DEEP PALEOCENE – UNITISASI – BERAU –  FUTURE</v>
          </cell>
          <cell r="E381" t="str">
            <v>WIRIAGAR DEEP</v>
          </cell>
          <cell r="F381" t="str">
            <v>E6. Further Development</v>
          </cell>
          <cell r="G381" t="str">
            <v>BP BERAU LTD.</v>
          </cell>
          <cell r="H381">
            <v>1369.425</v>
          </cell>
          <cell r="K381">
            <v>8735</v>
          </cell>
          <cell r="L381">
            <v>116.05000000000001</v>
          </cell>
          <cell r="M381">
            <v>0.12539518615417761</v>
          </cell>
          <cell r="N381">
            <v>261.2</v>
          </cell>
          <cell r="O381">
            <v>0</v>
          </cell>
          <cell r="P381" t="str">
            <v/>
          </cell>
          <cell r="Q381">
            <v>0.1261581</v>
          </cell>
          <cell r="R381">
            <v>250.5103</v>
          </cell>
          <cell r="S381">
            <v>0.77428929999999996</v>
          </cell>
          <cell r="T381">
            <v>0.70537340000000004</v>
          </cell>
          <cell r="U381">
            <v>17.260885141324906</v>
          </cell>
          <cell r="V381">
            <v>2.33020966035705E-2</v>
          </cell>
          <cell r="X381">
            <v>5330.200375226178</v>
          </cell>
          <cell r="Y381">
            <v>298.02658726864161</v>
          </cell>
          <cell r="Z381">
            <v>2726.0760425638232</v>
          </cell>
          <cell r="AA381">
            <v>298.02519999999998</v>
          </cell>
          <cell r="AB381">
            <v>2726.0740000000001</v>
          </cell>
          <cell r="AC381">
            <v>0.58401919999999996</v>
          </cell>
          <cell r="AD381">
            <v>799.77049295999996</v>
          </cell>
          <cell r="AE381">
            <v>30.336600000000001</v>
          </cell>
          <cell r="AF381">
            <v>1073.954</v>
          </cell>
        </row>
        <row r="382">
          <cell r="A382" t="str">
            <v>WIRIAGAR DEEP PALEOCENE – UNITISASI – BERAU –  FUTURE2. Middle Value</v>
          </cell>
          <cell r="B382" t="str">
            <v>Gas</v>
          </cell>
          <cell r="C382" t="str">
            <v>2. Middle Value</v>
          </cell>
          <cell r="D382" t="str">
            <v>WIRIAGAR DEEP PALEOCENE – UNITISASI – BERAU –  FUTURE</v>
          </cell>
          <cell r="E382" t="str">
            <v>WIRIAGAR DEEP</v>
          </cell>
          <cell r="F382" t="str">
            <v>E6. Further Development</v>
          </cell>
          <cell r="G382" t="str">
            <v>BP BERAU LTD.</v>
          </cell>
          <cell r="H382">
            <v>2604.3910000000001</v>
          </cell>
          <cell r="K382">
            <v>8735</v>
          </cell>
          <cell r="L382">
            <v>116.05000000000001</v>
          </cell>
          <cell r="M382">
            <v>0.12539518615417761</v>
          </cell>
          <cell r="N382">
            <v>261.2</v>
          </cell>
          <cell r="O382">
            <v>0</v>
          </cell>
          <cell r="P382" t="str">
            <v/>
          </cell>
          <cell r="Q382">
            <v>0.1261581</v>
          </cell>
          <cell r="R382">
            <v>250.5103</v>
          </cell>
          <cell r="S382">
            <v>0.77428929999999996</v>
          </cell>
          <cell r="T382">
            <v>0.70537340000000004</v>
          </cell>
          <cell r="U382">
            <v>17.260885141324906</v>
          </cell>
          <cell r="V382">
            <v>2.33020966035705E-2</v>
          </cell>
          <cell r="X382">
            <v>5330.200375226178</v>
          </cell>
          <cell r="Y382">
            <v>298.02658726864161</v>
          </cell>
          <cell r="Z382">
            <v>2726.0760425638232</v>
          </cell>
          <cell r="AA382">
            <v>298.02519999999998</v>
          </cell>
          <cell r="AB382">
            <v>2726.0740000000001</v>
          </cell>
          <cell r="AC382">
            <v>0.58401919999999996</v>
          </cell>
          <cell r="AD382">
            <v>1521.0143483072</v>
          </cell>
          <cell r="AE382">
            <v>30.336600000000001</v>
          </cell>
          <cell r="AF382">
            <v>1073.954</v>
          </cell>
        </row>
        <row r="383">
          <cell r="A383" t="str">
            <v>WIRIAGAR DEEP PALEOCENE – UNITISASI – BERAU –  FUTURE3. High Value</v>
          </cell>
          <cell r="B383" t="str">
            <v>Gas</v>
          </cell>
          <cell r="C383" t="str">
            <v>3. High Value</v>
          </cell>
          <cell r="D383" t="str">
            <v>WIRIAGAR DEEP PALEOCENE – UNITISASI – BERAU –  FUTURE</v>
          </cell>
          <cell r="E383" t="str">
            <v>WIRIAGAR DEEP</v>
          </cell>
          <cell r="F383" t="str">
            <v>E6. Further Development</v>
          </cell>
          <cell r="G383" t="str">
            <v>BP BERAU LTD.</v>
          </cell>
          <cell r="H383">
            <v>3426.77</v>
          </cell>
          <cell r="K383">
            <v>8735</v>
          </cell>
          <cell r="L383">
            <v>116.05000000000001</v>
          </cell>
          <cell r="M383">
            <v>0.12539518615417761</v>
          </cell>
          <cell r="N383">
            <v>261.2</v>
          </cell>
          <cell r="O383">
            <v>0</v>
          </cell>
          <cell r="P383" t="str">
            <v/>
          </cell>
          <cell r="Q383">
            <v>0.1261581</v>
          </cell>
          <cell r="R383">
            <v>250.5103</v>
          </cell>
          <cell r="S383">
            <v>0.77428929999999996</v>
          </cell>
          <cell r="T383">
            <v>0.70537340000000004</v>
          </cell>
          <cell r="U383">
            <v>17.260885141324906</v>
          </cell>
          <cell r="V383">
            <v>2.33020966035705E-2</v>
          </cell>
          <cell r="X383">
            <v>5330.200375226178</v>
          </cell>
          <cell r="Y383">
            <v>298.02658726864161</v>
          </cell>
          <cell r="Z383">
            <v>2726.0760425638232</v>
          </cell>
          <cell r="AA383">
            <v>298.02519999999998</v>
          </cell>
          <cell r="AB383">
            <v>2726.0740000000001</v>
          </cell>
          <cell r="AC383">
            <v>0.58401919999999996</v>
          </cell>
          <cell r="AD383">
            <v>2001.2994739839999</v>
          </cell>
          <cell r="AE383">
            <v>30.336600000000001</v>
          </cell>
          <cell r="AF383">
            <v>1073.954</v>
          </cell>
        </row>
        <row r="384">
          <cell r="A384" t="str">
            <v>WIRIAGAR DEEP PALEOCENE – UNITISASI – WIRIAGAR –  FUTURE1. Low Value</v>
          </cell>
          <cell r="B384" t="str">
            <v>Gas</v>
          </cell>
          <cell r="C384" t="str">
            <v>1. Low Value</v>
          </cell>
          <cell r="D384" t="str">
            <v>WIRIAGAR DEEP PALEOCENE – UNITISASI – WIRIAGAR –  FUTURE</v>
          </cell>
          <cell r="E384" t="str">
            <v>WIRIAGAR DEEP</v>
          </cell>
          <cell r="F384" t="str">
            <v>E6. Further Development</v>
          </cell>
          <cell r="G384" t="str">
            <v>BP WIRIAGAR LTD.</v>
          </cell>
          <cell r="H384">
            <v>1369.425</v>
          </cell>
          <cell r="K384">
            <v>8735</v>
          </cell>
          <cell r="L384">
            <v>116.05000000000001</v>
          </cell>
          <cell r="M384">
            <v>0.12539518615417761</v>
          </cell>
          <cell r="N384">
            <v>261.2</v>
          </cell>
          <cell r="O384">
            <v>0</v>
          </cell>
          <cell r="P384" t="str">
            <v/>
          </cell>
          <cell r="Q384">
            <v>0.1261581</v>
          </cell>
          <cell r="R384">
            <v>250.5103</v>
          </cell>
          <cell r="S384">
            <v>0.77428929999999996</v>
          </cell>
          <cell r="T384">
            <v>0.70537340000000004</v>
          </cell>
          <cell r="U384">
            <v>17.260885141324906</v>
          </cell>
          <cell r="V384">
            <v>2.33020966035705E-2</v>
          </cell>
          <cell r="X384">
            <v>5330.200375226178</v>
          </cell>
          <cell r="Y384">
            <v>298.02658726864161</v>
          </cell>
          <cell r="Z384">
            <v>2726.0760425638232</v>
          </cell>
          <cell r="AA384">
            <v>298.02519999999998</v>
          </cell>
          <cell r="AB384">
            <v>2726.0740000000001</v>
          </cell>
          <cell r="AC384">
            <v>0.58401919999999996</v>
          </cell>
          <cell r="AD384">
            <v>799.77049295999996</v>
          </cell>
          <cell r="AE384">
            <v>30.336600000000001</v>
          </cell>
          <cell r="AF384">
            <v>1073.954</v>
          </cell>
        </row>
        <row r="385">
          <cell r="A385" t="str">
            <v>WIRIAGAR DEEP PALEOCENE – UNITISASI – WIRIAGAR –  FUTURE2. Middle Value</v>
          </cell>
          <cell r="B385" t="str">
            <v>Gas</v>
          </cell>
          <cell r="C385" t="str">
            <v>2. Middle Value</v>
          </cell>
          <cell r="D385" t="str">
            <v>WIRIAGAR DEEP PALEOCENE – UNITISASI – WIRIAGAR –  FUTURE</v>
          </cell>
          <cell r="E385" t="str">
            <v>WIRIAGAR DEEP</v>
          </cell>
          <cell r="F385" t="str">
            <v>E6. Further Development</v>
          </cell>
          <cell r="G385" t="str">
            <v>BP WIRIAGAR LTD.</v>
          </cell>
          <cell r="H385">
            <v>2604.3910000000001</v>
          </cell>
          <cell r="K385">
            <v>8735</v>
          </cell>
          <cell r="L385">
            <v>116.05000000000001</v>
          </cell>
          <cell r="M385">
            <v>0.12539518615417761</v>
          </cell>
          <cell r="N385">
            <v>261.2</v>
          </cell>
          <cell r="O385">
            <v>0</v>
          </cell>
          <cell r="P385" t="str">
            <v/>
          </cell>
          <cell r="Q385">
            <v>0.1261581</v>
          </cell>
          <cell r="R385">
            <v>250.5103</v>
          </cell>
          <cell r="S385">
            <v>0.77428929999999996</v>
          </cell>
          <cell r="T385">
            <v>0.70537340000000004</v>
          </cell>
          <cell r="U385">
            <v>17.260885141324906</v>
          </cell>
          <cell r="V385">
            <v>2.33020966035705E-2</v>
          </cell>
          <cell r="X385">
            <v>5330.200375226178</v>
          </cell>
          <cell r="Y385">
            <v>298.02658726864161</v>
          </cell>
          <cell r="Z385">
            <v>2726.0760425638232</v>
          </cell>
          <cell r="AA385">
            <v>298.02519999999998</v>
          </cell>
          <cell r="AB385">
            <v>2726.0740000000001</v>
          </cell>
          <cell r="AC385">
            <v>0.58401919999999996</v>
          </cell>
          <cell r="AD385">
            <v>1521.0143483072</v>
          </cell>
          <cell r="AE385">
            <v>30.336600000000001</v>
          </cell>
          <cell r="AF385">
            <v>1073.954</v>
          </cell>
        </row>
        <row r="386">
          <cell r="A386" t="str">
            <v>WIRIAGAR DEEP PALEOCENE – UNITISASI – WIRIAGAR –  FUTURE3. High Value</v>
          </cell>
          <cell r="B386" t="str">
            <v>Gas</v>
          </cell>
          <cell r="C386" t="str">
            <v>3. High Value</v>
          </cell>
          <cell r="D386" t="str">
            <v>WIRIAGAR DEEP PALEOCENE – UNITISASI – WIRIAGAR –  FUTURE</v>
          </cell>
          <cell r="E386" t="str">
            <v>WIRIAGAR DEEP</v>
          </cell>
          <cell r="F386" t="str">
            <v>E6. Further Development</v>
          </cell>
          <cell r="G386" t="str">
            <v>BP WIRIAGAR LTD.</v>
          </cell>
          <cell r="H386">
            <v>3426.77</v>
          </cell>
          <cell r="K386">
            <v>8735</v>
          </cell>
          <cell r="L386">
            <v>116.05000000000001</v>
          </cell>
          <cell r="M386">
            <v>0.12539518615417761</v>
          </cell>
          <cell r="N386">
            <v>261.2</v>
          </cell>
          <cell r="O386">
            <v>0</v>
          </cell>
          <cell r="P386" t="str">
            <v/>
          </cell>
          <cell r="Q386">
            <v>0.1261581</v>
          </cell>
          <cell r="R386">
            <v>250.5103</v>
          </cell>
          <cell r="S386">
            <v>0.77428929999999996</v>
          </cell>
          <cell r="T386">
            <v>0.70537340000000004</v>
          </cell>
          <cell r="U386">
            <v>17.260885141324906</v>
          </cell>
          <cell r="V386">
            <v>2.33020966035705E-2</v>
          </cell>
          <cell r="X386">
            <v>5330.200375226178</v>
          </cell>
          <cell r="Y386">
            <v>298.02658726864161</v>
          </cell>
          <cell r="Z386">
            <v>2726.0760425638232</v>
          </cell>
          <cell r="AA386">
            <v>298.02519999999998</v>
          </cell>
          <cell r="AB386">
            <v>2726.0740000000001</v>
          </cell>
          <cell r="AC386">
            <v>0.58401919999999996</v>
          </cell>
          <cell r="AD386">
            <v>2001.2994739839999</v>
          </cell>
          <cell r="AE386">
            <v>30.336600000000001</v>
          </cell>
          <cell r="AF386">
            <v>1073.954</v>
          </cell>
        </row>
        <row r="387">
          <cell r="A387" t="str">
            <v>WOS - BASE2. Middle Value</v>
          </cell>
          <cell r="B387" t="str">
            <v>Gas</v>
          </cell>
          <cell r="C387" t="str">
            <v>2. Middle Value</v>
          </cell>
          <cell r="D387" t="str">
            <v>WOS - BASE</v>
          </cell>
          <cell r="E387" t="str">
            <v>WOS</v>
          </cell>
          <cell r="F387" t="str">
            <v>X1. Discovery under Evaluation</v>
          </cell>
          <cell r="G387" t="str">
            <v>BP BERAU LTD.</v>
          </cell>
          <cell r="H387">
            <v>162</v>
          </cell>
          <cell r="K387">
            <v>9525</v>
          </cell>
          <cell r="L387" t="str">
            <v/>
          </cell>
          <cell r="N387" t="str">
            <v/>
          </cell>
          <cell r="P387" t="str">
            <v/>
          </cell>
          <cell r="Q387">
            <v>0.1585625</v>
          </cell>
          <cell r="R387">
            <v>66.444789999999998</v>
          </cell>
          <cell r="S387">
            <v>0.70334110000000005</v>
          </cell>
          <cell r="T387">
            <v>0.80343279999999995</v>
          </cell>
          <cell r="U387">
            <v>5.9535632488201351</v>
          </cell>
          <cell r="V387">
            <v>8.0372764677828796E-3</v>
          </cell>
          <cell r="AA387">
            <v>46.296320000000001</v>
          </cell>
          <cell r="AB387">
            <v>7.7187799999999998</v>
          </cell>
          <cell r="AC387">
            <v>0.34067750000000002</v>
          </cell>
          <cell r="AD387">
            <v>55.189755000000005</v>
          </cell>
          <cell r="AE387">
            <v>4.1918110000000004</v>
          </cell>
          <cell r="AF387">
            <v>16.978560000000002</v>
          </cell>
        </row>
        <row r="388">
          <cell r="A388" t="str">
            <v>WOS - BASE3. High Value</v>
          </cell>
          <cell r="B388" t="str">
            <v>Gas</v>
          </cell>
          <cell r="C388" t="str">
            <v>3. High Value</v>
          </cell>
          <cell r="D388" t="str">
            <v>WOS - BASE</v>
          </cell>
          <cell r="E388" t="str">
            <v>WOS</v>
          </cell>
          <cell r="F388" t="str">
            <v>X1. Discovery under Evaluation</v>
          </cell>
          <cell r="G388" t="str">
            <v>BP BERAU LTD.</v>
          </cell>
          <cell r="H388">
            <v>162</v>
          </cell>
          <cell r="K388">
            <v>9525</v>
          </cell>
          <cell r="L388" t="str">
            <v/>
          </cell>
          <cell r="N388" t="str">
            <v/>
          </cell>
          <cell r="P388" t="str">
            <v/>
          </cell>
          <cell r="Q388">
            <v>0.1585625</v>
          </cell>
          <cell r="R388">
            <v>66.444789999999998</v>
          </cell>
          <cell r="S388">
            <v>0.70334110000000005</v>
          </cell>
          <cell r="T388">
            <v>0.80343279999999995</v>
          </cell>
          <cell r="U388">
            <v>5.9535632488201351</v>
          </cell>
          <cell r="V388">
            <v>8.0372764677828796E-3</v>
          </cell>
          <cell r="AA388">
            <v>46.296320000000001</v>
          </cell>
          <cell r="AB388">
            <v>7.7187799999999998</v>
          </cell>
          <cell r="AC388">
            <v>0.34067750000000002</v>
          </cell>
          <cell r="AD388">
            <v>55.189755000000005</v>
          </cell>
          <cell r="AE388">
            <v>4.1918110000000004</v>
          </cell>
          <cell r="AF388">
            <v>16.978560000000002</v>
          </cell>
        </row>
        <row r="389">
          <cell r="A389" t="str">
            <v>BERLIAN - BASE1. Low Value</v>
          </cell>
          <cell r="B389" t="str">
            <v>Oil-Gas</v>
          </cell>
          <cell r="C389" t="str">
            <v>1. Low Value</v>
          </cell>
          <cell r="D389" t="str">
            <v>BERLIAN - BASE</v>
          </cell>
          <cell r="E389" t="str">
            <v>BERLIAN</v>
          </cell>
          <cell r="F389" t="str">
            <v>E7. Production Not Viable</v>
          </cell>
          <cell r="G389" t="str">
            <v>BOB PERTAMINA - BUMI SIAK PUSAKO</v>
          </cell>
          <cell r="H389">
            <v>1.7999999999999999E-2</v>
          </cell>
          <cell r="K389">
            <v>646</v>
          </cell>
          <cell r="L389">
            <v>53.900000000000006</v>
          </cell>
          <cell r="M389">
            <v>0.28999999999999998</v>
          </cell>
          <cell r="N389">
            <v>51.94</v>
          </cell>
          <cell r="Q389">
            <v>0.28715950000000001</v>
          </cell>
          <cell r="R389">
            <v>86.862470000000002</v>
          </cell>
          <cell r="S389">
            <v>0.62931570000000003</v>
          </cell>
          <cell r="T389">
            <v>0.75149449999999995</v>
          </cell>
          <cell r="U389">
            <v>11.79640667330785</v>
          </cell>
          <cell r="V389">
            <v>1.5925081803500375E-2</v>
          </cell>
          <cell r="AA389">
            <v>13.26876</v>
          </cell>
          <cell r="AB389">
            <v>18.936620000000001</v>
          </cell>
          <cell r="AC389">
            <v>0.48341339999999999</v>
          </cell>
          <cell r="AD389">
            <v>8.7014411999999999E-3</v>
          </cell>
          <cell r="AE389">
            <v>2.7798669999999999</v>
          </cell>
          <cell r="AF389">
            <v>39.064950000000003</v>
          </cell>
        </row>
        <row r="390">
          <cell r="A390" t="str">
            <v>BERLIAN - BASE2. Middle Value</v>
          </cell>
          <cell r="B390" t="str">
            <v>Oil-Gas</v>
          </cell>
          <cell r="C390" t="str">
            <v>2. Middle Value</v>
          </cell>
          <cell r="D390" t="str">
            <v>BERLIAN - BASE</v>
          </cell>
          <cell r="E390" t="str">
            <v>BERLIAN</v>
          </cell>
          <cell r="F390" t="str">
            <v>E7. Production Not Viable</v>
          </cell>
          <cell r="G390" t="str">
            <v>BOB PERTAMINA - BUMI SIAK PUSAKO</v>
          </cell>
          <cell r="H390">
            <v>5.6000000000000001E-2</v>
          </cell>
          <cell r="K390">
            <v>646</v>
          </cell>
          <cell r="L390">
            <v>53.900000000000006</v>
          </cell>
          <cell r="M390">
            <v>0.28999999999999998</v>
          </cell>
          <cell r="N390">
            <v>51.94</v>
          </cell>
          <cell r="Q390">
            <v>0.28715950000000001</v>
          </cell>
          <cell r="R390">
            <v>86.862470000000002</v>
          </cell>
          <cell r="S390">
            <v>0.62931570000000003</v>
          </cell>
          <cell r="T390">
            <v>0.75149449999999995</v>
          </cell>
          <cell r="U390">
            <v>11.79640667330785</v>
          </cell>
          <cell r="V390">
            <v>1.5925081803500375E-2</v>
          </cell>
          <cell r="AA390">
            <v>13.26876</v>
          </cell>
          <cell r="AB390">
            <v>18.936620000000001</v>
          </cell>
          <cell r="AC390">
            <v>0.48341339999999999</v>
          </cell>
          <cell r="AD390">
            <v>2.7071150400000001E-2</v>
          </cell>
          <cell r="AE390">
            <v>2.7798669999999999</v>
          </cell>
          <cell r="AF390">
            <v>39.064950000000003</v>
          </cell>
        </row>
        <row r="391">
          <cell r="A391" t="str">
            <v>BERLIAN - BASE3. High Value</v>
          </cell>
          <cell r="B391" t="str">
            <v>Oil-Gas</v>
          </cell>
          <cell r="C391" t="str">
            <v>3. High Value</v>
          </cell>
          <cell r="D391" t="str">
            <v>BERLIAN - BASE</v>
          </cell>
          <cell r="E391" t="str">
            <v>BERLIAN</v>
          </cell>
          <cell r="F391" t="str">
            <v>E7. Production Not Viable</v>
          </cell>
          <cell r="G391" t="str">
            <v>BOB PERTAMINA - BUMI SIAK PUSAKO</v>
          </cell>
          <cell r="H391">
            <v>6.2E-2</v>
          </cell>
          <cell r="K391">
            <v>646</v>
          </cell>
          <cell r="L391">
            <v>53.900000000000006</v>
          </cell>
          <cell r="M391">
            <v>0.28999999999999998</v>
          </cell>
          <cell r="N391">
            <v>51.94</v>
          </cell>
          <cell r="Q391">
            <v>0.28715950000000001</v>
          </cell>
          <cell r="R391">
            <v>86.862470000000002</v>
          </cell>
          <cell r="S391">
            <v>0.62931570000000003</v>
          </cell>
          <cell r="T391">
            <v>0.75149449999999995</v>
          </cell>
          <cell r="U391">
            <v>11.79640667330785</v>
          </cell>
          <cell r="V391">
            <v>1.5925081803500375E-2</v>
          </cell>
          <cell r="AA391">
            <v>13.26876</v>
          </cell>
          <cell r="AB391">
            <v>18.936620000000001</v>
          </cell>
          <cell r="AC391">
            <v>0.48341339999999999</v>
          </cell>
          <cell r="AD391">
            <v>2.9971630799999999E-2</v>
          </cell>
          <cell r="AE391">
            <v>2.7798669999999999</v>
          </cell>
          <cell r="AF391">
            <v>39.064950000000003</v>
          </cell>
        </row>
        <row r="392">
          <cell r="A392" t="str">
            <v>BERUK - BASE1. Low Value</v>
          </cell>
          <cell r="B392" t="str">
            <v>Oil-Gas</v>
          </cell>
          <cell r="C392" t="str">
            <v>1. Low Value</v>
          </cell>
          <cell r="D392" t="str">
            <v>BERUK - BASE</v>
          </cell>
          <cell r="E392" t="str">
            <v>BERUK</v>
          </cell>
          <cell r="F392" t="str">
            <v>E0. On Production</v>
          </cell>
          <cell r="G392" t="str">
            <v>BOB PERTAMINA - BUMI SIAK PUSAKO</v>
          </cell>
          <cell r="H392">
            <v>9.0790000000000006</v>
          </cell>
          <cell r="K392">
            <v>1443</v>
          </cell>
          <cell r="L392">
            <v>88</v>
          </cell>
          <cell r="M392">
            <v>0.22</v>
          </cell>
          <cell r="N392">
            <v>299.01</v>
          </cell>
          <cell r="O392">
            <v>0</v>
          </cell>
          <cell r="P392" t="str">
            <v/>
          </cell>
          <cell r="Q392">
            <v>0.22931950000000001</v>
          </cell>
          <cell r="R392">
            <v>306.02620000000002</v>
          </cell>
          <cell r="S392">
            <v>0.75024460000000004</v>
          </cell>
          <cell r="T392">
            <v>0.58685940000000003</v>
          </cell>
          <cell r="U392">
            <v>30.898438998124529</v>
          </cell>
          <cell r="V392">
            <v>4.1712716615560683E-2</v>
          </cell>
          <cell r="AA392">
            <v>67.227649999999997</v>
          </cell>
          <cell r="AB392">
            <v>63.009929999999997</v>
          </cell>
          <cell r="AC392">
            <v>0.22174179999999999</v>
          </cell>
          <cell r="AD392">
            <v>2.0131938022</v>
          </cell>
          <cell r="AE392">
            <v>12.96396</v>
          </cell>
          <cell r="AF392">
            <v>55.963729999999998</v>
          </cell>
        </row>
        <row r="393">
          <cell r="A393" t="str">
            <v>BERUK - BASE2. Middle Value</v>
          </cell>
          <cell r="B393" t="str">
            <v>Oil-Gas</v>
          </cell>
          <cell r="C393" t="str">
            <v>2. Middle Value</v>
          </cell>
          <cell r="D393" t="str">
            <v>BERUK - BASE</v>
          </cell>
          <cell r="E393" t="str">
            <v>BERUK</v>
          </cell>
          <cell r="F393" t="str">
            <v>E0. On Production</v>
          </cell>
          <cell r="G393" t="str">
            <v>BOB PERTAMINA - BUMI SIAK PUSAKO</v>
          </cell>
          <cell r="H393">
            <v>9.0790000000000006</v>
          </cell>
          <cell r="K393">
            <v>1443</v>
          </cell>
          <cell r="L393">
            <v>88</v>
          </cell>
          <cell r="M393">
            <v>0.22</v>
          </cell>
          <cell r="N393">
            <v>299.01</v>
          </cell>
          <cell r="O393">
            <v>0</v>
          </cell>
          <cell r="P393" t="str">
            <v/>
          </cell>
          <cell r="Q393">
            <v>0.22931950000000001</v>
          </cell>
          <cell r="R393">
            <v>306.02620000000002</v>
          </cell>
          <cell r="S393">
            <v>0.75024460000000004</v>
          </cell>
          <cell r="T393">
            <v>0.58685940000000003</v>
          </cell>
          <cell r="U393">
            <v>30.898438998124529</v>
          </cell>
          <cell r="V393">
            <v>4.1712716615560683E-2</v>
          </cell>
          <cell r="AA393">
            <v>67.227649999999997</v>
          </cell>
          <cell r="AB393">
            <v>63.009929999999997</v>
          </cell>
          <cell r="AC393">
            <v>0.22174179999999999</v>
          </cell>
          <cell r="AD393">
            <v>2.0131938022</v>
          </cell>
          <cell r="AE393">
            <v>12.96396</v>
          </cell>
          <cell r="AF393">
            <v>55.963729999999998</v>
          </cell>
        </row>
        <row r="394">
          <cell r="A394" t="str">
            <v>BERUK - BASE3. High Value</v>
          </cell>
          <cell r="B394" t="str">
            <v>Oil-Gas</v>
          </cell>
          <cell r="C394" t="str">
            <v>3. High Value</v>
          </cell>
          <cell r="D394" t="str">
            <v>BERUK - BASE</v>
          </cell>
          <cell r="E394" t="str">
            <v>BERUK</v>
          </cell>
          <cell r="F394" t="str">
            <v>E0. On Production</v>
          </cell>
          <cell r="G394" t="str">
            <v>BOB PERTAMINA - BUMI SIAK PUSAKO</v>
          </cell>
          <cell r="H394">
            <v>9.0790000000000006</v>
          </cell>
          <cell r="K394">
            <v>1443</v>
          </cell>
          <cell r="L394">
            <v>88</v>
          </cell>
          <cell r="M394">
            <v>0.22</v>
          </cell>
          <cell r="N394">
            <v>299.01</v>
          </cell>
          <cell r="O394">
            <v>0</v>
          </cell>
          <cell r="P394" t="str">
            <v/>
          </cell>
          <cell r="Q394">
            <v>0.22931950000000001</v>
          </cell>
          <cell r="R394">
            <v>306.02620000000002</v>
          </cell>
          <cell r="S394">
            <v>0.75024460000000004</v>
          </cell>
          <cell r="T394">
            <v>0.58685940000000003</v>
          </cell>
          <cell r="U394">
            <v>30.898438998124529</v>
          </cell>
          <cell r="V394">
            <v>4.1712716615560683E-2</v>
          </cell>
          <cell r="AA394">
            <v>67.227649999999997</v>
          </cell>
          <cell r="AB394">
            <v>63.009929999999997</v>
          </cell>
          <cell r="AC394">
            <v>0.22174179999999999</v>
          </cell>
          <cell r="AD394">
            <v>2.0131938022</v>
          </cell>
          <cell r="AE394">
            <v>12.96396</v>
          </cell>
          <cell r="AF394">
            <v>55.963729999999998</v>
          </cell>
        </row>
        <row r="395">
          <cell r="A395" t="str">
            <v>BERUK NORTH - BASE1. Low Value</v>
          </cell>
          <cell r="B395" t="str">
            <v>Oil-Gas</v>
          </cell>
          <cell r="C395" t="str">
            <v>1. Low Value</v>
          </cell>
          <cell r="D395" t="str">
            <v>BERUK NORTH - BASE</v>
          </cell>
          <cell r="E395" t="str">
            <v>BERUK NORTH</v>
          </cell>
          <cell r="F395" t="str">
            <v>E0. On Production</v>
          </cell>
          <cell r="G395" t="str">
            <v>BOB PERTAMINA - BUMI SIAK PUSAKO</v>
          </cell>
          <cell r="H395">
            <v>0.51100000000000001</v>
          </cell>
          <cell r="K395">
            <v>1613</v>
          </cell>
          <cell r="L395" t="str">
            <v/>
          </cell>
          <cell r="M395">
            <v>0.24195290024048163</v>
          </cell>
          <cell r="N395">
            <v>362.87</v>
          </cell>
          <cell r="O395">
            <v>0</v>
          </cell>
          <cell r="P395" t="str">
            <v/>
          </cell>
          <cell r="Q395">
            <v>0.24249950000000001</v>
          </cell>
          <cell r="R395">
            <v>319.17140000000001</v>
          </cell>
          <cell r="S395">
            <v>0.69960560000000005</v>
          </cell>
          <cell r="T395">
            <v>0.65735089999999996</v>
          </cell>
          <cell r="U395">
            <v>35.594701485321806</v>
          </cell>
          <cell r="V395">
            <v>4.8052644218137583E-2</v>
          </cell>
          <cell r="AA395">
            <v>31.86487</v>
          </cell>
          <cell r="AB395">
            <v>94.595410000000001</v>
          </cell>
          <cell r="AC395">
            <v>0.23125100000000001</v>
          </cell>
          <cell r="AD395">
            <v>0.11816926100000001</v>
          </cell>
          <cell r="AE395">
            <v>44.531869999999998</v>
          </cell>
          <cell r="AF395">
            <v>173.73699999999999</v>
          </cell>
        </row>
        <row r="396">
          <cell r="A396" t="str">
            <v>BERUK NORTH - BASE2. Middle Value</v>
          </cell>
          <cell r="B396" t="str">
            <v>Oil-Gas</v>
          </cell>
          <cell r="C396" t="str">
            <v>2. Middle Value</v>
          </cell>
          <cell r="D396" t="str">
            <v>BERUK NORTH - BASE</v>
          </cell>
          <cell r="E396" t="str">
            <v>BERUK NORTH</v>
          </cell>
          <cell r="F396" t="str">
            <v>E0. On Production</v>
          </cell>
          <cell r="G396" t="str">
            <v>BOB PERTAMINA - BUMI SIAK PUSAKO</v>
          </cell>
          <cell r="H396">
            <v>0.51100000000000001</v>
          </cell>
          <cell r="K396">
            <v>1613</v>
          </cell>
          <cell r="L396" t="str">
            <v/>
          </cell>
          <cell r="M396">
            <v>0.24195290024048163</v>
          </cell>
          <cell r="N396">
            <v>362.87</v>
          </cell>
          <cell r="O396">
            <v>0</v>
          </cell>
          <cell r="P396" t="str">
            <v/>
          </cell>
          <cell r="Q396">
            <v>0.24249950000000001</v>
          </cell>
          <cell r="R396">
            <v>319.17140000000001</v>
          </cell>
          <cell r="S396">
            <v>0.69960560000000005</v>
          </cell>
          <cell r="T396">
            <v>0.65735089999999996</v>
          </cell>
          <cell r="U396">
            <v>35.594701485321806</v>
          </cell>
          <cell r="V396">
            <v>4.8052644218137583E-2</v>
          </cell>
          <cell r="AA396">
            <v>31.86487</v>
          </cell>
          <cell r="AB396">
            <v>94.595410000000001</v>
          </cell>
          <cell r="AC396">
            <v>0.23125100000000001</v>
          </cell>
          <cell r="AD396">
            <v>0.11816926100000001</v>
          </cell>
          <cell r="AE396">
            <v>44.531869999999998</v>
          </cell>
          <cell r="AF396">
            <v>173.73699999999999</v>
          </cell>
        </row>
        <row r="397">
          <cell r="A397" t="str">
            <v>BERUK NORTH - BASE3. High Value</v>
          </cell>
          <cell r="B397" t="str">
            <v>Oil-Gas</v>
          </cell>
          <cell r="C397" t="str">
            <v>3. High Value</v>
          </cell>
          <cell r="D397" t="str">
            <v>BERUK NORTH - BASE</v>
          </cell>
          <cell r="E397" t="str">
            <v>BERUK NORTH</v>
          </cell>
          <cell r="F397" t="str">
            <v>E0. On Production</v>
          </cell>
          <cell r="G397" t="str">
            <v>BOB PERTAMINA - BUMI SIAK PUSAKO</v>
          </cell>
          <cell r="H397">
            <v>0.51100000000000001</v>
          </cell>
          <cell r="K397">
            <v>1613</v>
          </cell>
          <cell r="L397" t="str">
            <v/>
          </cell>
          <cell r="M397">
            <v>0.24195290024048163</v>
          </cell>
          <cell r="N397">
            <v>362.87</v>
          </cell>
          <cell r="O397">
            <v>0</v>
          </cell>
          <cell r="P397" t="str">
            <v/>
          </cell>
          <cell r="Q397">
            <v>0.24249950000000001</v>
          </cell>
          <cell r="R397">
            <v>319.17140000000001</v>
          </cell>
          <cell r="S397">
            <v>0.69960560000000005</v>
          </cell>
          <cell r="T397">
            <v>0.65735089999999996</v>
          </cell>
          <cell r="U397">
            <v>35.594701485321806</v>
          </cell>
          <cell r="V397">
            <v>4.8052644218137583E-2</v>
          </cell>
          <cell r="AA397">
            <v>31.86487</v>
          </cell>
          <cell r="AB397">
            <v>94.595410000000001</v>
          </cell>
          <cell r="AC397">
            <v>0.23125100000000001</v>
          </cell>
          <cell r="AD397">
            <v>0.11816926100000001</v>
          </cell>
          <cell r="AE397">
            <v>44.531869999999998</v>
          </cell>
          <cell r="AF397">
            <v>173.73699999999999</v>
          </cell>
        </row>
        <row r="398">
          <cell r="A398" t="str">
            <v>ZAHRA-1 - BASE1. Low Value</v>
          </cell>
          <cell r="B398" t="str">
            <v>Gas</v>
          </cell>
          <cell r="C398" t="str">
            <v>1. Low Value</v>
          </cell>
          <cell r="D398" t="str">
            <v>ZAHRA-1 - BASE</v>
          </cell>
          <cell r="E398" t="str">
            <v>ZAHRA-1</v>
          </cell>
          <cell r="F398" t="str">
            <v>X1. Discovery under Evaluation</v>
          </cell>
          <cell r="G398" t="str">
            <v>PT PERTAMINA HULU ENERGI OSES</v>
          </cell>
          <cell r="H398">
            <v>6.76</v>
          </cell>
          <cell r="K398">
            <v>5500</v>
          </cell>
          <cell r="L398" t="str">
            <v/>
          </cell>
          <cell r="N398" t="str">
            <v/>
          </cell>
          <cell r="P398" t="str">
            <v/>
          </cell>
          <cell r="Q398">
            <v>0.22017400000000001</v>
          </cell>
          <cell r="R398">
            <v>165.1224</v>
          </cell>
          <cell r="S398">
            <v>0.59894239999999999</v>
          </cell>
          <cell r="T398">
            <v>0.73969700000000005</v>
          </cell>
          <cell r="U398">
            <v>16.10686210804479</v>
          </cell>
          <cell r="V398">
            <v>2.1744172083242305E-2</v>
          </cell>
          <cell r="AA398">
            <v>344.59589999999997</v>
          </cell>
          <cell r="AB398">
            <v>8.4017110000000006</v>
          </cell>
          <cell r="AC398">
            <v>0.65000670000000005</v>
          </cell>
          <cell r="AD398">
            <v>4.3940452920000004</v>
          </cell>
          <cell r="AE398">
            <v>50.726430000000001</v>
          </cell>
          <cell r="AF398">
            <v>7.074624</v>
          </cell>
        </row>
        <row r="399">
          <cell r="A399" t="str">
            <v>ZAHRA-1 - BASE2. Middle Value</v>
          </cell>
          <cell r="B399" t="str">
            <v>Gas</v>
          </cell>
          <cell r="C399" t="str">
            <v>2. Middle Value</v>
          </cell>
          <cell r="D399" t="str">
            <v>ZAHRA-1 - BASE</v>
          </cell>
          <cell r="E399" t="str">
            <v>ZAHRA-1</v>
          </cell>
          <cell r="F399" t="str">
            <v>X1. Discovery under Evaluation</v>
          </cell>
          <cell r="G399" t="str">
            <v>PT PERTAMINA HULU ENERGI OSES</v>
          </cell>
          <cell r="H399">
            <v>11.47</v>
          </cell>
          <cell r="K399">
            <v>5500</v>
          </cell>
          <cell r="L399" t="str">
            <v/>
          </cell>
          <cell r="N399" t="str">
            <v/>
          </cell>
          <cell r="P399" t="str">
            <v/>
          </cell>
          <cell r="Q399">
            <v>0.22017400000000001</v>
          </cell>
          <cell r="R399">
            <v>165.1224</v>
          </cell>
          <cell r="S399">
            <v>0.59894239999999999</v>
          </cell>
          <cell r="T399">
            <v>0.73969700000000005</v>
          </cell>
          <cell r="U399">
            <v>16.10686210804479</v>
          </cell>
          <cell r="V399">
            <v>2.1744172083242305E-2</v>
          </cell>
          <cell r="AA399">
            <v>344.59589999999997</v>
          </cell>
          <cell r="AB399">
            <v>8.4017110000000006</v>
          </cell>
          <cell r="AC399">
            <v>0.65000670000000005</v>
          </cell>
          <cell r="AD399">
            <v>7.4555768490000007</v>
          </cell>
          <cell r="AE399">
            <v>50.726430000000001</v>
          </cell>
          <cell r="AF399">
            <v>7.074624</v>
          </cell>
        </row>
        <row r="400">
          <cell r="A400" t="str">
            <v>ZAHRA-1 - BASE3. High Value</v>
          </cell>
          <cell r="B400" t="str">
            <v>Gas</v>
          </cell>
          <cell r="C400" t="str">
            <v>3. High Value</v>
          </cell>
          <cell r="D400" t="str">
            <v>ZAHRA-1 - BASE</v>
          </cell>
          <cell r="E400" t="str">
            <v>ZAHRA-1</v>
          </cell>
          <cell r="F400" t="str">
            <v>X1. Discovery under Evaluation</v>
          </cell>
          <cell r="G400" t="str">
            <v>PT PERTAMINA HULU ENERGI OSES</v>
          </cell>
          <cell r="H400">
            <v>18.73</v>
          </cell>
          <cell r="K400">
            <v>5500</v>
          </cell>
          <cell r="L400" t="str">
            <v/>
          </cell>
          <cell r="N400" t="str">
            <v/>
          </cell>
          <cell r="P400" t="str">
            <v/>
          </cell>
          <cell r="Q400">
            <v>0.22017400000000001</v>
          </cell>
          <cell r="R400">
            <v>165.1224</v>
          </cell>
          <cell r="S400">
            <v>0.59894239999999999</v>
          </cell>
          <cell r="T400">
            <v>0.73969700000000005</v>
          </cell>
          <cell r="U400">
            <v>16.10686210804479</v>
          </cell>
          <cell r="V400">
            <v>2.1744172083242305E-2</v>
          </cell>
          <cell r="AA400">
            <v>344.59589999999997</v>
          </cell>
          <cell r="AB400">
            <v>8.4017110000000006</v>
          </cell>
          <cell r="AC400">
            <v>0.65000670000000005</v>
          </cell>
          <cell r="AD400">
            <v>12.174625491</v>
          </cell>
          <cell r="AE400">
            <v>50.726430000000001</v>
          </cell>
          <cell r="AF400">
            <v>7.074624</v>
          </cell>
        </row>
        <row r="401">
          <cell r="A401" t="str">
            <v>ZULU - EOR1. Low Value</v>
          </cell>
          <cell r="B401" t="str">
            <v>Oil-Gas</v>
          </cell>
          <cell r="C401" t="str">
            <v>1. Low Value</v>
          </cell>
          <cell r="D401" t="str">
            <v>ZULU - EOR</v>
          </cell>
          <cell r="E401" t="str">
            <v>ZULU</v>
          </cell>
          <cell r="F401" t="str">
            <v>E6. Further Development</v>
          </cell>
          <cell r="G401" t="str">
            <v>PT PERTAMINA HULU ENERGI OFFSHORE NORTH WEST JAVA</v>
          </cell>
          <cell r="H401">
            <v>136.4</v>
          </cell>
          <cell r="K401">
            <v>2600</v>
          </cell>
          <cell r="L401">
            <v>68.2</v>
          </cell>
          <cell r="Q401">
            <v>0.2979077</v>
          </cell>
          <cell r="R401">
            <v>80.441249999999997</v>
          </cell>
          <cell r="S401">
            <v>0.50012299999999998</v>
          </cell>
          <cell r="T401">
            <v>0.59961109999999995</v>
          </cell>
          <cell r="U401">
            <v>7.1863279206967396</v>
          </cell>
          <cell r="V401">
            <v>9.7015017516163017E-3</v>
          </cell>
          <cell r="AA401">
            <v>29.166149999999998</v>
          </cell>
          <cell r="AB401">
            <v>23.16995</v>
          </cell>
          <cell r="AC401">
            <v>0.32840350000000001</v>
          </cell>
          <cell r="AD401">
            <v>44.794237400000007</v>
          </cell>
          <cell r="AE401">
            <v>9.1030200000000008</v>
          </cell>
          <cell r="AF401">
            <v>35.115229999999997</v>
          </cell>
        </row>
        <row r="402">
          <cell r="A402" t="str">
            <v>ZULU - EOR2. Middle Value</v>
          </cell>
          <cell r="B402" t="str">
            <v>Oil-Gas</v>
          </cell>
          <cell r="C402" t="str">
            <v>2. Middle Value</v>
          </cell>
          <cell r="D402" t="str">
            <v>ZULU - EOR</v>
          </cell>
          <cell r="E402" t="str">
            <v>ZULU</v>
          </cell>
          <cell r="F402" t="str">
            <v>E6. Further Development</v>
          </cell>
          <cell r="G402" t="str">
            <v>PT PERTAMINA HULU ENERGI OFFSHORE NORTH WEST JAVA</v>
          </cell>
          <cell r="H402">
            <v>136.4</v>
          </cell>
          <cell r="K402">
            <v>2600</v>
          </cell>
          <cell r="L402">
            <v>68.2</v>
          </cell>
          <cell r="Q402">
            <v>0.2979077</v>
          </cell>
          <cell r="R402">
            <v>80.441249999999997</v>
          </cell>
          <cell r="S402">
            <v>0.50012299999999998</v>
          </cell>
          <cell r="T402">
            <v>0.59961109999999995</v>
          </cell>
          <cell r="U402">
            <v>7.1863279206967396</v>
          </cell>
          <cell r="V402">
            <v>9.7015017516163017E-3</v>
          </cell>
          <cell r="AA402">
            <v>29.166149999999998</v>
          </cell>
          <cell r="AB402">
            <v>23.16995</v>
          </cell>
          <cell r="AC402">
            <v>0.32840350000000001</v>
          </cell>
          <cell r="AD402">
            <v>44.794237400000007</v>
          </cell>
          <cell r="AE402">
            <v>9.1030200000000008</v>
          </cell>
          <cell r="AF402">
            <v>35.115229999999997</v>
          </cell>
        </row>
        <row r="403">
          <cell r="A403" t="str">
            <v>ZULU - EOR3. High Value</v>
          </cell>
          <cell r="B403" t="str">
            <v>Oil-Gas</v>
          </cell>
          <cell r="C403" t="str">
            <v>3. High Value</v>
          </cell>
          <cell r="D403" t="str">
            <v>ZULU - EOR</v>
          </cell>
          <cell r="E403" t="str">
            <v>ZULU</v>
          </cell>
          <cell r="F403" t="str">
            <v>E6. Further Development</v>
          </cell>
          <cell r="G403" t="str">
            <v>PT PERTAMINA HULU ENERGI OFFSHORE NORTH WEST JAVA</v>
          </cell>
          <cell r="H403">
            <v>136.4</v>
          </cell>
          <cell r="K403">
            <v>2600</v>
          </cell>
          <cell r="L403">
            <v>68.2</v>
          </cell>
          <cell r="Q403">
            <v>0.2979077</v>
          </cell>
          <cell r="R403">
            <v>80.441249999999997</v>
          </cell>
          <cell r="S403">
            <v>0.50012299999999998</v>
          </cell>
          <cell r="T403">
            <v>0.59961109999999995</v>
          </cell>
          <cell r="U403">
            <v>7.1863279206967396</v>
          </cell>
          <cell r="V403">
            <v>9.7015017516163017E-3</v>
          </cell>
          <cell r="AA403">
            <v>29.166149999999998</v>
          </cell>
          <cell r="AB403">
            <v>23.16995</v>
          </cell>
          <cell r="AC403">
            <v>0.32840350000000001</v>
          </cell>
          <cell r="AD403">
            <v>44.794237400000007</v>
          </cell>
          <cell r="AE403">
            <v>9.1030200000000008</v>
          </cell>
          <cell r="AF403">
            <v>35.115229999999997</v>
          </cell>
        </row>
        <row r="404">
          <cell r="A404" t="str">
            <v>BERUK NORTH EAST - BASE1. Low Value</v>
          </cell>
          <cell r="B404" t="str">
            <v>Oil-Gas</v>
          </cell>
          <cell r="C404" t="str">
            <v>1. Low Value</v>
          </cell>
          <cell r="D404" t="str">
            <v>BERUK NORTH EAST - BASE</v>
          </cell>
          <cell r="E404" t="str">
            <v>BERUK NORTH EAST</v>
          </cell>
          <cell r="F404" t="str">
            <v>E0. On Production</v>
          </cell>
          <cell r="G404" t="str">
            <v>BOB PERTAMINA - BUMI SIAK PUSAKO</v>
          </cell>
          <cell r="H404">
            <v>0.38</v>
          </cell>
          <cell r="K404">
            <v>1575</v>
          </cell>
          <cell r="L404">
            <v>92.4</v>
          </cell>
          <cell r="M404">
            <v>3.3999836230139108E-2</v>
          </cell>
          <cell r="N404">
            <v>3.32</v>
          </cell>
          <cell r="O404">
            <v>0</v>
          </cell>
          <cell r="P404" t="str">
            <v/>
          </cell>
          <cell r="Q404">
            <v>4.2104099999999998E-2</v>
          </cell>
          <cell r="R404">
            <v>10.42056</v>
          </cell>
          <cell r="S404">
            <v>0.62988940000000004</v>
          </cell>
          <cell r="T404">
            <v>1.4494100000000001</v>
          </cell>
          <cell r="U404">
            <v>0.40056315614233912</v>
          </cell>
          <cell r="V404">
            <v>5.4075797873847785E-4</v>
          </cell>
          <cell r="AA404">
            <v>111.61660000000001</v>
          </cell>
          <cell r="AB404">
            <v>110.8922</v>
          </cell>
          <cell r="AC404">
            <v>0.39659309999999998</v>
          </cell>
          <cell r="AD404">
            <v>0.150705378</v>
          </cell>
          <cell r="AE404">
            <v>3.124752</v>
          </cell>
          <cell r="AF404">
            <v>225.3408</v>
          </cell>
        </row>
        <row r="405">
          <cell r="A405" t="str">
            <v>BERUK NORTH EAST - BASE2. Middle Value</v>
          </cell>
          <cell r="B405" t="str">
            <v>Oil-Gas</v>
          </cell>
          <cell r="C405" t="str">
            <v>2. Middle Value</v>
          </cell>
          <cell r="D405" t="str">
            <v>BERUK NORTH EAST - BASE</v>
          </cell>
          <cell r="E405" t="str">
            <v>BERUK NORTH EAST</v>
          </cell>
          <cell r="F405" t="str">
            <v>E0. On Production</v>
          </cell>
          <cell r="G405" t="str">
            <v>BOB PERTAMINA - BUMI SIAK PUSAKO</v>
          </cell>
          <cell r="H405">
            <v>0.38</v>
          </cell>
          <cell r="K405">
            <v>1575</v>
          </cell>
          <cell r="L405">
            <v>92.4</v>
          </cell>
          <cell r="M405">
            <v>3.3999836230139108E-2</v>
          </cell>
          <cell r="N405">
            <v>3.32</v>
          </cell>
          <cell r="O405">
            <v>0</v>
          </cell>
          <cell r="P405" t="str">
            <v/>
          </cell>
          <cell r="Q405">
            <v>4.2104099999999998E-2</v>
          </cell>
          <cell r="R405">
            <v>10.42056</v>
          </cell>
          <cell r="S405">
            <v>0.62988940000000004</v>
          </cell>
          <cell r="T405">
            <v>1.4494100000000001</v>
          </cell>
          <cell r="U405">
            <v>0.40056315614233912</v>
          </cell>
          <cell r="V405">
            <v>5.4075797873847785E-4</v>
          </cell>
          <cell r="AA405">
            <v>111.61660000000001</v>
          </cell>
          <cell r="AB405">
            <v>110.8922</v>
          </cell>
          <cell r="AC405">
            <v>0.39659309999999998</v>
          </cell>
          <cell r="AD405">
            <v>0.150705378</v>
          </cell>
          <cell r="AE405">
            <v>3.124752</v>
          </cell>
          <cell r="AF405">
            <v>225.3408</v>
          </cell>
        </row>
        <row r="406">
          <cell r="A406" t="str">
            <v>BERUK NORTH EAST - BASE3. High Value</v>
          </cell>
          <cell r="B406" t="str">
            <v>Oil-Gas</v>
          </cell>
          <cell r="C406" t="str">
            <v>3. High Value</v>
          </cell>
          <cell r="D406" t="str">
            <v>BERUK NORTH EAST - BASE</v>
          </cell>
          <cell r="E406" t="str">
            <v>BERUK NORTH EAST</v>
          </cell>
          <cell r="F406" t="str">
            <v>E0. On Production</v>
          </cell>
          <cell r="G406" t="str">
            <v>BOB PERTAMINA - BUMI SIAK PUSAKO</v>
          </cell>
          <cell r="H406">
            <v>0.38</v>
          </cell>
          <cell r="K406">
            <v>1575</v>
          </cell>
          <cell r="L406">
            <v>92.4</v>
          </cell>
          <cell r="M406">
            <v>3.3999836230139108E-2</v>
          </cell>
          <cell r="N406">
            <v>3.32</v>
          </cell>
          <cell r="O406">
            <v>0</v>
          </cell>
          <cell r="P406" t="str">
            <v/>
          </cell>
          <cell r="Q406">
            <v>4.2104099999999998E-2</v>
          </cell>
          <cell r="R406">
            <v>10.42056</v>
          </cell>
          <cell r="S406">
            <v>0.62988940000000004</v>
          </cell>
          <cell r="T406">
            <v>1.4494100000000001</v>
          </cell>
          <cell r="U406">
            <v>0.40056315614233912</v>
          </cell>
          <cell r="V406">
            <v>5.4075797873847785E-4</v>
          </cell>
          <cell r="AA406">
            <v>111.61660000000001</v>
          </cell>
          <cell r="AB406">
            <v>110.8922</v>
          </cell>
          <cell r="AC406">
            <v>0.39659309999999998</v>
          </cell>
          <cell r="AD406">
            <v>0.150705378</v>
          </cell>
          <cell r="AE406">
            <v>3.124752</v>
          </cell>
          <cell r="AF406">
            <v>225.3408</v>
          </cell>
        </row>
        <row r="407">
          <cell r="A407" t="str">
            <v>KERENDAN - BASE1. Low Value</v>
          </cell>
          <cell r="B407" t="str">
            <v>Gas</v>
          </cell>
          <cell r="C407" t="str">
            <v>1. Low Value</v>
          </cell>
          <cell r="D407" t="str">
            <v>KERENDAN - BASE</v>
          </cell>
          <cell r="E407" t="str">
            <v>KERENDAN</v>
          </cell>
          <cell r="F407" t="str">
            <v>E0. On Production</v>
          </cell>
          <cell r="G407" t="str">
            <v>OPHIR INDONESIA (BANGKANAI) LTD.</v>
          </cell>
          <cell r="H407">
            <v>1323.38</v>
          </cell>
          <cell r="K407">
            <v>9150</v>
          </cell>
          <cell r="L407">
            <v>134.75</v>
          </cell>
          <cell r="M407">
            <v>0.05</v>
          </cell>
          <cell r="N407">
            <v>0.33</v>
          </cell>
          <cell r="O407">
            <v>0</v>
          </cell>
          <cell r="P407" t="str">
            <v/>
          </cell>
          <cell r="Q407">
            <v>5.8986190000000001E-2</v>
          </cell>
          <cell r="R407">
            <v>8.8223579999999995</v>
          </cell>
          <cell r="S407">
            <v>0.64978210000000003</v>
          </cell>
          <cell r="T407">
            <v>1.447722</v>
          </cell>
          <cell r="U407">
            <v>0.48953972526327011</v>
          </cell>
          <cell r="V407">
            <v>6.6087584014214032E-4</v>
          </cell>
          <cell r="X407">
            <v>137.64237489935604</v>
          </cell>
          <cell r="Z407">
            <v>23.124497774654561</v>
          </cell>
          <cell r="AA407">
            <v>34.83802</v>
          </cell>
          <cell r="AB407">
            <v>23.124669999999998</v>
          </cell>
          <cell r="AC407">
            <v>0.45274189999999997</v>
          </cell>
          <cell r="AD407">
            <v>599.14957562200004</v>
          </cell>
          <cell r="AE407">
            <v>15.736929999999999</v>
          </cell>
          <cell r="AF407">
            <v>137.7491</v>
          </cell>
        </row>
        <row r="408">
          <cell r="A408" t="str">
            <v>KERENDAN - BASE2. Middle Value</v>
          </cell>
          <cell r="B408" t="str">
            <v>Gas</v>
          </cell>
          <cell r="C408" t="str">
            <v>2. Middle Value</v>
          </cell>
          <cell r="D408" t="str">
            <v>KERENDAN - BASE</v>
          </cell>
          <cell r="E408" t="str">
            <v>KERENDAN</v>
          </cell>
          <cell r="F408" t="str">
            <v>E0. On Production</v>
          </cell>
          <cell r="G408" t="str">
            <v>OPHIR INDONESIA (BANGKANAI) LTD.</v>
          </cell>
          <cell r="H408">
            <v>1981.83</v>
          </cell>
          <cell r="K408">
            <v>9150</v>
          </cell>
          <cell r="L408">
            <v>134.75</v>
          </cell>
          <cell r="M408">
            <v>0.05</v>
          </cell>
          <cell r="N408">
            <v>0.33</v>
          </cell>
          <cell r="O408">
            <v>0</v>
          </cell>
          <cell r="P408" t="str">
            <v/>
          </cell>
          <cell r="Q408">
            <v>5.8986190000000001E-2</v>
          </cell>
          <cell r="R408">
            <v>8.8223579999999995</v>
          </cell>
          <cell r="S408">
            <v>0.64978210000000003</v>
          </cell>
          <cell r="T408">
            <v>1.447722</v>
          </cell>
          <cell r="U408">
            <v>0.48953972526327011</v>
          </cell>
          <cell r="V408">
            <v>6.6087584014214032E-4</v>
          </cell>
          <cell r="X408">
            <v>137.64237489935604</v>
          </cell>
          <cell r="Z408">
            <v>23.124497774654561</v>
          </cell>
          <cell r="AA408">
            <v>34.83802</v>
          </cell>
          <cell r="AB408">
            <v>23.124669999999998</v>
          </cell>
          <cell r="AC408">
            <v>0.45274189999999997</v>
          </cell>
          <cell r="AD408">
            <v>897.25747967699988</v>
          </cell>
          <cell r="AE408">
            <v>15.736929999999999</v>
          </cell>
          <cell r="AF408">
            <v>137.7491</v>
          </cell>
        </row>
        <row r="409">
          <cell r="A409" t="str">
            <v>KERENDAN - BASE3. High Value</v>
          </cell>
          <cell r="B409" t="str">
            <v>Gas</v>
          </cell>
          <cell r="C409" t="str">
            <v>3. High Value</v>
          </cell>
          <cell r="D409" t="str">
            <v>KERENDAN - BASE</v>
          </cell>
          <cell r="E409" t="str">
            <v>KERENDAN</v>
          </cell>
          <cell r="F409" t="str">
            <v>E0. On Production</v>
          </cell>
          <cell r="G409" t="str">
            <v>OPHIR INDONESIA (BANGKANAI) LTD.</v>
          </cell>
          <cell r="H409">
            <v>2704.99</v>
          </cell>
          <cell r="K409">
            <v>9150</v>
          </cell>
          <cell r="L409">
            <v>134.75</v>
          </cell>
          <cell r="M409">
            <v>0.05</v>
          </cell>
          <cell r="N409">
            <v>0.33</v>
          </cell>
          <cell r="O409">
            <v>0</v>
          </cell>
          <cell r="P409" t="str">
            <v/>
          </cell>
          <cell r="Q409">
            <v>5.8986190000000001E-2</v>
          </cell>
          <cell r="R409">
            <v>8.8223579999999995</v>
          </cell>
          <cell r="S409">
            <v>0.64978210000000003</v>
          </cell>
          <cell r="T409">
            <v>1.447722</v>
          </cell>
          <cell r="U409">
            <v>0.48953972526327011</v>
          </cell>
          <cell r="V409">
            <v>6.6087584014214032E-4</v>
          </cell>
          <cell r="X409">
            <v>137.64237489935604</v>
          </cell>
          <cell r="Z409">
            <v>23.124497774654561</v>
          </cell>
          <cell r="AA409">
            <v>34.83802</v>
          </cell>
          <cell r="AB409">
            <v>23.124669999999998</v>
          </cell>
          <cell r="AC409">
            <v>0.45274189999999997</v>
          </cell>
          <cell r="AD409">
            <v>1224.6623120809998</v>
          </cell>
          <cell r="AE409">
            <v>15.736929999999999</v>
          </cell>
          <cell r="AF409">
            <v>137.7491</v>
          </cell>
        </row>
        <row r="410">
          <cell r="A410" t="str">
            <v>BESAR - BASE1. Low Value</v>
          </cell>
          <cell r="B410" t="str">
            <v>Oil-Gas</v>
          </cell>
          <cell r="C410" t="str">
            <v>1. Low Value</v>
          </cell>
          <cell r="D410" t="str">
            <v>BESAR - BASE</v>
          </cell>
          <cell r="E410" t="str">
            <v>BESAR</v>
          </cell>
          <cell r="F410" t="str">
            <v>E0. On Production</v>
          </cell>
          <cell r="G410" t="str">
            <v>BOB PERTAMINA - BUMI SIAK PUSAKO</v>
          </cell>
          <cell r="H410">
            <v>0.22500000000000001</v>
          </cell>
          <cell r="K410">
            <v>2068</v>
          </cell>
          <cell r="L410">
            <v>86.9</v>
          </cell>
          <cell r="M410">
            <v>0.21</v>
          </cell>
          <cell r="N410">
            <v>13.53</v>
          </cell>
          <cell r="O410">
            <v>0</v>
          </cell>
          <cell r="P410" t="str">
            <v/>
          </cell>
          <cell r="Q410">
            <v>0.21297679999999999</v>
          </cell>
          <cell r="R410">
            <v>108.1771</v>
          </cell>
          <cell r="S410">
            <v>0.70141019999999998</v>
          </cell>
          <cell r="T410">
            <v>0.58840130000000002</v>
          </cell>
          <cell r="U410">
            <v>9.5085289457623468</v>
          </cell>
          <cell r="V410">
            <v>1.2836459905612552E-2</v>
          </cell>
          <cell r="AA410">
            <v>106.7073</v>
          </cell>
          <cell r="AB410">
            <v>1.7321</v>
          </cell>
          <cell r="AC410">
            <v>0.35085159999999999</v>
          </cell>
          <cell r="AD410">
            <v>7.8941609999999995E-2</v>
          </cell>
          <cell r="AE410">
            <v>8.4581870000000006</v>
          </cell>
          <cell r="AF410">
            <v>25.869859999999999</v>
          </cell>
        </row>
        <row r="411">
          <cell r="A411" t="str">
            <v>BESAR - BASE2. Middle Value</v>
          </cell>
          <cell r="B411" t="str">
            <v>Oil-Gas</v>
          </cell>
          <cell r="C411" t="str">
            <v>2. Middle Value</v>
          </cell>
          <cell r="D411" t="str">
            <v>BESAR - BASE</v>
          </cell>
          <cell r="E411" t="str">
            <v>BESAR</v>
          </cell>
          <cell r="F411" t="str">
            <v>E0. On Production</v>
          </cell>
          <cell r="G411" t="str">
            <v>BOB PERTAMINA - BUMI SIAK PUSAKO</v>
          </cell>
          <cell r="H411">
            <v>0.22500000000000001</v>
          </cell>
          <cell r="K411">
            <v>2068</v>
          </cell>
          <cell r="L411">
            <v>86.9</v>
          </cell>
          <cell r="M411">
            <v>0.21</v>
          </cell>
          <cell r="N411">
            <v>13.53</v>
          </cell>
          <cell r="O411">
            <v>0</v>
          </cell>
          <cell r="P411" t="str">
            <v/>
          </cell>
          <cell r="Q411">
            <v>0.21297679999999999</v>
          </cell>
          <cell r="R411">
            <v>108.1771</v>
          </cell>
          <cell r="S411">
            <v>0.70141019999999998</v>
          </cell>
          <cell r="T411">
            <v>0.58840130000000002</v>
          </cell>
          <cell r="U411">
            <v>9.5085289457623468</v>
          </cell>
          <cell r="V411">
            <v>1.2836459905612552E-2</v>
          </cell>
          <cell r="AA411">
            <v>106.7073</v>
          </cell>
          <cell r="AB411">
            <v>1.7321</v>
          </cell>
          <cell r="AC411">
            <v>0.35085159999999999</v>
          </cell>
          <cell r="AD411">
            <v>7.8941609999999995E-2</v>
          </cell>
          <cell r="AE411">
            <v>8.4581870000000006</v>
          </cell>
          <cell r="AF411">
            <v>25.869859999999999</v>
          </cell>
        </row>
        <row r="412">
          <cell r="A412" t="str">
            <v>BESAR - BASE3. High Value</v>
          </cell>
          <cell r="B412" t="str">
            <v>Oil-Gas</v>
          </cell>
          <cell r="C412" t="str">
            <v>3. High Value</v>
          </cell>
          <cell r="D412" t="str">
            <v>BESAR - BASE</v>
          </cell>
          <cell r="E412" t="str">
            <v>BESAR</v>
          </cell>
          <cell r="F412" t="str">
            <v>E0. On Production</v>
          </cell>
          <cell r="G412" t="str">
            <v>BOB PERTAMINA - BUMI SIAK PUSAKO</v>
          </cell>
          <cell r="H412">
            <v>0.22500000000000001</v>
          </cell>
          <cell r="K412">
            <v>2068</v>
          </cell>
          <cell r="L412">
            <v>86.9</v>
          </cell>
          <cell r="M412">
            <v>0.21</v>
          </cell>
          <cell r="N412">
            <v>13.53</v>
          </cell>
          <cell r="O412">
            <v>0</v>
          </cell>
          <cell r="P412" t="str">
            <v/>
          </cell>
          <cell r="Q412">
            <v>0.21297679999999999</v>
          </cell>
          <cell r="R412">
            <v>108.1771</v>
          </cell>
          <cell r="S412">
            <v>0.70141019999999998</v>
          </cell>
          <cell r="T412">
            <v>0.58840130000000002</v>
          </cell>
          <cell r="U412">
            <v>9.5085289457623468</v>
          </cell>
          <cell r="V412">
            <v>1.2836459905612552E-2</v>
          </cell>
          <cell r="AA412">
            <v>106.7073</v>
          </cell>
          <cell r="AB412">
            <v>1.7321</v>
          </cell>
          <cell r="AC412">
            <v>0.35085159999999999</v>
          </cell>
          <cell r="AD412">
            <v>7.8941609999999995E-2</v>
          </cell>
          <cell r="AE412">
            <v>8.4581870000000006</v>
          </cell>
          <cell r="AF412">
            <v>25.869859999999999</v>
          </cell>
        </row>
        <row r="413">
          <cell r="A413" t="str">
            <v>BESITANG - BASE1. Low Value</v>
          </cell>
          <cell r="B413" t="str">
            <v>Oil-Gas</v>
          </cell>
          <cell r="C413" t="str">
            <v>1. Low Value</v>
          </cell>
          <cell r="D413" t="str">
            <v>BESITANG - BASE</v>
          </cell>
          <cell r="E413" t="str">
            <v>BESITANG</v>
          </cell>
          <cell r="F413" t="str">
            <v>E7. Production Not Viable</v>
          </cell>
          <cell r="G413" t="str">
            <v>PT PERTAMINA EP</v>
          </cell>
          <cell r="H413">
            <v>23.501000000000001</v>
          </cell>
          <cell r="K413">
            <v>3379</v>
          </cell>
          <cell r="L413">
            <v>83</v>
          </cell>
          <cell r="M413">
            <v>0.185</v>
          </cell>
          <cell r="N413">
            <v>3.9</v>
          </cell>
          <cell r="O413">
            <v>0</v>
          </cell>
          <cell r="P413">
            <v>0.79690000000000005</v>
          </cell>
          <cell r="Q413">
            <v>0.19211690000000001</v>
          </cell>
          <cell r="R413">
            <v>47.529449999999997</v>
          </cell>
          <cell r="S413">
            <v>0.47020970000000001</v>
          </cell>
          <cell r="T413">
            <v>0.79686210000000002</v>
          </cell>
          <cell r="U413">
            <v>3.4213941981606992</v>
          </cell>
          <cell r="V413">
            <v>4.6188626754465906E-3</v>
          </cell>
          <cell r="AA413">
            <v>20.052389999999999</v>
          </cell>
          <cell r="AB413">
            <v>12.85201</v>
          </cell>
          <cell r="AC413">
            <v>0.3223319</v>
          </cell>
          <cell r="AD413">
            <v>7.5751219819000006</v>
          </cell>
          <cell r="AE413">
            <v>3.7566440000000001</v>
          </cell>
          <cell r="AF413">
            <v>20.144780000000001</v>
          </cell>
        </row>
        <row r="414">
          <cell r="A414" t="str">
            <v>BESITANG - BASE2. Middle Value</v>
          </cell>
          <cell r="B414" t="str">
            <v>Oil-Gas</v>
          </cell>
          <cell r="C414" t="str">
            <v>2. Middle Value</v>
          </cell>
          <cell r="D414" t="str">
            <v>BESITANG - BASE</v>
          </cell>
          <cell r="E414" t="str">
            <v>BESITANG</v>
          </cell>
          <cell r="F414" t="str">
            <v>E7. Production Not Viable</v>
          </cell>
          <cell r="G414" t="str">
            <v>PT PERTAMINA EP</v>
          </cell>
          <cell r="H414">
            <v>23.501000000000001</v>
          </cell>
          <cell r="K414">
            <v>3379</v>
          </cell>
          <cell r="L414">
            <v>83</v>
          </cell>
          <cell r="M414">
            <v>0.185</v>
          </cell>
          <cell r="N414">
            <v>3.9</v>
          </cell>
          <cell r="O414">
            <v>0</v>
          </cell>
          <cell r="P414">
            <v>0.79690000000000005</v>
          </cell>
          <cell r="Q414">
            <v>0.19211690000000001</v>
          </cell>
          <cell r="R414">
            <v>47.529449999999997</v>
          </cell>
          <cell r="S414">
            <v>0.47020970000000001</v>
          </cell>
          <cell r="T414">
            <v>0.79686210000000002</v>
          </cell>
          <cell r="U414">
            <v>3.4213941981606992</v>
          </cell>
          <cell r="V414">
            <v>4.6188626754465906E-3</v>
          </cell>
          <cell r="AA414">
            <v>20.052389999999999</v>
          </cell>
          <cell r="AB414">
            <v>12.85201</v>
          </cell>
          <cell r="AC414">
            <v>0.3223319</v>
          </cell>
          <cell r="AD414">
            <v>7.5751219819000006</v>
          </cell>
          <cell r="AE414">
            <v>3.7566440000000001</v>
          </cell>
          <cell r="AF414">
            <v>20.144780000000001</v>
          </cell>
        </row>
        <row r="415">
          <cell r="A415" t="str">
            <v>BESITANG - BASE3. High Value</v>
          </cell>
          <cell r="B415" t="str">
            <v>Oil-Gas</v>
          </cell>
          <cell r="C415" t="str">
            <v>3. High Value</v>
          </cell>
          <cell r="D415" t="str">
            <v>BESITANG - BASE</v>
          </cell>
          <cell r="E415" t="str">
            <v>BESITANG</v>
          </cell>
          <cell r="F415" t="str">
            <v>E7. Production Not Viable</v>
          </cell>
          <cell r="G415" t="str">
            <v>PT PERTAMINA EP</v>
          </cell>
          <cell r="H415">
            <v>23.501000000000001</v>
          </cell>
          <cell r="K415">
            <v>3379</v>
          </cell>
          <cell r="L415">
            <v>83</v>
          </cell>
          <cell r="M415">
            <v>0.185</v>
          </cell>
          <cell r="N415">
            <v>3.9</v>
          </cell>
          <cell r="O415">
            <v>0</v>
          </cell>
          <cell r="P415">
            <v>0.79690000000000005</v>
          </cell>
          <cell r="Q415">
            <v>0.19211690000000001</v>
          </cell>
          <cell r="R415">
            <v>47.529449999999997</v>
          </cell>
          <cell r="S415">
            <v>0.47020970000000001</v>
          </cell>
          <cell r="T415">
            <v>0.79686210000000002</v>
          </cell>
          <cell r="U415">
            <v>3.4213941981606992</v>
          </cell>
          <cell r="V415">
            <v>4.6188626754465906E-3</v>
          </cell>
          <cell r="AA415">
            <v>20.052389999999999</v>
          </cell>
          <cell r="AB415">
            <v>12.85201</v>
          </cell>
          <cell r="AC415">
            <v>0.3223319</v>
          </cell>
          <cell r="AD415">
            <v>7.5751219819000006</v>
          </cell>
          <cell r="AE415">
            <v>3.7566440000000001</v>
          </cell>
          <cell r="AF415">
            <v>20.144780000000001</v>
          </cell>
        </row>
        <row r="416">
          <cell r="A416" t="str">
            <v>BETUN - BASE1. Low Value</v>
          </cell>
          <cell r="B416" t="str">
            <v>Oil-Gas</v>
          </cell>
          <cell r="C416" t="str">
            <v>1. Low Value</v>
          </cell>
          <cell r="D416" t="str">
            <v>BETUN - BASE</v>
          </cell>
          <cell r="E416" t="str">
            <v>BETUN</v>
          </cell>
          <cell r="F416" t="str">
            <v>E0. On Production</v>
          </cell>
          <cell r="G416" t="str">
            <v>PT PERTAMINA EP</v>
          </cell>
          <cell r="H416">
            <v>52.63</v>
          </cell>
          <cell r="K416">
            <v>6192.75</v>
          </cell>
          <cell r="L416">
            <v>115.50000000000001</v>
          </cell>
          <cell r="M416">
            <v>0.2</v>
          </cell>
          <cell r="N416" t="str">
            <v/>
          </cell>
          <cell r="P416">
            <v>0.76</v>
          </cell>
          <cell r="Q416">
            <v>0.200209</v>
          </cell>
          <cell r="R416">
            <v>77.644850000000005</v>
          </cell>
          <cell r="S416">
            <v>0.61260870000000001</v>
          </cell>
          <cell r="T416">
            <v>0.76066540000000005</v>
          </cell>
          <cell r="U416">
            <v>7.2439104698224854</v>
          </cell>
          <cell r="V416">
            <v>9.7792378648817527E-3</v>
          </cell>
          <cell r="X416">
            <v>3.169915136841789</v>
          </cell>
          <cell r="Z416">
            <v>3.4555427690990062</v>
          </cell>
          <cell r="AA416">
            <v>19.122769999999999</v>
          </cell>
          <cell r="AB416">
            <v>4.1595000000000004</v>
          </cell>
          <cell r="AC416">
            <v>0.33029259999999999</v>
          </cell>
          <cell r="AD416">
            <v>17.383299537999999</v>
          </cell>
          <cell r="AE416">
            <v>27.030059999999999</v>
          </cell>
          <cell r="AF416">
            <v>3.2116349999999998</v>
          </cell>
        </row>
        <row r="417">
          <cell r="A417" t="str">
            <v>BETUN - BASE2. Middle Value</v>
          </cell>
          <cell r="B417" t="str">
            <v>Oil-Gas</v>
          </cell>
          <cell r="C417" t="str">
            <v>2. Middle Value</v>
          </cell>
          <cell r="D417" t="str">
            <v>BETUN - BASE</v>
          </cell>
          <cell r="E417" t="str">
            <v>BETUN</v>
          </cell>
          <cell r="F417" t="str">
            <v>E0. On Production</v>
          </cell>
          <cell r="G417" t="str">
            <v>PT PERTAMINA EP</v>
          </cell>
          <cell r="H417">
            <v>52.63</v>
          </cell>
          <cell r="K417">
            <v>6192.75</v>
          </cell>
          <cell r="L417">
            <v>115.50000000000001</v>
          </cell>
          <cell r="M417">
            <v>0.2</v>
          </cell>
          <cell r="N417" t="str">
            <v/>
          </cell>
          <cell r="P417">
            <v>0.76</v>
          </cell>
          <cell r="Q417">
            <v>0.200209</v>
          </cell>
          <cell r="R417">
            <v>77.644850000000005</v>
          </cell>
          <cell r="S417">
            <v>0.61260870000000001</v>
          </cell>
          <cell r="T417">
            <v>0.76066540000000005</v>
          </cell>
          <cell r="U417">
            <v>7.2439104698224854</v>
          </cell>
          <cell r="V417">
            <v>9.7792378648817527E-3</v>
          </cell>
          <cell r="X417">
            <v>3.169915136841789</v>
          </cell>
          <cell r="Z417">
            <v>3.4555427690990062</v>
          </cell>
          <cell r="AA417">
            <v>19.122769999999999</v>
          </cell>
          <cell r="AB417">
            <v>4.1595000000000004</v>
          </cell>
          <cell r="AC417">
            <v>0.33029259999999999</v>
          </cell>
          <cell r="AD417">
            <v>17.383299537999999</v>
          </cell>
          <cell r="AE417">
            <v>27.030059999999999</v>
          </cell>
          <cell r="AF417">
            <v>3.2116349999999998</v>
          </cell>
        </row>
        <row r="418">
          <cell r="A418" t="str">
            <v>BETUN - BASE3. High Value</v>
          </cell>
          <cell r="B418" t="str">
            <v>Oil-Gas</v>
          </cell>
          <cell r="C418" t="str">
            <v>3. High Value</v>
          </cell>
          <cell r="D418" t="str">
            <v>BETUN - BASE</v>
          </cell>
          <cell r="E418" t="str">
            <v>BETUN</v>
          </cell>
          <cell r="F418" t="str">
            <v>E0. On Production</v>
          </cell>
          <cell r="G418" t="str">
            <v>PT PERTAMINA EP</v>
          </cell>
          <cell r="H418">
            <v>52.63</v>
          </cell>
          <cell r="K418">
            <v>6192.75</v>
          </cell>
          <cell r="L418">
            <v>115.50000000000001</v>
          </cell>
          <cell r="M418">
            <v>0.2</v>
          </cell>
          <cell r="N418" t="str">
            <v/>
          </cell>
          <cell r="P418">
            <v>0.76</v>
          </cell>
          <cell r="Q418">
            <v>0.200209</v>
          </cell>
          <cell r="R418">
            <v>77.644850000000005</v>
          </cell>
          <cell r="S418">
            <v>0.61260870000000001</v>
          </cell>
          <cell r="T418">
            <v>0.76066540000000005</v>
          </cell>
          <cell r="U418">
            <v>7.2439104698224854</v>
          </cell>
          <cell r="V418">
            <v>9.7792378648817527E-3</v>
          </cell>
          <cell r="X418">
            <v>3.169915136841789</v>
          </cell>
          <cell r="Z418">
            <v>3.4555427690990062</v>
          </cell>
          <cell r="AA418">
            <v>19.122769999999999</v>
          </cell>
          <cell r="AB418">
            <v>4.1595000000000004</v>
          </cell>
          <cell r="AC418">
            <v>0.33029259999999999</v>
          </cell>
          <cell r="AD418">
            <v>17.383299537999999</v>
          </cell>
          <cell r="AE418">
            <v>27.030059999999999</v>
          </cell>
          <cell r="AF418">
            <v>3.2116349999999998</v>
          </cell>
        </row>
        <row r="419">
          <cell r="A419" t="str">
            <v>POFD SENG SEGAT PENAR1. Low Value</v>
          </cell>
          <cell r="B419" t="str">
            <v>Gas</v>
          </cell>
          <cell r="C419" t="str">
            <v>1. Low Value</v>
          </cell>
          <cell r="D419" t="str">
            <v>POFD SENG SEGAT PENAR</v>
          </cell>
          <cell r="E419" t="str">
            <v>SENG-SEGAT-PENAR</v>
          </cell>
          <cell r="F419" t="str">
            <v>E0. On Production</v>
          </cell>
          <cell r="G419" t="str">
            <v>EMP BENTU LTD.</v>
          </cell>
          <cell r="H419">
            <v>203</v>
          </cell>
          <cell r="K419">
            <v>1328</v>
          </cell>
          <cell r="L419">
            <v>73.150000000000006</v>
          </cell>
          <cell r="M419">
            <v>0.24</v>
          </cell>
          <cell r="N419" t="str">
            <v/>
          </cell>
          <cell r="O419">
            <v>0</v>
          </cell>
          <cell r="P419">
            <v>0.5635</v>
          </cell>
          <cell r="Q419">
            <v>0.2394965</v>
          </cell>
          <cell r="R419">
            <v>137.74199999999999</v>
          </cell>
          <cell r="S419">
            <v>0.76800769999999996</v>
          </cell>
          <cell r="T419">
            <v>0.56367929999999999</v>
          </cell>
          <cell r="U419">
            <v>14.281151173206153</v>
          </cell>
          <cell r="V419">
            <v>1.9279472722492173E-2</v>
          </cell>
          <cell r="AA419">
            <v>69.061359999999993</v>
          </cell>
          <cell r="AB419">
            <v>23.20429</v>
          </cell>
          <cell r="AC419">
            <v>0.77034760000000002</v>
          </cell>
          <cell r="AD419">
            <v>156.38056280000001</v>
          </cell>
          <cell r="AE419">
            <v>1.1632439999999999</v>
          </cell>
          <cell r="AF419">
            <v>191.9058</v>
          </cell>
        </row>
        <row r="420">
          <cell r="A420" t="str">
            <v>POFD SENG SEGAT PENAR2. Middle Value</v>
          </cell>
          <cell r="B420" t="str">
            <v>Gas</v>
          </cell>
          <cell r="C420" t="str">
            <v>2. Middle Value</v>
          </cell>
          <cell r="D420" t="str">
            <v>POFD SENG SEGAT PENAR</v>
          </cell>
          <cell r="E420" t="str">
            <v>SENG-SEGAT-PENAR</v>
          </cell>
          <cell r="F420" t="str">
            <v>E0. On Production</v>
          </cell>
          <cell r="G420" t="str">
            <v>EMP BENTU LTD.</v>
          </cell>
          <cell r="H420">
            <v>428.4</v>
          </cell>
          <cell r="K420">
            <v>1328</v>
          </cell>
          <cell r="L420">
            <v>73.150000000000006</v>
          </cell>
          <cell r="M420">
            <v>0.24</v>
          </cell>
          <cell r="N420" t="str">
            <v/>
          </cell>
          <cell r="O420">
            <v>0</v>
          </cell>
          <cell r="P420">
            <v>0.5635</v>
          </cell>
          <cell r="Q420">
            <v>0.2394965</v>
          </cell>
          <cell r="R420">
            <v>137.74199999999999</v>
          </cell>
          <cell r="S420">
            <v>0.76800769999999996</v>
          </cell>
          <cell r="T420">
            <v>0.56367929999999999</v>
          </cell>
          <cell r="U420">
            <v>14.281151173206153</v>
          </cell>
          <cell r="V420">
            <v>1.9279472722492173E-2</v>
          </cell>
          <cell r="AA420">
            <v>69.061359999999993</v>
          </cell>
          <cell r="AB420">
            <v>23.20429</v>
          </cell>
          <cell r="AC420">
            <v>0.77034760000000002</v>
          </cell>
          <cell r="AD420">
            <v>330.01691183999998</v>
          </cell>
          <cell r="AE420">
            <v>1.1632439999999999</v>
          </cell>
          <cell r="AF420">
            <v>191.9058</v>
          </cell>
        </row>
        <row r="421">
          <cell r="A421" t="str">
            <v>POFD SENG SEGAT PENAR3. High Value</v>
          </cell>
          <cell r="B421" t="str">
            <v>Gas</v>
          </cell>
          <cell r="C421" t="str">
            <v>3. High Value</v>
          </cell>
          <cell r="D421" t="str">
            <v>POFD SENG SEGAT PENAR</v>
          </cell>
          <cell r="E421" t="str">
            <v>SENG-SEGAT-PENAR</v>
          </cell>
          <cell r="F421" t="str">
            <v>E0. On Production</v>
          </cell>
          <cell r="G421" t="str">
            <v>EMP BENTU LTD.</v>
          </cell>
          <cell r="H421">
            <v>753</v>
          </cell>
          <cell r="K421">
            <v>1328</v>
          </cell>
          <cell r="L421">
            <v>73.150000000000006</v>
          </cell>
          <cell r="M421">
            <v>0.24</v>
          </cell>
          <cell r="N421" t="str">
            <v/>
          </cell>
          <cell r="O421">
            <v>0</v>
          </cell>
          <cell r="P421">
            <v>0.5635</v>
          </cell>
          <cell r="Q421">
            <v>0.2394965</v>
          </cell>
          <cell r="R421">
            <v>137.74199999999999</v>
          </cell>
          <cell r="S421">
            <v>0.76800769999999996</v>
          </cell>
          <cell r="T421">
            <v>0.56367929999999999</v>
          </cell>
          <cell r="U421">
            <v>14.281151173206153</v>
          </cell>
          <cell r="V421">
            <v>1.9279472722492173E-2</v>
          </cell>
          <cell r="AA421">
            <v>69.061359999999993</v>
          </cell>
          <cell r="AB421">
            <v>23.20429</v>
          </cell>
          <cell r="AC421">
            <v>0.77034760000000002</v>
          </cell>
          <cell r="AD421">
            <v>580.07174280000004</v>
          </cell>
          <cell r="AE421">
            <v>1.1632439999999999</v>
          </cell>
          <cell r="AF421">
            <v>191.9058</v>
          </cell>
        </row>
        <row r="422">
          <cell r="A422" t="str">
            <v>SENG-SEGAT-PENAR - BASE1. Low Value</v>
          </cell>
          <cell r="B422" t="str">
            <v>Gas</v>
          </cell>
          <cell r="C422" t="str">
            <v>1. Low Value</v>
          </cell>
          <cell r="D422" t="str">
            <v>SENG-SEGAT-PENAR - BASE</v>
          </cell>
          <cell r="E422" t="str">
            <v>SENG-SEGAT-PENAR</v>
          </cell>
          <cell r="F422" t="str">
            <v>E0. On Production</v>
          </cell>
          <cell r="G422" t="str">
            <v>EMP BENTU LTD.</v>
          </cell>
          <cell r="H422">
            <v>203</v>
          </cell>
          <cell r="K422">
            <v>1328</v>
          </cell>
          <cell r="L422">
            <v>73.150000000000006</v>
          </cell>
          <cell r="M422">
            <v>0.24</v>
          </cell>
          <cell r="N422" t="str">
            <v/>
          </cell>
          <cell r="O422">
            <v>0</v>
          </cell>
          <cell r="P422">
            <v>0.5635</v>
          </cell>
          <cell r="Q422">
            <v>0.2394965</v>
          </cell>
          <cell r="R422">
            <v>137.74199999999999</v>
          </cell>
          <cell r="S422">
            <v>0.76800769999999996</v>
          </cell>
          <cell r="T422">
            <v>0.56367929999999999</v>
          </cell>
          <cell r="U422">
            <v>14.281151173206153</v>
          </cell>
          <cell r="V422">
            <v>1.9279472722492173E-2</v>
          </cell>
          <cell r="AA422">
            <v>69.061359999999993</v>
          </cell>
          <cell r="AB422">
            <v>23.20429</v>
          </cell>
          <cell r="AC422">
            <v>0.77034760000000002</v>
          </cell>
          <cell r="AD422">
            <v>156.38056280000001</v>
          </cell>
          <cell r="AE422">
            <v>1.1632439999999999</v>
          </cell>
          <cell r="AF422">
            <v>191.9058</v>
          </cell>
        </row>
        <row r="423">
          <cell r="A423" t="str">
            <v>SENG-SEGAT-PENAR - BASE2. Middle Value</v>
          </cell>
          <cell r="B423" t="str">
            <v>Gas</v>
          </cell>
          <cell r="C423" t="str">
            <v>2. Middle Value</v>
          </cell>
          <cell r="D423" t="str">
            <v>SENG-SEGAT-PENAR - BASE</v>
          </cell>
          <cell r="E423" t="str">
            <v>SENG-SEGAT-PENAR</v>
          </cell>
          <cell r="F423" t="str">
            <v>E0. On Production</v>
          </cell>
          <cell r="G423" t="str">
            <v>EMP BENTU LTD.</v>
          </cell>
          <cell r="H423">
            <v>428.4</v>
          </cell>
          <cell r="K423">
            <v>1328</v>
          </cell>
          <cell r="L423">
            <v>73.150000000000006</v>
          </cell>
          <cell r="M423">
            <v>0.24</v>
          </cell>
          <cell r="N423" t="str">
            <v/>
          </cell>
          <cell r="O423">
            <v>0</v>
          </cell>
          <cell r="P423">
            <v>0.5635</v>
          </cell>
          <cell r="Q423">
            <v>0.2394965</v>
          </cell>
          <cell r="R423">
            <v>137.74199999999999</v>
          </cell>
          <cell r="S423">
            <v>0.76800769999999996</v>
          </cell>
          <cell r="T423">
            <v>0.56367929999999999</v>
          </cell>
          <cell r="U423">
            <v>14.281151173206153</v>
          </cell>
          <cell r="V423">
            <v>1.9279472722492173E-2</v>
          </cell>
          <cell r="AA423">
            <v>69.061359999999993</v>
          </cell>
          <cell r="AB423">
            <v>23.20429</v>
          </cell>
          <cell r="AC423">
            <v>0.77034760000000002</v>
          </cell>
          <cell r="AD423">
            <v>330.01691183999998</v>
          </cell>
          <cell r="AE423">
            <v>1.1632439999999999</v>
          </cell>
          <cell r="AF423">
            <v>191.9058</v>
          </cell>
        </row>
        <row r="424">
          <cell r="A424" t="str">
            <v>SENG-SEGAT-PENAR - BASE3. High Value</v>
          </cell>
          <cell r="B424" t="str">
            <v>Gas</v>
          </cell>
          <cell r="C424" t="str">
            <v>3. High Value</v>
          </cell>
          <cell r="D424" t="str">
            <v>SENG-SEGAT-PENAR - BASE</v>
          </cell>
          <cell r="E424" t="str">
            <v>SENG-SEGAT-PENAR</v>
          </cell>
          <cell r="F424" t="str">
            <v>E0. On Production</v>
          </cell>
          <cell r="G424" t="str">
            <v>EMP BENTU LTD.</v>
          </cell>
          <cell r="H424">
            <v>753</v>
          </cell>
          <cell r="K424">
            <v>1328</v>
          </cell>
          <cell r="L424">
            <v>73.150000000000006</v>
          </cell>
          <cell r="M424">
            <v>0.24</v>
          </cell>
          <cell r="N424" t="str">
            <v/>
          </cell>
          <cell r="O424">
            <v>0</v>
          </cell>
          <cell r="P424">
            <v>0.5635</v>
          </cell>
          <cell r="Q424">
            <v>0.2394965</v>
          </cell>
          <cell r="R424">
            <v>137.74199999999999</v>
          </cell>
          <cell r="S424">
            <v>0.76800769999999996</v>
          </cell>
          <cell r="T424">
            <v>0.56367929999999999</v>
          </cell>
          <cell r="U424">
            <v>14.281151173206153</v>
          </cell>
          <cell r="V424">
            <v>1.9279472722492173E-2</v>
          </cell>
          <cell r="AA424">
            <v>69.061359999999993</v>
          </cell>
          <cell r="AB424">
            <v>23.20429</v>
          </cell>
          <cell r="AC424">
            <v>0.77034760000000002</v>
          </cell>
          <cell r="AD424">
            <v>580.07174280000004</v>
          </cell>
          <cell r="AE424">
            <v>1.1632439999999999</v>
          </cell>
          <cell r="AF424">
            <v>191.9058</v>
          </cell>
        </row>
        <row r="425">
          <cell r="A425" t="str">
            <v>VORWATA - UNITISASI - BERAU - BASE1. Low Value</v>
          </cell>
          <cell r="B425" t="str">
            <v>Gas</v>
          </cell>
          <cell r="C425" t="str">
            <v>1. Low Value</v>
          </cell>
          <cell r="D425" t="str">
            <v>VORWATA - UNITISASI - BERAU - BASE</v>
          </cell>
          <cell r="E425" t="str">
            <v>VORWATA</v>
          </cell>
          <cell r="F425" t="str">
            <v>E0. On Production</v>
          </cell>
          <cell r="G425" t="str">
            <v>BP BERAU LTD.</v>
          </cell>
          <cell r="H425">
            <v>4817.1000000000004</v>
          </cell>
          <cell r="K425">
            <v>12845</v>
          </cell>
          <cell r="L425">
            <v>123.20000000000002</v>
          </cell>
          <cell r="M425">
            <v>0.11855</v>
          </cell>
          <cell r="N425">
            <v>156.37799999999999</v>
          </cell>
          <cell r="O425">
            <v>0</v>
          </cell>
          <cell r="P425">
            <v>0.72</v>
          </cell>
          <cell r="Q425">
            <v>0.1186432</v>
          </cell>
          <cell r="R425">
            <v>155.9794</v>
          </cell>
          <cell r="S425">
            <v>0.84188160000000001</v>
          </cell>
          <cell r="T425">
            <v>0.71987460000000003</v>
          </cell>
          <cell r="U425">
            <v>11.215482581748402</v>
          </cell>
          <cell r="V425">
            <v>1.5140837589485482E-2</v>
          </cell>
          <cell r="Y425">
            <v>144.31752140957076</v>
          </cell>
          <cell r="Z425">
            <v>82.648590920340936</v>
          </cell>
          <cell r="AA425">
            <v>237.61779999999999</v>
          </cell>
          <cell r="AB425">
            <v>2564.9059999999999</v>
          </cell>
          <cell r="AC425">
            <v>0.71499460000000004</v>
          </cell>
          <cell r="AD425">
            <v>3444.2004876600004</v>
          </cell>
          <cell r="AE425">
            <v>27.98884</v>
          </cell>
          <cell r="AF425">
            <v>196.71170000000001</v>
          </cell>
        </row>
        <row r="426">
          <cell r="A426" t="str">
            <v>VORWATA - UNITISASI - BERAU - BASE2. Middle Value</v>
          </cell>
          <cell r="B426" t="str">
            <v>Gas</v>
          </cell>
          <cell r="C426" t="str">
            <v>2. Middle Value</v>
          </cell>
          <cell r="D426" t="str">
            <v>VORWATA - UNITISASI - BERAU - BASE</v>
          </cell>
          <cell r="E426" t="str">
            <v>VORWATA</v>
          </cell>
          <cell r="F426" t="str">
            <v>E0. On Production</v>
          </cell>
          <cell r="G426" t="str">
            <v>BP BERAU LTD.</v>
          </cell>
          <cell r="H426">
            <v>4817.1000000000004</v>
          </cell>
          <cell r="K426">
            <v>12845</v>
          </cell>
          <cell r="L426">
            <v>123.20000000000002</v>
          </cell>
          <cell r="M426">
            <v>0.11855</v>
          </cell>
          <cell r="N426">
            <v>156.37799999999999</v>
          </cell>
          <cell r="O426">
            <v>0</v>
          </cell>
          <cell r="P426">
            <v>0.72</v>
          </cell>
          <cell r="Q426">
            <v>0.1186432</v>
          </cell>
          <cell r="R426">
            <v>155.9794</v>
          </cell>
          <cell r="S426">
            <v>0.84188160000000001</v>
          </cell>
          <cell r="T426">
            <v>0.71987460000000003</v>
          </cell>
          <cell r="U426">
            <v>11.215482581748402</v>
          </cell>
          <cell r="V426">
            <v>1.5140837589485482E-2</v>
          </cell>
          <cell r="Y426">
            <v>144.31752140957076</v>
          </cell>
          <cell r="Z426">
            <v>82.648590920340936</v>
          </cell>
          <cell r="AA426">
            <v>237.61779999999999</v>
          </cell>
          <cell r="AB426">
            <v>2564.9059999999999</v>
          </cell>
          <cell r="AC426">
            <v>0.71499460000000004</v>
          </cell>
          <cell r="AD426">
            <v>3444.2004876600004</v>
          </cell>
          <cell r="AE426">
            <v>27.98884</v>
          </cell>
          <cell r="AF426">
            <v>196.71170000000001</v>
          </cell>
        </row>
        <row r="427">
          <cell r="A427" t="str">
            <v>VORWATA - UNITISASI - BERAU - BASE3. High Value</v>
          </cell>
          <cell r="B427" t="str">
            <v>Gas</v>
          </cell>
          <cell r="C427" t="str">
            <v>3. High Value</v>
          </cell>
          <cell r="D427" t="str">
            <v>VORWATA - UNITISASI - BERAU - BASE</v>
          </cell>
          <cell r="E427" t="str">
            <v>VORWATA</v>
          </cell>
          <cell r="F427" t="str">
            <v>E0. On Production</v>
          </cell>
          <cell r="G427" t="str">
            <v>BP BERAU LTD.</v>
          </cell>
          <cell r="H427">
            <v>5519.2129999999997</v>
          </cell>
          <cell r="K427">
            <v>12845</v>
          </cell>
          <cell r="L427">
            <v>123.20000000000002</v>
          </cell>
          <cell r="M427">
            <v>0.11855</v>
          </cell>
          <cell r="N427">
            <v>156.37799999999999</v>
          </cell>
          <cell r="O427">
            <v>0</v>
          </cell>
          <cell r="P427">
            <v>0.72</v>
          </cell>
          <cell r="Q427">
            <v>0.1186432</v>
          </cell>
          <cell r="R427">
            <v>155.9794</v>
          </cell>
          <cell r="S427">
            <v>0.84188160000000001</v>
          </cell>
          <cell r="T427">
            <v>0.71987460000000003</v>
          </cell>
          <cell r="U427">
            <v>11.215482581748402</v>
          </cell>
          <cell r="V427">
            <v>1.5140837589485482E-2</v>
          </cell>
          <cell r="Y427">
            <v>144.31752140957076</v>
          </cell>
          <cell r="Z427">
            <v>82.648590920340936</v>
          </cell>
          <cell r="AA427">
            <v>237.61779999999999</v>
          </cell>
          <cell r="AB427">
            <v>2564.9059999999999</v>
          </cell>
          <cell r="AC427">
            <v>0.71499460000000004</v>
          </cell>
          <cell r="AD427">
            <v>3946.2074912498001</v>
          </cell>
          <cell r="AE427">
            <v>27.98884</v>
          </cell>
          <cell r="AF427">
            <v>196.71170000000001</v>
          </cell>
        </row>
        <row r="428">
          <cell r="A428" t="str">
            <v>BIJAK - BASE1. Low Value</v>
          </cell>
          <cell r="B428" t="str">
            <v>Oil-Gas</v>
          </cell>
          <cell r="C428" t="str">
            <v>1. Low Value</v>
          </cell>
          <cell r="D428" t="str">
            <v>BIJAK - BASE</v>
          </cell>
          <cell r="E428" t="str">
            <v>BIJAK</v>
          </cell>
          <cell r="F428" t="str">
            <v>E7. Production Not Viable</v>
          </cell>
          <cell r="G428" t="str">
            <v>CONOCOPHILLIPS (GRISSIK) LTD.</v>
          </cell>
          <cell r="H428">
            <v>1</v>
          </cell>
          <cell r="K428">
            <v>1705</v>
          </cell>
          <cell r="L428">
            <v>52.800000000000004</v>
          </cell>
          <cell r="M428">
            <v>0.3</v>
          </cell>
          <cell r="N428">
            <v>55</v>
          </cell>
          <cell r="P428" t="str">
            <v/>
          </cell>
          <cell r="Q428">
            <v>0.2970546</v>
          </cell>
          <cell r="R428">
            <v>59.636609999999997</v>
          </cell>
          <cell r="S428">
            <v>0.67252009999999995</v>
          </cell>
          <cell r="T428">
            <v>0.73506039999999995</v>
          </cell>
          <cell r="U428">
            <v>8.7574471635485907</v>
          </cell>
          <cell r="V428">
            <v>1.1822503778621983E-2</v>
          </cell>
          <cell r="AA428">
            <v>36.530540000000002</v>
          </cell>
          <cell r="AB428">
            <v>6.281771</v>
          </cell>
          <cell r="AC428">
            <v>0.33545330000000001</v>
          </cell>
          <cell r="AD428">
            <v>0.33545330000000001</v>
          </cell>
          <cell r="AE428">
            <v>12.86876</v>
          </cell>
          <cell r="AF428">
            <v>8.8735309999999998</v>
          </cell>
        </row>
        <row r="429">
          <cell r="A429" t="str">
            <v>BIJAK - BASE2. Middle Value</v>
          </cell>
          <cell r="B429" t="str">
            <v>Oil-Gas</v>
          </cell>
          <cell r="C429" t="str">
            <v>2. Middle Value</v>
          </cell>
          <cell r="D429" t="str">
            <v>BIJAK - BASE</v>
          </cell>
          <cell r="E429" t="str">
            <v>BIJAK</v>
          </cell>
          <cell r="F429" t="str">
            <v>E7. Production Not Viable</v>
          </cell>
          <cell r="G429" t="str">
            <v>CONOCOPHILLIPS (GRISSIK) LTD.</v>
          </cell>
          <cell r="H429">
            <v>1</v>
          </cell>
          <cell r="K429">
            <v>1705</v>
          </cell>
          <cell r="L429">
            <v>52.800000000000004</v>
          </cell>
          <cell r="M429">
            <v>0.3</v>
          </cell>
          <cell r="N429">
            <v>55</v>
          </cell>
          <cell r="P429" t="str">
            <v/>
          </cell>
          <cell r="Q429">
            <v>0.2970546</v>
          </cell>
          <cell r="R429">
            <v>59.636609999999997</v>
          </cell>
          <cell r="S429">
            <v>0.67252009999999995</v>
          </cell>
          <cell r="T429">
            <v>0.73506039999999995</v>
          </cell>
          <cell r="U429">
            <v>8.7574471635485907</v>
          </cell>
          <cell r="V429">
            <v>1.1822503778621983E-2</v>
          </cell>
          <cell r="AA429">
            <v>36.530540000000002</v>
          </cell>
          <cell r="AB429">
            <v>6.281771</v>
          </cell>
          <cell r="AC429">
            <v>0.33545330000000001</v>
          </cell>
          <cell r="AD429">
            <v>0.33545330000000001</v>
          </cell>
          <cell r="AE429">
            <v>12.86876</v>
          </cell>
          <cell r="AF429">
            <v>8.8735309999999998</v>
          </cell>
        </row>
        <row r="430">
          <cell r="A430" t="str">
            <v>BIJAK - BASE3. High Value</v>
          </cell>
          <cell r="B430" t="str">
            <v>Oil-Gas</v>
          </cell>
          <cell r="C430" t="str">
            <v>3. High Value</v>
          </cell>
          <cell r="D430" t="str">
            <v>BIJAK - BASE</v>
          </cell>
          <cell r="E430" t="str">
            <v>BIJAK</v>
          </cell>
          <cell r="F430" t="str">
            <v>E7. Production Not Viable</v>
          </cell>
          <cell r="G430" t="str">
            <v>CONOCOPHILLIPS (GRISSIK) LTD.</v>
          </cell>
          <cell r="H430">
            <v>1</v>
          </cell>
          <cell r="K430">
            <v>1705</v>
          </cell>
          <cell r="L430">
            <v>52.800000000000004</v>
          </cell>
          <cell r="M430">
            <v>0.3</v>
          </cell>
          <cell r="N430">
            <v>55</v>
          </cell>
          <cell r="P430" t="str">
            <v/>
          </cell>
          <cell r="Q430">
            <v>0.2970546</v>
          </cell>
          <cell r="R430">
            <v>59.636609999999997</v>
          </cell>
          <cell r="S430">
            <v>0.67252009999999995</v>
          </cell>
          <cell r="T430">
            <v>0.73506039999999995</v>
          </cell>
          <cell r="U430">
            <v>8.7574471635485907</v>
          </cell>
          <cell r="V430">
            <v>1.1822503778621983E-2</v>
          </cell>
          <cell r="AA430">
            <v>36.530540000000002</v>
          </cell>
          <cell r="AB430">
            <v>6.281771</v>
          </cell>
          <cell r="AC430">
            <v>0.33545330000000001</v>
          </cell>
          <cell r="AD430">
            <v>0.33545330000000001</v>
          </cell>
          <cell r="AE430">
            <v>12.86876</v>
          </cell>
          <cell r="AF430">
            <v>8.8735309999999998</v>
          </cell>
        </row>
        <row r="431">
          <cell r="A431" t="str">
            <v>BUKA - BASE1. Low Value</v>
          </cell>
          <cell r="B431" t="str">
            <v>Oil-Gas</v>
          </cell>
          <cell r="C431" t="str">
            <v>1. Low Value</v>
          </cell>
          <cell r="D431" t="str">
            <v>BUKA - BASE</v>
          </cell>
          <cell r="E431" t="str">
            <v>BUKA</v>
          </cell>
          <cell r="F431" t="str">
            <v>E0. On Production</v>
          </cell>
          <cell r="G431" t="str">
            <v>PT MEDCO E&amp;P INDONESIA</v>
          </cell>
          <cell r="H431">
            <v>10.212</v>
          </cell>
          <cell r="K431">
            <v>3789</v>
          </cell>
          <cell r="L431">
            <v>94.600000000000009</v>
          </cell>
          <cell r="M431">
            <v>0.22</v>
          </cell>
          <cell r="N431">
            <v>14.95</v>
          </cell>
          <cell r="O431">
            <v>0</v>
          </cell>
          <cell r="P431" t="str">
            <v/>
          </cell>
          <cell r="Q431">
            <v>0.2197654</v>
          </cell>
          <cell r="R431">
            <v>125.22880000000001</v>
          </cell>
          <cell r="S431">
            <v>0.2143043</v>
          </cell>
          <cell r="T431">
            <v>0.92192580000000002</v>
          </cell>
          <cell r="U431">
            <v>5.43738883279768</v>
          </cell>
          <cell r="V431">
            <v>7.3404439468566906E-3</v>
          </cell>
          <cell r="AA431">
            <v>36.197690000000001</v>
          </cell>
          <cell r="AB431">
            <v>28.904769999999999</v>
          </cell>
          <cell r="AC431">
            <v>0.3229844</v>
          </cell>
          <cell r="AD431">
            <v>3.2983166927999998</v>
          </cell>
          <cell r="AE431">
            <v>6.9500970000000004</v>
          </cell>
          <cell r="AF431">
            <v>26.9406</v>
          </cell>
        </row>
        <row r="432">
          <cell r="A432" t="str">
            <v>BUKA - BASE2. Middle Value</v>
          </cell>
          <cell r="B432" t="str">
            <v>Oil-Gas</v>
          </cell>
          <cell r="C432" t="str">
            <v>2. Middle Value</v>
          </cell>
          <cell r="D432" t="str">
            <v>BUKA - BASE</v>
          </cell>
          <cell r="E432" t="str">
            <v>BUKA</v>
          </cell>
          <cell r="F432" t="str">
            <v>E0. On Production</v>
          </cell>
          <cell r="G432" t="str">
            <v>PT MEDCO E&amp;P INDONESIA</v>
          </cell>
          <cell r="H432">
            <v>10.212</v>
          </cell>
          <cell r="K432">
            <v>3789</v>
          </cell>
          <cell r="L432">
            <v>94.600000000000009</v>
          </cell>
          <cell r="M432">
            <v>0.22</v>
          </cell>
          <cell r="N432">
            <v>14.95</v>
          </cell>
          <cell r="O432">
            <v>0</v>
          </cell>
          <cell r="P432" t="str">
            <v/>
          </cell>
          <cell r="Q432">
            <v>0.2197654</v>
          </cell>
          <cell r="R432">
            <v>125.22880000000001</v>
          </cell>
          <cell r="S432">
            <v>0.2143043</v>
          </cell>
          <cell r="T432">
            <v>0.92192580000000002</v>
          </cell>
          <cell r="U432">
            <v>5.43738883279768</v>
          </cell>
          <cell r="V432">
            <v>7.3404439468566906E-3</v>
          </cell>
          <cell r="AA432">
            <v>36.197690000000001</v>
          </cell>
          <cell r="AB432">
            <v>28.904769999999999</v>
          </cell>
          <cell r="AC432">
            <v>0.3229844</v>
          </cell>
          <cell r="AD432">
            <v>3.2983166927999998</v>
          </cell>
          <cell r="AE432">
            <v>6.9500970000000004</v>
          </cell>
          <cell r="AF432">
            <v>26.9406</v>
          </cell>
        </row>
        <row r="433">
          <cell r="A433" t="str">
            <v>BUKA - BASE3. High Value</v>
          </cell>
          <cell r="B433" t="str">
            <v>Oil-Gas</v>
          </cell>
          <cell r="C433" t="str">
            <v>3. High Value</v>
          </cell>
          <cell r="D433" t="str">
            <v>BUKA - BASE</v>
          </cell>
          <cell r="E433" t="str">
            <v>BUKA</v>
          </cell>
          <cell r="F433" t="str">
            <v>E0. On Production</v>
          </cell>
          <cell r="G433" t="str">
            <v>PT MEDCO E&amp;P INDONESIA</v>
          </cell>
          <cell r="H433">
            <v>10.212</v>
          </cell>
          <cell r="K433">
            <v>3789</v>
          </cell>
          <cell r="L433">
            <v>94.600000000000009</v>
          </cell>
          <cell r="M433">
            <v>0.22</v>
          </cell>
          <cell r="N433">
            <v>14.95</v>
          </cell>
          <cell r="O433">
            <v>0</v>
          </cell>
          <cell r="P433" t="str">
            <v/>
          </cell>
          <cell r="Q433">
            <v>0.2197654</v>
          </cell>
          <cell r="R433">
            <v>125.22880000000001</v>
          </cell>
          <cell r="S433">
            <v>0.2143043</v>
          </cell>
          <cell r="T433">
            <v>0.92192580000000002</v>
          </cell>
          <cell r="U433">
            <v>5.43738883279768</v>
          </cell>
          <cell r="V433">
            <v>7.3404439468566906E-3</v>
          </cell>
          <cell r="AA433">
            <v>36.197690000000001</v>
          </cell>
          <cell r="AB433">
            <v>28.904769999999999</v>
          </cell>
          <cell r="AC433">
            <v>0.3229844</v>
          </cell>
          <cell r="AD433">
            <v>3.2983166927999998</v>
          </cell>
          <cell r="AE433">
            <v>6.9500970000000004</v>
          </cell>
          <cell r="AF433">
            <v>26.9406</v>
          </cell>
        </row>
        <row r="434">
          <cell r="A434" t="str">
            <v>BULU - BASE1. Low Value</v>
          </cell>
          <cell r="B434" t="str">
            <v>Oil-Gas</v>
          </cell>
          <cell r="C434" t="str">
            <v>1. Low Value</v>
          </cell>
          <cell r="D434" t="str">
            <v>BULU - BASE</v>
          </cell>
          <cell r="E434" t="str">
            <v>BULU</v>
          </cell>
          <cell r="F434" t="str">
            <v>E4. Production Pending</v>
          </cell>
          <cell r="G434" t="str">
            <v>PT PERTAMINA EP</v>
          </cell>
          <cell r="H434">
            <v>18.971</v>
          </cell>
          <cell r="K434">
            <v>3618</v>
          </cell>
          <cell r="L434">
            <v>82</v>
          </cell>
          <cell r="M434">
            <v>0.2</v>
          </cell>
          <cell r="N434" t="str">
            <v/>
          </cell>
          <cell r="P434">
            <v>0.75</v>
          </cell>
          <cell r="Q434">
            <v>0.20239770000000001</v>
          </cell>
          <cell r="R434">
            <v>89.508939999999996</v>
          </cell>
          <cell r="S434">
            <v>0.5389448</v>
          </cell>
          <cell r="T434">
            <v>0.75092539999999997</v>
          </cell>
          <cell r="U434">
            <v>7.3318414966955192</v>
          </cell>
          <cell r="V434">
            <v>9.8979442502073259E-3</v>
          </cell>
          <cell r="W434">
            <v>19.899967906976745</v>
          </cell>
          <cell r="AA434">
            <v>21.903860000000002</v>
          </cell>
          <cell r="AB434">
            <v>5.3796109999999997</v>
          </cell>
          <cell r="AC434">
            <v>0.32625209999999999</v>
          </cell>
          <cell r="AD434">
            <v>6.1893285890999996</v>
          </cell>
          <cell r="AE434">
            <v>0.1491615</v>
          </cell>
          <cell r="AF434">
            <v>88.698269999999994</v>
          </cell>
        </row>
        <row r="435">
          <cell r="A435" t="str">
            <v>BULU - BASE2. Middle Value</v>
          </cell>
          <cell r="B435" t="str">
            <v>Oil-Gas</v>
          </cell>
          <cell r="C435" t="str">
            <v>2. Middle Value</v>
          </cell>
          <cell r="D435" t="str">
            <v>BULU - BASE</v>
          </cell>
          <cell r="E435" t="str">
            <v>BULU</v>
          </cell>
          <cell r="F435" t="str">
            <v>E4. Production Pending</v>
          </cell>
          <cell r="G435" t="str">
            <v>PT PERTAMINA EP</v>
          </cell>
          <cell r="H435">
            <v>18.971</v>
          </cell>
          <cell r="K435">
            <v>3618</v>
          </cell>
          <cell r="L435">
            <v>82</v>
          </cell>
          <cell r="M435">
            <v>0.2</v>
          </cell>
          <cell r="N435" t="str">
            <v/>
          </cell>
          <cell r="P435">
            <v>0.75</v>
          </cell>
          <cell r="Q435">
            <v>0.20239770000000001</v>
          </cell>
          <cell r="R435">
            <v>89.508939999999996</v>
          </cell>
          <cell r="S435">
            <v>0.5389448</v>
          </cell>
          <cell r="T435">
            <v>0.75092539999999997</v>
          </cell>
          <cell r="U435">
            <v>7.3318414966955192</v>
          </cell>
          <cell r="V435">
            <v>9.8979442502073259E-3</v>
          </cell>
          <cell r="W435">
            <v>19.899967906976745</v>
          </cell>
          <cell r="AA435">
            <v>21.903860000000002</v>
          </cell>
          <cell r="AB435">
            <v>5.3796109999999997</v>
          </cell>
          <cell r="AC435">
            <v>0.32625209999999999</v>
          </cell>
          <cell r="AD435">
            <v>6.1893285890999996</v>
          </cell>
          <cell r="AE435">
            <v>0.1491615</v>
          </cell>
          <cell r="AF435">
            <v>88.698269999999994</v>
          </cell>
        </row>
        <row r="436">
          <cell r="A436" t="str">
            <v>BULU - BASE3. High Value</v>
          </cell>
          <cell r="B436" t="str">
            <v>Oil-Gas</v>
          </cell>
          <cell r="C436" t="str">
            <v>3. High Value</v>
          </cell>
          <cell r="D436" t="str">
            <v>BULU - BASE</v>
          </cell>
          <cell r="E436" t="str">
            <v>BULU</v>
          </cell>
          <cell r="F436" t="str">
            <v>E4. Production Pending</v>
          </cell>
          <cell r="G436" t="str">
            <v>PT PERTAMINA EP</v>
          </cell>
          <cell r="H436">
            <v>18.971</v>
          </cell>
          <cell r="K436">
            <v>3618</v>
          </cell>
          <cell r="L436">
            <v>82</v>
          </cell>
          <cell r="M436">
            <v>0.2</v>
          </cell>
          <cell r="N436" t="str">
            <v/>
          </cell>
          <cell r="P436">
            <v>0.75</v>
          </cell>
          <cell r="Q436">
            <v>0.20239770000000001</v>
          </cell>
          <cell r="R436">
            <v>89.508939999999996</v>
          </cell>
          <cell r="S436">
            <v>0.5389448</v>
          </cell>
          <cell r="T436">
            <v>0.75092539999999997</v>
          </cell>
          <cell r="U436">
            <v>7.3318414966955192</v>
          </cell>
          <cell r="V436">
            <v>9.8979442502073259E-3</v>
          </cell>
          <cell r="W436">
            <v>19.899967906976745</v>
          </cell>
          <cell r="AA436">
            <v>21.903860000000002</v>
          </cell>
          <cell r="AB436">
            <v>5.3796109999999997</v>
          </cell>
          <cell r="AC436">
            <v>0.32625209999999999</v>
          </cell>
          <cell r="AD436">
            <v>6.1893285890999996</v>
          </cell>
          <cell r="AE436">
            <v>0.1491615</v>
          </cell>
          <cell r="AF436">
            <v>88.698269999999994</v>
          </cell>
        </row>
        <row r="437">
          <cell r="A437" t="str">
            <v>BUNGIN - BASE1. Low Value</v>
          </cell>
          <cell r="B437" t="str">
            <v>Oil-Gas</v>
          </cell>
          <cell r="C437" t="str">
            <v>1. Low Value</v>
          </cell>
          <cell r="D437" t="str">
            <v>BUNGIN - BASE</v>
          </cell>
          <cell r="E437" t="str">
            <v>BUNGIN</v>
          </cell>
          <cell r="F437" t="str">
            <v>X0. Development Pending</v>
          </cell>
          <cell r="G437" t="str">
            <v>Jindi South Jambi B Co. Ltd</v>
          </cell>
          <cell r="H437">
            <v>1591.74</v>
          </cell>
          <cell r="K437">
            <v>6986.4</v>
          </cell>
          <cell r="L437">
            <v>155.10000000000002</v>
          </cell>
          <cell r="M437">
            <v>0.2</v>
          </cell>
          <cell r="P437" t="str">
            <v/>
          </cell>
          <cell r="Q437">
            <v>0.1969427</v>
          </cell>
          <cell r="R437">
            <v>107.35590000000001</v>
          </cell>
          <cell r="S437">
            <v>0.61620870000000005</v>
          </cell>
          <cell r="T437">
            <v>0.77272960000000002</v>
          </cell>
          <cell r="U437">
            <v>10.067489351764056</v>
          </cell>
          <cell r="V437">
            <v>1.3591053269254102E-2</v>
          </cell>
          <cell r="AA437">
            <v>292.88029999999998</v>
          </cell>
          <cell r="AB437">
            <v>63.793019999999999</v>
          </cell>
          <cell r="AC437">
            <v>0.2825125</v>
          </cell>
          <cell r="AD437">
            <v>449.68644675000002</v>
          </cell>
          <cell r="AE437">
            <v>37.71302</v>
          </cell>
          <cell r="AF437">
            <v>566.73199999999997</v>
          </cell>
        </row>
        <row r="438">
          <cell r="A438" t="str">
            <v>BUNGIN - BASE2. Middle Value</v>
          </cell>
          <cell r="B438" t="str">
            <v>Oil-Gas</v>
          </cell>
          <cell r="C438" t="str">
            <v>2. Middle Value</v>
          </cell>
          <cell r="D438" t="str">
            <v>BUNGIN - BASE</v>
          </cell>
          <cell r="E438" t="str">
            <v>BUNGIN</v>
          </cell>
          <cell r="F438" t="str">
            <v>X0. Development Pending</v>
          </cell>
          <cell r="G438" t="str">
            <v>Jindi South Jambi B Co. Ltd</v>
          </cell>
          <cell r="H438">
            <v>1591.9</v>
          </cell>
          <cell r="K438">
            <v>6986.4</v>
          </cell>
          <cell r="L438">
            <v>155.10000000000002</v>
          </cell>
          <cell r="M438">
            <v>0.2</v>
          </cell>
          <cell r="P438" t="str">
            <v/>
          </cell>
          <cell r="Q438">
            <v>0.1969427</v>
          </cell>
          <cell r="R438">
            <v>107.35590000000001</v>
          </cell>
          <cell r="S438">
            <v>0.61620870000000005</v>
          </cell>
          <cell r="T438">
            <v>0.77272960000000002</v>
          </cell>
          <cell r="U438">
            <v>10.067489351764056</v>
          </cell>
          <cell r="V438">
            <v>1.3591053269254102E-2</v>
          </cell>
          <cell r="AA438">
            <v>292.88029999999998</v>
          </cell>
          <cell r="AB438">
            <v>63.793019999999999</v>
          </cell>
          <cell r="AC438">
            <v>0.2825125</v>
          </cell>
          <cell r="AD438">
            <v>449.73164875000003</v>
          </cell>
          <cell r="AE438">
            <v>37.71302</v>
          </cell>
          <cell r="AF438">
            <v>566.73199999999997</v>
          </cell>
        </row>
        <row r="439">
          <cell r="A439" t="str">
            <v>BUNGIN - BASE3. High Value</v>
          </cell>
          <cell r="B439" t="str">
            <v>Oil-Gas</v>
          </cell>
          <cell r="C439" t="str">
            <v>3. High Value</v>
          </cell>
          <cell r="D439" t="str">
            <v>BUNGIN - BASE</v>
          </cell>
          <cell r="E439" t="str">
            <v>BUNGIN</v>
          </cell>
          <cell r="F439" t="str">
            <v>X0. Development Pending</v>
          </cell>
          <cell r="G439" t="str">
            <v>Jindi South Jambi B Co. Ltd</v>
          </cell>
          <cell r="H439">
            <v>1592.06</v>
          </cell>
          <cell r="K439">
            <v>6986.4</v>
          </cell>
          <cell r="L439">
            <v>155.10000000000002</v>
          </cell>
          <cell r="M439">
            <v>0.2</v>
          </cell>
          <cell r="P439" t="str">
            <v/>
          </cell>
          <cell r="Q439">
            <v>0.1969427</v>
          </cell>
          <cell r="R439">
            <v>107.35590000000001</v>
          </cell>
          <cell r="S439">
            <v>0.61620870000000005</v>
          </cell>
          <cell r="T439">
            <v>0.77272960000000002</v>
          </cell>
          <cell r="U439">
            <v>10.067489351764056</v>
          </cell>
          <cell r="V439">
            <v>1.3591053269254102E-2</v>
          </cell>
          <cell r="AA439">
            <v>292.88029999999998</v>
          </cell>
          <cell r="AB439">
            <v>63.793019999999999</v>
          </cell>
          <cell r="AC439">
            <v>0.2825125</v>
          </cell>
          <cell r="AD439">
            <v>449.77685074999999</v>
          </cell>
          <cell r="AE439">
            <v>37.71302</v>
          </cell>
          <cell r="AF439">
            <v>566.73199999999997</v>
          </cell>
        </row>
        <row r="440">
          <cell r="A440" t="str">
            <v>BANYU URIP KUJUNG CARBONATE1. Low Value</v>
          </cell>
          <cell r="B440" t="str">
            <v>Oil-Gas</v>
          </cell>
          <cell r="C440" t="str">
            <v>1. Low Value</v>
          </cell>
          <cell r="D440" t="str">
            <v>BANYU URIP KUJUNG CARBONATE</v>
          </cell>
          <cell r="E440" t="str">
            <v>BANYU URIP</v>
          </cell>
          <cell r="F440" t="str">
            <v>E0. On Production</v>
          </cell>
          <cell r="G440" t="str">
            <v>EXXONMOBIL CEPU LTD.</v>
          </cell>
          <cell r="H440">
            <v>65.7</v>
          </cell>
          <cell r="K440">
            <v>4000</v>
          </cell>
          <cell r="L440" t="str">
            <v/>
          </cell>
          <cell r="M440">
            <v>0.25</v>
          </cell>
          <cell r="N440">
            <v>150</v>
          </cell>
          <cell r="P440" t="str">
            <v/>
          </cell>
          <cell r="Q440">
            <v>0.22376409999999999</v>
          </cell>
          <cell r="R440">
            <v>161.65710000000001</v>
          </cell>
          <cell r="S440">
            <v>0.61506119999999997</v>
          </cell>
          <cell r="T440">
            <v>0.64334820000000004</v>
          </cell>
          <cell r="U440">
            <v>14.313624373360817</v>
          </cell>
          <cell r="V440">
            <v>1.9323311357697472E-2</v>
          </cell>
          <cell r="X440">
            <v>2486.1797799309575</v>
          </cell>
          <cell r="Z440">
            <v>674.50053525129101</v>
          </cell>
          <cell r="AA440">
            <v>53.049939999999999</v>
          </cell>
          <cell r="AB440">
            <v>676.34079999999994</v>
          </cell>
          <cell r="AC440">
            <v>0.30245820000000001</v>
          </cell>
          <cell r="AD440">
            <v>19.871503740000001</v>
          </cell>
          <cell r="AE440">
            <v>48.023130000000002</v>
          </cell>
          <cell r="AF440">
            <v>2486.0639999999999</v>
          </cell>
        </row>
        <row r="441">
          <cell r="A441" t="str">
            <v>BANYU URIP KUJUNG CARBONATE2. Middle Value</v>
          </cell>
          <cell r="B441" t="str">
            <v>Oil-Gas</v>
          </cell>
          <cell r="C441" t="str">
            <v>2. Middle Value</v>
          </cell>
          <cell r="D441" t="str">
            <v>BANYU URIP KUJUNG CARBONATE</v>
          </cell>
          <cell r="E441" t="str">
            <v>BANYU URIP</v>
          </cell>
          <cell r="F441" t="str">
            <v>E0. On Production</v>
          </cell>
          <cell r="G441" t="str">
            <v>EXXONMOBIL CEPU LTD.</v>
          </cell>
          <cell r="H441">
            <v>65.7</v>
          </cell>
          <cell r="K441">
            <v>4000</v>
          </cell>
          <cell r="L441" t="str">
            <v/>
          </cell>
          <cell r="M441">
            <v>0.25</v>
          </cell>
          <cell r="N441">
            <v>150</v>
          </cell>
          <cell r="P441" t="str">
            <v/>
          </cell>
          <cell r="Q441">
            <v>0.22376409999999999</v>
          </cell>
          <cell r="R441">
            <v>161.65710000000001</v>
          </cell>
          <cell r="S441">
            <v>0.61506119999999997</v>
          </cell>
          <cell r="T441">
            <v>0.64334820000000004</v>
          </cell>
          <cell r="U441">
            <v>14.313624373360817</v>
          </cell>
          <cell r="V441">
            <v>1.9323311357697472E-2</v>
          </cell>
          <cell r="X441">
            <v>2486.1797799309575</v>
          </cell>
          <cell r="Z441">
            <v>674.50053525129101</v>
          </cell>
          <cell r="AA441">
            <v>53.049939999999999</v>
          </cell>
          <cell r="AB441">
            <v>676.34079999999994</v>
          </cell>
          <cell r="AC441">
            <v>0.30245820000000001</v>
          </cell>
          <cell r="AD441">
            <v>19.871503740000001</v>
          </cell>
          <cell r="AE441">
            <v>48.023130000000002</v>
          </cell>
          <cell r="AF441">
            <v>2486.0639999999999</v>
          </cell>
        </row>
        <row r="442">
          <cell r="A442" t="str">
            <v>BANYU URIP KUJUNG CARBONATE3. High Value</v>
          </cell>
          <cell r="B442" t="str">
            <v>Oil-Gas</v>
          </cell>
          <cell r="C442" t="str">
            <v>3. High Value</v>
          </cell>
          <cell r="D442" t="str">
            <v>BANYU URIP KUJUNG CARBONATE</v>
          </cell>
          <cell r="E442" t="str">
            <v>BANYU URIP</v>
          </cell>
          <cell r="F442" t="str">
            <v>E0. On Production</v>
          </cell>
          <cell r="G442" t="str">
            <v>EXXONMOBIL CEPU LTD.</v>
          </cell>
          <cell r="H442">
            <v>150</v>
          </cell>
          <cell r="K442">
            <v>4000</v>
          </cell>
          <cell r="L442" t="str">
            <v/>
          </cell>
          <cell r="M442">
            <v>0.25</v>
          </cell>
          <cell r="N442">
            <v>150</v>
          </cell>
          <cell r="P442" t="str">
            <v/>
          </cell>
          <cell r="Q442">
            <v>0.22376409999999999</v>
          </cell>
          <cell r="R442">
            <v>161.65710000000001</v>
          </cell>
          <cell r="S442">
            <v>0.61506119999999997</v>
          </cell>
          <cell r="T442">
            <v>0.64334820000000004</v>
          </cell>
          <cell r="U442">
            <v>14.313624373360817</v>
          </cell>
          <cell r="V442">
            <v>1.9323311357697472E-2</v>
          </cell>
          <cell r="X442">
            <v>2486.1797799309575</v>
          </cell>
          <cell r="Z442">
            <v>674.50053525129101</v>
          </cell>
          <cell r="AA442">
            <v>53.049939999999999</v>
          </cell>
          <cell r="AB442">
            <v>676.34079999999994</v>
          </cell>
          <cell r="AC442">
            <v>0.30245820000000001</v>
          </cell>
          <cell r="AD442">
            <v>45.368729999999999</v>
          </cell>
          <cell r="AE442">
            <v>48.023130000000002</v>
          </cell>
          <cell r="AF442">
            <v>2486.0639999999999</v>
          </cell>
        </row>
        <row r="443">
          <cell r="A443" t="str">
            <v>DAYUNG - BASE1. Low Value</v>
          </cell>
          <cell r="B443" t="str">
            <v>Gas</v>
          </cell>
          <cell r="C443" t="str">
            <v>1. Low Value</v>
          </cell>
          <cell r="D443" t="str">
            <v>DAYUNG - BASE</v>
          </cell>
          <cell r="E443" t="str">
            <v>DAYUNG</v>
          </cell>
          <cell r="F443" t="str">
            <v>E0. On Production</v>
          </cell>
          <cell r="G443" t="str">
            <v>CONOCOPHILLIPS (GRISSIK) LTD.</v>
          </cell>
          <cell r="H443">
            <v>1297</v>
          </cell>
          <cell r="K443">
            <v>5200</v>
          </cell>
          <cell r="L443" t="str">
            <v/>
          </cell>
          <cell r="N443" t="str">
            <v/>
          </cell>
          <cell r="P443">
            <v>0.85</v>
          </cell>
          <cell r="Q443">
            <v>0.19035969999999999</v>
          </cell>
          <cell r="R443">
            <v>65.233230000000006</v>
          </cell>
          <cell r="S443">
            <v>0.4983107</v>
          </cell>
          <cell r="T443">
            <v>0.82770560000000004</v>
          </cell>
          <cell r="U443">
            <v>5.1217691613326775</v>
          </cell>
          <cell r="V443">
            <v>6.9143591884999614E-3</v>
          </cell>
          <cell r="AA443">
            <v>296.84030000000001</v>
          </cell>
          <cell r="AB443">
            <v>109.1345</v>
          </cell>
          <cell r="AC443">
            <v>0.7898309</v>
          </cell>
          <cell r="AD443">
            <v>1024.4106773000001</v>
          </cell>
          <cell r="AE443">
            <v>67.923670000000001</v>
          </cell>
          <cell r="AF443">
            <v>605.28020000000004</v>
          </cell>
        </row>
        <row r="444">
          <cell r="A444" t="str">
            <v>DAYUNG - BASE2. Middle Value</v>
          </cell>
          <cell r="B444" t="str">
            <v>Gas</v>
          </cell>
          <cell r="C444" t="str">
            <v>2. Middle Value</v>
          </cell>
          <cell r="D444" t="str">
            <v>DAYUNG - BASE</v>
          </cell>
          <cell r="E444" t="str">
            <v>DAYUNG</v>
          </cell>
          <cell r="F444" t="str">
            <v>E0. On Production</v>
          </cell>
          <cell r="G444" t="str">
            <v>CONOCOPHILLIPS (GRISSIK) LTD.</v>
          </cell>
          <cell r="H444">
            <v>1485</v>
          </cell>
          <cell r="K444">
            <v>5200</v>
          </cell>
          <cell r="L444" t="str">
            <v/>
          </cell>
          <cell r="N444" t="str">
            <v/>
          </cell>
          <cell r="P444">
            <v>0.85</v>
          </cell>
          <cell r="Q444">
            <v>0.19035969999999999</v>
          </cell>
          <cell r="R444">
            <v>65.233230000000006</v>
          </cell>
          <cell r="S444">
            <v>0.4983107</v>
          </cell>
          <cell r="T444">
            <v>0.82770560000000004</v>
          </cell>
          <cell r="U444">
            <v>5.1217691613326775</v>
          </cell>
          <cell r="V444">
            <v>6.9143591884999614E-3</v>
          </cell>
          <cell r="AA444">
            <v>296.84030000000001</v>
          </cell>
          <cell r="AB444">
            <v>109.1345</v>
          </cell>
          <cell r="AC444">
            <v>0.7898309</v>
          </cell>
          <cell r="AD444">
            <v>1172.8988865000001</v>
          </cell>
          <cell r="AE444">
            <v>67.923670000000001</v>
          </cell>
          <cell r="AF444">
            <v>605.28020000000004</v>
          </cell>
        </row>
        <row r="445">
          <cell r="A445" t="str">
            <v>DAYUNG - BASE3. High Value</v>
          </cell>
          <cell r="B445" t="str">
            <v>Gas</v>
          </cell>
          <cell r="C445" t="str">
            <v>3. High Value</v>
          </cell>
          <cell r="D445" t="str">
            <v>DAYUNG - BASE</v>
          </cell>
          <cell r="E445" t="str">
            <v>DAYUNG</v>
          </cell>
          <cell r="F445" t="str">
            <v>E0. On Production</v>
          </cell>
          <cell r="G445" t="str">
            <v>CONOCOPHILLIPS (GRISSIK) LTD.</v>
          </cell>
          <cell r="H445">
            <v>1671</v>
          </cell>
          <cell r="K445">
            <v>5200</v>
          </cell>
          <cell r="L445" t="str">
            <v/>
          </cell>
          <cell r="N445" t="str">
            <v/>
          </cell>
          <cell r="P445">
            <v>0.85</v>
          </cell>
          <cell r="Q445">
            <v>0.19035969999999999</v>
          </cell>
          <cell r="R445">
            <v>65.233230000000006</v>
          </cell>
          <cell r="S445">
            <v>0.4983107</v>
          </cell>
          <cell r="T445">
            <v>0.82770560000000004</v>
          </cell>
          <cell r="U445">
            <v>5.1217691613326775</v>
          </cell>
          <cell r="V445">
            <v>6.9143591884999614E-3</v>
          </cell>
          <cell r="AA445">
            <v>296.84030000000001</v>
          </cell>
          <cell r="AB445">
            <v>109.1345</v>
          </cell>
          <cell r="AC445">
            <v>0.7898309</v>
          </cell>
          <cell r="AD445">
            <v>1319.8074339</v>
          </cell>
          <cell r="AE445">
            <v>67.923670000000001</v>
          </cell>
          <cell r="AF445">
            <v>605.28020000000004</v>
          </cell>
        </row>
        <row r="446">
          <cell r="A446" t="str">
            <v>GELAM - BASE - UNITISASI CORRIDOR1. Low Value</v>
          </cell>
          <cell r="B446" t="str">
            <v>Gas</v>
          </cell>
          <cell r="C446" t="str">
            <v>1. Low Value</v>
          </cell>
          <cell r="D446" t="str">
            <v>GELAM - BASE - UNITISASI CORRIDOR</v>
          </cell>
          <cell r="E446" t="str">
            <v>GELAM</v>
          </cell>
          <cell r="F446" t="str">
            <v>E0. On Production</v>
          </cell>
          <cell r="G446" t="str">
            <v>CONOCOPHILLIPS (GRISSIK) LTD.</v>
          </cell>
          <cell r="H446">
            <v>405</v>
          </cell>
          <cell r="K446">
            <v>5564</v>
          </cell>
          <cell r="L446" t="str">
            <v/>
          </cell>
          <cell r="M446">
            <v>0.23</v>
          </cell>
          <cell r="N446" t="str">
            <v/>
          </cell>
          <cell r="P446" t="str">
            <v/>
          </cell>
          <cell r="Q446">
            <v>0.2247497</v>
          </cell>
          <cell r="R446">
            <v>273.64229999999998</v>
          </cell>
          <cell r="S446">
            <v>0.53077090000000005</v>
          </cell>
          <cell r="T446">
            <v>0.65211669999999999</v>
          </cell>
          <cell r="U446">
            <v>21.287015637128174</v>
          </cell>
          <cell r="V446">
            <v>2.8737349835583365E-2</v>
          </cell>
          <cell r="X446">
            <v>0.37891329576042987</v>
          </cell>
          <cell r="Z446">
            <v>0.12478225345661974</v>
          </cell>
          <cell r="AA446">
            <v>32.060360000000003</v>
          </cell>
          <cell r="AB446">
            <v>2.8337699999999999</v>
          </cell>
          <cell r="AC446">
            <v>0.84441759999999999</v>
          </cell>
          <cell r="AD446">
            <v>341.98912799999999</v>
          </cell>
          <cell r="AE446">
            <v>28.857479999999999</v>
          </cell>
          <cell r="AF446">
            <v>155.18629999999999</v>
          </cell>
        </row>
        <row r="447">
          <cell r="A447" t="str">
            <v>GELAM - BASE - UNITISASI CORRIDOR2. Middle Value</v>
          </cell>
          <cell r="B447" t="str">
            <v>Gas</v>
          </cell>
          <cell r="C447" t="str">
            <v>2. Middle Value</v>
          </cell>
          <cell r="D447" t="str">
            <v>GELAM - BASE - UNITISASI CORRIDOR</v>
          </cell>
          <cell r="E447" t="str">
            <v>GELAM</v>
          </cell>
          <cell r="F447" t="str">
            <v>E0. On Production</v>
          </cell>
          <cell r="G447" t="str">
            <v>CONOCOPHILLIPS (GRISSIK) LTD.</v>
          </cell>
          <cell r="H447">
            <v>428</v>
          </cell>
          <cell r="K447">
            <v>5564</v>
          </cell>
          <cell r="L447" t="str">
            <v/>
          </cell>
          <cell r="M447">
            <v>0.23</v>
          </cell>
          <cell r="N447" t="str">
            <v/>
          </cell>
          <cell r="P447" t="str">
            <v/>
          </cell>
          <cell r="Q447">
            <v>0.2247497</v>
          </cell>
          <cell r="R447">
            <v>273.64229999999998</v>
          </cell>
          <cell r="S447">
            <v>0.53077090000000005</v>
          </cell>
          <cell r="T447">
            <v>0.65211669999999999</v>
          </cell>
          <cell r="U447">
            <v>21.287015637128174</v>
          </cell>
          <cell r="V447">
            <v>2.8737349835583365E-2</v>
          </cell>
          <cell r="X447">
            <v>0.37891329576042987</v>
          </cell>
          <cell r="Z447">
            <v>0.12478225345661974</v>
          </cell>
          <cell r="AA447">
            <v>32.060360000000003</v>
          </cell>
          <cell r="AB447">
            <v>2.8337699999999999</v>
          </cell>
          <cell r="AC447">
            <v>0.84441759999999999</v>
          </cell>
          <cell r="AD447">
            <v>361.41073280000001</v>
          </cell>
          <cell r="AE447">
            <v>28.857479999999999</v>
          </cell>
          <cell r="AF447">
            <v>155.18629999999999</v>
          </cell>
        </row>
        <row r="448">
          <cell r="A448" t="str">
            <v>GELAM - BASE - UNITISASI CORRIDOR3. High Value</v>
          </cell>
          <cell r="B448" t="str">
            <v>Gas</v>
          </cell>
          <cell r="C448" t="str">
            <v>3. High Value</v>
          </cell>
          <cell r="D448" t="str">
            <v>GELAM - BASE - UNITISASI CORRIDOR</v>
          </cell>
          <cell r="E448" t="str">
            <v>GELAM</v>
          </cell>
          <cell r="F448" t="str">
            <v>E0. On Production</v>
          </cell>
          <cell r="G448" t="str">
            <v>CONOCOPHILLIPS (GRISSIK) LTD.</v>
          </cell>
          <cell r="H448">
            <v>455</v>
          </cell>
          <cell r="K448">
            <v>5564</v>
          </cell>
          <cell r="L448" t="str">
            <v/>
          </cell>
          <cell r="M448">
            <v>0.23</v>
          </cell>
          <cell r="N448" t="str">
            <v/>
          </cell>
          <cell r="P448" t="str">
            <v/>
          </cell>
          <cell r="Q448">
            <v>0.2247497</v>
          </cell>
          <cell r="R448">
            <v>273.64229999999998</v>
          </cell>
          <cell r="S448">
            <v>0.53077090000000005</v>
          </cell>
          <cell r="T448">
            <v>0.65211669999999999</v>
          </cell>
          <cell r="U448">
            <v>21.287015637128174</v>
          </cell>
          <cell r="V448">
            <v>2.8737349835583365E-2</v>
          </cell>
          <cell r="X448">
            <v>0.37891329576042987</v>
          </cell>
          <cell r="Z448">
            <v>0.12478225345661974</v>
          </cell>
          <cell r="AA448">
            <v>32.060360000000003</v>
          </cell>
          <cell r="AB448">
            <v>2.8337699999999999</v>
          </cell>
          <cell r="AC448">
            <v>0.84441759999999999</v>
          </cell>
          <cell r="AD448">
            <v>384.21000800000002</v>
          </cell>
          <cell r="AE448">
            <v>28.857479999999999</v>
          </cell>
          <cell r="AF448">
            <v>155.18629999999999</v>
          </cell>
        </row>
        <row r="449">
          <cell r="A449" t="str">
            <v>LETANG  BASE1. Low Value</v>
          </cell>
          <cell r="B449" t="str">
            <v>Gas</v>
          </cell>
          <cell r="C449" t="str">
            <v>1. Low Value</v>
          </cell>
          <cell r="D449" t="str">
            <v>LETANG  BASE</v>
          </cell>
          <cell r="E449" t="str">
            <v>LETANG</v>
          </cell>
          <cell r="F449" t="str">
            <v>E0. On Production</v>
          </cell>
          <cell r="G449" t="str">
            <v>CONOCOPHILLIPS (GRISSIK) LTD.</v>
          </cell>
          <cell r="H449">
            <v>175</v>
          </cell>
          <cell r="K449">
            <v>3250</v>
          </cell>
          <cell r="L449" t="str">
            <v/>
          </cell>
          <cell r="M449">
            <v>0.18</v>
          </cell>
          <cell r="N449">
            <v>1000</v>
          </cell>
          <cell r="P449" t="str">
            <v/>
          </cell>
          <cell r="Q449">
            <v>0.1898358</v>
          </cell>
          <cell r="R449">
            <v>958.21469999999999</v>
          </cell>
          <cell r="S449">
            <v>0.57843599999999995</v>
          </cell>
          <cell r="T449">
            <v>0.82770560000000004</v>
          </cell>
          <cell r="U449">
            <v>87.09077467862322</v>
          </cell>
          <cell r="V449">
            <v>0.11757204965013157</v>
          </cell>
          <cell r="AA449">
            <v>93.771100000000004</v>
          </cell>
          <cell r="AB449">
            <v>43.163330000000002</v>
          </cell>
          <cell r="AC449">
            <v>0.76409110000000002</v>
          </cell>
          <cell r="AD449">
            <v>133.71594250000001</v>
          </cell>
          <cell r="AE449">
            <v>5.2442039999999999</v>
          </cell>
          <cell r="AF449">
            <v>197.28890000000001</v>
          </cell>
        </row>
        <row r="450">
          <cell r="A450" t="str">
            <v>LETANG  BASE2. Middle Value</v>
          </cell>
          <cell r="B450" t="str">
            <v>Gas</v>
          </cell>
          <cell r="C450" t="str">
            <v>2. Middle Value</v>
          </cell>
          <cell r="D450" t="str">
            <v>LETANG  BASE</v>
          </cell>
          <cell r="E450" t="str">
            <v>LETANG</v>
          </cell>
          <cell r="F450" t="str">
            <v>E0. On Production</v>
          </cell>
          <cell r="G450" t="str">
            <v>CONOCOPHILLIPS (GRISSIK) LTD.</v>
          </cell>
          <cell r="H450">
            <v>212</v>
          </cell>
          <cell r="K450">
            <v>3250</v>
          </cell>
          <cell r="L450" t="str">
            <v/>
          </cell>
          <cell r="M450">
            <v>0.18</v>
          </cell>
          <cell r="N450">
            <v>1000</v>
          </cell>
          <cell r="P450" t="str">
            <v/>
          </cell>
          <cell r="Q450">
            <v>0.1898358</v>
          </cell>
          <cell r="R450">
            <v>958.21469999999999</v>
          </cell>
          <cell r="S450">
            <v>0.57843599999999995</v>
          </cell>
          <cell r="T450">
            <v>0.82770560000000004</v>
          </cell>
          <cell r="U450">
            <v>87.09077467862322</v>
          </cell>
          <cell r="V450">
            <v>0.11757204965013157</v>
          </cell>
          <cell r="AA450">
            <v>93.771100000000004</v>
          </cell>
          <cell r="AB450">
            <v>43.163330000000002</v>
          </cell>
          <cell r="AC450">
            <v>0.76409110000000002</v>
          </cell>
          <cell r="AD450">
            <v>161.98731320000002</v>
          </cell>
          <cell r="AE450">
            <v>5.2442039999999999</v>
          </cell>
          <cell r="AF450">
            <v>197.28890000000001</v>
          </cell>
        </row>
        <row r="451">
          <cell r="A451" t="str">
            <v>LETANG  BASE3. High Value</v>
          </cell>
          <cell r="B451" t="str">
            <v>Gas</v>
          </cell>
          <cell r="C451" t="str">
            <v>3. High Value</v>
          </cell>
          <cell r="D451" t="str">
            <v>LETANG  BASE</v>
          </cell>
          <cell r="E451" t="str">
            <v>LETANG</v>
          </cell>
          <cell r="F451" t="str">
            <v>E0. On Production</v>
          </cell>
          <cell r="G451" t="str">
            <v>CONOCOPHILLIPS (GRISSIK) LTD.</v>
          </cell>
          <cell r="H451">
            <v>214</v>
          </cell>
          <cell r="K451">
            <v>3250</v>
          </cell>
          <cell r="L451" t="str">
            <v/>
          </cell>
          <cell r="M451">
            <v>0.18</v>
          </cell>
          <cell r="N451">
            <v>1000</v>
          </cell>
          <cell r="P451" t="str">
            <v/>
          </cell>
          <cell r="Q451">
            <v>0.1898358</v>
          </cell>
          <cell r="R451">
            <v>958.21469999999999</v>
          </cell>
          <cell r="S451">
            <v>0.57843599999999995</v>
          </cell>
          <cell r="T451">
            <v>0.82770560000000004</v>
          </cell>
          <cell r="U451">
            <v>87.09077467862322</v>
          </cell>
          <cell r="V451">
            <v>0.11757204965013157</v>
          </cell>
          <cell r="AA451">
            <v>93.771100000000004</v>
          </cell>
          <cell r="AB451">
            <v>43.163330000000002</v>
          </cell>
          <cell r="AC451">
            <v>0.76409110000000002</v>
          </cell>
          <cell r="AD451">
            <v>163.51549539999999</v>
          </cell>
          <cell r="AE451">
            <v>5.2442039999999999</v>
          </cell>
          <cell r="AF451">
            <v>197.28890000000001</v>
          </cell>
        </row>
        <row r="452">
          <cell r="A452" t="str">
            <v>LETANG OPTIMIZATION1. Low Value</v>
          </cell>
          <cell r="B452" t="str">
            <v>Gas</v>
          </cell>
          <cell r="C452" t="str">
            <v>1. Low Value</v>
          </cell>
          <cell r="D452" t="str">
            <v>LETANG OPTIMIZATION</v>
          </cell>
          <cell r="E452" t="str">
            <v>LETANG</v>
          </cell>
          <cell r="F452" t="str">
            <v>E0. On Production</v>
          </cell>
          <cell r="G452" t="str">
            <v>CONOCOPHILLIPS (GRISSIK) LTD.</v>
          </cell>
          <cell r="H452">
            <v>175</v>
          </cell>
          <cell r="K452">
            <v>3250</v>
          </cell>
          <cell r="L452" t="str">
            <v/>
          </cell>
          <cell r="M452">
            <v>0.18</v>
          </cell>
          <cell r="N452">
            <v>1000</v>
          </cell>
          <cell r="P452" t="str">
            <v/>
          </cell>
          <cell r="Q452">
            <v>0.1898358</v>
          </cell>
          <cell r="R452">
            <v>958.21469999999999</v>
          </cell>
          <cell r="S452">
            <v>0.57843599999999995</v>
          </cell>
          <cell r="T452">
            <v>0.82770560000000004</v>
          </cell>
          <cell r="U452">
            <v>87.09077467862322</v>
          </cell>
          <cell r="V452">
            <v>0.11757204965013157</v>
          </cell>
          <cell r="AA452">
            <v>93.771100000000004</v>
          </cell>
          <cell r="AB452">
            <v>43.163330000000002</v>
          </cell>
          <cell r="AC452">
            <v>0.76409110000000002</v>
          </cell>
          <cell r="AD452">
            <v>133.71594250000001</v>
          </cell>
          <cell r="AE452">
            <v>5.2442039999999999</v>
          </cell>
          <cell r="AF452">
            <v>197.28890000000001</v>
          </cell>
        </row>
        <row r="453">
          <cell r="A453" t="str">
            <v>LETANG OPTIMIZATION2. Middle Value</v>
          </cell>
          <cell r="B453" t="str">
            <v>Gas</v>
          </cell>
          <cell r="C453" t="str">
            <v>2. Middle Value</v>
          </cell>
          <cell r="D453" t="str">
            <v>LETANG OPTIMIZATION</v>
          </cell>
          <cell r="E453" t="str">
            <v>LETANG</v>
          </cell>
          <cell r="F453" t="str">
            <v>E0. On Production</v>
          </cell>
          <cell r="G453" t="str">
            <v>CONOCOPHILLIPS (GRISSIK) LTD.</v>
          </cell>
          <cell r="H453">
            <v>212</v>
          </cell>
          <cell r="K453">
            <v>3250</v>
          </cell>
          <cell r="L453" t="str">
            <v/>
          </cell>
          <cell r="M453">
            <v>0.18</v>
          </cell>
          <cell r="N453">
            <v>1000</v>
          </cell>
          <cell r="P453" t="str">
            <v/>
          </cell>
          <cell r="Q453">
            <v>0.1898358</v>
          </cell>
          <cell r="R453">
            <v>958.21469999999999</v>
          </cell>
          <cell r="S453">
            <v>0.57843599999999995</v>
          </cell>
          <cell r="T453">
            <v>0.82770560000000004</v>
          </cell>
          <cell r="U453">
            <v>87.09077467862322</v>
          </cell>
          <cell r="V453">
            <v>0.11757204965013157</v>
          </cell>
          <cell r="AA453">
            <v>93.771100000000004</v>
          </cell>
          <cell r="AB453">
            <v>43.163330000000002</v>
          </cell>
          <cell r="AC453">
            <v>0.76409110000000002</v>
          </cell>
          <cell r="AD453">
            <v>161.98731320000002</v>
          </cell>
          <cell r="AE453">
            <v>5.2442039999999999</v>
          </cell>
          <cell r="AF453">
            <v>197.28890000000001</v>
          </cell>
        </row>
        <row r="454">
          <cell r="A454" t="str">
            <v>LETANG OPTIMIZATION3. High Value</v>
          </cell>
          <cell r="B454" t="str">
            <v>Gas</v>
          </cell>
          <cell r="C454" t="str">
            <v>3. High Value</v>
          </cell>
          <cell r="D454" t="str">
            <v>LETANG OPTIMIZATION</v>
          </cell>
          <cell r="E454" t="str">
            <v>LETANG</v>
          </cell>
          <cell r="F454" t="str">
            <v>E0. On Production</v>
          </cell>
          <cell r="G454" t="str">
            <v>CONOCOPHILLIPS (GRISSIK) LTD.</v>
          </cell>
          <cell r="H454">
            <v>214</v>
          </cell>
          <cell r="K454">
            <v>3250</v>
          </cell>
          <cell r="L454" t="str">
            <v/>
          </cell>
          <cell r="M454">
            <v>0.18</v>
          </cell>
          <cell r="N454">
            <v>1000</v>
          </cell>
          <cell r="P454" t="str">
            <v/>
          </cell>
          <cell r="Q454">
            <v>0.1898358</v>
          </cell>
          <cell r="R454">
            <v>958.21469999999999</v>
          </cell>
          <cell r="S454">
            <v>0.57843599999999995</v>
          </cell>
          <cell r="T454">
            <v>0.82770560000000004</v>
          </cell>
          <cell r="U454">
            <v>87.09077467862322</v>
          </cell>
          <cell r="V454">
            <v>0.11757204965013157</v>
          </cell>
          <cell r="AA454">
            <v>93.771100000000004</v>
          </cell>
          <cell r="AB454">
            <v>43.163330000000002</v>
          </cell>
          <cell r="AC454">
            <v>0.76409110000000002</v>
          </cell>
          <cell r="AD454">
            <v>163.51549539999999</v>
          </cell>
          <cell r="AE454">
            <v>5.2442039999999999</v>
          </cell>
          <cell r="AF454">
            <v>197.28890000000001</v>
          </cell>
        </row>
        <row r="455">
          <cell r="A455" t="str">
            <v>BUNGSU - BASE1. Low Value</v>
          </cell>
          <cell r="B455" t="str">
            <v>Oil-Gas</v>
          </cell>
          <cell r="C455" t="str">
            <v>1. Low Value</v>
          </cell>
          <cell r="D455" t="str">
            <v>BUNGSU - BASE</v>
          </cell>
          <cell r="E455" t="str">
            <v>BUNGSU</v>
          </cell>
          <cell r="F455" t="str">
            <v>E0. On Production</v>
          </cell>
          <cell r="G455" t="str">
            <v>BOB PERTAMINA - BUMI SIAK PUSAKO</v>
          </cell>
          <cell r="H455">
            <v>2.5089999999999999</v>
          </cell>
          <cell r="K455">
            <v>1864</v>
          </cell>
          <cell r="L455">
            <v>95.15</v>
          </cell>
          <cell r="M455">
            <v>0.33</v>
          </cell>
          <cell r="N455">
            <v>342.87</v>
          </cell>
          <cell r="O455">
            <v>0</v>
          </cell>
          <cell r="P455" t="str">
            <v/>
          </cell>
          <cell r="Q455">
            <v>0.3258064</v>
          </cell>
          <cell r="R455">
            <v>325.2355</v>
          </cell>
          <cell r="S455">
            <v>0.79994589999999999</v>
          </cell>
          <cell r="T455">
            <v>0.92370890000000005</v>
          </cell>
          <cell r="U455">
            <v>78.298474291515134</v>
          </cell>
          <cell r="V455">
            <v>0.10570249421826702</v>
          </cell>
          <cell r="AA455">
            <v>65.290710000000004</v>
          </cell>
          <cell r="AB455">
            <v>4.9945579999999996</v>
          </cell>
          <cell r="AC455">
            <v>0.28866700000000001</v>
          </cell>
          <cell r="AD455">
            <v>0.72426550300000003</v>
          </cell>
          <cell r="AE455">
            <v>2.2481909999999998</v>
          </cell>
          <cell r="AF455">
            <v>4.2250329999999998</v>
          </cell>
        </row>
        <row r="456">
          <cell r="A456" t="str">
            <v>BUNGSU - BASE2. Middle Value</v>
          </cell>
          <cell r="B456" t="str">
            <v>Oil-Gas</v>
          </cell>
          <cell r="C456" t="str">
            <v>2. Middle Value</v>
          </cell>
          <cell r="D456" t="str">
            <v>BUNGSU - BASE</v>
          </cell>
          <cell r="E456" t="str">
            <v>BUNGSU</v>
          </cell>
          <cell r="F456" t="str">
            <v>E0. On Production</v>
          </cell>
          <cell r="G456" t="str">
            <v>BOB PERTAMINA - BUMI SIAK PUSAKO</v>
          </cell>
          <cell r="H456">
            <v>2.5089999999999999</v>
          </cell>
          <cell r="K456">
            <v>1864</v>
          </cell>
          <cell r="L456">
            <v>95.15</v>
          </cell>
          <cell r="M456">
            <v>0.33</v>
          </cell>
          <cell r="N456">
            <v>342.87</v>
          </cell>
          <cell r="O456">
            <v>0</v>
          </cell>
          <cell r="P456" t="str">
            <v/>
          </cell>
          <cell r="Q456">
            <v>0.3258064</v>
          </cell>
          <cell r="R456">
            <v>325.2355</v>
          </cell>
          <cell r="S456">
            <v>0.79994589999999999</v>
          </cell>
          <cell r="T456">
            <v>0.92370890000000005</v>
          </cell>
          <cell r="U456">
            <v>78.298474291515134</v>
          </cell>
          <cell r="V456">
            <v>0.10570249421826702</v>
          </cell>
          <cell r="AA456">
            <v>65.290710000000004</v>
          </cell>
          <cell r="AB456">
            <v>4.9945579999999996</v>
          </cell>
          <cell r="AC456">
            <v>0.28866700000000001</v>
          </cell>
          <cell r="AD456">
            <v>0.72426550300000003</v>
          </cell>
          <cell r="AE456">
            <v>2.2481909999999998</v>
          </cell>
          <cell r="AF456">
            <v>4.2250329999999998</v>
          </cell>
        </row>
        <row r="457">
          <cell r="A457" t="str">
            <v>BUNGSU - BASE3. High Value</v>
          </cell>
          <cell r="B457" t="str">
            <v>Oil-Gas</v>
          </cell>
          <cell r="C457" t="str">
            <v>3. High Value</v>
          </cell>
          <cell r="D457" t="str">
            <v>BUNGSU - BASE</v>
          </cell>
          <cell r="E457" t="str">
            <v>BUNGSU</v>
          </cell>
          <cell r="F457" t="str">
            <v>E0. On Production</v>
          </cell>
          <cell r="G457" t="str">
            <v>BOB PERTAMINA - BUMI SIAK PUSAKO</v>
          </cell>
          <cell r="H457">
            <v>2.5089999999999999</v>
          </cell>
          <cell r="K457">
            <v>1864</v>
          </cell>
          <cell r="L457">
            <v>95.15</v>
          </cell>
          <cell r="M457">
            <v>0.33</v>
          </cell>
          <cell r="N457">
            <v>342.87</v>
          </cell>
          <cell r="O457">
            <v>0</v>
          </cell>
          <cell r="P457" t="str">
            <v/>
          </cell>
          <cell r="Q457">
            <v>0.3258064</v>
          </cell>
          <cell r="R457">
            <v>325.2355</v>
          </cell>
          <cell r="S457">
            <v>0.79994589999999999</v>
          </cell>
          <cell r="T457">
            <v>0.92370890000000005</v>
          </cell>
          <cell r="U457">
            <v>78.298474291515134</v>
          </cell>
          <cell r="V457">
            <v>0.10570249421826702</v>
          </cell>
          <cell r="AA457">
            <v>65.290710000000004</v>
          </cell>
          <cell r="AB457">
            <v>4.9945579999999996</v>
          </cell>
          <cell r="AC457">
            <v>0.28866700000000001</v>
          </cell>
          <cell r="AD457">
            <v>0.72426550300000003</v>
          </cell>
          <cell r="AE457">
            <v>2.2481909999999998</v>
          </cell>
          <cell r="AF457">
            <v>4.2250329999999998</v>
          </cell>
        </row>
        <row r="458">
          <cell r="A458" t="str">
            <v>BUNGSU WEST - BASE1. Low Value</v>
          </cell>
          <cell r="B458" t="str">
            <v>Oil-Gas</v>
          </cell>
          <cell r="C458" t="str">
            <v>1. Low Value</v>
          </cell>
          <cell r="D458" t="str">
            <v>BUNGSU WEST - BASE</v>
          </cell>
          <cell r="E458" t="str">
            <v>BUNGSU WEST</v>
          </cell>
          <cell r="F458" t="str">
            <v>E0. On Production</v>
          </cell>
          <cell r="G458" t="str">
            <v>BOB PERTAMINA - BUMI SIAK PUSAKO</v>
          </cell>
          <cell r="H458">
            <v>0.29899999999999999</v>
          </cell>
          <cell r="K458">
            <v>1754</v>
          </cell>
          <cell r="L458">
            <v>73.150000000000006</v>
          </cell>
          <cell r="M458">
            <v>0.35</v>
          </cell>
          <cell r="N458">
            <v>820.76</v>
          </cell>
          <cell r="O458">
            <v>0</v>
          </cell>
          <cell r="P458" t="str">
            <v/>
          </cell>
          <cell r="Q458">
            <v>0.34806429999999999</v>
          </cell>
          <cell r="R458">
            <v>819.32479999999998</v>
          </cell>
          <cell r="S458">
            <v>0.79838010000000004</v>
          </cell>
          <cell r="T458">
            <v>0.59659510000000004</v>
          </cell>
          <cell r="U458">
            <v>135.83289825579945</v>
          </cell>
          <cell r="V458">
            <v>0.1833736387899195</v>
          </cell>
          <cell r="AA458">
            <v>25.865559999999999</v>
          </cell>
          <cell r="AB458">
            <v>43.908439999999999</v>
          </cell>
          <cell r="AC458">
            <v>0.30338969999999998</v>
          </cell>
          <cell r="AD458">
            <v>9.0713520299999989E-2</v>
          </cell>
          <cell r="AE458">
            <v>2.0364170000000001E-2</v>
          </cell>
          <cell r="AF458">
            <v>80.622810000000001</v>
          </cell>
        </row>
        <row r="459">
          <cell r="A459" t="str">
            <v>BUNGSU WEST - BASE2. Middle Value</v>
          </cell>
          <cell r="B459" t="str">
            <v>Oil-Gas</v>
          </cell>
          <cell r="C459" t="str">
            <v>2. Middle Value</v>
          </cell>
          <cell r="D459" t="str">
            <v>BUNGSU WEST - BASE</v>
          </cell>
          <cell r="E459" t="str">
            <v>BUNGSU WEST</v>
          </cell>
          <cell r="F459" t="str">
            <v>E0. On Production</v>
          </cell>
          <cell r="G459" t="str">
            <v>BOB PERTAMINA - BUMI SIAK PUSAKO</v>
          </cell>
          <cell r="H459">
            <v>0.29899999999999999</v>
          </cell>
          <cell r="K459">
            <v>1754</v>
          </cell>
          <cell r="L459">
            <v>73.150000000000006</v>
          </cell>
          <cell r="M459">
            <v>0.35</v>
          </cell>
          <cell r="N459">
            <v>820.76</v>
          </cell>
          <cell r="O459">
            <v>0</v>
          </cell>
          <cell r="P459" t="str">
            <v/>
          </cell>
          <cell r="Q459">
            <v>0.34806429999999999</v>
          </cell>
          <cell r="R459">
            <v>819.32479999999998</v>
          </cell>
          <cell r="S459">
            <v>0.79838010000000004</v>
          </cell>
          <cell r="T459">
            <v>0.59659510000000004</v>
          </cell>
          <cell r="U459">
            <v>135.83289825579945</v>
          </cell>
          <cell r="V459">
            <v>0.1833736387899195</v>
          </cell>
          <cell r="AA459">
            <v>25.865559999999999</v>
          </cell>
          <cell r="AB459">
            <v>43.908439999999999</v>
          </cell>
          <cell r="AC459">
            <v>0.30338969999999998</v>
          </cell>
          <cell r="AD459">
            <v>9.0713520299999989E-2</v>
          </cell>
          <cell r="AE459">
            <v>2.0364170000000001E-2</v>
          </cell>
          <cell r="AF459">
            <v>80.622810000000001</v>
          </cell>
        </row>
        <row r="460">
          <cell r="A460" t="str">
            <v>BUNGSU WEST - BASE3. High Value</v>
          </cell>
          <cell r="B460" t="str">
            <v>Oil-Gas</v>
          </cell>
          <cell r="C460" t="str">
            <v>3. High Value</v>
          </cell>
          <cell r="D460" t="str">
            <v>BUNGSU WEST - BASE</v>
          </cell>
          <cell r="E460" t="str">
            <v>BUNGSU WEST</v>
          </cell>
          <cell r="F460" t="str">
            <v>E0. On Production</v>
          </cell>
          <cell r="G460" t="str">
            <v>BOB PERTAMINA - BUMI SIAK PUSAKO</v>
          </cell>
          <cell r="H460">
            <v>0.29899999999999999</v>
          </cell>
          <cell r="K460">
            <v>1754</v>
          </cell>
          <cell r="L460">
            <v>73.150000000000006</v>
          </cell>
          <cell r="M460">
            <v>0.35</v>
          </cell>
          <cell r="N460">
            <v>820.76</v>
          </cell>
          <cell r="O460">
            <v>0</v>
          </cell>
          <cell r="P460" t="str">
            <v/>
          </cell>
          <cell r="Q460">
            <v>0.34806429999999999</v>
          </cell>
          <cell r="R460">
            <v>819.32479999999998</v>
          </cell>
          <cell r="S460">
            <v>0.79838010000000004</v>
          </cell>
          <cell r="T460">
            <v>0.59659510000000004</v>
          </cell>
          <cell r="U460">
            <v>135.83289825579945</v>
          </cell>
          <cell r="V460">
            <v>0.1833736387899195</v>
          </cell>
          <cell r="AA460">
            <v>25.865559999999999</v>
          </cell>
          <cell r="AB460">
            <v>43.908439999999999</v>
          </cell>
          <cell r="AC460">
            <v>0.30338969999999998</v>
          </cell>
          <cell r="AD460">
            <v>9.0713520299999989E-2</v>
          </cell>
          <cell r="AE460">
            <v>2.0364170000000001E-2</v>
          </cell>
          <cell r="AF460">
            <v>80.622810000000001</v>
          </cell>
        </row>
        <row r="461">
          <cell r="A461" t="str">
            <v>SUBAN - PHASE 1 - UNITISASI CORRIDOR1. Low Value</v>
          </cell>
          <cell r="B461" t="str">
            <v>Gas</v>
          </cell>
          <cell r="C461" t="str">
            <v>1. Low Value</v>
          </cell>
          <cell r="D461" t="str">
            <v>SUBAN - PHASE 1 - UNITISASI CORRIDOR</v>
          </cell>
          <cell r="E461" t="str">
            <v>SUBAN</v>
          </cell>
          <cell r="F461" t="str">
            <v>E0. On Production</v>
          </cell>
          <cell r="G461" t="str">
            <v>CONOCOPHILLIPS (GRISSIK) LTD.</v>
          </cell>
          <cell r="H461">
            <v>6208</v>
          </cell>
          <cell r="K461">
            <v>7100</v>
          </cell>
          <cell r="L461">
            <v>152.9</v>
          </cell>
          <cell r="M461">
            <v>6.5000000000000002E-2</v>
          </cell>
          <cell r="N461">
            <v>200</v>
          </cell>
          <cell r="P461" t="str">
            <v/>
          </cell>
          <cell r="Q461">
            <v>6.3309009999999999E-2</v>
          </cell>
          <cell r="R461">
            <v>201.2441</v>
          </cell>
          <cell r="S461">
            <v>0.20002229999999999</v>
          </cell>
          <cell r="T461">
            <v>0.71957709999999997</v>
          </cell>
          <cell r="U461">
            <v>1.8337681678548436</v>
          </cell>
          <cell r="V461">
            <v>2.4755765794190407E-3</v>
          </cell>
          <cell r="W461">
            <v>17.193406099999997</v>
          </cell>
          <cell r="X461">
            <v>137.58555514784942</v>
          </cell>
          <cell r="Y461">
            <v>40.267003323197819</v>
          </cell>
          <cell r="Z461">
            <v>121.15585360710162</v>
          </cell>
          <cell r="AA461">
            <v>33.022100000000002</v>
          </cell>
          <cell r="AB461">
            <v>83.732910000000004</v>
          </cell>
          <cell r="AC461">
            <v>0.75342169999999997</v>
          </cell>
          <cell r="AD461">
            <v>4677.2419135999999</v>
          </cell>
          <cell r="AE461">
            <v>17.20618</v>
          </cell>
          <cell r="AF461">
            <v>196.81720000000001</v>
          </cell>
        </row>
        <row r="462">
          <cell r="A462" t="str">
            <v>SUBAN - PHASE 1 - UNITISASI CORRIDOR2. Middle Value</v>
          </cell>
          <cell r="B462" t="str">
            <v>Gas</v>
          </cell>
          <cell r="C462" t="str">
            <v>2. Middle Value</v>
          </cell>
          <cell r="D462" t="str">
            <v>SUBAN - PHASE 1 - UNITISASI CORRIDOR</v>
          </cell>
          <cell r="E462" t="str">
            <v>SUBAN</v>
          </cell>
          <cell r="F462" t="str">
            <v>E0. On Production</v>
          </cell>
          <cell r="G462" t="str">
            <v>CONOCOPHILLIPS (GRISSIK) LTD.</v>
          </cell>
          <cell r="H462">
            <v>6623</v>
          </cell>
          <cell r="K462">
            <v>7100</v>
          </cell>
          <cell r="L462">
            <v>152.9</v>
          </cell>
          <cell r="M462">
            <v>6.5000000000000002E-2</v>
          </cell>
          <cell r="N462">
            <v>200</v>
          </cell>
          <cell r="P462" t="str">
            <v/>
          </cell>
          <cell r="Q462">
            <v>6.3309009999999999E-2</v>
          </cell>
          <cell r="R462">
            <v>201.2441</v>
          </cell>
          <cell r="S462">
            <v>0.20002229999999999</v>
          </cell>
          <cell r="T462">
            <v>0.71957709999999997</v>
          </cell>
          <cell r="U462">
            <v>1.8337681678548436</v>
          </cell>
          <cell r="V462">
            <v>2.4755765794190407E-3</v>
          </cell>
          <cell r="W462">
            <v>17.193406099999997</v>
          </cell>
          <cell r="X462">
            <v>137.58555514784942</v>
          </cell>
          <cell r="Y462">
            <v>40.267003323197819</v>
          </cell>
          <cell r="Z462">
            <v>121.15585360710162</v>
          </cell>
          <cell r="AA462">
            <v>33.022100000000002</v>
          </cell>
          <cell r="AB462">
            <v>83.732910000000004</v>
          </cell>
          <cell r="AC462">
            <v>0.75342169999999997</v>
          </cell>
          <cell r="AD462">
            <v>4989.9119191</v>
          </cell>
          <cell r="AE462">
            <v>17.20618</v>
          </cell>
          <cell r="AF462">
            <v>196.81720000000001</v>
          </cell>
        </row>
        <row r="463">
          <cell r="A463" t="str">
            <v>SUBAN - PHASE 1 - UNITISASI CORRIDOR3. High Value</v>
          </cell>
          <cell r="B463" t="str">
            <v>Gas</v>
          </cell>
          <cell r="C463" t="str">
            <v>3. High Value</v>
          </cell>
          <cell r="D463" t="str">
            <v>SUBAN - PHASE 1 - UNITISASI CORRIDOR</v>
          </cell>
          <cell r="E463" t="str">
            <v>SUBAN</v>
          </cell>
          <cell r="F463" t="str">
            <v>E0. On Production</v>
          </cell>
          <cell r="G463" t="str">
            <v>CONOCOPHILLIPS (GRISSIK) LTD.</v>
          </cell>
          <cell r="H463">
            <v>7159</v>
          </cell>
          <cell r="K463">
            <v>7100</v>
          </cell>
          <cell r="L463">
            <v>152.9</v>
          </cell>
          <cell r="M463">
            <v>6.5000000000000002E-2</v>
          </cell>
          <cell r="N463">
            <v>200</v>
          </cell>
          <cell r="P463" t="str">
            <v/>
          </cell>
          <cell r="Q463">
            <v>6.3309009999999999E-2</v>
          </cell>
          <cell r="R463">
            <v>201.2441</v>
          </cell>
          <cell r="S463">
            <v>0.20002229999999999</v>
          </cell>
          <cell r="T463">
            <v>0.71957709999999997</v>
          </cell>
          <cell r="U463">
            <v>1.8337681678548436</v>
          </cell>
          <cell r="V463">
            <v>2.4755765794190407E-3</v>
          </cell>
          <cell r="W463">
            <v>17.193406099999997</v>
          </cell>
          <cell r="X463">
            <v>137.58555514784942</v>
          </cell>
          <cell r="Y463">
            <v>40.267003323197819</v>
          </cell>
          <cell r="Z463">
            <v>121.15585360710162</v>
          </cell>
          <cell r="AA463">
            <v>33.022100000000002</v>
          </cell>
          <cell r="AB463">
            <v>83.732910000000004</v>
          </cell>
          <cell r="AC463">
            <v>0.75342169999999997</v>
          </cell>
          <cell r="AD463">
            <v>5393.7459503</v>
          </cell>
          <cell r="AE463">
            <v>17.20618</v>
          </cell>
          <cell r="AF463">
            <v>196.81720000000001</v>
          </cell>
        </row>
        <row r="464">
          <cell r="A464" t="str">
            <v>SUBAN - PHASE 2 - UNITISASI CORRIDOR1. Low Value</v>
          </cell>
          <cell r="B464" t="str">
            <v>Gas</v>
          </cell>
          <cell r="C464" t="str">
            <v>1. Low Value</v>
          </cell>
          <cell r="D464" t="str">
            <v>SUBAN - PHASE 2 - UNITISASI CORRIDOR</v>
          </cell>
          <cell r="E464" t="str">
            <v>SUBAN</v>
          </cell>
          <cell r="F464" t="str">
            <v>E0. On Production</v>
          </cell>
          <cell r="G464" t="str">
            <v>CONOCOPHILLIPS (GRISSIK) LTD.</v>
          </cell>
          <cell r="H464">
            <v>6208</v>
          </cell>
          <cell r="K464">
            <v>7100</v>
          </cell>
          <cell r="L464">
            <v>152.9</v>
          </cell>
          <cell r="M464">
            <v>6.5000000000000002E-2</v>
          </cell>
          <cell r="N464">
            <v>200</v>
          </cell>
          <cell r="P464" t="str">
            <v/>
          </cell>
          <cell r="Q464">
            <v>6.3309009999999999E-2</v>
          </cell>
          <cell r="R464">
            <v>201.2441</v>
          </cell>
          <cell r="S464">
            <v>0.20002229999999999</v>
          </cell>
          <cell r="T464">
            <v>0.71957709999999997</v>
          </cell>
          <cell r="U464">
            <v>1.8337681678548436</v>
          </cell>
          <cell r="V464">
            <v>2.4755765794190407E-3</v>
          </cell>
          <cell r="W464">
            <v>17.193406099999997</v>
          </cell>
          <cell r="X464">
            <v>137.58555514784942</v>
          </cell>
          <cell r="Y464">
            <v>40.267003323197819</v>
          </cell>
          <cell r="Z464">
            <v>121.15585360710162</v>
          </cell>
          <cell r="AA464">
            <v>33.022100000000002</v>
          </cell>
          <cell r="AB464">
            <v>83.732910000000004</v>
          </cell>
          <cell r="AC464">
            <v>0.75342169999999997</v>
          </cell>
          <cell r="AD464">
            <v>4677.2419135999999</v>
          </cell>
          <cell r="AE464">
            <v>17.20618</v>
          </cell>
          <cell r="AF464">
            <v>196.81720000000001</v>
          </cell>
        </row>
        <row r="465">
          <cell r="A465" t="str">
            <v>SUBAN - PHASE 2 - UNITISASI CORRIDOR2. Middle Value</v>
          </cell>
          <cell r="B465" t="str">
            <v>Gas</v>
          </cell>
          <cell r="C465" t="str">
            <v>2. Middle Value</v>
          </cell>
          <cell r="D465" t="str">
            <v>SUBAN - PHASE 2 - UNITISASI CORRIDOR</v>
          </cell>
          <cell r="E465" t="str">
            <v>SUBAN</v>
          </cell>
          <cell r="F465" t="str">
            <v>E0. On Production</v>
          </cell>
          <cell r="G465" t="str">
            <v>CONOCOPHILLIPS (GRISSIK) LTD.</v>
          </cell>
          <cell r="H465">
            <v>6623</v>
          </cell>
          <cell r="K465">
            <v>7100</v>
          </cell>
          <cell r="L465">
            <v>152.9</v>
          </cell>
          <cell r="M465">
            <v>6.5000000000000002E-2</v>
          </cell>
          <cell r="N465">
            <v>200</v>
          </cell>
          <cell r="P465" t="str">
            <v/>
          </cell>
          <cell r="Q465">
            <v>6.3309009999999999E-2</v>
          </cell>
          <cell r="R465">
            <v>201.2441</v>
          </cell>
          <cell r="S465">
            <v>0.20002229999999999</v>
          </cell>
          <cell r="T465">
            <v>0.71957709999999997</v>
          </cell>
          <cell r="U465">
            <v>1.8337681678548436</v>
          </cell>
          <cell r="V465">
            <v>2.4755765794190407E-3</v>
          </cell>
          <cell r="W465">
            <v>17.193406099999997</v>
          </cell>
          <cell r="X465">
            <v>137.58555514784942</v>
          </cell>
          <cell r="Y465">
            <v>40.267003323197819</v>
          </cell>
          <cell r="Z465">
            <v>121.15585360710162</v>
          </cell>
          <cell r="AA465">
            <v>33.022100000000002</v>
          </cell>
          <cell r="AB465">
            <v>83.732910000000004</v>
          </cell>
          <cell r="AC465">
            <v>0.75342169999999997</v>
          </cell>
          <cell r="AD465">
            <v>4989.9119191</v>
          </cell>
          <cell r="AE465">
            <v>17.20618</v>
          </cell>
          <cell r="AF465">
            <v>196.81720000000001</v>
          </cell>
        </row>
        <row r="466">
          <cell r="A466" t="str">
            <v>SUBAN - PHASE 2 - UNITISASI CORRIDOR3. High Value</v>
          </cell>
          <cell r="B466" t="str">
            <v>Gas</v>
          </cell>
          <cell r="C466" t="str">
            <v>3. High Value</v>
          </cell>
          <cell r="D466" t="str">
            <v>SUBAN - PHASE 2 - UNITISASI CORRIDOR</v>
          </cell>
          <cell r="E466" t="str">
            <v>SUBAN</v>
          </cell>
          <cell r="F466" t="str">
            <v>E0. On Production</v>
          </cell>
          <cell r="G466" t="str">
            <v>CONOCOPHILLIPS (GRISSIK) LTD.</v>
          </cell>
          <cell r="H466">
            <v>7159</v>
          </cell>
          <cell r="K466">
            <v>7100</v>
          </cell>
          <cell r="L466">
            <v>152.9</v>
          </cell>
          <cell r="M466">
            <v>6.5000000000000002E-2</v>
          </cell>
          <cell r="N466">
            <v>200</v>
          </cell>
          <cell r="P466" t="str">
            <v/>
          </cell>
          <cell r="Q466">
            <v>6.3309009999999999E-2</v>
          </cell>
          <cell r="R466">
            <v>201.2441</v>
          </cell>
          <cell r="S466">
            <v>0.20002229999999999</v>
          </cell>
          <cell r="T466">
            <v>0.71957709999999997</v>
          </cell>
          <cell r="U466">
            <v>1.8337681678548436</v>
          </cell>
          <cell r="V466">
            <v>2.4755765794190407E-3</v>
          </cell>
          <cell r="W466">
            <v>17.193406099999997</v>
          </cell>
          <cell r="X466">
            <v>137.58555514784942</v>
          </cell>
          <cell r="Y466">
            <v>40.267003323197819</v>
          </cell>
          <cell r="Z466">
            <v>121.15585360710162</v>
          </cell>
          <cell r="AA466">
            <v>33.022100000000002</v>
          </cell>
          <cell r="AB466">
            <v>83.732910000000004</v>
          </cell>
          <cell r="AC466">
            <v>0.75342169999999997</v>
          </cell>
          <cell r="AD466">
            <v>5393.7459503</v>
          </cell>
          <cell r="AE466">
            <v>17.20618</v>
          </cell>
          <cell r="AF466">
            <v>196.81720000000001</v>
          </cell>
        </row>
        <row r="467">
          <cell r="A467" t="str">
            <v>BUTUN - BASE1. Low Value</v>
          </cell>
          <cell r="B467" t="str">
            <v>Oil-Gas</v>
          </cell>
          <cell r="C467" t="str">
            <v>1. Low Value</v>
          </cell>
          <cell r="D467" t="str">
            <v>BUTUN - BASE</v>
          </cell>
          <cell r="E467" t="str">
            <v>BUTUN</v>
          </cell>
          <cell r="F467" t="str">
            <v>E0. On Production</v>
          </cell>
          <cell r="G467" t="str">
            <v>BOB PERTAMINA - BUMI SIAK PUSAKO</v>
          </cell>
          <cell r="H467">
            <v>12.551</v>
          </cell>
          <cell r="K467">
            <v>3929.77</v>
          </cell>
          <cell r="L467">
            <v>119.9</v>
          </cell>
          <cell r="M467">
            <v>0.21833138791618031</v>
          </cell>
          <cell r="N467">
            <v>395.08</v>
          </cell>
          <cell r="O467">
            <v>0</v>
          </cell>
          <cell r="P467" t="str">
            <v/>
          </cell>
          <cell r="Q467">
            <v>0.22003800000000001</v>
          </cell>
          <cell r="R467">
            <v>362.49689999999998</v>
          </cell>
          <cell r="S467">
            <v>0.69811330000000005</v>
          </cell>
          <cell r="T467">
            <v>0.83180670000000001</v>
          </cell>
          <cell r="U467">
            <v>46.318054769276792</v>
          </cell>
          <cell r="V467">
            <v>6.2529110059318313E-2</v>
          </cell>
          <cell r="AA467">
            <v>19.483979999999999</v>
          </cell>
          <cell r="AB467">
            <v>7.3246190000000002</v>
          </cell>
          <cell r="AC467">
            <v>0.27829359999999997</v>
          </cell>
          <cell r="AD467">
            <v>3.4928629735999999</v>
          </cell>
          <cell r="AE467">
            <v>2.6038239999999999</v>
          </cell>
          <cell r="AF467">
            <v>4.8097060000000003</v>
          </cell>
        </row>
        <row r="468">
          <cell r="A468" t="str">
            <v>BUTUN - BASE2. Middle Value</v>
          </cell>
          <cell r="B468" t="str">
            <v>Oil-Gas</v>
          </cell>
          <cell r="C468" t="str">
            <v>2. Middle Value</v>
          </cell>
          <cell r="D468" t="str">
            <v>BUTUN - BASE</v>
          </cell>
          <cell r="E468" t="str">
            <v>BUTUN</v>
          </cell>
          <cell r="F468" t="str">
            <v>E0. On Production</v>
          </cell>
          <cell r="G468" t="str">
            <v>BOB PERTAMINA - BUMI SIAK PUSAKO</v>
          </cell>
          <cell r="H468">
            <v>12.551</v>
          </cell>
          <cell r="K468">
            <v>3929.77</v>
          </cell>
          <cell r="L468">
            <v>119.9</v>
          </cell>
          <cell r="M468">
            <v>0.21833138791618031</v>
          </cell>
          <cell r="N468">
            <v>395.08</v>
          </cell>
          <cell r="O468">
            <v>0</v>
          </cell>
          <cell r="P468" t="str">
            <v/>
          </cell>
          <cell r="Q468">
            <v>0.22003800000000001</v>
          </cell>
          <cell r="R468">
            <v>362.49689999999998</v>
          </cell>
          <cell r="S468">
            <v>0.69811330000000005</v>
          </cell>
          <cell r="T468">
            <v>0.83180670000000001</v>
          </cell>
          <cell r="U468">
            <v>46.318054769276792</v>
          </cell>
          <cell r="V468">
            <v>6.2529110059318313E-2</v>
          </cell>
          <cell r="AA468">
            <v>19.483979999999999</v>
          </cell>
          <cell r="AB468">
            <v>7.3246190000000002</v>
          </cell>
          <cell r="AC468">
            <v>0.27829359999999997</v>
          </cell>
          <cell r="AD468">
            <v>3.4928629735999999</v>
          </cell>
          <cell r="AE468">
            <v>2.6038239999999999</v>
          </cell>
          <cell r="AF468">
            <v>4.8097060000000003</v>
          </cell>
        </row>
        <row r="469">
          <cell r="A469" t="str">
            <v>BUTUN - BASE3. High Value</v>
          </cell>
          <cell r="B469" t="str">
            <v>Oil-Gas</v>
          </cell>
          <cell r="C469" t="str">
            <v>3. High Value</v>
          </cell>
          <cell r="D469" t="str">
            <v>BUTUN - BASE</v>
          </cell>
          <cell r="E469" t="str">
            <v>BUTUN</v>
          </cell>
          <cell r="F469" t="str">
            <v>E0. On Production</v>
          </cell>
          <cell r="G469" t="str">
            <v>BOB PERTAMINA - BUMI SIAK PUSAKO</v>
          </cell>
          <cell r="H469">
            <v>12.551</v>
          </cell>
          <cell r="K469">
            <v>3929.77</v>
          </cell>
          <cell r="L469">
            <v>119.9</v>
          </cell>
          <cell r="M469">
            <v>0.21833138791618031</v>
          </cell>
          <cell r="N469">
            <v>395.08</v>
          </cell>
          <cell r="O469">
            <v>0</v>
          </cell>
          <cell r="P469" t="str">
            <v/>
          </cell>
          <cell r="Q469">
            <v>0.22003800000000001</v>
          </cell>
          <cell r="R469">
            <v>362.49689999999998</v>
          </cell>
          <cell r="S469">
            <v>0.69811330000000005</v>
          </cell>
          <cell r="T469">
            <v>0.83180670000000001</v>
          </cell>
          <cell r="U469">
            <v>46.318054769276792</v>
          </cell>
          <cell r="V469">
            <v>6.2529110059318313E-2</v>
          </cell>
          <cell r="AA469">
            <v>19.483979999999999</v>
          </cell>
          <cell r="AB469">
            <v>7.3246190000000002</v>
          </cell>
          <cell r="AC469">
            <v>0.27829359999999997</v>
          </cell>
          <cell r="AD469">
            <v>3.4928629735999999</v>
          </cell>
          <cell r="AE469">
            <v>2.6038239999999999</v>
          </cell>
          <cell r="AF469">
            <v>4.8097060000000003</v>
          </cell>
        </row>
        <row r="470">
          <cell r="A470" t="str">
            <v>CAMAR - BASE1. Low Value</v>
          </cell>
          <cell r="B470" t="str">
            <v>Oil-Gas</v>
          </cell>
          <cell r="C470" t="str">
            <v>1. Low Value</v>
          </cell>
          <cell r="D470" t="str">
            <v>CAMAR - BASE</v>
          </cell>
          <cell r="E470" t="str">
            <v>CAMAR</v>
          </cell>
          <cell r="F470" t="str">
            <v>E0. On Production</v>
          </cell>
          <cell r="G470" t="str">
            <v>CAMAR RESOURCES CANADA INC.</v>
          </cell>
          <cell r="H470">
            <v>95.33</v>
          </cell>
          <cell r="K470">
            <v>4150</v>
          </cell>
          <cell r="L470" t="str">
            <v/>
          </cell>
          <cell r="M470">
            <v>0.25652940000000002</v>
          </cell>
          <cell r="N470">
            <v>70</v>
          </cell>
          <cell r="P470" t="str">
            <v/>
          </cell>
          <cell r="Q470">
            <v>0.25567040000000002</v>
          </cell>
          <cell r="R470">
            <v>56.133009999999999</v>
          </cell>
          <cell r="S470">
            <v>0.44302229999999998</v>
          </cell>
          <cell r="T470">
            <v>0.81308139999999995</v>
          </cell>
          <cell r="U470">
            <v>5.1696173174086857</v>
          </cell>
          <cell r="V470">
            <v>6.9789539266062071E-3</v>
          </cell>
          <cell r="Z470">
            <v>2.8283162263400521</v>
          </cell>
          <cell r="AA470">
            <v>187.4821</v>
          </cell>
          <cell r="AB470">
            <v>38.075760000000002</v>
          </cell>
          <cell r="AC470">
            <v>0.61310350000000002</v>
          </cell>
          <cell r="AD470">
            <v>58.447156655000001</v>
          </cell>
          <cell r="AE470">
            <v>40.201250000000002</v>
          </cell>
          <cell r="AF470">
            <v>248.17670000000001</v>
          </cell>
        </row>
        <row r="471">
          <cell r="A471" t="str">
            <v>CAMAR - BASE2. Middle Value</v>
          </cell>
          <cell r="B471" t="str">
            <v>Oil-Gas</v>
          </cell>
          <cell r="C471" t="str">
            <v>2. Middle Value</v>
          </cell>
          <cell r="D471" t="str">
            <v>CAMAR - BASE</v>
          </cell>
          <cell r="E471" t="str">
            <v>CAMAR</v>
          </cell>
          <cell r="F471" t="str">
            <v>E0. On Production</v>
          </cell>
          <cell r="G471" t="str">
            <v>CAMAR RESOURCES CANADA INC.</v>
          </cell>
          <cell r="H471">
            <v>152.91999999999999</v>
          </cell>
          <cell r="K471">
            <v>4150</v>
          </cell>
          <cell r="L471" t="str">
            <v/>
          </cell>
          <cell r="M471">
            <v>0.25652940000000002</v>
          </cell>
          <cell r="N471">
            <v>70</v>
          </cell>
          <cell r="P471" t="str">
            <v/>
          </cell>
          <cell r="Q471">
            <v>0.25567040000000002</v>
          </cell>
          <cell r="R471">
            <v>56.133009999999999</v>
          </cell>
          <cell r="S471">
            <v>0.44302229999999998</v>
          </cell>
          <cell r="T471">
            <v>0.81308139999999995</v>
          </cell>
          <cell r="U471">
            <v>5.1696173174086857</v>
          </cell>
          <cell r="V471">
            <v>6.9789539266062071E-3</v>
          </cell>
          <cell r="Z471">
            <v>2.8283162263400521</v>
          </cell>
          <cell r="AA471">
            <v>187.4821</v>
          </cell>
          <cell r="AB471">
            <v>38.075760000000002</v>
          </cell>
          <cell r="AC471">
            <v>0.61310350000000002</v>
          </cell>
          <cell r="AD471">
            <v>93.755787220000002</v>
          </cell>
          <cell r="AE471">
            <v>40.201250000000002</v>
          </cell>
          <cell r="AF471">
            <v>248.17670000000001</v>
          </cell>
        </row>
        <row r="472">
          <cell r="A472" t="str">
            <v>CAMAR - BASE3. High Value</v>
          </cell>
          <cell r="B472" t="str">
            <v>Oil-Gas</v>
          </cell>
          <cell r="C472" t="str">
            <v>3. High Value</v>
          </cell>
          <cell r="D472" t="str">
            <v>CAMAR - BASE</v>
          </cell>
          <cell r="E472" t="str">
            <v>CAMAR</v>
          </cell>
          <cell r="F472" t="str">
            <v>E0. On Production</v>
          </cell>
          <cell r="G472" t="str">
            <v>CAMAR RESOURCES CANADA INC.</v>
          </cell>
          <cell r="H472">
            <v>176.1</v>
          </cell>
          <cell r="K472">
            <v>4150</v>
          </cell>
          <cell r="L472" t="str">
            <v/>
          </cell>
          <cell r="M472">
            <v>0.25652940000000002</v>
          </cell>
          <cell r="N472">
            <v>70</v>
          </cell>
          <cell r="P472" t="str">
            <v/>
          </cell>
          <cell r="Q472">
            <v>0.25567040000000002</v>
          </cell>
          <cell r="R472">
            <v>56.133009999999999</v>
          </cell>
          <cell r="S472">
            <v>0.44302229999999998</v>
          </cell>
          <cell r="T472">
            <v>0.81308139999999995</v>
          </cell>
          <cell r="U472">
            <v>5.1696173174086857</v>
          </cell>
          <cell r="V472">
            <v>6.9789539266062071E-3</v>
          </cell>
          <cell r="Z472">
            <v>2.8283162263400521</v>
          </cell>
          <cell r="AA472">
            <v>187.4821</v>
          </cell>
          <cell r="AB472">
            <v>38.075760000000002</v>
          </cell>
          <cell r="AC472">
            <v>0.61310350000000002</v>
          </cell>
          <cell r="AD472">
            <v>107.96752635</v>
          </cell>
          <cell r="AE472">
            <v>40.201250000000002</v>
          </cell>
          <cell r="AF472">
            <v>248.17670000000001</v>
          </cell>
        </row>
        <row r="473">
          <cell r="A473" t="str">
            <v>CEBAKAN - BASE1. Low Value</v>
          </cell>
          <cell r="B473" t="str">
            <v>Oil-Gas</v>
          </cell>
          <cell r="C473" t="str">
            <v>1. Low Value</v>
          </cell>
          <cell r="D473" t="str">
            <v>CEBAKAN - BASE</v>
          </cell>
          <cell r="E473" t="str">
            <v>CEBAKAN</v>
          </cell>
          <cell r="F473" t="str">
            <v>E0. On Production</v>
          </cell>
          <cell r="G473" t="str">
            <v>PT PERTAMINA HULU ROKAN</v>
          </cell>
          <cell r="H473">
            <v>1.6910000000000001</v>
          </cell>
          <cell r="K473">
            <v>2868</v>
          </cell>
          <cell r="L473" t="str">
            <v/>
          </cell>
          <cell r="M473">
            <v>0.22500000000000001</v>
          </cell>
          <cell r="N473">
            <v>400</v>
          </cell>
          <cell r="P473" t="str">
            <v/>
          </cell>
          <cell r="Q473">
            <v>0.22403029999999999</v>
          </cell>
          <cell r="R473">
            <v>359.79849999999999</v>
          </cell>
          <cell r="S473">
            <v>0.67136589999999996</v>
          </cell>
          <cell r="T473">
            <v>0.65211669999999999</v>
          </cell>
          <cell r="U473">
            <v>35.289922925200806</v>
          </cell>
          <cell r="V473">
            <v>4.7641194898332219E-2</v>
          </cell>
          <cell r="AA473">
            <v>25.335560000000001</v>
          </cell>
          <cell r="AB473">
            <v>107.30370000000001</v>
          </cell>
          <cell r="AC473">
            <v>0.23198679999999999</v>
          </cell>
          <cell r="AD473">
            <v>0.39228967879999999</v>
          </cell>
          <cell r="AE473">
            <v>51.23319</v>
          </cell>
          <cell r="AF473">
            <v>726.81830000000002</v>
          </cell>
        </row>
        <row r="474">
          <cell r="A474" t="str">
            <v>CEBAKAN - BASE2. Middle Value</v>
          </cell>
          <cell r="B474" t="str">
            <v>Oil-Gas</v>
          </cell>
          <cell r="C474" t="str">
            <v>2. Middle Value</v>
          </cell>
          <cell r="D474" t="str">
            <v>CEBAKAN - BASE</v>
          </cell>
          <cell r="E474" t="str">
            <v>CEBAKAN</v>
          </cell>
          <cell r="F474" t="str">
            <v>E0. On Production</v>
          </cell>
          <cell r="G474" t="str">
            <v>PT PERTAMINA HULU ROKAN</v>
          </cell>
          <cell r="H474">
            <v>1.6910000000000001</v>
          </cell>
          <cell r="K474">
            <v>2868</v>
          </cell>
          <cell r="L474" t="str">
            <v/>
          </cell>
          <cell r="M474">
            <v>0.22500000000000001</v>
          </cell>
          <cell r="N474">
            <v>400</v>
          </cell>
          <cell r="P474" t="str">
            <v/>
          </cell>
          <cell r="Q474">
            <v>0.22403029999999999</v>
          </cell>
          <cell r="R474">
            <v>359.79849999999999</v>
          </cell>
          <cell r="S474">
            <v>0.67136589999999996</v>
          </cell>
          <cell r="T474">
            <v>0.65211669999999999</v>
          </cell>
          <cell r="U474">
            <v>35.289922925200806</v>
          </cell>
          <cell r="V474">
            <v>4.7641194898332219E-2</v>
          </cell>
          <cell r="AA474">
            <v>25.335560000000001</v>
          </cell>
          <cell r="AB474">
            <v>107.30370000000001</v>
          </cell>
          <cell r="AC474">
            <v>0.23198679999999999</v>
          </cell>
          <cell r="AD474">
            <v>0.39228967879999999</v>
          </cell>
          <cell r="AE474">
            <v>51.23319</v>
          </cell>
          <cell r="AF474">
            <v>726.81830000000002</v>
          </cell>
        </row>
        <row r="475">
          <cell r="A475" t="str">
            <v>CEBAKAN - BASE3. High Value</v>
          </cell>
          <cell r="B475" t="str">
            <v>Oil-Gas</v>
          </cell>
          <cell r="C475" t="str">
            <v>3. High Value</v>
          </cell>
          <cell r="D475" t="str">
            <v>CEBAKAN - BASE</v>
          </cell>
          <cell r="E475" t="str">
            <v>CEBAKAN</v>
          </cell>
          <cell r="F475" t="str">
            <v>E0. On Production</v>
          </cell>
          <cell r="G475" t="str">
            <v>PT PERTAMINA HULU ROKAN</v>
          </cell>
          <cell r="H475">
            <v>1.6910000000000001</v>
          </cell>
          <cell r="K475">
            <v>2868</v>
          </cell>
          <cell r="L475" t="str">
            <v/>
          </cell>
          <cell r="M475">
            <v>0.22500000000000001</v>
          </cell>
          <cell r="N475">
            <v>400</v>
          </cell>
          <cell r="P475" t="str">
            <v/>
          </cell>
          <cell r="Q475">
            <v>0.22403029999999999</v>
          </cell>
          <cell r="R475">
            <v>359.79849999999999</v>
          </cell>
          <cell r="S475">
            <v>0.67136589999999996</v>
          </cell>
          <cell r="T475">
            <v>0.65211669999999999</v>
          </cell>
          <cell r="U475">
            <v>35.289922925200806</v>
          </cell>
          <cell r="V475">
            <v>4.7641194898332219E-2</v>
          </cell>
          <cell r="AA475">
            <v>25.335560000000001</v>
          </cell>
          <cell r="AB475">
            <v>107.30370000000001</v>
          </cell>
          <cell r="AC475">
            <v>0.23198679999999999</v>
          </cell>
          <cell r="AD475">
            <v>0.39228967879999999</v>
          </cell>
          <cell r="AE475">
            <v>51.23319</v>
          </cell>
          <cell r="AF475">
            <v>726.81830000000002</v>
          </cell>
        </row>
        <row r="476">
          <cell r="A476" t="str">
            <v>CHESY - BASE1. Low Value</v>
          </cell>
          <cell r="B476" t="str">
            <v>Oil-Gas</v>
          </cell>
          <cell r="C476" t="str">
            <v>1. Low Value</v>
          </cell>
          <cell r="D476" t="str">
            <v>CHESY - BASE</v>
          </cell>
          <cell r="E476" t="str">
            <v>CHESY</v>
          </cell>
          <cell r="F476" t="str">
            <v>E0. On Production</v>
          </cell>
          <cell r="G476" t="str">
            <v>PT PERTAMINA HULU ENERGI OSES</v>
          </cell>
          <cell r="H476">
            <v>1.06</v>
          </cell>
          <cell r="K476">
            <v>3814</v>
          </cell>
          <cell r="L476">
            <v>85.800000000000011</v>
          </cell>
          <cell r="M476">
            <v>0.28299999999999997</v>
          </cell>
          <cell r="N476">
            <v>500</v>
          </cell>
          <cell r="O476">
            <v>0</v>
          </cell>
          <cell r="P476" t="str">
            <v/>
          </cell>
          <cell r="Q476">
            <v>0.28280309999999997</v>
          </cell>
          <cell r="R476">
            <v>511.5659</v>
          </cell>
          <cell r="S476">
            <v>0.79776159999999996</v>
          </cell>
          <cell r="T476">
            <v>0.77253229999999995</v>
          </cell>
          <cell r="U476">
            <v>89.16112255828051</v>
          </cell>
          <cell r="V476">
            <v>0.12036700749266249</v>
          </cell>
          <cell r="AA476">
            <v>129.24860000000001</v>
          </cell>
          <cell r="AB476">
            <v>153.48230000000001</v>
          </cell>
          <cell r="AC476">
            <v>0.29621049999999999</v>
          </cell>
          <cell r="AD476">
            <v>0.31398313</v>
          </cell>
          <cell r="AE476">
            <v>0.2370882</v>
          </cell>
          <cell r="AF476">
            <v>390.6336</v>
          </cell>
        </row>
        <row r="477">
          <cell r="A477" t="str">
            <v>CHESY - BASE2. Middle Value</v>
          </cell>
          <cell r="B477" t="str">
            <v>Oil-Gas</v>
          </cell>
          <cell r="C477" t="str">
            <v>2. Middle Value</v>
          </cell>
          <cell r="D477" t="str">
            <v>CHESY - BASE</v>
          </cell>
          <cell r="E477" t="str">
            <v>CHESY</v>
          </cell>
          <cell r="F477" t="str">
            <v>E0. On Production</v>
          </cell>
          <cell r="G477" t="str">
            <v>PT PERTAMINA HULU ENERGI OSES</v>
          </cell>
          <cell r="H477">
            <v>1.06</v>
          </cell>
          <cell r="K477">
            <v>3814</v>
          </cell>
          <cell r="L477">
            <v>85.800000000000011</v>
          </cell>
          <cell r="M477">
            <v>0.28299999999999997</v>
          </cell>
          <cell r="N477">
            <v>500</v>
          </cell>
          <cell r="O477">
            <v>0</v>
          </cell>
          <cell r="P477" t="str">
            <v/>
          </cell>
          <cell r="Q477">
            <v>0.28280309999999997</v>
          </cell>
          <cell r="R477">
            <v>511.5659</v>
          </cell>
          <cell r="S477">
            <v>0.79776159999999996</v>
          </cell>
          <cell r="T477">
            <v>0.77253229999999995</v>
          </cell>
          <cell r="U477">
            <v>89.16112255828051</v>
          </cell>
          <cell r="V477">
            <v>0.12036700749266249</v>
          </cell>
          <cell r="AA477">
            <v>129.24860000000001</v>
          </cell>
          <cell r="AB477">
            <v>153.48230000000001</v>
          </cell>
          <cell r="AC477">
            <v>0.29621049999999999</v>
          </cell>
          <cell r="AD477">
            <v>0.31398313</v>
          </cell>
          <cell r="AE477">
            <v>0.2370882</v>
          </cell>
          <cell r="AF477">
            <v>390.6336</v>
          </cell>
        </row>
        <row r="478">
          <cell r="A478" t="str">
            <v>CHESY - BASE3. High Value</v>
          </cell>
          <cell r="B478" t="str">
            <v>Oil-Gas</v>
          </cell>
          <cell r="C478" t="str">
            <v>3. High Value</v>
          </cell>
          <cell r="D478" t="str">
            <v>CHESY - BASE</v>
          </cell>
          <cell r="E478" t="str">
            <v>CHESY</v>
          </cell>
          <cell r="F478" t="str">
            <v>E0. On Production</v>
          </cell>
          <cell r="G478" t="str">
            <v>PT PERTAMINA HULU ENERGI OSES</v>
          </cell>
          <cell r="H478">
            <v>1.06</v>
          </cell>
          <cell r="K478">
            <v>3814</v>
          </cell>
          <cell r="L478">
            <v>85.800000000000011</v>
          </cell>
          <cell r="M478">
            <v>0.28299999999999997</v>
          </cell>
          <cell r="N478">
            <v>500</v>
          </cell>
          <cell r="O478">
            <v>0</v>
          </cell>
          <cell r="P478" t="str">
            <v/>
          </cell>
          <cell r="Q478">
            <v>0.28280309999999997</v>
          </cell>
          <cell r="R478">
            <v>511.5659</v>
          </cell>
          <cell r="S478">
            <v>0.79776159999999996</v>
          </cell>
          <cell r="T478">
            <v>0.77253229999999995</v>
          </cell>
          <cell r="U478">
            <v>89.16112255828051</v>
          </cell>
          <cell r="V478">
            <v>0.12036700749266249</v>
          </cell>
          <cell r="AA478">
            <v>129.24860000000001</v>
          </cell>
          <cell r="AB478">
            <v>153.48230000000001</v>
          </cell>
          <cell r="AC478">
            <v>0.29621049999999999</v>
          </cell>
          <cell r="AD478">
            <v>0.31398313</v>
          </cell>
          <cell r="AE478">
            <v>0.2370882</v>
          </cell>
          <cell r="AF478">
            <v>390.6336</v>
          </cell>
        </row>
        <row r="479">
          <cell r="A479" t="str">
            <v>CILAMAYA SELATAN - BASE2. Middle Value</v>
          </cell>
          <cell r="B479" t="str">
            <v>Oil-Gas</v>
          </cell>
          <cell r="C479" t="str">
            <v>2. Middle Value</v>
          </cell>
          <cell r="D479" t="str">
            <v>CILAMAYA SELATAN - BASE</v>
          </cell>
          <cell r="E479" t="str">
            <v>CILAMAYA SELATAN</v>
          </cell>
          <cell r="F479" t="str">
            <v>E7. Production Not Viable</v>
          </cell>
          <cell r="G479" t="str">
            <v>PT PERTAMINA EP</v>
          </cell>
          <cell r="H479">
            <v>0.63800000000000001</v>
          </cell>
          <cell r="K479">
            <v>3094</v>
          </cell>
          <cell r="L479" t="str">
            <v/>
          </cell>
          <cell r="M479">
            <v>0.15</v>
          </cell>
          <cell r="N479" t="str">
            <v/>
          </cell>
          <cell r="P479" t="str">
            <v/>
          </cell>
          <cell r="Q479">
            <v>0.15221419999999999</v>
          </cell>
          <cell r="R479">
            <v>27.200579999999999</v>
          </cell>
          <cell r="S479">
            <v>0.75597610000000004</v>
          </cell>
          <cell r="T479">
            <v>0.80313579999999996</v>
          </cell>
          <cell r="U479">
            <v>2.513798049049325</v>
          </cell>
          <cell r="V479">
            <v>3.3936130448243172E-3</v>
          </cell>
          <cell r="AA479">
            <v>13.386290000000001</v>
          </cell>
          <cell r="AB479">
            <v>1.678294</v>
          </cell>
          <cell r="AC479">
            <v>0.47931420000000002</v>
          </cell>
          <cell r="AD479">
            <v>0.30580245960000002</v>
          </cell>
          <cell r="AE479">
            <v>3.23983</v>
          </cell>
          <cell r="AF479">
            <v>26.40692</v>
          </cell>
        </row>
        <row r="480">
          <cell r="A480" t="str">
            <v>CILAMAYA SELATAN - BASE3. High Value</v>
          </cell>
          <cell r="B480" t="str">
            <v>Oil-Gas</v>
          </cell>
          <cell r="C480" t="str">
            <v>3. High Value</v>
          </cell>
          <cell r="D480" t="str">
            <v>CILAMAYA SELATAN - BASE</v>
          </cell>
          <cell r="E480" t="str">
            <v>CILAMAYA SELATAN</v>
          </cell>
          <cell r="F480" t="str">
            <v>E7. Production Not Viable</v>
          </cell>
          <cell r="G480" t="str">
            <v>PT PERTAMINA EP</v>
          </cell>
          <cell r="H480">
            <v>0.63800000000000001</v>
          </cell>
          <cell r="K480">
            <v>3094</v>
          </cell>
          <cell r="L480" t="str">
            <v/>
          </cell>
          <cell r="M480">
            <v>0.15</v>
          </cell>
          <cell r="N480" t="str">
            <v/>
          </cell>
          <cell r="P480" t="str">
            <v/>
          </cell>
          <cell r="Q480">
            <v>0.15221419999999999</v>
          </cell>
          <cell r="R480">
            <v>27.200579999999999</v>
          </cell>
          <cell r="S480">
            <v>0.75597610000000004</v>
          </cell>
          <cell r="T480">
            <v>0.80313579999999996</v>
          </cell>
          <cell r="U480">
            <v>2.513798049049325</v>
          </cell>
          <cell r="V480">
            <v>3.3936130448243172E-3</v>
          </cell>
          <cell r="AA480">
            <v>13.386290000000001</v>
          </cell>
          <cell r="AB480">
            <v>1.678294</v>
          </cell>
          <cell r="AC480">
            <v>0.47931420000000002</v>
          </cell>
          <cell r="AD480">
            <v>0.30580245960000002</v>
          </cell>
          <cell r="AE480">
            <v>3.23983</v>
          </cell>
          <cell r="AF480">
            <v>26.40692</v>
          </cell>
        </row>
        <row r="481">
          <cell r="A481" t="str">
            <v>CINTA - BASE1. Low Value</v>
          </cell>
          <cell r="B481" t="str">
            <v>Oil-Gas</v>
          </cell>
          <cell r="C481" t="str">
            <v>1. Low Value</v>
          </cell>
          <cell r="D481" t="str">
            <v>CINTA - BASE</v>
          </cell>
          <cell r="E481" t="str">
            <v>CINTA</v>
          </cell>
          <cell r="F481" t="str">
            <v>E0. On Production</v>
          </cell>
          <cell r="G481" t="str">
            <v>PT PERTAMINA HULU ENERGI OSES</v>
          </cell>
          <cell r="H481">
            <v>307.26</v>
          </cell>
          <cell r="K481">
            <v>3000</v>
          </cell>
          <cell r="L481">
            <v>86.9</v>
          </cell>
          <cell r="M481">
            <v>0.25</v>
          </cell>
          <cell r="N481">
            <v>64</v>
          </cell>
          <cell r="O481">
            <v>0</v>
          </cell>
          <cell r="P481">
            <v>0.83</v>
          </cell>
          <cell r="Q481">
            <v>0.24980359999999999</v>
          </cell>
          <cell r="R481">
            <v>105.80200000000001</v>
          </cell>
          <cell r="S481">
            <v>0.77081770000000005</v>
          </cell>
          <cell r="T481">
            <v>0.83113870000000001</v>
          </cell>
          <cell r="U481">
            <v>16.932370138399083</v>
          </cell>
          <cell r="V481">
            <v>2.2858603221207831E-2</v>
          </cell>
          <cell r="X481">
            <v>9.9267632892183606</v>
          </cell>
          <cell r="Z481">
            <v>20.044820197351122</v>
          </cell>
          <cell r="AA481">
            <v>118.9931</v>
          </cell>
          <cell r="AB481">
            <v>18.76418</v>
          </cell>
          <cell r="AC481">
            <v>0.3487864</v>
          </cell>
          <cell r="AD481">
            <v>107.16810926399999</v>
          </cell>
          <cell r="AE481">
            <v>13.94369</v>
          </cell>
          <cell r="AF481">
            <v>10.009539999999999</v>
          </cell>
        </row>
        <row r="482">
          <cell r="A482" t="str">
            <v>CINTA - BASE2. Middle Value</v>
          </cell>
          <cell r="B482" t="str">
            <v>Oil-Gas</v>
          </cell>
          <cell r="C482" t="str">
            <v>2. Middle Value</v>
          </cell>
          <cell r="D482" t="str">
            <v>CINTA - BASE</v>
          </cell>
          <cell r="E482" t="str">
            <v>CINTA</v>
          </cell>
          <cell r="F482" t="str">
            <v>E0. On Production</v>
          </cell>
          <cell r="G482" t="str">
            <v>PT PERTAMINA HULU ENERGI OSES</v>
          </cell>
          <cell r="H482">
            <v>307.26</v>
          </cell>
          <cell r="K482">
            <v>3000</v>
          </cell>
          <cell r="L482">
            <v>86.9</v>
          </cell>
          <cell r="M482">
            <v>0.25</v>
          </cell>
          <cell r="N482">
            <v>64</v>
          </cell>
          <cell r="O482">
            <v>0</v>
          </cell>
          <cell r="P482">
            <v>0.83</v>
          </cell>
          <cell r="Q482">
            <v>0.24980359999999999</v>
          </cell>
          <cell r="R482">
            <v>105.80200000000001</v>
          </cell>
          <cell r="S482">
            <v>0.77081770000000005</v>
          </cell>
          <cell r="T482">
            <v>0.83113870000000001</v>
          </cell>
          <cell r="U482">
            <v>16.932370138399083</v>
          </cell>
          <cell r="V482">
            <v>2.2858603221207831E-2</v>
          </cell>
          <cell r="X482">
            <v>9.9267632892183606</v>
          </cell>
          <cell r="Z482">
            <v>20.044820197351122</v>
          </cell>
          <cell r="AA482">
            <v>118.9931</v>
          </cell>
          <cell r="AB482">
            <v>18.76418</v>
          </cell>
          <cell r="AC482">
            <v>0.3487864</v>
          </cell>
          <cell r="AD482">
            <v>107.16810926399999</v>
          </cell>
          <cell r="AE482">
            <v>13.94369</v>
          </cell>
          <cell r="AF482">
            <v>10.009539999999999</v>
          </cell>
        </row>
        <row r="483">
          <cell r="A483" t="str">
            <v>CINTA - BASE3. High Value</v>
          </cell>
          <cell r="B483" t="str">
            <v>Oil-Gas</v>
          </cell>
          <cell r="C483" t="str">
            <v>3. High Value</v>
          </cell>
          <cell r="D483" t="str">
            <v>CINTA - BASE</v>
          </cell>
          <cell r="E483" t="str">
            <v>CINTA</v>
          </cell>
          <cell r="F483" t="str">
            <v>E0. On Production</v>
          </cell>
          <cell r="G483" t="str">
            <v>PT PERTAMINA HULU ENERGI OSES</v>
          </cell>
          <cell r="H483">
            <v>307.26</v>
          </cell>
          <cell r="K483">
            <v>3000</v>
          </cell>
          <cell r="L483">
            <v>86.9</v>
          </cell>
          <cell r="M483">
            <v>0.25</v>
          </cell>
          <cell r="N483">
            <v>64</v>
          </cell>
          <cell r="O483">
            <v>0</v>
          </cell>
          <cell r="P483">
            <v>0.83</v>
          </cell>
          <cell r="Q483">
            <v>0.24980359999999999</v>
          </cell>
          <cell r="R483">
            <v>105.80200000000001</v>
          </cell>
          <cell r="S483">
            <v>0.77081770000000005</v>
          </cell>
          <cell r="T483">
            <v>0.83113870000000001</v>
          </cell>
          <cell r="U483">
            <v>16.932370138399083</v>
          </cell>
          <cell r="V483">
            <v>2.2858603221207831E-2</v>
          </cell>
          <cell r="X483">
            <v>9.9267632892183606</v>
          </cell>
          <cell r="Z483">
            <v>20.044820197351122</v>
          </cell>
          <cell r="AA483">
            <v>118.9931</v>
          </cell>
          <cell r="AB483">
            <v>18.76418</v>
          </cell>
          <cell r="AC483">
            <v>0.3487864</v>
          </cell>
          <cell r="AD483">
            <v>107.16810926399999</v>
          </cell>
          <cell r="AE483">
            <v>13.94369</v>
          </cell>
          <cell r="AF483">
            <v>10.009539999999999</v>
          </cell>
        </row>
        <row r="484">
          <cell r="A484" t="str">
            <v>CUCUT - BASE1. Low Value</v>
          </cell>
          <cell r="B484" t="str">
            <v>Oil-Gas</v>
          </cell>
          <cell r="C484" t="str">
            <v>1. Low Value</v>
          </cell>
          <cell r="D484" t="str">
            <v>CUCUT - BASE</v>
          </cell>
          <cell r="E484" t="str">
            <v>CUCUT</v>
          </cell>
          <cell r="F484" t="str">
            <v>E0. On Production</v>
          </cell>
          <cell r="G484" t="str">
            <v>PT PERTAMINA HULU ROKAN</v>
          </cell>
          <cell r="H484">
            <v>1.681</v>
          </cell>
          <cell r="K484">
            <v>5575</v>
          </cell>
          <cell r="L484" t="str">
            <v/>
          </cell>
          <cell r="N484" t="str">
            <v/>
          </cell>
          <cell r="P484" t="str">
            <v/>
          </cell>
          <cell r="Q484">
            <v>8.5923020000000003E-2</v>
          </cell>
          <cell r="R484">
            <v>263.7473</v>
          </cell>
          <cell r="S484">
            <v>0.43393789999999999</v>
          </cell>
          <cell r="T484">
            <v>0.79773830000000001</v>
          </cell>
          <cell r="U484">
            <v>7.844866941024808</v>
          </cell>
          <cell r="V484">
            <v>1.059052567728779E-2</v>
          </cell>
          <cell r="AA484">
            <v>10.803839999999999</v>
          </cell>
          <cell r="AB484">
            <v>3.103297</v>
          </cell>
          <cell r="AC484">
            <v>0.52163709999999996</v>
          </cell>
          <cell r="AD484">
            <v>0.87687196509999998</v>
          </cell>
          <cell r="AE484">
            <v>51.23319</v>
          </cell>
          <cell r="AF484">
            <v>25.649170000000002</v>
          </cell>
        </row>
        <row r="485">
          <cell r="A485" t="str">
            <v>CUCUT - BASE2. Middle Value</v>
          </cell>
          <cell r="B485" t="str">
            <v>Oil-Gas</v>
          </cell>
          <cell r="C485" t="str">
            <v>2. Middle Value</v>
          </cell>
          <cell r="D485" t="str">
            <v>CUCUT - BASE</v>
          </cell>
          <cell r="E485" t="str">
            <v>CUCUT</v>
          </cell>
          <cell r="F485" t="str">
            <v>E0. On Production</v>
          </cell>
          <cell r="G485" t="str">
            <v>PT PERTAMINA HULU ROKAN</v>
          </cell>
          <cell r="H485">
            <v>1.681</v>
          </cell>
          <cell r="K485">
            <v>5575</v>
          </cell>
          <cell r="L485" t="str">
            <v/>
          </cell>
          <cell r="N485" t="str">
            <v/>
          </cell>
          <cell r="P485" t="str">
            <v/>
          </cell>
          <cell r="Q485">
            <v>8.5923020000000003E-2</v>
          </cell>
          <cell r="R485">
            <v>263.7473</v>
          </cell>
          <cell r="S485">
            <v>0.43393789999999999</v>
          </cell>
          <cell r="T485">
            <v>0.79773830000000001</v>
          </cell>
          <cell r="U485">
            <v>7.844866941024808</v>
          </cell>
          <cell r="V485">
            <v>1.059052567728779E-2</v>
          </cell>
          <cell r="AA485">
            <v>10.803839999999999</v>
          </cell>
          <cell r="AB485">
            <v>3.103297</v>
          </cell>
          <cell r="AC485">
            <v>0.52163709999999996</v>
          </cell>
          <cell r="AD485">
            <v>0.87687196509999998</v>
          </cell>
          <cell r="AE485">
            <v>51.23319</v>
          </cell>
          <cell r="AF485">
            <v>25.649170000000002</v>
          </cell>
        </row>
        <row r="486">
          <cell r="A486" t="str">
            <v>CUCUT - BASE3. High Value</v>
          </cell>
          <cell r="B486" t="str">
            <v>Oil-Gas</v>
          </cell>
          <cell r="C486" t="str">
            <v>3. High Value</v>
          </cell>
          <cell r="D486" t="str">
            <v>CUCUT - BASE</v>
          </cell>
          <cell r="E486" t="str">
            <v>CUCUT</v>
          </cell>
          <cell r="F486" t="str">
            <v>E0. On Production</v>
          </cell>
          <cell r="G486" t="str">
            <v>PT PERTAMINA HULU ROKAN</v>
          </cell>
          <cell r="H486">
            <v>1.681</v>
          </cell>
          <cell r="K486">
            <v>5575</v>
          </cell>
          <cell r="L486" t="str">
            <v/>
          </cell>
          <cell r="N486" t="str">
            <v/>
          </cell>
          <cell r="P486" t="str">
            <v/>
          </cell>
          <cell r="Q486">
            <v>8.5923020000000003E-2</v>
          </cell>
          <cell r="R486">
            <v>263.7473</v>
          </cell>
          <cell r="S486">
            <v>0.43393789999999999</v>
          </cell>
          <cell r="T486">
            <v>0.79773830000000001</v>
          </cell>
          <cell r="U486">
            <v>7.844866941024808</v>
          </cell>
          <cell r="V486">
            <v>1.059052567728779E-2</v>
          </cell>
          <cell r="AA486">
            <v>10.803839999999999</v>
          </cell>
          <cell r="AB486">
            <v>3.103297</v>
          </cell>
          <cell r="AC486">
            <v>0.52163709999999996</v>
          </cell>
          <cell r="AD486">
            <v>0.87687196509999998</v>
          </cell>
          <cell r="AE486">
            <v>51.23319</v>
          </cell>
          <cell r="AF486">
            <v>25.649170000000002</v>
          </cell>
        </row>
        <row r="487">
          <cell r="A487" t="str">
            <v>DAMAR - BASE1. Low Value</v>
          </cell>
          <cell r="B487" t="str">
            <v>Oil-Gas</v>
          </cell>
          <cell r="C487" t="str">
            <v>1. Low Value</v>
          </cell>
          <cell r="D487" t="str">
            <v>DAMAR - BASE</v>
          </cell>
          <cell r="E487" t="str">
            <v>DAMAR</v>
          </cell>
          <cell r="F487" t="str">
            <v>E8. Further Development Not Viable</v>
          </cell>
          <cell r="G487" t="str">
            <v>BOB PERTAMINA - BUMI SIAK PUSAKO</v>
          </cell>
          <cell r="H487">
            <v>0.30399999999999999</v>
          </cell>
          <cell r="K487">
            <v>4385</v>
          </cell>
          <cell r="L487">
            <v>125.4</v>
          </cell>
          <cell r="M487">
            <v>0.22499</v>
          </cell>
          <cell r="N487">
            <v>638.64</v>
          </cell>
          <cell r="O487">
            <v>0</v>
          </cell>
          <cell r="P487" t="str">
            <v/>
          </cell>
          <cell r="Q487">
            <v>0.2264639</v>
          </cell>
          <cell r="R487">
            <v>550.298</v>
          </cell>
          <cell r="S487">
            <v>0.65092970000000006</v>
          </cell>
          <cell r="T487">
            <v>0.78820990000000002</v>
          </cell>
          <cell r="U487">
            <v>63.940037918600375</v>
          </cell>
          <cell r="V487">
            <v>8.631868691647078E-2</v>
          </cell>
          <cell r="AA487">
            <v>20.660779999999999</v>
          </cell>
          <cell r="AB487">
            <v>38.483539999999998</v>
          </cell>
          <cell r="AC487">
            <v>0.27224690000000001</v>
          </cell>
          <cell r="AD487">
            <v>8.2763057600000009E-2</v>
          </cell>
          <cell r="AE487">
            <v>2.2541479999999998</v>
          </cell>
          <cell r="AF487">
            <v>40.433909999999997</v>
          </cell>
        </row>
        <row r="488">
          <cell r="A488" t="str">
            <v>DAMAR - BASE2. Middle Value</v>
          </cell>
          <cell r="B488" t="str">
            <v>Oil-Gas</v>
          </cell>
          <cell r="C488" t="str">
            <v>2. Middle Value</v>
          </cell>
          <cell r="D488" t="str">
            <v>DAMAR - BASE</v>
          </cell>
          <cell r="E488" t="str">
            <v>DAMAR</v>
          </cell>
          <cell r="F488" t="str">
            <v>E8. Further Development Not Viable</v>
          </cell>
          <cell r="G488" t="str">
            <v>BOB PERTAMINA - BUMI SIAK PUSAKO</v>
          </cell>
          <cell r="H488">
            <v>0.30399999999999999</v>
          </cell>
          <cell r="K488">
            <v>4385</v>
          </cell>
          <cell r="L488">
            <v>125.4</v>
          </cell>
          <cell r="M488">
            <v>0.22499</v>
          </cell>
          <cell r="N488">
            <v>638.64</v>
          </cell>
          <cell r="O488">
            <v>0</v>
          </cell>
          <cell r="P488" t="str">
            <v/>
          </cell>
          <cell r="Q488">
            <v>0.2264639</v>
          </cell>
          <cell r="R488">
            <v>550.298</v>
          </cell>
          <cell r="S488">
            <v>0.65092970000000006</v>
          </cell>
          <cell r="T488">
            <v>0.78820990000000002</v>
          </cell>
          <cell r="U488">
            <v>63.940037918600375</v>
          </cell>
          <cell r="V488">
            <v>8.631868691647078E-2</v>
          </cell>
          <cell r="AA488">
            <v>20.660779999999999</v>
          </cell>
          <cell r="AB488">
            <v>38.483539999999998</v>
          </cell>
          <cell r="AC488">
            <v>0.27224690000000001</v>
          </cell>
          <cell r="AD488">
            <v>8.2763057600000009E-2</v>
          </cell>
          <cell r="AE488">
            <v>2.2541479999999998</v>
          </cell>
          <cell r="AF488">
            <v>40.433909999999997</v>
          </cell>
        </row>
        <row r="489">
          <cell r="A489" t="str">
            <v>DAMAR - BASE3. High Value</v>
          </cell>
          <cell r="B489" t="str">
            <v>Oil-Gas</v>
          </cell>
          <cell r="C489" t="str">
            <v>3. High Value</v>
          </cell>
          <cell r="D489" t="str">
            <v>DAMAR - BASE</v>
          </cell>
          <cell r="E489" t="str">
            <v>DAMAR</v>
          </cell>
          <cell r="F489" t="str">
            <v>E8. Further Development Not Viable</v>
          </cell>
          <cell r="G489" t="str">
            <v>BOB PERTAMINA - BUMI SIAK PUSAKO</v>
          </cell>
          <cell r="H489">
            <v>0.30399999999999999</v>
          </cell>
          <cell r="K489">
            <v>4385</v>
          </cell>
          <cell r="L489">
            <v>125.4</v>
          </cell>
          <cell r="M489">
            <v>0.22499</v>
          </cell>
          <cell r="N489">
            <v>638.64</v>
          </cell>
          <cell r="O489">
            <v>0</v>
          </cell>
          <cell r="P489" t="str">
            <v/>
          </cell>
          <cell r="Q489">
            <v>0.2264639</v>
          </cell>
          <cell r="R489">
            <v>550.298</v>
          </cell>
          <cell r="S489">
            <v>0.65092970000000006</v>
          </cell>
          <cell r="T489">
            <v>0.78820990000000002</v>
          </cell>
          <cell r="U489">
            <v>63.940037918600375</v>
          </cell>
          <cell r="V489">
            <v>8.631868691647078E-2</v>
          </cell>
          <cell r="AA489">
            <v>20.660779999999999</v>
          </cell>
          <cell r="AB489">
            <v>38.483539999999998</v>
          </cell>
          <cell r="AC489">
            <v>0.27224690000000001</v>
          </cell>
          <cell r="AD489">
            <v>8.2763057600000009E-2</v>
          </cell>
          <cell r="AE489">
            <v>2.2541479999999998</v>
          </cell>
          <cell r="AF489">
            <v>40.433909999999997</v>
          </cell>
        </row>
        <row r="490">
          <cell r="A490" t="str">
            <v>DANGKU - BASE1. Low Value</v>
          </cell>
          <cell r="B490" t="str">
            <v>Oil-Gas</v>
          </cell>
          <cell r="C490" t="str">
            <v>1. Low Value</v>
          </cell>
          <cell r="D490" t="str">
            <v>DANGKU - BASE</v>
          </cell>
          <cell r="E490" t="str">
            <v>DANGKU</v>
          </cell>
          <cell r="F490" t="str">
            <v>E7. Production Not Viable</v>
          </cell>
          <cell r="G490" t="str">
            <v>CONOCOPHILLIPS (GRISSIK) LTD.</v>
          </cell>
          <cell r="H490">
            <v>1</v>
          </cell>
          <cell r="K490">
            <v>1036.8</v>
          </cell>
          <cell r="L490" t="str">
            <v/>
          </cell>
          <cell r="M490">
            <v>0.21</v>
          </cell>
          <cell r="N490" t="str">
            <v/>
          </cell>
          <cell r="P490" t="str">
            <v/>
          </cell>
          <cell r="Q490">
            <v>0.2126469</v>
          </cell>
          <cell r="R490">
            <v>233.80449999999999</v>
          </cell>
          <cell r="S490">
            <v>0.80372060000000001</v>
          </cell>
          <cell r="T490">
            <v>0.71062630000000004</v>
          </cell>
          <cell r="U490">
            <v>28.396073909796584</v>
          </cell>
          <cell r="V490">
            <v>3.8334538002575358E-2</v>
          </cell>
          <cell r="AA490">
            <v>28.577089999999998</v>
          </cell>
          <cell r="AB490">
            <v>115.7728</v>
          </cell>
          <cell r="AC490">
            <v>0.2329898</v>
          </cell>
          <cell r="AD490">
            <v>0.2329898</v>
          </cell>
          <cell r="AE490">
            <v>9.7778779999999994</v>
          </cell>
          <cell r="AF490">
            <v>236.4888</v>
          </cell>
        </row>
        <row r="491">
          <cell r="A491" t="str">
            <v>DANGKU - BASE2. Middle Value</v>
          </cell>
          <cell r="B491" t="str">
            <v>Oil-Gas</v>
          </cell>
          <cell r="C491" t="str">
            <v>2. Middle Value</v>
          </cell>
          <cell r="D491" t="str">
            <v>DANGKU - BASE</v>
          </cell>
          <cell r="E491" t="str">
            <v>DANGKU</v>
          </cell>
          <cell r="F491" t="str">
            <v>E7. Production Not Viable</v>
          </cell>
          <cell r="G491" t="str">
            <v>CONOCOPHILLIPS (GRISSIK) LTD.</v>
          </cell>
          <cell r="H491">
            <v>1</v>
          </cell>
          <cell r="K491">
            <v>1036.8</v>
          </cell>
          <cell r="L491" t="str">
            <v/>
          </cell>
          <cell r="M491">
            <v>0.21</v>
          </cell>
          <cell r="N491" t="str">
            <v/>
          </cell>
          <cell r="P491" t="str">
            <v/>
          </cell>
          <cell r="Q491">
            <v>0.2126469</v>
          </cell>
          <cell r="R491">
            <v>233.80449999999999</v>
          </cell>
          <cell r="S491">
            <v>0.80372060000000001</v>
          </cell>
          <cell r="T491">
            <v>0.71062630000000004</v>
          </cell>
          <cell r="U491">
            <v>28.396073909796584</v>
          </cell>
          <cell r="V491">
            <v>3.8334538002575358E-2</v>
          </cell>
          <cell r="AA491">
            <v>28.577089999999998</v>
          </cell>
          <cell r="AB491">
            <v>115.7728</v>
          </cell>
          <cell r="AC491">
            <v>0.2329898</v>
          </cell>
          <cell r="AD491">
            <v>0.2329898</v>
          </cell>
          <cell r="AE491">
            <v>9.7778779999999994</v>
          </cell>
          <cell r="AF491">
            <v>236.4888</v>
          </cell>
        </row>
        <row r="492">
          <cell r="A492" t="str">
            <v>DANGKU - BASE3. High Value</v>
          </cell>
          <cell r="B492" t="str">
            <v>Oil-Gas</v>
          </cell>
          <cell r="C492" t="str">
            <v>3. High Value</v>
          </cell>
          <cell r="D492" t="str">
            <v>DANGKU - BASE</v>
          </cell>
          <cell r="E492" t="str">
            <v>DANGKU</v>
          </cell>
          <cell r="F492" t="str">
            <v>E7. Production Not Viable</v>
          </cell>
          <cell r="G492" t="str">
            <v>CONOCOPHILLIPS (GRISSIK) LTD.</v>
          </cell>
          <cell r="H492">
            <v>1</v>
          </cell>
          <cell r="K492">
            <v>1036.8</v>
          </cell>
          <cell r="L492" t="str">
            <v/>
          </cell>
          <cell r="M492">
            <v>0.21</v>
          </cell>
          <cell r="N492" t="str">
            <v/>
          </cell>
          <cell r="P492" t="str">
            <v/>
          </cell>
          <cell r="Q492">
            <v>0.2126469</v>
          </cell>
          <cell r="R492">
            <v>233.80449999999999</v>
          </cell>
          <cell r="S492">
            <v>0.80372060000000001</v>
          </cell>
          <cell r="T492">
            <v>0.71062630000000004</v>
          </cell>
          <cell r="U492">
            <v>28.396073909796584</v>
          </cell>
          <cell r="V492">
            <v>3.8334538002575358E-2</v>
          </cell>
          <cell r="AA492">
            <v>28.577089999999998</v>
          </cell>
          <cell r="AB492">
            <v>115.7728</v>
          </cell>
          <cell r="AC492">
            <v>0.2329898</v>
          </cell>
          <cell r="AD492">
            <v>0.2329898</v>
          </cell>
          <cell r="AE492">
            <v>9.7778779999999994</v>
          </cell>
          <cell r="AF492">
            <v>236.4888</v>
          </cell>
        </row>
        <row r="493">
          <cell r="A493" t="str">
            <v>DEWA - BASE1. Low Value</v>
          </cell>
          <cell r="B493" t="str">
            <v>Oil-Gas</v>
          </cell>
          <cell r="C493" t="str">
            <v>1. Low Value</v>
          </cell>
          <cell r="D493" t="str">
            <v>DEWA - BASE</v>
          </cell>
          <cell r="E493" t="str">
            <v>DEWA</v>
          </cell>
          <cell r="F493" t="str">
            <v>E0. On Production</v>
          </cell>
          <cell r="G493" t="str">
            <v>PT PERTAMINA EP</v>
          </cell>
          <cell r="H493">
            <v>10.087999999999999</v>
          </cell>
          <cell r="I493">
            <v>1.3720000000000001</v>
          </cell>
          <cell r="K493">
            <v>7011</v>
          </cell>
          <cell r="L493" t="str">
            <v/>
          </cell>
          <cell r="N493" t="str">
            <v/>
          </cell>
          <cell r="P493" t="str">
            <v/>
          </cell>
          <cell r="Q493">
            <v>0.17017750000000001</v>
          </cell>
          <cell r="R493">
            <v>43.360900000000001</v>
          </cell>
          <cell r="S493">
            <v>0.50403529999999996</v>
          </cell>
          <cell r="T493">
            <v>0.80343279999999995</v>
          </cell>
          <cell r="U493">
            <v>2.9882087848977235</v>
          </cell>
          <cell r="V493">
            <v>4.0340648354479473E-3</v>
          </cell>
          <cell r="AA493">
            <v>19.579540000000001</v>
          </cell>
          <cell r="AB493">
            <v>0.10891240000000001</v>
          </cell>
          <cell r="AC493">
            <v>0.65897669999999997</v>
          </cell>
          <cell r="AD493">
            <v>6.6477569495999989</v>
          </cell>
          <cell r="AE493">
            <v>2.6300539999999999</v>
          </cell>
          <cell r="AF493">
            <v>8.5217270000000003</v>
          </cell>
        </row>
        <row r="494">
          <cell r="A494" t="str">
            <v>DEWA - BASE2. Middle Value</v>
          </cell>
          <cell r="B494" t="str">
            <v>Oil-Gas</v>
          </cell>
          <cell r="C494" t="str">
            <v>2. Middle Value</v>
          </cell>
          <cell r="D494" t="str">
            <v>DEWA - BASE</v>
          </cell>
          <cell r="E494" t="str">
            <v>DEWA</v>
          </cell>
          <cell r="F494" t="str">
            <v>E0. On Production</v>
          </cell>
          <cell r="G494" t="str">
            <v>PT PERTAMINA EP</v>
          </cell>
          <cell r="H494">
            <v>10.587</v>
          </cell>
          <cell r="I494">
            <v>1.3720000000000001</v>
          </cell>
          <cell r="K494">
            <v>7011</v>
          </cell>
          <cell r="L494" t="str">
            <v/>
          </cell>
          <cell r="N494" t="str">
            <v/>
          </cell>
          <cell r="P494" t="str">
            <v/>
          </cell>
          <cell r="Q494">
            <v>0.17017750000000001</v>
          </cell>
          <cell r="R494">
            <v>43.360900000000001</v>
          </cell>
          <cell r="S494">
            <v>0.50403529999999996</v>
          </cell>
          <cell r="T494">
            <v>0.80343279999999995</v>
          </cell>
          <cell r="U494">
            <v>2.9882087848977235</v>
          </cell>
          <cell r="V494">
            <v>4.0340648354479473E-3</v>
          </cell>
          <cell r="AA494">
            <v>19.579540000000001</v>
          </cell>
          <cell r="AB494">
            <v>0.10891240000000001</v>
          </cell>
          <cell r="AC494">
            <v>0.65897669999999997</v>
          </cell>
          <cell r="AD494">
            <v>6.9765863228999994</v>
          </cell>
          <cell r="AE494">
            <v>2.6300539999999999</v>
          </cell>
          <cell r="AF494">
            <v>8.5217270000000003</v>
          </cell>
        </row>
        <row r="495">
          <cell r="A495" t="str">
            <v>DEWA - BASE3. High Value</v>
          </cell>
          <cell r="B495" t="str">
            <v>Oil-Gas</v>
          </cell>
          <cell r="C495" t="str">
            <v>3. High Value</v>
          </cell>
          <cell r="D495" t="str">
            <v>DEWA - BASE</v>
          </cell>
          <cell r="E495" t="str">
            <v>DEWA</v>
          </cell>
          <cell r="F495" t="str">
            <v>E0. On Production</v>
          </cell>
          <cell r="G495" t="str">
            <v>PT PERTAMINA EP</v>
          </cell>
          <cell r="H495">
            <v>10.587</v>
          </cell>
          <cell r="I495">
            <v>1.3720000000000001</v>
          </cell>
          <cell r="K495">
            <v>7011</v>
          </cell>
          <cell r="L495" t="str">
            <v/>
          </cell>
          <cell r="N495" t="str">
            <v/>
          </cell>
          <cell r="P495" t="str">
            <v/>
          </cell>
          <cell r="Q495">
            <v>0.17017750000000001</v>
          </cell>
          <cell r="R495">
            <v>43.360900000000001</v>
          </cell>
          <cell r="S495">
            <v>0.50403529999999996</v>
          </cell>
          <cell r="T495">
            <v>0.80343279999999995</v>
          </cell>
          <cell r="U495">
            <v>2.9882087848977235</v>
          </cell>
          <cell r="V495">
            <v>4.0340648354479473E-3</v>
          </cell>
          <cell r="AA495">
            <v>19.579540000000001</v>
          </cell>
          <cell r="AB495">
            <v>0.10891240000000001</v>
          </cell>
          <cell r="AC495">
            <v>0.65897669999999997</v>
          </cell>
          <cell r="AD495">
            <v>6.9765863228999994</v>
          </cell>
          <cell r="AE495">
            <v>2.6300539999999999</v>
          </cell>
          <cell r="AF495">
            <v>8.5217270000000003</v>
          </cell>
        </row>
        <row r="496">
          <cell r="A496" t="str">
            <v>PENGEMBANGAN LAPANGAN DEWA POFD1. Low Value</v>
          </cell>
          <cell r="B496" t="str">
            <v>Oil-Gas</v>
          </cell>
          <cell r="C496" t="str">
            <v>1. Low Value</v>
          </cell>
          <cell r="D496" t="str">
            <v>PENGEMBANGAN LAPANGAN DEWA POFD</v>
          </cell>
          <cell r="E496" t="str">
            <v>DEWA</v>
          </cell>
          <cell r="F496" t="str">
            <v>E0. On Production</v>
          </cell>
          <cell r="G496" t="str">
            <v>PT PERTAMINA EP</v>
          </cell>
          <cell r="H496">
            <v>10.087999999999999</v>
          </cell>
          <cell r="I496">
            <v>6.8689999999999998</v>
          </cell>
          <cell r="J496">
            <v>0.68090800951625696</v>
          </cell>
          <cell r="K496">
            <v>7011</v>
          </cell>
          <cell r="L496" t="str">
            <v/>
          </cell>
          <cell r="N496" t="str">
            <v/>
          </cell>
          <cell r="P496" t="str">
            <v/>
          </cell>
          <cell r="Q496">
            <v>0.17017750000000001</v>
          </cell>
          <cell r="R496">
            <v>43.360900000000001</v>
          </cell>
          <cell r="S496">
            <v>0.50403529999999996</v>
          </cell>
          <cell r="T496">
            <v>0.80343279999999995</v>
          </cell>
          <cell r="U496">
            <v>2.9882087848977235</v>
          </cell>
          <cell r="V496">
            <v>4.0340648354479473E-3</v>
          </cell>
          <cell r="AA496">
            <v>19.579540000000001</v>
          </cell>
          <cell r="AB496">
            <v>0.10891240000000001</v>
          </cell>
          <cell r="AC496">
            <v>0.65897669999999997</v>
          </cell>
          <cell r="AD496">
            <v>6.6477569495999989</v>
          </cell>
          <cell r="AE496">
            <v>2.6300539999999999</v>
          </cell>
          <cell r="AF496">
            <v>8.5217270000000003</v>
          </cell>
        </row>
        <row r="497">
          <cell r="A497" t="str">
            <v>PENGEMBANGAN LAPANGAN DEWA POFD2. Middle Value</v>
          </cell>
          <cell r="B497" t="str">
            <v>Oil-Gas</v>
          </cell>
          <cell r="C497" t="str">
            <v>2. Middle Value</v>
          </cell>
          <cell r="D497" t="str">
            <v>PENGEMBANGAN LAPANGAN DEWA POFD</v>
          </cell>
          <cell r="E497" t="str">
            <v>DEWA</v>
          </cell>
          <cell r="F497" t="str">
            <v>E0. On Production</v>
          </cell>
          <cell r="G497" t="str">
            <v>PT PERTAMINA EP</v>
          </cell>
          <cell r="H497">
            <v>10.587</v>
          </cell>
          <cell r="I497">
            <v>6.8689999999999998</v>
          </cell>
          <cell r="J497">
            <v>0.64881458392367997</v>
          </cell>
          <cell r="K497">
            <v>7011</v>
          </cell>
          <cell r="L497" t="str">
            <v/>
          </cell>
          <cell r="N497" t="str">
            <v/>
          </cell>
          <cell r="P497" t="str">
            <v/>
          </cell>
          <cell r="Q497">
            <v>0.17017750000000001</v>
          </cell>
          <cell r="R497">
            <v>43.360900000000001</v>
          </cell>
          <cell r="S497">
            <v>0.50403529999999996</v>
          </cell>
          <cell r="T497">
            <v>0.80343279999999995</v>
          </cell>
          <cell r="U497">
            <v>2.9882087848977235</v>
          </cell>
          <cell r="V497">
            <v>4.0340648354479473E-3</v>
          </cell>
          <cell r="AA497">
            <v>19.579540000000001</v>
          </cell>
          <cell r="AB497">
            <v>0.10891240000000001</v>
          </cell>
          <cell r="AC497">
            <v>0.65897669999999997</v>
          </cell>
          <cell r="AD497">
            <v>6.9765863228999994</v>
          </cell>
          <cell r="AE497">
            <v>2.6300539999999999</v>
          </cell>
          <cell r="AF497">
            <v>8.5217270000000003</v>
          </cell>
        </row>
        <row r="498">
          <cell r="A498" t="str">
            <v>PENGEMBANGAN LAPANGAN DEWA POFD3. High Value</v>
          </cell>
          <cell r="B498" t="str">
            <v>Oil-Gas</v>
          </cell>
          <cell r="C498" t="str">
            <v>3. High Value</v>
          </cell>
          <cell r="D498" t="str">
            <v>PENGEMBANGAN LAPANGAN DEWA POFD</v>
          </cell>
          <cell r="E498" t="str">
            <v>DEWA</v>
          </cell>
          <cell r="F498" t="str">
            <v>E0. On Production</v>
          </cell>
          <cell r="G498" t="str">
            <v>PT PERTAMINA EP</v>
          </cell>
          <cell r="H498">
            <v>10.587</v>
          </cell>
          <cell r="I498">
            <v>6.8689999999999998</v>
          </cell>
          <cell r="J498">
            <v>0.64881458392367997</v>
          </cell>
          <cell r="K498">
            <v>7011</v>
          </cell>
          <cell r="L498" t="str">
            <v/>
          </cell>
          <cell r="N498" t="str">
            <v/>
          </cell>
          <cell r="P498" t="str">
            <v/>
          </cell>
          <cell r="Q498">
            <v>0.17017750000000001</v>
          </cell>
          <cell r="R498">
            <v>43.360900000000001</v>
          </cell>
          <cell r="S498">
            <v>0.50403529999999996</v>
          </cell>
          <cell r="T498">
            <v>0.80343279999999995</v>
          </cell>
          <cell r="U498">
            <v>2.9882087848977235</v>
          </cell>
          <cell r="V498">
            <v>4.0340648354479473E-3</v>
          </cell>
          <cell r="AA498">
            <v>19.579540000000001</v>
          </cell>
          <cell r="AB498">
            <v>0.10891240000000001</v>
          </cell>
          <cell r="AC498">
            <v>0.65897669999999997</v>
          </cell>
          <cell r="AD498">
            <v>6.9765863228999994</v>
          </cell>
          <cell r="AE498">
            <v>2.6300539999999999</v>
          </cell>
          <cell r="AF498">
            <v>8.5217270000000003</v>
          </cell>
        </row>
        <row r="499">
          <cell r="A499" t="str">
            <v>DORAL - BASE1. Low Value</v>
          </cell>
          <cell r="B499" t="str">
            <v>Oil-Gas</v>
          </cell>
          <cell r="C499" t="str">
            <v>1. Low Value</v>
          </cell>
          <cell r="D499" t="str">
            <v>DORAL - BASE</v>
          </cell>
          <cell r="E499" t="str">
            <v>DORAL</v>
          </cell>
          <cell r="F499" t="str">
            <v>E0. On Production</v>
          </cell>
          <cell r="G499" t="str">
            <v>BOB PERTAMINA - BUMI SIAK PUSAKO</v>
          </cell>
          <cell r="H499">
            <v>0.48299999999999998</v>
          </cell>
          <cell r="K499">
            <v>3790.56</v>
          </cell>
          <cell r="L499">
            <v>125.4</v>
          </cell>
          <cell r="M499">
            <v>0.2</v>
          </cell>
          <cell r="N499">
            <v>32.97</v>
          </cell>
          <cell r="O499">
            <v>0</v>
          </cell>
          <cell r="P499" t="str">
            <v/>
          </cell>
          <cell r="Q499">
            <v>0.2057331</v>
          </cell>
          <cell r="R499">
            <v>106.80459999999999</v>
          </cell>
          <cell r="S499">
            <v>0.69593669999999996</v>
          </cell>
          <cell r="T499">
            <v>0.79294719999999996</v>
          </cell>
          <cell r="U499">
            <v>12.125736802843464</v>
          </cell>
          <cell r="V499">
            <v>1.6369675602142399E-2</v>
          </cell>
          <cell r="AA499">
            <v>171.12739999999999</v>
          </cell>
          <cell r="AB499">
            <v>19.83145</v>
          </cell>
          <cell r="AC499">
            <v>0.3396113</v>
          </cell>
          <cell r="AD499">
            <v>0.16403225790000001</v>
          </cell>
          <cell r="AE499">
            <v>2.7798669999999999</v>
          </cell>
          <cell r="AF499">
            <v>146.68010000000001</v>
          </cell>
        </row>
        <row r="500">
          <cell r="A500" t="str">
            <v>DORAL - BASE2. Middle Value</v>
          </cell>
          <cell r="B500" t="str">
            <v>Oil-Gas</v>
          </cell>
          <cell r="C500" t="str">
            <v>2. Middle Value</v>
          </cell>
          <cell r="D500" t="str">
            <v>DORAL - BASE</v>
          </cell>
          <cell r="E500" t="str">
            <v>DORAL</v>
          </cell>
          <cell r="F500" t="str">
            <v>E0. On Production</v>
          </cell>
          <cell r="G500" t="str">
            <v>BOB PERTAMINA - BUMI SIAK PUSAKO</v>
          </cell>
          <cell r="H500">
            <v>0.48299999999999998</v>
          </cell>
          <cell r="K500">
            <v>3790.56</v>
          </cell>
          <cell r="L500">
            <v>125.4</v>
          </cell>
          <cell r="M500">
            <v>0.2</v>
          </cell>
          <cell r="N500">
            <v>32.97</v>
          </cell>
          <cell r="O500">
            <v>0</v>
          </cell>
          <cell r="P500" t="str">
            <v/>
          </cell>
          <cell r="Q500">
            <v>0.2057331</v>
          </cell>
          <cell r="R500">
            <v>106.80459999999999</v>
          </cell>
          <cell r="S500">
            <v>0.69593669999999996</v>
          </cell>
          <cell r="T500">
            <v>0.79294719999999996</v>
          </cell>
          <cell r="U500">
            <v>12.125736802843464</v>
          </cell>
          <cell r="V500">
            <v>1.6369675602142399E-2</v>
          </cell>
          <cell r="AA500">
            <v>171.12739999999999</v>
          </cell>
          <cell r="AB500">
            <v>19.83145</v>
          </cell>
          <cell r="AC500">
            <v>0.3396113</v>
          </cell>
          <cell r="AD500">
            <v>0.16403225790000001</v>
          </cell>
          <cell r="AE500">
            <v>2.7798669999999999</v>
          </cell>
          <cell r="AF500">
            <v>146.68010000000001</v>
          </cell>
        </row>
        <row r="501">
          <cell r="A501" t="str">
            <v>DORAL - BASE3. High Value</v>
          </cell>
          <cell r="B501" t="str">
            <v>Oil-Gas</v>
          </cell>
          <cell r="C501" t="str">
            <v>3. High Value</v>
          </cell>
          <cell r="D501" t="str">
            <v>DORAL - BASE</v>
          </cell>
          <cell r="E501" t="str">
            <v>DORAL</v>
          </cell>
          <cell r="F501" t="str">
            <v>E0. On Production</v>
          </cell>
          <cell r="G501" t="str">
            <v>BOB PERTAMINA - BUMI SIAK PUSAKO</v>
          </cell>
          <cell r="H501">
            <v>0.48299999999999998</v>
          </cell>
          <cell r="K501">
            <v>3790.56</v>
          </cell>
          <cell r="L501">
            <v>125.4</v>
          </cell>
          <cell r="M501">
            <v>0.2</v>
          </cell>
          <cell r="N501">
            <v>32.97</v>
          </cell>
          <cell r="O501">
            <v>0</v>
          </cell>
          <cell r="P501" t="str">
            <v/>
          </cell>
          <cell r="Q501">
            <v>0.2057331</v>
          </cell>
          <cell r="R501">
            <v>106.80459999999999</v>
          </cell>
          <cell r="S501">
            <v>0.69593669999999996</v>
          </cell>
          <cell r="T501">
            <v>0.79294719999999996</v>
          </cell>
          <cell r="U501">
            <v>12.125736802843464</v>
          </cell>
          <cell r="V501">
            <v>1.6369675602142399E-2</v>
          </cell>
          <cell r="AA501">
            <v>171.12739999999999</v>
          </cell>
          <cell r="AB501">
            <v>19.83145</v>
          </cell>
          <cell r="AC501">
            <v>0.3396113</v>
          </cell>
          <cell r="AD501">
            <v>0.16403225790000001</v>
          </cell>
          <cell r="AE501">
            <v>2.7798669999999999</v>
          </cell>
          <cell r="AF501">
            <v>146.68010000000001</v>
          </cell>
        </row>
        <row r="502">
          <cell r="A502" t="str">
            <v>DORAL NORTH - BASE1. Low Value</v>
          </cell>
          <cell r="B502" t="str">
            <v>Oil-Gas</v>
          </cell>
          <cell r="C502" t="str">
            <v>1. Low Value</v>
          </cell>
          <cell r="D502" t="str">
            <v>DORAL NORTH - BASE</v>
          </cell>
          <cell r="E502" t="str">
            <v>DORAL NORTH</v>
          </cell>
          <cell r="F502" t="str">
            <v>E0. On Production</v>
          </cell>
          <cell r="G502" t="str">
            <v>BOB PERTAMINA - BUMI SIAK PUSAKO</v>
          </cell>
          <cell r="H502">
            <v>0.46</v>
          </cell>
          <cell r="K502">
            <v>4027</v>
          </cell>
          <cell r="L502">
            <v>104.50000000000001</v>
          </cell>
          <cell r="M502">
            <v>0.26</v>
          </cell>
          <cell r="N502">
            <v>807.99</v>
          </cell>
          <cell r="P502" t="str">
            <v/>
          </cell>
          <cell r="Q502">
            <v>0.25203449999999999</v>
          </cell>
          <cell r="R502">
            <v>736.87800000000004</v>
          </cell>
          <cell r="S502">
            <v>0.66698639999999998</v>
          </cell>
          <cell r="T502">
            <v>0.95314650000000001</v>
          </cell>
          <cell r="U502">
            <v>118.06800373518949</v>
          </cell>
          <cell r="V502">
            <v>0.1593911323957127</v>
          </cell>
          <cell r="AA502">
            <v>25.912279999999999</v>
          </cell>
          <cell r="AB502">
            <v>43.337969999999999</v>
          </cell>
          <cell r="AC502">
            <v>0.29098869999999999</v>
          </cell>
          <cell r="AD502">
            <v>0.13385480199999999</v>
          </cell>
          <cell r="AE502">
            <v>153.1935</v>
          </cell>
          <cell r="AF502">
            <v>80.622810000000001</v>
          </cell>
        </row>
        <row r="503">
          <cell r="A503" t="str">
            <v>DORAL NORTH - BASE2. Middle Value</v>
          </cell>
          <cell r="B503" t="str">
            <v>Oil-Gas</v>
          </cell>
          <cell r="C503" t="str">
            <v>2. Middle Value</v>
          </cell>
          <cell r="D503" t="str">
            <v>DORAL NORTH - BASE</v>
          </cell>
          <cell r="E503" t="str">
            <v>DORAL NORTH</v>
          </cell>
          <cell r="F503" t="str">
            <v>E0. On Production</v>
          </cell>
          <cell r="G503" t="str">
            <v>BOB PERTAMINA - BUMI SIAK PUSAKO</v>
          </cell>
          <cell r="H503">
            <v>0.46</v>
          </cell>
          <cell r="K503">
            <v>4027</v>
          </cell>
          <cell r="L503">
            <v>104.50000000000001</v>
          </cell>
          <cell r="M503">
            <v>0.26</v>
          </cell>
          <cell r="N503">
            <v>807.99</v>
          </cell>
          <cell r="P503" t="str">
            <v/>
          </cell>
          <cell r="Q503">
            <v>0.25203449999999999</v>
          </cell>
          <cell r="R503">
            <v>736.87800000000004</v>
          </cell>
          <cell r="S503">
            <v>0.66698639999999998</v>
          </cell>
          <cell r="T503">
            <v>0.95314650000000001</v>
          </cell>
          <cell r="U503">
            <v>118.06800373518949</v>
          </cell>
          <cell r="V503">
            <v>0.1593911323957127</v>
          </cell>
          <cell r="AA503">
            <v>25.912279999999999</v>
          </cell>
          <cell r="AB503">
            <v>43.337969999999999</v>
          </cell>
          <cell r="AC503">
            <v>0.29098869999999999</v>
          </cell>
          <cell r="AD503">
            <v>0.13385480199999999</v>
          </cell>
          <cell r="AE503">
            <v>153.1935</v>
          </cell>
          <cell r="AF503">
            <v>80.622810000000001</v>
          </cell>
        </row>
        <row r="504">
          <cell r="A504" t="str">
            <v>DORAL NORTH - BASE3. High Value</v>
          </cell>
          <cell r="B504" t="str">
            <v>Oil-Gas</v>
          </cell>
          <cell r="C504" t="str">
            <v>3. High Value</v>
          </cell>
          <cell r="D504" t="str">
            <v>DORAL NORTH - BASE</v>
          </cell>
          <cell r="E504" t="str">
            <v>DORAL NORTH</v>
          </cell>
          <cell r="F504" t="str">
            <v>E0. On Production</v>
          </cell>
          <cell r="G504" t="str">
            <v>BOB PERTAMINA - BUMI SIAK PUSAKO</v>
          </cell>
          <cell r="H504">
            <v>0.46</v>
          </cell>
          <cell r="K504">
            <v>4027</v>
          </cell>
          <cell r="L504">
            <v>104.50000000000001</v>
          </cell>
          <cell r="M504">
            <v>0.26</v>
          </cell>
          <cell r="N504">
            <v>807.99</v>
          </cell>
          <cell r="P504" t="str">
            <v/>
          </cell>
          <cell r="Q504">
            <v>0.25203449999999999</v>
          </cell>
          <cell r="R504">
            <v>736.87800000000004</v>
          </cell>
          <cell r="S504">
            <v>0.66698639999999998</v>
          </cell>
          <cell r="T504">
            <v>0.95314650000000001</v>
          </cell>
          <cell r="U504">
            <v>118.06800373518949</v>
          </cell>
          <cell r="V504">
            <v>0.1593911323957127</v>
          </cell>
          <cell r="AA504">
            <v>25.912279999999999</v>
          </cell>
          <cell r="AB504">
            <v>43.337969999999999</v>
          </cell>
          <cell r="AC504">
            <v>0.29098869999999999</v>
          </cell>
          <cell r="AD504">
            <v>0.13385480199999999</v>
          </cell>
          <cell r="AE504">
            <v>153.1935</v>
          </cell>
          <cell r="AF504">
            <v>80.622810000000001</v>
          </cell>
        </row>
        <row r="505">
          <cell r="A505" t="str">
            <v>DUMA - BASE1. Low Value</v>
          </cell>
          <cell r="B505" t="str">
            <v>Oil-Gas</v>
          </cell>
          <cell r="C505" t="str">
            <v>1. Low Value</v>
          </cell>
          <cell r="D505" t="str">
            <v>DUMA - BASE</v>
          </cell>
          <cell r="E505" t="str">
            <v>DUMA</v>
          </cell>
          <cell r="F505" t="str">
            <v>E5. Development Unclarified</v>
          </cell>
          <cell r="G505" t="str">
            <v>PT PERTAMINA HULU ENERGI OSES</v>
          </cell>
          <cell r="H505">
            <v>0.15</v>
          </cell>
          <cell r="K505">
            <v>2300</v>
          </cell>
          <cell r="L505">
            <v>79.75</v>
          </cell>
          <cell r="M505">
            <v>0.25</v>
          </cell>
          <cell r="N505">
            <v>184</v>
          </cell>
          <cell r="O505">
            <v>0</v>
          </cell>
          <cell r="P505">
            <v>0.64449999999999996</v>
          </cell>
          <cell r="Q505">
            <v>0.24468989999999999</v>
          </cell>
          <cell r="R505">
            <v>193.4393</v>
          </cell>
          <cell r="S505">
            <v>0.50283339999999999</v>
          </cell>
          <cell r="T505">
            <v>0.6442966</v>
          </cell>
          <cell r="U505">
            <v>15.334538574019104</v>
          </cell>
          <cell r="V505">
            <v>2.07015397123223E-2</v>
          </cell>
          <cell r="AA505">
            <v>14.223739999999999</v>
          </cell>
          <cell r="AB505">
            <v>14.53059</v>
          </cell>
          <cell r="AC505">
            <v>0.48754180000000003</v>
          </cell>
          <cell r="AD505">
            <v>7.3131269999999998E-2</v>
          </cell>
          <cell r="AE505">
            <v>25.52262</v>
          </cell>
          <cell r="AF505">
            <v>27.872920000000001</v>
          </cell>
        </row>
        <row r="506">
          <cell r="A506" t="str">
            <v>DUMA - BASE2. Middle Value</v>
          </cell>
          <cell r="B506" t="str">
            <v>Oil-Gas</v>
          </cell>
          <cell r="C506" t="str">
            <v>2. Middle Value</v>
          </cell>
          <cell r="D506" t="str">
            <v>DUMA - BASE</v>
          </cell>
          <cell r="E506" t="str">
            <v>DUMA</v>
          </cell>
          <cell r="F506" t="str">
            <v>E5. Development Unclarified</v>
          </cell>
          <cell r="G506" t="str">
            <v>PT PERTAMINA HULU ENERGI OSES</v>
          </cell>
          <cell r="H506">
            <v>0.15</v>
          </cell>
          <cell r="K506">
            <v>2300</v>
          </cell>
          <cell r="L506">
            <v>79.75</v>
          </cell>
          <cell r="M506">
            <v>0.25</v>
          </cell>
          <cell r="N506">
            <v>184</v>
          </cell>
          <cell r="O506">
            <v>0</v>
          </cell>
          <cell r="P506">
            <v>0.64449999999999996</v>
          </cell>
          <cell r="Q506">
            <v>0.24468989999999999</v>
          </cell>
          <cell r="R506">
            <v>193.4393</v>
          </cell>
          <cell r="S506">
            <v>0.50283339999999999</v>
          </cell>
          <cell r="T506">
            <v>0.6442966</v>
          </cell>
          <cell r="U506">
            <v>15.334538574019104</v>
          </cell>
          <cell r="V506">
            <v>2.07015397123223E-2</v>
          </cell>
          <cell r="AA506">
            <v>14.223739999999999</v>
          </cell>
          <cell r="AB506">
            <v>14.53059</v>
          </cell>
          <cell r="AC506">
            <v>0.48754180000000003</v>
          </cell>
          <cell r="AD506">
            <v>7.3131269999999998E-2</v>
          </cell>
          <cell r="AE506">
            <v>25.52262</v>
          </cell>
          <cell r="AF506">
            <v>27.872920000000001</v>
          </cell>
        </row>
        <row r="507">
          <cell r="A507" t="str">
            <v>DUMA - BASE3. High Value</v>
          </cell>
          <cell r="B507" t="str">
            <v>Oil-Gas</v>
          </cell>
          <cell r="C507" t="str">
            <v>3. High Value</v>
          </cell>
          <cell r="D507" t="str">
            <v>DUMA - BASE</v>
          </cell>
          <cell r="E507" t="str">
            <v>DUMA</v>
          </cell>
          <cell r="F507" t="str">
            <v>E5. Development Unclarified</v>
          </cell>
          <cell r="G507" t="str">
            <v>PT PERTAMINA HULU ENERGI OSES</v>
          </cell>
          <cell r="H507">
            <v>0.15</v>
          </cell>
          <cell r="K507">
            <v>2300</v>
          </cell>
          <cell r="L507">
            <v>79.75</v>
          </cell>
          <cell r="M507">
            <v>0.25</v>
          </cell>
          <cell r="N507">
            <v>184</v>
          </cell>
          <cell r="O507">
            <v>0</v>
          </cell>
          <cell r="P507">
            <v>0.64449999999999996</v>
          </cell>
          <cell r="Q507">
            <v>0.24468989999999999</v>
          </cell>
          <cell r="R507">
            <v>193.4393</v>
          </cell>
          <cell r="S507">
            <v>0.50283339999999999</v>
          </cell>
          <cell r="T507">
            <v>0.6442966</v>
          </cell>
          <cell r="U507">
            <v>15.334538574019104</v>
          </cell>
          <cell r="V507">
            <v>2.07015397123223E-2</v>
          </cell>
          <cell r="AA507">
            <v>14.223739999999999</v>
          </cell>
          <cell r="AB507">
            <v>14.53059</v>
          </cell>
          <cell r="AC507">
            <v>0.48754180000000003</v>
          </cell>
          <cell r="AD507">
            <v>7.3131269999999998E-2</v>
          </cell>
          <cell r="AE507">
            <v>25.52262</v>
          </cell>
          <cell r="AF507">
            <v>27.872920000000001</v>
          </cell>
        </row>
        <row r="508">
          <cell r="A508" t="str">
            <v>DUSUN - BASE1. Low Value</v>
          </cell>
          <cell r="B508" t="str">
            <v>Oil-Gas</v>
          </cell>
          <cell r="C508" t="str">
            <v>1. Low Value</v>
          </cell>
          <cell r="D508" t="str">
            <v>DUSUN - BASE</v>
          </cell>
          <cell r="E508" t="str">
            <v>DUSUN</v>
          </cell>
          <cell r="F508" t="str">
            <v>E0. On Production</v>
          </cell>
          <cell r="G508" t="str">
            <v>BOB PERTAMINA - BUMI SIAK PUSAKO</v>
          </cell>
          <cell r="H508">
            <v>0.82799999999999996</v>
          </cell>
          <cell r="K508">
            <v>1940</v>
          </cell>
          <cell r="L508">
            <v>89.65</v>
          </cell>
          <cell r="M508">
            <v>0.27</v>
          </cell>
          <cell r="N508">
            <v>31.53</v>
          </cell>
          <cell r="O508">
            <v>0</v>
          </cell>
          <cell r="P508" t="str">
            <v/>
          </cell>
          <cell r="Q508">
            <v>0.27212009999999998</v>
          </cell>
          <cell r="R508">
            <v>50.522799999999997</v>
          </cell>
          <cell r="S508">
            <v>0.66964429999999997</v>
          </cell>
          <cell r="T508">
            <v>0.78245439999999999</v>
          </cell>
          <cell r="U508">
            <v>7.2036274914127203</v>
          </cell>
          <cell r="V508">
            <v>9.724856073525261E-3</v>
          </cell>
          <cell r="AA508">
            <v>21.045000000000002</v>
          </cell>
          <cell r="AB508">
            <v>19.33954</v>
          </cell>
          <cell r="AC508">
            <v>0.33307369999999997</v>
          </cell>
          <cell r="AD508">
            <v>0.27578502359999996</v>
          </cell>
          <cell r="AE508">
            <v>16.801169999999999</v>
          </cell>
          <cell r="AF508">
            <v>35.14931</v>
          </cell>
        </row>
        <row r="509">
          <cell r="A509" t="str">
            <v>DUSUN - BASE2. Middle Value</v>
          </cell>
          <cell r="B509" t="str">
            <v>Oil-Gas</v>
          </cell>
          <cell r="C509" t="str">
            <v>2. Middle Value</v>
          </cell>
          <cell r="D509" t="str">
            <v>DUSUN - BASE</v>
          </cell>
          <cell r="E509" t="str">
            <v>DUSUN</v>
          </cell>
          <cell r="F509" t="str">
            <v>E0. On Production</v>
          </cell>
          <cell r="G509" t="str">
            <v>BOB PERTAMINA - BUMI SIAK PUSAKO</v>
          </cell>
          <cell r="H509">
            <v>0.82799999999999996</v>
          </cell>
          <cell r="K509">
            <v>1940</v>
          </cell>
          <cell r="L509">
            <v>89.65</v>
          </cell>
          <cell r="M509">
            <v>0.27</v>
          </cell>
          <cell r="N509">
            <v>31.53</v>
          </cell>
          <cell r="O509">
            <v>0</v>
          </cell>
          <cell r="P509" t="str">
            <v/>
          </cell>
          <cell r="Q509">
            <v>0.27212009999999998</v>
          </cell>
          <cell r="R509">
            <v>50.522799999999997</v>
          </cell>
          <cell r="S509">
            <v>0.66964429999999997</v>
          </cell>
          <cell r="T509">
            <v>0.78245439999999999</v>
          </cell>
          <cell r="U509">
            <v>7.2036274914127203</v>
          </cell>
          <cell r="V509">
            <v>9.724856073525261E-3</v>
          </cell>
          <cell r="AA509">
            <v>21.045000000000002</v>
          </cell>
          <cell r="AB509">
            <v>19.33954</v>
          </cell>
          <cell r="AC509">
            <v>0.33307369999999997</v>
          </cell>
          <cell r="AD509">
            <v>0.27578502359999996</v>
          </cell>
          <cell r="AE509">
            <v>16.801169999999999</v>
          </cell>
          <cell r="AF509">
            <v>35.14931</v>
          </cell>
        </row>
        <row r="510">
          <cell r="A510" t="str">
            <v>DUSUN - BASE3. High Value</v>
          </cell>
          <cell r="B510" t="str">
            <v>Oil-Gas</v>
          </cell>
          <cell r="C510" t="str">
            <v>3. High Value</v>
          </cell>
          <cell r="D510" t="str">
            <v>DUSUN - BASE</v>
          </cell>
          <cell r="E510" t="str">
            <v>DUSUN</v>
          </cell>
          <cell r="F510" t="str">
            <v>E0. On Production</v>
          </cell>
          <cell r="G510" t="str">
            <v>BOB PERTAMINA - BUMI SIAK PUSAKO</v>
          </cell>
          <cell r="H510">
            <v>0.82799999999999996</v>
          </cell>
          <cell r="K510">
            <v>1940</v>
          </cell>
          <cell r="L510">
            <v>89.65</v>
          </cell>
          <cell r="M510">
            <v>0.27</v>
          </cell>
          <cell r="N510">
            <v>31.53</v>
          </cell>
          <cell r="O510">
            <v>0</v>
          </cell>
          <cell r="P510" t="str">
            <v/>
          </cell>
          <cell r="Q510">
            <v>0.27212009999999998</v>
          </cell>
          <cell r="R510">
            <v>50.522799999999997</v>
          </cell>
          <cell r="S510">
            <v>0.66964429999999997</v>
          </cell>
          <cell r="T510">
            <v>0.78245439999999999</v>
          </cell>
          <cell r="U510">
            <v>7.2036274914127203</v>
          </cell>
          <cell r="V510">
            <v>9.724856073525261E-3</v>
          </cell>
          <cell r="AA510">
            <v>21.045000000000002</v>
          </cell>
          <cell r="AB510">
            <v>19.33954</v>
          </cell>
          <cell r="AC510">
            <v>0.33307369999999997</v>
          </cell>
          <cell r="AD510">
            <v>0.27578502359999996</v>
          </cell>
          <cell r="AE510">
            <v>16.801169999999999</v>
          </cell>
          <cell r="AF510">
            <v>35.14931</v>
          </cell>
        </row>
        <row r="511">
          <cell r="A511" t="str">
            <v>EAST RAMA - BASE1. Low Value</v>
          </cell>
          <cell r="B511" t="str">
            <v>Oil-Gas</v>
          </cell>
          <cell r="C511" t="str">
            <v>1. Low Value</v>
          </cell>
          <cell r="D511" t="str">
            <v>EAST RAMA - BASE</v>
          </cell>
          <cell r="E511" t="str">
            <v>EAST RAMA</v>
          </cell>
          <cell r="F511" t="str">
            <v>E0. On Production</v>
          </cell>
          <cell r="G511" t="str">
            <v>PT PERTAMINA HULU ENERGI OSES</v>
          </cell>
          <cell r="H511">
            <v>9.69</v>
          </cell>
          <cell r="K511">
            <v>3600</v>
          </cell>
          <cell r="L511">
            <v>93.500000000000014</v>
          </cell>
          <cell r="M511">
            <v>0.28999999999999998</v>
          </cell>
          <cell r="N511">
            <v>1500</v>
          </cell>
          <cell r="Q511">
            <v>0.27984910000000002</v>
          </cell>
          <cell r="R511">
            <v>1461.6279999999999</v>
          </cell>
          <cell r="S511">
            <v>0.43130410000000002</v>
          </cell>
          <cell r="T511">
            <v>0.77775450000000002</v>
          </cell>
          <cell r="U511">
            <v>137.21035494177912</v>
          </cell>
          <cell r="V511">
            <v>0.18523319746846525</v>
          </cell>
          <cell r="AA511">
            <v>24.455909999999999</v>
          </cell>
          <cell r="AB511">
            <v>4.562532</v>
          </cell>
          <cell r="AC511">
            <v>0.31460519999999997</v>
          </cell>
          <cell r="AD511">
            <v>3.0485243879999997</v>
          </cell>
          <cell r="AE511">
            <v>6.9500970000000004</v>
          </cell>
          <cell r="AF511">
            <v>2.6157379999999999</v>
          </cell>
        </row>
        <row r="512">
          <cell r="A512" t="str">
            <v>EAST RAMA - BASE2. Middle Value</v>
          </cell>
          <cell r="B512" t="str">
            <v>Oil-Gas</v>
          </cell>
          <cell r="C512" t="str">
            <v>2. Middle Value</v>
          </cell>
          <cell r="D512" t="str">
            <v>EAST RAMA - BASE</v>
          </cell>
          <cell r="E512" t="str">
            <v>EAST RAMA</v>
          </cell>
          <cell r="F512" t="str">
            <v>E0. On Production</v>
          </cell>
          <cell r="G512" t="str">
            <v>PT PERTAMINA HULU ENERGI OSES</v>
          </cell>
          <cell r="H512">
            <v>9.69</v>
          </cell>
          <cell r="K512">
            <v>3600</v>
          </cell>
          <cell r="L512">
            <v>93.500000000000014</v>
          </cell>
          <cell r="M512">
            <v>0.28999999999999998</v>
          </cell>
          <cell r="N512">
            <v>1500</v>
          </cell>
          <cell r="Q512">
            <v>0.27984910000000002</v>
          </cell>
          <cell r="R512">
            <v>1461.6279999999999</v>
          </cell>
          <cell r="S512">
            <v>0.43130410000000002</v>
          </cell>
          <cell r="T512">
            <v>0.77775450000000002</v>
          </cell>
          <cell r="U512">
            <v>137.21035494177912</v>
          </cell>
          <cell r="V512">
            <v>0.18523319746846525</v>
          </cell>
          <cell r="AA512">
            <v>24.455909999999999</v>
          </cell>
          <cell r="AB512">
            <v>4.562532</v>
          </cell>
          <cell r="AC512">
            <v>0.31460519999999997</v>
          </cell>
          <cell r="AD512">
            <v>3.0485243879999997</v>
          </cell>
          <cell r="AE512">
            <v>6.9500970000000004</v>
          </cell>
          <cell r="AF512">
            <v>2.6157379999999999</v>
          </cell>
        </row>
        <row r="513">
          <cell r="A513" t="str">
            <v>EAST RAMA - BASE3. High Value</v>
          </cell>
          <cell r="B513" t="str">
            <v>Oil-Gas</v>
          </cell>
          <cell r="C513" t="str">
            <v>3. High Value</v>
          </cell>
          <cell r="D513" t="str">
            <v>EAST RAMA - BASE</v>
          </cell>
          <cell r="E513" t="str">
            <v>EAST RAMA</v>
          </cell>
          <cell r="F513" t="str">
            <v>E0. On Production</v>
          </cell>
          <cell r="G513" t="str">
            <v>PT PERTAMINA HULU ENERGI OSES</v>
          </cell>
          <cell r="H513">
            <v>9.69</v>
          </cell>
          <cell r="K513">
            <v>3600</v>
          </cell>
          <cell r="L513">
            <v>93.500000000000014</v>
          </cell>
          <cell r="M513">
            <v>0.28999999999999998</v>
          </cell>
          <cell r="N513">
            <v>1500</v>
          </cell>
          <cell r="Q513">
            <v>0.27984910000000002</v>
          </cell>
          <cell r="R513">
            <v>1461.6279999999999</v>
          </cell>
          <cell r="S513">
            <v>0.43130410000000002</v>
          </cell>
          <cell r="T513">
            <v>0.77775450000000002</v>
          </cell>
          <cell r="U513">
            <v>137.21035494177912</v>
          </cell>
          <cell r="V513">
            <v>0.18523319746846525</v>
          </cell>
          <cell r="AA513">
            <v>24.455909999999999</v>
          </cell>
          <cell r="AB513">
            <v>4.562532</v>
          </cell>
          <cell r="AC513">
            <v>0.31460519999999997</v>
          </cell>
          <cell r="AD513">
            <v>3.0485243879999997</v>
          </cell>
          <cell r="AE513">
            <v>6.9500970000000004</v>
          </cell>
          <cell r="AF513">
            <v>2.6157379999999999</v>
          </cell>
        </row>
        <row r="514">
          <cell r="A514" t="str">
            <v>ESP - BASE1. Low Value</v>
          </cell>
          <cell r="B514" t="str">
            <v>Oil-Gas</v>
          </cell>
          <cell r="C514" t="str">
            <v>1. Low Value</v>
          </cell>
          <cell r="D514" t="str">
            <v>ESP - BASE</v>
          </cell>
          <cell r="E514" t="str">
            <v>ESP</v>
          </cell>
          <cell r="F514" t="str">
            <v>X1. Discovery under Evaluation</v>
          </cell>
          <cell r="G514" t="str">
            <v>PT PERTAMINA HULU ENERGI OFFSHORE NORTH WEST JAVA</v>
          </cell>
          <cell r="H514">
            <v>5.8</v>
          </cell>
          <cell r="K514">
            <v>2900</v>
          </cell>
          <cell r="L514">
            <v>82.5</v>
          </cell>
          <cell r="M514">
            <v>0.28000000000000003</v>
          </cell>
          <cell r="N514" t="str">
            <v/>
          </cell>
          <cell r="P514" t="str">
            <v/>
          </cell>
          <cell r="Q514">
            <v>0.28011940000000002</v>
          </cell>
          <cell r="R514">
            <v>814.57029999999997</v>
          </cell>
          <cell r="S514">
            <v>0.57186590000000004</v>
          </cell>
          <cell r="T514">
            <v>0.78050050000000004</v>
          </cell>
          <cell r="U514">
            <v>101.84486689641726</v>
          </cell>
          <cell r="V514">
            <v>0.13748999008841867</v>
          </cell>
          <cell r="AA514">
            <v>144.8886</v>
          </cell>
          <cell r="AB514">
            <v>50.929949999999998</v>
          </cell>
          <cell r="AC514">
            <v>0.25039230000000001</v>
          </cell>
          <cell r="AD514">
            <v>1.4522753399999999</v>
          </cell>
          <cell r="AE514">
            <v>11.91404</v>
          </cell>
          <cell r="AF514">
            <v>45.687269999999998</v>
          </cell>
        </row>
        <row r="515">
          <cell r="A515" t="str">
            <v>ESP - BASE2. Middle Value</v>
          </cell>
          <cell r="B515" t="str">
            <v>Oil-Gas</v>
          </cell>
          <cell r="C515" t="str">
            <v>2. Middle Value</v>
          </cell>
          <cell r="D515" t="str">
            <v>ESP - BASE</v>
          </cell>
          <cell r="E515" t="str">
            <v>ESP</v>
          </cell>
          <cell r="F515" t="str">
            <v>X1. Discovery under Evaluation</v>
          </cell>
          <cell r="G515" t="str">
            <v>PT PERTAMINA HULU ENERGI OFFSHORE NORTH WEST JAVA</v>
          </cell>
          <cell r="H515">
            <v>7.3</v>
          </cell>
          <cell r="K515">
            <v>2900</v>
          </cell>
          <cell r="L515">
            <v>82.5</v>
          </cell>
          <cell r="M515">
            <v>0.28000000000000003</v>
          </cell>
          <cell r="N515" t="str">
            <v/>
          </cell>
          <cell r="P515" t="str">
            <v/>
          </cell>
          <cell r="Q515">
            <v>0.28011940000000002</v>
          </cell>
          <cell r="R515">
            <v>814.57029999999997</v>
          </cell>
          <cell r="S515">
            <v>0.57186590000000004</v>
          </cell>
          <cell r="T515">
            <v>0.78050050000000004</v>
          </cell>
          <cell r="U515">
            <v>101.84486689641726</v>
          </cell>
          <cell r="V515">
            <v>0.13748999008841867</v>
          </cell>
          <cell r="AA515">
            <v>144.8886</v>
          </cell>
          <cell r="AB515">
            <v>50.929949999999998</v>
          </cell>
          <cell r="AC515">
            <v>0.25039230000000001</v>
          </cell>
          <cell r="AD515">
            <v>1.8278637900000001</v>
          </cell>
          <cell r="AE515">
            <v>11.91404</v>
          </cell>
          <cell r="AF515">
            <v>45.687269999999998</v>
          </cell>
        </row>
        <row r="516">
          <cell r="A516" t="str">
            <v>ESP - BASE3. High Value</v>
          </cell>
          <cell r="B516" t="str">
            <v>Oil-Gas</v>
          </cell>
          <cell r="C516" t="str">
            <v>3. High Value</v>
          </cell>
          <cell r="D516" t="str">
            <v>ESP - BASE</v>
          </cell>
          <cell r="E516" t="str">
            <v>ESP</v>
          </cell>
          <cell r="F516" t="str">
            <v>X1. Discovery under Evaluation</v>
          </cell>
          <cell r="G516" t="str">
            <v>PT PERTAMINA HULU ENERGI OFFSHORE NORTH WEST JAVA</v>
          </cell>
          <cell r="H516">
            <v>7.3</v>
          </cell>
          <cell r="K516">
            <v>2900</v>
          </cell>
          <cell r="L516">
            <v>82.5</v>
          </cell>
          <cell r="M516">
            <v>0.28000000000000003</v>
          </cell>
          <cell r="N516" t="str">
            <v/>
          </cell>
          <cell r="P516" t="str">
            <v/>
          </cell>
          <cell r="Q516">
            <v>0.28011940000000002</v>
          </cell>
          <cell r="R516">
            <v>814.57029999999997</v>
          </cell>
          <cell r="S516">
            <v>0.57186590000000004</v>
          </cell>
          <cell r="T516">
            <v>0.78050050000000004</v>
          </cell>
          <cell r="U516">
            <v>101.84486689641726</v>
          </cell>
          <cell r="V516">
            <v>0.13748999008841867</v>
          </cell>
          <cell r="AA516">
            <v>144.8886</v>
          </cell>
          <cell r="AB516">
            <v>50.929949999999998</v>
          </cell>
          <cell r="AC516">
            <v>0.25039230000000001</v>
          </cell>
          <cell r="AD516">
            <v>1.8278637900000001</v>
          </cell>
          <cell r="AE516">
            <v>11.91404</v>
          </cell>
          <cell r="AF516">
            <v>45.687269999999998</v>
          </cell>
        </row>
        <row r="517">
          <cell r="A517" t="str">
            <v>FAJAR - BASE1. Low Value</v>
          </cell>
          <cell r="B517" t="str">
            <v>Oil-Gas</v>
          </cell>
          <cell r="C517" t="str">
            <v>1. Low Value</v>
          </cell>
          <cell r="D517" t="str">
            <v>FAJAR - BASE</v>
          </cell>
          <cell r="E517" t="str">
            <v>FAJAR</v>
          </cell>
          <cell r="F517" t="str">
            <v>E0. On Production</v>
          </cell>
          <cell r="G517" t="str">
            <v>PT PERTAMINA HULU ROKAN</v>
          </cell>
          <cell r="H517">
            <v>15.127000000000001</v>
          </cell>
          <cell r="K517">
            <v>7169</v>
          </cell>
          <cell r="L517" t="str">
            <v/>
          </cell>
          <cell r="M517">
            <v>0.15</v>
          </cell>
          <cell r="N517">
            <v>300</v>
          </cell>
          <cell r="P517" t="str">
            <v/>
          </cell>
          <cell r="Q517">
            <v>0.15546879999999999</v>
          </cell>
          <cell r="R517">
            <v>253.52189999999999</v>
          </cell>
          <cell r="S517">
            <v>0.47443689999999999</v>
          </cell>
          <cell r="T517">
            <v>0.80343279999999995</v>
          </cell>
          <cell r="U517">
            <v>15.024040467512169</v>
          </cell>
          <cell r="V517">
            <v>2.0282369037480825E-2</v>
          </cell>
          <cell r="AA517">
            <v>40.729900000000001</v>
          </cell>
          <cell r="AB517">
            <v>1.9409700000000001</v>
          </cell>
          <cell r="AC517">
            <v>0.29475790000000002</v>
          </cell>
          <cell r="AD517">
            <v>4.4588027533000005</v>
          </cell>
          <cell r="AE517">
            <v>8.3413830000000004</v>
          </cell>
          <cell r="AF517">
            <v>1.4307890000000001</v>
          </cell>
        </row>
        <row r="518">
          <cell r="A518" t="str">
            <v>FAJAR - BASE2. Middle Value</v>
          </cell>
          <cell r="B518" t="str">
            <v>Oil-Gas</v>
          </cell>
          <cell r="C518" t="str">
            <v>2. Middle Value</v>
          </cell>
          <cell r="D518" t="str">
            <v>FAJAR - BASE</v>
          </cell>
          <cell r="E518" t="str">
            <v>FAJAR</v>
          </cell>
          <cell r="F518" t="str">
            <v>E0. On Production</v>
          </cell>
          <cell r="G518" t="str">
            <v>PT PERTAMINA HULU ROKAN</v>
          </cell>
          <cell r="H518">
            <v>15.127000000000001</v>
          </cell>
          <cell r="K518">
            <v>7169</v>
          </cell>
          <cell r="L518" t="str">
            <v/>
          </cell>
          <cell r="M518">
            <v>0.15</v>
          </cell>
          <cell r="N518">
            <v>300</v>
          </cell>
          <cell r="P518" t="str">
            <v/>
          </cell>
          <cell r="Q518">
            <v>0.15546879999999999</v>
          </cell>
          <cell r="R518">
            <v>253.52189999999999</v>
          </cell>
          <cell r="S518">
            <v>0.47443689999999999</v>
          </cell>
          <cell r="T518">
            <v>0.80343279999999995</v>
          </cell>
          <cell r="U518">
            <v>15.024040467512169</v>
          </cell>
          <cell r="V518">
            <v>2.0282369037480825E-2</v>
          </cell>
          <cell r="AA518">
            <v>40.729900000000001</v>
          </cell>
          <cell r="AB518">
            <v>1.9409700000000001</v>
          </cell>
          <cell r="AC518">
            <v>0.29475790000000002</v>
          </cell>
          <cell r="AD518">
            <v>4.4588027533000005</v>
          </cell>
          <cell r="AE518">
            <v>8.3413830000000004</v>
          </cell>
          <cell r="AF518">
            <v>1.4307890000000001</v>
          </cell>
        </row>
        <row r="519">
          <cell r="A519" t="str">
            <v>FAJAR - BASE3. High Value</v>
          </cell>
          <cell r="B519" t="str">
            <v>Oil-Gas</v>
          </cell>
          <cell r="C519" t="str">
            <v>3. High Value</v>
          </cell>
          <cell r="D519" t="str">
            <v>FAJAR - BASE</v>
          </cell>
          <cell r="E519" t="str">
            <v>FAJAR</v>
          </cell>
          <cell r="F519" t="str">
            <v>E0. On Production</v>
          </cell>
          <cell r="G519" t="str">
            <v>PT PERTAMINA HULU ROKAN</v>
          </cell>
          <cell r="H519">
            <v>15.127000000000001</v>
          </cell>
          <cell r="K519">
            <v>7169</v>
          </cell>
          <cell r="L519" t="str">
            <v/>
          </cell>
          <cell r="M519">
            <v>0.15</v>
          </cell>
          <cell r="N519">
            <v>300</v>
          </cell>
          <cell r="P519" t="str">
            <v/>
          </cell>
          <cell r="Q519">
            <v>0.15546879999999999</v>
          </cell>
          <cell r="R519">
            <v>253.52189999999999</v>
          </cell>
          <cell r="S519">
            <v>0.47443689999999999</v>
          </cell>
          <cell r="T519">
            <v>0.80343279999999995</v>
          </cell>
          <cell r="U519">
            <v>15.024040467512169</v>
          </cell>
          <cell r="V519">
            <v>2.0282369037480825E-2</v>
          </cell>
          <cell r="AA519">
            <v>40.729900000000001</v>
          </cell>
          <cell r="AB519">
            <v>1.9409700000000001</v>
          </cell>
          <cell r="AC519">
            <v>0.29475790000000002</v>
          </cell>
          <cell r="AD519">
            <v>4.4588027533000005</v>
          </cell>
          <cell r="AE519">
            <v>8.3413830000000004</v>
          </cell>
          <cell r="AF519">
            <v>1.4307890000000001</v>
          </cell>
        </row>
        <row r="520">
          <cell r="A520" t="str">
            <v>FARIDA - BASE1. Low Value</v>
          </cell>
          <cell r="B520" t="str">
            <v>Oil-Gas</v>
          </cell>
          <cell r="C520" t="str">
            <v>1. Low Value</v>
          </cell>
          <cell r="D520" t="str">
            <v>FARIDA - BASE</v>
          </cell>
          <cell r="E520" t="str">
            <v>FARIDA</v>
          </cell>
          <cell r="F520" t="str">
            <v>E0. On Production</v>
          </cell>
          <cell r="G520" t="str">
            <v>PT PERTAMINA HULU ENERGI OSES</v>
          </cell>
          <cell r="H520">
            <v>76.45</v>
          </cell>
          <cell r="K520">
            <v>7000</v>
          </cell>
          <cell r="L520">
            <v>122.65</v>
          </cell>
          <cell r="M520">
            <v>0.24399999999999999</v>
          </cell>
          <cell r="N520">
            <v>120</v>
          </cell>
          <cell r="P520" t="str">
            <v/>
          </cell>
          <cell r="Q520">
            <v>0.242036</v>
          </cell>
          <cell r="R520">
            <v>206.78190000000001</v>
          </cell>
          <cell r="S520">
            <v>0.42985649999999997</v>
          </cell>
          <cell r="T520">
            <v>0.77477799999999997</v>
          </cell>
          <cell r="U520">
            <v>16.668375172704714</v>
          </cell>
          <cell r="V520">
            <v>2.2502211521529661E-2</v>
          </cell>
          <cell r="AA520">
            <v>135.44649999999999</v>
          </cell>
          <cell r="AB520">
            <v>30.27384</v>
          </cell>
          <cell r="AC520">
            <v>0.30763109999999999</v>
          </cell>
          <cell r="AD520">
            <v>23.518397595</v>
          </cell>
          <cell r="AE520">
            <v>45.841830000000002</v>
          </cell>
          <cell r="AF520">
            <v>452.46319999999997</v>
          </cell>
        </row>
        <row r="521">
          <cell r="A521" t="str">
            <v>FARIDA - BASE2. Middle Value</v>
          </cell>
          <cell r="B521" t="str">
            <v>Oil-Gas</v>
          </cell>
          <cell r="C521" t="str">
            <v>2. Middle Value</v>
          </cell>
          <cell r="D521" t="str">
            <v>FARIDA - BASE</v>
          </cell>
          <cell r="E521" t="str">
            <v>FARIDA</v>
          </cell>
          <cell r="F521" t="str">
            <v>E0. On Production</v>
          </cell>
          <cell r="G521" t="str">
            <v>PT PERTAMINA HULU ENERGI OSES</v>
          </cell>
          <cell r="H521">
            <v>76.45</v>
          </cell>
          <cell r="K521">
            <v>7000</v>
          </cell>
          <cell r="L521">
            <v>122.65</v>
          </cell>
          <cell r="M521">
            <v>0.24399999999999999</v>
          </cell>
          <cell r="N521">
            <v>120</v>
          </cell>
          <cell r="P521" t="str">
            <v/>
          </cell>
          <cell r="Q521">
            <v>0.242036</v>
          </cell>
          <cell r="R521">
            <v>206.78190000000001</v>
          </cell>
          <cell r="S521">
            <v>0.42985649999999997</v>
          </cell>
          <cell r="T521">
            <v>0.77477799999999997</v>
          </cell>
          <cell r="U521">
            <v>16.668375172704714</v>
          </cell>
          <cell r="V521">
            <v>2.2502211521529661E-2</v>
          </cell>
          <cell r="AA521">
            <v>135.44649999999999</v>
          </cell>
          <cell r="AB521">
            <v>30.27384</v>
          </cell>
          <cell r="AC521">
            <v>0.30763109999999999</v>
          </cell>
          <cell r="AD521">
            <v>23.518397595</v>
          </cell>
          <cell r="AE521">
            <v>45.841830000000002</v>
          </cell>
          <cell r="AF521">
            <v>452.46319999999997</v>
          </cell>
        </row>
        <row r="522">
          <cell r="A522" t="str">
            <v>FARIDA - BASE3. High Value</v>
          </cell>
          <cell r="B522" t="str">
            <v>Oil-Gas</v>
          </cell>
          <cell r="C522" t="str">
            <v>3. High Value</v>
          </cell>
          <cell r="D522" t="str">
            <v>FARIDA - BASE</v>
          </cell>
          <cell r="E522" t="str">
            <v>FARIDA</v>
          </cell>
          <cell r="F522" t="str">
            <v>E0. On Production</v>
          </cell>
          <cell r="G522" t="str">
            <v>PT PERTAMINA HULU ENERGI OSES</v>
          </cell>
          <cell r="H522">
            <v>76.45</v>
          </cell>
          <cell r="K522">
            <v>7000</v>
          </cell>
          <cell r="L522">
            <v>122.65</v>
          </cell>
          <cell r="M522">
            <v>0.24399999999999999</v>
          </cell>
          <cell r="N522">
            <v>120</v>
          </cell>
          <cell r="P522" t="str">
            <v/>
          </cell>
          <cell r="Q522">
            <v>0.242036</v>
          </cell>
          <cell r="R522">
            <v>206.78190000000001</v>
          </cell>
          <cell r="S522">
            <v>0.42985649999999997</v>
          </cell>
          <cell r="T522">
            <v>0.77477799999999997</v>
          </cell>
          <cell r="U522">
            <v>16.668375172704714</v>
          </cell>
          <cell r="V522">
            <v>2.2502211521529661E-2</v>
          </cell>
          <cell r="AA522">
            <v>135.44649999999999</v>
          </cell>
          <cell r="AB522">
            <v>30.27384</v>
          </cell>
          <cell r="AC522">
            <v>0.30763109999999999</v>
          </cell>
          <cell r="AD522">
            <v>23.518397595</v>
          </cell>
          <cell r="AE522">
            <v>45.841830000000002</v>
          </cell>
          <cell r="AF522">
            <v>452.46319999999997</v>
          </cell>
        </row>
        <row r="523">
          <cell r="A523" t="str">
            <v>GATAM - BASE1. Low Value</v>
          </cell>
          <cell r="B523" t="str">
            <v>Oil-Gas</v>
          </cell>
          <cell r="C523" t="str">
            <v>1. Low Value</v>
          </cell>
          <cell r="D523" t="str">
            <v>GATAM - BASE</v>
          </cell>
          <cell r="E523" t="str">
            <v>GATAM</v>
          </cell>
          <cell r="F523" t="str">
            <v>E0. On Production</v>
          </cell>
          <cell r="G523" t="str">
            <v>BOB PERTAMINA - BUMI SIAK PUSAKO</v>
          </cell>
          <cell r="H523">
            <v>0.112</v>
          </cell>
          <cell r="K523">
            <v>2127.42</v>
          </cell>
          <cell r="L523">
            <v>96.800000000000011</v>
          </cell>
          <cell r="M523">
            <v>0.17</v>
          </cell>
          <cell r="N523">
            <v>44.18</v>
          </cell>
          <cell r="P523" t="str">
            <v/>
          </cell>
          <cell r="Q523">
            <v>0.17084669999999999</v>
          </cell>
          <cell r="R523">
            <v>51.543799999999997</v>
          </cell>
          <cell r="S523">
            <v>0.40293440000000003</v>
          </cell>
          <cell r="T523">
            <v>0.83370960000000005</v>
          </cell>
          <cell r="U523">
            <v>2.9582316305963445</v>
          </cell>
          <cell r="V523">
            <v>3.9935958479243305E-3</v>
          </cell>
          <cell r="AA523">
            <v>17.163489999999999</v>
          </cell>
          <cell r="AB523">
            <v>0.1455408</v>
          </cell>
          <cell r="AC523">
            <v>0.65897669999999997</v>
          </cell>
          <cell r="AD523">
            <v>7.3805390400000004E-2</v>
          </cell>
          <cell r="AE523">
            <v>3.124752</v>
          </cell>
          <cell r="AF523">
            <v>3.0411830000000002</v>
          </cell>
        </row>
        <row r="524">
          <cell r="A524" t="str">
            <v>GATAM - BASE2. Middle Value</v>
          </cell>
          <cell r="B524" t="str">
            <v>Oil-Gas</v>
          </cell>
          <cell r="C524" t="str">
            <v>2. Middle Value</v>
          </cell>
          <cell r="D524" t="str">
            <v>GATAM - BASE</v>
          </cell>
          <cell r="E524" t="str">
            <v>GATAM</v>
          </cell>
          <cell r="F524" t="str">
            <v>E0. On Production</v>
          </cell>
          <cell r="G524" t="str">
            <v>BOB PERTAMINA - BUMI SIAK PUSAKO</v>
          </cell>
          <cell r="H524">
            <v>0.112</v>
          </cell>
          <cell r="K524">
            <v>2127.42</v>
          </cell>
          <cell r="L524">
            <v>96.800000000000011</v>
          </cell>
          <cell r="M524">
            <v>0.17</v>
          </cell>
          <cell r="N524">
            <v>44.18</v>
          </cell>
          <cell r="P524" t="str">
            <v/>
          </cell>
          <cell r="Q524">
            <v>0.17084669999999999</v>
          </cell>
          <cell r="R524">
            <v>51.543799999999997</v>
          </cell>
          <cell r="S524">
            <v>0.40293440000000003</v>
          </cell>
          <cell r="T524">
            <v>0.83370960000000005</v>
          </cell>
          <cell r="U524">
            <v>2.9582316305963445</v>
          </cell>
          <cell r="V524">
            <v>3.9935958479243305E-3</v>
          </cell>
          <cell r="AA524">
            <v>17.163489999999999</v>
          </cell>
          <cell r="AB524">
            <v>0.1455408</v>
          </cell>
          <cell r="AC524">
            <v>0.65897669999999997</v>
          </cell>
          <cell r="AD524">
            <v>7.3805390400000004E-2</v>
          </cell>
          <cell r="AE524">
            <v>3.124752</v>
          </cell>
          <cell r="AF524">
            <v>3.0411830000000002</v>
          </cell>
        </row>
        <row r="525">
          <cell r="A525" t="str">
            <v>GATAM - BASE3. High Value</v>
          </cell>
          <cell r="B525" t="str">
            <v>Oil-Gas</v>
          </cell>
          <cell r="C525" t="str">
            <v>3. High Value</v>
          </cell>
          <cell r="D525" t="str">
            <v>GATAM - BASE</v>
          </cell>
          <cell r="E525" t="str">
            <v>GATAM</v>
          </cell>
          <cell r="F525" t="str">
            <v>E0. On Production</v>
          </cell>
          <cell r="G525" t="str">
            <v>BOB PERTAMINA - BUMI SIAK PUSAKO</v>
          </cell>
          <cell r="H525">
            <v>0.112</v>
          </cell>
          <cell r="K525">
            <v>2127.42</v>
          </cell>
          <cell r="L525">
            <v>96.800000000000011</v>
          </cell>
          <cell r="M525">
            <v>0.17</v>
          </cell>
          <cell r="N525">
            <v>44.18</v>
          </cell>
          <cell r="P525" t="str">
            <v/>
          </cell>
          <cell r="Q525">
            <v>0.17084669999999999</v>
          </cell>
          <cell r="R525">
            <v>51.543799999999997</v>
          </cell>
          <cell r="S525">
            <v>0.40293440000000003</v>
          </cell>
          <cell r="T525">
            <v>0.83370960000000005</v>
          </cell>
          <cell r="U525">
            <v>2.9582316305963445</v>
          </cell>
          <cell r="V525">
            <v>3.9935958479243305E-3</v>
          </cell>
          <cell r="AA525">
            <v>17.163489999999999</v>
          </cell>
          <cell r="AB525">
            <v>0.1455408</v>
          </cell>
          <cell r="AC525">
            <v>0.65897669999999997</v>
          </cell>
          <cell r="AD525">
            <v>7.3805390400000004E-2</v>
          </cell>
          <cell r="AE525">
            <v>3.124752</v>
          </cell>
          <cell r="AF525">
            <v>3.0411830000000002</v>
          </cell>
        </row>
        <row r="526">
          <cell r="A526" t="str">
            <v>GEBANG - BASE1. Low Value</v>
          </cell>
          <cell r="B526" t="str">
            <v>Oil-Gas</v>
          </cell>
          <cell r="C526" t="str">
            <v>1. Low Value</v>
          </cell>
          <cell r="D526" t="str">
            <v>GEBANG - BASE</v>
          </cell>
          <cell r="E526" t="str">
            <v>GEBANG</v>
          </cell>
          <cell r="F526" t="str">
            <v>E0. On Production</v>
          </cell>
          <cell r="G526" t="str">
            <v>PT PERTAMINA EP</v>
          </cell>
          <cell r="H526">
            <v>198.97499999999999</v>
          </cell>
          <cell r="K526">
            <v>4386</v>
          </cell>
          <cell r="L526" t="str">
            <v/>
          </cell>
          <cell r="M526">
            <v>0.17499999999999999</v>
          </cell>
          <cell r="N526">
            <v>502.5</v>
          </cell>
          <cell r="P526" t="str">
            <v/>
          </cell>
          <cell r="Q526">
            <v>0.18017230000000001</v>
          </cell>
          <cell r="R526">
            <v>513.13199999999995</v>
          </cell>
          <cell r="S526">
            <v>0.6489549</v>
          </cell>
          <cell r="T526">
            <v>0.81928900000000004</v>
          </cell>
          <cell r="U526">
            <v>49.155120097710466</v>
          </cell>
          <cell r="V526">
            <v>6.6359132089621187E-2</v>
          </cell>
          <cell r="W526">
            <v>5.0123838157894731</v>
          </cell>
          <cell r="Z526">
            <v>1.8073539500698672</v>
          </cell>
          <cell r="AA526">
            <v>74.578010000000006</v>
          </cell>
          <cell r="AB526">
            <v>2.1541130000000002</v>
          </cell>
          <cell r="AC526">
            <v>0.28106009999999998</v>
          </cell>
          <cell r="AD526">
            <v>55.923933397499994</v>
          </cell>
          <cell r="AE526">
            <v>2.8635109999999999</v>
          </cell>
          <cell r="AF526">
            <v>12.643050000000001</v>
          </cell>
        </row>
        <row r="527">
          <cell r="A527" t="str">
            <v>GEBANG - BASE2. Middle Value</v>
          </cell>
          <cell r="B527" t="str">
            <v>Oil-Gas</v>
          </cell>
          <cell r="C527" t="str">
            <v>2. Middle Value</v>
          </cell>
          <cell r="D527" t="str">
            <v>GEBANG - BASE</v>
          </cell>
          <cell r="E527" t="str">
            <v>GEBANG</v>
          </cell>
          <cell r="F527" t="str">
            <v>E0. On Production</v>
          </cell>
          <cell r="G527" t="str">
            <v>PT PERTAMINA EP</v>
          </cell>
          <cell r="H527">
            <v>198.97499999999999</v>
          </cell>
          <cell r="K527">
            <v>4386</v>
          </cell>
          <cell r="L527" t="str">
            <v/>
          </cell>
          <cell r="M527">
            <v>0.17499999999999999</v>
          </cell>
          <cell r="N527">
            <v>502.5</v>
          </cell>
          <cell r="P527" t="str">
            <v/>
          </cell>
          <cell r="Q527">
            <v>0.18017230000000001</v>
          </cell>
          <cell r="R527">
            <v>513.13199999999995</v>
          </cell>
          <cell r="S527">
            <v>0.6489549</v>
          </cell>
          <cell r="T527">
            <v>0.81928900000000004</v>
          </cell>
          <cell r="U527">
            <v>49.155120097710466</v>
          </cell>
          <cell r="V527">
            <v>6.6359132089621187E-2</v>
          </cell>
          <cell r="W527">
            <v>5.0123838157894731</v>
          </cell>
          <cell r="Z527">
            <v>1.8073539500698672</v>
          </cell>
          <cell r="AA527">
            <v>74.578010000000006</v>
          </cell>
          <cell r="AB527">
            <v>2.1541130000000002</v>
          </cell>
          <cell r="AC527">
            <v>0.28106009999999998</v>
          </cell>
          <cell r="AD527">
            <v>55.923933397499994</v>
          </cell>
          <cell r="AE527">
            <v>2.8635109999999999</v>
          </cell>
          <cell r="AF527">
            <v>12.643050000000001</v>
          </cell>
        </row>
        <row r="528">
          <cell r="A528" t="str">
            <v>GEBANG - BASE3. High Value</v>
          </cell>
          <cell r="B528" t="str">
            <v>Oil-Gas</v>
          </cell>
          <cell r="C528" t="str">
            <v>3. High Value</v>
          </cell>
          <cell r="D528" t="str">
            <v>GEBANG - BASE</v>
          </cell>
          <cell r="E528" t="str">
            <v>GEBANG</v>
          </cell>
          <cell r="F528" t="str">
            <v>E0. On Production</v>
          </cell>
          <cell r="G528" t="str">
            <v>PT PERTAMINA EP</v>
          </cell>
          <cell r="H528">
            <v>198.97499999999999</v>
          </cell>
          <cell r="K528">
            <v>4386</v>
          </cell>
          <cell r="L528" t="str">
            <v/>
          </cell>
          <cell r="M528">
            <v>0.17499999999999999</v>
          </cell>
          <cell r="N528">
            <v>502.5</v>
          </cell>
          <cell r="P528" t="str">
            <v/>
          </cell>
          <cell r="Q528">
            <v>0.18017230000000001</v>
          </cell>
          <cell r="R528">
            <v>513.13199999999995</v>
          </cell>
          <cell r="S528">
            <v>0.6489549</v>
          </cell>
          <cell r="T528">
            <v>0.81928900000000004</v>
          </cell>
          <cell r="U528">
            <v>49.155120097710466</v>
          </cell>
          <cell r="V528">
            <v>6.6359132089621187E-2</v>
          </cell>
          <cell r="W528">
            <v>5.0123838157894731</v>
          </cell>
          <cell r="Z528">
            <v>1.8073539500698672</v>
          </cell>
          <cell r="AA528">
            <v>74.578010000000006</v>
          </cell>
          <cell r="AB528">
            <v>2.1541130000000002</v>
          </cell>
          <cell r="AC528">
            <v>0.28106009999999998</v>
          </cell>
          <cell r="AD528">
            <v>55.923933397499994</v>
          </cell>
          <cell r="AE528">
            <v>2.8635109999999999</v>
          </cell>
          <cell r="AF528">
            <v>12.643050000000001</v>
          </cell>
        </row>
        <row r="529">
          <cell r="A529" t="str">
            <v>PENGEMBANGAN LAPANGAN GEBANG POFD PHASE-1 1. Low Value</v>
          </cell>
          <cell r="B529" t="str">
            <v>Oil-Gas</v>
          </cell>
          <cell r="C529" t="str">
            <v>1. Low Value</v>
          </cell>
          <cell r="D529" t="str">
            <v xml:space="preserve">PENGEMBANGAN LAPANGAN GEBANG POFD PHASE-1 </v>
          </cell>
          <cell r="E529" t="str">
            <v>GEBANG</v>
          </cell>
          <cell r="F529" t="str">
            <v>E0. On Production</v>
          </cell>
          <cell r="G529" t="str">
            <v>PT PERTAMINA EP</v>
          </cell>
          <cell r="H529">
            <v>198.97499999999999</v>
          </cell>
          <cell r="K529">
            <v>4386</v>
          </cell>
          <cell r="L529" t="str">
            <v/>
          </cell>
          <cell r="M529">
            <v>0.17499999999999999</v>
          </cell>
          <cell r="N529">
            <v>502.5</v>
          </cell>
          <cell r="P529" t="str">
            <v/>
          </cell>
          <cell r="Q529">
            <v>0.18017230000000001</v>
          </cell>
          <cell r="R529">
            <v>513.13199999999995</v>
          </cell>
          <cell r="S529">
            <v>0.6489549</v>
          </cell>
          <cell r="T529">
            <v>0.81928900000000004</v>
          </cell>
          <cell r="U529">
            <v>49.155120097710466</v>
          </cell>
          <cell r="V529">
            <v>6.6359132089621187E-2</v>
          </cell>
          <cell r="W529">
            <v>5.0123838157894731</v>
          </cell>
          <cell r="Z529">
            <v>1.8073539500698672</v>
          </cell>
          <cell r="AA529">
            <v>74.578010000000006</v>
          </cell>
          <cell r="AB529">
            <v>2.1541130000000002</v>
          </cell>
          <cell r="AC529">
            <v>0.28106009999999998</v>
          </cell>
          <cell r="AD529">
            <v>55.923933397499994</v>
          </cell>
          <cell r="AE529">
            <v>2.8635109999999999</v>
          </cell>
          <cell r="AF529">
            <v>12.643050000000001</v>
          </cell>
        </row>
        <row r="530">
          <cell r="A530" t="str">
            <v>PENGEMBANGAN LAPANGAN GEBANG POFD PHASE-1 2. Middle Value</v>
          </cell>
          <cell r="B530" t="str">
            <v>Oil-Gas</v>
          </cell>
          <cell r="C530" t="str">
            <v>2. Middle Value</v>
          </cell>
          <cell r="D530" t="str">
            <v xml:space="preserve">PENGEMBANGAN LAPANGAN GEBANG POFD PHASE-1 </v>
          </cell>
          <cell r="E530" t="str">
            <v>GEBANG</v>
          </cell>
          <cell r="F530" t="str">
            <v>E0. On Production</v>
          </cell>
          <cell r="G530" t="str">
            <v>PT PERTAMINA EP</v>
          </cell>
          <cell r="H530">
            <v>198.97499999999999</v>
          </cell>
          <cell r="K530">
            <v>4386</v>
          </cell>
          <cell r="L530" t="str">
            <v/>
          </cell>
          <cell r="M530">
            <v>0.17499999999999999</v>
          </cell>
          <cell r="N530">
            <v>502.5</v>
          </cell>
          <cell r="P530" t="str">
            <v/>
          </cell>
          <cell r="Q530">
            <v>0.18017230000000001</v>
          </cell>
          <cell r="R530">
            <v>513.13199999999995</v>
          </cell>
          <cell r="S530">
            <v>0.6489549</v>
          </cell>
          <cell r="T530">
            <v>0.81928900000000004</v>
          </cell>
          <cell r="U530">
            <v>49.155120097710466</v>
          </cell>
          <cell r="V530">
            <v>6.6359132089621187E-2</v>
          </cell>
          <cell r="W530">
            <v>5.0123838157894731</v>
          </cell>
          <cell r="Z530">
            <v>1.8073539500698672</v>
          </cell>
          <cell r="AA530">
            <v>74.578010000000006</v>
          </cell>
          <cell r="AB530">
            <v>2.1541130000000002</v>
          </cell>
          <cell r="AC530">
            <v>0.28106009999999998</v>
          </cell>
          <cell r="AD530">
            <v>55.923933397499994</v>
          </cell>
          <cell r="AE530">
            <v>2.8635109999999999</v>
          </cell>
          <cell r="AF530">
            <v>12.643050000000001</v>
          </cell>
        </row>
        <row r="531">
          <cell r="A531" t="str">
            <v>PENGEMBANGAN LAPANGAN GEBANG POFD PHASE-1 3. High Value</v>
          </cell>
          <cell r="B531" t="str">
            <v>Oil-Gas</v>
          </cell>
          <cell r="C531" t="str">
            <v>3. High Value</v>
          </cell>
          <cell r="D531" t="str">
            <v xml:space="preserve">PENGEMBANGAN LAPANGAN GEBANG POFD PHASE-1 </v>
          </cell>
          <cell r="E531" t="str">
            <v>GEBANG</v>
          </cell>
          <cell r="F531" t="str">
            <v>E0. On Production</v>
          </cell>
          <cell r="G531" t="str">
            <v>PT PERTAMINA EP</v>
          </cell>
          <cell r="H531">
            <v>198.97499999999999</v>
          </cell>
          <cell r="K531">
            <v>4386</v>
          </cell>
          <cell r="L531" t="str">
            <v/>
          </cell>
          <cell r="M531">
            <v>0.17499999999999999</v>
          </cell>
          <cell r="N531">
            <v>502.5</v>
          </cell>
          <cell r="P531" t="str">
            <v/>
          </cell>
          <cell r="Q531">
            <v>0.18017230000000001</v>
          </cell>
          <cell r="R531">
            <v>513.13199999999995</v>
          </cell>
          <cell r="S531">
            <v>0.6489549</v>
          </cell>
          <cell r="T531">
            <v>0.81928900000000004</v>
          </cell>
          <cell r="U531">
            <v>49.155120097710466</v>
          </cell>
          <cell r="V531">
            <v>6.6359132089621187E-2</v>
          </cell>
          <cell r="W531">
            <v>5.0123838157894731</v>
          </cell>
          <cell r="Z531">
            <v>1.8073539500698672</v>
          </cell>
          <cell r="AA531">
            <v>74.578010000000006</v>
          </cell>
          <cell r="AB531">
            <v>2.1541130000000002</v>
          </cell>
          <cell r="AC531">
            <v>0.28106009999999998</v>
          </cell>
          <cell r="AD531">
            <v>55.923933397499994</v>
          </cell>
          <cell r="AE531">
            <v>2.8635109999999999</v>
          </cell>
          <cell r="AF531">
            <v>12.643050000000001</v>
          </cell>
        </row>
        <row r="532">
          <cell r="A532" t="str">
            <v>GEGER KALONG - BASE1. Low Value</v>
          </cell>
          <cell r="B532" t="str">
            <v>Oil-Gas</v>
          </cell>
          <cell r="C532" t="str">
            <v>1. Low Value</v>
          </cell>
          <cell r="D532" t="str">
            <v>GEGER KALONG - BASE</v>
          </cell>
          <cell r="E532" t="str">
            <v>GEGER KALONG</v>
          </cell>
          <cell r="F532" t="str">
            <v>E1. Production on Hold</v>
          </cell>
          <cell r="G532" t="str">
            <v>Jindi South Jambi B Co. Ltd</v>
          </cell>
          <cell r="H532">
            <v>21.382999999999999</v>
          </cell>
          <cell r="K532">
            <v>3176.5</v>
          </cell>
          <cell r="L532">
            <v>103.4</v>
          </cell>
          <cell r="M532">
            <v>0.17350000000000002</v>
          </cell>
          <cell r="N532">
            <v>29</v>
          </cell>
          <cell r="P532" t="str">
            <v/>
          </cell>
          <cell r="Q532">
            <v>0.1827367</v>
          </cell>
          <cell r="R532">
            <v>58.210700000000003</v>
          </cell>
          <cell r="S532">
            <v>0.78042290000000003</v>
          </cell>
          <cell r="T532">
            <v>0.758853</v>
          </cell>
          <cell r="U532">
            <v>6.2996476524264464</v>
          </cell>
          <cell r="V532">
            <v>8.5044884409693454E-3</v>
          </cell>
          <cell r="X532">
            <v>44.018614524842945</v>
          </cell>
          <cell r="Z532">
            <v>6.662226273056703</v>
          </cell>
          <cell r="AA532">
            <v>13.22851</v>
          </cell>
          <cell r="AB532">
            <v>6.9640589999999998</v>
          </cell>
          <cell r="AC532">
            <v>0.4803946</v>
          </cell>
          <cell r="AD532">
            <v>10.272277731799999</v>
          </cell>
          <cell r="AE532">
            <v>4.3552540000000004</v>
          </cell>
          <cell r="AF532">
            <v>43.589039999999997</v>
          </cell>
        </row>
        <row r="533">
          <cell r="A533" t="str">
            <v>GEGER KALONG - BASE2. Middle Value</v>
          </cell>
          <cell r="B533" t="str">
            <v>Oil-Gas</v>
          </cell>
          <cell r="C533" t="str">
            <v>2. Middle Value</v>
          </cell>
          <cell r="D533" t="str">
            <v>GEGER KALONG - BASE</v>
          </cell>
          <cell r="E533" t="str">
            <v>GEGER KALONG</v>
          </cell>
          <cell r="F533" t="str">
            <v>E1. Production on Hold</v>
          </cell>
          <cell r="G533" t="str">
            <v>Jindi South Jambi B Co. Ltd</v>
          </cell>
          <cell r="H533">
            <v>28</v>
          </cell>
          <cell r="K533">
            <v>3176.5</v>
          </cell>
          <cell r="L533">
            <v>103.4</v>
          </cell>
          <cell r="M533">
            <v>0.17350000000000002</v>
          </cell>
          <cell r="N533">
            <v>29</v>
          </cell>
          <cell r="P533" t="str">
            <v/>
          </cell>
          <cell r="Q533">
            <v>0.1827367</v>
          </cell>
          <cell r="R533">
            <v>58.210700000000003</v>
          </cell>
          <cell r="S533">
            <v>0.78042290000000003</v>
          </cell>
          <cell r="T533">
            <v>0.758853</v>
          </cell>
          <cell r="U533">
            <v>6.2996476524264464</v>
          </cell>
          <cell r="V533">
            <v>8.5044884409693454E-3</v>
          </cell>
          <cell r="X533">
            <v>44.018614524842945</v>
          </cell>
          <cell r="Z533">
            <v>6.662226273056703</v>
          </cell>
          <cell r="AA533">
            <v>13.22851</v>
          </cell>
          <cell r="AB533">
            <v>6.9640589999999998</v>
          </cell>
          <cell r="AC533">
            <v>0.4803946</v>
          </cell>
          <cell r="AD533">
            <v>13.451048800000001</v>
          </cell>
          <cell r="AE533">
            <v>4.3552540000000004</v>
          </cell>
          <cell r="AF533">
            <v>43.589039999999997</v>
          </cell>
        </row>
        <row r="534">
          <cell r="A534" t="str">
            <v>GEGER KALONG - BASE3. High Value</v>
          </cell>
          <cell r="B534" t="str">
            <v>Oil-Gas</v>
          </cell>
          <cell r="C534" t="str">
            <v>3. High Value</v>
          </cell>
          <cell r="D534" t="str">
            <v>GEGER KALONG - BASE</v>
          </cell>
          <cell r="E534" t="str">
            <v>GEGER KALONG</v>
          </cell>
          <cell r="F534" t="str">
            <v>E1. Production on Hold</v>
          </cell>
          <cell r="G534" t="str">
            <v>Jindi South Jambi B Co. Ltd</v>
          </cell>
          <cell r="H534">
            <v>34.895000000000003</v>
          </cell>
          <cell r="K534">
            <v>3176.5</v>
          </cell>
          <cell r="L534">
            <v>103.4</v>
          </cell>
          <cell r="M534">
            <v>0.17350000000000002</v>
          </cell>
          <cell r="N534">
            <v>29</v>
          </cell>
          <cell r="P534" t="str">
            <v/>
          </cell>
          <cell r="Q534">
            <v>0.1827367</v>
          </cell>
          <cell r="R534">
            <v>58.210700000000003</v>
          </cell>
          <cell r="S534">
            <v>0.78042290000000003</v>
          </cell>
          <cell r="T534">
            <v>0.758853</v>
          </cell>
          <cell r="U534">
            <v>6.2996476524264464</v>
          </cell>
          <cell r="V534">
            <v>8.5044884409693454E-3</v>
          </cell>
          <cell r="X534">
            <v>44.018614524842945</v>
          </cell>
          <cell r="Z534">
            <v>6.662226273056703</v>
          </cell>
          <cell r="AA534">
            <v>13.22851</v>
          </cell>
          <cell r="AB534">
            <v>6.9640589999999998</v>
          </cell>
          <cell r="AC534">
            <v>0.4803946</v>
          </cell>
          <cell r="AD534">
            <v>16.763369567000002</v>
          </cell>
          <cell r="AE534">
            <v>4.3552540000000004</v>
          </cell>
          <cell r="AF534">
            <v>43.589039999999997</v>
          </cell>
        </row>
        <row r="535">
          <cell r="A535" t="str">
            <v>GITA - BASE1. Low Value</v>
          </cell>
          <cell r="B535" t="str">
            <v>Oil-Gas</v>
          </cell>
          <cell r="C535" t="str">
            <v>1. Low Value</v>
          </cell>
          <cell r="D535" t="str">
            <v>GITA - BASE</v>
          </cell>
          <cell r="E535" t="str">
            <v>GITA</v>
          </cell>
          <cell r="F535" t="str">
            <v>E0. On Production</v>
          </cell>
          <cell r="G535" t="str">
            <v>PT PERTAMINA HULU ENERGI OSES</v>
          </cell>
          <cell r="H535">
            <v>57.35</v>
          </cell>
          <cell r="K535">
            <v>4050</v>
          </cell>
          <cell r="L535">
            <v>84.15</v>
          </cell>
          <cell r="M535">
            <v>0.23400000000000001</v>
          </cell>
          <cell r="N535">
            <v>1360</v>
          </cell>
          <cell r="P535">
            <v>0.92300000000000004</v>
          </cell>
          <cell r="Q535">
            <v>0.24694869999999999</v>
          </cell>
          <cell r="R535">
            <v>1343.4690000000001</v>
          </cell>
          <cell r="S535">
            <v>0.60409000000000002</v>
          </cell>
          <cell r="T535">
            <v>0.92187859999999999</v>
          </cell>
          <cell r="U535">
            <v>184.76077452140646</v>
          </cell>
          <cell r="V535">
            <v>0.2494259930008349</v>
          </cell>
          <cell r="AA535">
            <v>18.685169999999999</v>
          </cell>
          <cell r="AB535">
            <v>62.281269999999999</v>
          </cell>
          <cell r="AC535">
            <v>0.25730029999999998</v>
          </cell>
          <cell r="AD535">
            <v>14.756172204999999</v>
          </cell>
          <cell r="AE535">
            <v>0.67786550000000001</v>
          </cell>
          <cell r="AF535">
            <v>171.30709999999999</v>
          </cell>
        </row>
        <row r="536">
          <cell r="A536" t="str">
            <v>GITA - BASE2. Middle Value</v>
          </cell>
          <cell r="B536" t="str">
            <v>Oil-Gas</v>
          </cell>
          <cell r="C536" t="str">
            <v>2. Middle Value</v>
          </cell>
          <cell r="D536" t="str">
            <v>GITA - BASE</v>
          </cell>
          <cell r="E536" t="str">
            <v>GITA</v>
          </cell>
          <cell r="F536" t="str">
            <v>E0. On Production</v>
          </cell>
          <cell r="G536" t="str">
            <v>PT PERTAMINA HULU ENERGI OSES</v>
          </cell>
          <cell r="H536">
            <v>57.35</v>
          </cell>
          <cell r="K536">
            <v>4050</v>
          </cell>
          <cell r="L536">
            <v>84.15</v>
          </cell>
          <cell r="M536">
            <v>0.23400000000000001</v>
          </cell>
          <cell r="N536">
            <v>1360</v>
          </cell>
          <cell r="P536">
            <v>0.92300000000000004</v>
          </cell>
          <cell r="Q536">
            <v>0.24694869999999999</v>
          </cell>
          <cell r="R536">
            <v>1343.4690000000001</v>
          </cell>
          <cell r="S536">
            <v>0.60409000000000002</v>
          </cell>
          <cell r="T536">
            <v>0.92187859999999999</v>
          </cell>
          <cell r="U536">
            <v>184.76077452140646</v>
          </cell>
          <cell r="V536">
            <v>0.2494259930008349</v>
          </cell>
          <cell r="AA536">
            <v>18.685169999999999</v>
          </cell>
          <cell r="AB536">
            <v>62.281269999999999</v>
          </cell>
          <cell r="AC536">
            <v>0.25730029999999998</v>
          </cell>
          <cell r="AD536">
            <v>14.756172204999999</v>
          </cell>
          <cell r="AE536">
            <v>0.67786550000000001</v>
          </cell>
          <cell r="AF536">
            <v>171.30709999999999</v>
          </cell>
        </row>
        <row r="537">
          <cell r="A537" t="str">
            <v>GITA - BASE3. High Value</v>
          </cell>
          <cell r="B537" t="str">
            <v>Oil-Gas</v>
          </cell>
          <cell r="C537" t="str">
            <v>3. High Value</v>
          </cell>
          <cell r="D537" t="str">
            <v>GITA - BASE</v>
          </cell>
          <cell r="E537" t="str">
            <v>GITA</v>
          </cell>
          <cell r="F537" t="str">
            <v>E0. On Production</v>
          </cell>
          <cell r="G537" t="str">
            <v>PT PERTAMINA HULU ENERGI OSES</v>
          </cell>
          <cell r="H537">
            <v>57.35</v>
          </cell>
          <cell r="K537">
            <v>4050</v>
          </cell>
          <cell r="L537">
            <v>84.15</v>
          </cell>
          <cell r="M537">
            <v>0.23400000000000001</v>
          </cell>
          <cell r="N537">
            <v>1360</v>
          </cell>
          <cell r="P537">
            <v>0.92300000000000004</v>
          </cell>
          <cell r="Q537">
            <v>0.24694869999999999</v>
          </cell>
          <cell r="R537">
            <v>1343.4690000000001</v>
          </cell>
          <cell r="S537">
            <v>0.60409000000000002</v>
          </cell>
          <cell r="T537">
            <v>0.92187859999999999</v>
          </cell>
          <cell r="U537">
            <v>184.76077452140646</v>
          </cell>
          <cell r="V537">
            <v>0.2494259930008349</v>
          </cell>
          <cell r="AA537">
            <v>18.685169999999999</v>
          </cell>
          <cell r="AB537">
            <v>62.281269999999999</v>
          </cell>
          <cell r="AC537">
            <v>0.25730029999999998</v>
          </cell>
          <cell r="AD537">
            <v>14.756172204999999</v>
          </cell>
          <cell r="AE537">
            <v>0.67786550000000001</v>
          </cell>
          <cell r="AF537">
            <v>171.30709999999999</v>
          </cell>
        </row>
        <row r="538">
          <cell r="A538" t="str">
            <v>GUNUNG KEMALA BARAT - BASE1. Low Value</v>
          </cell>
          <cell r="B538" t="str">
            <v>Oil-Gas</v>
          </cell>
          <cell r="C538" t="str">
            <v>1. Low Value</v>
          </cell>
          <cell r="D538" t="str">
            <v>GUNUNG KEMALA BARAT - BASE</v>
          </cell>
          <cell r="E538" t="str">
            <v>GUNUNG KEMALA BARAT</v>
          </cell>
          <cell r="F538" t="str">
            <v>E0. On Production</v>
          </cell>
          <cell r="G538" t="str">
            <v>PT PERTAMINA EP</v>
          </cell>
          <cell r="H538">
            <v>202.619</v>
          </cell>
          <cell r="I538">
            <v>8.4000000000000005E-2</v>
          </cell>
          <cell r="K538">
            <v>5919.9923435800001</v>
          </cell>
          <cell r="Q538">
            <v>0.2143525</v>
          </cell>
          <cell r="R538">
            <v>267.08080000000001</v>
          </cell>
          <cell r="S538">
            <v>0.63626609999999995</v>
          </cell>
          <cell r="T538">
            <v>0.71345820000000004</v>
          </cell>
          <cell r="U538">
            <v>25.98834001212866</v>
          </cell>
          <cell r="V538">
            <v>3.5084110957856449E-2</v>
          </cell>
          <cell r="AA538">
            <v>81.059759999999997</v>
          </cell>
          <cell r="AB538">
            <v>88.748930000000001</v>
          </cell>
          <cell r="AC538">
            <v>0.22238749999999999</v>
          </cell>
          <cell r="AD538">
            <v>45.059932862499998</v>
          </cell>
          <cell r="AE538">
            <v>3.468159</v>
          </cell>
          <cell r="AF538">
            <v>70.609440000000006</v>
          </cell>
        </row>
        <row r="539">
          <cell r="A539" t="str">
            <v>GUNUNG KEMALA BARAT - BASE2. Middle Value</v>
          </cell>
          <cell r="B539" t="str">
            <v>Oil-Gas</v>
          </cell>
          <cell r="C539" t="str">
            <v>2. Middle Value</v>
          </cell>
          <cell r="D539" t="str">
            <v>GUNUNG KEMALA BARAT - BASE</v>
          </cell>
          <cell r="E539" t="str">
            <v>GUNUNG KEMALA BARAT</v>
          </cell>
          <cell r="F539" t="str">
            <v>E0. On Production</v>
          </cell>
          <cell r="G539" t="str">
            <v>PT PERTAMINA EP</v>
          </cell>
          <cell r="H539">
            <v>202.619</v>
          </cell>
          <cell r="I539">
            <v>8.4000000000000005E-2</v>
          </cell>
          <cell r="K539">
            <v>5919.9923435800001</v>
          </cell>
          <cell r="Q539">
            <v>0.2143525</v>
          </cell>
          <cell r="R539">
            <v>267.08080000000001</v>
          </cell>
          <cell r="S539">
            <v>0.63626609999999995</v>
          </cell>
          <cell r="T539">
            <v>0.71345820000000004</v>
          </cell>
          <cell r="U539">
            <v>25.98834001212866</v>
          </cell>
          <cell r="V539">
            <v>3.5084110957856449E-2</v>
          </cell>
          <cell r="AA539">
            <v>81.059759999999997</v>
          </cell>
          <cell r="AB539">
            <v>88.748930000000001</v>
          </cell>
          <cell r="AC539">
            <v>0.22238749999999999</v>
          </cell>
          <cell r="AD539">
            <v>45.059932862499998</v>
          </cell>
          <cell r="AE539">
            <v>3.468159</v>
          </cell>
          <cell r="AF539">
            <v>70.609440000000006</v>
          </cell>
        </row>
        <row r="540">
          <cell r="A540" t="str">
            <v>GUNUNG KEMALA BARAT - BASE3. High Value</v>
          </cell>
          <cell r="B540" t="str">
            <v>Oil-Gas</v>
          </cell>
          <cell r="C540" t="str">
            <v>3. High Value</v>
          </cell>
          <cell r="D540" t="str">
            <v>GUNUNG KEMALA BARAT - BASE</v>
          </cell>
          <cell r="E540" t="str">
            <v>GUNUNG KEMALA BARAT</v>
          </cell>
          <cell r="F540" t="str">
            <v>E0. On Production</v>
          </cell>
          <cell r="G540" t="str">
            <v>PT PERTAMINA EP</v>
          </cell>
          <cell r="H540">
            <v>202.619</v>
          </cell>
          <cell r="I540">
            <v>8.4000000000000005E-2</v>
          </cell>
          <cell r="K540">
            <v>5919.9923435800001</v>
          </cell>
          <cell r="Q540">
            <v>0.2143525</v>
          </cell>
          <cell r="R540">
            <v>267.08080000000001</v>
          </cell>
          <cell r="S540">
            <v>0.63626609999999995</v>
          </cell>
          <cell r="T540">
            <v>0.71345820000000004</v>
          </cell>
          <cell r="U540">
            <v>25.98834001212866</v>
          </cell>
          <cell r="V540">
            <v>3.5084110957856449E-2</v>
          </cell>
          <cell r="AA540">
            <v>81.059759999999997</v>
          </cell>
          <cell r="AB540">
            <v>88.748930000000001</v>
          </cell>
          <cell r="AC540">
            <v>0.22238749999999999</v>
          </cell>
          <cell r="AD540">
            <v>45.059932862499998</v>
          </cell>
          <cell r="AE540">
            <v>3.468159</v>
          </cell>
          <cell r="AF540">
            <v>70.609440000000006</v>
          </cell>
        </row>
        <row r="541">
          <cell r="A541" t="str">
            <v>ATTAKA - BASE1. Low Value</v>
          </cell>
          <cell r="B541" t="str">
            <v>Oil-Gas</v>
          </cell>
          <cell r="C541" t="str">
            <v>1. Low Value</v>
          </cell>
          <cell r="D541" t="str">
            <v>ATTAKA - BASE</v>
          </cell>
          <cell r="E541" t="str">
            <v>ATTAKA</v>
          </cell>
          <cell r="F541" t="str">
            <v>E0. On Production</v>
          </cell>
          <cell r="G541" t="str">
            <v>PT PERTAMINA HULU KALIMANTAN TIMUR</v>
          </cell>
          <cell r="H541">
            <v>2521.1</v>
          </cell>
          <cell r="I541">
            <v>2.8959999999999999</v>
          </cell>
          <cell r="K541">
            <v>1200</v>
          </cell>
          <cell r="L541">
            <v>80</v>
          </cell>
          <cell r="M541">
            <v>0.28999999999999998</v>
          </cell>
          <cell r="N541">
            <v>2505</v>
          </cell>
          <cell r="O541">
            <v>0</v>
          </cell>
          <cell r="P541">
            <v>0.7</v>
          </cell>
          <cell r="Q541">
            <v>0.28989910000000002</v>
          </cell>
          <cell r="R541">
            <v>2496.6309999999999</v>
          </cell>
          <cell r="S541">
            <v>0.69942400000000005</v>
          </cell>
          <cell r="T541">
            <v>0.70003400000000005</v>
          </cell>
          <cell r="U541">
            <v>354.37321624467</v>
          </cell>
          <cell r="V541">
            <v>0.47840182302594492</v>
          </cell>
          <cell r="AA541">
            <v>172.1396</v>
          </cell>
          <cell r="AB541">
            <v>296.28960000000001</v>
          </cell>
          <cell r="AC541">
            <v>0.31222250000000001</v>
          </cell>
          <cell r="AD541">
            <v>787.14414475000001</v>
          </cell>
          <cell r="AE541">
            <v>18.118099999999998</v>
          </cell>
          <cell r="AF541">
            <v>-93.593100000000007</v>
          </cell>
        </row>
        <row r="542">
          <cell r="A542" t="str">
            <v>ATTAKA - BASE2. Middle Value</v>
          </cell>
          <cell r="B542" t="str">
            <v>Oil-Gas</v>
          </cell>
          <cell r="C542" t="str">
            <v>2. Middle Value</v>
          </cell>
          <cell r="D542" t="str">
            <v>ATTAKA - BASE</v>
          </cell>
          <cell r="E542" t="str">
            <v>ATTAKA</v>
          </cell>
          <cell r="F542" t="str">
            <v>E0. On Production</v>
          </cell>
          <cell r="G542" t="str">
            <v>PT PERTAMINA HULU KALIMANTAN TIMUR</v>
          </cell>
          <cell r="H542">
            <v>3002</v>
          </cell>
          <cell r="I542">
            <v>4.3780000000000001</v>
          </cell>
          <cell r="K542">
            <v>1200</v>
          </cell>
          <cell r="L542">
            <v>80</v>
          </cell>
          <cell r="M542">
            <v>0.28999999999999998</v>
          </cell>
          <cell r="N542">
            <v>2505</v>
          </cell>
          <cell r="O542">
            <v>0</v>
          </cell>
          <cell r="P542">
            <v>0.7</v>
          </cell>
          <cell r="Q542">
            <v>0.28989910000000002</v>
          </cell>
          <cell r="R542">
            <v>2496.6309999999999</v>
          </cell>
          <cell r="S542">
            <v>0.69942400000000005</v>
          </cell>
          <cell r="T542">
            <v>0.70003400000000005</v>
          </cell>
          <cell r="U542">
            <v>354.37321624467</v>
          </cell>
          <cell r="V542">
            <v>0.47840182302594492</v>
          </cell>
          <cell r="AA542">
            <v>172.1396</v>
          </cell>
          <cell r="AB542">
            <v>296.28960000000001</v>
          </cell>
          <cell r="AC542">
            <v>0.31222250000000001</v>
          </cell>
          <cell r="AD542">
            <v>937.29194500000006</v>
          </cell>
          <cell r="AE542">
            <v>18.118099999999998</v>
          </cell>
          <cell r="AF542">
            <v>-93.593100000000007</v>
          </cell>
        </row>
        <row r="543">
          <cell r="A543" t="str">
            <v>ATTAKA - BASE3. High Value</v>
          </cell>
          <cell r="B543" t="str">
            <v>Oil-Gas</v>
          </cell>
          <cell r="C543" t="str">
            <v>3. High Value</v>
          </cell>
          <cell r="D543" t="str">
            <v>ATTAKA - BASE</v>
          </cell>
          <cell r="E543" t="str">
            <v>ATTAKA</v>
          </cell>
          <cell r="F543" t="str">
            <v>E0. On Production</v>
          </cell>
          <cell r="G543" t="str">
            <v>PT PERTAMINA HULU KALIMANTAN TIMUR</v>
          </cell>
          <cell r="H543">
            <v>3625.4</v>
          </cell>
          <cell r="I543">
            <v>6.181</v>
          </cell>
          <cell r="K543">
            <v>1200</v>
          </cell>
          <cell r="L543">
            <v>80</v>
          </cell>
          <cell r="M543">
            <v>0.28999999999999998</v>
          </cell>
          <cell r="N543">
            <v>2505</v>
          </cell>
          <cell r="O543">
            <v>0</v>
          </cell>
          <cell r="P543">
            <v>0.7</v>
          </cell>
          <cell r="Q543">
            <v>0.28989910000000002</v>
          </cell>
          <cell r="R543">
            <v>2496.6309999999999</v>
          </cell>
          <cell r="S543">
            <v>0.69942400000000005</v>
          </cell>
          <cell r="T543">
            <v>0.70003400000000005</v>
          </cell>
          <cell r="U543">
            <v>354.37321624467</v>
          </cell>
          <cell r="V543">
            <v>0.47840182302594492</v>
          </cell>
          <cell r="AA543">
            <v>172.1396</v>
          </cell>
          <cell r="AB543">
            <v>296.28960000000001</v>
          </cell>
          <cell r="AC543">
            <v>0.31222250000000001</v>
          </cell>
          <cell r="AD543">
            <v>1131.9314515000001</v>
          </cell>
          <cell r="AE543">
            <v>18.118099999999998</v>
          </cell>
          <cell r="AF543">
            <v>-93.593100000000007</v>
          </cell>
        </row>
        <row r="544">
          <cell r="A544" t="str">
            <v>PENGEMBANGAN LAPANGAN GUNUNG KEMALA BARAT POFD1. Low Value</v>
          </cell>
          <cell r="B544" t="str">
            <v>Oil-Gas</v>
          </cell>
          <cell r="C544" t="str">
            <v>1. Low Value</v>
          </cell>
          <cell r="D544" t="str">
            <v>PENGEMBANGAN LAPANGAN GUNUNG KEMALA BARAT POFD</v>
          </cell>
          <cell r="E544" t="str">
            <v>GUNUNG KEMALA BARAT</v>
          </cell>
          <cell r="F544" t="str">
            <v>E0. On Production</v>
          </cell>
          <cell r="G544" t="str">
            <v>PT PERTAMINA EP</v>
          </cell>
          <cell r="H544">
            <v>202.619</v>
          </cell>
          <cell r="K544">
            <v>5919.9923435800001</v>
          </cell>
          <cell r="Q544">
            <v>0.2143525</v>
          </cell>
          <cell r="R544">
            <v>267.08080000000001</v>
          </cell>
          <cell r="S544">
            <v>0.63626609999999995</v>
          </cell>
          <cell r="T544">
            <v>0.71345820000000004</v>
          </cell>
          <cell r="U544">
            <v>25.98834001212866</v>
          </cell>
          <cell r="V544">
            <v>3.5084110957856449E-2</v>
          </cell>
          <cell r="AA544">
            <v>81.059759999999997</v>
          </cell>
          <cell r="AB544">
            <v>88.748930000000001</v>
          </cell>
          <cell r="AC544">
            <v>0.22238749999999999</v>
          </cell>
          <cell r="AD544">
            <v>45.059932862499998</v>
          </cell>
          <cell r="AE544">
            <v>3.468159</v>
          </cell>
          <cell r="AF544">
            <v>70.609440000000006</v>
          </cell>
        </row>
        <row r="545">
          <cell r="A545" t="str">
            <v>PENGEMBANGAN LAPANGAN GUNUNG KEMALA BARAT POFD2. Middle Value</v>
          </cell>
          <cell r="B545" t="str">
            <v>Oil-Gas</v>
          </cell>
          <cell r="C545" t="str">
            <v>2. Middle Value</v>
          </cell>
          <cell r="D545" t="str">
            <v>PENGEMBANGAN LAPANGAN GUNUNG KEMALA BARAT POFD</v>
          </cell>
          <cell r="E545" t="str">
            <v>GUNUNG KEMALA BARAT</v>
          </cell>
          <cell r="F545" t="str">
            <v>E0. On Production</v>
          </cell>
          <cell r="G545" t="str">
            <v>PT PERTAMINA EP</v>
          </cell>
          <cell r="H545">
            <v>202.619</v>
          </cell>
          <cell r="K545">
            <v>5919.9923435800001</v>
          </cell>
          <cell r="Q545">
            <v>0.2143525</v>
          </cell>
          <cell r="R545">
            <v>267.08080000000001</v>
          </cell>
          <cell r="S545">
            <v>0.63626609999999995</v>
          </cell>
          <cell r="T545">
            <v>0.71345820000000004</v>
          </cell>
          <cell r="U545">
            <v>25.98834001212866</v>
          </cell>
          <cell r="V545">
            <v>3.5084110957856449E-2</v>
          </cell>
          <cell r="AA545">
            <v>81.059759999999997</v>
          </cell>
          <cell r="AB545">
            <v>88.748930000000001</v>
          </cell>
          <cell r="AC545">
            <v>0.22238749999999999</v>
          </cell>
          <cell r="AD545">
            <v>45.059932862499998</v>
          </cell>
          <cell r="AE545">
            <v>3.468159</v>
          </cell>
          <cell r="AF545">
            <v>70.609440000000006</v>
          </cell>
        </row>
        <row r="546">
          <cell r="A546" t="str">
            <v>PENGEMBANGAN LAPANGAN GUNUNG KEMALA BARAT POFD3. High Value</v>
          </cell>
          <cell r="B546" t="str">
            <v>Oil-Gas</v>
          </cell>
          <cell r="C546" t="str">
            <v>3. High Value</v>
          </cell>
          <cell r="D546" t="str">
            <v>PENGEMBANGAN LAPANGAN GUNUNG KEMALA BARAT POFD</v>
          </cell>
          <cell r="E546" t="str">
            <v>GUNUNG KEMALA BARAT</v>
          </cell>
          <cell r="F546" t="str">
            <v>E0. On Production</v>
          </cell>
          <cell r="G546" t="str">
            <v>PT PERTAMINA EP</v>
          </cell>
          <cell r="H546">
            <v>202.619</v>
          </cell>
          <cell r="K546">
            <v>5919.9923435800001</v>
          </cell>
          <cell r="Q546">
            <v>0.2143525</v>
          </cell>
          <cell r="R546">
            <v>267.08080000000001</v>
          </cell>
          <cell r="S546">
            <v>0.63626609999999995</v>
          </cell>
          <cell r="T546">
            <v>0.71345820000000004</v>
          </cell>
          <cell r="U546">
            <v>25.98834001212866</v>
          </cell>
          <cell r="V546">
            <v>3.5084110957856449E-2</v>
          </cell>
          <cell r="AA546">
            <v>81.059759999999997</v>
          </cell>
          <cell r="AB546">
            <v>88.748930000000001</v>
          </cell>
          <cell r="AC546">
            <v>0.22238749999999999</v>
          </cell>
          <cell r="AD546">
            <v>45.059932862499998</v>
          </cell>
          <cell r="AE546">
            <v>3.468159</v>
          </cell>
          <cell r="AF546">
            <v>70.609440000000006</v>
          </cell>
        </row>
        <row r="547">
          <cell r="A547" t="str">
            <v>GUNUNG KEMALA TENGAH - BASE1. Low Value</v>
          </cell>
          <cell r="B547" t="str">
            <v>Oil-Gas</v>
          </cell>
          <cell r="C547" t="str">
            <v>1. Low Value</v>
          </cell>
          <cell r="D547" t="str">
            <v>GUNUNG KEMALA TENGAH - BASE</v>
          </cell>
          <cell r="E547" t="str">
            <v>GUNUNG KEMALA TENGAH</v>
          </cell>
          <cell r="F547" t="str">
            <v>E0. On Production</v>
          </cell>
          <cell r="G547" t="str">
            <v>PT PERTAMINA EP</v>
          </cell>
          <cell r="H547">
            <v>164.745</v>
          </cell>
          <cell r="I547">
            <v>1.284</v>
          </cell>
          <cell r="K547">
            <v>7005.9313367999985</v>
          </cell>
          <cell r="Q547">
            <v>0.21414259999999999</v>
          </cell>
          <cell r="R547">
            <v>267.08080000000001</v>
          </cell>
          <cell r="S547">
            <v>0.59416880000000005</v>
          </cell>
          <cell r="T547">
            <v>0.71345820000000004</v>
          </cell>
          <cell r="U547">
            <v>24.245107646081877</v>
          </cell>
          <cell r="V547">
            <v>3.2730757195085565E-2</v>
          </cell>
          <cell r="AA547">
            <v>128.5488</v>
          </cell>
          <cell r="AB547">
            <v>82.029669999999996</v>
          </cell>
          <cell r="AC547">
            <v>0.24607219999999999</v>
          </cell>
          <cell r="AD547">
            <v>40.539164589000002</v>
          </cell>
          <cell r="AE547">
            <v>3.4608210000000001</v>
          </cell>
          <cell r="AF547">
            <v>439.57760000000002</v>
          </cell>
        </row>
        <row r="548">
          <cell r="A548" t="str">
            <v>GUNUNG KEMALA TENGAH - BASE2. Middle Value</v>
          </cell>
          <cell r="B548" t="str">
            <v>Oil-Gas</v>
          </cell>
          <cell r="C548" t="str">
            <v>2. Middle Value</v>
          </cell>
          <cell r="D548" t="str">
            <v>GUNUNG KEMALA TENGAH - BASE</v>
          </cell>
          <cell r="E548" t="str">
            <v>GUNUNG KEMALA TENGAH</v>
          </cell>
          <cell r="F548" t="str">
            <v>E0. On Production</v>
          </cell>
          <cell r="G548" t="str">
            <v>PT PERTAMINA EP</v>
          </cell>
          <cell r="H548">
            <v>189.19</v>
          </cell>
          <cell r="I548">
            <v>1.284</v>
          </cell>
          <cell r="K548">
            <v>7005.9313367999985</v>
          </cell>
          <cell r="Q548">
            <v>0.21414259999999999</v>
          </cell>
          <cell r="R548">
            <v>267.08080000000001</v>
          </cell>
          <cell r="S548">
            <v>0.59416880000000005</v>
          </cell>
          <cell r="T548">
            <v>0.71345820000000004</v>
          </cell>
          <cell r="U548">
            <v>24.245107646081877</v>
          </cell>
          <cell r="V548">
            <v>3.2730757195085565E-2</v>
          </cell>
          <cell r="AA548">
            <v>128.5488</v>
          </cell>
          <cell r="AB548">
            <v>82.029669999999996</v>
          </cell>
          <cell r="AC548">
            <v>0.24607219999999999</v>
          </cell>
          <cell r="AD548">
            <v>46.554399517999997</v>
          </cell>
          <cell r="AE548">
            <v>3.4608210000000001</v>
          </cell>
          <cell r="AF548">
            <v>439.57760000000002</v>
          </cell>
        </row>
        <row r="549">
          <cell r="A549" t="str">
            <v>GUNUNG KEMALA TENGAH - BASE3. High Value</v>
          </cell>
          <cell r="B549" t="str">
            <v>Oil-Gas</v>
          </cell>
          <cell r="C549" t="str">
            <v>3. High Value</v>
          </cell>
          <cell r="D549" t="str">
            <v>GUNUNG KEMALA TENGAH - BASE</v>
          </cell>
          <cell r="E549" t="str">
            <v>GUNUNG KEMALA TENGAH</v>
          </cell>
          <cell r="F549" t="str">
            <v>E0. On Production</v>
          </cell>
          <cell r="G549" t="str">
            <v>PT PERTAMINA EP</v>
          </cell>
          <cell r="H549">
            <v>189.19</v>
          </cell>
          <cell r="I549">
            <v>1.284</v>
          </cell>
          <cell r="K549">
            <v>7005.9313367999985</v>
          </cell>
          <cell r="Q549">
            <v>0.21414259999999999</v>
          </cell>
          <cell r="R549">
            <v>267.08080000000001</v>
          </cell>
          <cell r="S549">
            <v>0.59416880000000005</v>
          </cell>
          <cell r="T549">
            <v>0.71345820000000004</v>
          </cell>
          <cell r="U549">
            <v>24.245107646081877</v>
          </cell>
          <cell r="V549">
            <v>3.2730757195085565E-2</v>
          </cell>
          <cell r="AA549">
            <v>128.5488</v>
          </cell>
          <cell r="AB549">
            <v>82.029669999999996</v>
          </cell>
          <cell r="AC549">
            <v>0.24607219999999999</v>
          </cell>
          <cell r="AD549">
            <v>46.554399517999997</v>
          </cell>
          <cell r="AE549">
            <v>3.4608210000000001</v>
          </cell>
          <cell r="AF549">
            <v>439.57760000000002</v>
          </cell>
        </row>
        <row r="550">
          <cell r="A550" t="str">
            <v>PENGEMBANGAN LAPANGAN GUNUNG KEMALA TENGAH POFD1. Low Value</v>
          </cell>
          <cell r="B550" t="str">
            <v>Oil-Gas</v>
          </cell>
          <cell r="C550" t="str">
            <v>1. Low Value</v>
          </cell>
          <cell r="D550" t="str">
            <v>PENGEMBANGAN LAPANGAN GUNUNG KEMALA TENGAH POFD</v>
          </cell>
          <cell r="E550" t="str">
            <v>GUNUNG KEMALA TENGAH</v>
          </cell>
          <cell r="F550" t="str">
            <v>E0. On Production</v>
          </cell>
          <cell r="G550" t="str">
            <v>PT PERTAMINA EP</v>
          </cell>
          <cell r="H550">
            <v>164.745</v>
          </cell>
          <cell r="K550">
            <v>7005.9313367999985</v>
          </cell>
          <cell r="Q550">
            <v>0.21414259999999999</v>
          </cell>
          <cell r="R550">
            <v>267.08080000000001</v>
          </cell>
          <cell r="S550">
            <v>0.59416880000000005</v>
          </cell>
          <cell r="T550">
            <v>0.71345820000000004</v>
          </cell>
          <cell r="U550">
            <v>24.245107646081877</v>
          </cell>
          <cell r="V550">
            <v>3.2730757195085565E-2</v>
          </cell>
          <cell r="AA550">
            <v>128.5488</v>
          </cell>
          <cell r="AB550">
            <v>82.029669999999996</v>
          </cell>
          <cell r="AC550">
            <v>0.24607219999999999</v>
          </cell>
          <cell r="AD550">
            <v>40.539164589000002</v>
          </cell>
          <cell r="AE550">
            <v>3.4608210000000001</v>
          </cell>
          <cell r="AF550">
            <v>439.57760000000002</v>
          </cell>
        </row>
        <row r="551">
          <cell r="A551" t="str">
            <v>PENGEMBANGAN LAPANGAN GUNUNG KEMALA TENGAH POFD2. Middle Value</v>
          </cell>
          <cell r="B551" t="str">
            <v>Oil-Gas</v>
          </cell>
          <cell r="C551" t="str">
            <v>2. Middle Value</v>
          </cell>
          <cell r="D551" t="str">
            <v>PENGEMBANGAN LAPANGAN GUNUNG KEMALA TENGAH POFD</v>
          </cell>
          <cell r="E551" t="str">
            <v>GUNUNG KEMALA TENGAH</v>
          </cell>
          <cell r="F551" t="str">
            <v>E0. On Production</v>
          </cell>
          <cell r="G551" t="str">
            <v>PT PERTAMINA EP</v>
          </cell>
          <cell r="H551">
            <v>189.19</v>
          </cell>
          <cell r="K551">
            <v>7005.9313367999985</v>
          </cell>
          <cell r="Q551">
            <v>0.21414259999999999</v>
          </cell>
          <cell r="R551">
            <v>267.08080000000001</v>
          </cell>
          <cell r="S551">
            <v>0.59416880000000005</v>
          </cell>
          <cell r="T551">
            <v>0.71345820000000004</v>
          </cell>
          <cell r="U551">
            <v>24.245107646081877</v>
          </cell>
          <cell r="V551">
            <v>3.2730757195085565E-2</v>
          </cell>
          <cell r="AA551">
            <v>128.5488</v>
          </cell>
          <cell r="AB551">
            <v>82.029669999999996</v>
          </cell>
          <cell r="AC551">
            <v>0.24607219999999999</v>
          </cell>
          <cell r="AD551">
            <v>46.554399517999997</v>
          </cell>
          <cell r="AE551">
            <v>3.4608210000000001</v>
          </cell>
          <cell r="AF551">
            <v>439.57760000000002</v>
          </cell>
        </row>
        <row r="552">
          <cell r="A552" t="str">
            <v>PENGEMBANGAN LAPANGAN GUNUNG KEMALA TENGAH POFD3. High Value</v>
          </cell>
          <cell r="B552" t="str">
            <v>Oil-Gas</v>
          </cell>
          <cell r="C552" t="str">
            <v>3. High Value</v>
          </cell>
          <cell r="D552" t="str">
            <v>PENGEMBANGAN LAPANGAN GUNUNG KEMALA TENGAH POFD</v>
          </cell>
          <cell r="E552" t="str">
            <v>GUNUNG KEMALA TENGAH</v>
          </cell>
          <cell r="F552" t="str">
            <v>E0. On Production</v>
          </cell>
          <cell r="G552" t="str">
            <v>PT PERTAMINA EP</v>
          </cell>
          <cell r="H552">
            <v>189.19</v>
          </cell>
          <cell r="K552">
            <v>7005.9313367999985</v>
          </cell>
          <cell r="Q552">
            <v>0.21414259999999999</v>
          </cell>
          <cell r="R552">
            <v>267.08080000000001</v>
          </cell>
          <cell r="S552">
            <v>0.59416880000000005</v>
          </cell>
          <cell r="T552">
            <v>0.71345820000000004</v>
          </cell>
          <cell r="U552">
            <v>24.245107646081877</v>
          </cell>
          <cell r="V552">
            <v>3.2730757195085565E-2</v>
          </cell>
          <cell r="AA552">
            <v>128.5488</v>
          </cell>
          <cell r="AB552">
            <v>82.029669999999996</v>
          </cell>
          <cell r="AC552">
            <v>0.24607219999999999</v>
          </cell>
          <cell r="AD552">
            <v>46.554399517999997</v>
          </cell>
          <cell r="AE552">
            <v>3.4608210000000001</v>
          </cell>
          <cell r="AF552">
            <v>439.57760000000002</v>
          </cell>
        </row>
        <row r="553">
          <cell r="A553" t="str">
            <v>GUNUNG KEMALA TIMUR - BASE1. Low Value</v>
          </cell>
          <cell r="B553" t="str">
            <v>Oil-Gas</v>
          </cell>
          <cell r="C553" t="str">
            <v>1. Low Value</v>
          </cell>
          <cell r="D553" t="str">
            <v>GUNUNG KEMALA TIMUR - BASE</v>
          </cell>
          <cell r="E553" t="str">
            <v>GUNUNG KEMALA TIMUR</v>
          </cell>
          <cell r="F553" t="str">
            <v>E0. On Production</v>
          </cell>
          <cell r="G553" t="str">
            <v>PT PERTAMINA EP</v>
          </cell>
          <cell r="H553">
            <v>43.332999999999998</v>
          </cell>
          <cell r="I553">
            <v>0.34200000000000003</v>
          </cell>
          <cell r="Q553">
            <v>0.29644470000000001</v>
          </cell>
          <cell r="R553">
            <v>59.636609999999997</v>
          </cell>
          <cell r="S553">
            <v>0.61755139999999997</v>
          </cell>
          <cell r="T553">
            <v>0.84238550000000001</v>
          </cell>
          <cell r="U553">
            <v>9.1968823709944871</v>
          </cell>
          <cell r="V553">
            <v>1.2415738805161784E-2</v>
          </cell>
          <cell r="AA553">
            <v>124.935</v>
          </cell>
          <cell r="AB553">
            <v>24.144929999999999</v>
          </cell>
          <cell r="AC553">
            <v>0.34509289999999998</v>
          </cell>
          <cell r="AD553">
            <v>14.953910635699998</v>
          </cell>
          <cell r="AE553">
            <v>1.1827289999999999</v>
          </cell>
          <cell r="AF553">
            <v>58.385249999999999</v>
          </cell>
        </row>
        <row r="554">
          <cell r="A554" t="str">
            <v>GUNUNG KEMALA TIMUR - BASE2. Middle Value</v>
          </cell>
          <cell r="B554" t="str">
            <v>Oil-Gas</v>
          </cell>
          <cell r="C554" t="str">
            <v>2. Middle Value</v>
          </cell>
          <cell r="D554" t="str">
            <v>GUNUNG KEMALA TIMUR - BASE</v>
          </cell>
          <cell r="E554" t="str">
            <v>GUNUNG KEMALA TIMUR</v>
          </cell>
          <cell r="F554" t="str">
            <v>E0. On Production</v>
          </cell>
          <cell r="G554" t="str">
            <v>PT PERTAMINA EP</v>
          </cell>
          <cell r="H554">
            <v>43.332999999999998</v>
          </cell>
          <cell r="I554">
            <v>0.34200000000000003</v>
          </cell>
          <cell r="Q554">
            <v>0.29644470000000001</v>
          </cell>
          <cell r="R554">
            <v>59.636609999999997</v>
          </cell>
          <cell r="S554">
            <v>0.61755139999999997</v>
          </cell>
          <cell r="T554">
            <v>0.84238550000000001</v>
          </cell>
          <cell r="U554">
            <v>9.1968823709944871</v>
          </cell>
          <cell r="V554">
            <v>1.2415738805161784E-2</v>
          </cell>
          <cell r="AA554">
            <v>124.935</v>
          </cell>
          <cell r="AB554">
            <v>24.144929999999999</v>
          </cell>
          <cell r="AC554">
            <v>0.34509289999999998</v>
          </cell>
          <cell r="AD554">
            <v>14.953910635699998</v>
          </cell>
          <cell r="AE554">
            <v>1.1827289999999999</v>
          </cell>
          <cell r="AF554">
            <v>58.385249999999999</v>
          </cell>
        </row>
        <row r="555">
          <cell r="A555" t="str">
            <v>GUNUNG KEMALA TIMUR - BASE3. High Value</v>
          </cell>
          <cell r="B555" t="str">
            <v>Oil-Gas</v>
          </cell>
          <cell r="C555" t="str">
            <v>3. High Value</v>
          </cell>
          <cell r="D555" t="str">
            <v>GUNUNG KEMALA TIMUR - BASE</v>
          </cell>
          <cell r="E555" t="str">
            <v>GUNUNG KEMALA TIMUR</v>
          </cell>
          <cell r="F555" t="str">
            <v>E0. On Production</v>
          </cell>
          <cell r="G555" t="str">
            <v>PT PERTAMINA EP</v>
          </cell>
          <cell r="H555">
            <v>43.332999999999998</v>
          </cell>
          <cell r="I555">
            <v>0.34200000000000003</v>
          </cell>
          <cell r="Q555">
            <v>0.29644470000000001</v>
          </cell>
          <cell r="R555">
            <v>59.636609999999997</v>
          </cell>
          <cell r="S555">
            <v>0.61755139999999997</v>
          </cell>
          <cell r="T555">
            <v>0.84238550000000001</v>
          </cell>
          <cell r="U555">
            <v>9.1968823709944871</v>
          </cell>
          <cell r="V555">
            <v>1.2415738805161784E-2</v>
          </cell>
          <cell r="AA555">
            <v>124.935</v>
          </cell>
          <cell r="AB555">
            <v>24.144929999999999</v>
          </cell>
          <cell r="AC555">
            <v>0.34509289999999998</v>
          </cell>
          <cell r="AD555">
            <v>14.953910635699998</v>
          </cell>
          <cell r="AE555">
            <v>1.1827289999999999</v>
          </cell>
          <cell r="AF555">
            <v>58.385249999999999</v>
          </cell>
        </row>
        <row r="556">
          <cell r="A556" t="str">
            <v>PANTAI - BASE1. Low Value</v>
          </cell>
          <cell r="B556" t="str">
            <v>Gas</v>
          </cell>
          <cell r="C556" t="str">
            <v>1. Low Value</v>
          </cell>
          <cell r="D556" t="str">
            <v>PANTAI - BASE</v>
          </cell>
          <cell r="E556" t="str">
            <v>PANTAI</v>
          </cell>
          <cell r="F556" t="str">
            <v>E0. On Production</v>
          </cell>
          <cell r="G556" t="str">
            <v>PT PERTAMINA HULU KALIMANTAN TIMUR</v>
          </cell>
          <cell r="H556">
            <v>32.896000000000001</v>
          </cell>
          <cell r="K556">
            <v>2523</v>
          </cell>
          <cell r="L556" t="str">
            <v/>
          </cell>
          <cell r="M556">
            <v>0.26</v>
          </cell>
          <cell r="N556">
            <v>600</v>
          </cell>
          <cell r="O556">
            <v>0</v>
          </cell>
          <cell r="P556" t="str">
            <v/>
          </cell>
          <cell r="Q556">
            <v>0.26181169999999998</v>
          </cell>
          <cell r="R556">
            <v>595.67290000000003</v>
          </cell>
          <cell r="S556">
            <v>0.60410949999999997</v>
          </cell>
          <cell r="T556">
            <v>0.83829710000000002</v>
          </cell>
          <cell r="U556">
            <v>78.978798433321259</v>
          </cell>
          <cell r="V556">
            <v>0.10662092793382159</v>
          </cell>
          <cell r="AA556">
            <v>53.533529999999999</v>
          </cell>
          <cell r="AB556">
            <v>264.322</v>
          </cell>
          <cell r="AC556">
            <v>0.42333100000000001</v>
          </cell>
          <cell r="AD556">
            <v>13.925896576000001</v>
          </cell>
          <cell r="AE556">
            <v>72.313190000000006</v>
          </cell>
          <cell r="AF556">
            <v>27.891670000000001</v>
          </cell>
        </row>
        <row r="557">
          <cell r="A557" t="str">
            <v>PANTAI - BASE2. Middle Value</v>
          </cell>
          <cell r="B557" t="str">
            <v>Gas</v>
          </cell>
          <cell r="C557" t="str">
            <v>2. Middle Value</v>
          </cell>
          <cell r="D557" t="str">
            <v>PANTAI - BASE</v>
          </cell>
          <cell r="E557" t="str">
            <v>PANTAI</v>
          </cell>
          <cell r="F557" t="str">
            <v>E0. On Production</v>
          </cell>
          <cell r="G557" t="str">
            <v>PT PERTAMINA HULU KALIMANTAN TIMUR</v>
          </cell>
          <cell r="H557">
            <v>44.054000000000002</v>
          </cell>
          <cell r="K557">
            <v>2523</v>
          </cell>
          <cell r="L557" t="str">
            <v/>
          </cell>
          <cell r="M557">
            <v>0.26</v>
          </cell>
          <cell r="N557">
            <v>600</v>
          </cell>
          <cell r="O557">
            <v>0</v>
          </cell>
          <cell r="P557" t="str">
            <v/>
          </cell>
          <cell r="Q557">
            <v>0.26181169999999998</v>
          </cell>
          <cell r="R557">
            <v>595.67290000000003</v>
          </cell>
          <cell r="S557">
            <v>0.60410949999999997</v>
          </cell>
          <cell r="T557">
            <v>0.83829710000000002</v>
          </cell>
          <cell r="U557">
            <v>78.978798433321259</v>
          </cell>
          <cell r="V557">
            <v>0.10662092793382159</v>
          </cell>
          <cell r="AA557">
            <v>53.533529999999999</v>
          </cell>
          <cell r="AB557">
            <v>264.322</v>
          </cell>
          <cell r="AC557">
            <v>0.42333100000000001</v>
          </cell>
          <cell r="AD557">
            <v>18.649423874</v>
          </cell>
          <cell r="AE557">
            <v>72.313190000000006</v>
          </cell>
          <cell r="AF557">
            <v>27.891670000000001</v>
          </cell>
        </row>
        <row r="558">
          <cell r="A558" t="str">
            <v>PANTAI - BASE3. High Value</v>
          </cell>
          <cell r="B558" t="str">
            <v>Gas</v>
          </cell>
          <cell r="C558" t="str">
            <v>3. High Value</v>
          </cell>
          <cell r="D558" t="str">
            <v>PANTAI - BASE</v>
          </cell>
          <cell r="E558" t="str">
            <v>PANTAI</v>
          </cell>
          <cell r="F558" t="str">
            <v>E0. On Production</v>
          </cell>
          <cell r="G558" t="str">
            <v>PT PERTAMINA HULU KALIMANTAN TIMUR</v>
          </cell>
          <cell r="H558">
            <v>60.728999999999999</v>
          </cell>
          <cell r="K558">
            <v>2523</v>
          </cell>
          <cell r="L558" t="str">
            <v/>
          </cell>
          <cell r="M558">
            <v>0.26</v>
          </cell>
          <cell r="N558">
            <v>600</v>
          </cell>
          <cell r="O558">
            <v>0</v>
          </cell>
          <cell r="P558" t="str">
            <v/>
          </cell>
          <cell r="Q558">
            <v>0.26181169999999998</v>
          </cell>
          <cell r="R558">
            <v>595.67290000000003</v>
          </cell>
          <cell r="S558">
            <v>0.60410949999999997</v>
          </cell>
          <cell r="T558">
            <v>0.83829710000000002</v>
          </cell>
          <cell r="U558">
            <v>78.978798433321259</v>
          </cell>
          <cell r="V558">
            <v>0.10662092793382159</v>
          </cell>
          <cell r="AA558">
            <v>53.533529999999999</v>
          </cell>
          <cell r="AB558">
            <v>264.322</v>
          </cell>
          <cell r="AC558">
            <v>0.42333100000000001</v>
          </cell>
          <cell r="AD558">
            <v>25.708468299</v>
          </cell>
          <cell r="AE558">
            <v>72.313190000000006</v>
          </cell>
          <cell r="AF558">
            <v>27.891670000000001</v>
          </cell>
        </row>
        <row r="559">
          <cell r="A559" t="str">
            <v>PENGEMBANGAN LAPANGAN GUNUNG KEMALA TIMUR POFD1. Low Value</v>
          </cell>
          <cell r="B559" t="str">
            <v>Oil-Gas</v>
          </cell>
          <cell r="C559" t="str">
            <v>1. Low Value</v>
          </cell>
          <cell r="D559" t="str">
            <v>PENGEMBANGAN LAPANGAN GUNUNG KEMALA TIMUR POFD</v>
          </cell>
          <cell r="E559" t="str">
            <v>GUNUNG KEMALA TIMUR</v>
          </cell>
          <cell r="F559" t="str">
            <v>E0. On Production</v>
          </cell>
          <cell r="G559" t="str">
            <v>PT PERTAMINA EP</v>
          </cell>
          <cell r="H559">
            <v>43.332999999999998</v>
          </cell>
          <cell r="Q559">
            <v>0.29644470000000001</v>
          </cell>
          <cell r="R559">
            <v>59.636609999999997</v>
          </cell>
          <cell r="S559">
            <v>0.61755139999999997</v>
          </cell>
          <cell r="T559">
            <v>0.84238550000000001</v>
          </cell>
          <cell r="U559">
            <v>9.1968823709944871</v>
          </cell>
          <cell r="V559">
            <v>1.2415738805161784E-2</v>
          </cell>
          <cell r="AA559">
            <v>124.935</v>
          </cell>
          <cell r="AB559">
            <v>24.144929999999999</v>
          </cell>
          <cell r="AC559">
            <v>0.34509289999999998</v>
          </cell>
          <cell r="AD559">
            <v>14.953910635699998</v>
          </cell>
          <cell r="AE559">
            <v>1.1827289999999999</v>
          </cell>
          <cell r="AF559">
            <v>58.385249999999999</v>
          </cell>
        </row>
        <row r="560">
          <cell r="A560" t="str">
            <v>PENGEMBANGAN LAPANGAN GUNUNG KEMALA TIMUR POFD2. Middle Value</v>
          </cell>
          <cell r="B560" t="str">
            <v>Oil-Gas</v>
          </cell>
          <cell r="C560" t="str">
            <v>2. Middle Value</v>
          </cell>
          <cell r="D560" t="str">
            <v>PENGEMBANGAN LAPANGAN GUNUNG KEMALA TIMUR POFD</v>
          </cell>
          <cell r="E560" t="str">
            <v>GUNUNG KEMALA TIMUR</v>
          </cell>
          <cell r="F560" t="str">
            <v>E0. On Production</v>
          </cell>
          <cell r="G560" t="str">
            <v>PT PERTAMINA EP</v>
          </cell>
          <cell r="H560">
            <v>43.332999999999998</v>
          </cell>
          <cell r="Q560">
            <v>0.29644470000000001</v>
          </cell>
          <cell r="R560">
            <v>59.636609999999997</v>
          </cell>
          <cell r="S560">
            <v>0.61755139999999997</v>
          </cell>
          <cell r="T560">
            <v>0.84238550000000001</v>
          </cell>
          <cell r="U560">
            <v>9.1968823709944871</v>
          </cell>
          <cell r="V560">
            <v>1.2415738805161784E-2</v>
          </cell>
          <cell r="AA560">
            <v>124.935</v>
          </cell>
          <cell r="AB560">
            <v>24.144929999999999</v>
          </cell>
          <cell r="AC560">
            <v>0.34509289999999998</v>
          </cell>
          <cell r="AD560">
            <v>14.953910635699998</v>
          </cell>
          <cell r="AE560">
            <v>1.1827289999999999</v>
          </cell>
          <cell r="AF560">
            <v>58.385249999999999</v>
          </cell>
        </row>
        <row r="561">
          <cell r="A561" t="str">
            <v>PENGEMBANGAN LAPANGAN GUNUNG KEMALA TIMUR POFD3. High Value</v>
          </cell>
          <cell r="B561" t="str">
            <v>Oil-Gas</v>
          </cell>
          <cell r="C561" t="str">
            <v>3. High Value</v>
          </cell>
          <cell r="D561" t="str">
            <v>PENGEMBANGAN LAPANGAN GUNUNG KEMALA TIMUR POFD</v>
          </cell>
          <cell r="E561" t="str">
            <v>GUNUNG KEMALA TIMUR</v>
          </cell>
          <cell r="F561" t="str">
            <v>E0. On Production</v>
          </cell>
          <cell r="G561" t="str">
            <v>PT PERTAMINA EP</v>
          </cell>
          <cell r="H561">
            <v>43.332999999999998</v>
          </cell>
          <cell r="Q561">
            <v>0.29644470000000001</v>
          </cell>
          <cell r="R561">
            <v>59.636609999999997</v>
          </cell>
          <cell r="S561">
            <v>0.61755139999999997</v>
          </cell>
          <cell r="T561">
            <v>0.84238550000000001</v>
          </cell>
          <cell r="U561">
            <v>9.1968823709944871</v>
          </cell>
          <cell r="V561">
            <v>1.2415738805161784E-2</v>
          </cell>
          <cell r="AA561">
            <v>124.935</v>
          </cell>
          <cell r="AB561">
            <v>24.144929999999999</v>
          </cell>
          <cell r="AC561">
            <v>0.34509289999999998</v>
          </cell>
          <cell r="AD561">
            <v>14.953910635699998</v>
          </cell>
          <cell r="AE561">
            <v>1.1827289999999999</v>
          </cell>
          <cell r="AF561">
            <v>58.385249999999999</v>
          </cell>
        </row>
        <row r="562">
          <cell r="A562" t="str">
            <v>SAPI - BASE1. Low Value</v>
          </cell>
          <cell r="B562" t="str">
            <v>Gas</v>
          </cell>
          <cell r="C562" t="str">
            <v>1. Low Value</v>
          </cell>
          <cell r="D562" t="str">
            <v>SAPI - BASE</v>
          </cell>
          <cell r="E562" t="str">
            <v>SAPI</v>
          </cell>
          <cell r="F562" t="str">
            <v>E0. On Production</v>
          </cell>
          <cell r="G562" t="str">
            <v>PT PERTAMINA HULU KALIMANTAN TIMUR</v>
          </cell>
          <cell r="H562">
            <v>166.86600000000001</v>
          </cell>
          <cell r="K562">
            <v>8250</v>
          </cell>
          <cell r="L562" t="str">
            <v/>
          </cell>
          <cell r="M562">
            <v>0.18</v>
          </cell>
          <cell r="N562" t="str">
            <v/>
          </cell>
          <cell r="O562">
            <v>0</v>
          </cell>
          <cell r="P562" t="str">
            <v/>
          </cell>
          <cell r="Q562">
            <v>0.18208820000000001</v>
          </cell>
          <cell r="R562">
            <v>58.210700000000003</v>
          </cell>
          <cell r="S562">
            <v>0.60096939999999999</v>
          </cell>
          <cell r="T562">
            <v>0.81928900000000004</v>
          </cell>
          <cell r="U562">
            <v>5.2188415074404997</v>
          </cell>
          <cell r="V562">
            <v>7.0454063027133688E-3</v>
          </cell>
          <cell r="AA562">
            <v>55.901710000000001</v>
          </cell>
          <cell r="AB562">
            <v>35.020180000000003</v>
          </cell>
          <cell r="AC562">
            <v>0.40047339999999998</v>
          </cell>
          <cell r="AD562">
            <v>66.825394364399997</v>
          </cell>
          <cell r="AE562">
            <v>64.210080000000005</v>
          </cell>
          <cell r="AF562">
            <v>12.30058</v>
          </cell>
        </row>
        <row r="563">
          <cell r="A563" t="str">
            <v>SAPI - BASE2. Middle Value</v>
          </cell>
          <cell r="B563" t="str">
            <v>Gas</v>
          </cell>
          <cell r="C563" t="str">
            <v>2. Middle Value</v>
          </cell>
          <cell r="D563" t="str">
            <v>SAPI - BASE</v>
          </cell>
          <cell r="E563" t="str">
            <v>SAPI</v>
          </cell>
          <cell r="F563" t="str">
            <v>E0. On Production</v>
          </cell>
          <cell r="G563" t="str">
            <v>PT PERTAMINA HULU KALIMANTAN TIMUR</v>
          </cell>
          <cell r="H563">
            <v>201</v>
          </cell>
          <cell r="K563">
            <v>8250</v>
          </cell>
          <cell r="L563" t="str">
            <v/>
          </cell>
          <cell r="M563">
            <v>0.18</v>
          </cell>
          <cell r="N563" t="str">
            <v/>
          </cell>
          <cell r="O563">
            <v>0</v>
          </cell>
          <cell r="P563" t="str">
            <v/>
          </cell>
          <cell r="Q563">
            <v>0.18208820000000001</v>
          </cell>
          <cell r="R563">
            <v>58.210700000000003</v>
          </cell>
          <cell r="S563">
            <v>0.60096939999999999</v>
          </cell>
          <cell r="T563">
            <v>0.81928900000000004</v>
          </cell>
          <cell r="U563">
            <v>5.2188415074404997</v>
          </cell>
          <cell r="V563">
            <v>7.0454063027133688E-3</v>
          </cell>
          <cell r="AA563">
            <v>55.901710000000001</v>
          </cell>
          <cell r="AB563">
            <v>35.020180000000003</v>
          </cell>
          <cell r="AC563">
            <v>0.40047339999999998</v>
          </cell>
          <cell r="AD563">
            <v>80.495153399999992</v>
          </cell>
          <cell r="AE563">
            <v>64.210080000000005</v>
          </cell>
          <cell r="AF563">
            <v>12.30058</v>
          </cell>
        </row>
        <row r="564">
          <cell r="A564" t="str">
            <v>SAPI - BASE3. High Value</v>
          </cell>
          <cell r="B564" t="str">
            <v>Gas</v>
          </cell>
          <cell r="C564" t="str">
            <v>3. High Value</v>
          </cell>
          <cell r="D564" t="str">
            <v>SAPI - BASE</v>
          </cell>
          <cell r="E564" t="str">
            <v>SAPI</v>
          </cell>
          <cell r="F564" t="str">
            <v>E0. On Production</v>
          </cell>
          <cell r="G564" t="str">
            <v>PT PERTAMINA HULU KALIMANTAN TIMUR</v>
          </cell>
          <cell r="H564">
            <v>241.3</v>
          </cell>
          <cell r="K564">
            <v>8250</v>
          </cell>
          <cell r="L564" t="str">
            <v/>
          </cell>
          <cell r="M564">
            <v>0.18</v>
          </cell>
          <cell r="N564" t="str">
            <v/>
          </cell>
          <cell r="O564">
            <v>0</v>
          </cell>
          <cell r="P564" t="str">
            <v/>
          </cell>
          <cell r="Q564">
            <v>0.18208820000000001</v>
          </cell>
          <cell r="R564">
            <v>58.210700000000003</v>
          </cell>
          <cell r="S564">
            <v>0.60096939999999999</v>
          </cell>
          <cell r="T564">
            <v>0.81928900000000004</v>
          </cell>
          <cell r="U564">
            <v>5.2188415074404997</v>
          </cell>
          <cell r="V564">
            <v>7.0454063027133688E-3</v>
          </cell>
          <cell r="AA564">
            <v>55.901710000000001</v>
          </cell>
          <cell r="AB564">
            <v>35.020180000000003</v>
          </cell>
          <cell r="AC564">
            <v>0.40047339999999998</v>
          </cell>
          <cell r="AD564">
            <v>96.634231420000006</v>
          </cell>
          <cell r="AE564">
            <v>64.210080000000005</v>
          </cell>
          <cell r="AF564">
            <v>12.30058</v>
          </cell>
        </row>
        <row r="565">
          <cell r="A565" t="str">
            <v>SETURIAN - BASE1. Low Value</v>
          </cell>
          <cell r="B565" t="str">
            <v>Gas</v>
          </cell>
          <cell r="C565" t="str">
            <v>1. Low Value</v>
          </cell>
          <cell r="D565" t="str">
            <v>SETURIAN - BASE</v>
          </cell>
          <cell r="E565" t="str">
            <v>SETURIAN</v>
          </cell>
          <cell r="F565" t="str">
            <v>E0. On Production</v>
          </cell>
          <cell r="G565" t="str">
            <v>PT PERTAMINA HULU KALIMANTAN TIMUR</v>
          </cell>
          <cell r="H565">
            <v>91.438999999999993</v>
          </cell>
          <cell r="K565">
            <v>7100</v>
          </cell>
          <cell r="L565" t="str">
            <v/>
          </cell>
          <cell r="M565">
            <v>0.23499999999999999</v>
          </cell>
          <cell r="N565">
            <v>15</v>
          </cell>
          <cell r="O565">
            <v>0</v>
          </cell>
          <cell r="P565" t="str">
            <v/>
          </cell>
          <cell r="Q565">
            <v>0.22347259999999999</v>
          </cell>
          <cell r="R565">
            <v>93.648859999999999</v>
          </cell>
          <cell r="S565">
            <v>0.5616331</v>
          </cell>
          <cell r="T565">
            <v>0.64334820000000004</v>
          </cell>
          <cell r="U565">
            <v>7.5618065390616254</v>
          </cell>
          <cell r="V565">
            <v>1.0208395747264671E-2</v>
          </cell>
          <cell r="AA565">
            <v>129.84559999999999</v>
          </cell>
          <cell r="AB565">
            <v>11.76008</v>
          </cell>
          <cell r="AC565">
            <v>0.66238839999999999</v>
          </cell>
          <cell r="AD565">
            <v>60.568132907599995</v>
          </cell>
          <cell r="AE565">
            <v>32.922069999999998</v>
          </cell>
          <cell r="AF565">
            <v>149.9563</v>
          </cell>
        </row>
        <row r="566">
          <cell r="A566" t="str">
            <v>SETURIAN - BASE2. Middle Value</v>
          </cell>
          <cell r="B566" t="str">
            <v>Gas</v>
          </cell>
          <cell r="C566" t="str">
            <v>2. Middle Value</v>
          </cell>
          <cell r="D566" t="str">
            <v>SETURIAN - BASE</v>
          </cell>
          <cell r="E566" t="str">
            <v>SETURIAN</v>
          </cell>
          <cell r="F566" t="str">
            <v>E0. On Production</v>
          </cell>
          <cell r="G566" t="str">
            <v>PT PERTAMINA HULU KALIMANTAN TIMUR</v>
          </cell>
          <cell r="H566">
            <v>141.018</v>
          </cell>
          <cell r="K566">
            <v>7100</v>
          </cell>
          <cell r="L566" t="str">
            <v/>
          </cell>
          <cell r="M566">
            <v>0.23499999999999999</v>
          </cell>
          <cell r="N566">
            <v>15</v>
          </cell>
          <cell r="O566">
            <v>0</v>
          </cell>
          <cell r="P566" t="str">
            <v/>
          </cell>
          <cell r="Q566">
            <v>0.22347259999999999</v>
          </cell>
          <cell r="R566">
            <v>93.648859999999999</v>
          </cell>
          <cell r="S566">
            <v>0.5616331</v>
          </cell>
          <cell r="T566">
            <v>0.64334820000000004</v>
          </cell>
          <cell r="U566">
            <v>7.5618065390616254</v>
          </cell>
          <cell r="V566">
            <v>1.0208395747264671E-2</v>
          </cell>
          <cell r="AA566">
            <v>129.84559999999999</v>
          </cell>
          <cell r="AB566">
            <v>11.76008</v>
          </cell>
          <cell r="AC566">
            <v>0.66238839999999999</v>
          </cell>
          <cell r="AD566">
            <v>93.408687391200004</v>
          </cell>
          <cell r="AE566">
            <v>32.922069999999998</v>
          </cell>
          <cell r="AF566">
            <v>149.9563</v>
          </cell>
        </row>
        <row r="567">
          <cell r="A567" t="str">
            <v>SETURIAN - BASE3. High Value</v>
          </cell>
          <cell r="B567" t="str">
            <v>Gas</v>
          </cell>
          <cell r="C567" t="str">
            <v>3. High Value</v>
          </cell>
          <cell r="D567" t="str">
            <v>SETURIAN - BASE</v>
          </cell>
          <cell r="E567" t="str">
            <v>SETURIAN</v>
          </cell>
          <cell r="F567" t="str">
            <v>E0. On Production</v>
          </cell>
          <cell r="G567" t="str">
            <v>PT PERTAMINA HULU KALIMANTAN TIMUR</v>
          </cell>
          <cell r="H567">
            <v>234.28700000000001</v>
          </cell>
          <cell r="K567">
            <v>7100</v>
          </cell>
          <cell r="L567" t="str">
            <v/>
          </cell>
          <cell r="M567">
            <v>0.23499999999999999</v>
          </cell>
          <cell r="N567">
            <v>15</v>
          </cell>
          <cell r="O567">
            <v>0</v>
          </cell>
          <cell r="P567" t="str">
            <v/>
          </cell>
          <cell r="Q567">
            <v>0.22347259999999999</v>
          </cell>
          <cell r="R567">
            <v>93.648859999999999</v>
          </cell>
          <cell r="S567">
            <v>0.5616331</v>
          </cell>
          <cell r="T567">
            <v>0.64334820000000004</v>
          </cell>
          <cell r="U567">
            <v>7.5618065390616254</v>
          </cell>
          <cell r="V567">
            <v>1.0208395747264671E-2</v>
          </cell>
          <cell r="AA567">
            <v>129.84559999999999</v>
          </cell>
          <cell r="AB567">
            <v>11.76008</v>
          </cell>
          <cell r="AC567">
            <v>0.66238839999999999</v>
          </cell>
          <cell r="AD567">
            <v>155.1889910708</v>
          </cell>
          <cell r="AE567">
            <v>32.922069999999998</v>
          </cell>
          <cell r="AF567">
            <v>149.9563</v>
          </cell>
        </row>
        <row r="568">
          <cell r="A568" t="str">
            <v>GEMAH - BETARA COMPLEX1. Low Value</v>
          </cell>
          <cell r="B568" t="str">
            <v>Oil-Gas</v>
          </cell>
          <cell r="C568" t="str">
            <v>1. Low Value</v>
          </cell>
          <cell r="D568" t="str">
            <v>GEMAH - BETARA COMPLEX</v>
          </cell>
          <cell r="E568" t="str">
            <v>GEMAH</v>
          </cell>
          <cell r="F568" t="str">
            <v>E0. On Production</v>
          </cell>
          <cell r="G568" t="str">
            <v>PETROCHINA INTERNATIONAL JABUNG LTD.</v>
          </cell>
          <cell r="H568">
            <v>405.94</v>
          </cell>
          <cell r="I568">
            <v>0.38</v>
          </cell>
          <cell r="K568">
            <v>6791</v>
          </cell>
          <cell r="L568" t="str">
            <v/>
          </cell>
          <cell r="N568" t="str">
            <v/>
          </cell>
          <cell r="P568" t="str">
            <v/>
          </cell>
          <cell r="Q568">
            <v>0.18543850000000001</v>
          </cell>
          <cell r="R568">
            <v>59.854300000000002</v>
          </cell>
          <cell r="S568">
            <v>0.59364519999999998</v>
          </cell>
          <cell r="T568">
            <v>0.81928900000000004</v>
          </cell>
          <cell r="U568">
            <v>5.3983289658780169</v>
          </cell>
          <cell r="V568">
            <v>7.287713349043632E-3</v>
          </cell>
          <cell r="AA568">
            <v>158.81020000000001</v>
          </cell>
          <cell r="AB568">
            <v>107.2491</v>
          </cell>
          <cell r="AC568">
            <v>0.29397430000000002</v>
          </cell>
          <cell r="AD568">
            <v>119.33592734200001</v>
          </cell>
          <cell r="AE568">
            <v>8.0818650000000005</v>
          </cell>
          <cell r="AF568">
            <v>194.34379999999999</v>
          </cell>
        </row>
        <row r="569">
          <cell r="A569" t="str">
            <v>GEMAH - BETARA COMPLEX2. Middle Value</v>
          </cell>
          <cell r="B569" t="str">
            <v>Oil-Gas</v>
          </cell>
          <cell r="C569" t="str">
            <v>2. Middle Value</v>
          </cell>
          <cell r="D569" t="str">
            <v>GEMAH - BETARA COMPLEX</v>
          </cell>
          <cell r="E569" t="str">
            <v>GEMAH</v>
          </cell>
          <cell r="F569" t="str">
            <v>E0. On Production</v>
          </cell>
          <cell r="G569" t="str">
            <v>PETROCHINA INTERNATIONAL JABUNG LTD.</v>
          </cell>
          <cell r="H569">
            <v>638.23</v>
          </cell>
          <cell r="I569">
            <v>0.38</v>
          </cell>
          <cell r="K569">
            <v>6791</v>
          </cell>
          <cell r="L569" t="str">
            <v/>
          </cell>
          <cell r="N569" t="str">
            <v/>
          </cell>
          <cell r="P569" t="str">
            <v/>
          </cell>
          <cell r="Q569">
            <v>0.18543850000000001</v>
          </cell>
          <cell r="R569">
            <v>59.854300000000002</v>
          </cell>
          <cell r="S569">
            <v>0.59364519999999998</v>
          </cell>
          <cell r="T569">
            <v>0.81928900000000004</v>
          </cell>
          <cell r="U569">
            <v>5.3983289658780169</v>
          </cell>
          <cell r="V569">
            <v>7.287713349043632E-3</v>
          </cell>
          <cell r="AA569">
            <v>158.81020000000001</v>
          </cell>
          <cell r="AB569">
            <v>107.2491</v>
          </cell>
          <cell r="AC569">
            <v>0.29397430000000002</v>
          </cell>
          <cell r="AD569">
            <v>187.62321748900001</v>
          </cell>
          <cell r="AE569">
            <v>8.0818650000000005</v>
          </cell>
          <cell r="AF569">
            <v>194.34379999999999</v>
          </cell>
        </row>
        <row r="570">
          <cell r="A570" t="str">
            <v>GEMAH - BETARA COMPLEX3. High Value</v>
          </cell>
          <cell r="B570" t="str">
            <v>Oil-Gas</v>
          </cell>
          <cell r="C570" t="str">
            <v>3. High Value</v>
          </cell>
          <cell r="D570" t="str">
            <v>GEMAH - BETARA COMPLEX</v>
          </cell>
          <cell r="E570" t="str">
            <v>GEMAH</v>
          </cell>
          <cell r="F570" t="str">
            <v>E0. On Production</v>
          </cell>
          <cell r="G570" t="str">
            <v>PETROCHINA INTERNATIONAL JABUNG LTD.</v>
          </cell>
          <cell r="H570">
            <v>701.89</v>
          </cell>
          <cell r="I570">
            <v>0.38</v>
          </cell>
          <cell r="K570">
            <v>6791</v>
          </cell>
          <cell r="L570" t="str">
            <v/>
          </cell>
          <cell r="N570" t="str">
            <v/>
          </cell>
          <cell r="P570" t="str">
            <v/>
          </cell>
          <cell r="Q570">
            <v>0.18543850000000001</v>
          </cell>
          <cell r="R570">
            <v>59.854300000000002</v>
          </cell>
          <cell r="S570">
            <v>0.59364519999999998</v>
          </cell>
          <cell r="T570">
            <v>0.81928900000000004</v>
          </cell>
          <cell r="U570">
            <v>5.3983289658780169</v>
          </cell>
          <cell r="V570">
            <v>7.287713349043632E-3</v>
          </cell>
          <cell r="AA570">
            <v>158.81020000000001</v>
          </cell>
          <cell r="AB570">
            <v>107.2491</v>
          </cell>
          <cell r="AC570">
            <v>0.29397430000000002</v>
          </cell>
          <cell r="AD570">
            <v>206.33762142700002</v>
          </cell>
          <cell r="AE570">
            <v>8.0818650000000005</v>
          </cell>
          <cell r="AF570">
            <v>194.34379999999999</v>
          </cell>
        </row>
        <row r="571">
          <cell r="A571" t="str">
            <v>HAKEBABO FIELD - BASE1. Low Value</v>
          </cell>
          <cell r="B571" t="str">
            <v>Oil-Gas</v>
          </cell>
          <cell r="C571" t="str">
            <v>1. Low Value</v>
          </cell>
          <cell r="D571" t="str">
            <v>HAKEBABO FIELD - BASE</v>
          </cell>
          <cell r="E571" t="str">
            <v>HAKEBABO FIELD</v>
          </cell>
          <cell r="F571" t="str">
            <v>E4. Production Pending</v>
          </cell>
          <cell r="G571" t="str">
            <v>PT MEDCO E&amp;P TARAKAN</v>
          </cell>
          <cell r="H571">
            <v>14.574999999999999</v>
          </cell>
          <cell r="K571">
            <v>4084.8</v>
          </cell>
          <cell r="L571">
            <v>75.971582500000011</v>
          </cell>
          <cell r="M571">
            <v>0.25</v>
          </cell>
          <cell r="N571">
            <v>75.352044753086417</v>
          </cell>
          <cell r="O571">
            <v>0</v>
          </cell>
          <cell r="P571" t="str">
            <v/>
          </cell>
          <cell r="Q571">
            <v>0.25785629999999998</v>
          </cell>
          <cell r="R571">
            <v>101.7256</v>
          </cell>
          <cell r="S571">
            <v>0.45353789999999999</v>
          </cell>
          <cell r="T571">
            <v>0.73467780000000005</v>
          </cell>
          <cell r="U571">
            <v>8.740142398082293</v>
          </cell>
          <cell r="V571">
            <v>1.179914244382969E-2</v>
          </cell>
          <cell r="AA571">
            <v>33.566879999999998</v>
          </cell>
          <cell r="AB571">
            <v>1.059388</v>
          </cell>
          <cell r="AC571">
            <v>0.31302600000000003</v>
          </cell>
          <cell r="AD571">
            <v>4.5623539500000003</v>
          </cell>
          <cell r="AE571">
            <v>8.3413830000000004</v>
          </cell>
          <cell r="AF571">
            <v>1.4157379999999999</v>
          </cell>
        </row>
        <row r="572">
          <cell r="A572" t="str">
            <v>HAKEBABO FIELD - BASE2. Middle Value</v>
          </cell>
          <cell r="B572" t="str">
            <v>Oil-Gas</v>
          </cell>
          <cell r="C572" t="str">
            <v>2. Middle Value</v>
          </cell>
          <cell r="D572" t="str">
            <v>HAKEBABO FIELD - BASE</v>
          </cell>
          <cell r="E572" t="str">
            <v>HAKEBABO FIELD</v>
          </cell>
          <cell r="F572" t="str">
            <v>E4. Production Pending</v>
          </cell>
          <cell r="G572" t="str">
            <v>PT MEDCO E&amp;P TARAKAN</v>
          </cell>
          <cell r="H572">
            <v>14.574999999999999</v>
          </cell>
          <cell r="K572">
            <v>4084.8</v>
          </cell>
          <cell r="L572">
            <v>75.971582500000011</v>
          </cell>
          <cell r="M572">
            <v>0.25</v>
          </cell>
          <cell r="N572">
            <v>75.352044753086417</v>
          </cell>
          <cell r="O572">
            <v>0</v>
          </cell>
          <cell r="P572" t="str">
            <v/>
          </cell>
          <cell r="Q572">
            <v>0.25785629999999998</v>
          </cell>
          <cell r="R572">
            <v>101.7256</v>
          </cell>
          <cell r="S572">
            <v>0.45353789999999999</v>
          </cell>
          <cell r="T572">
            <v>0.73467780000000005</v>
          </cell>
          <cell r="U572">
            <v>8.740142398082293</v>
          </cell>
          <cell r="V572">
            <v>1.179914244382969E-2</v>
          </cell>
          <cell r="AA572">
            <v>33.566879999999998</v>
          </cell>
          <cell r="AB572">
            <v>1.059388</v>
          </cell>
          <cell r="AC572">
            <v>0.31302600000000003</v>
          </cell>
          <cell r="AD572">
            <v>4.5623539500000003</v>
          </cell>
          <cell r="AE572">
            <v>8.3413830000000004</v>
          </cell>
          <cell r="AF572">
            <v>1.4157379999999999</v>
          </cell>
        </row>
        <row r="573">
          <cell r="A573" t="str">
            <v>HAKEBABO FIELD - BASE3. High Value</v>
          </cell>
          <cell r="B573" t="str">
            <v>Oil-Gas</v>
          </cell>
          <cell r="C573" t="str">
            <v>3. High Value</v>
          </cell>
          <cell r="D573" t="str">
            <v>HAKEBABO FIELD - BASE</v>
          </cell>
          <cell r="E573" t="str">
            <v>HAKEBABO FIELD</v>
          </cell>
          <cell r="F573" t="str">
            <v>E4. Production Pending</v>
          </cell>
          <cell r="G573" t="str">
            <v>PT MEDCO E&amp;P TARAKAN</v>
          </cell>
          <cell r="H573">
            <v>14.574999999999999</v>
          </cell>
          <cell r="K573">
            <v>4084.8</v>
          </cell>
          <cell r="L573">
            <v>75.971582500000011</v>
          </cell>
          <cell r="M573">
            <v>0.25</v>
          </cell>
          <cell r="N573">
            <v>75.352044753086417</v>
          </cell>
          <cell r="O573">
            <v>0</v>
          </cell>
          <cell r="P573" t="str">
            <v/>
          </cell>
          <cell r="Q573">
            <v>0.25785629999999998</v>
          </cell>
          <cell r="R573">
            <v>101.7256</v>
          </cell>
          <cell r="S573">
            <v>0.45353789999999999</v>
          </cell>
          <cell r="T573">
            <v>0.73467780000000005</v>
          </cell>
          <cell r="U573">
            <v>8.740142398082293</v>
          </cell>
          <cell r="V573">
            <v>1.179914244382969E-2</v>
          </cell>
          <cell r="AA573">
            <v>33.566879999999998</v>
          </cell>
          <cell r="AB573">
            <v>1.059388</v>
          </cell>
          <cell r="AC573">
            <v>0.31302600000000003</v>
          </cell>
          <cell r="AD573">
            <v>4.5623539500000003</v>
          </cell>
          <cell r="AE573">
            <v>8.3413830000000004</v>
          </cell>
          <cell r="AF573">
            <v>1.4157379999999999</v>
          </cell>
        </row>
        <row r="574">
          <cell r="A574" t="str">
            <v>MARMO - MARMO-1 POP1. Low Value</v>
          </cell>
          <cell r="B574" t="str">
            <v>Oil-Gas</v>
          </cell>
          <cell r="C574" t="str">
            <v>1. Low Value</v>
          </cell>
          <cell r="D574" t="str">
            <v>MARMO - MARMO-1 POP</v>
          </cell>
          <cell r="E574" t="str">
            <v>MARMO</v>
          </cell>
          <cell r="F574" t="str">
            <v>E0. On Production</v>
          </cell>
          <cell r="G574" t="str">
            <v>PETROCHINA INTERNATIONAL JABUNG LTD.</v>
          </cell>
          <cell r="H574">
            <v>5.7</v>
          </cell>
          <cell r="K574">
            <v>5570</v>
          </cell>
          <cell r="L574">
            <v>122.65</v>
          </cell>
          <cell r="M574">
            <v>0.21429999999999999</v>
          </cell>
          <cell r="N574">
            <v>127</v>
          </cell>
          <cell r="O574">
            <v>0</v>
          </cell>
          <cell r="P574" t="str">
            <v/>
          </cell>
          <cell r="Q574">
            <v>0.21351729999999999</v>
          </cell>
          <cell r="R574">
            <v>214.49680000000001</v>
          </cell>
          <cell r="S574">
            <v>0.52852589999999999</v>
          </cell>
          <cell r="T574">
            <v>0.78958930000000005</v>
          </cell>
          <cell r="U574">
            <v>19.112672377666065</v>
          </cell>
          <cell r="V574">
            <v>2.5801998822789395E-2</v>
          </cell>
          <cell r="AA574">
            <v>16.84393</v>
          </cell>
          <cell r="AB574">
            <v>15.00182</v>
          </cell>
          <cell r="AC574">
            <v>0.3140906</v>
          </cell>
          <cell r="AD574">
            <v>1.7903164200000001</v>
          </cell>
          <cell r="AE574">
            <v>17.717970000000001</v>
          </cell>
          <cell r="AF574">
            <v>12.228719999999999</v>
          </cell>
        </row>
        <row r="575">
          <cell r="A575" t="str">
            <v>MARMO - MARMO-1 POP2. Middle Value</v>
          </cell>
          <cell r="B575" t="str">
            <v>Oil-Gas</v>
          </cell>
          <cell r="C575" t="str">
            <v>2. Middle Value</v>
          </cell>
          <cell r="D575" t="str">
            <v>MARMO - MARMO-1 POP</v>
          </cell>
          <cell r="E575" t="str">
            <v>MARMO</v>
          </cell>
          <cell r="F575" t="str">
            <v>E0. On Production</v>
          </cell>
          <cell r="G575" t="str">
            <v>PETROCHINA INTERNATIONAL JABUNG LTD.</v>
          </cell>
          <cell r="H575">
            <v>24</v>
          </cell>
          <cell r="K575">
            <v>5570</v>
          </cell>
          <cell r="L575">
            <v>122.65</v>
          </cell>
          <cell r="M575">
            <v>0.21429999999999999</v>
          </cell>
          <cell r="N575">
            <v>127</v>
          </cell>
          <cell r="O575">
            <v>0</v>
          </cell>
          <cell r="P575" t="str">
            <v/>
          </cell>
          <cell r="Q575">
            <v>0.21351729999999999</v>
          </cell>
          <cell r="R575">
            <v>214.49680000000001</v>
          </cell>
          <cell r="S575">
            <v>0.52852589999999999</v>
          </cell>
          <cell r="T575">
            <v>0.78958930000000005</v>
          </cell>
          <cell r="U575">
            <v>19.112672377666065</v>
          </cell>
          <cell r="V575">
            <v>2.5801998822789395E-2</v>
          </cell>
          <cell r="AA575">
            <v>16.84393</v>
          </cell>
          <cell r="AB575">
            <v>15.00182</v>
          </cell>
          <cell r="AC575">
            <v>0.3140906</v>
          </cell>
          <cell r="AD575">
            <v>7.5381743999999999</v>
          </cell>
          <cell r="AE575">
            <v>17.717970000000001</v>
          </cell>
          <cell r="AF575">
            <v>12.228719999999999</v>
          </cell>
        </row>
        <row r="576">
          <cell r="A576" t="str">
            <v>MARMO - MARMO-1 POP3. High Value</v>
          </cell>
          <cell r="B576" t="str">
            <v>Oil-Gas</v>
          </cell>
          <cell r="C576" t="str">
            <v>3. High Value</v>
          </cell>
          <cell r="D576" t="str">
            <v>MARMO - MARMO-1 POP</v>
          </cell>
          <cell r="E576" t="str">
            <v>MARMO</v>
          </cell>
          <cell r="F576" t="str">
            <v>E0. On Production</v>
          </cell>
          <cell r="G576" t="str">
            <v>PETROCHINA INTERNATIONAL JABUNG LTD.</v>
          </cell>
          <cell r="H576">
            <v>26</v>
          </cell>
          <cell r="K576">
            <v>5570</v>
          </cell>
          <cell r="L576">
            <v>122.65</v>
          </cell>
          <cell r="M576">
            <v>0.21429999999999999</v>
          </cell>
          <cell r="N576">
            <v>127</v>
          </cell>
          <cell r="O576">
            <v>0</v>
          </cell>
          <cell r="P576" t="str">
            <v/>
          </cell>
          <cell r="Q576">
            <v>0.21351729999999999</v>
          </cell>
          <cell r="R576">
            <v>214.49680000000001</v>
          </cell>
          <cell r="S576">
            <v>0.52852589999999999</v>
          </cell>
          <cell r="T576">
            <v>0.78958930000000005</v>
          </cell>
          <cell r="U576">
            <v>19.112672377666065</v>
          </cell>
          <cell r="V576">
            <v>2.5801998822789395E-2</v>
          </cell>
          <cell r="AA576">
            <v>16.84393</v>
          </cell>
          <cell r="AB576">
            <v>15.00182</v>
          </cell>
          <cell r="AC576">
            <v>0.3140906</v>
          </cell>
          <cell r="AD576">
            <v>8.1663555999999993</v>
          </cell>
          <cell r="AE576">
            <v>17.717970000000001</v>
          </cell>
          <cell r="AF576">
            <v>12.228719999999999</v>
          </cell>
        </row>
        <row r="577">
          <cell r="A577" t="str">
            <v>MARMO - NBE MARMO GAS1. Low Value</v>
          </cell>
          <cell r="B577" t="str">
            <v>Oil-Gas</v>
          </cell>
          <cell r="C577" t="str">
            <v>1. Low Value</v>
          </cell>
          <cell r="D577" t="str">
            <v>MARMO - NBE MARMO GAS</v>
          </cell>
          <cell r="E577" t="str">
            <v>MARMO</v>
          </cell>
          <cell r="F577" t="str">
            <v>E0. On Production</v>
          </cell>
          <cell r="G577" t="str">
            <v>PETROCHINA INTERNATIONAL JABUNG LTD.</v>
          </cell>
          <cell r="H577">
            <v>5.7</v>
          </cell>
          <cell r="K577">
            <v>5570</v>
          </cell>
          <cell r="L577">
            <v>122.65</v>
          </cell>
          <cell r="M577">
            <v>0.21429999999999999</v>
          </cell>
          <cell r="N577">
            <v>127</v>
          </cell>
          <cell r="O577">
            <v>0</v>
          </cell>
          <cell r="P577" t="str">
            <v/>
          </cell>
          <cell r="Q577">
            <v>0.21351729999999999</v>
          </cell>
          <cell r="R577">
            <v>214.49680000000001</v>
          </cell>
          <cell r="S577">
            <v>0.52852589999999999</v>
          </cell>
          <cell r="T577">
            <v>0.78958930000000005</v>
          </cell>
          <cell r="U577">
            <v>19.112672377666065</v>
          </cell>
          <cell r="V577">
            <v>2.5801998822789395E-2</v>
          </cell>
          <cell r="AA577">
            <v>16.84393</v>
          </cell>
          <cell r="AB577">
            <v>15.00182</v>
          </cell>
          <cell r="AC577">
            <v>0.3140906</v>
          </cell>
          <cell r="AD577">
            <v>1.7903164200000001</v>
          </cell>
          <cell r="AE577">
            <v>17.717970000000001</v>
          </cell>
          <cell r="AF577">
            <v>12.228719999999999</v>
          </cell>
        </row>
        <row r="578">
          <cell r="A578" t="str">
            <v>MARMO - NBE MARMO GAS2. Middle Value</v>
          </cell>
          <cell r="B578" t="str">
            <v>Oil-Gas</v>
          </cell>
          <cell r="C578" t="str">
            <v>2. Middle Value</v>
          </cell>
          <cell r="D578" t="str">
            <v>MARMO - NBE MARMO GAS</v>
          </cell>
          <cell r="E578" t="str">
            <v>MARMO</v>
          </cell>
          <cell r="F578" t="str">
            <v>E0. On Production</v>
          </cell>
          <cell r="G578" t="str">
            <v>PETROCHINA INTERNATIONAL JABUNG LTD.</v>
          </cell>
          <cell r="H578">
            <v>24</v>
          </cell>
          <cell r="K578">
            <v>5570</v>
          </cell>
          <cell r="L578">
            <v>122.65</v>
          </cell>
          <cell r="M578">
            <v>0.21429999999999999</v>
          </cell>
          <cell r="N578">
            <v>127</v>
          </cell>
          <cell r="O578">
            <v>0</v>
          </cell>
          <cell r="P578" t="str">
            <v/>
          </cell>
          <cell r="Q578">
            <v>0.21351729999999999</v>
          </cell>
          <cell r="R578">
            <v>214.49680000000001</v>
          </cell>
          <cell r="S578">
            <v>0.52852589999999999</v>
          </cell>
          <cell r="T578">
            <v>0.78958930000000005</v>
          </cell>
          <cell r="U578">
            <v>19.112672377666065</v>
          </cell>
          <cell r="V578">
            <v>2.5801998822789395E-2</v>
          </cell>
          <cell r="AA578">
            <v>16.84393</v>
          </cell>
          <cell r="AB578">
            <v>15.00182</v>
          </cell>
          <cell r="AC578">
            <v>0.3140906</v>
          </cell>
          <cell r="AD578">
            <v>7.5381743999999999</v>
          </cell>
          <cell r="AE578">
            <v>17.717970000000001</v>
          </cell>
          <cell r="AF578">
            <v>12.228719999999999</v>
          </cell>
        </row>
        <row r="579">
          <cell r="A579" t="str">
            <v>MARMO - NBE MARMO GAS3. High Value</v>
          </cell>
          <cell r="B579" t="str">
            <v>Oil-Gas</v>
          </cell>
          <cell r="C579" t="str">
            <v>3. High Value</v>
          </cell>
          <cell r="D579" t="str">
            <v>MARMO - NBE MARMO GAS</v>
          </cell>
          <cell r="E579" t="str">
            <v>MARMO</v>
          </cell>
          <cell r="F579" t="str">
            <v>E0. On Production</v>
          </cell>
          <cell r="G579" t="str">
            <v>PETROCHINA INTERNATIONAL JABUNG LTD.</v>
          </cell>
          <cell r="H579">
            <v>26</v>
          </cell>
          <cell r="K579">
            <v>5570</v>
          </cell>
          <cell r="L579">
            <v>122.65</v>
          </cell>
          <cell r="M579">
            <v>0.21429999999999999</v>
          </cell>
          <cell r="N579">
            <v>127</v>
          </cell>
          <cell r="O579">
            <v>0</v>
          </cell>
          <cell r="P579" t="str">
            <v/>
          </cell>
          <cell r="Q579">
            <v>0.21351729999999999</v>
          </cell>
          <cell r="R579">
            <v>214.49680000000001</v>
          </cell>
          <cell r="S579">
            <v>0.52852589999999999</v>
          </cell>
          <cell r="T579">
            <v>0.78958930000000005</v>
          </cell>
          <cell r="U579">
            <v>19.112672377666065</v>
          </cell>
          <cell r="V579">
            <v>2.5801998822789395E-2</v>
          </cell>
          <cell r="AA579">
            <v>16.84393</v>
          </cell>
          <cell r="AB579">
            <v>15.00182</v>
          </cell>
          <cell r="AC579">
            <v>0.3140906</v>
          </cell>
          <cell r="AD579">
            <v>8.1663555999999993</v>
          </cell>
          <cell r="AE579">
            <v>17.717970000000001</v>
          </cell>
          <cell r="AF579">
            <v>12.228719999999999</v>
          </cell>
        </row>
        <row r="580">
          <cell r="A580" t="str">
            <v>NORTH BETARA - BETARA COMPLEX1. Low Value</v>
          </cell>
          <cell r="B580" t="str">
            <v>Oil-Gas</v>
          </cell>
          <cell r="C580" t="str">
            <v>1. Low Value</v>
          </cell>
          <cell r="D580" t="str">
            <v>NORTH BETARA - BETARA COMPLEX</v>
          </cell>
          <cell r="E580" t="str">
            <v>NORTH BETARA</v>
          </cell>
          <cell r="F580" t="str">
            <v>E0. On Production</v>
          </cell>
          <cell r="G580" t="str">
            <v>PETROCHINA INTERNATIONAL JABUNG LTD.</v>
          </cell>
          <cell r="H580">
            <v>87</v>
          </cell>
          <cell r="K580">
            <v>4882</v>
          </cell>
          <cell r="L580" t="str">
            <v/>
          </cell>
          <cell r="N580" t="str">
            <v/>
          </cell>
          <cell r="P580" t="str">
            <v/>
          </cell>
          <cell r="Q580">
            <v>0.24395500000000001</v>
          </cell>
          <cell r="R580">
            <v>752.27639999999997</v>
          </cell>
          <cell r="S580">
            <v>0.62325050000000004</v>
          </cell>
          <cell r="T580">
            <v>0.65735089999999996</v>
          </cell>
          <cell r="U580">
            <v>75.187744804051363</v>
          </cell>
          <cell r="V580">
            <v>0.10150302713236924</v>
          </cell>
          <cell r="AA580">
            <v>75.214550000000003</v>
          </cell>
          <cell r="AB580">
            <v>39.915799999999997</v>
          </cell>
          <cell r="AC580">
            <v>0.27287230000000001</v>
          </cell>
          <cell r="AD580">
            <v>23.7398901</v>
          </cell>
          <cell r="AE580">
            <v>11.404629999999999</v>
          </cell>
          <cell r="AF580">
            <v>67.584919999999997</v>
          </cell>
        </row>
        <row r="581">
          <cell r="A581" t="str">
            <v>NORTH BETARA - BETARA COMPLEX2. Middle Value</v>
          </cell>
          <cell r="B581" t="str">
            <v>Oil-Gas</v>
          </cell>
          <cell r="C581" t="str">
            <v>2. Middle Value</v>
          </cell>
          <cell r="D581" t="str">
            <v>NORTH BETARA - BETARA COMPLEX</v>
          </cell>
          <cell r="E581" t="str">
            <v>NORTH BETARA</v>
          </cell>
          <cell r="F581" t="str">
            <v>E0. On Production</v>
          </cell>
          <cell r="G581" t="str">
            <v>PETROCHINA INTERNATIONAL JABUNG LTD.</v>
          </cell>
          <cell r="H581">
            <v>91.59</v>
          </cell>
          <cell r="K581">
            <v>4882</v>
          </cell>
          <cell r="L581" t="str">
            <v/>
          </cell>
          <cell r="N581" t="str">
            <v/>
          </cell>
          <cell r="P581" t="str">
            <v/>
          </cell>
          <cell r="Q581">
            <v>0.24395500000000001</v>
          </cell>
          <cell r="R581">
            <v>752.27639999999997</v>
          </cell>
          <cell r="S581">
            <v>0.62325050000000004</v>
          </cell>
          <cell r="T581">
            <v>0.65735089999999996</v>
          </cell>
          <cell r="U581">
            <v>75.187744804051363</v>
          </cell>
          <cell r="V581">
            <v>0.10150302713236924</v>
          </cell>
          <cell r="AA581">
            <v>75.214550000000003</v>
          </cell>
          <cell r="AB581">
            <v>39.915799999999997</v>
          </cell>
          <cell r="AC581">
            <v>0.27287230000000001</v>
          </cell>
          <cell r="AD581">
            <v>24.992373957000002</v>
          </cell>
          <cell r="AE581">
            <v>11.404629999999999</v>
          </cell>
          <cell r="AF581">
            <v>67.584919999999997</v>
          </cell>
        </row>
        <row r="582">
          <cell r="A582" t="str">
            <v>NORTH BETARA - BETARA COMPLEX3. High Value</v>
          </cell>
          <cell r="B582" t="str">
            <v>Oil-Gas</v>
          </cell>
          <cell r="C582" t="str">
            <v>3. High Value</v>
          </cell>
          <cell r="D582" t="str">
            <v>NORTH BETARA - BETARA COMPLEX</v>
          </cell>
          <cell r="E582" t="str">
            <v>NORTH BETARA</v>
          </cell>
          <cell r="F582" t="str">
            <v>E0. On Production</v>
          </cell>
          <cell r="G582" t="str">
            <v>PETROCHINA INTERNATIONAL JABUNG LTD.</v>
          </cell>
          <cell r="H582">
            <v>99.72</v>
          </cell>
          <cell r="K582">
            <v>4882</v>
          </cell>
          <cell r="L582" t="str">
            <v/>
          </cell>
          <cell r="N582" t="str">
            <v/>
          </cell>
          <cell r="P582" t="str">
            <v/>
          </cell>
          <cell r="Q582">
            <v>0.24395500000000001</v>
          </cell>
          <cell r="R582">
            <v>752.27639999999997</v>
          </cell>
          <cell r="S582">
            <v>0.62325050000000004</v>
          </cell>
          <cell r="T582">
            <v>0.65735089999999996</v>
          </cell>
          <cell r="U582">
            <v>75.187744804051363</v>
          </cell>
          <cell r="V582">
            <v>0.10150302713236924</v>
          </cell>
          <cell r="AA582">
            <v>75.214550000000003</v>
          </cell>
          <cell r="AB582">
            <v>39.915799999999997</v>
          </cell>
          <cell r="AC582">
            <v>0.27287230000000001</v>
          </cell>
          <cell r="AD582">
            <v>27.210825756000002</v>
          </cell>
          <cell r="AE582">
            <v>11.404629999999999</v>
          </cell>
          <cell r="AF582">
            <v>67.584919999999997</v>
          </cell>
        </row>
        <row r="583">
          <cell r="A583" t="str">
            <v>HARI - BASE1. Low Value</v>
          </cell>
          <cell r="B583" t="str">
            <v>Oil-Gas</v>
          </cell>
          <cell r="C583" t="str">
            <v>1. Low Value</v>
          </cell>
          <cell r="D583" t="str">
            <v>HARI - BASE</v>
          </cell>
          <cell r="E583" t="str">
            <v>HARI</v>
          </cell>
          <cell r="F583" t="str">
            <v>E2. Under Development</v>
          </cell>
          <cell r="G583" t="str">
            <v>Jindi South Jambi B Co. Ltd</v>
          </cell>
          <cell r="H583">
            <v>1.835</v>
          </cell>
          <cell r="K583">
            <v>6000</v>
          </cell>
          <cell r="L583" t="str">
            <v/>
          </cell>
          <cell r="M583">
            <v>0.05</v>
          </cell>
          <cell r="N583" t="str">
            <v/>
          </cell>
          <cell r="P583">
            <v>0.77</v>
          </cell>
          <cell r="Q583">
            <v>0.1061426</v>
          </cell>
          <cell r="R583">
            <v>103.8321</v>
          </cell>
          <cell r="S583">
            <v>0.50117140000000004</v>
          </cell>
          <cell r="T583">
            <v>0.79773830000000001</v>
          </cell>
          <cell r="U583">
            <v>4.4062393243296594</v>
          </cell>
          <cell r="V583">
            <v>5.9483979850004304E-3</v>
          </cell>
          <cell r="AA583">
            <v>23.458400000000001</v>
          </cell>
          <cell r="AB583">
            <v>12.430669999999999</v>
          </cell>
          <cell r="AC583">
            <v>0.41281240000000002</v>
          </cell>
          <cell r="AD583">
            <v>0.75751075400000001</v>
          </cell>
          <cell r="AE583">
            <v>6.2883930000000001</v>
          </cell>
          <cell r="AF583">
            <v>20.698180000000001</v>
          </cell>
        </row>
        <row r="584">
          <cell r="A584" t="str">
            <v>HARI - BASE2. Middle Value</v>
          </cell>
          <cell r="B584" t="str">
            <v>Oil-Gas</v>
          </cell>
          <cell r="C584" t="str">
            <v>2. Middle Value</v>
          </cell>
          <cell r="D584" t="str">
            <v>HARI - BASE</v>
          </cell>
          <cell r="E584" t="str">
            <v>HARI</v>
          </cell>
          <cell r="F584" t="str">
            <v>E2. Under Development</v>
          </cell>
          <cell r="G584" t="str">
            <v>Jindi South Jambi B Co. Ltd</v>
          </cell>
          <cell r="H584">
            <v>40</v>
          </cell>
          <cell r="K584">
            <v>6000</v>
          </cell>
          <cell r="L584" t="str">
            <v/>
          </cell>
          <cell r="M584">
            <v>0.05</v>
          </cell>
          <cell r="N584" t="str">
            <v/>
          </cell>
          <cell r="P584">
            <v>0.77</v>
          </cell>
          <cell r="Q584">
            <v>0.1061426</v>
          </cell>
          <cell r="R584">
            <v>103.8321</v>
          </cell>
          <cell r="S584">
            <v>0.50117140000000004</v>
          </cell>
          <cell r="T584">
            <v>0.79773830000000001</v>
          </cell>
          <cell r="U584">
            <v>4.4062393243296594</v>
          </cell>
          <cell r="V584">
            <v>5.9483979850004304E-3</v>
          </cell>
          <cell r="AA584">
            <v>23.458400000000001</v>
          </cell>
          <cell r="AB584">
            <v>12.430669999999999</v>
          </cell>
          <cell r="AC584">
            <v>0.41281240000000002</v>
          </cell>
          <cell r="AD584">
            <v>16.512496000000002</v>
          </cell>
          <cell r="AE584">
            <v>6.2883930000000001</v>
          </cell>
          <cell r="AF584">
            <v>20.698180000000001</v>
          </cell>
        </row>
        <row r="585">
          <cell r="A585" t="str">
            <v>HARI - BASE3. High Value</v>
          </cell>
          <cell r="B585" t="str">
            <v>Oil-Gas</v>
          </cell>
          <cell r="C585" t="str">
            <v>3. High Value</v>
          </cell>
          <cell r="D585" t="str">
            <v>HARI - BASE</v>
          </cell>
          <cell r="E585" t="str">
            <v>HARI</v>
          </cell>
          <cell r="F585" t="str">
            <v>E2. Under Development</v>
          </cell>
          <cell r="G585" t="str">
            <v>Jindi South Jambi B Co. Ltd</v>
          </cell>
          <cell r="H585">
            <v>52.33</v>
          </cell>
          <cell r="K585">
            <v>6000</v>
          </cell>
          <cell r="L585" t="str">
            <v/>
          </cell>
          <cell r="M585">
            <v>0.05</v>
          </cell>
          <cell r="N585" t="str">
            <v/>
          </cell>
          <cell r="P585">
            <v>0.77</v>
          </cell>
          <cell r="Q585">
            <v>0.1061426</v>
          </cell>
          <cell r="R585">
            <v>103.8321</v>
          </cell>
          <cell r="S585">
            <v>0.50117140000000004</v>
          </cell>
          <cell r="T585">
            <v>0.79773830000000001</v>
          </cell>
          <cell r="U585">
            <v>4.4062393243296594</v>
          </cell>
          <cell r="V585">
            <v>5.9483979850004304E-3</v>
          </cell>
          <cell r="AA585">
            <v>23.458400000000001</v>
          </cell>
          <cell r="AB585">
            <v>12.430669999999999</v>
          </cell>
          <cell r="AC585">
            <v>0.41281240000000002</v>
          </cell>
          <cell r="AD585">
            <v>21.602472892000002</v>
          </cell>
          <cell r="AE585">
            <v>6.2883930000000001</v>
          </cell>
          <cell r="AF585">
            <v>20.698180000000001</v>
          </cell>
        </row>
        <row r="586">
          <cell r="A586" t="str">
            <v>HARIMAU - BASE1. Low Value</v>
          </cell>
          <cell r="B586" t="str">
            <v>Oil-Gas</v>
          </cell>
          <cell r="C586" t="str">
            <v>1. Low Value</v>
          </cell>
          <cell r="D586" t="str">
            <v>HARIMAU - BASE</v>
          </cell>
          <cell r="E586" t="str">
            <v>HARIMAU</v>
          </cell>
          <cell r="F586" t="str">
            <v>E8. Further Development Not Viable</v>
          </cell>
          <cell r="G586" t="str">
            <v>PT MEDCO E&amp;P LEMATANG</v>
          </cell>
          <cell r="H586">
            <v>69.549000000000007</v>
          </cell>
          <cell r="K586">
            <v>7462.5</v>
          </cell>
          <cell r="L586">
            <v>154.55000000000001</v>
          </cell>
          <cell r="N586">
            <v>619</v>
          </cell>
          <cell r="P586" t="str">
            <v/>
          </cell>
          <cell r="Q586">
            <v>0.17739969999999999</v>
          </cell>
          <cell r="R586">
            <v>328.44940000000003</v>
          </cell>
          <cell r="S586">
            <v>0.57748619999999995</v>
          </cell>
          <cell r="T586">
            <v>0.77954100000000004</v>
          </cell>
          <cell r="U586">
            <v>26.230219584584994</v>
          </cell>
          <cell r="V586">
            <v>3.541064700265717E-2</v>
          </cell>
          <cell r="AA586">
            <v>76.213480000000004</v>
          </cell>
          <cell r="AB586">
            <v>37.463050000000003</v>
          </cell>
          <cell r="AC586">
            <v>0.2954175</v>
          </cell>
          <cell r="AD586">
            <v>20.545991707500001</v>
          </cell>
          <cell r="AE586">
            <v>1.3269329999999999</v>
          </cell>
          <cell r="AF586">
            <v>17.00065</v>
          </cell>
        </row>
        <row r="587">
          <cell r="A587" t="str">
            <v>HARIMAU - BASE2. Middle Value</v>
          </cell>
          <cell r="B587" t="str">
            <v>Oil-Gas</v>
          </cell>
          <cell r="C587" t="str">
            <v>2. Middle Value</v>
          </cell>
          <cell r="D587" t="str">
            <v>HARIMAU - BASE</v>
          </cell>
          <cell r="E587" t="str">
            <v>HARIMAU</v>
          </cell>
          <cell r="F587" t="str">
            <v>E8. Further Development Not Viable</v>
          </cell>
          <cell r="G587" t="str">
            <v>PT MEDCO E&amp;P LEMATANG</v>
          </cell>
          <cell r="H587">
            <v>69.549000000000007</v>
          </cell>
          <cell r="K587">
            <v>7462.5</v>
          </cell>
          <cell r="L587">
            <v>154.55000000000001</v>
          </cell>
          <cell r="N587">
            <v>619</v>
          </cell>
          <cell r="P587" t="str">
            <v/>
          </cell>
          <cell r="Q587">
            <v>0.17739969999999999</v>
          </cell>
          <cell r="R587">
            <v>328.44940000000003</v>
          </cell>
          <cell r="S587">
            <v>0.57748619999999995</v>
          </cell>
          <cell r="T587">
            <v>0.77954100000000004</v>
          </cell>
          <cell r="U587">
            <v>26.230219584584994</v>
          </cell>
          <cell r="V587">
            <v>3.541064700265717E-2</v>
          </cell>
          <cell r="AA587">
            <v>76.213480000000004</v>
          </cell>
          <cell r="AB587">
            <v>37.463050000000003</v>
          </cell>
          <cell r="AC587">
            <v>0.2954175</v>
          </cell>
          <cell r="AD587">
            <v>20.545991707500001</v>
          </cell>
          <cell r="AE587">
            <v>1.3269329999999999</v>
          </cell>
          <cell r="AF587">
            <v>17.00065</v>
          </cell>
        </row>
        <row r="588">
          <cell r="A588" t="str">
            <v>HARIMAU - BASE3. High Value</v>
          </cell>
          <cell r="B588" t="str">
            <v>Oil-Gas</v>
          </cell>
          <cell r="C588" t="str">
            <v>3. High Value</v>
          </cell>
          <cell r="D588" t="str">
            <v>HARIMAU - BASE</v>
          </cell>
          <cell r="E588" t="str">
            <v>HARIMAU</v>
          </cell>
          <cell r="F588" t="str">
            <v>E8. Further Development Not Viable</v>
          </cell>
          <cell r="G588" t="str">
            <v>PT MEDCO E&amp;P LEMATANG</v>
          </cell>
          <cell r="H588">
            <v>69.549000000000007</v>
          </cell>
          <cell r="K588">
            <v>7462.5</v>
          </cell>
          <cell r="L588">
            <v>154.55000000000001</v>
          </cell>
          <cell r="N588">
            <v>619</v>
          </cell>
          <cell r="P588" t="str">
            <v/>
          </cell>
          <cell r="Q588">
            <v>0.17739969999999999</v>
          </cell>
          <cell r="R588">
            <v>328.44940000000003</v>
          </cell>
          <cell r="S588">
            <v>0.57748619999999995</v>
          </cell>
          <cell r="T588">
            <v>0.77954100000000004</v>
          </cell>
          <cell r="U588">
            <v>26.230219584584994</v>
          </cell>
          <cell r="V588">
            <v>3.541064700265717E-2</v>
          </cell>
          <cell r="AA588">
            <v>76.213480000000004</v>
          </cell>
          <cell r="AB588">
            <v>37.463050000000003</v>
          </cell>
          <cell r="AC588">
            <v>0.2954175</v>
          </cell>
          <cell r="AD588">
            <v>20.545991707500001</v>
          </cell>
          <cell r="AE588">
            <v>1.3269329999999999</v>
          </cell>
          <cell r="AF588">
            <v>17.00065</v>
          </cell>
        </row>
        <row r="589">
          <cell r="A589" t="str">
            <v>NORTHEAST BETARA - BETARA COMPLEX1. Low Value</v>
          </cell>
          <cell r="B589" t="str">
            <v>Oil-Gas</v>
          </cell>
          <cell r="C589" t="str">
            <v>1. Low Value</v>
          </cell>
          <cell r="D589" t="str">
            <v>NORTHEAST BETARA - BETARA COMPLEX</v>
          </cell>
          <cell r="E589" t="str">
            <v>NORTHEAST BETARA</v>
          </cell>
          <cell r="F589" t="str">
            <v>E0. On Production</v>
          </cell>
          <cell r="G589" t="str">
            <v>PETROCHINA INTERNATIONAL JABUNG LTD.</v>
          </cell>
          <cell r="H589">
            <v>1720.66</v>
          </cell>
          <cell r="K589">
            <v>5735</v>
          </cell>
          <cell r="L589" t="str">
            <v/>
          </cell>
          <cell r="M589">
            <v>0.20499999999999999</v>
          </cell>
          <cell r="N589">
            <v>1000</v>
          </cell>
          <cell r="P589" t="str">
            <v/>
          </cell>
          <cell r="Q589">
            <v>0.2052348</v>
          </cell>
          <cell r="R589">
            <v>979.90980000000002</v>
          </cell>
          <cell r="S589">
            <v>0.66285360000000004</v>
          </cell>
          <cell r="T589">
            <v>0.90123750000000002</v>
          </cell>
          <cell r="U589">
            <v>120.14175646029362</v>
          </cell>
          <cell r="V589">
            <v>0.16219068676019907</v>
          </cell>
          <cell r="AA589">
            <v>111.6327</v>
          </cell>
          <cell r="AB589">
            <v>135.52369999999999</v>
          </cell>
          <cell r="AC589">
            <v>0.30766470000000001</v>
          </cell>
          <cell r="AD589">
            <v>529.38634270200009</v>
          </cell>
          <cell r="AE589">
            <v>15.557539999999999</v>
          </cell>
          <cell r="AF589">
            <v>211.38839999999999</v>
          </cell>
        </row>
        <row r="590">
          <cell r="A590" t="str">
            <v>NORTHEAST BETARA - BETARA COMPLEX2. Middle Value</v>
          </cell>
          <cell r="B590" t="str">
            <v>Oil-Gas</v>
          </cell>
          <cell r="C590" t="str">
            <v>2. Middle Value</v>
          </cell>
          <cell r="D590" t="str">
            <v>NORTHEAST BETARA - BETARA COMPLEX</v>
          </cell>
          <cell r="E590" t="str">
            <v>NORTHEAST BETARA</v>
          </cell>
          <cell r="F590" t="str">
            <v>E0. On Production</v>
          </cell>
          <cell r="G590" t="str">
            <v>PETROCHINA INTERNATIONAL JABUNG LTD.</v>
          </cell>
          <cell r="H590">
            <v>1843.17</v>
          </cell>
          <cell r="K590">
            <v>5735</v>
          </cell>
          <cell r="L590" t="str">
            <v/>
          </cell>
          <cell r="M590">
            <v>0.20499999999999999</v>
          </cell>
          <cell r="N590">
            <v>1000</v>
          </cell>
          <cell r="P590" t="str">
            <v/>
          </cell>
          <cell r="Q590">
            <v>0.2052348</v>
          </cell>
          <cell r="R590">
            <v>979.90980000000002</v>
          </cell>
          <cell r="S590">
            <v>0.66285360000000004</v>
          </cell>
          <cell r="T590">
            <v>0.90123750000000002</v>
          </cell>
          <cell r="U590">
            <v>120.14175646029362</v>
          </cell>
          <cell r="V590">
            <v>0.16219068676019907</v>
          </cell>
          <cell r="AA590">
            <v>111.6327</v>
          </cell>
          <cell r="AB590">
            <v>135.52369999999999</v>
          </cell>
          <cell r="AC590">
            <v>0.30766470000000001</v>
          </cell>
          <cell r="AD590">
            <v>567.0783450990001</v>
          </cell>
          <cell r="AE590">
            <v>15.557539999999999</v>
          </cell>
          <cell r="AF590">
            <v>211.38839999999999</v>
          </cell>
        </row>
        <row r="591">
          <cell r="A591" t="str">
            <v>NORTHEAST BETARA - BETARA COMPLEX3. High Value</v>
          </cell>
          <cell r="B591" t="str">
            <v>Oil-Gas</v>
          </cell>
          <cell r="C591" t="str">
            <v>3. High Value</v>
          </cell>
          <cell r="D591" t="str">
            <v>NORTHEAST BETARA - BETARA COMPLEX</v>
          </cell>
          <cell r="E591" t="str">
            <v>NORTHEAST BETARA</v>
          </cell>
          <cell r="F591" t="str">
            <v>E0. On Production</v>
          </cell>
          <cell r="G591" t="str">
            <v>PETROCHINA INTERNATIONAL JABUNG LTD.</v>
          </cell>
          <cell r="H591">
            <v>2021.22</v>
          </cell>
          <cell r="K591">
            <v>5735</v>
          </cell>
          <cell r="L591" t="str">
            <v/>
          </cell>
          <cell r="M591">
            <v>0.20499999999999999</v>
          </cell>
          <cell r="N591">
            <v>1000</v>
          </cell>
          <cell r="P591" t="str">
            <v/>
          </cell>
          <cell r="Q591">
            <v>0.2052348</v>
          </cell>
          <cell r="R591">
            <v>979.90980000000002</v>
          </cell>
          <cell r="S591">
            <v>0.66285360000000004</v>
          </cell>
          <cell r="T591">
            <v>0.90123750000000002</v>
          </cell>
          <cell r="U591">
            <v>120.14175646029362</v>
          </cell>
          <cell r="V591">
            <v>0.16219068676019907</v>
          </cell>
          <cell r="AA591">
            <v>111.6327</v>
          </cell>
          <cell r="AB591">
            <v>135.52369999999999</v>
          </cell>
          <cell r="AC591">
            <v>0.30766470000000001</v>
          </cell>
          <cell r="AD591">
            <v>621.85804493400008</v>
          </cell>
          <cell r="AE591">
            <v>15.557539999999999</v>
          </cell>
          <cell r="AF591">
            <v>211.38839999999999</v>
          </cell>
        </row>
        <row r="592">
          <cell r="A592" t="str">
            <v>NORTHEAST BETARA - NEB UTAF SABAR GAS1. Low Value</v>
          </cell>
          <cell r="B592" t="str">
            <v>Oil-Gas</v>
          </cell>
          <cell r="C592" t="str">
            <v>1. Low Value</v>
          </cell>
          <cell r="D592" t="str">
            <v>NORTHEAST BETARA - NEB UTAF SABAR GAS</v>
          </cell>
          <cell r="E592" t="str">
            <v>NORTHEAST BETARA</v>
          </cell>
          <cell r="F592" t="str">
            <v>E0. On Production</v>
          </cell>
          <cell r="G592" t="str">
            <v>PETROCHINA INTERNATIONAL JABUNG LTD.</v>
          </cell>
          <cell r="H592">
            <v>1720.66</v>
          </cell>
          <cell r="K592">
            <v>5735</v>
          </cell>
          <cell r="L592" t="str">
            <v/>
          </cell>
          <cell r="M592">
            <v>0.20499999999999999</v>
          </cell>
          <cell r="N592">
            <v>1000</v>
          </cell>
          <cell r="P592" t="str">
            <v/>
          </cell>
          <cell r="Q592">
            <v>0.2052348</v>
          </cell>
          <cell r="R592">
            <v>979.90980000000002</v>
          </cell>
          <cell r="S592">
            <v>0.66285360000000004</v>
          </cell>
          <cell r="T592">
            <v>0.90123750000000002</v>
          </cell>
          <cell r="U592">
            <v>120.14175646029362</v>
          </cell>
          <cell r="V592">
            <v>0.16219068676019907</v>
          </cell>
          <cell r="AA592">
            <v>111.6327</v>
          </cell>
          <cell r="AB592">
            <v>135.52369999999999</v>
          </cell>
          <cell r="AC592">
            <v>0.30766470000000001</v>
          </cell>
          <cell r="AD592">
            <v>529.38634270200009</v>
          </cell>
          <cell r="AE592">
            <v>15.557539999999999</v>
          </cell>
          <cell r="AF592">
            <v>211.38839999999999</v>
          </cell>
        </row>
        <row r="593">
          <cell r="A593" t="str">
            <v>NORTHEAST BETARA - NEB UTAF SABAR GAS2. Middle Value</v>
          </cell>
          <cell r="B593" t="str">
            <v>Oil-Gas</v>
          </cell>
          <cell r="C593" t="str">
            <v>2. Middle Value</v>
          </cell>
          <cell r="D593" t="str">
            <v>NORTHEAST BETARA - NEB UTAF SABAR GAS</v>
          </cell>
          <cell r="E593" t="str">
            <v>NORTHEAST BETARA</v>
          </cell>
          <cell r="F593" t="str">
            <v>E0. On Production</v>
          </cell>
          <cell r="G593" t="str">
            <v>PETROCHINA INTERNATIONAL JABUNG LTD.</v>
          </cell>
          <cell r="H593">
            <v>1843.17</v>
          </cell>
          <cell r="K593">
            <v>5735</v>
          </cell>
          <cell r="L593" t="str">
            <v/>
          </cell>
          <cell r="M593">
            <v>0.20499999999999999</v>
          </cell>
          <cell r="N593">
            <v>1000</v>
          </cell>
          <cell r="P593" t="str">
            <v/>
          </cell>
          <cell r="Q593">
            <v>0.2052348</v>
          </cell>
          <cell r="R593">
            <v>979.90980000000002</v>
          </cell>
          <cell r="S593">
            <v>0.66285360000000004</v>
          </cell>
          <cell r="T593">
            <v>0.90123750000000002</v>
          </cell>
          <cell r="U593">
            <v>120.14175646029362</v>
          </cell>
          <cell r="V593">
            <v>0.16219068676019907</v>
          </cell>
          <cell r="AA593">
            <v>111.6327</v>
          </cell>
          <cell r="AB593">
            <v>135.52369999999999</v>
          </cell>
          <cell r="AC593">
            <v>0.30766470000000001</v>
          </cell>
          <cell r="AD593">
            <v>567.0783450990001</v>
          </cell>
          <cell r="AE593">
            <v>15.557539999999999</v>
          </cell>
          <cell r="AF593">
            <v>211.38839999999999</v>
          </cell>
        </row>
        <row r="594">
          <cell r="A594" t="str">
            <v>NORTHEAST BETARA - NEB UTAF SABAR GAS3. High Value</v>
          </cell>
          <cell r="B594" t="str">
            <v>Oil-Gas</v>
          </cell>
          <cell r="C594" t="str">
            <v>3. High Value</v>
          </cell>
          <cell r="D594" t="str">
            <v>NORTHEAST BETARA - NEB UTAF SABAR GAS</v>
          </cell>
          <cell r="E594" t="str">
            <v>NORTHEAST BETARA</v>
          </cell>
          <cell r="F594" t="str">
            <v>E0. On Production</v>
          </cell>
          <cell r="G594" t="str">
            <v>PETROCHINA INTERNATIONAL JABUNG LTD.</v>
          </cell>
          <cell r="H594">
            <v>2021.22</v>
          </cell>
          <cell r="K594">
            <v>5735</v>
          </cell>
          <cell r="L594" t="str">
            <v/>
          </cell>
          <cell r="M594">
            <v>0.20499999999999999</v>
          </cell>
          <cell r="N594">
            <v>1000</v>
          </cell>
          <cell r="P594" t="str">
            <v/>
          </cell>
          <cell r="Q594">
            <v>0.2052348</v>
          </cell>
          <cell r="R594">
            <v>979.90980000000002</v>
          </cell>
          <cell r="S594">
            <v>0.66285360000000004</v>
          </cell>
          <cell r="T594">
            <v>0.90123750000000002</v>
          </cell>
          <cell r="U594">
            <v>120.14175646029362</v>
          </cell>
          <cell r="V594">
            <v>0.16219068676019907</v>
          </cell>
          <cell r="AA594">
            <v>111.6327</v>
          </cell>
          <cell r="AB594">
            <v>135.52369999999999</v>
          </cell>
          <cell r="AC594">
            <v>0.30766470000000001</v>
          </cell>
          <cell r="AD594">
            <v>621.85804493400008</v>
          </cell>
          <cell r="AE594">
            <v>15.557539999999999</v>
          </cell>
          <cell r="AF594">
            <v>211.38839999999999</v>
          </cell>
        </row>
        <row r="595">
          <cell r="A595" t="str">
            <v>PANEN - FIELD1. Low Value</v>
          </cell>
          <cell r="B595" t="str">
            <v>Oil-Gas</v>
          </cell>
          <cell r="C595" t="str">
            <v>1. Low Value</v>
          </cell>
          <cell r="D595" t="str">
            <v>PANEN - FIELD</v>
          </cell>
          <cell r="E595" t="str">
            <v>PANEN</v>
          </cell>
          <cell r="F595" t="str">
            <v>E0. On Production</v>
          </cell>
          <cell r="G595" t="str">
            <v>PETROCHINA INTERNATIONAL JABUNG LTD.</v>
          </cell>
          <cell r="H595">
            <v>41.16</v>
          </cell>
          <cell r="I595">
            <v>1.26</v>
          </cell>
          <cell r="K595">
            <v>3000</v>
          </cell>
          <cell r="L595">
            <v>90.2</v>
          </cell>
          <cell r="M595">
            <v>0.2</v>
          </cell>
          <cell r="N595">
            <v>300</v>
          </cell>
          <cell r="P595" t="str">
            <v/>
          </cell>
          <cell r="Q595">
            <v>0.21010799999999999</v>
          </cell>
          <cell r="R595">
            <v>368.71069999999997</v>
          </cell>
          <cell r="S595">
            <v>0.53373380000000004</v>
          </cell>
          <cell r="T595">
            <v>0.61057410000000001</v>
          </cell>
          <cell r="U595">
            <v>25.245932354926431</v>
          </cell>
          <cell r="V595">
            <v>3.4081864850213965E-2</v>
          </cell>
          <cell r="AA595">
            <v>71.782129999999995</v>
          </cell>
          <cell r="AB595">
            <v>182.44</v>
          </cell>
          <cell r="AC595">
            <v>0.32588590000000001</v>
          </cell>
          <cell r="AD595">
            <v>13.413463643999998</v>
          </cell>
          <cell r="AE595">
            <v>9.1030200000000008</v>
          </cell>
          <cell r="AF595">
            <v>352.24619999999999</v>
          </cell>
        </row>
        <row r="596">
          <cell r="A596" t="str">
            <v>PANEN - FIELD2. Middle Value</v>
          </cell>
          <cell r="B596" t="str">
            <v>Oil-Gas</v>
          </cell>
          <cell r="C596" t="str">
            <v>2. Middle Value</v>
          </cell>
          <cell r="D596" t="str">
            <v>PANEN - FIELD</v>
          </cell>
          <cell r="E596" t="str">
            <v>PANEN</v>
          </cell>
          <cell r="F596" t="str">
            <v>E0. On Production</v>
          </cell>
          <cell r="G596" t="str">
            <v>PETROCHINA INTERNATIONAL JABUNG LTD.</v>
          </cell>
          <cell r="H596">
            <v>128.75</v>
          </cell>
          <cell r="I596">
            <v>1.26</v>
          </cell>
          <cell r="K596">
            <v>3000</v>
          </cell>
          <cell r="L596">
            <v>90.2</v>
          </cell>
          <cell r="M596">
            <v>0.2</v>
          </cell>
          <cell r="N596">
            <v>300</v>
          </cell>
          <cell r="P596" t="str">
            <v/>
          </cell>
          <cell r="Q596">
            <v>0.21010799999999999</v>
          </cell>
          <cell r="R596">
            <v>368.71069999999997</v>
          </cell>
          <cell r="S596">
            <v>0.53373380000000004</v>
          </cell>
          <cell r="T596">
            <v>0.61057410000000001</v>
          </cell>
          <cell r="U596">
            <v>25.245932354926431</v>
          </cell>
          <cell r="V596">
            <v>3.4081864850213965E-2</v>
          </cell>
          <cell r="AA596">
            <v>71.782129999999995</v>
          </cell>
          <cell r="AB596">
            <v>182.44</v>
          </cell>
          <cell r="AC596">
            <v>0.32588590000000001</v>
          </cell>
          <cell r="AD596">
            <v>41.957809625000003</v>
          </cell>
          <cell r="AE596">
            <v>9.1030200000000008</v>
          </cell>
          <cell r="AF596">
            <v>352.24619999999999</v>
          </cell>
        </row>
        <row r="597">
          <cell r="A597" t="str">
            <v>PANEN - FIELD3. High Value</v>
          </cell>
          <cell r="B597" t="str">
            <v>Oil-Gas</v>
          </cell>
          <cell r="C597" t="str">
            <v>3. High Value</v>
          </cell>
          <cell r="D597" t="str">
            <v>PANEN - FIELD</v>
          </cell>
          <cell r="E597" t="str">
            <v>PANEN</v>
          </cell>
          <cell r="F597" t="str">
            <v>E0. On Production</v>
          </cell>
          <cell r="G597" t="str">
            <v>PETROCHINA INTERNATIONAL JABUNG LTD.</v>
          </cell>
          <cell r="H597">
            <v>438.81</v>
          </cell>
          <cell r="I597">
            <v>1.26</v>
          </cell>
          <cell r="K597">
            <v>3000</v>
          </cell>
          <cell r="L597">
            <v>90.2</v>
          </cell>
          <cell r="M597">
            <v>0.2</v>
          </cell>
          <cell r="N597">
            <v>300</v>
          </cell>
          <cell r="P597" t="str">
            <v/>
          </cell>
          <cell r="Q597">
            <v>0.21010799999999999</v>
          </cell>
          <cell r="R597">
            <v>368.71069999999997</v>
          </cell>
          <cell r="S597">
            <v>0.53373380000000004</v>
          </cell>
          <cell r="T597">
            <v>0.61057410000000001</v>
          </cell>
          <cell r="U597">
            <v>25.245932354926431</v>
          </cell>
          <cell r="V597">
            <v>3.4081864850213965E-2</v>
          </cell>
          <cell r="AA597">
            <v>71.782129999999995</v>
          </cell>
          <cell r="AB597">
            <v>182.44</v>
          </cell>
          <cell r="AC597">
            <v>0.32588590000000001</v>
          </cell>
          <cell r="AD597">
            <v>143.00199177900001</v>
          </cell>
          <cell r="AE597">
            <v>9.1030200000000008</v>
          </cell>
          <cell r="AF597">
            <v>352.24619999999999</v>
          </cell>
        </row>
        <row r="598">
          <cell r="A598" t="str">
            <v>PANEN - PANEN UTARA-1 POP1. Low Value</v>
          </cell>
          <cell r="B598" t="str">
            <v>Oil-Gas</v>
          </cell>
          <cell r="C598" t="str">
            <v>1. Low Value</v>
          </cell>
          <cell r="D598" t="str">
            <v>PANEN - PANEN UTARA-1 POP</v>
          </cell>
          <cell r="E598" t="str">
            <v>PANEN</v>
          </cell>
          <cell r="F598" t="str">
            <v>E0. On Production</v>
          </cell>
          <cell r="G598" t="str">
            <v>PETROCHINA INTERNATIONAL JABUNG LTD.</v>
          </cell>
          <cell r="H598">
            <v>41.16</v>
          </cell>
          <cell r="K598">
            <v>3000</v>
          </cell>
          <cell r="L598">
            <v>90.2</v>
          </cell>
          <cell r="M598">
            <v>0.2</v>
          </cell>
          <cell r="N598">
            <v>300</v>
          </cell>
          <cell r="P598" t="str">
            <v/>
          </cell>
          <cell r="Q598">
            <v>0.21010799999999999</v>
          </cell>
          <cell r="R598">
            <v>368.71069999999997</v>
          </cell>
          <cell r="S598">
            <v>0.53373380000000004</v>
          </cell>
          <cell r="T598">
            <v>0.61057410000000001</v>
          </cell>
          <cell r="U598">
            <v>25.245932354926431</v>
          </cell>
          <cell r="V598">
            <v>3.4081864850213965E-2</v>
          </cell>
          <cell r="AA598">
            <v>71.782129999999995</v>
          </cell>
          <cell r="AB598">
            <v>182.44</v>
          </cell>
          <cell r="AC598">
            <v>0.32588590000000001</v>
          </cell>
          <cell r="AD598">
            <v>13.413463643999998</v>
          </cell>
          <cell r="AE598">
            <v>9.1030200000000008</v>
          </cell>
          <cell r="AF598">
            <v>352.24619999999999</v>
          </cell>
        </row>
        <row r="599">
          <cell r="A599" t="str">
            <v>PANEN - PANEN UTARA-1 POP2. Middle Value</v>
          </cell>
          <cell r="B599" t="str">
            <v>Oil-Gas</v>
          </cell>
          <cell r="C599" t="str">
            <v>2. Middle Value</v>
          </cell>
          <cell r="D599" t="str">
            <v>PANEN - PANEN UTARA-1 POP</v>
          </cell>
          <cell r="E599" t="str">
            <v>PANEN</v>
          </cell>
          <cell r="F599" t="str">
            <v>E0. On Production</v>
          </cell>
          <cell r="G599" t="str">
            <v>PETROCHINA INTERNATIONAL JABUNG LTD.</v>
          </cell>
          <cell r="H599">
            <v>128.75</v>
          </cell>
          <cell r="K599">
            <v>3000</v>
          </cell>
          <cell r="L599">
            <v>90.2</v>
          </cell>
          <cell r="M599">
            <v>0.2</v>
          </cell>
          <cell r="N599">
            <v>300</v>
          </cell>
          <cell r="P599" t="str">
            <v/>
          </cell>
          <cell r="Q599">
            <v>0.21010799999999999</v>
          </cell>
          <cell r="R599">
            <v>368.71069999999997</v>
          </cell>
          <cell r="S599">
            <v>0.53373380000000004</v>
          </cell>
          <cell r="T599">
            <v>0.61057410000000001</v>
          </cell>
          <cell r="U599">
            <v>25.245932354926431</v>
          </cell>
          <cell r="V599">
            <v>3.4081864850213965E-2</v>
          </cell>
          <cell r="AA599">
            <v>71.782129999999995</v>
          </cell>
          <cell r="AB599">
            <v>182.44</v>
          </cell>
          <cell r="AC599">
            <v>0.32588590000000001</v>
          </cell>
          <cell r="AD599">
            <v>41.957809625000003</v>
          </cell>
          <cell r="AE599">
            <v>9.1030200000000008</v>
          </cell>
          <cell r="AF599">
            <v>352.24619999999999</v>
          </cell>
        </row>
        <row r="600">
          <cell r="A600" t="str">
            <v>PANEN - PANEN UTARA-1 POP3. High Value</v>
          </cell>
          <cell r="B600" t="str">
            <v>Oil-Gas</v>
          </cell>
          <cell r="C600" t="str">
            <v>3. High Value</v>
          </cell>
          <cell r="D600" t="str">
            <v>PANEN - PANEN UTARA-1 POP</v>
          </cell>
          <cell r="E600" t="str">
            <v>PANEN</v>
          </cell>
          <cell r="F600" t="str">
            <v>E0. On Production</v>
          </cell>
          <cell r="G600" t="str">
            <v>PETROCHINA INTERNATIONAL JABUNG LTD.</v>
          </cell>
          <cell r="H600">
            <v>438.81</v>
          </cell>
          <cell r="K600">
            <v>3000</v>
          </cell>
          <cell r="L600">
            <v>90.2</v>
          </cell>
          <cell r="M600">
            <v>0.2</v>
          </cell>
          <cell r="N600">
            <v>300</v>
          </cell>
          <cell r="P600" t="str">
            <v/>
          </cell>
          <cell r="Q600">
            <v>0.21010799999999999</v>
          </cell>
          <cell r="R600">
            <v>368.71069999999997</v>
          </cell>
          <cell r="S600">
            <v>0.53373380000000004</v>
          </cell>
          <cell r="T600">
            <v>0.61057410000000001</v>
          </cell>
          <cell r="U600">
            <v>25.245932354926431</v>
          </cell>
          <cell r="V600">
            <v>3.4081864850213965E-2</v>
          </cell>
          <cell r="AA600">
            <v>71.782129999999995</v>
          </cell>
          <cell r="AB600">
            <v>182.44</v>
          </cell>
          <cell r="AC600">
            <v>0.32588590000000001</v>
          </cell>
          <cell r="AD600">
            <v>143.00199177900001</v>
          </cell>
          <cell r="AE600">
            <v>9.1030200000000008</v>
          </cell>
          <cell r="AF600">
            <v>352.24619999999999</v>
          </cell>
        </row>
        <row r="601">
          <cell r="A601" t="str">
            <v>RIPAH - PHASE 21. Low Value</v>
          </cell>
          <cell r="B601" t="str">
            <v>Oil-Gas</v>
          </cell>
          <cell r="C601" t="str">
            <v>1. Low Value</v>
          </cell>
          <cell r="D601" t="str">
            <v>RIPAH - PHASE 2</v>
          </cell>
          <cell r="E601" t="str">
            <v>RIPAH</v>
          </cell>
          <cell r="F601" t="str">
            <v>E0. On Production</v>
          </cell>
          <cell r="G601" t="str">
            <v>PETROCHINA INTERNATIONAL JABUNG LTD.</v>
          </cell>
          <cell r="H601">
            <v>20.36</v>
          </cell>
          <cell r="K601">
            <v>4750</v>
          </cell>
          <cell r="L601" t="str">
            <v/>
          </cell>
          <cell r="N601" t="str">
            <v/>
          </cell>
          <cell r="P601" t="str">
            <v/>
          </cell>
          <cell r="Q601">
            <v>0.2847866</v>
          </cell>
          <cell r="R601">
            <v>41.201270000000001</v>
          </cell>
          <cell r="S601">
            <v>0.63263060000000004</v>
          </cell>
          <cell r="T601">
            <v>0.83979009999999998</v>
          </cell>
          <cell r="U601">
            <v>6.2337746565730772</v>
          </cell>
          <cell r="V601">
            <v>8.415560271853216E-3</v>
          </cell>
          <cell r="AA601">
            <v>12.53885</v>
          </cell>
          <cell r="AB601">
            <v>103.84950000000001</v>
          </cell>
          <cell r="AC601">
            <v>0.51924409999999999</v>
          </cell>
          <cell r="AD601">
            <v>10.571809876</v>
          </cell>
          <cell r="AE601">
            <v>11.584519999999999</v>
          </cell>
          <cell r="AF601">
            <v>1632.7729999999999</v>
          </cell>
        </row>
        <row r="602">
          <cell r="A602" t="str">
            <v>RIPAH - PHASE 22. Middle Value</v>
          </cell>
          <cell r="B602" t="str">
            <v>Oil-Gas</v>
          </cell>
          <cell r="C602" t="str">
            <v>2. Middle Value</v>
          </cell>
          <cell r="D602" t="str">
            <v>RIPAH - PHASE 2</v>
          </cell>
          <cell r="E602" t="str">
            <v>RIPAH</v>
          </cell>
          <cell r="F602" t="str">
            <v>E0. On Production</v>
          </cell>
          <cell r="G602" t="str">
            <v>PETROCHINA INTERNATIONAL JABUNG LTD.</v>
          </cell>
          <cell r="H602">
            <v>37.32</v>
          </cell>
          <cell r="K602">
            <v>4750</v>
          </cell>
          <cell r="L602" t="str">
            <v/>
          </cell>
          <cell r="N602" t="str">
            <v/>
          </cell>
          <cell r="P602" t="str">
            <v/>
          </cell>
          <cell r="Q602">
            <v>0.2847866</v>
          </cell>
          <cell r="R602">
            <v>41.201270000000001</v>
          </cell>
          <cell r="S602">
            <v>0.63263060000000004</v>
          </cell>
          <cell r="T602">
            <v>0.83979009999999998</v>
          </cell>
          <cell r="U602">
            <v>6.2337746565730772</v>
          </cell>
          <cell r="V602">
            <v>8.415560271853216E-3</v>
          </cell>
          <cell r="AA602">
            <v>12.53885</v>
          </cell>
          <cell r="AB602">
            <v>103.84950000000001</v>
          </cell>
          <cell r="AC602">
            <v>0.51924409999999999</v>
          </cell>
          <cell r="AD602">
            <v>19.378189811999999</v>
          </cell>
          <cell r="AE602">
            <v>11.584519999999999</v>
          </cell>
          <cell r="AF602">
            <v>1632.7729999999999</v>
          </cell>
        </row>
        <row r="603">
          <cell r="A603" t="str">
            <v>RIPAH - PHASE 23. High Value</v>
          </cell>
          <cell r="B603" t="str">
            <v>Oil-Gas</v>
          </cell>
          <cell r="C603" t="str">
            <v>3. High Value</v>
          </cell>
          <cell r="D603" t="str">
            <v>RIPAH - PHASE 2</v>
          </cell>
          <cell r="E603" t="str">
            <v>RIPAH</v>
          </cell>
          <cell r="F603" t="str">
            <v>E0. On Production</v>
          </cell>
          <cell r="G603" t="str">
            <v>PETROCHINA INTERNATIONAL JABUNG LTD.</v>
          </cell>
          <cell r="H603">
            <v>54.31</v>
          </cell>
          <cell r="K603">
            <v>4750</v>
          </cell>
          <cell r="L603" t="str">
            <v/>
          </cell>
          <cell r="N603" t="str">
            <v/>
          </cell>
          <cell r="P603" t="str">
            <v/>
          </cell>
          <cell r="Q603">
            <v>0.2847866</v>
          </cell>
          <cell r="R603">
            <v>41.201270000000001</v>
          </cell>
          <cell r="S603">
            <v>0.63263060000000004</v>
          </cell>
          <cell r="T603">
            <v>0.83979009999999998</v>
          </cell>
          <cell r="U603">
            <v>6.2337746565730772</v>
          </cell>
          <cell r="V603">
            <v>8.415560271853216E-3</v>
          </cell>
          <cell r="AA603">
            <v>12.53885</v>
          </cell>
          <cell r="AB603">
            <v>103.84950000000001</v>
          </cell>
          <cell r="AC603">
            <v>0.51924409999999999</v>
          </cell>
          <cell r="AD603">
            <v>28.200147071</v>
          </cell>
          <cell r="AE603">
            <v>11.584519999999999</v>
          </cell>
          <cell r="AF603">
            <v>1632.7729999999999</v>
          </cell>
        </row>
        <row r="604">
          <cell r="A604" t="str">
            <v>SABAR - NEB UTAF SABAR GAS1. Low Value</v>
          </cell>
          <cell r="B604" t="str">
            <v>Gas</v>
          </cell>
          <cell r="C604" t="str">
            <v>1. Low Value</v>
          </cell>
          <cell r="D604" t="str">
            <v>SABAR - NEB UTAF SABAR GAS</v>
          </cell>
          <cell r="E604" t="str">
            <v>SABAR</v>
          </cell>
          <cell r="F604" t="str">
            <v>E0. On Production</v>
          </cell>
          <cell r="G604" t="str">
            <v>PETROCHINA INTERNATIONAL JABUNG LTD.</v>
          </cell>
          <cell r="H604">
            <v>118.1</v>
          </cell>
          <cell r="K604">
            <v>5300</v>
          </cell>
          <cell r="L604" t="str">
            <v/>
          </cell>
          <cell r="M604">
            <v>0.21</v>
          </cell>
          <cell r="N604" t="str">
            <v/>
          </cell>
          <cell r="P604" t="str">
            <v/>
          </cell>
          <cell r="Q604">
            <v>0.2037659</v>
          </cell>
          <cell r="R604">
            <v>148.48169999999999</v>
          </cell>
          <cell r="S604">
            <v>0.50204499999999996</v>
          </cell>
          <cell r="T604">
            <v>0.88068349999999995</v>
          </cell>
          <cell r="U604">
            <v>13.37725310325094</v>
          </cell>
          <cell r="V604">
            <v>1.8059215477662344E-2</v>
          </cell>
          <cell r="AA604">
            <v>187.4821</v>
          </cell>
          <cell r="AB604">
            <v>33.340170000000001</v>
          </cell>
          <cell r="AC604">
            <v>0.5904606</v>
          </cell>
          <cell r="AD604">
            <v>69.733396859999999</v>
          </cell>
          <cell r="AE604">
            <v>25.380970000000001</v>
          </cell>
          <cell r="AF604">
            <v>244.8879</v>
          </cell>
        </row>
        <row r="605">
          <cell r="A605" t="str">
            <v>SABAR - NEB UTAF SABAR GAS2. Middle Value</v>
          </cell>
          <cell r="B605" t="str">
            <v>Gas</v>
          </cell>
          <cell r="C605" t="str">
            <v>2. Middle Value</v>
          </cell>
          <cell r="D605" t="str">
            <v>SABAR - NEB UTAF SABAR GAS</v>
          </cell>
          <cell r="E605" t="str">
            <v>SABAR</v>
          </cell>
          <cell r="F605" t="str">
            <v>E0. On Production</v>
          </cell>
          <cell r="G605" t="str">
            <v>PETROCHINA INTERNATIONAL JABUNG LTD.</v>
          </cell>
          <cell r="H605">
            <v>207.42</v>
          </cell>
          <cell r="K605">
            <v>5300</v>
          </cell>
          <cell r="L605" t="str">
            <v/>
          </cell>
          <cell r="M605">
            <v>0.21</v>
          </cell>
          <cell r="N605" t="str">
            <v/>
          </cell>
          <cell r="P605" t="str">
            <v/>
          </cell>
          <cell r="Q605">
            <v>0.2037659</v>
          </cell>
          <cell r="R605">
            <v>148.48169999999999</v>
          </cell>
          <cell r="S605">
            <v>0.50204499999999996</v>
          </cell>
          <cell r="T605">
            <v>0.88068349999999995</v>
          </cell>
          <cell r="U605">
            <v>13.37725310325094</v>
          </cell>
          <cell r="V605">
            <v>1.8059215477662344E-2</v>
          </cell>
          <cell r="AA605">
            <v>187.4821</v>
          </cell>
          <cell r="AB605">
            <v>33.340170000000001</v>
          </cell>
          <cell r="AC605">
            <v>0.5904606</v>
          </cell>
          <cell r="AD605">
            <v>122.473337652</v>
          </cell>
          <cell r="AE605">
            <v>25.380970000000001</v>
          </cell>
          <cell r="AF605">
            <v>244.8879</v>
          </cell>
        </row>
        <row r="606">
          <cell r="A606" t="str">
            <v>SABAR - NEB UTAF SABAR GAS3. High Value</v>
          </cell>
          <cell r="B606" t="str">
            <v>Gas</v>
          </cell>
          <cell r="C606" t="str">
            <v>3. High Value</v>
          </cell>
          <cell r="D606" t="str">
            <v>SABAR - NEB UTAF SABAR GAS</v>
          </cell>
          <cell r="E606" t="str">
            <v>SABAR</v>
          </cell>
          <cell r="F606" t="str">
            <v>E0. On Production</v>
          </cell>
          <cell r="G606" t="str">
            <v>PETROCHINA INTERNATIONAL JABUNG LTD.</v>
          </cell>
          <cell r="H606">
            <v>207.42</v>
          </cell>
          <cell r="K606">
            <v>5300</v>
          </cell>
          <cell r="L606" t="str">
            <v/>
          </cell>
          <cell r="M606">
            <v>0.21</v>
          </cell>
          <cell r="N606" t="str">
            <v/>
          </cell>
          <cell r="P606" t="str">
            <v/>
          </cell>
          <cell r="Q606">
            <v>0.2037659</v>
          </cell>
          <cell r="R606">
            <v>148.48169999999999</v>
          </cell>
          <cell r="S606">
            <v>0.50204499999999996</v>
          </cell>
          <cell r="T606">
            <v>0.88068349999999995</v>
          </cell>
          <cell r="U606">
            <v>13.37725310325094</v>
          </cell>
          <cell r="V606">
            <v>1.8059215477662344E-2</v>
          </cell>
          <cell r="AA606">
            <v>187.4821</v>
          </cell>
          <cell r="AB606">
            <v>33.340170000000001</v>
          </cell>
          <cell r="AC606">
            <v>0.5904606</v>
          </cell>
          <cell r="AD606">
            <v>122.473337652</v>
          </cell>
          <cell r="AE606">
            <v>25.380970000000001</v>
          </cell>
          <cell r="AF606">
            <v>244.8879</v>
          </cell>
        </row>
        <row r="607">
          <cell r="A607" t="str">
            <v>SOUTH BETARA - PHASE 1 (POP)1. Low Value</v>
          </cell>
          <cell r="B607" t="str">
            <v>Oil-Gas</v>
          </cell>
          <cell r="C607" t="str">
            <v>1. Low Value</v>
          </cell>
          <cell r="D607" t="str">
            <v>SOUTH BETARA - PHASE 1 (POP)</v>
          </cell>
          <cell r="E607" t="str">
            <v>SOUTH BETARA</v>
          </cell>
          <cell r="F607" t="str">
            <v>E0. On Production</v>
          </cell>
          <cell r="G607" t="str">
            <v>PETROCHINA INTERNATIONAL JABUNG LTD.</v>
          </cell>
          <cell r="H607">
            <v>182.16</v>
          </cell>
          <cell r="K607">
            <v>4615</v>
          </cell>
          <cell r="L607">
            <v>106.15</v>
          </cell>
          <cell r="M607">
            <v>0.221</v>
          </cell>
          <cell r="N607">
            <v>380.78</v>
          </cell>
          <cell r="O607">
            <v>0</v>
          </cell>
          <cell r="P607" t="str">
            <v/>
          </cell>
          <cell r="Q607">
            <v>0.22389709999999999</v>
          </cell>
          <cell r="R607">
            <v>318.79320000000001</v>
          </cell>
          <cell r="S607">
            <v>0.49050670000000002</v>
          </cell>
          <cell r="T607">
            <v>0.79858050000000003</v>
          </cell>
          <cell r="U607">
            <v>27.958969657819839</v>
          </cell>
          <cell r="V607">
            <v>3.7744449752639193E-2</v>
          </cell>
          <cell r="AA607">
            <v>81.150800000000004</v>
          </cell>
          <cell r="AB607">
            <v>18.07452</v>
          </cell>
          <cell r="AC607">
            <v>0.2881977</v>
          </cell>
          <cell r="AD607">
            <v>52.498093032</v>
          </cell>
          <cell r="AE607">
            <v>14.33159</v>
          </cell>
          <cell r="AF607">
            <v>84.919070000000005</v>
          </cell>
        </row>
        <row r="608">
          <cell r="A608" t="str">
            <v>SOUTH BETARA - PHASE 1 (POP)2. Middle Value</v>
          </cell>
          <cell r="B608" t="str">
            <v>Oil-Gas</v>
          </cell>
          <cell r="C608" t="str">
            <v>2. Middle Value</v>
          </cell>
          <cell r="D608" t="str">
            <v>SOUTH BETARA - PHASE 1 (POP)</v>
          </cell>
          <cell r="E608" t="str">
            <v>SOUTH BETARA</v>
          </cell>
          <cell r="F608" t="str">
            <v>E0. On Production</v>
          </cell>
          <cell r="G608" t="str">
            <v>PETROCHINA INTERNATIONAL JABUNG LTD.</v>
          </cell>
          <cell r="H608">
            <v>222.56</v>
          </cell>
          <cell r="K608">
            <v>4615</v>
          </cell>
          <cell r="L608">
            <v>106.15</v>
          </cell>
          <cell r="M608">
            <v>0.221</v>
          </cell>
          <cell r="N608">
            <v>380.78</v>
          </cell>
          <cell r="O608">
            <v>0</v>
          </cell>
          <cell r="P608" t="str">
            <v/>
          </cell>
          <cell r="Q608">
            <v>0.22389709999999999</v>
          </cell>
          <cell r="R608">
            <v>318.79320000000001</v>
          </cell>
          <cell r="S608">
            <v>0.49050670000000002</v>
          </cell>
          <cell r="T608">
            <v>0.79858050000000003</v>
          </cell>
          <cell r="U608">
            <v>27.958969657819839</v>
          </cell>
          <cell r="V608">
            <v>3.7744449752639193E-2</v>
          </cell>
          <cell r="AA608">
            <v>81.150800000000004</v>
          </cell>
          <cell r="AB608">
            <v>18.07452</v>
          </cell>
          <cell r="AC608">
            <v>0.2881977</v>
          </cell>
          <cell r="AD608">
            <v>64.141280112000004</v>
          </cell>
          <cell r="AE608">
            <v>14.33159</v>
          </cell>
          <cell r="AF608">
            <v>84.919070000000005</v>
          </cell>
        </row>
        <row r="609">
          <cell r="A609" t="str">
            <v>SOUTH BETARA - PHASE 1 (POP)3. High Value</v>
          </cell>
          <cell r="B609" t="str">
            <v>Oil-Gas</v>
          </cell>
          <cell r="C609" t="str">
            <v>3. High Value</v>
          </cell>
          <cell r="D609" t="str">
            <v>SOUTH BETARA - PHASE 1 (POP)</v>
          </cell>
          <cell r="E609" t="str">
            <v>SOUTH BETARA</v>
          </cell>
          <cell r="F609" t="str">
            <v>E0. On Production</v>
          </cell>
          <cell r="G609" t="str">
            <v>PETROCHINA INTERNATIONAL JABUNG LTD.</v>
          </cell>
          <cell r="H609">
            <v>235.02</v>
          </cell>
          <cell r="K609">
            <v>4615</v>
          </cell>
          <cell r="L609">
            <v>106.15</v>
          </cell>
          <cell r="M609">
            <v>0.221</v>
          </cell>
          <cell r="N609">
            <v>380.78</v>
          </cell>
          <cell r="O609">
            <v>0</v>
          </cell>
          <cell r="P609" t="str">
            <v/>
          </cell>
          <cell r="Q609">
            <v>0.22389709999999999</v>
          </cell>
          <cell r="R609">
            <v>318.79320000000001</v>
          </cell>
          <cell r="S609">
            <v>0.49050670000000002</v>
          </cell>
          <cell r="T609">
            <v>0.79858050000000003</v>
          </cell>
          <cell r="U609">
            <v>27.958969657819839</v>
          </cell>
          <cell r="V609">
            <v>3.7744449752639193E-2</v>
          </cell>
          <cell r="AA609">
            <v>81.150800000000004</v>
          </cell>
          <cell r="AB609">
            <v>18.07452</v>
          </cell>
          <cell r="AC609">
            <v>0.2881977</v>
          </cell>
          <cell r="AD609">
            <v>67.732223454000007</v>
          </cell>
          <cell r="AE609">
            <v>14.33159</v>
          </cell>
          <cell r="AF609">
            <v>84.919070000000005</v>
          </cell>
        </row>
        <row r="610">
          <cell r="A610" t="str">
            <v>SOUTH BETARA - PHASE 21. Low Value</v>
          </cell>
          <cell r="B610" t="str">
            <v>Oil-Gas</v>
          </cell>
          <cell r="C610" t="str">
            <v>1. Low Value</v>
          </cell>
          <cell r="D610" t="str">
            <v>SOUTH BETARA - PHASE 2</v>
          </cell>
          <cell r="E610" t="str">
            <v>SOUTH BETARA</v>
          </cell>
          <cell r="F610" t="str">
            <v>E0. On Production</v>
          </cell>
          <cell r="G610" t="str">
            <v>PETROCHINA INTERNATIONAL JABUNG LTD.</v>
          </cell>
          <cell r="H610">
            <v>182.16</v>
          </cell>
          <cell r="K610">
            <v>4615</v>
          </cell>
          <cell r="L610">
            <v>106.15</v>
          </cell>
          <cell r="M610">
            <v>0.221</v>
          </cell>
          <cell r="N610">
            <v>380.78</v>
          </cell>
          <cell r="O610">
            <v>0</v>
          </cell>
          <cell r="P610" t="str">
            <v/>
          </cell>
          <cell r="Q610">
            <v>0.22389709999999999</v>
          </cell>
          <cell r="R610">
            <v>318.79320000000001</v>
          </cell>
          <cell r="S610">
            <v>0.49050670000000002</v>
          </cell>
          <cell r="T610">
            <v>0.79858050000000003</v>
          </cell>
          <cell r="U610">
            <v>27.958969657819839</v>
          </cell>
          <cell r="V610">
            <v>3.7744449752639193E-2</v>
          </cell>
          <cell r="AA610">
            <v>81.150800000000004</v>
          </cell>
          <cell r="AB610">
            <v>18.07452</v>
          </cell>
          <cell r="AC610">
            <v>0.2881977</v>
          </cell>
          <cell r="AD610">
            <v>52.498093032</v>
          </cell>
          <cell r="AE610">
            <v>14.33159</v>
          </cell>
          <cell r="AF610">
            <v>84.919070000000005</v>
          </cell>
        </row>
        <row r="611">
          <cell r="A611" t="str">
            <v>SOUTH BETARA - PHASE 22. Middle Value</v>
          </cell>
          <cell r="B611" t="str">
            <v>Oil-Gas</v>
          </cell>
          <cell r="C611" t="str">
            <v>2. Middle Value</v>
          </cell>
          <cell r="D611" t="str">
            <v>SOUTH BETARA - PHASE 2</v>
          </cell>
          <cell r="E611" t="str">
            <v>SOUTH BETARA</v>
          </cell>
          <cell r="F611" t="str">
            <v>E0. On Production</v>
          </cell>
          <cell r="G611" t="str">
            <v>PETROCHINA INTERNATIONAL JABUNG LTD.</v>
          </cell>
          <cell r="H611">
            <v>222.56</v>
          </cell>
          <cell r="K611">
            <v>4615</v>
          </cell>
          <cell r="L611">
            <v>106.15</v>
          </cell>
          <cell r="M611">
            <v>0.221</v>
          </cell>
          <cell r="N611">
            <v>380.78</v>
          </cell>
          <cell r="O611">
            <v>0</v>
          </cell>
          <cell r="P611" t="str">
            <v/>
          </cell>
          <cell r="Q611">
            <v>0.22389709999999999</v>
          </cell>
          <cell r="R611">
            <v>318.79320000000001</v>
          </cell>
          <cell r="S611">
            <v>0.49050670000000002</v>
          </cell>
          <cell r="T611">
            <v>0.79858050000000003</v>
          </cell>
          <cell r="U611">
            <v>27.958969657819839</v>
          </cell>
          <cell r="V611">
            <v>3.7744449752639193E-2</v>
          </cell>
          <cell r="AA611">
            <v>81.150800000000004</v>
          </cell>
          <cell r="AB611">
            <v>18.07452</v>
          </cell>
          <cell r="AC611">
            <v>0.2881977</v>
          </cell>
          <cell r="AD611">
            <v>64.141280112000004</v>
          </cell>
          <cell r="AE611">
            <v>14.33159</v>
          </cell>
          <cell r="AF611">
            <v>84.919070000000005</v>
          </cell>
        </row>
        <row r="612">
          <cell r="A612" t="str">
            <v>SOUTH BETARA - PHASE 23. High Value</v>
          </cell>
          <cell r="B612" t="str">
            <v>Oil-Gas</v>
          </cell>
          <cell r="C612" t="str">
            <v>3. High Value</v>
          </cell>
          <cell r="D612" t="str">
            <v>SOUTH BETARA - PHASE 2</v>
          </cell>
          <cell r="E612" t="str">
            <v>SOUTH BETARA</v>
          </cell>
          <cell r="F612" t="str">
            <v>E0. On Production</v>
          </cell>
          <cell r="G612" t="str">
            <v>PETROCHINA INTERNATIONAL JABUNG LTD.</v>
          </cell>
          <cell r="H612">
            <v>235.02</v>
          </cell>
          <cell r="K612">
            <v>4615</v>
          </cell>
          <cell r="L612">
            <v>106.15</v>
          </cell>
          <cell r="M612">
            <v>0.221</v>
          </cell>
          <cell r="N612">
            <v>380.78</v>
          </cell>
          <cell r="O612">
            <v>0</v>
          </cell>
          <cell r="P612" t="str">
            <v/>
          </cell>
          <cell r="Q612">
            <v>0.22389709999999999</v>
          </cell>
          <cell r="R612">
            <v>318.79320000000001</v>
          </cell>
          <cell r="S612">
            <v>0.49050670000000002</v>
          </cell>
          <cell r="T612">
            <v>0.79858050000000003</v>
          </cell>
          <cell r="U612">
            <v>27.958969657819839</v>
          </cell>
          <cell r="V612">
            <v>3.7744449752639193E-2</v>
          </cell>
          <cell r="AA612">
            <v>81.150800000000004</v>
          </cell>
          <cell r="AB612">
            <v>18.07452</v>
          </cell>
          <cell r="AC612">
            <v>0.2881977</v>
          </cell>
          <cell r="AD612">
            <v>67.732223454000007</v>
          </cell>
          <cell r="AE612">
            <v>14.33159</v>
          </cell>
          <cell r="AF612">
            <v>84.919070000000005</v>
          </cell>
        </row>
        <row r="613">
          <cell r="A613" t="str">
            <v>SOUTH BETARA - WB SB GAS1. Low Value</v>
          </cell>
          <cell r="B613" t="str">
            <v>Oil-Gas</v>
          </cell>
          <cell r="C613" t="str">
            <v>1. Low Value</v>
          </cell>
          <cell r="D613" t="str">
            <v>SOUTH BETARA - WB SB GAS</v>
          </cell>
          <cell r="E613" t="str">
            <v>SOUTH BETARA</v>
          </cell>
          <cell r="F613" t="str">
            <v>E0. On Production</v>
          </cell>
          <cell r="G613" t="str">
            <v>PETROCHINA INTERNATIONAL JABUNG LTD.</v>
          </cell>
          <cell r="H613">
            <v>182.16</v>
          </cell>
          <cell r="I613">
            <v>7.78</v>
          </cell>
          <cell r="K613">
            <v>4615</v>
          </cell>
          <cell r="L613">
            <v>106.15</v>
          </cell>
          <cell r="M613">
            <v>0.221</v>
          </cell>
          <cell r="N613">
            <v>380.78</v>
          </cell>
          <cell r="O613">
            <v>0</v>
          </cell>
          <cell r="P613" t="str">
            <v/>
          </cell>
          <cell r="Q613">
            <v>0.22389709999999999</v>
          </cell>
          <cell r="R613">
            <v>318.79320000000001</v>
          </cell>
          <cell r="S613">
            <v>0.49050670000000002</v>
          </cell>
          <cell r="T613">
            <v>0.79858050000000003</v>
          </cell>
          <cell r="U613">
            <v>27.958969657819839</v>
          </cell>
          <cell r="V613">
            <v>3.7744449752639193E-2</v>
          </cell>
          <cell r="AA613">
            <v>81.150800000000004</v>
          </cell>
          <cell r="AB613">
            <v>18.07452</v>
          </cell>
          <cell r="AC613">
            <v>0.2881977</v>
          </cell>
          <cell r="AD613">
            <v>52.498093032</v>
          </cell>
          <cell r="AE613">
            <v>14.33159</v>
          </cell>
          <cell r="AF613">
            <v>84.919070000000005</v>
          </cell>
        </row>
        <row r="614">
          <cell r="A614" t="str">
            <v>SOUTH BETARA - WB SB GAS2. Middle Value</v>
          </cell>
          <cell r="B614" t="str">
            <v>Oil-Gas</v>
          </cell>
          <cell r="C614" t="str">
            <v>2. Middle Value</v>
          </cell>
          <cell r="D614" t="str">
            <v>SOUTH BETARA - WB SB GAS</v>
          </cell>
          <cell r="E614" t="str">
            <v>SOUTH BETARA</v>
          </cell>
          <cell r="F614" t="str">
            <v>E0. On Production</v>
          </cell>
          <cell r="G614" t="str">
            <v>PETROCHINA INTERNATIONAL JABUNG LTD.</v>
          </cell>
          <cell r="H614">
            <v>222.56</v>
          </cell>
          <cell r="I614">
            <v>7.78</v>
          </cell>
          <cell r="K614">
            <v>4615</v>
          </cell>
          <cell r="L614">
            <v>106.15</v>
          </cell>
          <cell r="M614">
            <v>0.221</v>
          </cell>
          <cell r="N614">
            <v>380.78</v>
          </cell>
          <cell r="O614">
            <v>0</v>
          </cell>
          <cell r="P614" t="str">
            <v/>
          </cell>
          <cell r="Q614">
            <v>0.22389709999999999</v>
          </cell>
          <cell r="R614">
            <v>318.79320000000001</v>
          </cell>
          <cell r="S614">
            <v>0.49050670000000002</v>
          </cell>
          <cell r="T614">
            <v>0.79858050000000003</v>
          </cell>
          <cell r="U614">
            <v>27.958969657819839</v>
          </cell>
          <cell r="V614">
            <v>3.7744449752639193E-2</v>
          </cell>
          <cell r="AA614">
            <v>81.150800000000004</v>
          </cell>
          <cell r="AB614">
            <v>18.07452</v>
          </cell>
          <cell r="AC614">
            <v>0.2881977</v>
          </cell>
          <cell r="AD614">
            <v>64.141280112000004</v>
          </cell>
          <cell r="AE614">
            <v>14.33159</v>
          </cell>
          <cell r="AF614">
            <v>84.919070000000005</v>
          </cell>
        </row>
        <row r="615">
          <cell r="A615" t="str">
            <v>SOUTH BETARA - WB SB GAS3. High Value</v>
          </cell>
          <cell r="B615" t="str">
            <v>Oil-Gas</v>
          </cell>
          <cell r="C615" t="str">
            <v>3. High Value</v>
          </cell>
          <cell r="D615" t="str">
            <v>SOUTH BETARA - WB SB GAS</v>
          </cell>
          <cell r="E615" t="str">
            <v>SOUTH BETARA</v>
          </cell>
          <cell r="F615" t="str">
            <v>E0. On Production</v>
          </cell>
          <cell r="G615" t="str">
            <v>PETROCHINA INTERNATIONAL JABUNG LTD.</v>
          </cell>
          <cell r="H615">
            <v>235.02</v>
          </cell>
          <cell r="I615">
            <v>7.78</v>
          </cell>
          <cell r="K615">
            <v>4615</v>
          </cell>
          <cell r="L615">
            <v>106.15</v>
          </cell>
          <cell r="M615">
            <v>0.221</v>
          </cell>
          <cell r="N615">
            <v>380.78</v>
          </cell>
          <cell r="O615">
            <v>0</v>
          </cell>
          <cell r="P615" t="str">
            <v/>
          </cell>
          <cell r="Q615">
            <v>0.22389709999999999</v>
          </cell>
          <cell r="R615">
            <v>318.79320000000001</v>
          </cell>
          <cell r="S615">
            <v>0.49050670000000002</v>
          </cell>
          <cell r="T615">
            <v>0.79858050000000003</v>
          </cell>
          <cell r="U615">
            <v>27.958969657819839</v>
          </cell>
          <cell r="V615">
            <v>3.7744449752639193E-2</v>
          </cell>
          <cell r="AA615">
            <v>81.150800000000004</v>
          </cell>
          <cell r="AB615">
            <v>18.07452</v>
          </cell>
          <cell r="AC615">
            <v>0.2881977</v>
          </cell>
          <cell r="AD615">
            <v>67.732223454000007</v>
          </cell>
          <cell r="AE615">
            <v>14.33159</v>
          </cell>
          <cell r="AF615">
            <v>84.919070000000005</v>
          </cell>
        </row>
        <row r="616">
          <cell r="A616" t="str">
            <v>SOUTHWEST BETARA - POD1. Low Value</v>
          </cell>
          <cell r="B616" t="str">
            <v>Oil-Gas</v>
          </cell>
          <cell r="C616" t="str">
            <v>1. Low Value</v>
          </cell>
          <cell r="D616" t="str">
            <v>SOUTHWEST BETARA - POD</v>
          </cell>
          <cell r="E616" t="str">
            <v>SOUTHWEST BETARA</v>
          </cell>
          <cell r="F616" t="str">
            <v>E0. On Production</v>
          </cell>
          <cell r="G616" t="str">
            <v>PETROCHINA INTERNATIONAL JABUNG LTD.</v>
          </cell>
          <cell r="H616">
            <v>81.61</v>
          </cell>
          <cell r="K616">
            <v>5700</v>
          </cell>
          <cell r="L616" t="str">
            <v/>
          </cell>
          <cell r="N616" t="str">
            <v/>
          </cell>
          <cell r="P616" t="str">
            <v/>
          </cell>
          <cell r="Q616">
            <v>0.25253170000000003</v>
          </cell>
          <cell r="R616">
            <v>401.95030000000003</v>
          </cell>
          <cell r="S616">
            <v>0.80857109999999999</v>
          </cell>
          <cell r="T616">
            <v>0.91766630000000005</v>
          </cell>
          <cell r="U616">
            <v>75.316695519064879</v>
          </cell>
          <cell r="V616">
            <v>0.10167710986299065</v>
          </cell>
          <cell r="AA616">
            <v>80.371219999999994</v>
          </cell>
          <cell r="AB616">
            <v>49.310229999999997</v>
          </cell>
          <cell r="AC616">
            <v>0.2191244</v>
          </cell>
          <cell r="AD616">
            <v>17.882742283999999</v>
          </cell>
          <cell r="AE616">
            <v>0.60756339999999998</v>
          </cell>
          <cell r="AF616">
            <v>207.09</v>
          </cell>
        </row>
        <row r="617">
          <cell r="A617" t="str">
            <v>SOUTHWEST BETARA - POD2. Middle Value</v>
          </cell>
          <cell r="B617" t="str">
            <v>Oil-Gas</v>
          </cell>
          <cell r="C617" t="str">
            <v>2. Middle Value</v>
          </cell>
          <cell r="D617" t="str">
            <v>SOUTHWEST BETARA - POD</v>
          </cell>
          <cell r="E617" t="str">
            <v>SOUTHWEST BETARA</v>
          </cell>
          <cell r="F617" t="str">
            <v>E0. On Production</v>
          </cell>
          <cell r="G617" t="str">
            <v>PETROCHINA INTERNATIONAL JABUNG LTD.</v>
          </cell>
          <cell r="H617">
            <v>102.6</v>
          </cell>
          <cell r="K617">
            <v>5700</v>
          </cell>
          <cell r="L617" t="str">
            <v/>
          </cell>
          <cell r="N617" t="str">
            <v/>
          </cell>
          <cell r="P617" t="str">
            <v/>
          </cell>
          <cell r="Q617">
            <v>0.25253170000000003</v>
          </cell>
          <cell r="R617">
            <v>401.95030000000003</v>
          </cell>
          <cell r="S617">
            <v>0.80857109999999999</v>
          </cell>
          <cell r="T617">
            <v>0.91766630000000005</v>
          </cell>
          <cell r="U617">
            <v>75.316695519064879</v>
          </cell>
          <cell r="V617">
            <v>0.10167710986299065</v>
          </cell>
          <cell r="AA617">
            <v>80.371219999999994</v>
          </cell>
          <cell r="AB617">
            <v>49.310229999999997</v>
          </cell>
          <cell r="AC617">
            <v>0.2191244</v>
          </cell>
          <cell r="AD617">
            <v>22.482163439999997</v>
          </cell>
          <cell r="AE617">
            <v>0.60756339999999998</v>
          </cell>
          <cell r="AF617">
            <v>207.09</v>
          </cell>
        </row>
        <row r="618">
          <cell r="A618" t="str">
            <v>SOUTHWEST BETARA - POD3. High Value</v>
          </cell>
          <cell r="B618" t="str">
            <v>Oil-Gas</v>
          </cell>
          <cell r="C618" t="str">
            <v>3. High Value</v>
          </cell>
          <cell r="D618" t="str">
            <v>SOUTHWEST BETARA - POD</v>
          </cell>
          <cell r="E618" t="str">
            <v>SOUTHWEST BETARA</v>
          </cell>
          <cell r="F618" t="str">
            <v>E0. On Production</v>
          </cell>
          <cell r="G618" t="str">
            <v>PETROCHINA INTERNATIONAL JABUNG LTD.</v>
          </cell>
          <cell r="H618">
            <v>103.31</v>
          </cell>
          <cell r="K618">
            <v>5700</v>
          </cell>
          <cell r="L618" t="str">
            <v/>
          </cell>
          <cell r="N618" t="str">
            <v/>
          </cell>
          <cell r="P618" t="str">
            <v/>
          </cell>
          <cell r="Q618">
            <v>0.25253170000000003</v>
          </cell>
          <cell r="R618">
            <v>401.95030000000003</v>
          </cell>
          <cell r="S618">
            <v>0.80857109999999999</v>
          </cell>
          <cell r="T618">
            <v>0.91766630000000005</v>
          </cell>
          <cell r="U618">
            <v>75.316695519064879</v>
          </cell>
          <cell r="V618">
            <v>0.10167710986299065</v>
          </cell>
          <cell r="AA618">
            <v>80.371219999999994</v>
          </cell>
          <cell r="AB618">
            <v>49.310229999999997</v>
          </cell>
          <cell r="AC618">
            <v>0.2191244</v>
          </cell>
          <cell r="AD618">
            <v>22.637741764000001</v>
          </cell>
          <cell r="AE618">
            <v>0.60756339999999998</v>
          </cell>
          <cell r="AF618">
            <v>207.09</v>
          </cell>
        </row>
        <row r="619">
          <cell r="A619" t="str">
            <v>SOUTHWEST BETARA - POP1. Low Value</v>
          </cell>
          <cell r="B619" t="str">
            <v>Oil-Gas</v>
          </cell>
          <cell r="C619" t="str">
            <v>1. Low Value</v>
          </cell>
          <cell r="D619" t="str">
            <v>SOUTHWEST BETARA - POP</v>
          </cell>
          <cell r="E619" t="str">
            <v>SOUTHWEST BETARA</v>
          </cell>
          <cell r="F619" t="str">
            <v>E0. On Production</v>
          </cell>
          <cell r="G619" t="str">
            <v>PETROCHINA INTERNATIONAL JABUNG LTD.</v>
          </cell>
          <cell r="H619">
            <v>81.61</v>
          </cell>
          <cell r="K619">
            <v>5700</v>
          </cell>
          <cell r="L619" t="str">
            <v/>
          </cell>
          <cell r="N619" t="str">
            <v/>
          </cell>
          <cell r="P619" t="str">
            <v/>
          </cell>
          <cell r="Q619">
            <v>0.25253170000000003</v>
          </cell>
          <cell r="R619">
            <v>401.95030000000003</v>
          </cell>
          <cell r="S619">
            <v>0.80857109999999999</v>
          </cell>
          <cell r="T619">
            <v>0.91766630000000005</v>
          </cell>
          <cell r="U619">
            <v>75.316695519064879</v>
          </cell>
          <cell r="V619">
            <v>0.10167710986299065</v>
          </cell>
          <cell r="AA619">
            <v>80.371219999999994</v>
          </cell>
          <cell r="AB619">
            <v>49.310229999999997</v>
          </cell>
          <cell r="AC619">
            <v>0.2191244</v>
          </cell>
          <cell r="AD619">
            <v>17.882742283999999</v>
          </cell>
          <cell r="AE619">
            <v>0.60756339999999998</v>
          </cell>
          <cell r="AF619">
            <v>207.09</v>
          </cell>
        </row>
        <row r="620">
          <cell r="A620" t="str">
            <v>SOUTHWEST BETARA - POP2. Middle Value</v>
          </cell>
          <cell r="B620" t="str">
            <v>Oil-Gas</v>
          </cell>
          <cell r="C620" t="str">
            <v>2. Middle Value</v>
          </cell>
          <cell r="D620" t="str">
            <v>SOUTHWEST BETARA - POP</v>
          </cell>
          <cell r="E620" t="str">
            <v>SOUTHWEST BETARA</v>
          </cell>
          <cell r="F620" t="str">
            <v>E0. On Production</v>
          </cell>
          <cell r="G620" t="str">
            <v>PETROCHINA INTERNATIONAL JABUNG LTD.</v>
          </cell>
          <cell r="H620">
            <v>102.6</v>
          </cell>
          <cell r="K620">
            <v>5700</v>
          </cell>
          <cell r="L620" t="str">
            <v/>
          </cell>
          <cell r="N620" t="str">
            <v/>
          </cell>
          <cell r="P620" t="str">
            <v/>
          </cell>
          <cell r="Q620">
            <v>0.25253170000000003</v>
          </cell>
          <cell r="R620">
            <v>401.95030000000003</v>
          </cell>
          <cell r="S620">
            <v>0.80857109999999999</v>
          </cell>
          <cell r="T620">
            <v>0.91766630000000005</v>
          </cell>
          <cell r="U620">
            <v>75.316695519064879</v>
          </cell>
          <cell r="V620">
            <v>0.10167710986299065</v>
          </cell>
          <cell r="AA620">
            <v>80.371219999999994</v>
          </cell>
          <cell r="AB620">
            <v>49.310229999999997</v>
          </cell>
          <cell r="AC620">
            <v>0.2191244</v>
          </cell>
          <cell r="AD620">
            <v>22.482163439999997</v>
          </cell>
          <cell r="AE620">
            <v>0.60756339999999998</v>
          </cell>
          <cell r="AF620">
            <v>207.09</v>
          </cell>
        </row>
        <row r="621">
          <cell r="A621" t="str">
            <v>SOUTHWEST BETARA - POP3. High Value</v>
          </cell>
          <cell r="B621" t="str">
            <v>Oil-Gas</v>
          </cell>
          <cell r="C621" t="str">
            <v>3. High Value</v>
          </cell>
          <cell r="D621" t="str">
            <v>SOUTHWEST BETARA - POP</v>
          </cell>
          <cell r="E621" t="str">
            <v>SOUTHWEST BETARA</v>
          </cell>
          <cell r="F621" t="str">
            <v>E0. On Production</v>
          </cell>
          <cell r="G621" t="str">
            <v>PETROCHINA INTERNATIONAL JABUNG LTD.</v>
          </cell>
          <cell r="H621">
            <v>103.31</v>
          </cell>
          <cell r="K621">
            <v>5700</v>
          </cell>
          <cell r="L621" t="str">
            <v/>
          </cell>
          <cell r="N621" t="str">
            <v/>
          </cell>
          <cell r="P621" t="str">
            <v/>
          </cell>
          <cell r="Q621">
            <v>0.25253170000000003</v>
          </cell>
          <cell r="R621">
            <v>401.95030000000003</v>
          </cell>
          <cell r="S621">
            <v>0.80857109999999999</v>
          </cell>
          <cell r="T621">
            <v>0.91766630000000005</v>
          </cell>
          <cell r="U621">
            <v>75.316695519064879</v>
          </cell>
          <cell r="V621">
            <v>0.10167710986299065</v>
          </cell>
          <cell r="AA621">
            <v>80.371219999999994</v>
          </cell>
          <cell r="AB621">
            <v>49.310229999999997</v>
          </cell>
          <cell r="AC621">
            <v>0.2191244</v>
          </cell>
          <cell r="AD621">
            <v>22.637741764000001</v>
          </cell>
          <cell r="AE621">
            <v>0.60756339999999998</v>
          </cell>
          <cell r="AF621">
            <v>207.09</v>
          </cell>
        </row>
        <row r="622">
          <cell r="A622" t="str">
            <v>SOUTHWEST BETARA - SWB REVISED &amp; WB AREA 1 INTEGRATED1. Low Value</v>
          </cell>
          <cell r="B622" t="str">
            <v>Oil-Gas</v>
          </cell>
          <cell r="C622" t="str">
            <v>1. Low Value</v>
          </cell>
          <cell r="D622" t="str">
            <v>SOUTHWEST BETARA - SWB REVISED &amp; WB AREA 1 INTEGRATED</v>
          </cell>
          <cell r="E622" t="str">
            <v>SOUTHWEST BETARA</v>
          </cell>
          <cell r="F622" t="str">
            <v>E0. On Production</v>
          </cell>
          <cell r="G622" t="str">
            <v>PETROCHINA INTERNATIONAL JABUNG LTD.</v>
          </cell>
          <cell r="H622">
            <v>81.61</v>
          </cell>
          <cell r="K622">
            <v>5700</v>
          </cell>
          <cell r="L622" t="str">
            <v/>
          </cell>
          <cell r="N622" t="str">
            <v/>
          </cell>
          <cell r="P622" t="str">
            <v/>
          </cell>
          <cell r="Q622">
            <v>0.25253170000000003</v>
          </cell>
          <cell r="R622">
            <v>401.95030000000003</v>
          </cell>
          <cell r="S622">
            <v>0.80857109999999999</v>
          </cell>
          <cell r="T622">
            <v>0.91766630000000005</v>
          </cell>
          <cell r="U622">
            <v>75.316695519064879</v>
          </cell>
          <cell r="V622">
            <v>0.10167710986299065</v>
          </cell>
          <cell r="AA622">
            <v>80.371219999999994</v>
          </cell>
          <cell r="AB622">
            <v>49.310229999999997</v>
          </cell>
          <cell r="AC622">
            <v>0.2191244</v>
          </cell>
          <cell r="AD622">
            <v>17.882742283999999</v>
          </cell>
          <cell r="AE622">
            <v>0.60756339999999998</v>
          </cell>
          <cell r="AF622">
            <v>207.09</v>
          </cell>
        </row>
        <row r="623">
          <cell r="A623" t="str">
            <v>SOUTHWEST BETARA - SWB REVISED &amp; WB AREA 1 INTEGRATED2. Middle Value</v>
          </cell>
          <cell r="B623" t="str">
            <v>Oil-Gas</v>
          </cell>
          <cell r="C623" t="str">
            <v>2. Middle Value</v>
          </cell>
          <cell r="D623" t="str">
            <v>SOUTHWEST BETARA - SWB REVISED &amp; WB AREA 1 INTEGRATED</v>
          </cell>
          <cell r="E623" t="str">
            <v>SOUTHWEST BETARA</v>
          </cell>
          <cell r="F623" t="str">
            <v>E0. On Production</v>
          </cell>
          <cell r="G623" t="str">
            <v>PETROCHINA INTERNATIONAL JABUNG LTD.</v>
          </cell>
          <cell r="H623">
            <v>102.6</v>
          </cell>
          <cell r="K623">
            <v>5700</v>
          </cell>
          <cell r="L623" t="str">
            <v/>
          </cell>
          <cell r="N623" t="str">
            <v/>
          </cell>
          <cell r="P623" t="str">
            <v/>
          </cell>
          <cell r="Q623">
            <v>0.25253170000000003</v>
          </cell>
          <cell r="R623">
            <v>401.95030000000003</v>
          </cell>
          <cell r="S623">
            <v>0.80857109999999999</v>
          </cell>
          <cell r="T623">
            <v>0.91766630000000005</v>
          </cell>
          <cell r="U623">
            <v>75.316695519064879</v>
          </cell>
          <cell r="V623">
            <v>0.10167710986299065</v>
          </cell>
          <cell r="AA623">
            <v>80.371219999999994</v>
          </cell>
          <cell r="AB623">
            <v>49.310229999999997</v>
          </cell>
          <cell r="AC623">
            <v>0.2191244</v>
          </cell>
          <cell r="AD623">
            <v>22.482163439999997</v>
          </cell>
          <cell r="AE623">
            <v>0.60756339999999998</v>
          </cell>
          <cell r="AF623">
            <v>207.09</v>
          </cell>
        </row>
        <row r="624">
          <cell r="A624" t="str">
            <v>SOUTHWEST BETARA - SWB REVISED &amp; WB AREA 1 INTEGRATED3. High Value</v>
          </cell>
          <cell r="B624" t="str">
            <v>Oil-Gas</v>
          </cell>
          <cell r="C624" t="str">
            <v>3. High Value</v>
          </cell>
          <cell r="D624" t="str">
            <v>SOUTHWEST BETARA - SWB REVISED &amp; WB AREA 1 INTEGRATED</v>
          </cell>
          <cell r="E624" t="str">
            <v>SOUTHWEST BETARA</v>
          </cell>
          <cell r="F624" t="str">
            <v>E0. On Production</v>
          </cell>
          <cell r="G624" t="str">
            <v>PETROCHINA INTERNATIONAL JABUNG LTD.</v>
          </cell>
          <cell r="H624">
            <v>103.31</v>
          </cell>
          <cell r="K624">
            <v>5700</v>
          </cell>
          <cell r="L624" t="str">
            <v/>
          </cell>
          <cell r="N624" t="str">
            <v/>
          </cell>
          <cell r="P624" t="str">
            <v/>
          </cell>
          <cell r="Q624">
            <v>0.25253170000000003</v>
          </cell>
          <cell r="R624">
            <v>401.95030000000003</v>
          </cell>
          <cell r="S624">
            <v>0.80857109999999999</v>
          </cell>
          <cell r="T624">
            <v>0.91766630000000005</v>
          </cell>
          <cell r="U624">
            <v>75.316695519064879</v>
          </cell>
          <cell r="V624">
            <v>0.10167710986299065</v>
          </cell>
          <cell r="AA624">
            <v>80.371219999999994</v>
          </cell>
          <cell r="AB624">
            <v>49.310229999999997</v>
          </cell>
          <cell r="AC624">
            <v>0.2191244</v>
          </cell>
          <cell r="AD624">
            <v>22.637741764000001</v>
          </cell>
          <cell r="AE624">
            <v>0.60756339999999998</v>
          </cell>
          <cell r="AF624">
            <v>207.09</v>
          </cell>
        </row>
        <row r="625">
          <cell r="A625" t="str">
            <v>WEST BETARA - PHASE 1 (POP)1. Low Value</v>
          </cell>
          <cell r="B625" t="str">
            <v>Oil-Gas</v>
          </cell>
          <cell r="C625" t="str">
            <v>1. Low Value</v>
          </cell>
          <cell r="D625" t="str">
            <v>WEST BETARA - PHASE 1 (POP)</v>
          </cell>
          <cell r="E625" t="str">
            <v>WEST BETARA</v>
          </cell>
          <cell r="F625" t="str">
            <v>E0. On Production</v>
          </cell>
          <cell r="G625" t="str">
            <v>PETROCHINA INTERNATIONAL JABUNG LTD.</v>
          </cell>
          <cell r="H625">
            <v>87.5</v>
          </cell>
          <cell r="K625">
            <v>4000</v>
          </cell>
          <cell r="L625">
            <v>89.100000000000009</v>
          </cell>
          <cell r="M625">
            <v>0.16</v>
          </cell>
          <cell r="N625">
            <v>288.5</v>
          </cell>
          <cell r="O625">
            <v>0</v>
          </cell>
          <cell r="P625" t="str">
            <v/>
          </cell>
          <cell r="Q625">
            <v>0.16175010000000001</v>
          </cell>
          <cell r="R625">
            <v>247.18989999999999</v>
          </cell>
          <cell r="S625">
            <v>0.66048280000000004</v>
          </cell>
          <cell r="T625">
            <v>0.80178139999999998</v>
          </cell>
          <cell r="U625">
            <v>21.173505651617834</v>
          </cell>
          <cell r="V625">
            <v>2.8584112001823651E-2</v>
          </cell>
          <cell r="AA625">
            <v>17.289929999999998</v>
          </cell>
          <cell r="AB625">
            <v>34.60474</v>
          </cell>
          <cell r="AC625">
            <v>0.29884620000000001</v>
          </cell>
          <cell r="AD625">
            <v>26.1490425</v>
          </cell>
          <cell r="AE625">
            <v>9.1030200000000008</v>
          </cell>
          <cell r="AF625">
            <v>41.476059999999997</v>
          </cell>
        </row>
        <row r="626">
          <cell r="A626" t="str">
            <v>WEST BETARA - PHASE 1 (POP)2. Middle Value</v>
          </cell>
          <cell r="B626" t="str">
            <v>Oil-Gas</v>
          </cell>
          <cell r="C626" t="str">
            <v>2. Middle Value</v>
          </cell>
          <cell r="D626" t="str">
            <v>WEST BETARA - PHASE 1 (POP)</v>
          </cell>
          <cell r="E626" t="str">
            <v>WEST BETARA</v>
          </cell>
          <cell r="F626" t="str">
            <v>E0. On Production</v>
          </cell>
          <cell r="G626" t="str">
            <v>PETROCHINA INTERNATIONAL JABUNG LTD.</v>
          </cell>
          <cell r="H626">
            <v>125.19</v>
          </cell>
          <cell r="K626">
            <v>4000</v>
          </cell>
          <cell r="L626">
            <v>89.100000000000009</v>
          </cell>
          <cell r="M626">
            <v>0.16</v>
          </cell>
          <cell r="N626">
            <v>288.5</v>
          </cell>
          <cell r="O626">
            <v>0</v>
          </cell>
          <cell r="P626" t="str">
            <v/>
          </cell>
          <cell r="Q626">
            <v>0.16175010000000001</v>
          </cell>
          <cell r="R626">
            <v>247.18989999999999</v>
          </cell>
          <cell r="S626">
            <v>0.66048280000000004</v>
          </cell>
          <cell r="T626">
            <v>0.80178139999999998</v>
          </cell>
          <cell r="U626">
            <v>21.173505651617834</v>
          </cell>
          <cell r="V626">
            <v>2.8584112001823651E-2</v>
          </cell>
          <cell r="AA626">
            <v>17.289929999999998</v>
          </cell>
          <cell r="AB626">
            <v>34.60474</v>
          </cell>
          <cell r="AC626">
            <v>0.29884620000000001</v>
          </cell>
          <cell r="AD626">
            <v>37.412555777999998</v>
          </cell>
          <cell r="AE626">
            <v>9.1030200000000008</v>
          </cell>
          <cell r="AF626">
            <v>41.476059999999997</v>
          </cell>
        </row>
        <row r="627">
          <cell r="A627" t="str">
            <v>WEST BETARA - PHASE 1 (POP)3. High Value</v>
          </cell>
          <cell r="B627" t="str">
            <v>Oil-Gas</v>
          </cell>
          <cell r="C627" t="str">
            <v>3. High Value</v>
          </cell>
          <cell r="D627" t="str">
            <v>WEST BETARA - PHASE 1 (POP)</v>
          </cell>
          <cell r="E627" t="str">
            <v>WEST BETARA</v>
          </cell>
          <cell r="F627" t="str">
            <v>E0. On Production</v>
          </cell>
          <cell r="G627" t="str">
            <v>PETROCHINA INTERNATIONAL JABUNG LTD.</v>
          </cell>
          <cell r="H627">
            <v>130.08000000000001</v>
          </cell>
          <cell r="K627">
            <v>4000</v>
          </cell>
          <cell r="L627">
            <v>89.100000000000009</v>
          </cell>
          <cell r="M627">
            <v>0.16</v>
          </cell>
          <cell r="N627">
            <v>288.5</v>
          </cell>
          <cell r="O627">
            <v>0</v>
          </cell>
          <cell r="P627" t="str">
            <v/>
          </cell>
          <cell r="Q627">
            <v>0.16175010000000001</v>
          </cell>
          <cell r="R627">
            <v>247.18989999999999</v>
          </cell>
          <cell r="S627">
            <v>0.66048280000000004</v>
          </cell>
          <cell r="T627">
            <v>0.80178139999999998</v>
          </cell>
          <cell r="U627">
            <v>21.173505651617834</v>
          </cell>
          <cell r="V627">
            <v>2.8584112001823651E-2</v>
          </cell>
          <cell r="AA627">
            <v>17.289929999999998</v>
          </cell>
          <cell r="AB627">
            <v>34.60474</v>
          </cell>
          <cell r="AC627">
            <v>0.29884620000000001</v>
          </cell>
          <cell r="AD627">
            <v>38.873913696000002</v>
          </cell>
          <cell r="AE627">
            <v>9.1030200000000008</v>
          </cell>
          <cell r="AF627">
            <v>41.476059999999997</v>
          </cell>
        </row>
        <row r="628">
          <cell r="A628" t="str">
            <v>WEST BETARA - SWB REVISED &amp; WB AREA 1 INTEGRATED1. Low Value</v>
          </cell>
          <cell r="B628" t="str">
            <v>Oil-Gas</v>
          </cell>
          <cell r="C628" t="str">
            <v>1. Low Value</v>
          </cell>
          <cell r="D628" t="str">
            <v>WEST BETARA - SWB REVISED &amp; WB AREA 1 INTEGRATED</v>
          </cell>
          <cell r="E628" t="str">
            <v>WEST BETARA</v>
          </cell>
          <cell r="F628" t="str">
            <v>E0. On Production</v>
          </cell>
          <cell r="G628" t="str">
            <v>PETROCHINA INTERNATIONAL JABUNG LTD.</v>
          </cell>
          <cell r="H628">
            <v>87.5</v>
          </cell>
          <cell r="K628">
            <v>4000</v>
          </cell>
          <cell r="L628">
            <v>89.100000000000009</v>
          </cell>
          <cell r="M628">
            <v>0.16</v>
          </cell>
          <cell r="N628">
            <v>288.5</v>
          </cell>
          <cell r="O628">
            <v>0</v>
          </cell>
          <cell r="P628" t="str">
            <v/>
          </cell>
          <cell r="Q628">
            <v>0.16175010000000001</v>
          </cell>
          <cell r="R628">
            <v>247.18989999999999</v>
          </cell>
          <cell r="S628">
            <v>0.66048280000000004</v>
          </cell>
          <cell r="T628">
            <v>0.80178139999999998</v>
          </cell>
          <cell r="U628">
            <v>21.173505651617834</v>
          </cell>
          <cell r="V628">
            <v>2.8584112001823651E-2</v>
          </cell>
          <cell r="AA628">
            <v>17.289929999999998</v>
          </cell>
          <cell r="AB628">
            <v>34.60474</v>
          </cell>
          <cell r="AC628">
            <v>0.29884620000000001</v>
          </cell>
          <cell r="AD628">
            <v>26.1490425</v>
          </cell>
          <cell r="AE628">
            <v>9.1030200000000008</v>
          </cell>
          <cell r="AF628">
            <v>41.476059999999997</v>
          </cell>
        </row>
        <row r="629">
          <cell r="A629" t="str">
            <v>WEST BETARA - SWB REVISED &amp; WB AREA 1 INTEGRATED2. Middle Value</v>
          </cell>
          <cell r="B629" t="str">
            <v>Oil-Gas</v>
          </cell>
          <cell r="C629" t="str">
            <v>2. Middle Value</v>
          </cell>
          <cell r="D629" t="str">
            <v>WEST BETARA - SWB REVISED &amp; WB AREA 1 INTEGRATED</v>
          </cell>
          <cell r="E629" t="str">
            <v>WEST BETARA</v>
          </cell>
          <cell r="F629" t="str">
            <v>E0. On Production</v>
          </cell>
          <cell r="G629" t="str">
            <v>PETROCHINA INTERNATIONAL JABUNG LTD.</v>
          </cell>
          <cell r="H629">
            <v>125.19</v>
          </cell>
          <cell r="K629">
            <v>4000</v>
          </cell>
          <cell r="L629">
            <v>89.100000000000009</v>
          </cell>
          <cell r="M629">
            <v>0.16</v>
          </cell>
          <cell r="N629">
            <v>288.5</v>
          </cell>
          <cell r="O629">
            <v>0</v>
          </cell>
          <cell r="P629" t="str">
            <v/>
          </cell>
          <cell r="Q629">
            <v>0.16175010000000001</v>
          </cell>
          <cell r="R629">
            <v>247.18989999999999</v>
          </cell>
          <cell r="S629">
            <v>0.66048280000000004</v>
          </cell>
          <cell r="T629">
            <v>0.80178139999999998</v>
          </cell>
          <cell r="U629">
            <v>21.173505651617834</v>
          </cell>
          <cell r="V629">
            <v>2.8584112001823651E-2</v>
          </cell>
          <cell r="AA629">
            <v>17.289929999999998</v>
          </cell>
          <cell r="AB629">
            <v>34.60474</v>
          </cell>
          <cell r="AC629">
            <v>0.29884620000000001</v>
          </cell>
          <cell r="AD629">
            <v>37.412555777999998</v>
          </cell>
          <cell r="AE629">
            <v>9.1030200000000008</v>
          </cell>
          <cell r="AF629">
            <v>41.476059999999997</v>
          </cell>
        </row>
        <row r="630">
          <cell r="A630" t="str">
            <v>WEST BETARA - SWB REVISED &amp; WB AREA 1 INTEGRATED3. High Value</v>
          </cell>
          <cell r="B630" t="str">
            <v>Oil-Gas</v>
          </cell>
          <cell r="C630" t="str">
            <v>3. High Value</v>
          </cell>
          <cell r="D630" t="str">
            <v>WEST BETARA - SWB REVISED &amp; WB AREA 1 INTEGRATED</v>
          </cell>
          <cell r="E630" t="str">
            <v>WEST BETARA</v>
          </cell>
          <cell r="F630" t="str">
            <v>E0. On Production</v>
          </cell>
          <cell r="G630" t="str">
            <v>PETROCHINA INTERNATIONAL JABUNG LTD.</v>
          </cell>
          <cell r="H630">
            <v>130.08000000000001</v>
          </cell>
          <cell r="K630">
            <v>4000</v>
          </cell>
          <cell r="L630">
            <v>89.100000000000009</v>
          </cell>
          <cell r="M630">
            <v>0.16</v>
          </cell>
          <cell r="N630">
            <v>288.5</v>
          </cell>
          <cell r="O630">
            <v>0</v>
          </cell>
          <cell r="P630" t="str">
            <v/>
          </cell>
          <cell r="Q630">
            <v>0.16175010000000001</v>
          </cell>
          <cell r="R630">
            <v>247.18989999999999</v>
          </cell>
          <cell r="S630">
            <v>0.66048280000000004</v>
          </cell>
          <cell r="T630">
            <v>0.80178139999999998</v>
          </cell>
          <cell r="U630">
            <v>21.173505651617834</v>
          </cell>
          <cell r="V630">
            <v>2.8584112001823651E-2</v>
          </cell>
          <cell r="AA630">
            <v>17.289929999999998</v>
          </cell>
          <cell r="AB630">
            <v>34.60474</v>
          </cell>
          <cell r="AC630">
            <v>0.29884620000000001</v>
          </cell>
          <cell r="AD630">
            <v>38.873913696000002</v>
          </cell>
          <cell r="AE630">
            <v>9.1030200000000008</v>
          </cell>
          <cell r="AF630">
            <v>41.476059999999997</v>
          </cell>
        </row>
        <row r="631">
          <cell r="A631" t="str">
            <v>WEST BETARA - WB SB GAS1. Low Value</v>
          </cell>
          <cell r="B631" t="str">
            <v>Oil-Gas</v>
          </cell>
          <cell r="C631" t="str">
            <v>1. Low Value</v>
          </cell>
          <cell r="D631" t="str">
            <v>WEST BETARA - WB SB GAS</v>
          </cell>
          <cell r="E631" t="str">
            <v>WEST BETARA</v>
          </cell>
          <cell r="F631" t="str">
            <v>E0. On Production</v>
          </cell>
          <cell r="G631" t="str">
            <v>PETROCHINA INTERNATIONAL JABUNG LTD.</v>
          </cell>
          <cell r="H631">
            <v>87.5</v>
          </cell>
          <cell r="K631">
            <v>4000</v>
          </cell>
          <cell r="L631">
            <v>89.100000000000009</v>
          </cell>
          <cell r="M631">
            <v>0.16</v>
          </cell>
          <cell r="N631">
            <v>288.5</v>
          </cell>
          <cell r="O631">
            <v>0</v>
          </cell>
          <cell r="P631" t="str">
            <v/>
          </cell>
          <cell r="Q631">
            <v>0.16175010000000001</v>
          </cell>
          <cell r="R631">
            <v>247.18989999999999</v>
          </cell>
          <cell r="S631">
            <v>0.66048280000000004</v>
          </cell>
          <cell r="T631">
            <v>0.80178139999999998</v>
          </cell>
          <cell r="U631">
            <v>21.173505651617834</v>
          </cell>
          <cell r="V631">
            <v>2.8584112001823651E-2</v>
          </cell>
          <cell r="AA631">
            <v>17.289929999999998</v>
          </cell>
          <cell r="AB631">
            <v>34.60474</v>
          </cell>
          <cell r="AC631">
            <v>0.29884620000000001</v>
          </cell>
          <cell r="AD631">
            <v>26.1490425</v>
          </cell>
          <cell r="AE631">
            <v>9.1030200000000008</v>
          </cell>
          <cell r="AF631">
            <v>41.476059999999997</v>
          </cell>
        </row>
        <row r="632">
          <cell r="A632" t="str">
            <v>WEST BETARA - WB SB GAS2. Middle Value</v>
          </cell>
          <cell r="B632" t="str">
            <v>Oil-Gas</v>
          </cell>
          <cell r="C632" t="str">
            <v>2. Middle Value</v>
          </cell>
          <cell r="D632" t="str">
            <v>WEST BETARA - WB SB GAS</v>
          </cell>
          <cell r="E632" t="str">
            <v>WEST BETARA</v>
          </cell>
          <cell r="F632" t="str">
            <v>E0. On Production</v>
          </cell>
          <cell r="G632" t="str">
            <v>PETROCHINA INTERNATIONAL JABUNG LTD.</v>
          </cell>
          <cell r="H632">
            <v>125.19</v>
          </cell>
          <cell r="K632">
            <v>4000</v>
          </cell>
          <cell r="L632">
            <v>89.100000000000009</v>
          </cell>
          <cell r="M632">
            <v>0.16</v>
          </cell>
          <cell r="N632">
            <v>288.5</v>
          </cell>
          <cell r="O632">
            <v>0</v>
          </cell>
          <cell r="P632" t="str">
            <v/>
          </cell>
          <cell r="Q632">
            <v>0.16175010000000001</v>
          </cell>
          <cell r="R632">
            <v>247.18989999999999</v>
          </cell>
          <cell r="S632">
            <v>0.66048280000000004</v>
          </cell>
          <cell r="T632">
            <v>0.80178139999999998</v>
          </cell>
          <cell r="U632">
            <v>21.173505651617834</v>
          </cell>
          <cell r="V632">
            <v>2.8584112001823651E-2</v>
          </cell>
          <cell r="AA632">
            <v>17.289929999999998</v>
          </cell>
          <cell r="AB632">
            <v>34.60474</v>
          </cell>
          <cell r="AC632">
            <v>0.29884620000000001</v>
          </cell>
          <cell r="AD632">
            <v>37.412555777999998</v>
          </cell>
          <cell r="AE632">
            <v>9.1030200000000008</v>
          </cell>
          <cell r="AF632">
            <v>41.476059999999997</v>
          </cell>
        </row>
        <row r="633">
          <cell r="A633" t="str">
            <v>WEST BETARA - WB SB GAS3. High Value</v>
          </cell>
          <cell r="B633" t="str">
            <v>Oil-Gas</v>
          </cell>
          <cell r="C633" t="str">
            <v>3. High Value</v>
          </cell>
          <cell r="D633" t="str">
            <v>WEST BETARA - WB SB GAS</v>
          </cell>
          <cell r="E633" t="str">
            <v>WEST BETARA</v>
          </cell>
          <cell r="F633" t="str">
            <v>E0. On Production</v>
          </cell>
          <cell r="G633" t="str">
            <v>PETROCHINA INTERNATIONAL JABUNG LTD.</v>
          </cell>
          <cell r="H633">
            <v>130.08000000000001</v>
          </cell>
          <cell r="K633">
            <v>4000</v>
          </cell>
          <cell r="L633">
            <v>89.100000000000009</v>
          </cell>
          <cell r="M633">
            <v>0.16</v>
          </cell>
          <cell r="N633">
            <v>288.5</v>
          </cell>
          <cell r="O633">
            <v>0</v>
          </cell>
          <cell r="P633" t="str">
            <v/>
          </cell>
          <cell r="Q633">
            <v>0.16175010000000001</v>
          </cell>
          <cell r="R633">
            <v>247.18989999999999</v>
          </cell>
          <cell r="S633">
            <v>0.66048280000000004</v>
          </cell>
          <cell r="T633">
            <v>0.80178139999999998</v>
          </cell>
          <cell r="U633">
            <v>21.173505651617834</v>
          </cell>
          <cell r="V633">
            <v>2.8584112001823651E-2</v>
          </cell>
          <cell r="AA633">
            <v>17.289929999999998</v>
          </cell>
          <cell r="AB633">
            <v>34.60474</v>
          </cell>
          <cell r="AC633">
            <v>0.29884620000000001</v>
          </cell>
          <cell r="AD633">
            <v>38.873913696000002</v>
          </cell>
          <cell r="AE633">
            <v>9.1030200000000008</v>
          </cell>
          <cell r="AF633">
            <v>41.476059999999997</v>
          </cell>
        </row>
        <row r="634">
          <cell r="A634" t="str">
            <v>PGD - BASE1. Low Value</v>
          </cell>
          <cell r="B634" t="str">
            <v>Gas</v>
          </cell>
          <cell r="C634" t="str">
            <v>1. Low Value</v>
          </cell>
          <cell r="D634" t="str">
            <v>PGD - BASE</v>
          </cell>
          <cell r="E634" t="str">
            <v>PGD</v>
          </cell>
          <cell r="F634" t="str">
            <v>E0. On Production</v>
          </cell>
          <cell r="G634" t="str">
            <v>PT PERTAMINA HULU ENERGI JAMBI MERANG</v>
          </cell>
          <cell r="H634">
            <v>267.67</v>
          </cell>
          <cell r="K634">
            <v>6480</v>
          </cell>
          <cell r="L634" t="str">
            <v/>
          </cell>
          <cell r="N634" t="str">
            <v/>
          </cell>
          <cell r="P634" t="str">
            <v/>
          </cell>
          <cell r="Q634">
            <v>0.1686232</v>
          </cell>
          <cell r="R634">
            <v>108.9766</v>
          </cell>
          <cell r="S634">
            <v>0.57017739999999995</v>
          </cell>
          <cell r="T634">
            <v>0.80343279999999995</v>
          </cell>
          <cell r="U634">
            <v>8.4180235783647905</v>
          </cell>
          <cell r="V634">
            <v>1.1364283872358471E-2</v>
          </cell>
          <cell r="X634">
            <v>293.27195806924067</v>
          </cell>
          <cell r="Y634">
            <v>33.131025654616728</v>
          </cell>
          <cell r="Z634">
            <v>51.52994439097062</v>
          </cell>
          <cell r="AA634">
            <v>33.132100000000001</v>
          </cell>
          <cell r="AB634">
            <v>51.52946</v>
          </cell>
          <cell r="AC634">
            <v>0.85904720000000001</v>
          </cell>
          <cell r="AD634">
            <v>229.94116402400002</v>
          </cell>
          <cell r="AE634">
            <v>13.043559999999999</v>
          </cell>
          <cell r="AF634">
            <v>293.3202</v>
          </cell>
        </row>
        <row r="635">
          <cell r="A635" t="str">
            <v>PGD - BASE2. Middle Value</v>
          </cell>
          <cell r="B635" t="str">
            <v>Gas</v>
          </cell>
          <cell r="C635" t="str">
            <v>2. Middle Value</v>
          </cell>
          <cell r="D635" t="str">
            <v>PGD - BASE</v>
          </cell>
          <cell r="E635" t="str">
            <v>PGD</v>
          </cell>
          <cell r="F635" t="str">
            <v>E0. On Production</v>
          </cell>
          <cell r="G635" t="str">
            <v>PT PERTAMINA HULU ENERGI JAMBI MERANG</v>
          </cell>
          <cell r="H635">
            <v>267.67</v>
          </cell>
          <cell r="K635">
            <v>6480</v>
          </cell>
          <cell r="L635" t="str">
            <v/>
          </cell>
          <cell r="N635" t="str">
            <v/>
          </cell>
          <cell r="P635" t="str">
            <v/>
          </cell>
          <cell r="Q635">
            <v>0.1686232</v>
          </cell>
          <cell r="R635">
            <v>108.9766</v>
          </cell>
          <cell r="S635">
            <v>0.57017739999999995</v>
          </cell>
          <cell r="T635">
            <v>0.80343279999999995</v>
          </cell>
          <cell r="U635">
            <v>8.4180235783647905</v>
          </cell>
          <cell r="V635">
            <v>1.1364283872358471E-2</v>
          </cell>
          <cell r="X635">
            <v>293.27195806924067</v>
          </cell>
          <cell r="Y635">
            <v>33.131025654616728</v>
          </cell>
          <cell r="Z635">
            <v>51.52994439097062</v>
          </cell>
          <cell r="AA635">
            <v>33.132100000000001</v>
          </cell>
          <cell r="AB635">
            <v>51.52946</v>
          </cell>
          <cell r="AC635">
            <v>0.85904720000000001</v>
          </cell>
          <cell r="AD635">
            <v>229.94116402400002</v>
          </cell>
          <cell r="AE635">
            <v>13.043559999999999</v>
          </cell>
          <cell r="AF635">
            <v>293.3202</v>
          </cell>
        </row>
        <row r="636">
          <cell r="A636" t="str">
            <v>PGD - BASE3. High Value</v>
          </cell>
          <cell r="B636" t="str">
            <v>Gas</v>
          </cell>
          <cell r="C636" t="str">
            <v>3. High Value</v>
          </cell>
          <cell r="D636" t="str">
            <v>PGD - BASE</v>
          </cell>
          <cell r="E636" t="str">
            <v>PGD</v>
          </cell>
          <cell r="F636" t="str">
            <v>E0. On Production</v>
          </cell>
          <cell r="G636" t="str">
            <v>PT PERTAMINA HULU ENERGI JAMBI MERANG</v>
          </cell>
          <cell r="H636">
            <v>267.67</v>
          </cell>
          <cell r="K636">
            <v>6480</v>
          </cell>
          <cell r="L636" t="str">
            <v/>
          </cell>
          <cell r="N636" t="str">
            <v/>
          </cell>
          <cell r="P636" t="str">
            <v/>
          </cell>
          <cell r="Q636">
            <v>0.1686232</v>
          </cell>
          <cell r="R636">
            <v>108.9766</v>
          </cell>
          <cell r="S636">
            <v>0.57017739999999995</v>
          </cell>
          <cell r="T636">
            <v>0.80343279999999995</v>
          </cell>
          <cell r="U636">
            <v>8.4180235783647905</v>
          </cell>
          <cell r="V636">
            <v>1.1364283872358471E-2</v>
          </cell>
          <cell r="X636">
            <v>293.27195806924067</v>
          </cell>
          <cell r="Y636">
            <v>33.131025654616728</v>
          </cell>
          <cell r="Z636">
            <v>51.52994439097062</v>
          </cell>
          <cell r="AA636">
            <v>33.132100000000001</v>
          </cell>
          <cell r="AB636">
            <v>51.52946</v>
          </cell>
          <cell r="AC636">
            <v>0.85904720000000001</v>
          </cell>
          <cell r="AD636">
            <v>229.94116402400002</v>
          </cell>
          <cell r="AE636">
            <v>13.043559999999999</v>
          </cell>
          <cell r="AF636">
            <v>293.3202</v>
          </cell>
        </row>
        <row r="637">
          <cell r="A637" t="str">
            <v>SKN - BASE1. Low Value</v>
          </cell>
          <cell r="B637" t="str">
            <v>Gas</v>
          </cell>
          <cell r="C637" t="str">
            <v>1. Low Value</v>
          </cell>
          <cell r="D637" t="str">
            <v>SKN - BASE</v>
          </cell>
          <cell r="E637" t="str">
            <v>SKN</v>
          </cell>
          <cell r="F637" t="str">
            <v>E0. On Production</v>
          </cell>
          <cell r="G637" t="str">
            <v>PT PERTAMINA HULU ENERGI JAMBI MERANG</v>
          </cell>
          <cell r="H637">
            <v>1009.93</v>
          </cell>
          <cell r="K637">
            <v>7011</v>
          </cell>
          <cell r="L637" t="str">
            <v/>
          </cell>
          <cell r="M637">
            <v>0.14800000000000002</v>
          </cell>
          <cell r="N637" t="str">
            <v/>
          </cell>
          <cell r="P637" t="str">
            <v/>
          </cell>
          <cell r="Q637">
            <v>0.14605650000000001</v>
          </cell>
          <cell r="R637">
            <v>17.189070000000001</v>
          </cell>
          <cell r="S637">
            <v>0.43085679999999998</v>
          </cell>
          <cell r="T637">
            <v>0.80313579999999996</v>
          </cell>
          <cell r="U637">
            <v>0.86875077735469564</v>
          </cell>
          <cell r="V637">
            <v>1.1728086000572405E-3</v>
          </cell>
          <cell r="AA637">
            <v>1.9489190000000001</v>
          </cell>
          <cell r="AB637">
            <v>41.293399999999998</v>
          </cell>
          <cell r="AC637">
            <v>0.77949089999999999</v>
          </cell>
          <cell r="AD637">
            <v>787.23124463699992</v>
          </cell>
          <cell r="AE637">
            <v>17.159649999999999</v>
          </cell>
          <cell r="AF637">
            <v>118.67359999999999</v>
          </cell>
        </row>
        <row r="638">
          <cell r="A638" t="str">
            <v>SKN - BASE2. Middle Value</v>
          </cell>
          <cell r="B638" t="str">
            <v>Gas</v>
          </cell>
          <cell r="C638" t="str">
            <v>2. Middle Value</v>
          </cell>
          <cell r="D638" t="str">
            <v>SKN - BASE</v>
          </cell>
          <cell r="E638" t="str">
            <v>SKN</v>
          </cell>
          <cell r="F638" t="str">
            <v>E0. On Production</v>
          </cell>
          <cell r="G638" t="str">
            <v>PT PERTAMINA HULU ENERGI JAMBI MERANG</v>
          </cell>
          <cell r="H638">
            <v>1009.93</v>
          </cell>
          <cell r="K638">
            <v>7011</v>
          </cell>
          <cell r="L638" t="str">
            <v/>
          </cell>
          <cell r="M638">
            <v>0.14800000000000002</v>
          </cell>
          <cell r="N638" t="str">
            <v/>
          </cell>
          <cell r="P638" t="str">
            <v/>
          </cell>
          <cell r="Q638">
            <v>0.14605650000000001</v>
          </cell>
          <cell r="R638">
            <v>17.189070000000001</v>
          </cell>
          <cell r="S638">
            <v>0.43085679999999998</v>
          </cell>
          <cell r="T638">
            <v>0.80313579999999996</v>
          </cell>
          <cell r="U638">
            <v>0.86875077735469564</v>
          </cell>
          <cell r="V638">
            <v>1.1728086000572405E-3</v>
          </cell>
          <cell r="AA638">
            <v>1.9489190000000001</v>
          </cell>
          <cell r="AB638">
            <v>41.293399999999998</v>
          </cell>
          <cell r="AC638">
            <v>0.77949089999999999</v>
          </cell>
          <cell r="AD638">
            <v>787.23124463699992</v>
          </cell>
          <cell r="AE638">
            <v>17.159649999999999</v>
          </cell>
          <cell r="AF638">
            <v>118.67359999999999</v>
          </cell>
        </row>
        <row r="639">
          <cell r="A639" t="str">
            <v>SKN - BASE3. High Value</v>
          </cell>
          <cell r="B639" t="str">
            <v>Gas</v>
          </cell>
          <cell r="C639" t="str">
            <v>3. High Value</v>
          </cell>
          <cell r="D639" t="str">
            <v>SKN - BASE</v>
          </cell>
          <cell r="E639" t="str">
            <v>SKN</v>
          </cell>
          <cell r="F639" t="str">
            <v>E0. On Production</v>
          </cell>
          <cell r="G639" t="str">
            <v>PT PERTAMINA HULU ENERGI JAMBI MERANG</v>
          </cell>
          <cell r="H639">
            <v>1009.93</v>
          </cell>
          <cell r="K639">
            <v>7011</v>
          </cell>
          <cell r="L639" t="str">
            <v/>
          </cell>
          <cell r="M639">
            <v>0.14800000000000002</v>
          </cell>
          <cell r="N639" t="str">
            <v/>
          </cell>
          <cell r="P639" t="str">
            <v/>
          </cell>
          <cell r="Q639">
            <v>0.14605650000000001</v>
          </cell>
          <cell r="R639">
            <v>17.189070000000001</v>
          </cell>
          <cell r="S639">
            <v>0.43085679999999998</v>
          </cell>
          <cell r="T639">
            <v>0.80313579999999996</v>
          </cell>
          <cell r="U639">
            <v>0.86875077735469564</v>
          </cell>
          <cell r="V639">
            <v>1.1728086000572405E-3</v>
          </cell>
          <cell r="AA639">
            <v>1.9489190000000001</v>
          </cell>
          <cell r="AB639">
            <v>41.293399999999998</v>
          </cell>
          <cell r="AC639">
            <v>0.77949089999999999</v>
          </cell>
          <cell r="AD639">
            <v>787.23124463699992</v>
          </cell>
          <cell r="AE639">
            <v>17.159649999999999</v>
          </cell>
          <cell r="AF639">
            <v>118.67359999999999</v>
          </cell>
        </row>
        <row r="640">
          <cell r="A640" t="str">
            <v>HITAM - BASE1. Low Value</v>
          </cell>
          <cell r="B640" t="str">
            <v>Oil-Gas</v>
          </cell>
          <cell r="C640" t="str">
            <v>1. Low Value</v>
          </cell>
          <cell r="D640" t="str">
            <v>HITAM - BASE</v>
          </cell>
          <cell r="E640" t="str">
            <v>HITAM</v>
          </cell>
          <cell r="F640" t="str">
            <v>E0. On Production</v>
          </cell>
          <cell r="G640" t="str">
            <v>PT PERTAMINA HULU ROKAN</v>
          </cell>
          <cell r="H640">
            <v>1.2310000000000001</v>
          </cell>
          <cell r="K640">
            <v>3445</v>
          </cell>
          <cell r="L640">
            <v>60</v>
          </cell>
          <cell r="N640" t="str">
            <v/>
          </cell>
          <cell r="P640" t="str">
            <v/>
          </cell>
          <cell r="Q640">
            <v>0.21032400000000001</v>
          </cell>
          <cell r="R640">
            <v>239.34569999999999</v>
          </cell>
          <cell r="S640">
            <v>0.58053469999999996</v>
          </cell>
          <cell r="T640">
            <v>0.71110260000000003</v>
          </cell>
          <cell r="U640">
            <v>20.781405299430162</v>
          </cell>
          <cell r="V640">
            <v>2.8054778760210421E-2</v>
          </cell>
          <cell r="AA640">
            <v>2.603094</v>
          </cell>
          <cell r="AB640">
            <v>7.2074150000000001</v>
          </cell>
          <cell r="AC640">
            <v>0.35202549999999999</v>
          </cell>
          <cell r="AD640">
            <v>0.43334339050000004</v>
          </cell>
          <cell r="AE640">
            <v>0.2423022</v>
          </cell>
          <cell r="AF640">
            <v>37.677869999999999</v>
          </cell>
        </row>
        <row r="641">
          <cell r="A641" t="str">
            <v>HITAM - BASE2. Middle Value</v>
          </cell>
          <cell r="B641" t="str">
            <v>Oil-Gas</v>
          </cell>
          <cell r="C641" t="str">
            <v>2. Middle Value</v>
          </cell>
          <cell r="D641" t="str">
            <v>HITAM - BASE</v>
          </cell>
          <cell r="E641" t="str">
            <v>HITAM</v>
          </cell>
          <cell r="F641" t="str">
            <v>E0. On Production</v>
          </cell>
          <cell r="G641" t="str">
            <v>PT PERTAMINA HULU ROKAN</v>
          </cell>
          <cell r="H641">
            <v>1.2310000000000001</v>
          </cell>
          <cell r="K641">
            <v>3445</v>
          </cell>
          <cell r="L641">
            <v>60</v>
          </cell>
          <cell r="N641" t="str">
            <v/>
          </cell>
          <cell r="P641" t="str">
            <v/>
          </cell>
          <cell r="Q641">
            <v>0.21032400000000001</v>
          </cell>
          <cell r="R641">
            <v>239.34569999999999</v>
          </cell>
          <cell r="S641">
            <v>0.58053469999999996</v>
          </cell>
          <cell r="T641">
            <v>0.71110260000000003</v>
          </cell>
          <cell r="U641">
            <v>20.781405299430162</v>
          </cell>
          <cell r="V641">
            <v>2.8054778760210421E-2</v>
          </cell>
          <cell r="AA641">
            <v>2.603094</v>
          </cell>
          <cell r="AB641">
            <v>7.2074150000000001</v>
          </cell>
          <cell r="AC641">
            <v>0.35202549999999999</v>
          </cell>
          <cell r="AD641">
            <v>0.43334339050000004</v>
          </cell>
          <cell r="AE641">
            <v>0.2423022</v>
          </cell>
          <cell r="AF641">
            <v>37.677869999999999</v>
          </cell>
        </row>
        <row r="642">
          <cell r="A642" t="str">
            <v>HITAM - BASE3. High Value</v>
          </cell>
          <cell r="B642" t="str">
            <v>Oil-Gas</v>
          </cell>
          <cell r="C642" t="str">
            <v>3. High Value</v>
          </cell>
          <cell r="D642" t="str">
            <v>HITAM - BASE</v>
          </cell>
          <cell r="E642" t="str">
            <v>HITAM</v>
          </cell>
          <cell r="F642" t="str">
            <v>E0. On Production</v>
          </cell>
          <cell r="G642" t="str">
            <v>PT PERTAMINA HULU ROKAN</v>
          </cell>
          <cell r="H642">
            <v>1.2310000000000001</v>
          </cell>
          <cell r="K642">
            <v>3445</v>
          </cell>
          <cell r="L642">
            <v>60</v>
          </cell>
          <cell r="N642" t="str">
            <v/>
          </cell>
          <cell r="P642" t="str">
            <v/>
          </cell>
          <cell r="Q642">
            <v>0.21032400000000001</v>
          </cell>
          <cell r="R642">
            <v>239.34569999999999</v>
          </cell>
          <cell r="S642">
            <v>0.58053469999999996</v>
          </cell>
          <cell r="T642">
            <v>0.71110260000000003</v>
          </cell>
          <cell r="U642">
            <v>20.781405299430162</v>
          </cell>
          <cell r="V642">
            <v>2.8054778760210421E-2</v>
          </cell>
          <cell r="AA642">
            <v>2.603094</v>
          </cell>
          <cell r="AB642">
            <v>7.2074150000000001</v>
          </cell>
          <cell r="AC642">
            <v>0.35202549999999999</v>
          </cell>
          <cell r="AD642">
            <v>0.43334339050000004</v>
          </cell>
          <cell r="AE642">
            <v>0.2423022</v>
          </cell>
          <cell r="AF642">
            <v>37.677869999999999</v>
          </cell>
        </row>
        <row r="643">
          <cell r="A643" t="str">
            <v>HIU - BASE1. Low Value</v>
          </cell>
          <cell r="B643" t="str">
            <v>Gas</v>
          </cell>
          <cell r="C643" t="str">
            <v>1. Low Value</v>
          </cell>
          <cell r="D643" t="str">
            <v>HIU - BASE</v>
          </cell>
          <cell r="E643" t="str">
            <v>HIU</v>
          </cell>
          <cell r="F643" t="str">
            <v>E0. On Production</v>
          </cell>
          <cell r="G643" t="str">
            <v>MEDCO E&amp;P NATUNA LTD.</v>
          </cell>
          <cell r="H643">
            <v>162</v>
          </cell>
          <cell r="K643">
            <v>5375</v>
          </cell>
          <cell r="L643">
            <v>119.35000000000001</v>
          </cell>
          <cell r="M643">
            <v>0.17899999999999999</v>
          </cell>
          <cell r="N643">
            <v>35</v>
          </cell>
          <cell r="O643">
            <v>0</v>
          </cell>
          <cell r="P643" t="str">
            <v/>
          </cell>
          <cell r="Q643">
            <v>0.181778</v>
          </cell>
          <cell r="R643">
            <v>58.210700000000003</v>
          </cell>
          <cell r="S643">
            <v>0.38026759999999998</v>
          </cell>
          <cell r="T643">
            <v>0.77983840000000004</v>
          </cell>
          <cell r="U643">
            <v>3.1378926566223164</v>
          </cell>
          <cell r="V643">
            <v>4.2361372095101732E-3</v>
          </cell>
          <cell r="Z643">
            <v>0.77813418063134998</v>
          </cell>
          <cell r="AA643">
            <v>95.078190000000006</v>
          </cell>
          <cell r="AB643">
            <v>1.202515</v>
          </cell>
          <cell r="AC643">
            <v>0.32157079999999999</v>
          </cell>
          <cell r="AD643">
            <v>52.094469599999996</v>
          </cell>
          <cell r="AE643">
            <v>2.8635109999999999</v>
          </cell>
          <cell r="AF643">
            <v>-5.5561179999999997</v>
          </cell>
        </row>
        <row r="644">
          <cell r="A644" t="str">
            <v>HIU - BASE2. Middle Value</v>
          </cell>
          <cell r="B644" t="str">
            <v>Gas</v>
          </cell>
          <cell r="C644" t="str">
            <v>2. Middle Value</v>
          </cell>
          <cell r="D644" t="str">
            <v>HIU - BASE</v>
          </cell>
          <cell r="E644" t="str">
            <v>HIU</v>
          </cell>
          <cell r="F644" t="str">
            <v>E0. On Production</v>
          </cell>
          <cell r="G644" t="str">
            <v>MEDCO E&amp;P NATUNA LTD.</v>
          </cell>
          <cell r="H644">
            <v>194</v>
          </cell>
          <cell r="K644">
            <v>5375</v>
          </cell>
          <cell r="L644">
            <v>119.35000000000001</v>
          </cell>
          <cell r="M644">
            <v>0.17899999999999999</v>
          </cell>
          <cell r="N644">
            <v>35</v>
          </cell>
          <cell r="O644">
            <v>0</v>
          </cell>
          <cell r="P644" t="str">
            <v/>
          </cell>
          <cell r="Q644">
            <v>0.181778</v>
          </cell>
          <cell r="R644">
            <v>58.210700000000003</v>
          </cell>
          <cell r="S644">
            <v>0.38026759999999998</v>
          </cell>
          <cell r="T644">
            <v>0.77983840000000004</v>
          </cell>
          <cell r="U644">
            <v>3.1378926566223164</v>
          </cell>
          <cell r="V644">
            <v>4.2361372095101732E-3</v>
          </cell>
          <cell r="Z644">
            <v>0.77813418063134998</v>
          </cell>
          <cell r="AA644">
            <v>95.078190000000006</v>
          </cell>
          <cell r="AB644">
            <v>1.202515</v>
          </cell>
          <cell r="AC644">
            <v>0.32157079999999999</v>
          </cell>
          <cell r="AD644">
            <v>62.384735200000001</v>
          </cell>
          <cell r="AE644">
            <v>2.8635109999999999</v>
          </cell>
          <cell r="AF644">
            <v>-5.5561179999999997</v>
          </cell>
        </row>
        <row r="645">
          <cell r="A645" t="str">
            <v>HIU - BASE3. High Value</v>
          </cell>
          <cell r="B645" t="str">
            <v>Gas</v>
          </cell>
          <cell r="C645" t="str">
            <v>3. High Value</v>
          </cell>
          <cell r="D645" t="str">
            <v>HIU - BASE</v>
          </cell>
          <cell r="E645" t="str">
            <v>HIU</v>
          </cell>
          <cell r="F645" t="str">
            <v>E0. On Production</v>
          </cell>
          <cell r="G645" t="str">
            <v>MEDCO E&amp;P NATUNA LTD.</v>
          </cell>
          <cell r="H645">
            <v>305</v>
          </cell>
          <cell r="K645">
            <v>5375</v>
          </cell>
          <cell r="L645">
            <v>119.35000000000001</v>
          </cell>
          <cell r="M645">
            <v>0.17899999999999999</v>
          </cell>
          <cell r="N645">
            <v>35</v>
          </cell>
          <cell r="O645">
            <v>0</v>
          </cell>
          <cell r="P645" t="str">
            <v/>
          </cell>
          <cell r="Q645">
            <v>0.181778</v>
          </cell>
          <cell r="R645">
            <v>58.210700000000003</v>
          </cell>
          <cell r="S645">
            <v>0.38026759999999998</v>
          </cell>
          <cell r="T645">
            <v>0.77983840000000004</v>
          </cell>
          <cell r="U645">
            <v>3.1378926566223164</v>
          </cell>
          <cell r="V645">
            <v>4.2361372095101732E-3</v>
          </cell>
          <cell r="Z645">
            <v>0.77813418063134998</v>
          </cell>
          <cell r="AA645">
            <v>95.078190000000006</v>
          </cell>
          <cell r="AB645">
            <v>1.202515</v>
          </cell>
          <cell r="AC645">
            <v>0.32157079999999999</v>
          </cell>
          <cell r="AD645">
            <v>98.079093999999998</v>
          </cell>
          <cell r="AE645">
            <v>2.8635109999999999</v>
          </cell>
          <cell r="AF645">
            <v>-5.5561179999999997</v>
          </cell>
        </row>
        <row r="646">
          <cell r="A646" t="str">
            <v>IBUL - BASE1. Low Value</v>
          </cell>
          <cell r="B646" t="str">
            <v>Oil-Gas</v>
          </cell>
          <cell r="C646" t="str">
            <v>1. Low Value</v>
          </cell>
          <cell r="D646" t="str">
            <v>IBUL - BASE</v>
          </cell>
          <cell r="E646" t="str">
            <v>IBUL</v>
          </cell>
          <cell r="F646" t="str">
            <v>E0. On Production</v>
          </cell>
          <cell r="G646" t="str">
            <v>PT MEDCO E&amp;P INDONESIA</v>
          </cell>
          <cell r="H646">
            <v>88.626000000000005</v>
          </cell>
          <cell r="I646">
            <v>0.114</v>
          </cell>
          <cell r="K646">
            <v>5170</v>
          </cell>
          <cell r="L646">
            <v>88</v>
          </cell>
          <cell r="M646">
            <v>0.23</v>
          </cell>
          <cell r="N646" t="str">
            <v/>
          </cell>
          <cell r="O646">
            <v>0</v>
          </cell>
          <cell r="P646" t="str">
            <v/>
          </cell>
          <cell r="Q646">
            <v>0.22994210000000001</v>
          </cell>
          <cell r="R646">
            <v>297.399</v>
          </cell>
          <cell r="S646">
            <v>0.1538282</v>
          </cell>
          <cell r="T646">
            <v>0.58685940000000003</v>
          </cell>
          <cell r="U646">
            <v>6.1734512177195624</v>
          </cell>
          <cell r="V646">
            <v>8.3341239730704373E-3</v>
          </cell>
          <cell r="AA646">
            <v>20.294989999999999</v>
          </cell>
          <cell r="AB646">
            <v>79.013580000000005</v>
          </cell>
          <cell r="AC646">
            <v>0.27524159999999998</v>
          </cell>
          <cell r="AD646">
            <v>24.393562041599999</v>
          </cell>
          <cell r="AE646">
            <v>2.8620909999999999</v>
          </cell>
          <cell r="AF646">
            <v>166.20519999999999</v>
          </cell>
        </row>
        <row r="647">
          <cell r="A647" t="str">
            <v>IBUL - BASE2. Middle Value</v>
          </cell>
          <cell r="B647" t="str">
            <v>Oil-Gas</v>
          </cell>
          <cell r="C647" t="str">
            <v>2. Middle Value</v>
          </cell>
          <cell r="D647" t="str">
            <v>IBUL - BASE</v>
          </cell>
          <cell r="E647" t="str">
            <v>IBUL</v>
          </cell>
          <cell r="F647" t="str">
            <v>E0. On Production</v>
          </cell>
          <cell r="G647" t="str">
            <v>PT MEDCO E&amp;P INDONESIA</v>
          </cell>
          <cell r="H647">
            <v>88.626000000000005</v>
          </cell>
          <cell r="I647">
            <v>0.186</v>
          </cell>
          <cell r="K647">
            <v>5170</v>
          </cell>
          <cell r="L647">
            <v>88</v>
          </cell>
          <cell r="M647">
            <v>0.23</v>
          </cell>
          <cell r="N647" t="str">
            <v/>
          </cell>
          <cell r="O647">
            <v>0</v>
          </cell>
          <cell r="P647" t="str">
            <v/>
          </cell>
          <cell r="Q647">
            <v>0.22994210000000001</v>
          </cell>
          <cell r="R647">
            <v>297.399</v>
          </cell>
          <cell r="S647">
            <v>0.1538282</v>
          </cell>
          <cell r="T647">
            <v>0.58685940000000003</v>
          </cell>
          <cell r="U647">
            <v>6.1734512177195624</v>
          </cell>
          <cell r="V647">
            <v>8.3341239730704373E-3</v>
          </cell>
          <cell r="AA647">
            <v>20.294989999999999</v>
          </cell>
          <cell r="AB647">
            <v>79.013580000000005</v>
          </cell>
          <cell r="AC647">
            <v>0.27524159999999998</v>
          </cell>
          <cell r="AD647">
            <v>24.393562041599999</v>
          </cell>
          <cell r="AE647">
            <v>2.8620909999999999</v>
          </cell>
          <cell r="AF647">
            <v>166.20519999999999</v>
          </cell>
        </row>
        <row r="648">
          <cell r="A648" t="str">
            <v>IBUL - BASE3. High Value</v>
          </cell>
          <cell r="B648" t="str">
            <v>Oil-Gas</v>
          </cell>
          <cell r="C648" t="str">
            <v>3. High Value</v>
          </cell>
          <cell r="D648" t="str">
            <v>IBUL - BASE</v>
          </cell>
          <cell r="E648" t="str">
            <v>IBUL</v>
          </cell>
          <cell r="F648" t="str">
            <v>E0. On Production</v>
          </cell>
          <cell r="G648" t="str">
            <v>PT MEDCO E&amp;P INDONESIA</v>
          </cell>
          <cell r="H648">
            <v>88.626000000000005</v>
          </cell>
          <cell r="I648">
            <v>0.186</v>
          </cell>
          <cell r="K648">
            <v>5170</v>
          </cell>
          <cell r="L648">
            <v>88</v>
          </cell>
          <cell r="M648">
            <v>0.23</v>
          </cell>
          <cell r="N648" t="str">
            <v/>
          </cell>
          <cell r="O648">
            <v>0</v>
          </cell>
          <cell r="P648" t="str">
            <v/>
          </cell>
          <cell r="Q648">
            <v>0.22994210000000001</v>
          </cell>
          <cell r="R648">
            <v>297.399</v>
          </cell>
          <cell r="S648">
            <v>0.1538282</v>
          </cell>
          <cell r="T648">
            <v>0.58685940000000003</v>
          </cell>
          <cell r="U648">
            <v>6.1734512177195624</v>
          </cell>
          <cell r="V648">
            <v>8.3341239730704373E-3</v>
          </cell>
          <cell r="AA648">
            <v>20.294989999999999</v>
          </cell>
          <cell r="AB648">
            <v>79.013580000000005</v>
          </cell>
          <cell r="AC648">
            <v>0.27524159999999998</v>
          </cell>
          <cell r="AD648">
            <v>24.393562041599999</v>
          </cell>
          <cell r="AE648">
            <v>2.8620909999999999</v>
          </cell>
          <cell r="AF648">
            <v>166.20519999999999</v>
          </cell>
        </row>
        <row r="649">
          <cell r="A649" t="str">
            <v>KRA - BASE1. Low Value</v>
          </cell>
          <cell r="B649" t="str">
            <v>Oil-Gas</v>
          </cell>
          <cell r="C649" t="str">
            <v>1. Low Value</v>
          </cell>
          <cell r="D649" t="str">
            <v>KRA - BASE</v>
          </cell>
          <cell r="E649" t="str">
            <v>KRA</v>
          </cell>
          <cell r="F649" t="str">
            <v>E0. On Production</v>
          </cell>
          <cell r="G649" t="str">
            <v>STAR ENERGY (KAKAP) LTD.</v>
          </cell>
          <cell r="H649">
            <v>723.49300000000005</v>
          </cell>
          <cell r="I649">
            <v>0.55800000000000005</v>
          </cell>
          <cell r="K649">
            <v>5285</v>
          </cell>
          <cell r="L649">
            <v>129.25</v>
          </cell>
          <cell r="N649">
            <v>900</v>
          </cell>
          <cell r="P649" t="str">
            <v/>
          </cell>
          <cell r="Q649">
            <v>0.20959729999999999</v>
          </cell>
          <cell r="R649">
            <v>827.69849999999997</v>
          </cell>
          <cell r="S649">
            <v>0.50908149999999996</v>
          </cell>
          <cell r="T649">
            <v>0.74084700000000003</v>
          </cell>
          <cell r="U649">
            <v>65.429513879833152</v>
          </cell>
          <cell r="V649">
            <v>8.8329470978421726E-2</v>
          </cell>
          <cell r="AA649">
            <v>15.95279</v>
          </cell>
          <cell r="AB649">
            <v>20.100770000000001</v>
          </cell>
          <cell r="AC649">
            <v>0.48754180000000003</v>
          </cell>
          <cell r="AD649">
            <v>352.73307950740002</v>
          </cell>
          <cell r="AE649">
            <v>38.81409</v>
          </cell>
          <cell r="AF649">
            <v>71.801329999999993</v>
          </cell>
        </row>
        <row r="650">
          <cell r="A650" t="str">
            <v>KRA - BASE2. Middle Value</v>
          </cell>
          <cell r="B650" t="str">
            <v>Oil-Gas</v>
          </cell>
          <cell r="C650" t="str">
            <v>2. Middle Value</v>
          </cell>
          <cell r="D650" t="str">
            <v>KRA - BASE</v>
          </cell>
          <cell r="E650" t="str">
            <v>KRA</v>
          </cell>
          <cell r="F650" t="str">
            <v>E0. On Production</v>
          </cell>
          <cell r="G650" t="str">
            <v>STAR ENERGY (KAKAP) LTD.</v>
          </cell>
          <cell r="H650">
            <v>723.49300000000005</v>
          </cell>
          <cell r="I650">
            <v>5.2</v>
          </cell>
          <cell r="K650">
            <v>5285</v>
          </cell>
          <cell r="L650">
            <v>129.25</v>
          </cell>
          <cell r="N650">
            <v>900</v>
          </cell>
          <cell r="P650" t="str">
            <v/>
          </cell>
          <cell r="Q650">
            <v>0.20959729999999999</v>
          </cell>
          <cell r="R650">
            <v>827.69849999999997</v>
          </cell>
          <cell r="S650">
            <v>0.50908149999999996</v>
          </cell>
          <cell r="T650">
            <v>0.74084700000000003</v>
          </cell>
          <cell r="U650">
            <v>65.429513879833152</v>
          </cell>
          <cell r="V650">
            <v>8.8329470978421726E-2</v>
          </cell>
          <cell r="AA650">
            <v>15.95279</v>
          </cell>
          <cell r="AB650">
            <v>20.100770000000001</v>
          </cell>
          <cell r="AC650">
            <v>0.48754180000000003</v>
          </cell>
          <cell r="AD650">
            <v>352.73307950740002</v>
          </cell>
          <cell r="AE650">
            <v>38.81409</v>
          </cell>
          <cell r="AF650">
            <v>71.801329999999993</v>
          </cell>
        </row>
        <row r="651">
          <cell r="A651" t="str">
            <v>KRA - BASE3. High Value</v>
          </cell>
          <cell r="B651" t="str">
            <v>Oil-Gas</v>
          </cell>
          <cell r="C651" t="str">
            <v>3. High Value</v>
          </cell>
          <cell r="D651" t="str">
            <v>KRA - BASE</v>
          </cell>
          <cell r="E651" t="str">
            <v>KRA</v>
          </cell>
          <cell r="F651" t="str">
            <v>E0. On Production</v>
          </cell>
          <cell r="G651" t="str">
            <v>STAR ENERGY (KAKAP) LTD.</v>
          </cell>
          <cell r="H651">
            <v>723.49300000000005</v>
          </cell>
          <cell r="I651">
            <v>5.2</v>
          </cell>
          <cell r="K651">
            <v>5285</v>
          </cell>
          <cell r="L651">
            <v>129.25</v>
          </cell>
          <cell r="N651">
            <v>900</v>
          </cell>
          <cell r="P651" t="str">
            <v/>
          </cell>
          <cell r="Q651">
            <v>0.20959729999999999</v>
          </cell>
          <cell r="R651">
            <v>827.69849999999997</v>
          </cell>
          <cell r="S651">
            <v>0.50908149999999996</v>
          </cell>
          <cell r="T651">
            <v>0.74084700000000003</v>
          </cell>
          <cell r="U651">
            <v>65.429513879833152</v>
          </cell>
          <cell r="V651">
            <v>8.8329470978421726E-2</v>
          </cell>
          <cell r="AA651">
            <v>15.95279</v>
          </cell>
          <cell r="AB651">
            <v>20.100770000000001</v>
          </cell>
          <cell r="AC651">
            <v>0.48754180000000003</v>
          </cell>
          <cell r="AD651">
            <v>352.73307950740002</v>
          </cell>
          <cell r="AE651">
            <v>38.81409</v>
          </cell>
          <cell r="AF651">
            <v>71.801329999999993</v>
          </cell>
        </row>
        <row r="652">
          <cell r="A652" t="str">
            <v>KRA SOUTH (LAMA FM) - BASE1. Low Value</v>
          </cell>
          <cell r="B652" t="str">
            <v>Oil-Gas</v>
          </cell>
          <cell r="C652" t="str">
            <v>1. Low Value</v>
          </cell>
          <cell r="D652" t="str">
            <v>KRA SOUTH (LAMA FM) - BASE</v>
          </cell>
          <cell r="E652" t="str">
            <v>KRA SOUTH (LAMA FM)</v>
          </cell>
          <cell r="F652" t="str">
            <v>E0. On Production</v>
          </cell>
          <cell r="G652" t="str">
            <v>STAR ENERGY (KAKAP) LTD.</v>
          </cell>
          <cell r="H652">
            <v>570.88599999999997</v>
          </cell>
          <cell r="I652">
            <v>14.363</v>
          </cell>
          <cell r="L652">
            <v>124.30000000000001</v>
          </cell>
          <cell r="N652">
            <v>31</v>
          </cell>
          <cell r="Q652">
            <v>0.25572909999999999</v>
          </cell>
          <cell r="R652">
            <v>56.133009999999999</v>
          </cell>
          <cell r="S652">
            <v>0.60416950000000003</v>
          </cell>
          <cell r="T652">
            <v>0.89647169999999998</v>
          </cell>
          <cell r="U652">
            <v>7.77488300365345</v>
          </cell>
          <cell r="V652">
            <v>1.0496047760542877E-2</v>
          </cell>
          <cell r="AA652">
            <v>42.403730000000003</v>
          </cell>
          <cell r="AB652">
            <v>18.535250000000001</v>
          </cell>
          <cell r="AC652">
            <v>0.33408759999999998</v>
          </cell>
          <cell r="AD652">
            <v>190.72593361359998</v>
          </cell>
          <cell r="AE652">
            <v>10.89005</v>
          </cell>
          <cell r="AF652">
            <v>76.218670000000003</v>
          </cell>
        </row>
        <row r="653">
          <cell r="A653" t="str">
            <v>KRA SOUTH (LAMA FM) - BASE2. Middle Value</v>
          </cell>
          <cell r="B653" t="str">
            <v>Oil-Gas</v>
          </cell>
          <cell r="C653" t="str">
            <v>2. Middle Value</v>
          </cell>
          <cell r="D653" t="str">
            <v>KRA SOUTH (LAMA FM) - BASE</v>
          </cell>
          <cell r="E653" t="str">
            <v>KRA SOUTH (LAMA FM)</v>
          </cell>
          <cell r="F653" t="str">
            <v>E0. On Production</v>
          </cell>
          <cell r="G653" t="str">
            <v>STAR ENERGY (KAKAP) LTD.</v>
          </cell>
          <cell r="H653">
            <v>570.88599999999997</v>
          </cell>
          <cell r="I653">
            <v>15.5</v>
          </cell>
          <cell r="L653">
            <v>124.30000000000001</v>
          </cell>
          <cell r="N653">
            <v>31</v>
          </cell>
          <cell r="Q653">
            <v>0.25572909999999999</v>
          </cell>
          <cell r="R653">
            <v>56.133009999999999</v>
          </cell>
          <cell r="S653">
            <v>0.60416950000000003</v>
          </cell>
          <cell r="T653">
            <v>0.89647169999999998</v>
          </cell>
          <cell r="U653">
            <v>7.77488300365345</v>
          </cell>
          <cell r="V653">
            <v>1.0496047760542877E-2</v>
          </cell>
          <cell r="AA653">
            <v>42.403730000000003</v>
          </cell>
          <cell r="AB653">
            <v>18.535250000000001</v>
          </cell>
          <cell r="AC653">
            <v>0.33408759999999998</v>
          </cell>
          <cell r="AD653">
            <v>190.72593361359998</v>
          </cell>
          <cell r="AE653">
            <v>10.89005</v>
          </cell>
          <cell r="AF653">
            <v>76.218670000000003</v>
          </cell>
        </row>
        <row r="654">
          <cell r="A654" t="str">
            <v>KRA SOUTH (LAMA FM) - BASE3. High Value</v>
          </cell>
          <cell r="B654" t="str">
            <v>Oil-Gas</v>
          </cell>
          <cell r="C654" t="str">
            <v>3. High Value</v>
          </cell>
          <cell r="D654" t="str">
            <v>KRA SOUTH (LAMA FM) - BASE</v>
          </cell>
          <cell r="E654" t="str">
            <v>KRA SOUTH (LAMA FM)</v>
          </cell>
          <cell r="F654" t="str">
            <v>E0. On Production</v>
          </cell>
          <cell r="G654" t="str">
            <v>STAR ENERGY (KAKAP) LTD.</v>
          </cell>
          <cell r="H654">
            <v>570.88599999999997</v>
          </cell>
          <cell r="I654">
            <v>15.5</v>
          </cell>
          <cell r="L654">
            <v>124.30000000000001</v>
          </cell>
          <cell r="N654">
            <v>31</v>
          </cell>
          <cell r="Q654">
            <v>0.25572909999999999</v>
          </cell>
          <cell r="R654">
            <v>56.133009999999999</v>
          </cell>
          <cell r="S654">
            <v>0.60416950000000003</v>
          </cell>
          <cell r="T654">
            <v>0.89647169999999998</v>
          </cell>
          <cell r="U654">
            <v>7.77488300365345</v>
          </cell>
          <cell r="V654">
            <v>1.0496047760542877E-2</v>
          </cell>
          <cell r="AA654">
            <v>42.403730000000003</v>
          </cell>
          <cell r="AB654">
            <v>18.535250000000001</v>
          </cell>
          <cell r="AC654">
            <v>0.33408759999999998</v>
          </cell>
          <cell r="AD654">
            <v>190.72593361359998</v>
          </cell>
          <cell r="AE654">
            <v>10.89005</v>
          </cell>
          <cell r="AF654">
            <v>76.218670000000003</v>
          </cell>
        </row>
        <row r="655">
          <cell r="A655" t="str">
            <v>IDRIS - BASE1. Low Value</v>
          </cell>
          <cell r="B655" t="str">
            <v>Oil-Gas</v>
          </cell>
          <cell r="C655" t="str">
            <v>1. Low Value</v>
          </cell>
          <cell r="D655" t="str">
            <v>IDRIS - BASE</v>
          </cell>
          <cell r="E655" t="str">
            <v>IDRIS</v>
          </cell>
          <cell r="F655" t="str">
            <v>E0. On Production</v>
          </cell>
          <cell r="G655" t="str">
            <v>BOB PERTAMINA - BUMI SIAK PUSAKO</v>
          </cell>
          <cell r="H655">
            <v>0.21299999999999999</v>
          </cell>
          <cell r="K655">
            <v>1907</v>
          </cell>
          <cell r="L655">
            <v>86.9</v>
          </cell>
          <cell r="M655">
            <v>0.31</v>
          </cell>
          <cell r="N655">
            <v>69.86</v>
          </cell>
          <cell r="P655" t="str">
            <v/>
          </cell>
          <cell r="Q655">
            <v>0.31161919999999999</v>
          </cell>
          <cell r="R655">
            <v>76.302539999999993</v>
          </cell>
          <cell r="S655">
            <v>0.84383059999999999</v>
          </cell>
          <cell r="T655">
            <v>0.6271312</v>
          </cell>
          <cell r="U655">
            <v>12.582788054676708</v>
          </cell>
          <cell r="V655">
            <v>1.6986692188244515E-2</v>
          </cell>
          <cell r="AA655">
            <v>25.203040000000001</v>
          </cell>
          <cell r="AB655">
            <v>86.843919999999997</v>
          </cell>
          <cell r="AC655">
            <v>0.29684110000000002</v>
          </cell>
          <cell r="AD655">
            <v>6.3227154300000005E-2</v>
          </cell>
          <cell r="AE655">
            <v>37.806420000000003</v>
          </cell>
          <cell r="AF655">
            <v>127.9773</v>
          </cell>
        </row>
        <row r="656">
          <cell r="A656" t="str">
            <v>IDRIS - BASE2. Middle Value</v>
          </cell>
          <cell r="B656" t="str">
            <v>Oil-Gas</v>
          </cell>
          <cell r="C656" t="str">
            <v>2. Middle Value</v>
          </cell>
          <cell r="D656" t="str">
            <v>IDRIS - BASE</v>
          </cell>
          <cell r="E656" t="str">
            <v>IDRIS</v>
          </cell>
          <cell r="F656" t="str">
            <v>E0. On Production</v>
          </cell>
          <cell r="G656" t="str">
            <v>BOB PERTAMINA - BUMI SIAK PUSAKO</v>
          </cell>
          <cell r="H656">
            <v>0.21299999999999999</v>
          </cell>
          <cell r="K656">
            <v>1907</v>
          </cell>
          <cell r="L656">
            <v>86.9</v>
          </cell>
          <cell r="M656">
            <v>0.31</v>
          </cell>
          <cell r="N656">
            <v>69.86</v>
          </cell>
          <cell r="P656" t="str">
            <v/>
          </cell>
          <cell r="Q656">
            <v>0.31161919999999999</v>
          </cell>
          <cell r="R656">
            <v>76.302539999999993</v>
          </cell>
          <cell r="S656">
            <v>0.84383059999999999</v>
          </cell>
          <cell r="T656">
            <v>0.6271312</v>
          </cell>
          <cell r="U656">
            <v>12.582788054676708</v>
          </cell>
          <cell r="V656">
            <v>1.6986692188244515E-2</v>
          </cell>
          <cell r="AA656">
            <v>25.203040000000001</v>
          </cell>
          <cell r="AB656">
            <v>86.843919999999997</v>
          </cell>
          <cell r="AC656">
            <v>0.29684110000000002</v>
          </cell>
          <cell r="AD656">
            <v>6.3227154300000005E-2</v>
          </cell>
          <cell r="AE656">
            <v>37.806420000000003</v>
          </cell>
          <cell r="AF656">
            <v>127.9773</v>
          </cell>
        </row>
        <row r="657">
          <cell r="A657" t="str">
            <v>IDRIS - BASE3. High Value</v>
          </cell>
          <cell r="B657" t="str">
            <v>Oil-Gas</v>
          </cell>
          <cell r="C657" t="str">
            <v>3. High Value</v>
          </cell>
          <cell r="D657" t="str">
            <v>IDRIS - BASE</v>
          </cell>
          <cell r="E657" t="str">
            <v>IDRIS</v>
          </cell>
          <cell r="F657" t="str">
            <v>E0. On Production</v>
          </cell>
          <cell r="G657" t="str">
            <v>BOB PERTAMINA - BUMI SIAK PUSAKO</v>
          </cell>
          <cell r="H657">
            <v>0.21299999999999999</v>
          </cell>
          <cell r="K657">
            <v>1907</v>
          </cell>
          <cell r="L657">
            <v>86.9</v>
          </cell>
          <cell r="M657">
            <v>0.31</v>
          </cell>
          <cell r="N657">
            <v>69.86</v>
          </cell>
          <cell r="P657" t="str">
            <v/>
          </cell>
          <cell r="Q657">
            <v>0.31161919999999999</v>
          </cell>
          <cell r="R657">
            <v>76.302539999999993</v>
          </cell>
          <cell r="S657">
            <v>0.84383059999999999</v>
          </cell>
          <cell r="T657">
            <v>0.6271312</v>
          </cell>
          <cell r="U657">
            <v>12.582788054676708</v>
          </cell>
          <cell r="V657">
            <v>1.6986692188244515E-2</v>
          </cell>
          <cell r="AA657">
            <v>25.203040000000001</v>
          </cell>
          <cell r="AB657">
            <v>86.843919999999997</v>
          </cell>
          <cell r="AC657">
            <v>0.29684110000000002</v>
          </cell>
          <cell r="AD657">
            <v>6.3227154300000005E-2</v>
          </cell>
          <cell r="AE657">
            <v>37.806420000000003</v>
          </cell>
          <cell r="AF657">
            <v>127.9773</v>
          </cell>
        </row>
        <row r="658">
          <cell r="A658" t="str">
            <v>INDRI - BASE1. Low Value</v>
          </cell>
          <cell r="B658" t="str">
            <v>Oil-Gas</v>
          </cell>
          <cell r="C658" t="str">
            <v>1. Low Value</v>
          </cell>
          <cell r="D658" t="str">
            <v>INDRI - BASE</v>
          </cell>
          <cell r="E658" t="str">
            <v>INDRI</v>
          </cell>
          <cell r="F658" t="str">
            <v>E0. On Production</v>
          </cell>
          <cell r="G658" t="str">
            <v>PT PERTAMINA HULU ENERGI OSES</v>
          </cell>
          <cell r="H658">
            <v>26.72</v>
          </cell>
          <cell r="K658">
            <v>3500</v>
          </cell>
          <cell r="L658">
            <v>83.050000000000011</v>
          </cell>
          <cell r="M658">
            <v>0.28000000000000003</v>
          </cell>
          <cell r="N658">
            <v>1695.5</v>
          </cell>
          <cell r="P658" t="str">
            <v/>
          </cell>
          <cell r="Q658">
            <v>0.28644199999999997</v>
          </cell>
          <cell r="R658">
            <v>1678.2719999999999</v>
          </cell>
          <cell r="S658">
            <v>0.69697600000000004</v>
          </cell>
          <cell r="T658">
            <v>0.79639329999999997</v>
          </cell>
          <cell r="U658">
            <v>266.83602822203716</v>
          </cell>
          <cell r="V658">
            <v>0.36022711790466777</v>
          </cell>
          <cell r="AA658">
            <v>12.167490000000001</v>
          </cell>
          <cell r="AB658">
            <v>67.372699999999995</v>
          </cell>
          <cell r="AC658">
            <v>0.51648939999999999</v>
          </cell>
          <cell r="AD658">
            <v>13.800596767999998</v>
          </cell>
          <cell r="AE658">
            <v>3.851</v>
          </cell>
          <cell r="AF658">
            <v>152.71799999999999</v>
          </cell>
        </row>
        <row r="659">
          <cell r="A659" t="str">
            <v>INDRI - BASE2. Middle Value</v>
          </cell>
          <cell r="B659" t="str">
            <v>Oil-Gas</v>
          </cell>
          <cell r="C659" t="str">
            <v>2. Middle Value</v>
          </cell>
          <cell r="D659" t="str">
            <v>INDRI - BASE</v>
          </cell>
          <cell r="E659" t="str">
            <v>INDRI</v>
          </cell>
          <cell r="F659" t="str">
            <v>E0. On Production</v>
          </cell>
          <cell r="G659" t="str">
            <v>PT PERTAMINA HULU ENERGI OSES</v>
          </cell>
          <cell r="H659">
            <v>26.72</v>
          </cell>
          <cell r="K659">
            <v>3500</v>
          </cell>
          <cell r="L659">
            <v>83.050000000000011</v>
          </cell>
          <cell r="M659">
            <v>0.28000000000000003</v>
          </cell>
          <cell r="N659">
            <v>1695.5</v>
          </cell>
          <cell r="P659" t="str">
            <v/>
          </cell>
          <cell r="Q659">
            <v>0.28644199999999997</v>
          </cell>
          <cell r="R659">
            <v>1678.2719999999999</v>
          </cell>
          <cell r="S659">
            <v>0.69697600000000004</v>
          </cell>
          <cell r="T659">
            <v>0.79639329999999997</v>
          </cell>
          <cell r="U659">
            <v>266.83602822203716</v>
          </cell>
          <cell r="V659">
            <v>0.36022711790466777</v>
          </cell>
          <cell r="AA659">
            <v>12.167490000000001</v>
          </cell>
          <cell r="AB659">
            <v>67.372699999999995</v>
          </cell>
          <cell r="AC659">
            <v>0.51648939999999999</v>
          </cell>
          <cell r="AD659">
            <v>13.800596767999998</v>
          </cell>
          <cell r="AE659">
            <v>3.851</v>
          </cell>
          <cell r="AF659">
            <v>152.71799999999999</v>
          </cell>
        </row>
        <row r="660">
          <cell r="A660" t="str">
            <v>INDRI - BASE3. High Value</v>
          </cell>
          <cell r="B660" t="str">
            <v>Oil-Gas</v>
          </cell>
          <cell r="C660" t="str">
            <v>3. High Value</v>
          </cell>
          <cell r="D660" t="str">
            <v>INDRI - BASE</v>
          </cell>
          <cell r="E660" t="str">
            <v>INDRI</v>
          </cell>
          <cell r="F660" t="str">
            <v>E0. On Production</v>
          </cell>
          <cell r="G660" t="str">
            <v>PT PERTAMINA HULU ENERGI OSES</v>
          </cell>
          <cell r="H660">
            <v>26.72</v>
          </cell>
          <cell r="K660">
            <v>3500</v>
          </cell>
          <cell r="L660">
            <v>83.050000000000011</v>
          </cell>
          <cell r="M660">
            <v>0.28000000000000003</v>
          </cell>
          <cell r="N660">
            <v>1695.5</v>
          </cell>
          <cell r="P660" t="str">
            <v/>
          </cell>
          <cell r="Q660">
            <v>0.28644199999999997</v>
          </cell>
          <cell r="R660">
            <v>1678.2719999999999</v>
          </cell>
          <cell r="S660">
            <v>0.69697600000000004</v>
          </cell>
          <cell r="T660">
            <v>0.79639329999999997</v>
          </cell>
          <cell r="U660">
            <v>266.83602822203716</v>
          </cell>
          <cell r="V660">
            <v>0.36022711790466777</v>
          </cell>
          <cell r="AA660">
            <v>12.167490000000001</v>
          </cell>
          <cell r="AB660">
            <v>67.372699999999995</v>
          </cell>
          <cell r="AC660">
            <v>0.51648939999999999</v>
          </cell>
          <cell r="AD660">
            <v>13.800596767999998</v>
          </cell>
          <cell r="AE660">
            <v>3.851</v>
          </cell>
          <cell r="AF660">
            <v>152.71799999999999</v>
          </cell>
        </row>
        <row r="661">
          <cell r="A661" t="str">
            <v>JAMBON - BASE1. Low Value</v>
          </cell>
          <cell r="B661" t="str">
            <v>Oil-Gas</v>
          </cell>
          <cell r="C661" t="str">
            <v>1. Low Value</v>
          </cell>
          <cell r="D661" t="str">
            <v>JAMBON - BASE</v>
          </cell>
          <cell r="E661" t="str">
            <v>JAMBON</v>
          </cell>
          <cell r="F661" t="str">
            <v>E0. On Production</v>
          </cell>
          <cell r="G661" t="str">
            <v>PT PERTAMINA HULU ROKAN</v>
          </cell>
          <cell r="H661">
            <v>1.6850000000000001</v>
          </cell>
          <cell r="K661">
            <v>3081</v>
          </cell>
          <cell r="L661" t="str">
            <v/>
          </cell>
          <cell r="M661">
            <v>0.09</v>
          </cell>
          <cell r="N661">
            <v>61.005000000000003</v>
          </cell>
          <cell r="P661" t="str">
            <v/>
          </cell>
          <cell r="Q661">
            <v>9.8307519999999995E-2</v>
          </cell>
          <cell r="R661">
            <v>91.522379999999998</v>
          </cell>
          <cell r="S661">
            <v>0.64769489999999996</v>
          </cell>
          <cell r="T661">
            <v>0.79773830000000001</v>
          </cell>
          <cell r="U661">
            <v>4.648843929009665</v>
          </cell>
          <cell r="V661">
            <v>6.2759128191725204E-3</v>
          </cell>
          <cell r="AA661">
            <v>9.9616299999999995</v>
          </cell>
          <cell r="AB661">
            <v>8.5592129999999997</v>
          </cell>
          <cell r="AC661">
            <v>0.54051550000000004</v>
          </cell>
          <cell r="AD661">
            <v>0.91076861750000004</v>
          </cell>
          <cell r="AE661">
            <v>51.23319</v>
          </cell>
          <cell r="AF661">
            <v>46.287820000000004</v>
          </cell>
        </row>
        <row r="662">
          <cell r="A662" t="str">
            <v>JAMBON - BASE2. Middle Value</v>
          </cell>
          <cell r="B662" t="str">
            <v>Oil-Gas</v>
          </cell>
          <cell r="C662" t="str">
            <v>2. Middle Value</v>
          </cell>
          <cell r="D662" t="str">
            <v>JAMBON - BASE</v>
          </cell>
          <cell r="E662" t="str">
            <v>JAMBON</v>
          </cell>
          <cell r="F662" t="str">
            <v>E0. On Production</v>
          </cell>
          <cell r="G662" t="str">
            <v>PT PERTAMINA HULU ROKAN</v>
          </cell>
          <cell r="H662">
            <v>1.6850000000000001</v>
          </cell>
          <cell r="K662">
            <v>3081</v>
          </cell>
          <cell r="L662" t="str">
            <v/>
          </cell>
          <cell r="M662">
            <v>0.09</v>
          </cell>
          <cell r="N662">
            <v>61.005000000000003</v>
          </cell>
          <cell r="P662" t="str">
            <v/>
          </cell>
          <cell r="Q662">
            <v>9.8307519999999995E-2</v>
          </cell>
          <cell r="R662">
            <v>91.522379999999998</v>
          </cell>
          <cell r="S662">
            <v>0.64769489999999996</v>
          </cell>
          <cell r="T662">
            <v>0.79773830000000001</v>
          </cell>
          <cell r="U662">
            <v>4.648843929009665</v>
          </cell>
          <cell r="V662">
            <v>6.2759128191725204E-3</v>
          </cell>
          <cell r="AA662">
            <v>9.9616299999999995</v>
          </cell>
          <cell r="AB662">
            <v>8.5592129999999997</v>
          </cell>
          <cell r="AC662">
            <v>0.54051550000000004</v>
          </cell>
          <cell r="AD662">
            <v>0.91076861750000004</v>
          </cell>
          <cell r="AE662">
            <v>51.23319</v>
          </cell>
          <cell r="AF662">
            <v>46.287820000000004</v>
          </cell>
        </row>
        <row r="663">
          <cell r="A663" t="str">
            <v>JAMBON - BASE3. High Value</v>
          </cell>
          <cell r="B663" t="str">
            <v>Oil-Gas</v>
          </cell>
          <cell r="C663" t="str">
            <v>3. High Value</v>
          </cell>
          <cell r="D663" t="str">
            <v>JAMBON - BASE</v>
          </cell>
          <cell r="E663" t="str">
            <v>JAMBON</v>
          </cell>
          <cell r="F663" t="str">
            <v>E0. On Production</v>
          </cell>
          <cell r="G663" t="str">
            <v>PT PERTAMINA HULU ROKAN</v>
          </cell>
          <cell r="H663">
            <v>1.6850000000000001</v>
          </cell>
          <cell r="K663">
            <v>3081</v>
          </cell>
          <cell r="L663" t="str">
            <v/>
          </cell>
          <cell r="M663">
            <v>0.09</v>
          </cell>
          <cell r="N663">
            <v>61.005000000000003</v>
          </cell>
          <cell r="P663" t="str">
            <v/>
          </cell>
          <cell r="Q663">
            <v>9.8307519999999995E-2</v>
          </cell>
          <cell r="R663">
            <v>91.522379999999998</v>
          </cell>
          <cell r="S663">
            <v>0.64769489999999996</v>
          </cell>
          <cell r="T663">
            <v>0.79773830000000001</v>
          </cell>
          <cell r="U663">
            <v>4.648843929009665</v>
          </cell>
          <cell r="V663">
            <v>6.2759128191725204E-3</v>
          </cell>
          <cell r="AA663">
            <v>9.9616299999999995</v>
          </cell>
          <cell r="AB663">
            <v>8.5592129999999997</v>
          </cell>
          <cell r="AC663">
            <v>0.54051550000000004</v>
          </cell>
          <cell r="AD663">
            <v>0.91076861750000004</v>
          </cell>
          <cell r="AE663">
            <v>51.23319</v>
          </cell>
          <cell r="AF663">
            <v>46.287820000000004</v>
          </cell>
        </row>
        <row r="664">
          <cell r="A664" t="str">
            <v>BATUR - BASE1. Low Value</v>
          </cell>
          <cell r="B664" t="str">
            <v>Gas</v>
          </cell>
          <cell r="C664" t="str">
            <v>1. Low Value</v>
          </cell>
          <cell r="D664" t="str">
            <v>BATUR - BASE</v>
          </cell>
          <cell r="E664" t="str">
            <v>BATUR</v>
          </cell>
          <cell r="F664" t="str">
            <v>E0. On Production</v>
          </cell>
          <cell r="G664" t="str">
            <v>KANGEAN ENERGY INDONESIA LTD.</v>
          </cell>
          <cell r="H664">
            <v>86</v>
          </cell>
          <cell r="K664">
            <v>3000</v>
          </cell>
          <cell r="L664">
            <v>56.650000000000006</v>
          </cell>
          <cell r="M664">
            <v>0.46333333333333332</v>
          </cell>
          <cell r="N664">
            <v>80</v>
          </cell>
          <cell r="O664">
            <v>0</v>
          </cell>
          <cell r="P664" t="str">
            <v/>
          </cell>
          <cell r="Q664">
            <v>0.43520120000000001</v>
          </cell>
          <cell r="R664">
            <v>144.822</v>
          </cell>
          <cell r="S664">
            <v>0.61365700000000001</v>
          </cell>
          <cell r="T664">
            <v>0.58912730000000002</v>
          </cell>
          <cell r="U664">
            <v>22.785547366182765</v>
          </cell>
          <cell r="V664">
            <v>3.0760359132502035E-2</v>
          </cell>
          <cell r="AA664">
            <v>170.7706</v>
          </cell>
          <cell r="AB664">
            <v>8.1778220000000008</v>
          </cell>
          <cell r="AC664">
            <v>0.38032690000000002</v>
          </cell>
          <cell r="AD664">
            <v>32.708113400000002</v>
          </cell>
          <cell r="AE664">
            <v>22.52037</v>
          </cell>
          <cell r="AF664">
            <v>175.5437</v>
          </cell>
        </row>
        <row r="665">
          <cell r="A665" t="str">
            <v>BATUR - BASE2. Middle Value</v>
          </cell>
          <cell r="B665" t="str">
            <v>Gas</v>
          </cell>
          <cell r="C665" t="str">
            <v>2. Middle Value</v>
          </cell>
          <cell r="D665" t="str">
            <v>BATUR - BASE</v>
          </cell>
          <cell r="E665" t="str">
            <v>BATUR</v>
          </cell>
          <cell r="F665" t="str">
            <v>E0. On Production</v>
          </cell>
          <cell r="G665" t="str">
            <v>KANGEAN ENERGY INDONESIA LTD.</v>
          </cell>
          <cell r="H665">
            <v>102.82</v>
          </cell>
          <cell r="K665">
            <v>3000</v>
          </cell>
          <cell r="L665">
            <v>56.650000000000006</v>
          </cell>
          <cell r="M665">
            <v>0.46333333333333332</v>
          </cell>
          <cell r="N665">
            <v>80</v>
          </cell>
          <cell r="O665">
            <v>0</v>
          </cell>
          <cell r="P665" t="str">
            <v/>
          </cell>
          <cell r="Q665">
            <v>0.43520120000000001</v>
          </cell>
          <cell r="R665">
            <v>144.822</v>
          </cell>
          <cell r="S665">
            <v>0.61365700000000001</v>
          </cell>
          <cell r="T665">
            <v>0.58912730000000002</v>
          </cell>
          <cell r="U665">
            <v>22.785547366182765</v>
          </cell>
          <cell r="V665">
            <v>3.0760359132502035E-2</v>
          </cell>
          <cell r="AA665">
            <v>170.7706</v>
          </cell>
          <cell r="AB665">
            <v>8.1778220000000008</v>
          </cell>
          <cell r="AC665">
            <v>0.38032690000000002</v>
          </cell>
          <cell r="AD665">
            <v>39.105211857999997</v>
          </cell>
          <cell r="AE665">
            <v>22.52037</v>
          </cell>
          <cell r="AF665">
            <v>175.5437</v>
          </cell>
        </row>
        <row r="666">
          <cell r="A666" t="str">
            <v>BATUR - BASE3. High Value</v>
          </cell>
          <cell r="B666" t="str">
            <v>Gas</v>
          </cell>
          <cell r="C666" t="str">
            <v>3. High Value</v>
          </cell>
          <cell r="D666" t="str">
            <v>BATUR - BASE</v>
          </cell>
          <cell r="E666" t="str">
            <v>BATUR</v>
          </cell>
          <cell r="F666" t="str">
            <v>E0. On Production</v>
          </cell>
          <cell r="G666" t="str">
            <v>KANGEAN ENERGY INDONESIA LTD.</v>
          </cell>
          <cell r="H666">
            <v>121.6</v>
          </cell>
          <cell r="K666">
            <v>3000</v>
          </cell>
          <cell r="L666">
            <v>56.650000000000006</v>
          </cell>
          <cell r="M666">
            <v>0.46333333333333332</v>
          </cell>
          <cell r="N666">
            <v>80</v>
          </cell>
          <cell r="O666">
            <v>0</v>
          </cell>
          <cell r="P666" t="str">
            <v/>
          </cell>
          <cell r="Q666">
            <v>0.43520120000000001</v>
          </cell>
          <cell r="R666">
            <v>144.822</v>
          </cell>
          <cell r="S666">
            <v>0.61365700000000001</v>
          </cell>
          <cell r="T666">
            <v>0.58912730000000002</v>
          </cell>
          <cell r="U666">
            <v>22.785547366182765</v>
          </cell>
          <cell r="V666">
            <v>3.0760359132502035E-2</v>
          </cell>
          <cell r="AA666">
            <v>170.7706</v>
          </cell>
          <cell r="AB666">
            <v>8.1778220000000008</v>
          </cell>
          <cell r="AC666">
            <v>0.38032690000000002</v>
          </cell>
          <cell r="AD666">
            <v>46.247751039999997</v>
          </cell>
          <cell r="AE666">
            <v>22.52037</v>
          </cell>
          <cell r="AF666">
            <v>175.5437</v>
          </cell>
        </row>
        <row r="667">
          <cell r="A667" t="str">
            <v>JANGKAR - BASE3. High Value</v>
          </cell>
          <cell r="B667" t="str">
            <v>Oil-Gas</v>
          </cell>
          <cell r="C667" t="str">
            <v>3. High Value</v>
          </cell>
          <cell r="D667" t="str">
            <v>JANGKAR - BASE</v>
          </cell>
          <cell r="E667" t="str">
            <v>JANGKAR</v>
          </cell>
          <cell r="F667" t="str">
            <v>E8. Further Development Not Viable</v>
          </cell>
          <cell r="G667" t="str">
            <v>STAR ENERGY (KAKAP) LTD.</v>
          </cell>
          <cell r="H667">
            <v>24.978999999999999</v>
          </cell>
          <cell r="K667">
            <v>5577</v>
          </cell>
          <cell r="L667">
            <v>106.15</v>
          </cell>
          <cell r="M667">
            <v>0.25</v>
          </cell>
          <cell r="N667" t="str">
            <v/>
          </cell>
          <cell r="O667">
            <v>0</v>
          </cell>
          <cell r="P667" t="str">
            <v/>
          </cell>
          <cell r="Q667">
            <v>0.24318409999999999</v>
          </cell>
          <cell r="R667">
            <v>231.4837</v>
          </cell>
          <cell r="S667">
            <v>0.79783979999999999</v>
          </cell>
          <cell r="T667">
            <v>0.88394700000000004</v>
          </cell>
          <cell r="U667">
            <v>39.700640652478754</v>
          </cell>
          <cell r="V667">
            <v>5.359563870179887E-2</v>
          </cell>
          <cell r="AA667">
            <v>32.252659999999999</v>
          </cell>
          <cell r="AB667">
            <v>96.939589999999995</v>
          </cell>
          <cell r="AC667">
            <v>0.2318479</v>
          </cell>
          <cell r="AD667">
            <v>5.7913286940999997</v>
          </cell>
          <cell r="AE667">
            <v>13.421659999999999</v>
          </cell>
          <cell r="AF667">
            <v>172.815</v>
          </cell>
        </row>
        <row r="668">
          <cell r="A668" t="str">
            <v>JATINEGARA - BASE1. Low Value</v>
          </cell>
          <cell r="B668" t="str">
            <v>Oil-Gas</v>
          </cell>
          <cell r="C668" t="str">
            <v>1. Low Value</v>
          </cell>
          <cell r="D668" t="str">
            <v>JATINEGARA - BASE</v>
          </cell>
          <cell r="E668" t="str">
            <v>JATINEGARA</v>
          </cell>
          <cell r="F668" t="str">
            <v>E0. On Production</v>
          </cell>
          <cell r="G668" t="str">
            <v>PT PERTAMINA EP</v>
          </cell>
          <cell r="H668">
            <v>55.59</v>
          </cell>
          <cell r="K668">
            <v>1565</v>
          </cell>
          <cell r="L668">
            <v>51.150000000000006</v>
          </cell>
          <cell r="M668">
            <v>0.3</v>
          </cell>
          <cell r="N668">
            <v>65</v>
          </cell>
          <cell r="P668" t="str">
            <v/>
          </cell>
          <cell r="Q668">
            <v>0.30297230000000003</v>
          </cell>
          <cell r="R668">
            <v>114.4529</v>
          </cell>
          <cell r="S668">
            <v>0.69339510000000004</v>
          </cell>
          <cell r="T668">
            <v>0.84238550000000001</v>
          </cell>
          <cell r="U668">
            <v>20.254492978822764</v>
          </cell>
          <cell r="V668">
            <v>2.7343450129269618E-2</v>
          </cell>
          <cell r="AA668">
            <v>43.841070000000002</v>
          </cell>
          <cell r="AB668">
            <v>14.954140000000001</v>
          </cell>
          <cell r="AC668">
            <v>0.3546666</v>
          </cell>
          <cell r="AD668">
            <v>19.715916293999999</v>
          </cell>
          <cell r="AE668">
            <v>0.46650459999999999</v>
          </cell>
          <cell r="AF668">
            <v>17.62584</v>
          </cell>
        </row>
        <row r="669">
          <cell r="A669" t="str">
            <v>JATINEGARA - BASE2. Middle Value</v>
          </cell>
          <cell r="B669" t="str">
            <v>Oil-Gas</v>
          </cell>
          <cell r="C669" t="str">
            <v>2. Middle Value</v>
          </cell>
          <cell r="D669" t="str">
            <v>JATINEGARA - BASE</v>
          </cell>
          <cell r="E669" t="str">
            <v>JATINEGARA</v>
          </cell>
          <cell r="F669" t="str">
            <v>E0. On Production</v>
          </cell>
          <cell r="G669" t="str">
            <v>PT PERTAMINA EP</v>
          </cell>
          <cell r="H669">
            <v>59.752000000000002</v>
          </cell>
          <cell r="K669">
            <v>1565</v>
          </cell>
          <cell r="L669">
            <v>51.150000000000006</v>
          </cell>
          <cell r="M669">
            <v>0.3</v>
          </cell>
          <cell r="N669">
            <v>65</v>
          </cell>
          <cell r="P669" t="str">
            <v/>
          </cell>
          <cell r="Q669">
            <v>0.30297230000000003</v>
          </cell>
          <cell r="R669">
            <v>114.4529</v>
          </cell>
          <cell r="S669">
            <v>0.69339510000000004</v>
          </cell>
          <cell r="T669">
            <v>0.84238550000000001</v>
          </cell>
          <cell r="U669">
            <v>20.254492978822764</v>
          </cell>
          <cell r="V669">
            <v>2.7343450129269618E-2</v>
          </cell>
          <cell r="AA669">
            <v>43.841070000000002</v>
          </cell>
          <cell r="AB669">
            <v>14.954140000000001</v>
          </cell>
          <cell r="AC669">
            <v>0.3546666</v>
          </cell>
          <cell r="AD669">
            <v>21.1920386832</v>
          </cell>
          <cell r="AE669">
            <v>0.46650459999999999</v>
          </cell>
          <cell r="AF669">
            <v>17.62584</v>
          </cell>
        </row>
        <row r="670">
          <cell r="A670" t="str">
            <v>SIRASUN - BASE1. Low Value</v>
          </cell>
          <cell r="B670" t="str">
            <v>Gas</v>
          </cell>
          <cell r="C670" t="str">
            <v>1. Low Value</v>
          </cell>
          <cell r="D670" t="str">
            <v>SIRASUN - BASE</v>
          </cell>
          <cell r="E670" t="str">
            <v>SIRASUN</v>
          </cell>
          <cell r="F670" t="str">
            <v>E0. On Production</v>
          </cell>
          <cell r="G670" t="str">
            <v>KANGEAN ENERGY INDONESIA LTD.</v>
          </cell>
          <cell r="H670">
            <v>650.70000000000005</v>
          </cell>
          <cell r="K670">
            <v>2000</v>
          </cell>
          <cell r="L670" t="str">
            <v/>
          </cell>
          <cell r="N670" t="str">
            <v/>
          </cell>
          <cell r="P670" t="str">
            <v/>
          </cell>
          <cell r="Q670">
            <v>0.32933459999999998</v>
          </cell>
          <cell r="R670">
            <v>325.2355</v>
          </cell>
          <cell r="S670">
            <v>0.65031709999999998</v>
          </cell>
          <cell r="T670">
            <v>0.77762149999999997</v>
          </cell>
          <cell r="U670">
            <v>54.166245929352641</v>
          </cell>
          <cell r="V670">
            <v>7.312412341338656E-2</v>
          </cell>
          <cell r="AA670">
            <v>43.87106</v>
          </cell>
          <cell r="AB670">
            <v>11.8787</v>
          </cell>
          <cell r="AC670">
            <v>0.61658630000000003</v>
          </cell>
          <cell r="AD670">
            <v>401.21270541000007</v>
          </cell>
          <cell r="AE670">
            <v>87.573300000000003</v>
          </cell>
          <cell r="AF670">
            <v>71.120859999999993</v>
          </cell>
        </row>
        <row r="671">
          <cell r="A671" t="str">
            <v>SIRASUN - BASE2. Middle Value</v>
          </cell>
          <cell r="B671" t="str">
            <v>Gas</v>
          </cell>
          <cell r="C671" t="str">
            <v>2. Middle Value</v>
          </cell>
          <cell r="D671" t="str">
            <v>SIRASUN - BASE</v>
          </cell>
          <cell r="E671" t="str">
            <v>SIRASUN</v>
          </cell>
          <cell r="F671" t="str">
            <v>E0. On Production</v>
          </cell>
          <cell r="G671" t="str">
            <v>KANGEAN ENERGY INDONESIA LTD.</v>
          </cell>
          <cell r="H671">
            <v>778.7</v>
          </cell>
          <cell r="K671">
            <v>2000</v>
          </cell>
          <cell r="L671" t="str">
            <v/>
          </cell>
          <cell r="N671" t="str">
            <v/>
          </cell>
          <cell r="P671" t="str">
            <v/>
          </cell>
          <cell r="Q671">
            <v>0.32933459999999998</v>
          </cell>
          <cell r="R671">
            <v>325.2355</v>
          </cell>
          <cell r="S671">
            <v>0.65031709999999998</v>
          </cell>
          <cell r="T671">
            <v>0.77762149999999997</v>
          </cell>
          <cell r="U671">
            <v>54.166245929352641</v>
          </cell>
          <cell r="V671">
            <v>7.312412341338656E-2</v>
          </cell>
          <cell r="AA671">
            <v>43.87106</v>
          </cell>
          <cell r="AB671">
            <v>11.8787</v>
          </cell>
          <cell r="AC671">
            <v>0.61658630000000003</v>
          </cell>
          <cell r="AD671">
            <v>480.13575181000004</v>
          </cell>
          <cell r="AE671">
            <v>87.573300000000003</v>
          </cell>
          <cell r="AF671">
            <v>71.120859999999993</v>
          </cell>
        </row>
        <row r="672">
          <cell r="A672" t="str">
            <v>SIRASUN - BASE3. High Value</v>
          </cell>
          <cell r="B672" t="str">
            <v>Gas</v>
          </cell>
          <cell r="C672" t="str">
            <v>3. High Value</v>
          </cell>
          <cell r="D672" t="str">
            <v>SIRASUN - BASE</v>
          </cell>
          <cell r="E672" t="str">
            <v>SIRASUN</v>
          </cell>
          <cell r="F672" t="str">
            <v>E0. On Production</v>
          </cell>
          <cell r="G672" t="str">
            <v>KANGEAN ENERGY INDONESIA LTD.</v>
          </cell>
          <cell r="H672">
            <v>812.4</v>
          </cell>
          <cell r="K672">
            <v>2000</v>
          </cell>
          <cell r="L672" t="str">
            <v/>
          </cell>
          <cell r="N672" t="str">
            <v/>
          </cell>
          <cell r="P672" t="str">
            <v/>
          </cell>
          <cell r="Q672">
            <v>0.32933459999999998</v>
          </cell>
          <cell r="R672">
            <v>325.2355</v>
          </cell>
          <cell r="S672">
            <v>0.65031709999999998</v>
          </cell>
          <cell r="T672">
            <v>0.77762149999999997</v>
          </cell>
          <cell r="U672">
            <v>54.166245929352641</v>
          </cell>
          <cell r="V672">
            <v>7.312412341338656E-2</v>
          </cell>
          <cell r="AA672">
            <v>43.87106</v>
          </cell>
          <cell r="AB672">
            <v>11.8787</v>
          </cell>
          <cell r="AC672">
            <v>0.61658630000000003</v>
          </cell>
          <cell r="AD672">
            <v>500.91471012</v>
          </cell>
          <cell r="AE672">
            <v>87.573300000000003</v>
          </cell>
          <cell r="AF672">
            <v>71.120859999999993</v>
          </cell>
        </row>
        <row r="673">
          <cell r="A673" t="str">
            <v>ARAR - BASE1. Low Value</v>
          </cell>
          <cell r="B673" t="str">
            <v>Gas</v>
          </cell>
          <cell r="C673" t="str">
            <v>1. Low Value</v>
          </cell>
          <cell r="D673" t="str">
            <v>ARAR - BASE</v>
          </cell>
          <cell r="E673" t="str">
            <v>ARAR</v>
          </cell>
          <cell r="F673" t="str">
            <v>E0. On Production</v>
          </cell>
          <cell r="G673" t="str">
            <v>PETROGAS (BASIN) LTD.</v>
          </cell>
          <cell r="H673">
            <v>118</v>
          </cell>
          <cell r="K673">
            <v>8747</v>
          </cell>
          <cell r="L673">
            <v>151.69999999999999</v>
          </cell>
          <cell r="M673">
            <v>0.15</v>
          </cell>
          <cell r="N673">
            <v>26</v>
          </cell>
          <cell r="O673">
            <v>0</v>
          </cell>
          <cell r="P673">
            <v>0.76</v>
          </cell>
          <cell r="Q673">
            <v>0.15243490000000001</v>
          </cell>
          <cell r="R673">
            <v>29.375119999999999</v>
          </cell>
          <cell r="S673">
            <v>0.89674410000000004</v>
          </cell>
          <cell r="T673">
            <v>0.76028499999999999</v>
          </cell>
          <cell r="U673">
            <v>3.05287491072772</v>
          </cell>
          <cell r="V673">
            <v>4.1213637369081979E-3</v>
          </cell>
          <cell r="AA673">
            <v>88.049800000000005</v>
          </cell>
          <cell r="AB673">
            <v>36.895310000000002</v>
          </cell>
          <cell r="AC673">
            <v>0.74877669999999996</v>
          </cell>
          <cell r="AD673">
            <v>88.35565059999999</v>
          </cell>
          <cell r="AE673">
            <v>18.841719999999999</v>
          </cell>
          <cell r="AF673">
            <v>234.68559999999999</v>
          </cell>
        </row>
        <row r="674">
          <cell r="A674" t="str">
            <v>ARAR - BASE2. Middle Value</v>
          </cell>
          <cell r="B674" t="str">
            <v>Gas</v>
          </cell>
          <cell r="C674" t="str">
            <v>2. Middle Value</v>
          </cell>
          <cell r="D674" t="str">
            <v>ARAR - BASE</v>
          </cell>
          <cell r="E674" t="str">
            <v>ARAR</v>
          </cell>
          <cell r="F674" t="str">
            <v>E0. On Production</v>
          </cell>
          <cell r="G674" t="str">
            <v>PETROGAS (BASIN) LTD.</v>
          </cell>
          <cell r="H674">
            <v>118</v>
          </cell>
          <cell r="K674">
            <v>8747</v>
          </cell>
          <cell r="L674">
            <v>151.69999999999999</v>
          </cell>
          <cell r="M674">
            <v>0.15</v>
          </cell>
          <cell r="N674">
            <v>26</v>
          </cell>
          <cell r="O674">
            <v>0</v>
          </cell>
          <cell r="P674">
            <v>0.76</v>
          </cell>
          <cell r="Q674">
            <v>0.15243490000000001</v>
          </cell>
          <cell r="R674">
            <v>29.375119999999999</v>
          </cell>
          <cell r="S674">
            <v>0.89674410000000004</v>
          </cell>
          <cell r="T674">
            <v>0.76028499999999999</v>
          </cell>
          <cell r="U674">
            <v>3.05287491072772</v>
          </cell>
          <cell r="V674">
            <v>4.1213637369081979E-3</v>
          </cell>
          <cell r="AA674">
            <v>88.049800000000005</v>
          </cell>
          <cell r="AB674">
            <v>36.895310000000002</v>
          </cell>
          <cell r="AC674">
            <v>0.74877669999999996</v>
          </cell>
          <cell r="AD674">
            <v>88.35565059999999</v>
          </cell>
          <cell r="AE674">
            <v>18.841719999999999</v>
          </cell>
          <cell r="AF674">
            <v>234.68559999999999</v>
          </cell>
        </row>
        <row r="675">
          <cell r="A675" t="str">
            <v>ARAR - BASE3. High Value</v>
          </cell>
          <cell r="B675" t="str">
            <v>Gas</v>
          </cell>
          <cell r="C675" t="str">
            <v>3. High Value</v>
          </cell>
          <cell r="D675" t="str">
            <v>ARAR - BASE</v>
          </cell>
          <cell r="E675" t="str">
            <v>ARAR</v>
          </cell>
          <cell r="F675" t="str">
            <v>E0. On Production</v>
          </cell>
          <cell r="G675" t="str">
            <v>PETROGAS (BASIN) LTD.</v>
          </cell>
          <cell r="H675">
            <v>118</v>
          </cell>
          <cell r="K675">
            <v>8747</v>
          </cell>
          <cell r="L675">
            <v>151.69999999999999</v>
          </cell>
          <cell r="M675">
            <v>0.15</v>
          </cell>
          <cell r="N675">
            <v>26</v>
          </cell>
          <cell r="O675">
            <v>0</v>
          </cell>
          <cell r="P675">
            <v>0.76</v>
          </cell>
          <cell r="Q675">
            <v>0.15243490000000001</v>
          </cell>
          <cell r="R675">
            <v>29.375119999999999</v>
          </cell>
          <cell r="S675">
            <v>0.89674410000000004</v>
          </cell>
          <cell r="T675">
            <v>0.76028499999999999</v>
          </cell>
          <cell r="U675">
            <v>3.05287491072772</v>
          </cell>
          <cell r="V675">
            <v>4.1213637369081979E-3</v>
          </cell>
          <cell r="AA675">
            <v>88.049800000000005</v>
          </cell>
          <cell r="AB675">
            <v>36.895310000000002</v>
          </cell>
          <cell r="AC675">
            <v>0.74877669999999996</v>
          </cell>
          <cell r="AD675">
            <v>88.35565059999999</v>
          </cell>
          <cell r="AE675">
            <v>18.841719999999999</v>
          </cell>
          <cell r="AF675">
            <v>234.68559999999999</v>
          </cell>
        </row>
        <row r="676">
          <cell r="A676" t="str">
            <v>KLARI - BASE1. Low Value</v>
          </cell>
          <cell r="B676" t="str">
            <v>Gas</v>
          </cell>
          <cell r="C676" t="str">
            <v>1. Low Value</v>
          </cell>
          <cell r="D676" t="str">
            <v>KLARI - BASE</v>
          </cell>
          <cell r="E676" t="str">
            <v>KLARI</v>
          </cell>
          <cell r="F676" t="str">
            <v>E0. On Production</v>
          </cell>
          <cell r="G676" t="str">
            <v>PETROGAS (BASIN) LTD.</v>
          </cell>
          <cell r="H676">
            <v>4</v>
          </cell>
          <cell r="K676">
            <v>8300</v>
          </cell>
          <cell r="L676" t="str">
            <v/>
          </cell>
          <cell r="M676">
            <v>0.16</v>
          </cell>
          <cell r="N676">
            <v>26</v>
          </cell>
          <cell r="P676" t="str">
            <v/>
          </cell>
          <cell r="Q676">
            <v>0.16180079999999999</v>
          </cell>
          <cell r="R676">
            <v>59.33775</v>
          </cell>
          <cell r="S676">
            <v>0.56634269999999998</v>
          </cell>
          <cell r="T676">
            <v>0.80343279999999995</v>
          </cell>
          <cell r="U676">
            <v>4.3685831242956583</v>
          </cell>
          <cell r="V676">
            <v>5.8975623294861669E-3</v>
          </cell>
          <cell r="AA676">
            <v>143.52969999999999</v>
          </cell>
          <cell r="AB676">
            <v>476.95280000000002</v>
          </cell>
          <cell r="AC676">
            <v>0.65021519999999999</v>
          </cell>
          <cell r="AD676">
            <v>2.6008608</v>
          </cell>
          <cell r="AE676">
            <v>12.10605</v>
          </cell>
          <cell r="AF676">
            <v>49.624720000000003</v>
          </cell>
        </row>
        <row r="677">
          <cell r="A677" t="str">
            <v>KLARI - BASE2. Middle Value</v>
          </cell>
          <cell r="B677" t="str">
            <v>Gas</v>
          </cell>
          <cell r="C677" t="str">
            <v>2. Middle Value</v>
          </cell>
          <cell r="D677" t="str">
            <v>KLARI - BASE</v>
          </cell>
          <cell r="E677" t="str">
            <v>KLARI</v>
          </cell>
          <cell r="F677" t="str">
            <v>E0. On Production</v>
          </cell>
          <cell r="G677" t="str">
            <v>PETROGAS (BASIN) LTD.</v>
          </cell>
          <cell r="H677">
            <v>4</v>
          </cell>
          <cell r="K677">
            <v>8300</v>
          </cell>
          <cell r="L677" t="str">
            <v/>
          </cell>
          <cell r="M677">
            <v>0.16</v>
          </cell>
          <cell r="N677">
            <v>26</v>
          </cell>
          <cell r="P677" t="str">
            <v/>
          </cell>
          <cell r="Q677">
            <v>0.16180079999999999</v>
          </cell>
          <cell r="R677">
            <v>59.33775</v>
          </cell>
          <cell r="S677">
            <v>0.56634269999999998</v>
          </cell>
          <cell r="T677">
            <v>0.80343279999999995</v>
          </cell>
          <cell r="U677">
            <v>4.3685831242956583</v>
          </cell>
          <cell r="V677">
            <v>5.8975623294861669E-3</v>
          </cell>
          <cell r="AA677">
            <v>143.52969999999999</v>
          </cell>
          <cell r="AB677">
            <v>476.95280000000002</v>
          </cell>
          <cell r="AC677">
            <v>0.65021519999999999</v>
          </cell>
          <cell r="AD677">
            <v>2.6008608</v>
          </cell>
          <cell r="AE677">
            <v>12.10605</v>
          </cell>
          <cell r="AF677">
            <v>49.624720000000003</v>
          </cell>
        </row>
        <row r="678">
          <cell r="A678" t="str">
            <v>KLARI - BASE3. High Value</v>
          </cell>
          <cell r="B678" t="str">
            <v>Gas</v>
          </cell>
          <cell r="C678" t="str">
            <v>3. High Value</v>
          </cell>
          <cell r="D678" t="str">
            <v>KLARI - BASE</v>
          </cell>
          <cell r="E678" t="str">
            <v>KLARI</v>
          </cell>
          <cell r="F678" t="str">
            <v>E0. On Production</v>
          </cell>
          <cell r="G678" t="str">
            <v>PETROGAS (BASIN) LTD.</v>
          </cell>
          <cell r="H678">
            <v>4</v>
          </cell>
          <cell r="K678">
            <v>8300</v>
          </cell>
          <cell r="L678" t="str">
            <v/>
          </cell>
          <cell r="M678">
            <v>0.16</v>
          </cell>
          <cell r="N678">
            <v>26</v>
          </cell>
          <cell r="P678" t="str">
            <v/>
          </cell>
          <cell r="Q678">
            <v>0.16180079999999999</v>
          </cell>
          <cell r="R678">
            <v>59.33775</v>
          </cell>
          <cell r="S678">
            <v>0.56634269999999998</v>
          </cell>
          <cell r="T678">
            <v>0.80343279999999995</v>
          </cell>
          <cell r="U678">
            <v>4.3685831242956583</v>
          </cell>
          <cell r="V678">
            <v>5.8975623294861669E-3</v>
          </cell>
          <cell r="AA678">
            <v>143.52969999999999</v>
          </cell>
          <cell r="AB678">
            <v>476.95280000000002</v>
          </cell>
          <cell r="AC678">
            <v>0.65021519999999999</v>
          </cell>
          <cell r="AD678">
            <v>2.6008608</v>
          </cell>
          <cell r="AE678">
            <v>12.10605</v>
          </cell>
          <cell r="AF678">
            <v>49.624720000000003</v>
          </cell>
        </row>
        <row r="679">
          <cell r="A679" t="str">
            <v>JATINEGARA - BASE3. High Value</v>
          </cell>
          <cell r="B679" t="str">
            <v>Oil-Gas</v>
          </cell>
          <cell r="C679" t="str">
            <v>3. High Value</v>
          </cell>
          <cell r="D679" t="str">
            <v>JATINEGARA - BASE</v>
          </cell>
          <cell r="E679" t="str">
            <v>JATINEGARA</v>
          </cell>
          <cell r="F679" t="str">
            <v>E0. On Production</v>
          </cell>
          <cell r="G679" t="str">
            <v>PT PERTAMINA EP</v>
          </cell>
          <cell r="H679">
            <v>66.951999999999998</v>
          </cell>
          <cell r="K679">
            <v>1565</v>
          </cell>
          <cell r="L679">
            <v>51.150000000000006</v>
          </cell>
          <cell r="M679">
            <v>0.3</v>
          </cell>
          <cell r="N679">
            <v>65</v>
          </cell>
          <cell r="P679" t="str">
            <v/>
          </cell>
          <cell r="Q679">
            <v>0.30297230000000003</v>
          </cell>
          <cell r="R679">
            <v>114.4529</v>
          </cell>
          <cell r="S679">
            <v>0.69339510000000004</v>
          </cell>
          <cell r="T679">
            <v>0.84238550000000001</v>
          </cell>
          <cell r="U679">
            <v>20.254492978822764</v>
          </cell>
          <cell r="V679">
            <v>2.7343450129269618E-2</v>
          </cell>
          <cell r="AA679">
            <v>43.841070000000002</v>
          </cell>
          <cell r="AB679">
            <v>14.954140000000001</v>
          </cell>
          <cell r="AC679">
            <v>0.3546666</v>
          </cell>
          <cell r="AD679">
            <v>23.745638203199999</v>
          </cell>
          <cell r="AE679">
            <v>0.46650459999999999</v>
          </cell>
          <cell r="AF679">
            <v>17.62584</v>
          </cell>
        </row>
        <row r="680">
          <cell r="A680" t="str">
            <v>JATIRARANGON - BASE1. Low Value</v>
          </cell>
          <cell r="B680" t="str">
            <v>Oil-Gas</v>
          </cell>
          <cell r="C680" t="str">
            <v>1. Low Value</v>
          </cell>
          <cell r="D680" t="str">
            <v>JATIRARANGON - BASE</v>
          </cell>
          <cell r="E680" t="str">
            <v>JATIRARANGON</v>
          </cell>
          <cell r="F680" t="str">
            <v>E0. On Production</v>
          </cell>
          <cell r="G680" t="str">
            <v>PT PERTAMINA EP</v>
          </cell>
          <cell r="H680">
            <v>60.23</v>
          </cell>
          <cell r="K680">
            <v>7042.6665000000003</v>
          </cell>
          <cell r="L680" t="str">
            <v/>
          </cell>
          <cell r="N680" t="str">
            <v/>
          </cell>
          <cell r="P680" t="str">
            <v/>
          </cell>
          <cell r="Q680">
            <v>0.22347259999999999</v>
          </cell>
          <cell r="R680">
            <v>93.648859999999999</v>
          </cell>
          <cell r="S680">
            <v>0.51173749999999996</v>
          </cell>
          <cell r="T680">
            <v>0.64334820000000004</v>
          </cell>
          <cell r="U680">
            <v>6.8900140924440674</v>
          </cell>
          <cell r="V680">
            <v>9.3014797716086429E-3</v>
          </cell>
          <cell r="AA680">
            <v>29.166149999999998</v>
          </cell>
          <cell r="AB680">
            <v>38.373919999999998</v>
          </cell>
          <cell r="AC680">
            <v>0.33112049999999998</v>
          </cell>
          <cell r="AD680">
            <v>19.943387714999997</v>
          </cell>
          <cell r="AE680">
            <v>18.288440000000001</v>
          </cell>
          <cell r="AF680">
            <v>33.315100000000001</v>
          </cell>
        </row>
        <row r="681">
          <cell r="A681" t="str">
            <v>JATIRARANGON - BASE2. Middle Value</v>
          </cell>
          <cell r="B681" t="str">
            <v>Oil-Gas</v>
          </cell>
          <cell r="C681" t="str">
            <v>2. Middle Value</v>
          </cell>
          <cell r="D681" t="str">
            <v>JATIRARANGON - BASE</v>
          </cell>
          <cell r="E681" t="str">
            <v>JATIRARANGON</v>
          </cell>
          <cell r="F681" t="str">
            <v>E0. On Production</v>
          </cell>
          <cell r="G681" t="str">
            <v>PT PERTAMINA EP</v>
          </cell>
          <cell r="H681">
            <v>145.012</v>
          </cell>
          <cell r="K681">
            <v>7042.6665000000003</v>
          </cell>
          <cell r="L681" t="str">
            <v/>
          </cell>
          <cell r="N681" t="str">
            <v/>
          </cell>
          <cell r="P681" t="str">
            <v/>
          </cell>
          <cell r="Q681">
            <v>0.22347259999999999</v>
          </cell>
          <cell r="R681">
            <v>93.648859999999999</v>
          </cell>
          <cell r="S681">
            <v>0.51173749999999996</v>
          </cell>
          <cell r="T681">
            <v>0.64334820000000004</v>
          </cell>
          <cell r="U681">
            <v>6.8900140924440674</v>
          </cell>
          <cell r="V681">
            <v>9.3014797716086429E-3</v>
          </cell>
          <cell r="AA681">
            <v>29.166149999999998</v>
          </cell>
          <cell r="AB681">
            <v>38.373919999999998</v>
          </cell>
          <cell r="AC681">
            <v>0.33112049999999998</v>
          </cell>
          <cell r="AD681">
            <v>48.016445945999997</v>
          </cell>
          <cell r="AE681">
            <v>18.288440000000001</v>
          </cell>
          <cell r="AF681">
            <v>33.315100000000001</v>
          </cell>
        </row>
        <row r="682">
          <cell r="A682" t="str">
            <v>NA - BASE1. Low Value</v>
          </cell>
          <cell r="B682" t="str">
            <v>Gas</v>
          </cell>
          <cell r="C682" t="str">
            <v>1. Low Value</v>
          </cell>
          <cell r="D682" t="str">
            <v>NA - BASE</v>
          </cell>
          <cell r="E682" t="str">
            <v>NA</v>
          </cell>
          <cell r="F682" t="str">
            <v>E0. On Production</v>
          </cell>
          <cell r="G682" t="str">
            <v>PETROGAS (BASIN) LTD.</v>
          </cell>
          <cell r="H682">
            <v>15.2</v>
          </cell>
          <cell r="K682">
            <v>8500</v>
          </cell>
          <cell r="L682" t="str">
            <v/>
          </cell>
          <cell r="N682" t="str">
            <v/>
          </cell>
          <cell r="P682" t="str">
            <v/>
          </cell>
          <cell r="Q682">
            <v>0.208427</v>
          </cell>
          <cell r="R682">
            <v>1843.2660000000001</v>
          </cell>
          <cell r="S682">
            <v>0.74204530000000002</v>
          </cell>
          <cell r="T682">
            <v>0.70760339999999999</v>
          </cell>
          <cell r="U682">
            <v>201.72620556568063</v>
          </cell>
          <cell r="V682">
            <v>0.27232922825662237</v>
          </cell>
          <cell r="AA682">
            <v>32.910789999999999</v>
          </cell>
          <cell r="AB682">
            <v>6.5941859999999997</v>
          </cell>
          <cell r="AC682">
            <v>0.68131339999999996</v>
          </cell>
          <cell r="AD682">
            <v>10.355963679999999</v>
          </cell>
          <cell r="AE682">
            <v>7.0702689999999997</v>
          </cell>
          <cell r="AF682">
            <v>12.415229999999999</v>
          </cell>
        </row>
        <row r="683">
          <cell r="A683" t="str">
            <v>NA - BASE2. Middle Value</v>
          </cell>
          <cell r="B683" t="str">
            <v>Gas</v>
          </cell>
          <cell r="C683" t="str">
            <v>2. Middle Value</v>
          </cell>
          <cell r="D683" t="str">
            <v>NA - BASE</v>
          </cell>
          <cell r="E683" t="str">
            <v>NA</v>
          </cell>
          <cell r="F683" t="str">
            <v>E0. On Production</v>
          </cell>
          <cell r="G683" t="str">
            <v>PETROGAS (BASIN) LTD.</v>
          </cell>
          <cell r="H683">
            <v>15.2</v>
          </cell>
          <cell r="K683">
            <v>8500</v>
          </cell>
          <cell r="L683" t="str">
            <v/>
          </cell>
          <cell r="N683" t="str">
            <v/>
          </cell>
          <cell r="P683" t="str">
            <v/>
          </cell>
          <cell r="Q683">
            <v>0.208427</v>
          </cell>
          <cell r="R683">
            <v>1843.2660000000001</v>
          </cell>
          <cell r="S683">
            <v>0.74204530000000002</v>
          </cell>
          <cell r="T683">
            <v>0.70760339999999999</v>
          </cell>
          <cell r="U683">
            <v>201.72620556568063</v>
          </cell>
          <cell r="V683">
            <v>0.27232922825662237</v>
          </cell>
          <cell r="AA683">
            <v>32.910789999999999</v>
          </cell>
          <cell r="AB683">
            <v>6.5941859999999997</v>
          </cell>
          <cell r="AC683">
            <v>0.68131339999999996</v>
          </cell>
          <cell r="AD683">
            <v>10.355963679999999</v>
          </cell>
          <cell r="AE683">
            <v>7.0702689999999997</v>
          </cell>
          <cell r="AF683">
            <v>12.415229999999999</v>
          </cell>
        </row>
        <row r="684">
          <cell r="A684" t="str">
            <v>NA - BASE3. High Value</v>
          </cell>
          <cell r="B684" t="str">
            <v>Gas</v>
          </cell>
          <cell r="C684" t="str">
            <v>3. High Value</v>
          </cell>
          <cell r="D684" t="str">
            <v>NA - BASE</v>
          </cell>
          <cell r="E684" t="str">
            <v>NA</v>
          </cell>
          <cell r="F684" t="str">
            <v>E0. On Production</v>
          </cell>
          <cell r="G684" t="str">
            <v>PETROGAS (BASIN) LTD.</v>
          </cell>
          <cell r="H684">
            <v>15.2</v>
          </cell>
          <cell r="K684">
            <v>8500</v>
          </cell>
          <cell r="L684" t="str">
            <v/>
          </cell>
          <cell r="N684" t="str">
            <v/>
          </cell>
          <cell r="P684" t="str">
            <v/>
          </cell>
          <cell r="Q684">
            <v>0.208427</v>
          </cell>
          <cell r="R684">
            <v>1843.2660000000001</v>
          </cell>
          <cell r="S684">
            <v>0.74204530000000002</v>
          </cell>
          <cell r="T684">
            <v>0.70760339999999999</v>
          </cell>
          <cell r="U684">
            <v>201.72620556568063</v>
          </cell>
          <cell r="V684">
            <v>0.27232922825662237</v>
          </cell>
          <cell r="AA684">
            <v>32.910789999999999</v>
          </cell>
          <cell r="AB684">
            <v>6.5941859999999997</v>
          </cell>
          <cell r="AC684">
            <v>0.68131339999999996</v>
          </cell>
          <cell r="AD684">
            <v>10.355963679999999</v>
          </cell>
          <cell r="AE684">
            <v>7.0702689999999997</v>
          </cell>
          <cell r="AF684">
            <v>12.415229999999999</v>
          </cell>
        </row>
        <row r="685">
          <cell r="A685" t="str">
            <v>NK - BASE1. Low Value</v>
          </cell>
          <cell r="B685" t="str">
            <v>Gas</v>
          </cell>
          <cell r="C685" t="str">
            <v>1. Low Value</v>
          </cell>
          <cell r="D685" t="str">
            <v>NK - BASE</v>
          </cell>
          <cell r="E685" t="str">
            <v>NK</v>
          </cell>
          <cell r="F685" t="str">
            <v>E0. On Production</v>
          </cell>
          <cell r="G685" t="str">
            <v>PETROGAS (BASIN) LTD.</v>
          </cell>
          <cell r="H685">
            <v>93</v>
          </cell>
          <cell r="K685">
            <v>7750</v>
          </cell>
          <cell r="L685" t="str">
            <v/>
          </cell>
          <cell r="M685">
            <v>0.13</v>
          </cell>
          <cell r="N685">
            <v>6</v>
          </cell>
          <cell r="P685" t="str">
            <v/>
          </cell>
          <cell r="Q685">
            <v>0.14372409999999999</v>
          </cell>
          <cell r="R685">
            <v>18.672550000000001</v>
          </cell>
          <cell r="S685">
            <v>0.46980080000000002</v>
          </cell>
          <cell r="T685">
            <v>0.80313579999999996</v>
          </cell>
          <cell r="U685">
            <v>1.0125954367798478</v>
          </cell>
          <cell r="V685">
            <v>1.3669980707818751E-3</v>
          </cell>
          <cell r="AA685">
            <v>84.650850000000005</v>
          </cell>
          <cell r="AB685">
            <v>14.67141</v>
          </cell>
          <cell r="AC685">
            <v>0.55026710000000001</v>
          </cell>
          <cell r="AD685">
            <v>51.1748403</v>
          </cell>
          <cell r="AE685">
            <v>8.0891760000000001</v>
          </cell>
          <cell r="AF685">
            <v>226.1653</v>
          </cell>
        </row>
        <row r="686">
          <cell r="A686" t="str">
            <v>NK - BASE2. Middle Value</v>
          </cell>
          <cell r="B686" t="str">
            <v>Gas</v>
          </cell>
          <cell r="C686" t="str">
            <v>2. Middle Value</v>
          </cell>
          <cell r="D686" t="str">
            <v>NK - BASE</v>
          </cell>
          <cell r="E686" t="str">
            <v>NK</v>
          </cell>
          <cell r="F686" t="str">
            <v>E0. On Production</v>
          </cell>
          <cell r="G686" t="str">
            <v>PETROGAS (BASIN) LTD.</v>
          </cell>
          <cell r="H686">
            <v>93</v>
          </cell>
          <cell r="K686">
            <v>7750</v>
          </cell>
          <cell r="L686" t="str">
            <v/>
          </cell>
          <cell r="M686">
            <v>0.13</v>
          </cell>
          <cell r="N686">
            <v>6</v>
          </cell>
          <cell r="P686" t="str">
            <v/>
          </cell>
          <cell r="Q686">
            <v>0.14372409999999999</v>
          </cell>
          <cell r="R686">
            <v>18.672550000000001</v>
          </cell>
          <cell r="S686">
            <v>0.46980080000000002</v>
          </cell>
          <cell r="T686">
            <v>0.80313579999999996</v>
          </cell>
          <cell r="U686">
            <v>1.0125954367798478</v>
          </cell>
          <cell r="V686">
            <v>1.3669980707818751E-3</v>
          </cell>
          <cell r="AA686">
            <v>84.650850000000005</v>
          </cell>
          <cell r="AB686">
            <v>14.67141</v>
          </cell>
          <cell r="AC686">
            <v>0.55026710000000001</v>
          </cell>
          <cell r="AD686">
            <v>51.1748403</v>
          </cell>
          <cell r="AE686">
            <v>8.0891760000000001</v>
          </cell>
          <cell r="AF686">
            <v>226.1653</v>
          </cell>
        </row>
        <row r="687">
          <cell r="A687" t="str">
            <v>NK - BASE3. High Value</v>
          </cell>
          <cell r="B687" t="str">
            <v>Gas</v>
          </cell>
          <cell r="C687" t="str">
            <v>3. High Value</v>
          </cell>
          <cell r="D687" t="str">
            <v>NK - BASE</v>
          </cell>
          <cell r="E687" t="str">
            <v>NK</v>
          </cell>
          <cell r="F687" t="str">
            <v>E0. On Production</v>
          </cell>
          <cell r="G687" t="str">
            <v>PETROGAS (BASIN) LTD.</v>
          </cell>
          <cell r="H687">
            <v>93</v>
          </cell>
          <cell r="K687">
            <v>7750</v>
          </cell>
          <cell r="L687" t="str">
            <v/>
          </cell>
          <cell r="M687">
            <v>0.13</v>
          </cell>
          <cell r="N687">
            <v>6</v>
          </cell>
          <cell r="P687" t="str">
            <v/>
          </cell>
          <cell r="Q687">
            <v>0.14372409999999999</v>
          </cell>
          <cell r="R687">
            <v>18.672550000000001</v>
          </cell>
          <cell r="S687">
            <v>0.46980080000000002</v>
          </cell>
          <cell r="T687">
            <v>0.80313579999999996</v>
          </cell>
          <cell r="U687">
            <v>1.0125954367798478</v>
          </cell>
          <cell r="V687">
            <v>1.3669980707818751E-3</v>
          </cell>
          <cell r="AA687">
            <v>84.650850000000005</v>
          </cell>
          <cell r="AB687">
            <v>14.67141</v>
          </cell>
          <cell r="AC687">
            <v>0.55026710000000001</v>
          </cell>
          <cell r="AD687">
            <v>51.1748403</v>
          </cell>
          <cell r="AE687">
            <v>8.0891760000000001</v>
          </cell>
          <cell r="AF687">
            <v>226.1653</v>
          </cell>
        </row>
        <row r="688">
          <cell r="A688" t="str">
            <v>SE ARAR - BASE1. Low Value</v>
          </cell>
          <cell r="B688" t="str">
            <v>Gas</v>
          </cell>
          <cell r="C688" t="str">
            <v>1. Low Value</v>
          </cell>
          <cell r="D688" t="str">
            <v>SE ARAR - BASE</v>
          </cell>
          <cell r="E688" t="str">
            <v>SE ARAR</v>
          </cell>
          <cell r="F688" t="str">
            <v>E0. On Production</v>
          </cell>
          <cell r="G688" t="str">
            <v>PETROGAS (BASIN) LTD.</v>
          </cell>
          <cell r="H688">
            <v>7.0430000000000001</v>
          </cell>
          <cell r="K688">
            <v>9250</v>
          </cell>
          <cell r="L688" t="str">
            <v/>
          </cell>
          <cell r="M688">
            <v>0.16</v>
          </cell>
          <cell r="N688">
            <v>13</v>
          </cell>
          <cell r="P688" t="str">
            <v/>
          </cell>
          <cell r="Q688">
            <v>0.15863450000000001</v>
          </cell>
          <cell r="R688">
            <v>66.444789999999998</v>
          </cell>
          <cell r="S688">
            <v>0.75712080000000004</v>
          </cell>
          <cell r="T688">
            <v>0.80343279999999995</v>
          </cell>
          <cell r="U688">
            <v>6.4117017531318039</v>
          </cell>
          <cell r="V688">
            <v>8.6557608385366708E-3</v>
          </cell>
          <cell r="AA688">
            <v>137.7276</v>
          </cell>
          <cell r="AB688">
            <v>19.217169999999999</v>
          </cell>
          <cell r="AC688">
            <v>0.70293810000000001</v>
          </cell>
          <cell r="AD688">
            <v>4.9507930383000005</v>
          </cell>
          <cell r="AE688">
            <v>8.8407450000000001</v>
          </cell>
          <cell r="AF688">
            <v>58.463439999999999</v>
          </cell>
        </row>
        <row r="689">
          <cell r="A689" t="str">
            <v>SE ARAR - BASE2. Middle Value</v>
          </cell>
          <cell r="B689" t="str">
            <v>Gas</v>
          </cell>
          <cell r="C689" t="str">
            <v>2. Middle Value</v>
          </cell>
          <cell r="D689" t="str">
            <v>SE ARAR - BASE</v>
          </cell>
          <cell r="E689" t="str">
            <v>SE ARAR</v>
          </cell>
          <cell r="F689" t="str">
            <v>E0. On Production</v>
          </cell>
          <cell r="G689" t="str">
            <v>PETROGAS (BASIN) LTD.</v>
          </cell>
          <cell r="H689">
            <v>7.0430000000000001</v>
          </cell>
          <cell r="K689">
            <v>9250</v>
          </cell>
          <cell r="L689" t="str">
            <v/>
          </cell>
          <cell r="M689">
            <v>0.16</v>
          </cell>
          <cell r="N689">
            <v>13</v>
          </cell>
          <cell r="P689" t="str">
            <v/>
          </cell>
          <cell r="Q689">
            <v>0.15863450000000001</v>
          </cell>
          <cell r="R689">
            <v>66.444789999999998</v>
          </cell>
          <cell r="S689">
            <v>0.75712080000000004</v>
          </cell>
          <cell r="T689">
            <v>0.80343279999999995</v>
          </cell>
          <cell r="U689">
            <v>6.4117017531318039</v>
          </cell>
          <cell r="V689">
            <v>8.6557608385366708E-3</v>
          </cell>
          <cell r="AA689">
            <v>137.7276</v>
          </cell>
          <cell r="AB689">
            <v>19.217169999999999</v>
          </cell>
          <cell r="AC689">
            <v>0.70293810000000001</v>
          </cell>
          <cell r="AD689">
            <v>4.9507930383000005</v>
          </cell>
          <cell r="AE689">
            <v>8.8407450000000001</v>
          </cell>
          <cell r="AF689">
            <v>58.463439999999999</v>
          </cell>
        </row>
        <row r="690">
          <cell r="A690" t="str">
            <v>SE ARAR - BASE3. High Value</v>
          </cell>
          <cell r="B690" t="str">
            <v>Gas</v>
          </cell>
          <cell r="C690" t="str">
            <v>3. High Value</v>
          </cell>
          <cell r="D690" t="str">
            <v>SE ARAR - BASE</v>
          </cell>
          <cell r="E690" t="str">
            <v>SE ARAR</v>
          </cell>
          <cell r="F690" t="str">
            <v>E0. On Production</v>
          </cell>
          <cell r="G690" t="str">
            <v>PETROGAS (BASIN) LTD.</v>
          </cell>
          <cell r="H690">
            <v>7.0430000000000001</v>
          </cell>
          <cell r="K690">
            <v>9250</v>
          </cell>
          <cell r="L690" t="str">
            <v/>
          </cell>
          <cell r="M690">
            <v>0.16</v>
          </cell>
          <cell r="N690">
            <v>13</v>
          </cell>
          <cell r="P690" t="str">
            <v/>
          </cell>
          <cell r="Q690">
            <v>0.15863450000000001</v>
          </cell>
          <cell r="R690">
            <v>66.444789999999998</v>
          </cell>
          <cell r="S690">
            <v>0.75712080000000004</v>
          </cell>
          <cell r="T690">
            <v>0.80343279999999995</v>
          </cell>
          <cell r="U690">
            <v>6.4117017531318039</v>
          </cell>
          <cell r="V690">
            <v>8.6557608385366708E-3</v>
          </cell>
          <cell r="AA690">
            <v>137.7276</v>
          </cell>
          <cell r="AB690">
            <v>19.217169999999999</v>
          </cell>
          <cell r="AC690">
            <v>0.70293810000000001</v>
          </cell>
          <cell r="AD690">
            <v>4.9507930383000005</v>
          </cell>
          <cell r="AE690">
            <v>8.8407450000000001</v>
          </cell>
          <cell r="AF690">
            <v>58.463439999999999</v>
          </cell>
        </row>
        <row r="691">
          <cell r="A691" t="str">
            <v>BUKIT TUA - POFD1. Low Value</v>
          </cell>
          <cell r="B691" t="str">
            <v>Oil-Gas</v>
          </cell>
          <cell r="C691" t="str">
            <v>1. Low Value</v>
          </cell>
          <cell r="D691" t="str">
            <v>BUKIT TUA - POFD</v>
          </cell>
          <cell r="E691" t="str">
            <v>BUKIT TUA</v>
          </cell>
          <cell r="F691" t="str">
            <v>E0. On Production</v>
          </cell>
          <cell r="G691" t="str">
            <v>PC KETAPANG II LTD.</v>
          </cell>
          <cell r="H691">
            <v>107.3</v>
          </cell>
          <cell r="I691">
            <v>10.449</v>
          </cell>
          <cell r="K691">
            <v>5889</v>
          </cell>
          <cell r="L691" t="str">
            <v/>
          </cell>
          <cell r="N691" t="str">
            <v/>
          </cell>
          <cell r="P691" t="str">
            <v/>
          </cell>
          <cell r="Q691">
            <v>0.19604460000000001</v>
          </cell>
          <cell r="R691">
            <v>117.0372</v>
          </cell>
          <cell r="S691">
            <v>0.59019509999999997</v>
          </cell>
          <cell r="T691">
            <v>0.82980259999999995</v>
          </cell>
          <cell r="U691">
            <v>11.236969400079397</v>
          </cell>
          <cell r="V691">
            <v>1.5169844671819487E-2</v>
          </cell>
          <cell r="X691">
            <v>260.51346986878218</v>
          </cell>
          <cell r="Z691">
            <v>199.18738682078609</v>
          </cell>
          <cell r="AA691">
            <v>81.070210000000003</v>
          </cell>
          <cell r="AB691">
            <v>199.7039</v>
          </cell>
          <cell r="AC691">
            <v>0.33966879999999999</v>
          </cell>
          <cell r="AD691">
            <v>36.446462239999995</v>
          </cell>
          <cell r="AE691">
            <v>3.4608210000000001</v>
          </cell>
          <cell r="AF691">
            <v>260.43189999999998</v>
          </cell>
        </row>
        <row r="692">
          <cell r="A692" t="str">
            <v>BUKIT TUA - POFD2. Middle Value</v>
          </cell>
          <cell r="B692" t="str">
            <v>Oil-Gas</v>
          </cell>
          <cell r="C692" t="str">
            <v>2. Middle Value</v>
          </cell>
          <cell r="D692" t="str">
            <v>BUKIT TUA - POFD</v>
          </cell>
          <cell r="E692" t="str">
            <v>BUKIT TUA</v>
          </cell>
          <cell r="F692" t="str">
            <v>E0. On Production</v>
          </cell>
          <cell r="G692" t="str">
            <v>PC KETAPANG II LTD.</v>
          </cell>
          <cell r="H692">
            <v>186.8</v>
          </cell>
          <cell r="I692">
            <v>12.648999999999999</v>
          </cell>
          <cell r="K692">
            <v>5889</v>
          </cell>
          <cell r="L692" t="str">
            <v/>
          </cell>
          <cell r="N692" t="str">
            <v/>
          </cell>
          <cell r="P692" t="str">
            <v/>
          </cell>
          <cell r="Q692">
            <v>0.19604460000000001</v>
          </cell>
          <cell r="R692">
            <v>117.0372</v>
          </cell>
          <cell r="S692">
            <v>0.59019509999999997</v>
          </cell>
          <cell r="T692">
            <v>0.82980259999999995</v>
          </cell>
          <cell r="U692">
            <v>11.236969400079397</v>
          </cell>
          <cell r="V692">
            <v>1.5169844671819487E-2</v>
          </cell>
          <cell r="X692">
            <v>260.51346986878218</v>
          </cell>
          <cell r="Z692">
            <v>199.18738682078609</v>
          </cell>
          <cell r="AA692">
            <v>81.070210000000003</v>
          </cell>
          <cell r="AB692">
            <v>199.7039</v>
          </cell>
          <cell r="AC692">
            <v>0.33966879999999999</v>
          </cell>
          <cell r="AD692">
            <v>63.450131840000005</v>
          </cell>
          <cell r="AE692">
            <v>3.4608210000000001</v>
          </cell>
          <cell r="AF692">
            <v>260.43189999999998</v>
          </cell>
        </row>
        <row r="693">
          <cell r="A693" t="str">
            <v>BUKIT TUA - POFD3. High Value</v>
          </cell>
          <cell r="B693" t="str">
            <v>Oil-Gas</v>
          </cell>
          <cell r="C693" t="str">
            <v>3. High Value</v>
          </cell>
          <cell r="D693" t="str">
            <v>BUKIT TUA - POFD</v>
          </cell>
          <cell r="E693" t="str">
            <v>BUKIT TUA</v>
          </cell>
          <cell r="F693" t="str">
            <v>E0. On Production</v>
          </cell>
          <cell r="G693" t="str">
            <v>PC KETAPANG II LTD.</v>
          </cell>
          <cell r="H693">
            <v>401</v>
          </cell>
          <cell r="I693">
            <v>17.861000000000001</v>
          </cell>
          <cell r="K693">
            <v>5889</v>
          </cell>
          <cell r="L693" t="str">
            <v/>
          </cell>
          <cell r="N693" t="str">
            <v/>
          </cell>
          <cell r="P693" t="str">
            <v/>
          </cell>
          <cell r="Q693">
            <v>0.19604460000000001</v>
          </cell>
          <cell r="R693">
            <v>117.0372</v>
          </cell>
          <cell r="S693">
            <v>0.59019509999999997</v>
          </cell>
          <cell r="T693">
            <v>0.82980259999999995</v>
          </cell>
          <cell r="U693">
            <v>11.236969400079397</v>
          </cell>
          <cell r="V693">
            <v>1.5169844671819487E-2</v>
          </cell>
          <cell r="X693">
            <v>260.51346986878218</v>
          </cell>
          <cell r="Z693">
            <v>199.18738682078609</v>
          </cell>
          <cell r="AA693">
            <v>81.070210000000003</v>
          </cell>
          <cell r="AB693">
            <v>199.7039</v>
          </cell>
          <cell r="AC693">
            <v>0.33966879999999999</v>
          </cell>
          <cell r="AD693">
            <v>136.20718879999998</v>
          </cell>
          <cell r="AE693">
            <v>3.4608210000000001</v>
          </cell>
          <cell r="AF693">
            <v>260.43189999999998</v>
          </cell>
        </row>
        <row r="694">
          <cell r="A694" t="str">
            <v>BUKIT TUA POD I1. Low Value</v>
          </cell>
          <cell r="B694" t="str">
            <v>Oil-Gas</v>
          </cell>
          <cell r="C694" t="str">
            <v>1. Low Value</v>
          </cell>
          <cell r="D694" t="str">
            <v>BUKIT TUA POD I</v>
          </cell>
          <cell r="E694" t="str">
            <v>BUKIT TUA</v>
          </cell>
          <cell r="F694" t="str">
            <v>E0. On Production</v>
          </cell>
          <cell r="G694" t="str">
            <v>PC KETAPANG II LTD.</v>
          </cell>
          <cell r="H694">
            <v>107.3</v>
          </cell>
          <cell r="I694">
            <v>19.274000000000001</v>
          </cell>
          <cell r="K694">
            <v>5889</v>
          </cell>
          <cell r="L694" t="str">
            <v/>
          </cell>
          <cell r="N694" t="str">
            <v/>
          </cell>
          <cell r="P694" t="str">
            <v/>
          </cell>
          <cell r="Q694">
            <v>0.19604460000000001</v>
          </cell>
          <cell r="R694">
            <v>117.0372</v>
          </cell>
          <cell r="S694">
            <v>0.59019509999999997</v>
          </cell>
          <cell r="T694">
            <v>0.82980259999999995</v>
          </cell>
          <cell r="U694">
            <v>11.236969400079397</v>
          </cell>
          <cell r="V694">
            <v>1.5169844671819487E-2</v>
          </cell>
          <cell r="X694">
            <v>260.51346986878218</v>
          </cell>
          <cell r="Z694">
            <v>199.18738682078609</v>
          </cell>
          <cell r="AA694">
            <v>81.070210000000003</v>
          </cell>
          <cell r="AB694">
            <v>199.7039</v>
          </cell>
          <cell r="AC694">
            <v>0.33966879999999999</v>
          </cell>
          <cell r="AD694">
            <v>36.446462239999995</v>
          </cell>
          <cell r="AE694">
            <v>3.4608210000000001</v>
          </cell>
          <cell r="AF694">
            <v>260.43189999999998</v>
          </cell>
        </row>
        <row r="695">
          <cell r="A695" t="str">
            <v>BUKIT TUA POD I2. Middle Value</v>
          </cell>
          <cell r="B695" t="str">
            <v>Oil-Gas</v>
          </cell>
          <cell r="C695" t="str">
            <v>2. Middle Value</v>
          </cell>
          <cell r="D695" t="str">
            <v>BUKIT TUA POD I</v>
          </cell>
          <cell r="E695" t="str">
            <v>BUKIT TUA</v>
          </cell>
          <cell r="F695" t="str">
            <v>E0. On Production</v>
          </cell>
          <cell r="G695" t="str">
            <v>PC KETAPANG II LTD.</v>
          </cell>
          <cell r="H695">
            <v>186.8</v>
          </cell>
          <cell r="I695">
            <v>23.323</v>
          </cell>
          <cell r="K695">
            <v>5889</v>
          </cell>
          <cell r="L695" t="str">
            <v/>
          </cell>
          <cell r="N695" t="str">
            <v/>
          </cell>
          <cell r="P695" t="str">
            <v/>
          </cell>
          <cell r="Q695">
            <v>0.19604460000000001</v>
          </cell>
          <cell r="R695">
            <v>117.0372</v>
          </cell>
          <cell r="S695">
            <v>0.59019509999999997</v>
          </cell>
          <cell r="T695">
            <v>0.82980259999999995</v>
          </cell>
          <cell r="U695">
            <v>11.236969400079397</v>
          </cell>
          <cell r="V695">
            <v>1.5169844671819487E-2</v>
          </cell>
          <cell r="X695">
            <v>260.51346986878218</v>
          </cell>
          <cell r="Z695">
            <v>199.18738682078609</v>
          </cell>
          <cell r="AA695">
            <v>81.070210000000003</v>
          </cell>
          <cell r="AB695">
            <v>199.7039</v>
          </cell>
          <cell r="AC695">
            <v>0.33966879999999999</v>
          </cell>
          <cell r="AD695">
            <v>63.450131840000005</v>
          </cell>
          <cell r="AE695">
            <v>3.4608210000000001</v>
          </cell>
          <cell r="AF695">
            <v>260.43189999999998</v>
          </cell>
        </row>
        <row r="696">
          <cell r="A696" t="str">
            <v>BUKIT TUA POD I3. High Value</v>
          </cell>
          <cell r="B696" t="str">
            <v>Oil-Gas</v>
          </cell>
          <cell r="C696" t="str">
            <v>3. High Value</v>
          </cell>
          <cell r="D696" t="str">
            <v>BUKIT TUA POD I</v>
          </cell>
          <cell r="E696" t="str">
            <v>BUKIT TUA</v>
          </cell>
          <cell r="F696" t="str">
            <v>E0. On Production</v>
          </cell>
          <cell r="G696" t="str">
            <v>PC KETAPANG II LTD.</v>
          </cell>
          <cell r="H696">
            <v>401</v>
          </cell>
          <cell r="I696">
            <v>23.89</v>
          </cell>
          <cell r="K696">
            <v>5889</v>
          </cell>
          <cell r="L696" t="str">
            <v/>
          </cell>
          <cell r="N696" t="str">
            <v/>
          </cell>
          <cell r="P696" t="str">
            <v/>
          </cell>
          <cell r="Q696">
            <v>0.19604460000000001</v>
          </cell>
          <cell r="R696">
            <v>117.0372</v>
          </cell>
          <cell r="S696">
            <v>0.59019509999999997</v>
          </cell>
          <cell r="T696">
            <v>0.82980259999999995</v>
          </cell>
          <cell r="U696">
            <v>11.236969400079397</v>
          </cell>
          <cell r="V696">
            <v>1.5169844671819487E-2</v>
          </cell>
          <cell r="X696">
            <v>260.51346986878218</v>
          </cell>
          <cell r="Z696">
            <v>199.18738682078609</v>
          </cell>
          <cell r="AA696">
            <v>81.070210000000003</v>
          </cell>
          <cell r="AB696">
            <v>199.7039</v>
          </cell>
          <cell r="AC696">
            <v>0.33966879999999999</v>
          </cell>
          <cell r="AD696">
            <v>136.20718879999998</v>
          </cell>
          <cell r="AE696">
            <v>3.4608210000000001</v>
          </cell>
          <cell r="AF696">
            <v>260.43189999999998</v>
          </cell>
        </row>
        <row r="697">
          <cell r="A697" t="str">
            <v>KUJUNG POD1. Low Value</v>
          </cell>
          <cell r="B697" t="str">
            <v>Oil-Gas</v>
          </cell>
          <cell r="C697" t="str">
            <v>1. Low Value</v>
          </cell>
          <cell r="D697" t="str">
            <v>KUJUNG POD</v>
          </cell>
          <cell r="E697" t="str">
            <v>BUKIT TUA</v>
          </cell>
          <cell r="F697" t="str">
            <v>E0. On Production</v>
          </cell>
          <cell r="G697" t="str">
            <v>PC KETAPANG II LTD.</v>
          </cell>
          <cell r="H697">
            <v>107.3</v>
          </cell>
          <cell r="K697">
            <v>5889</v>
          </cell>
          <cell r="L697" t="str">
            <v/>
          </cell>
          <cell r="N697" t="str">
            <v/>
          </cell>
          <cell r="P697" t="str">
            <v/>
          </cell>
          <cell r="Q697">
            <v>0.19604460000000001</v>
          </cell>
          <cell r="R697">
            <v>117.0372</v>
          </cell>
          <cell r="S697">
            <v>0.59019509999999997</v>
          </cell>
          <cell r="T697">
            <v>0.82980259999999995</v>
          </cell>
          <cell r="U697">
            <v>11.236969400079397</v>
          </cell>
          <cell r="V697">
            <v>1.5169844671819487E-2</v>
          </cell>
          <cell r="X697">
            <v>260.51346986878218</v>
          </cell>
          <cell r="Z697">
            <v>199.18738682078609</v>
          </cell>
          <cell r="AA697">
            <v>81.070210000000003</v>
          </cell>
          <cell r="AB697">
            <v>199.7039</v>
          </cell>
          <cell r="AC697">
            <v>0.33966879999999999</v>
          </cell>
          <cell r="AD697">
            <v>36.446462239999995</v>
          </cell>
          <cell r="AE697">
            <v>3.4608210000000001</v>
          </cell>
          <cell r="AF697">
            <v>260.43189999999998</v>
          </cell>
        </row>
        <row r="698">
          <cell r="A698" t="str">
            <v>KUJUNG POD2. Middle Value</v>
          </cell>
          <cell r="B698" t="str">
            <v>Oil-Gas</v>
          </cell>
          <cell r="C698" t="str">
            <v>2. Middle Value</v>
          </cell>
          <cell r="D698" t="str">
            <v>KUJUNG POD</v>
          </cell>
          <cell r="E698" t="str">
            <v>BUKIT TUA</v>
          </cell>
          <cell r="F698" t="str">
            <v>E0. On Production</v>
          </cell>
          <cell r="G698" t="str">
            <v>PC KETAPANG II LTD.</v>
          </cell>
          <cell r="H698">
            <v>186.8</v>
          </cell>
          <cell r="K698">
            <v>5889</v>
          </cell>
          <cell r="L698" t="str">
            <v/>
          </cell>
          <cell r="N698" t="str">
            <v/>
          </cell>
          <cell r="P698" t="str">
            <v/>
          </cell>
          <cell r="Q698">
            <v>0.19604460000000001</v>
          </cell>
          <cell r="R698">
            <v>117.0372</v>
          </cell>
          <cell r="S698">
            <v>0.59019509999999997</v>
          </cell>
          <cell r="T698">
            <v>0.82980259999999995</v>
          </cell>
          <cell r="U698">
            <v>11.236969400079397</v>
          </cell>
          <cell r="V698">
            <v>1.5169844671819487E-2</v>
          </cell>
          <cell r="X698">
            <v>260.51346986878218</v>
          </cell>
          <cell r="Z698">
            <v>199.18738682078609</v>
          </cell>
          <cell r="AA698">
            <v>81.070210000000003</v>
          </cell>
          <cell r="AB698">
            <v>199.7039</v>
          </cell>
          <cell r="AC698">
            <v>0.33966879999999999</v>
          </cell>
          <cell r="AD698">
            <v>63.450131840000005</v>
          </cell>
          <cell r="AE698">
            <v>3.4608210000000001</v>
          </cell>
          <cell r="AF698">
            <v>260.43189999999998</v>
          </cell>
        </row>
        <row r="699">
          <cell r="A699" t="str">
            <v>KUJUNG POD3. High Value</v>
          </cell>
          <cell r="B699" t="str">
            <v>Oil-Gas</v>
          </cell>
          <cell r="C699" t="str">
            <v>3. High Value</v>
          </cell>
          <cell r="D699" t="str">
            <v>KUJUNG POD</v>
          </cell>
          <cell r="E699" t="str">
            <v>BUKIT TUA</v>
          </cell>
          <cell r="F699" t="str">
            <v>E0. On Production</v>
          </cell>
          <cell r="G699" t="str">
            <v>PC KETAPANG II LTD.</v>
          </cell>
          <cell r="H699">
            <v>401</v>
          </cell>
          <cell r="K699">
            <v>5889</v>
          </cell>
          <cell r="L699" t="str">
            <v/>
          </cell>
          <cell r="N699" t="str">
            <v/>
          </cell>
          <cell r="P699" t="str">
            <v/>
          </cell>
          <cell r="Q699">
            <v>0.19604460000000001</v>
          </cell>
          <cell r="R699">
            <v>117.0372</v>
          </cell>
          <cell r="S699">
            <v>0.59019509999999997</v>
          </cell>
          <cell r="T699">
            <v>0.82980259999999995</v>
          </cell>
          <cell r="U699">
            <v>11.236969400079397</v>
          </cell>
          <cell r="V699">
            <v>1.5169844671819487E-2</v>
          </cell>
          <cell r="X699">
            <v>260.51346986878218</v>
          </cell>
          <cell r="Z699">
            <v>199.18738682078609</v>
          </cell>
          <cell r="AA699">
            <v>81.070210000000003</v>
          </cell>
          <cell r="AB699">
            <v>199.7039</v>
          </cell>
          <cell r="AC699">
            <v>0.33966879999999999</v>
          </cell>
          <cell r="AD699">
            <v>136.20718879999998</v>
          </cell>
          <cell r="AE699">
            <v>3.4608210000000001</v>
          </cell>
          <cell r="AF699">
            <v>260.43189999999998</v>
          </cell>
        </row>
        <row r="700">
          <cell r="A700" t="str">
            <v>MALEO - BASE1. Low Value</v>
          </cell>
          <cell r="B700" t="str">
            <v>Gas</v>
          </cell>
          <cell r="C700" t="str">
            <v>1. Low Value</v>
          </cell>
          <cell r="D700" t="str">
            <v>MALEO - BASE</v>
          </cell>
          <cell r="E700" t="str">
            <v>MALEO</v>
          </cell>
          <cell r="F700" t="str">
            <v>E0. On Production</v>
          </cell>
          <cell r="G700" t="str">
            <v>SANTOS (MADURA OFFSHORE) PTY. LTD.</v>
          </cell>
          <cell r="H700">
            <v>420.5</v>
          </cell>
          <cell r="K700">
            <v>1748</v>
          </cell>
          <cell r="L700">
            <v>52.800000000000004</v>
          </cell>
          <cell r="M700">
            <v>0.46</v>
          </cell>
          <cell r="N700">
            <v>274</v>
          </cell>
          <cell r="P700" t="str">
            <v/>
          </cell>
          <cell r="Q700">
            <v>0.46794980000000003</v>
          </cell>
          <cell r="R700">
            <v>255.85759999999999</v>
          </cell>
          <cell r="S700">
            <v>0.42773620000000001</v>
          </cell>
          <cell r="T700">
            <v>0.69941129999999996</v>
          </cell>
          <cell r="U700">
            <v>35.818404718911204</v>
          </cell>
          <cell r="V700">
            <v>4.8354642309020604E-2</v>
          </cell>
          <cell r="AA700">
            <v>68.614570000000001</v>
          </cell>
          <cell r="AB700">
            <v>46.303040000000003</v>
          </cell>
          <cell r="AC700">
            <v>0.83834699999999995</v>
          </cell>
          <cell r="AD700">
            <v>352.52491349999997</v>
          </cell>
          <cell r="AE700">
            <v>81.202690000000004</v>
          </cell>
          <cell r="AF700">
            <v>190.3459</v>
          </cell>
        </row>
        <row r="701">
          <cell r="A701" t="str">
            <v>MALEO - BASE2. Middle Value</v>
          </cell>
          <cell r="B701" t="str">
            <v>Gas</v>
          </cell>
          <cell r="C701" t="str">
            <v>2. Middle Value</v>
          </cell>
          <cell r="D701" t="str">
            <v>MALEO - BASE</v>
          </cell>
          <cell r="E701" t="str">
            <v>MALEO</v>
          </cell>
          <cell r="F701" t="str">
            <v>E0. On Production</v>
          </cell>
          <cell r="G701" t="str">
            <v>SANTOS (MADURA OFFSHORE) PTY. LTD.</v>
          </cell>
          <cell r="H701">
            <v>430.7</v>
          </cell>
          <cell r="K701">
            <v>1748</v>
          </cell>
          <cell r="L701">
            <v>52.800000000000004</v>
          </cell>
          <cell r="M701">
            <v>0.46</v>
          </cell>
          <cell r="N701">
            <v>274</v>
          </cell>
          <cell r="P701" t="str">
            <v/>
          </cell>
          <cell r="Q701">
            <v>0.46794980000000003</v>
          </cell>
          <cell r="R701">
            <v>255.85759999999999</v>
          </cell>
          <cell r="S701">
            <v>0.42773620000000001</v>
          </cell>
          <cell r="T701">
            <v>0.69941129999999996</v>
          </cell>
          <cell r="U701">
            <v>35.818404718911204</v>
          </cell>
          <cell r="V701">
            <v>4.8354642309020604E-2</v>
          </cell>
          <cell r="AA701">
            <v>68.614570000000001</v>
          </cell>
          <cell r="AB701">
            <v>46.303040000000003</v>
          </cell>
          <cell r="AC701">
            <v>0.83834699999999995</v>
          </cell>
          <cell r="AD701">
            <v>361.07605289999998</v>
          </cell>
          <cell r="AE701">
            <v>81.202690000000004</v>
          </cell>
          <cell r="AF701">
            <v>190.3459</v>
          </cell>
        </row>
        <row r="702">
          <cell r="A702" t="str">
            <v>MALEO - BASE3. High Value</v>
          </cell>
          <cell r="B702" t="str">
            <v>Gas</v>
          </cell>
          <cell r="C702" t="str">
            <v>3. High Value</v>
          </cell>
          <cell r="D702" t="str">
            <v>MALEO - BASE</v>
          </cell>
          <cell r="E702" t="str">
            <v>MALEO</v>
          </cell>
          <cell r="F702" t="str">
            <v>E0. On Production</v>
          </cell>
          <cell r="G702" t="str">
            <v>SANTOS (MADURA OFFSHORE) PTY. LTD.</v>
          </cell>
          <cell r="H702">
            <v>446.5</v>
          </cell>
          <cell r="K702">
            <v>1748</v>
          </cell>
          <cell r="L702">
            <v>52.800000000000004</v>
          </cell>
          <cell r="M702">
            <v>0.46</v>
          </cell>
          <cell r="N702">
            <v>274</v>
          </cell>
          <cell r="P702" t="str">
            <v/>
          </cell>
          <cell r="Q702">
            <v>0.46794980000000003</v>
          </cell>
          <cell r="R702">
            <v>255.85759999999999</v>
          </cell>
          <cell r="S702">
            <v>0.42773620000000001</v>
          </cell>
          <cell r="T702">
            <v>0.69941129999999996</v>
          </cell>
          <cell r="U702">
            <v>35.818404718911204</v>
          </cell>
          <cell r="V702">
            <v>4.8354642309020604E-2</v>
          </cell>
          <cell r="AA702">
            <v>68.614570000000001</v>
          </cell>
          <cell r="AB702">
            <v>46.303040000000003</v>
          </cell>
          <cell r="AC702">
            <v>0.83834699999999995</v>
          </cell>
          <cell r="AD702">
            <v>374.3219355</v>
          </cell>
          <cell r="AE702">
            <v>81.202690000000004</v>
          </cell>
          <cell r="AF702">
            <v>190.3459</v>
          </cell>
        </row>
        <row r="703">
          <cell r="A703" t="str">
            <v>PELUANG - BASE1. Low Value</v>
          </cell>
          <cell r="B703" t="str">
            <v>Gas</v>
          </cell>
          <cell r="C703" t="str">
            <v>1. Low Value</v>
          </cell>
          <cell r="D703" t="str">
            <v>PELUANG - BASE</v>
          </cell>
          <cell r="E703" t="str">
            <v>PELUANG</v>
          </cell>
          <cell r="F703" t="str">
            <v>E0. On Production</v>
          </cell>
          <cell r="G703" t="str">
            <v>SANTOS (MADURA OFFSHORE) PTY. LTD.</v>
          </cell>
          <cell r="H703">
            <v>79.5</v>
          </cell>
          <cell r="K703">
            <v>3129</v>
          </cell>
          <cell r="L703">
            <v>71.5</v>
          </cell>
          <cell r="M703">
            <v>0.47</v>
          </cell>
          <cell r="N703">
            <v>42</v>
          </cell>
          <cell r="O703">
            <v>0</v>
          </cell>
          <cell r="P703" t="str">
            <v/>
          </cell>
          <cell r="Q703">
            <v>0.45329259999999999</v>
          </cell>
          <cell r="R703">
            <v>66.553600000000003</v>
          </cell>
          <cell r="S703">
            <v>0.62088670000000001</v>
          </cell>
          <cell r="T703">
            <v>0.59702379999999999</v>
          </cell>
          <cell r="U703">
            <v>11.182893340996651</v>
          </cell>
          <cell r="V703">
            <v>1.5096842300135216E-2</v>
          </cell>
          <cell r="AA703">
            <v>178.54310000000001</v>
          </cell>
          <cell r="AB703">
            <v>18.461400000000001</v>
          </cell>
          <cell r="AC703">
            <v>0.63380029999999998</v>
          </cell>
          <cell r="AD703">
            <v>50.387123850000002</v>
          </cell>
          <cell r="AE703">
            <v>20.764810000000001</v>
          </cell>
          <cell r="AF703">
            <v>249.04050000000001</v>
          </cell>
        </row>
        <row r="704">
          <cell r="A704" t="str">
            <v>PELUANG - BASE2. Middle Value</v>
          </cell>
          <cell r="B704" t="str">
            <v>Gas</v>
          </cell>
          <cell r="C704" t="str">
            <v>2. Middle Value</v>
          </cell>
          <cell r="D704" t="str">
            <v>PELUANG - BASE</v>
          </cell>
          <cell r="E704" t="str">
            <v>PELUANG</v>
          </cell>
          <cell r="F704" t="str">
            <v>E0. On Production</v>
          </cell>
          <cell r="G704" t="str">
            <v>SANTOS (MADURA OFFSHORE) PTY. LTD.</v>
          </cell>
          <cell r="H704">
            <v>89.5</v>
          </cell>
          <cell r="K704">
            <v>3129</v>
          </cell>
          <cell r="L704">
            <v>71.5</v>
          </cell>
          <cell r="M704">
            <v>0.47</v>
          </cell>
          <cell r="N704">
            <v>42</v>
          </cell>
          <cell r="O704">
            <v>0</v>
          </cell>
          <cell r="P704" t="str">
            <v/>
          </cell>
          <cell r="Q704">
            <v>0.45329259999999999</v>
          </cell>
          <cell r="R704">
            <v>66.553600000000003</v>
          </cell>
          <cell r="S704">
            <v>0.62088670000000001</v>
          </cell>
          <cell r="T704">
            <v>0.59702379999999999</v>
          </cell>
          <cell r="U704">
            <v>11.182893340996651</v>
          </cell>
          <cell r="V704">
            <v>1.5096842300135216E-2</v>
          </cell>
          <cell r="AA704">
            <v>178.54310000000001</v>
          </cell>
          <cell r="AB704">
            <v>18.461400000000001</v>
          </cell>
          <cell r="AC704">
            <v>0.63380029999999998</v>
          </cell>
          <cell r="AD704">
            <v>56.725126849999995</v>
          </cell>
          <cell r="AE704">
            <v>20.764810000000001</v>
          </cell>
          <cell r="AF704">
            <v>249.04050000000001</v>
          </cell>
        </row>
        <row r="705">
          <cell r="A705" t="str">
            <v>PELUANG - BASE3. High Value</v>
          </cell>
          <cell r="B705" t="str">
            <v>Gas</v>
          </cell>
          <cell r="C705" t="str">
            <v>3. High Value</v>
          </cell>
          <cell r="D705" t="str">
            <v>PELUANG - BASE</v>
          </cell>
          <cell r="E705" t="str">
            <v>PELUANG</v>
          </cell>
          <cell r="F705" t="str">
            <v>E0. On Production</v>
          </cell>
          <cell r="G705" t="str">
            <v>SANTOS (MADURA OFFSHORE) PTY. LTD.</v>
          </cell>
          <cell r="H705">
            <v>102.3</v>
          </cell>
          <cell r="K705">
            <v>3129</v>
          </cell>
          <cell r="L705">
            <v>71.5</v>
          </cell>
          <cell r="M705">
            <v>0.47</v>
          </cell>
          <cell r="N705">
            <v>42</v>
          </cell>
          <cell r="O705">
            <v>0</v>
          </cell>
          <cell r="P705" t="str">
            <v/>
          </cell>
          <cell r="Q705">
            <v>0.45329259999999999</v>
          </cell>
          <cell r="R705">
            <v>66.553600000000003</v>
          </cell>
          <cell r="S705">
            <v>0.62088670000000001</v>
          </cell>
          <cell r="T705">
            <v>0.59702379999999999</v>
          </cell>
          <cell r="U705">
            <v>11.182893340996651</v>
          </cell>
          <cell r="V705">
            <v>1.5096842300135216E-2</v>
          </cell>
          <cell r="AA705">
            <v>178.54310000000001</v>
          </cell>
          <cell r="AB705">
            <v>18.461400000000001</v>
          </cell>
          <cell r="AC705">
            <v>0.63380029999999998</v>
          </cell>
          <cell r="AD705">
            <v>64.837770689999999</v>
          </cell>
          <cell r="AE705">
            <v>20.764810000000001</v>
          </cell>
          <cell r="AF705">
            <v>249.04050000000001</v>
          </cell>
        </row>
        <row r="706">
          <cell r="A706" t="str">
            <v>JATIRARANGON - BASE3. High Value</v>
          </cell>
          <cell r="B706" t="str">
            <v>Oil-Gas</v>
          </cell>
          <cell r="C706" t="str">
            <v>3. High Value</v>
          </cell>
          <cell r="D706" t="str">
            <v>JATIRARANGON - BASE</v>
          </cell>
          <cell r="E706" t="str">
            <v>JATIRARANGON</v>
          </cell>
          <cell r="F706" t="str">
            <v>E0. On Production</v>
          </cell>
          <cell r="G706" t="str">
            <v>PT PERTAMINA EP</v>
          </cell>
          <cell r="H706">
            <v>201.036</v>
          </cell>
          <cell r="K706">
            <v>7042.6665000000003</v>
          </cell>
          <cell r="L706" t="str">
            <v/>
          </cell>
          <cell r="N706" t="str">
            <v/>
          </cell>
          <cell r="P706" t="str">
            <v/>
          </cell>
          <cell r="Q706">
            <v>0.22347259999999999</v>
          </cell>
          <cell r="R706">
            <v>93.648859999999999</v>
          </cell>
          <cell r="S706">
            <v>0.51173749999999996</v>
          </cell>
          <cell r="T706">
            <v>0.64334820000000004</v>
          </cell>
          <cell r="U706">
            <v>6.8900140924440674</v>
          </cell>
          <cell r="V706">
            <v>9.3014797716086429E-3</v>
          </cell>
          <cell r="AA706">
            <v>29.166149999999998</v>
          </cell>
          <cell r="AB706">
            <v>38.373919999999998</v>
          </cell>
          <cell r="AC706">
            <v>0.33112049999999998</v>
          </cell>
          <cell r="AD706">
            <v>66.567140838</v>
          </cell>
          <cell r="AE706">
            <v>18.288440000000001</v>
          </cell>
          <cell r="AF706">
            <v>33.315100000000001</v>
          </cell>
        </row>
        <row r="707">
          <cell r="A707" t="str">
            <v>JJA - BASE1. Low Value</v>
          </cell>
          <cell r="B707" t="str">
            <v>Oil-Gas</v>
          </cell>
          <cell r="C707" t="str">
            <v>1. Low Value</v>
          </cell>
          <cell r="D707" t="str">
            <v>JJA - BASE</v>
          </cell>
          <cell r="E707" t="str">
            <v>JJA</v>
          </cell>
          <cell r="F707" t="str">
            <v>E0. On Production</v>
          </cell>
          <cell r="G707" t="str">
            <v>PT PERTAMINA HULU ENERGI OFFSHORE NORTH WEST JAVA</v>
          </cell>
          <cell r="H707">
            <v>38.529000000000003</v>
          </cell>
          <cell r="K707">
            <v>3500</v>
          </cell>
          <cell r="L707">
            <v>89.65</v>
          </cell>
          <cell r="Q707">
            <v>0.2529691</v>
          </cell>
          <cell r="R707">
            <v>765.83090000000004</v>
          </cell>
          <cell r="S707">
            <v>0.40166859999999999</v>
          </cell>
          <cell r="T707">
            <v>0.86333020000000005</v>
          </cell>
          <cell r="U707">
            <v>67.180800866885534</v>
          </cell>
          <cell r="V707">
            <v>9.0693698433662082E-2</v>
          </cell>
          <cell r="AA707">
            <v>19.921199999999999</v>
          </cell>
          <cell r="AB707">
            <v>27.668220000000002</v>
          </cell>
          <cell r="AC707">
            <v>0.32676119999999997</v>
          </cell>
          <cell r="AD707">
            <v>12.589782274800001</v>
          </cell>
          <cell r="AE707">
            <v>8.7467839999999999</v>
          </cell>
          <cell r="AF707">
            <v>42.273069999999997</v>
          </cell>
        </row>
        <row r="708">
          <cell r="A708" t="str">
            <v>JJA - BASE2. Middle Value</v>
          </cell>
          <cell r="B708" t="str">
            <v>Oil-Gas</v>
          </cell>
          <cell r="C708" t="str">
            <v>2. Middle Value</v>
          </cell>
          <cell r="D708" t="str">
            <v>JJA - BASE</v>
          </cell>
          <cell r="E708" t="str">
            <v>JJA</v>
          </cell>
          <cell r="F708" t="str">
            <v>E0. On Production</v>
          </cell>
          <cell r="G708" t="str">
            <v>PT PERTAMINA HULU ENERGI OFFSHORE NORTH WEST JAVA</v>
          </cell>
          <cell r="H708">
            <v>38.529000000000003</v>
          </cell>
          <cell r="K708">
            <v>3500</v>
          </cell>
          <cell r="L708">
            <v>89.65</v>
          </cell>
          <cell r="Q708">
            <v>0.2529691</v>
          </cell>
          <cell r="R708">
            <v>765.83090000000004</v>
          </cell>
          <cell r="S708">
            <v>0.40166859999999999</v>
          </cell>
          <cell r="T708">
            <v>0.86333020000000005</v>
          </cell>
          <cell r="U708">
            <v>67.180800866885534</v>
          </cell>
          <cell r="V708">
            <v>9.0693698433662082E-2</v>
          </cell>
          <cell r="AA708">
            <v>19.921199999999999</v>
          </cell>
          <cell r="AB708">
            <v>27.668220000000002</v>
          </cell>
          <cell r="AC708">
            <v>0.32676119999999997</v>
          </cell>
          <cell r="AD708">
            <v>12.589782274800001</v>
          </cell>
          <cell r="AE708">
            <v>8.7467839999999999</v>
          </cell>
          <cell r="AF708">
            <v>42.273069999999997</v>
          </cell>
        </row>
        <row r="709">
          <cell r="A709" t="str">
            <v>JJA - BASE3. High Value</v>
          </cell>
          <cell r="B709" t="str">
            <v>Oil-Gas</v>
          </cell>
          <cell r="C709" t="str">
            <v>3. High Value</v>
          </cell>
          <cell r="D709" t="str">
            <v>JJA - BASE</v>
          </cell>
          <cell r="E709" t="str">
            <v>JJA</v>
          </cell>
          <cell r="F709" t="str">
            <v>E0. On Production</v>
          </cell>
          <cell r="G709" t="str">
            <v>PT PERTAMINA HULU ENERGI OFFSHORE NORTH WEST JAVA</v>
          </cell>
          <cell r="H709">
            <v>38.529000000000003</v>
          </cell>
          <cell r="K709">
            <v>3500</v>
          </cell>
          <cell r="L709">
            <v>89.65</v>
          </cell>
          <cell r="Q709">
            <v>0.2529691</v>
          </cell>
          <cell r="R709">
            <v>765.83090000000004</v>
          </cell>
          <cell r="S709">
            <v>0.40166859999999999</v>
          </cell>
          <cell r="T709">
            <v>0.86333020000000005</v>
          </cell>
          <cell r="U709">
            <v>67.180800866885534</v>
          </cell>
          <cell r="V709">
            <v>9.0693698433662082E-2</v>
          </cell>
          <cell r="AA709">
            <v>19.921199999999999</v>
          </cell>
          <cell r="AB709">
            <v>27.668220000000002</v>
          </cell>
          <cell r="AC709">
            <v>0.32676119999999997</v>
          </cell>
          <cell r="AD709">
            <v>12.589782274800001</v>
          </cell>
          <cell r="AE709">
            <v>8.7467839999999999</v>
          </cell>
          <cell r="AF709">
            <v>42.273069999999997</v>
          </cell>
        </row>
        <row r="710">
          <cell r="A710" t="str">
            <v>JORANG - BASE1. Low Value</v>
          </cell>
          <cell r="B710" t="str">
            <v>Oil-Gas</v>
          </cell>
          <cell r="C710" t="str">
            <v>1. Low Value</v>
          </cell>
          <cell r="D710" t="str">
            <v>JORANG - BASE</v>
          </cell>
          <cell r="E710" t="str">
            <v>JORANG</v>
          </cell>
          <cell r="F710" t="str">
            <v>E0. On Production</v>
          </cell>
          <cell r="G710" t="str">
            <v>PT PERTAMINA HULU ROKAN</v>
          </cell>
          <cell r="H710">
            <v>4.3280000000000003</v>
          </cell>
          <cell r="K710">
            <v>6500</v>
          </cell>
          <cell r="L710" t="str">
            <v/>
          </cell>
          <cell r="M710">
            <v>0.2</v>
          </cell>
          <cell r="N710">
            <v>100</v>
          </cell>
          <cell r="P710" t="str">
            <v/>
          </cell>
          <cell r="Q710">
            <v>0.20325080000000001</v>
          </cell>
          <cell r="R710">
            <v>115.3147</v>
          </cell>
          <cell r="S710">
            <v>0.61903079999999999</v>
          </cell>
          <cell r="T710">
            <v>0.77392859999999997</v>
          </cell>
          <cell r="U710">
            <v>11.228715830836281</v>
          </cell>
          <cell r="V710">
            <v>1.51587024003628E-2</v>
          </cell>
          <cell r="AA710">
            <v>94.814670000000007</v>
          </cell>
          <cell r="AB710">
            <v>88.754199999999997</v>
          </cell>
          <cell r="AC710">
            <v>0.29041410000000001</v>
          </cell>
          <cell r="AD710">
            <v>1.2569122248000002</v>
          </cell>
          <cell r="AE710">
            <v>3.7458779999999998</v>
          </cell>
          <cell r="AF710">
            <v>44.117930000000001</v>
          </cell>
        </row>
        <row r="711">
          <cell r="A711" t="str">
            <v>JORANG - BASE2. Middle Value</v>
          </cell>
          <cell r="B711" t="str">
            <v>Oil-Gas</v>
          </cell>
          <cell r="C711" t="str">
            <v>2. Middle Value</v>
          </cell>
          <cell r="D711" t="str">
            <v>JORANG - BASE</v>
          </cell>
          <cell r="E711" t="str">
            <v>JORANG</v>
          </cell>
          <cell r="F711" t="str">
            <v>E0. On Production</v>
          </cell>
          <cell r="G711" t="str">
            <v>PT PERTAMINA HULU ROKAN</v>
          </cell>
          <cell r="H711">
            <v>4.3280000000000003</v>
          </cell>
          <cell r="K711">
            <v>6500</v>
          </cell>
          <cell r="L711" t="str">
            <v/>
          </cell>
          <cell r="M711">
            <v>0.2</v>
          </cell>
          <cell r="N711">
            <v>100</v>
          </cell>
          <cell r="P711" t="str">
            <v/>
          </cell>
          <cell r="Q711">
            <v>0.20325080000000001</v>
          </cell>
          <cell r="R711">
            <v>115.3147</v>
          </cell>
          <cell r="S711">
            <v>0.61903079999999999</v>
          </cell>
          <cell r="T711">
            <v>0.77392859999999997</v>
          </cell>
          <cell r="U711">
            <v>11.228715830836281</v>
          </cell>
          <cell r="V711">
            <v>1.51587024003628E-2</v>
          </cell>
          <cell r="AA711">
            <v>94.814670000000007</v>
          </cell>
          <cell r="AB711">
            <v>88.754199999999997</v>
          </cell>
          <cell r="AC711">
            <v>0.29041410000000001</v>
          </cell>
          <cell r="AD711">
            <v>1.2569122248000002</v>
          </cell>
          <cell r="AE711">
            <v>3.7458779999999998</v>
          </cell>
          <cell r="AF711">
            <v>44.117930000000001</v>
          </cell>
        </row>
        <row r="712">
          <cell r="A712" t="str">
            <v>BEKAPAI - BASE1. Low Value</v>
          </cell>
          <cell r="B712" t="str">
            <v>Oil-Gas</v>
          </cell>
          <cell r="C712" t="str">
            <v>1. Low Value</v>
          </cell>
          <cell r="D712" t="str">
            <v>BEKAPAI - BASE</v>
          </cell>
          <cell r="E712" t="str">
            <v>BEKAPAI</v>
          </cell>
          <cell r="F712" t="str">
            <v>E0. On Production</v>
          </cell>
          <cell r="G712" t="str">
            <v>PT PERTAMINA HULU MAHAKAM</v>
          </cell>
          <cell r="H712">
            <v>653</v>
          </cell>
          <cell r="K712">
            <v>6383</v>
          </cell>
          <cell r="L712">
            <v>76.45</v>
          </cell>
          <cell r="M712">
            <v>0.2</v>
          </cell>
          <cell r="N712">
            <v>700</v>
          </cell>
          <cell r="P712" t="str">
            <v/>
          </cell>
          <cell r="Q712">
            <v>0.19952890000000001</v>
          </cell>
          <cell r="R712">
            <v>662.88699999999994</v>
          </cell>
          <cell r="S712">
            <v>0.68884290000000004</v>
          </cell>
          <cell r="T712">
            <v>0.78253349999999999</v>
          </cell>
          <cell r="U712">
            <v>71.296536920804371</v>
          </cell>
          <cell r="V712">
            <v>9.624991865863794E-2</v>
          </cell>
          <cell r="X712">
            <v>3.8317713995968425</v>
          </cell>
          <cell r="Y712">
            <v>7.3823504574688164</v>
          </cell>
          <cell r="Z712">
            <v>15.746824288519797</v>
          </cell>
          <cell r="AA712">
            <v>7.3878870000000001</v>
          </cell>
          <cell r="AB712">
            <v>15.352790000000001</v>
          </cell>
          <cell r="AC712">
            <v>0.54034610000000005</v>
          </cell>
          <cell r="AD712">
            <v>352.84600330000001</v>
          </cell>
          <cell r="AE712">
            <v>35.32817</v>
          </cell>
          <cell r="AF712">
            <v>3.8496929999999998</v>
          </cell>
        </row>
        <row r="713">
          <cell r="A713" t="str">
            <v>BEKAPAI - BASE2. Middle Value</v>
          </cell>
          <cell r="B713" t="str">
            <v>Oil-Gas</v>
          </cell>
          <cell r="C713" t="str">
            <v>2. Middle Value</v>
          </cell>
          <cell r="D713" t="str">
            <v>BEKAPAI - BASE</v>
          </cell>
          <cell r="E713" t="str">
            <v>BEKAPAI</v>
          </cell>
          <cell r="F713" t="str">
            <v>E0. On Production</v>
          </cell>
          <cell r="G713" t="str">
            <v>PT PERTAMINA HULU MAHAKAM</v>
          </cell>
          <cell r="H713">
            <v>755</v>
          </cell>
          <cell r="K713">
            <v>6383</v>
          </cell>
          <cell r="L713">
            <v>76.45</v>
          </cell>
          <cell r="M713">
            <v>0.2</v>
          </cell>
          <cell r="N713">
            <v>700</v>
          </cell>
          <cell r="P713" t="str">
            <v/>
          </cell>
          <cell r="Q713">
            <v>0.19952890000000001</v>
          </cell>
          <cell r="R713">
            <v>662.88699999999994</v>
          </cell>
          <cell r="S713">
            <v>0.68884290000000004</v>
          </cell>
          <cell r="T713">
            <v>0.78253349999999999</v>
          </cell>
          <cell r="U713">
            <v>71.296536920804371</v>
          </cell>
          <cell r="V713">
            <v>9.624991865863794E-2</v>
          </cell>
          <cell r="X713">
            <v>3.8317713995968425</v>
          </cell>
          <cell r="Y713">
            <v>7.3823504574688164</v>
          </cell>
          <cell r="Z713">
            <v>15.746824288519797</v>
          </cell>
          <cell r="AA713">
            <v>7.3878870000000001</v>
          </cell>
          <cell r="AB713">
            <v>15.352790000000001</v>
          </cell>
          <cell r="AC713">
            <v>0.54034610000000005</v>
          </cell>
          <cell r="AD713">
            <v>407.96130550000004</v>
          </cell>
          <cell r="AE713">
            <v>35.32817</v>
          </cell>
          <cell r="AF713">
            <v>3.8496929999999998</v>
          </cell>
        </row>
        <row r="714">
          <cell r="A714" t="str">
            <v>BEKAPAI - BASE3. High Value</v>
          </cell>
          <cell r="B714" t="str">
            <v>Oil-Gas</v>
          </cell>
          <cell r="C714" t="str">
            <v>3. High Value</v>
          </cell>
          <cell r="D714" t="str">
            <v>BEKAPAI - BASE</v>
          </cell>
          <cell r="E714" t="str">
            <v>BEKAPAI</v>
          </cell>
          <cell r="F714" t="str">
            <v>E0. On Production</v>
          </cell>
          <cell r="G714" t="str">
            <v>PT PERTAMINA HULU MAHAKAM</v>
          </cell>
          <cell r="H714">
            <v>755</v>
          </cell>
          <cell r="K714">
            <v>6383</v>
          </cell>
          <cell r="L714">
            <v>76.45</v>
          </cell>
          <cell r="M714">
            <v>0.2</v>
          </cell>
          <cell r="N714">
            <v>700</v>
          </cell>
          <cell r="P714" t="str">
            <v/>
          </cell>
          <cell r="Q714">
            <v>0.19952890000000001</v>
          </cell>
          <cell r="R714">
            <v>662.88699999999994</v>
          </cell>
          <cell r="S714">
            <v>0.68884290000000004</v>
          </cell>
          <cell r="T714">
            <v>0.78253349999999999</v>
          </cell>
          <cell r="U714">
            <v>71.296536920804371</v>
          </cell>
          <cell r="V714">
            <v>9.624991865863794E-2</v>
          </cell>
          <cell r="X714">
            <v>3.8317713995968425</v>
          </cell>
          <cell r="Y714">
            <v>7.3823504574688164</v>
          </cell>
          <cell r="Z714">
            <v>15.746824288519797</v>
          </cell>
          <cell r="AA714">
            <v>7.3878870000000001</v>
          </cell>
          <cell r="AB714">
            <v>15.352790000000001</v>
          </cell>
          <cell r="AC714">
            <v>0.54034610000000005</v>
          </cell>
          <cell r="AD714">
            <v>407.96130550000004</v>
          </cell>
          <cell r="AE714">
            <v>35.32817</v>
          </cell>
          <cell r="AF714">
            <v>3.8496929999999998</v>
          </cell>
        </row>
        <row r="715">
          <cell r="A715" t="str">
            <v>BEKAPAI - OPLL 11. Low Value</v>
          </cell>
          <cell r="B715" t="str">
            <v>Oil-Gas</v>
          </cell>
          <cell r="C715" t="str">
            <v>1. Low Value</v>
          </cell>
          <cell r="D715" t="str">
            <v>BEKAPAI - OPLL 1</v>
          </cell>
          <cell r="E715" t="str">
            <v>BEKAPAI</v>
          </cell>
          <cell r="F715" t="str">
            <v>E0. On Production</v>
          </cell>
          <cell r="G715" t="str">
            <v>PT PERTAMINA HULU MAHAKAM</v>
          </cell>
          <cell r="H715">
            <v>653</v>
          </cell>
          <cell r="K715">
            <v>6383</v>
          </cell>
          <cell r="L715">
            <v>76.45</v>
          </cell>
          <cell r="M715">
            <v>0.2</v>
          </cell>
          <cell r="N715">
            <v>700</v>
          </cell>
          <cell r="P715" t="str">
            <v/>
          </cell>
          <cell r="Q715">
            <v>0.19952890000000001</v>
          </cell>
          <cell r="R715">
            <v>662.88699999999994</v>
          </cell>
          <cell r="S715">
            <v>0.68884290000000004</v>
          </cell>
          <cell r="T715">
            <v>0.78253349999999999</v>
          </cell>
          <cell r="U715">
            <v>71.296536920804371</v>
          </cell>
          <cell r="V715">
            <v>9.624991865863794E-2</v>
          </cell>
          <cell r="X715">
            <v>3.8317713995968425</v>
          </cell>
          <cell r="Y715">
            <v>7.3823504574688164</v>
          </cell>
          <cell r="Z715">
            <v>15.746824288519797</v>
          </cell>
          <cell r="AA715">
            <v>7.3878870000000001</v>
          </cell>
          <cell r="AB715">
            <v>15.352790000000001</v>
          </cell>
          <cell r="AC715">
            <v>0.54034610000000005</v>
          </cell>
          <cell r="AD715">
            <v>352.84600330000001</v>
          </cell>
          <cell r="AE715">
            <v>35.32817</v>
          </cell>
          <cell r="AF715">
            <v>3.8496929999999998</v>
          </cell>
        </row>
        <row r="716">
          <cell r="A716" t="str">
            <v>BEKAPAI - OPLL 12. Middle Value</v>
          </cell>
          <cell r="B716" t="str">
            <v>Oil-Gas</v>
          </cell>
          <cell r="C716" t="str">
            <v>2. Middle Value</v>
          </cell>
          <cell r="D716" t="str">
            <v>BEKAPAI - OPLL 1</v>
          </cell>
          <cell r="E716" t="str">
            <v>BEKAPAI</v>
          </cell>
          <cell r="F716" t="str">
            <v>E0. On Production</v>
          </cell>
          <cell r="G716" t="str">
            <v>PT PERTAMINA HULU MAHAKAM</v>
          </cell>
          <cell r="H716">
            <v>755</v>
          </cell>
          <cell r="K716">
            <v>6383</v>
          </cell>
          <cell r="L716">
            <v>76.45</v>
          </cell>
          <cell r="M716">
            <v>0.2</v>
          </cell>
          <cell r="N716">
            <v>700</v>
          </cell>
          <cell r="P716" t="str">
            <v/>
          </cell>
          <cell r="Q716">
            <v>0.19952890000000001</v>
          </cell>
          <cell r="R716">
            <v>662.88699999999994</v>
          </cell>
          <cell r="S716">
            <v>0.68884290000000004</v>
          </cell>
          <cell r="T716">
            <v>0.78253349999999999</v>
          </cell>
          <cell r="U716">
            <v>71.296536920804371</v>
          </cell>
          <cell r="V716">
            <v>9.624991865863794E-2</v>
          </cell>
          <cell r="X716">
            <v>3.8317713995968425</v>
          </cell>
          <cell r="Y716">
            <v>7.3823504574688164</v>
          </cell>
          <cell r="Z716">
            <v>15.746824288519797</v>
          </cell>
          <cell r="AA716">
            <v>7.3878870000000001</v>
          </cell>
          <cell r="AB716">
            <v>15.352790000000001</v>
          </cell>
          <cell r="AC716">
            <v>0.54034610000000005</v>
          </cell>
          <cell r="AD716">
            <v>407.96130550000004</v>
          </cell>
          <cell r="AE716">
            <v>35.32817</v>
          </cell>
          <cell r="AF716">
            <v>3.8496929999999998</v>
          </cell>
        </row>
        <row r="717">
          <cell r="A717" t="str">
            <v>BEKAPAI - OPLL 13. High Value</v>
          </cell>
          <cell r="B717" t="str">
            <v>Oil-Gas</v>
          </cell>
          <cell r="C717" t="str">
            <v>3. High Value</v>
          </cell>
          <cell r="D717" t="str">
            <v>BEKAPAI - OPLL 1</v>
          </cell>
          <cell r="E717" t="str">
            <v>BEKAPAI</v>
          </cell>
          <cell r="F717" t="str">
            <v>E0. On Production</v>
          </cell>
          <cell r="G717" t="str">
            <v>PT PERTAMINA HULU MAHAKAM</v>
          </cell>
          <cell r="H717">
            <v>755</v>
          </cell>
          <cell r="K717">
            <v>6383</v>
          </cell>
          <cell r="L717">
            <v>76.45</v>
          </cell>
          <cell r="M717">
            <v>0.2</v>
          </cell>
          <cell r="N717">
            <v>700</v>
          </cell>
          <cell r="P717" t="str">
            <v/>
          </cell>
          <cell r="Q717">
            <v>0.19952890000000001</v>
          </cell>
          <cell r="R717">
            <v>662.88699999999994</v>
          </cell>
          <cell r="S717">
            <v>0.68884290000000004</v>
          </cell>
          <cell r="T717">
            <v>0.78253349999999999</v>
          </cell>
          <cell r="U717">
            <v>71.296536920804371</v>
          </cell>
          <cell r="V717">
            <v>9.624991865863794E-2</v>
          </cell>
          <cell r="X717">
            <v>3.8317713995968425</v>
          </cell>
          <cell r="Y717">
            <v>7.3823504574688164</v>
          </cell>
          <cell r="Z717">
            <v>15.746824288519797</v>
          </cell>
          <cell r="AA717">
            <v>7.3878870000000001</v>
          </cell>
          <cell r="AB717">
            <v>15.352790000000001</v>
          </cell>
          <cell r="AC717">
            <v>0.54034610000000005</v>
          </cell>
          <cell r="AD717">
            <v>407.96130550000004</v>
          </cell>
          <cell r="AE717">
            <v>35.32817</v>
          </cell>
          <cell r="AF717">
            <v>3.8496929999999998</v>
          </cell>
        </row>
        <row r="718">
          <cell r="A718" t="str">
            <v>HANDIL - BASE1. Low Value</v>
          </cell>
          <cell r="B718" t="str">
            <v>Oil-Gas</v>
          </cell>
          <cell r="C718" t="str">
            <v>1. Low Value</v>
          </cell>
          <cell r="D718" t="str">
            <v>HANDIL - BASE</v>
          </cell>
          <cell r="E718" t="str">
            <v>HANDIL</v>
          </cell>
          <cell r="F718" t="str">
            <v>E0. On Production</v>
          </cell>
          <cell r="G718" t="str">
            <v>PT PERTAMINA HULU MAHAKAM</v>
          </cell>
          <cell r="H718">
            <v>2550</v>
          </cell>
          <cell r="K718">
            <v>6818</v>
          </cell>
          <cell r="L718">
            <v>95.15</v>
          </cell>
          <cell r="M718">
            <v>0.28000000000000003</v>
          </cell>
          <cell r="N718">
            <v>29</v>
          </cell>
          <cell r="O718">
            <v>0</v>
          </cell>
          <cell r="P718">
            <v>1</v>
          </cell>
          <cell r="Q718">
            <v>0.27997060000000001</v>
          </cell>
          <cell r="R718">
            <v>34.959139999999998</v>
          </cell>
          <cell r="S718">
            <v>0.77005699999999999</v>
          </cell>
          <cell r="T718">
            <v>0.99992930000000002</v>
          </cell>
          <cell r="U718">
            <v>7.5364242054138257</v>
          </cell>
          <cell r="V718">
            <v>1.0174129741446172E-2</v>
          </cell>
          <cell r="X718">
            <v>224.51544893948756</v>
          </cell>
          <cell r="Y718">
            <v>8.8437882024830952</v>
          </cell>
          <cell r="Z718">
            <v>54.025681242727352</v>
          </cell>
          <cell r="AA718">
            <v>8.8100070000000006</v>
          </cell>
          <cell r="AB718">
            <v>54.086820000000003</v>
          </cell>
          <cell r="AC718">
            <v>0.54096350000000004</v>
          </cell>
          <cell r="AD718">
            <v>1379.4569250000002</v>
          </cell>
          <cell r="AE718">
            <v>18.118099999999998</v>
          </cell>
          <cell r="AF718">
            <v>224.49610000000001</v>
          </cell>
        </row>
        <row r="719">
          <cell r="A719" t="str">
            <v>HANDIL - BASE2. Middle Value</v>
          </cell>
          <cell r="B719" t="str">
            <v>Oil-Gas</v>
          </cell>
          <cell r="C719" t="str">
            <v>2. Middle Value</v>
          </cell>
          <cell r="D719" t="str">
            <v>HANDIL - BASE</v>
          </cell>
          <cell r="E719" t="str">
            <v>HANDIL</v>
          </cell>
          <cell r="F719" t="str">
            <v>E0. On Production</v>
          </cell>
          <cell r="G719" t="str">
            <v>PT PERTAMINA HULU MAHAKAM</v>
          </cell>
          <cell r="H719">
            <v>2776</v>
          </cell>
          <cell r="K719">
            <v>6818</v>
          </cell>
          <cell r="L719">
            <v>95.15</v>
          </cell>
          <cell r="M719">
            <v>0.28000000000000003</v>
          </cell>
          <cell r="N719">
            <v>29</v>
          </cell>
          <cell r="O719">
            <v>0</v>
          </cell>
          <cell r="P719">
            <v>1</v>
          </cell>
          <cell r="Q719">
            <v>0.27997060000000001</v>
          </cell>
          <cell r="R719">
            <v>34.959139999999998</v>
          </cell>
          <cell r="S719">
            <v>0.77005699999999999</v>
          </cell>
          <cell r="T719">
            <v>0.99992930000000002</v>
          </cell>
          <cell r="U719">
            <v>7.5364242054138257</v>
          </cell>
          <cell r="V719">
            <v>1.0174129741446172E-2</v>
          </cell>
          <cell r="X719">
            <v>224.51544893948756</v>
          </cell>
          <cell r="Y719">
            <v>8.8437882024830952</v>
          </cell>
          <cell r="Z719">
            <v>54.025681242727352</v>
          </cell>
          <cell r="AA719">
            <v>8.8100070000000006</v>
          </cell>
          <cell r="AB719">
            <v>54.086820000000003</v>
          </cell>
          <cell r="AC719">
            <v>0.54096350000000004</v>
          </cell>
          <cell r="AD719">
            <v>1501.7146760000001</v>
          </cell>
          <cell r="AE719">
            <v>18.118099999999998</v>
          </cell>
          <cell r="AF719">
            <v>224.49610000000001</v>
          </cell>
        </row>
        <row r="720">
          <cell r="A720" t="str">
            <v>HANDIL - BASE3. High Value</v>
          </cell>
          <cell r="B720" t="str">
            <v>Oil-Gas</v>
          </cell>
          <cell r="C720" t="str">
            <v>3. High Value</v>
          </cell>
          <cell r="D720" t="str">
            <v>HANDIL - BASE</v>
          </cell>
          <cell r="E720" t="str">
            <v>HANDIL</v>
          </cell>
          <cell r="F720" t="str">
            <v>E0. On Production</v>
          </cell>
          <cell r="G720" t="str">
            <v>PT PERTAMINA HULU MAHAKAM</v>
          </cell>
          <cell r="H720">
            <v>3010</v>
          </cell>
          <cell r="K720">
            <v>6818</v>
          </cell>
          <cell r="L720">
            <v>95.15</v>
          </cell>
          <cell r="M720">
            <v>0.28000000000000003</v>
          </cell>
          <cell r="N720">
            <v>29</v>
          </cell>
          <cell r="O720">
            <v>0</v>
          </cell>
          <cell r="P720">
            <v>1</v>
          </cell>
          <cell r="Q720">
            <v>0.27997060000000001</v>
          </cell>
          <cell r="R720">
            <v>34.959139999999998</v>
          </cell>
          <cell r="S720">
            <v>0.77005699999999999</v>
          </cell>
          <cell r="T720">
            <v>0.99992930000000002</v>
          </cell>
          <cell r="U720">
            <v>7.5364242054138257</v>
          </cell>
          <cell r="V720">
            <v>1.0174129741446172E-2</v>
          </cell>
          <cell r="X720">
            <v>224.51544893948756</v>
          </cell>
          <cell r="Y720">
            <v>8.8437882024830952</v>
          </cell>
          <cell r="Z720">
            <v>54.025681242727352</v>
          </cell>
          <cell r="AA720">
            <v>8.8100070000000006</v>
          </cell>
          <cell r="AB720">
            <v>54.086820000000003</v>
          </cell>
          <cell r="AC720">
            <v>0.54096350000000004</v>
          </cell>
          <cell r="AD720">
            <v>1628.3001350000002</v>
          </cell>
          <cell r="AE720">
            <v>18.118099999999998</v>
          </cell>
          <cell r="AF720">
            <v>224.49610000000001</v>
          </cell>
        </row>
        <row r="721">
          <cell r="A721" t="str">
            <v>JORANG - BASE3. High Value</v>
          </cell>
          <cell r="B721" t="str">
            <v>Oil-Gas</v>
          </cell>
          <cell r="C721" t="str">
            <v>3. High Value</v>
          </cell>
          <cell r="D721" t="str">
            <v>JORANG - BASE</v>
          </cell>
          <cell r="E721" t="str">
            <v>JORANG</v>
          </cell>
          <cell r="F721" t="str">
            <v>E0. On Production</v>
          </cell>
          <cell r="G721" t="str">
            <v>PT PERTAMINA HULU ROKAN</v>
          </cell>
          <cell r="H721">
            <v>4.3280000000000003</v>
          </cell>
          <cell r="K721">
            <v>6500</v>
          </cell>
          <cell r="L721" t="str">
            <v/>
          </cell>
          <cell r="M721">
            <v>0.2</v>
          </cell>
          <cell r="N721">
            <v>100</v>
          </cell>
          <cell r="P721" t="str">
            <v/>
          </cell>
          <cell r="Q721">
            <v>0.20325080000000001</v>
          </cell>
          <cell r="R721">
            <v>115.3147</v>
          </cell>
          <cell r="S721">
            <v>0.61903079999999999</v>
          </cell>
          <cell r="T721">
            <v>0.77392859999999997</v>
          </cell>
          <cell r="U721">
            <v>11.228715830836281</v>
          </cell>
          <cell r="V721">
            <v>1.51587024003628E-2</v>
          </cell>
          <cell r="AA721">
            <v>94.814670000000007</v>
          </cell>
          <cell r="AB721">
            <v>88.754199999999997</v>
          </cell>
          <cell r="AC721">
            <v>0.29041410000000001</v>
          </cell>
          <cell r="AD721">
            <v>1.2569122248000002</v>
          </cell>
          <cell r="AE721">
            <v>3.7458779999999998</v>
          </cell>
          <cell r="AF721">
            <v>44.117930000000001</v>
          </cell>
        </row>
        <row r="722">
          <cell r="A722" t="str">
            <v>KARMILA - BASE1. Low Value</v>
          </cell>
          <cell r="B722" t="str">
            <v>Oil-Gas</v>
          </cell>
          <cell r="C722" t="str">
            <v>1. Low Value</v>
          </cell>
          <cell r="D722" t="str">
            <v>KARMILA - BASE</v>
          </cell>
          <cell r="E722" t="str">
            <v>KARMILA</v>
          </cell>
          <cell r="F722" t="str">
            <v>E0. On Production</v>
          </cell>
          <cell r="G722" t="str">
            <v>PT PERTAMINA HULU ENERGI OSES</v>
          </cell>
          <cell r="H722">
            <v>125.82</v>
          </cell>
          <cell r="K722">
            <v>4650</v>
          </cell>
          <cell r="L722">
            <v>99.000000000000014</v>
          </cell>
          <cell r="M722">
            <v>0.31</v>
          </cell>
          <cell r="N722">
            <v>1000</v>
          </cell>
          <cell r="P722" t="str">
            <v/>
          </cell>
          <cell r="Q722">
            <v>0.30577100000000002</v>
          </cell>
          <cell r="R722">
            <v>942.74239999999998</v>
          </cell>
          <cell r="S722">
            <v>0.73799150000000002</v>
          </cell>
          <cell r="T722">
            <v>0.78258970000000005</v>
          </cell>
          <cell r="U722">
            <v>166.48488903618068</v>
          </cell>
          <cell r="V722">
            <v>0.22475365171557016</v>
          </cell>
          <cell r="AA722">
            <v>14.617940000000001</v>
          </cell>
          <cell r="AB722">
            <v>50.276539999999997</v>
          </cell>
          <cell r="AC722">
            <v>0.48365669999999999</v>
          </cell>
          <cell r="AD722">
            <v>60.853685993999996</v>
          </cell>
          <cell r="AE722">
            <v>9.1030200000000008</v>
          </cell>
          <cell r="AF722">
            <v>210.3997</v>
          </cell>
        </row>
        <row r="723">
          <cell r="A723" t="str">
            <v>KARMILA - BASE2. Middle Value</v>
          </cell>
          <cell r="B723" t="str">
            <v>Oil-Gas</v>
          </cell>
          <cell r="C723" t="str">
            <v>2. Middle Value</v>
          </cell>
          <cell r="D723" t="str">
            <v>KARMILA - BASE</v>
          </cell>
          <cell r="E723" t="str">
            <v>KARMILA</v>
          </cell>
          <cell r="F723" t="str">
            <v>E0. On Production</v>
          </cell>
          <cell r="G723" t="str">
            <v>PT PERTAMINA HULU ENERGI OSES</v>
          </cell>
          <cell r="H723">
            <v>125.82</v>
          </cell>
          <cell r="K723">
            <v>4650</v>
          </cell>
          <cell r="L723">
            <v>99.000000000000014</v>
          </cell>
          <cell r="M723">
            <v>0.31</v>
          </cell>
          <cell r="N723">
            <v>1000</v>
          </cell>
          <cell r="P723" t="str">
            <v/>
          </cell>
          <cell r="Q723">
            <v>0.30577100000000002</v>
          </cell>
          <cell r="R723">
            <v>942.74239999999998</v>
          </cell>
          <cell r="S723">
            <v>0.73799150000000002</v>
          </cell>
          <cell r="T723">
            <v>0.78258970000000005</v>
          </cell>
          <cell r="U723">
            <v>166.48488903618068</v>
          </cell>
          <cell r="V723">
            <v>0.22475365171557016</v>
          </cell>
          <cell r="AA723">
            <v>14.617940000000001</v>
          </cell>
          <cell r="AB723">
            <v>50.276539999999997</v>
          </cell>
          <cell r="AC723">
            <v>0.48365669999999999</v>
          </cell>
          <cell r="AD723">
            <v>60.853685993999996</v>
          </cell>
          <cell r="AE723">
            <v>9.1030200000000008</v>
          </cell>
          <cell r="AF723">
            <v>210.3997</v>
          </cell>
        </row>
        <row r="724">
          <cell r="A724" t="str">
            <v>PECIKO - BASE1. Low Value</v>
          </cell>
          <cell r="B724" t="str">
            <v>Gas</v>
          </cell>
          <cell r="C724" t="str">
            <v>1. Low Value</v>
          </cell>
          <cell r="D724" t="str">
            <v>PECIKO - BASE</v>
          </cell>
          <cell r="E724" t="str">
            <v>PECIKO</v>
          </cell>
          <cell r="F724" t="str">
            <v>E0. On Production</v>
          </cell>
          <cell r="G724" t="str">
            <v>PT PERTAMINA HULU MAHAKAM</v>
          </cell>
          <cell r="H724">
            <v>6745</v>
          </cell>
          <cell r="K724">
            <v>10393.5</v>
          </cell>
          <cell r="L724">
            <v>126.50000000000001</v>
          </cell>
          <cell r="N724">
            <v>10</v>
          </cell>
          <cell r="P724" t="str">
            <v/>
          </cell>
          <cell r="Q724">
            <v>0.1712447</v>
          </cell>
          <cell r="R724">
            <v>33.204810000000002</v>
          </cell>
          <cell r="S724">
            <v>0.78028629999999999</v>
          </cell>
          <cell r="T724">
            <v>0.77983840000000004</v>
          </cell>
          <cell r="U724">
            <v>3.4600050828801088</v>
          </cell>
          <cell r="V724">
            <v>4.670987149847209E-3</v>
          </cell>
          <cell r="X724">
            <v>196.82621799310294</v>
          </cell>
          <cell r="Z724">
            <v>83.762993622478618</v>
          </cell>
          <cell r="AA724">
            <v>33.086440000000003</v>
          </cell>
          <cell r="AB724">
            <v>83.762780000000006</v>
          </cell>
          <cell r="AC724">
            <v>0.69810620000000001</v>
          </cell>
          <cell r="AD724">
            <v>4708.7263190000003</v>
          </cell>
          <cell r="AE724">
            <v>17.2499</v>
          </cell>
          <cell r="AF724">
            <v>196.81720000000001</v>
          </cell>
        </row>
        <row r="725">
          <cell r="A725" t="str">
            <v>PECIKO - BASE2. Middle Value</v>
          </cell>
          <cell r="B725" t="str">
            <v>Gas</v>
          </cell>
          <cell r="C725" t="str">
            <v>2. Middle Value</v>
          </cell>
          <cell r="D725" t="str">
            <v>PECIKO - BASE</v>
          </cell>
          <cell r="E725" t="str">
            <v>PECIKO</v>
          </cell>
          <cell r="F725" t="str">
            <v>E0. On Production</v>
          </cell>
          <cell r="G725" t="str">
            <v>PT PERTAMINA HULU MAHAKAM</v>
          </cell>
          <cell r="H725">
            <v>7135</v>
          </cell>
          <cell r="K725">
            <v>10393.5</v>
          </cell>
          <cell r="L725">
            <v>126.50000000000001</v>
          </cell>
          <cell r="N725">
            <v>10</v>
          </cell>
          <cell r="P725" t="str">
            <v/>
          </cell>
          <cell r="Q725">
            <v>0.1712447</v>
          </cell>
          <cell r="R725">
            <v>33.204810000000002</v>
          </cell>
          <cell r="S725">
            <v>0.78028629999999999</v>
          </cell>
          <cell r="T725">
            <v>0.77983840000000004</v>
          </cell>
          <cell r="U725">
            <v>3.4600050828801088</v>
          </cell>
          <cell r="V725">
            <v>4.670987149847209E-3</v>
          </cell>
          <cell r="X725">
            <v>196.82621799310294</v>
          </cell>
          <cell r="Z725">
            <v>83.762993622478618</v>
          </cell>
          <cell r="AA725">
            <v>33.086440000000003</v>
          </cell>
          <cell r="AB725">
            <v>83.762780000000006</v>
          </cell>
          <cell r="AC725">
            <v>0.69810620000000001</v>
          </cell>
          <cell r="AD725">
            <v>4980.9877370000004</v>
          </cell>
          <cell r="AE725">
            <v>17.2499</v>
          </cell>
          <cell r="AF725">
            <v>196.81720000000001</v>
          </cell>
        </row>
        <row r="726">
          <cell r="A726" t="str">
            <v>PECIKO - BASE3. High Value</v>
          </cell>
          <cell r="B726" t="str">
            <v>Gas</v>
          </cell>
          <cell r="C726" t="str">
            <v>3. High Value</v>
          </cell>
          <cell r="D726" t="str">
            <v>PECIKO - BASE</v>
          </cell>
          <cell r="E726" t="str">
            <v>PECIKO</v>
          </cell>
          <cell r="F726" t="str">
            <v>E0. On Production</v>
          </cell>
          <cell r="G726" t="str">
            <v>PT PERTAMINA HULU MAHAKAM</v>
          </cell>
          <cell r="H726">
            <v>7305</v>
          </cell>
          <cell r="K726">
            <v>10393.5</v>
          </cell>
          <cell r="L726">
            <v>126.50000000000001</v>
          </cell>
          <cell r="N726">
            <v>10</v>
          </cell>
          <cell r="P726" t="str">
            <v/>
          </cell>
          <cell r="Q726">
            <v>0.1712447</v>
          </cell>
          <cell r="R726">
            <v>33.204810000000002</v>
          </cell>
          <cell r="S726">
            <v>0.78028629999999999</v>
          </cell>
          <cell r="T726">
            <v>0.77983840000000004</v>
          </cell>
          <cell r="U726">
            <v>3.4600050828801088</v>
          </cell>
          <cell r="V726">
            <v>4.670987149847209E-3</v>
          </cell>
          <cell r="X726">
            <v>196.82621799310294</v>
          </cell>
          <cell r="Z726">
            <v>83.762993622478618</v>
          </cell>
          <cell r="AA726">
            <v>33.086440000000003</v>
          </cell>
          <cell r="AB726">
            <v>83.762780000000006</v>
          </cell>
          <cell r="AC726">
            <v>0.69810620000000001</v>
          </cell>
          <cell r="AD726">
            <v>5099.6657910000004</v>
          </cell>
          <cell r="AE726">
            <v>17.2499</v>
          </cell>
          <cell r="AF726">
            <v>196.81720000000001</v>
          </cell>
        </row>
        <row r="727">
          <cell r="A727" t="str">
            <v>PECIKO - OPLL 11. Low Value</v>
          </cell>
          <cell r="B727" t="str">
            <v>Gas</v>
          </cell>
          <cell r="C727" t="str">
            <v>1. Low Value</v>
          </cell>
          <cell r="D727" t="str">
            <v>PECIKO - OPLL 1</v>
          </cell>
          <cell r="E727" t="str">
            <v>PECIKO</v>
          </cell>
          <cell r="F727" t="str">
            <v>E0. On Production</v>
          </cell>
          <cell r="G727" t="str">
            <v>PT PERTAMINA HULU MAHAKAM</v>
          </cell>
          <cell r="H727">
            <v>6745</v>
          </cell>
          <cell r="K727">
            <v>10393.5</v>
          </cell>
          <cell r="L727">
            <v>126.50000000000001</v>
          </cell>
          <cell r="N727">
            <v>10</v>
          </cell>
          <cell r="P727" t="str">
            <v/>
          </cell>
          <cell r="Q727">
            <v>0.1712447</v>
          </cell>
          <cell r="R727">
            <v>33.204810000000002</v>
          </cell>
          <cell r="S727">
            <v>0.78028629999999999</v>
          </cell>
          <cell r="T727">
            <v>0.77983840000000004</v>
          </cell>
          <cell r="U727">
            <v>3.4600050828801088</v>
          </cell>
          <cell r="V727">
            <v>4.670987149847209E-3</v>
          </cell>
          <cell r="X727">
            <v>196.82621799310294</v>
          </cell>
          <cell r="Z727">
            <v>83.762993622478618</v>
          </cell>
          <cell r="AA727">
            <v>33.086440000000003</v>
          </cell>
          <cell r="AB727">
            <v>83.762780000000006</v>
          </cell>
          <cell r="AC727">
            <v>0.69810620000000001</v>
          </cell>
          <cell r="AD727">
            <v>4708.7263190000003</v>
          </cell>
          <cell r="AE727">
            <v>17.2499</v>
          </cell>
          <cell r="AF727">
            <v>196.81720000000001</v>
          </cell>
        </row>
        <row r="728">
          <cell r="A728" t="str">
            <v>PECIKO - OPLL 12. Middle Value</v>
          </cell>
          <cell r="B728" t="str">
            <v>Gas</v>
          </cell>
          <cell r="C728" t="str">
            <v>2. Middle Value</v>
          </cell>
          <cell r="D728" t="str">
            <v>PECIKO - OPLL 1</v>
          </cell>
          <cell r="E728" t="str">
            <v>PECIKO</v>
          </cell>
          <cell r="F728" t="str">
            <v>E0. On Production</v>
          </cell>
          <cell r="G728" t="str">
            <v>PT PERTAMINA HULU MAHAKAM</v>
          </cell>
          <cell r="H728">
            <v>7135</v>
          </cell>
          <cell r="K728">
            <v>10393.5</v>
          </cell>
          <cell r="L728">
            <v>126.50000000000001</v>
          </cell>
          <cell r="N728">
            <v>10</v>
          </cell>
          <cell r="P728" t="str">
            <v/>
          </cell>
          <cell r="Q728">
            <v>0.1712447</v>
          </cell>
          <cell r="R728">
            <v>33.204810000000002</v>
          </cell>
          <cell r="S728">
            <v>0.78028629999999999</v>
          </cell>
          <cell r="T728">
            <v>0.77983840000000004</v>
          </cell>
          <cell r="U728">
            <v>3.4600050828801088</v>
          </cell>
          <cell r="V728">
            <v>4.670987149847209E-3</v>
          </cell>
          <cell r="X728">
            <v>196.82621799310294</v>
          </cell>
          <cell r="Z728">
            <v>83.762993622478618</v>
          </cell>
          <cell r="AA728">
            <v>33.086440000000003</v>
          </cell>
          <cell r="AB728">
            <v>83.762780000000006</v>
          </cell>
          <cell r="AC728">
            <v>0.69810620000000001</v>
          </cell>
          <cell r="AD728">
            <v>4980.9877370000004</v>
          </cell>
          <cell r="AE728">
            <v>17.2499</v>
          </cell>
          <cell r="AF728">
            <v>196.81720000000001</v>
          </cell>
        </row>
        <row r="729">
          <cell r="A729" t="str">
            <v>PECIKO - OPLL 13. High Value</v>
          </cell>
          <cell r="B729" t="str">
            <v>Gas</v>
          </cell>
          <cell r="C729" t="str">
            <v>3. High Value</v>
          </cell>
          <cell r="D729" t="str">
            <v>PECIKO - OPLL 1</v>
          </cell>
          <cell r="E729" t="str">
            <v>PECIKO</v>
          </cell>
          <cell r="F729" t="str">
            <v>E0. On Production</v>
          </cell>
          <cell r="G729" t="str">
            <v>PT PERTAMINA HULU MAHAKAM</v>
          </cell>
          <cell r="H729">
            <v>7305</v>
          </cell>
          <cell r="K729">
            <v>10393.5</v>
          </cell>
          <cell r="L729">
            <v>126.50000000000001</v>
          </cell>
          <cell r="N729">
            <v>10</v>
          </cell>
          <cell r="P729" t="str">
            <v/>
          </cell>
          <cell r="Q729">
            <v>0.1712447</v>
          </cell>
          <cell r="R729">
            <v>33.204810000000002</v>
          </cell>
          <cell r="S729">
            <v>0.78028629999999999</v>
          </cell>
          <cell r="T729">
            <v>0.77983840000000004</v>
          </cell>
          <cell r="U729">
            <v>3.4600050828801088</v>
          </cell>
          <cell r="V729">
            <v>4.670987149847209E-3</v>
          </cell>
          <cell r="X729">
            <v>196.82621799310294</v>
          </cell>
          <cell r="Z729">
            <v>83.762993622478618</v>
          </cell>
          <cell r="AA729">
            <v>33.086440000000003</v>
          </cell>
          <cell r="AB729">
            <v>83.762780000000006</v>
          </cell>
          <cell r="AC729">
            <v>0.69810620000000001</v>
          </cell>
          <cell r="AD729">
            <v>5099.6657910000004</v>
          </cell>
          <cell r="AE729">
            <v>17.2499</v>
          </cell>
          <cell r="AF729">
            <v>196.81720000000001</v>
          </cell>
        </row>
        <row r="730">
          <cell r="A730" t="str">
            <v>SISI NUBI - BASE1. Low Value</v>
          </cell>
          <cell r="B730" t="str">
            <v>Gas</v>
          </cell>
          <cell r="C730" t="str">
            <v>1. Low Value</v>
          </cell>
          <cell r="D730" t="str">
            <v>SISI NUBI - BASE</v>
          </cell>
          <cell r="E730" t="str">
            <v>SISI NUBI</v>
          </cell>
          <cell r="F730" t="str">
            <v>E0. On Production</v>
          </cell>
          <cell r="G730" t="str">
            <v>PT PERTAMINA HULU MAHAKAM</v>
          </cell>
          <cell r="H730">
            <v>2867</v>
          </cell>
          <cell r="K730">
            <v>8200</v>
          </cell>
          <cell r="L730">
            <v>110.55000000000001</v>
          </cell>
          <cell r="N730">
            <v>750.5</v>
          </cell>
          <cell r="P730" t="str">
            <v/>
          </cell>
          <cell r="Q730">
            <v>0.17974760000000001</v>
          </cell>
          <cell r="R730">
            <v>727.68039999999996</v>
          </cell>
          <cell r="S730">
            <v>0.59988359999999996</v>
          </cell>
          <cell r="T730">
            <v>0.76820659999999996</v>
          </cell>
          <cell r="U730">
            <v>60.276607448282171</v>
          </cell>
          <cell r="V730">
            <v>8.137307665251961E-2</v>
          </cell>
          <cell r="AA730">
            <v>9.9540609999999994</v>
          </cell>
          <cell r="AB730">
            <v>1.9400630000000001</v>
          </cell>
          <cell r="AC730">
            <v>0.48408420000000002</v>
          </cell>
          <cell r="AD730">
            <v>1387.8694014</v>
          </cell>
          <cell r="AE730">
            <v>165.6952</v>
          </cell>
          <cell r="AF730">
            <v>204.4658</v>
          </cell>
        </row>
        <row r="731">
          <cell r="A731" t="str">
            <v>SISI NUBI - BASE2. Middle Value</v>
          </cell>
          <cell r="B731" t="str">
            <v>Gas</v>
          </cell>
          <cell r="C731" t="str">
            <v>2. Middle Value</v>
          </cell>
          <cell r="D731" t="str">
            <v>SISI NUBI - BASE</v>
          </cell>
          <cell r="E731" t="str">
            <v>SISI NUBI</v>
          </cell>
          <cell r="F731" t="str">
            <v>E0. On Production</v>
          </cell>
          <cell r="G731" t="str">
            <v>PT PERTAMINA HULU MAHAKAM</v>
          </cell>
          <cell r="H731">
            <v>4155</v>
          </cell>
          <cell r="K731">
            <v>8200</v>
          </cell>
          <cell r="L731">
            <v>110.55000000000001</v>
          </cell>
          <cell r="N731">
            <v>750.5</v>
          </cell>
          <cell r="P731" t="str">
            <v/>
          </cell>
          <cell r="Q731">
            <v>0.17974760000000001</v>
          </cell>
          <cell r="R731">
            <v>727.68039999999996</v>
          </cell>
          <cell r="S731">
            <v>0.59988359999999996</v>
          </cell>
          <cell r="T731">
            <v>0.76820659999999996</v>
          </cell>
          <cell r="U731">
            <v>60.276607448282171</v>
          </cell>
          <cell r="V731">
            <v>8.137307665251961E-2</v>
          </cell>
          <cell r="AA731">
            <v>9.9540609999999994</v>
          </cell>
          <cell r="AB731">
            <v>1.9400630000000001</v>
          </cell>
          <cell r="AC731">
            <v>0.48408420000000002</v>
          </cell>
          <cell r="AD731">
            <v>2011.3698510000002</v>
          </cell>
          <cell r="AE731">
            <v>165.6952</v>
          </cell>
          <cell r="AF731">
            <v>204.4658</v>
          </cell>
        </row>
        <row r="732">
          <cell r="A732" t="str">
            <v>SISI NUBI - BASE3. High Value</v>
          </cell>
          <cell r="B732" t="str">
            <v>Gas</v>
          </cell>
          <cell r="C732" t="str">
            <v>3. High Value</v>
          </cell>
          <cell r="D732" t="str">
            <v>SISI NUBI - BASE</v>
          </cell>
          <cell r="E732" t="str">
            <v>SISI NUBI</v>
          </cell>
          <cell r="F732" t="str">
            <v>E0. On Production</v>
          </cell>
          <cell r="G732" t="str">
            <v>PT PERTAMINA HULU MAHAKAM</v>
          </cell>
          <cell r="H732">
            <v>4837</v>
          </cell>
          <cell r="K732">
            <v>8200</v>
          </cell>
          <cell r="L732">
            <v>110.55000000000001</v>
          </cell>
          <cell r="N732">
            <v>750.5</v>
          </cell>
          <cell r="P732" t="str">
            <v/>
          </cell>
          <cell r="Q732">
            <v>0.17974760000000001</v>
          </cell>
          <cell r="R732">
            <v>727.68039999999996</v>
          </cell>
          <cell r="S732">
            <v>0.59988359999999996</v>
          </cell>
          <cell r="T732">
            <v>0.76820659999999996</v>
          </cell>
          <cell r="U732">
            <v>60.276607448282171</v>
          </cell>
          <cell r="V732">
            <v>8.137307665251961E-2</v>
          </cell>
          <cell r="AA732">
            <v>9.9540609999999994</v>
          </cell>
          <cell r="AB732">
            <v>1.9400630000000001</v>
          </cell>
          <cell r="AC732">
            <v>0.48408420000000002</v>
          </cell>
          <cell r="AD732">
            <v>2341.5152754000001</v>
          </cell>
          <cell r="AE732">
            <v>165.6952</v>
          </cell>
          <cell r="AF732">
            <v>204.4658</v>
          </cell>
        </row>
        <row r="733">
          <cell r="A733" t="str">
            <v>KARMILA - BASE3. High Value</v>
          </cell>
          <cell r="B733" t="str">
            <v>Oil-Gas</v>
          </cell>
          <cell r="C733" t="str">
            <v>3. High Value</v>
          </cell>
          <cell r="D733" t="str">
            <v>KARMILA - BASE</v>
          </cell>
          <cell r="E733" t="str">
            <v>KARMILA</v>
          </cell>
          <cell r="F733" t="str">
            <v>E0. On Production</v>
          </cell>
          <cell r="G733" t="str">
            <v>PT PERTAMINA HULU ENERGI OSES</v>
          </cell>
          <cell r="H733">
            <v>125.82</v>
          </cell>
          <cell r="K733">
            <v>4650</v>
          </cell>
          <cell r="L733">
            <v>99.000000000000014</v>
          </cell>
          <cell r="M733">
            <v>0.31</v>
          </cell>
          <cell r="N733">
            <v>1000</v>
          </cell>
          <cell r="P733" t="str">
            <v/>
          </cell>
          <cell r="Q733">
            <v>0.30577100000000002</v>
          </cell>
          <cell r="R733">
            <v>942.74239999999998</v>
          </cell>
          <cell r="S733">
            <v>0.73799150000000002</v>
          </cell>
          <cell r="T733">
            <v>0.78258970000000005</v>
          </cell>
          <cell r="U733">
            <v>166.48488903618068</v>
          </cell>
          <cell r="V733">
            <v>0.22475365171557016</v>
          </cell>
          <cell r="AA733">
            <v>14.617940000000001</v>
          </cell>
          <cell r="AB733">
            <v>50.276539999999997</v>
          </cell>
          <cell r="AC733">
            <v>0.48365669999999999</v>
          </cell>
          <cell r="AD733">
            <v>60.853685993999996</v>
          </cell>
          <cell r="AE733">
            <v>9.1030200000000008</v>
          </cell>
          <cell r="AF733">
            <v>210.3997</v>
          </cell>
        </row>
        <row r="734">
          <cell r="A734" t="str">
            <v>KARTINI - BASE1. Low Value</v>
          </cell>
          <cell r="B734" t="str">
            <v>Oil-Gas</v>
          </cell>
          <cell r="C734" t="str">
            <v>1. Low Value</v>
          </cell>
          <cell r="D734" t="str">
            <v>KARTINI - BASE</v>
          </cell>
          <cell r="E734" t="str">
            <v>KARTINI</v>
          </cell>
          <cell r="F734" t="str">
            <v>E0. On Production</v>
          </cell>
          <cell r="G734" t="str">
            <v>PT PERTAMINA HULU ENERGI OSES</v>
          </cell>
          <cell r="H734">
            <v>54.94</v>
          </cell>
          <cell r="K734">
            <v>5600</v>
          </cell>
          <cell r="L734">
            <v>111.65</v>
          </cell>
          <cell r="M734">
            <v>0.25800000000000001</v>
          </cell>
          <cell r="N734">
            <v>688</v>
          </cell>
          <cell r="O734">
            <v>0</v>
          </cell>
          <cell r="P734" t="str">
            <v/>
          </cell>
          <cell r="Q734">
            <v>0.24879399999999999</v>
          </cell>
          <cell r="R734">
            <v>583.17020000000002</v>
          </cell>
          <cell r="S734">
            <v>0.64075680000000002</v>
          </cell>
          <cell r="T734">
            <v>0.96620810000000001</v>
          </cell>
          <cell r="U734">
            <v>89.825392541656683</v>
          </cell>
          <cell r="V734">
            <v>0.12126376818579897</v>
          </cell>
          <cell r="AA734">
            <v>128.6737</v>
          </cell>
          <cell r="AB734">
            <v>199.6574</v>
          </cell>
          <cell r="AC734">
            <v>0.31009320000000001</v>
          </cell>
          <cell r="AD734">
            <v>17.036520408000001</v>
          </cell>
          <cell r="AE734">
            <v>6.5882350000000001</v>
          </cell>
          <cell r="AF734">
            <v>399.68610000000001</v>
          </cell>
        </row>
        <row r="735">
          <cell r="A735" t="str">
            <v>KARTINI - BASE2. Middle Value</v>
          </cell>
          <cell r="B735" t="str">
            <v>Oil-Gas</v>
          </cell>
          <cell r="C735" t="str">
            <v>2. Middle Value</v>
          </cell>
          <cell r="D735" t="str">
            <v>KARTINI - BASE</v>
          </cell>
          <cell r="E735" t="str">
            <v>KARTINI</v>
          </cell>
          <cell r="F735" t="str">
            <v>E0. On Production</v>
          </cell>
          <cell r="G735" t="str">
            <v>PT PERTAMINA HULU ENERGI OSES</v>
          </cell>
          <cell r="H735">
            <v>54.94</v>
          </cell>
          <cell r="K735">
            <v>5600</v>
          </cell>
          <cell r="L735">
            <v>111.65</v>
          </cell>
          <cell r="M735">
            <v>0.25800000000000001</v>
          </cell>
          <cell r="N735">
            <v>688</v>
          </cell>
          <cell r="O735">
            <v>0</v>
          </cell>
          <cell r="P735" t="str">
            <v/>
          </cell>
          <cell r="Q735">
            <v>0.24879399999999999</v>
          </cell>
          <cell r="R735">
            <v>583.17020000000002</v>
          </cell>
          <cell r="S735">
            <v>0.64075680000000002</v>
          </cell>
          <cell r="T735">
            <v>0.96620810000000001</v>
          </cell>
          <cell r="U735">
            <v>89.825392541656683</v>
          </cell>
          <cell r="V735">
            <v>0.12126376818579897</v>
          </cell>
          <cell r="AA735">
            <v>128.6737</v>
          </cell>
          <cell r="AB735">
            <v>199.6574</v>
          </cell>
          <cell r="AC735">
            <v>0.31009320000000001</v>
          </cell>
          <cell r="AD735">
            <v>17.036520408000001</v>
          </cell>
          <cell r="AE735">
            <v>6.5882350000000001</v>
          </cell>
          <cell r="AF735">
            <v>399.68610000000001</v>
          </cell>
        </row>
        <row r="736">
          <cell r="A736" t="str">
            <v>KARTINI - BASE3. High Value</v>
          </cell>
          <cell r="B736" t="str">
            <v>Oil-Gas</v>
          </cell>
          <cell r="C736" t="str">
            <v>3. High Value</v>
          </cell>
          <cell r="D736" t="str">
            <v>KARTINI - BASE</v>
          </cell>
          <cell r="E736" t="str">
            <v>KARTINI</v>
          </cell>
          <cell r="F736" t="str">
            <v>E0. On Production</v>
          </cell>
          <cell r="G736" t="str">
            <v>PT PERTAMINA HULU ENERGI OSES</v>
          </cell>
          <cell r="H736">
            <v>54.94</v>
          </cell>
          <cell r="K736">
            <v>5600</v>
          </cell>
          <cell r="L736">
            <v>111.65</v>
          </cell>
          <cell r="M736">
            <v>0.25800000000000001</v>
          </cell>
          <cell r="N736">
            <v>688</v>
          </cell>
          <cell r="O736">
            <v>0</v>
          </cell>
          <cell r="P736" t="str">
            <v/>
          </cell>
          <cell r="Q736">
            <v>0.24879399999999999</v>
          </cell>
          <cell r="R736">
            <v>583.17020000000002</v>
          </cell>
          <cell r="S736">
            <v>0.64075680000000002</v>
          </cell>
          <cell r="T736">
            <v>0.96620810000000001</v>
          </cell>
          <cell r="U736">
            <v>89.825392541656683</v>
          </cell>
          <cell r="V736">
            <v>0.12126376818579897</v>
          </cell>
          <cell r="AA736">
            <v>128.6737</v>
          </cell>
          <cell r="AB736">
            <v>199.6574</v>
          </cell>
          <cell r="AC736">
            <v>0.31009320000000001</v>
          </cell>
          <cell r="AD736">
            <v>17.036520408000001</v>
          </cell>
          <cell r="AE736">
            <v>6.5882350000000001</v>
          </cell>
          <cell r="AF736">
            <v>399.68610000000001</v>
          </cell>
        </row>
        <row r="737">
          <cell r="A737" t="str">
            <v>KASIKAN - BASE1. Low Value</v>
          </cell>
          <cell r="B737" t="str">
            <v>Oil-Gas</v>
          </cell>
          <cell r="C737" t="str">
            <v>1. Low Value</v>
          </cell>
          <cell r="D737" t="str">
            <v>KASIKAN - BASE</v>
          </cell>
          <cell r="E737" t="str">
            <v>KASIKAN</v>
          </cell>
          <cell r="F737" t="str">
            <v>E0. On Production</v>
          </cell>
          <cell r="G737" t="str">
            <v>BOB PERTAMINA - BUMI SIAK PUSAKO</v>
          </cell>
          <cell r="H737">
            <v>2.8000000000000001E-2</v>
          </cell>
          <cell r="K737">
            <v>340</v>
          </cell>
          <cell r="L737" t="str">
            <v/>
          </cell>
          <cell r="M737">
            <v>0.2135979968498849</v>
          </cell>
          <cell r="N737">
            <v>343.02</v>
          </cell>
          <cell r="O737">
            <v>0</v>
          </cell>
          <cell r="P737" t="str">
            <v/>
          </cell>
          <cell r="Q737">
            <v>0.21400620000000001</v>
          </cell>
          <cell r="R737">
            <v>267.08080000000001</v>
          </cell>
          <cell r="S737">
            <v>0.80039570000000004</v>
          </cell>
          <cell r="T737">
            <v>0.71345820000000004</v>
          </cell>
          <cell r="U737">
            <v>32.639410363857216</v>
          </cell>
          <cell r="V737">
            <v>4.4063018040788708E-2</v>
          </cell>
          <cell r="AA737">
            <v>68.249549999999999</v>
          </cell>
          <cell r="AB737">
            <v>94.736879999999999</v>
          </cell>
          <cell r="AC737">
            <v>0.22340360000000001</v>
          </cell>
          <cell r="AD737">
            <v>6.2553008000000004E-3</v>
          </cell>
          <cell r="AE737">
            <v>56.740819999999999</v>
          </cell>
          <cell r="AF737">
            <v>68.137630000000001</v>
          </cell>
        </row>
        <row r="738">
          <cell r="A738" t="str">
            <v>KASIKAN - BASE2. Middle Value</v>
          </cell>
          <cell r="B738" t="str">
            <v>Oil-Gas</v>
          </cell>
          <cell r="C738" t="str">
            <v>2. Middle Value</v>
          </cell>
          <cell r="D738" t="str">
            <v>KASIKAN - BASE</v>
          </cell>
          <cell r="E738" t="str">
            <v>KASIKAN</v>
          </cell>
          <cell r="F738" t="str">
            <v>E0. On Production</v>
          </cell>
          <cell r="G738" t="str">
            <v>BOB PERTAMINA - BUMI SIAK PUSAKO</v>
          </cell>
          <cell r="H738">
            <v>2.8000000000000001E-2</v>
          </cell>
          <cell r="K738">
            <v>340</v>
          </cell>
          <cell r="L738" t="str">
            <v/>
          </cell>
          <cell r="M738">
            <v>0.2135979968498849</v>
          </cell>
          <cell r="N738">
            <v>343.02</v>
          </cell>
          <cell r="O738">
            <v>0</v>
          </cell>
          <cell r="P738" t="str">
            <v/>
          </cell>
          <cell r="Q738">
            <v>0.21400620000000001</v>
          </cell>
          <cell r="R738">
            <v>267.08080000000001</v>
          </cell>
          <cell r="S738">
            <v>0.80039570000000004</v>
          </cell>
          <cell r="T738">
            <v>0.71345820000000004</v>
          </cell>
          <cell r="U738">
            <v>32.639410363857216</v>
          </cell>
          <cell r="V738">
            <v>4.4063018040788708E-2</v>
          </cell>
          <cell r="AA738">
            <v>68.249549999999999</v>
          </cell>
          <cell r="AB738">
            <v>94.736879999999999</v>
          </cell>
          <cell r="AC738">
            <v>0.22340360000000001</v>
          </cell>
          <cell r="AD738">
            <v>6.2553008000000004E-3</v>
          </cell>
          <cell r="AE738">
            <v>56.740819999999999</v>
          </cell>
          <cell r="AF738">
            <v>68.137630000000001</v>
          </cell>
        </row>
        <row r="739">
          <cell r="A739" t="str">
            <v>TUNU - BASE1. Low Value</v>
          </cell>
          <cell r="B739" t="str">
            <v>Gas</v>
          </cell>
          <cell r="C739" t="str">
            <v>1. Low Value</v>
          </cell>
          <cell r="D739" t="str">
            <v>TUNU - BASE</v>
          </cell>
          <cell r="E739" t="str">
            <v>TUNU</v>
          </cell>
          <cell r="F739" t="str">
            <v>E0. On Production</v>
          </cell>
          <cell r="G739" t="str">
            <v>PT PERTAMINA HULU MAHAKAM</v>
          </cell>
          <cell r="H739">
            <v>14487</v>
          </cell>
          <cell r="K739">
            <v>10780</v>
          </cell>
          <cell r="L739">
            <v>81.400000000000006</v>
          </cell>
          <cell r="M739">
            <v>0.3</v>
          </cell>
          <cell r="N739">
            <v>495</v>
          </cell>
          <cell r="P739" t="str">
            <v/>
          </cell>
          <cell r="Q739">
            <v>0.29970809999999998</v>
          </cell>
          <cell r="R739">
            <v>483.32909999999998</v>
          </cell>
          <cell r="S739">
            <v>0.80258969999999996</v>
          </cell>
          <cell r="T739">
            <v>0.63086500000000001</v>
          </cell>
          <cell r="U739">
            <v>73.345156531497793</v>
          </cell>
          <cell r="V739">
            <v>9.9015543461856051E-2</v>
          </cell>
          <cell r="X739">
            <v>190.08220331560267</v>
          </cell>
          <cell r="Y739">
            <v>215.81012383172637</v>
          </cell>
          <cell r="Z739">
            <v>127.73449295226446</v>
          </cell>
          <cell r="AA739">
            <v>215.81039999999999</v>
          </cell>
          <cell r="AB739">
            <v>127.7347</v>
          </cell>
          <cell r="AC739">
            <v>0.69903610000000005</v>
          </cell>
          <cell r="AD739">
            <v>10126.9359807</v>
          </cell>
          <cell r="AE739">
            <v>27.995180000000001</v>
          </cell>
          <cell r="AF739">
            <v>190.09030000000001</v>
          </cell>
        </row>
        <row r="740">
          <cell r="A740" t="str">
            <v>TUNU - BASE2. Middle Value</v>
          </cell>
          <cell r="B740" t="str">
            <v>Gas</v>
          </cell>
          <cell r="C740" t="str">
            <v>2. Middle Value</v>
          </cell>
          <cell r="D740" t="str">
            <v>TUNU - BASE</v>
          </cell>
          <cell r="E740" t="str">
            <v>TUNU</v>
          </cell>
          <cell r="F740" t="str">
            <v>E0. On Production</v>
          </cell>
          <cell r="G740" t="str">
            <v>PT PERTAMINA HULU MAHAKAM</v>
          </cell>
          <cell r="H740">
            <v>18882</v>
          </cell>
          <cell r="K740">
            <v>10780</v>
          </cell>
          <cell r="L740">
            <v>81.400000000000006</v>
          </cell>
          <cell r="M740">
            <v>0.3</v>
          </cell>
          <cell r="N740">
            <v>495</v>
          </cell>
          <cell r="P740" t="str">
            <v/>
          </cell>
          <cell r="Q740">
            <v>0.29970809999999998</v>
          </cell>
          <cell r="R740">
            <v>483.32909999999998</v>
          </cell>
          <cell r="S740">
            <v>0.80258969999999996</v>
          </cell>
          <cell r="T740">
            <v>0.63086500000000001</v>
          </cell>
          <cell r="U740">
            <v>73.345156531497793</v>
          </cell>
          <cell r="V740">
            <v>9.9015543461856051E-2</v>
          </cell>
          <cell r="X740">
            <v>190.08220331560267</v>
          </cell>
          <cell r="Y740">
            <v>215.81012383172637</v>
          </cell>
          <cell r="Z740">
            <v>127.73449295226446</v>
          </cell>
          <cell r="AA740">
            <v>215.81039999999999</v>
          </cell>
          <cell r="AB740">
            <v>127.7347</v>
          </cell>
          <cell r="AC740">
            <v>0.69903610000000005</v>
          </cell>
          <cell r="AD740">
            <v>13199.1996402</v>
          </cell>
          <cell r="AE740">
            <v>27.995180000000001</v>
          </cell>
          <cell r="AF740">
            <v>190.09030000000001</v>
          </cell>
        </row>
        <row r="741">
          <cell r="A741" t="str">
            <v>TUNU - BASE3. High Value</v>
          </cell>
          <cell r="B741" t="str">
            <v>Gas</v>
          </cell>
          <cell r="C741" t="str">
            <v>3. High Value</v>
          </cell>
          <cell r="D741" t="str">
            <v>TUNU - BASE</v>
          </cell>
          <cell r="E741" t="str">
            <v>TUNU</v>
          </cell>
          <cell r="F741" t="str">
            <v>E0. On Production</v>
          </cell>
          <cell r="G741" t="str">
            <v>PT PERTAMINA HULU MAHAKAM</v>
          </cell>
          <cell r="H741">
            <v>18882</v>
          </cell>
          <cell r="K741">
            <v>10780</v>
          </cell>
          <cell r="L741">
            <v>81.400000000000006</v>
          </cell>
          <cell r="M741">
            <v>0.3</v>
          </cell>
          <cell r="N741">
            <v>495</v>
          </cell>
          <cell r="P741" t="str">
            <v/>
          </cell>
          <cell r="Q741">
            <v>0.29970809999999998</v>
          </cell>
          <cell r="R741">
            <v>483.32909999999998</v>
          </cell>
          <cell r="S741">
            <v>0.80258969999999996</v>
          </cell>
          <cell r="T741">
            <v>0.63086500000000001</v>
          </cell>
          <cell r="U741">
            <v>73.345156531497793</v>
          </cell>
          <cell r="V741">
            <v>9.9015543461856051E-2</v>
          </cell>
          <cell r="X741">
            <v>190.08220331560267</v>
          </cell>
          <cell r="Y741">
            <v>215.81012383172637</v>
          </cell>
          <cell r="Z741">
            <v>127.73449295226446</v>
          </cell>
          <cell r="AA741">
            <v>215.81039999999999</v>
          </cell>
          <cell r="AB741">
            <v>127.7347</v>
          </cell>
          <cell r="AC741">
            <v>0.69903610000000005</v>
          </cell>
          <cell r="AD741">
            <v>13199.1996402</v>
          </cell>
          <cell r="AE741">
            <v>27.995180000000001</v>
          </cell>
          <cell r="AF741">
            <v>190.09030000000001</v>
          </cell>
        </row>
        <row r="742">
          <cell r="A742" t="str">
            <v>TUNU - OPLL 11. Low Value</v>
          </cell>
          <cell r="B742" t="str">
            <v>Gas</v>
          </cell>
          <cell r="C742" t="str">
            <v>1. Low Value</v>
          </cell>
          <cell r="D742" t="str">
            <v>TUNU - OPLL 1</v>
          </cell>
          <cell r="E742" t="str">
            <v>TUNU</v>
          </cell>
          <cell r="F742" t="str">
            <v>E0. On Production</v>
          </cell>
          <cell r="G742" t="str">
            <v>PT PERTAMINA HULU MAHAKAM</v>
          </cell>
          <cell r="H742">
            <v>14487</v>
          </cell>
          <cell r="K742">
            <v>10780</v>
          </cell>
          <cell r="L742">
            <v>81.400000000000006</v>
          </cell>
          <cell r="M742">
            <v>0.3</v>
          </cell>
          <cell r="N742">
            <v>495</v>
          </cell>
          <cell r="P742" t="str">
            <v/>
          </cell>
          <cell r="Q742">
            <v>0.29970809999999998</v>
          </cell>
          <cell r="R742">
            <v>483.32909999999998</v>
          </cell>
          <cell r="S742">
            <v>0.80258969999999996</v>
          </cell>
          <cell r="T742">
            <v>0.63086500000000001</v>
          </cell>
          <cell r="U742">
            <v>73.345156531497793</v>
          </cell>
          <cell r="V742">
            <v>9.9015543461856051E-2</v>
          </cell>
          <cell r="X742">
            <v>190.08220331560267</v>
          </cell>
          <cell r="Y742">
            <v>215.81012383172637</v>
          </cell>
          <cell r="Z742">
            <v>127.73449295226446</v>
          </cell>
          <cell r="AA742">
            <v>215.81039999999999</v>
          </cell>
          <cell r="AB742">
            <v>127.7347</v>
          </cell>
          <cell r="AC742">
            <v>0.69903610000000005</v>
          </cell>
          <cell r="AD742">
            <v>10126.9359807</v>
          </cell>
          <cell r="AE742">
            <v>27.995180000000001</v>
          </cell>
          <cell r="AF742">
            <v>190.09030000000001</v>
          </cell>
        </row>
        <row r="743">
          <cell r="A743" t="str">
            <v>TUNU - OPLL 12. Middle Value</v>
          </cell>
          <cell r="B743" t="str">
            <v>Gas</v>
          </cell>
          <cell r="C743" t="str">
            <v>2. Middle Value</v>
          </cell>
          <cell r="D743" t="str">
            <v>TUNU - OPLL 1</v>
          </cell>
          <cell r="E743" t="str">
            <v>TUNU</v>
          </cell>
          <cell r="F743" t="str">
            <v>E0. On Production</v>
          </cell>
          <cell r="G743" t="str">
            <v>PT PERTAMINA HULU MAHAKAM</v>
          </cell>
          <cell r="H743">
            <v>18882</v>
          </cell>
          <cell r="K743">
            <v>10780</v>
          </cell>
          <cell r="L743">
            <v>81.400000000000006</v>
          </cell>
          <cell r="M743">
            <v>0.3</v>
          </cell>
          <cell r="N743">
            <v>495</v>
          </cell>
          <cell r="P743" t="str">
            <v/>
          </cell>
          <cell r="Q743">
            <v>0.29970809999999998</v>
          </cell>
          <cell r="R743">
            <v>483.32909999999998</v>
          </cell>
          <cell r="S743">
            <v>0.80258969999999996</v>
          </cell>
          <cell r="T743">
            <v>0.63086500000000001</v>
          </cell>
          <cell r="U743">
            <v>73.345156531497793</v>
          </cell>
          <cell r="V743">
            <v>9.9015543461856051E-2</v>
          </cell>
          <cell r="X743">
            <v>190.08220331560267</v>
          </cell>
          <cell r="Y743">
            <v>215.81012383172637</v>
          </cell>
          <cell r="Z743">
            <v>127.73449295226446</v>
          </cell>
          <cell r="AA743">
            <v>215.81039999999999</v>
          </cell>
          <cell r="AB743">
            <v>127.7347</v>
          </cell>
          <cell r="AC743">
            <v>0.69903610000000005</v>
          </cell>
          <cell r="AD743">
            <v>13199.1996402</v>
          </cell>
          <cell r="AE743">
            <v>27.995180000000001</v>
          </cell>
          <cell r="AF743">
            <v>190.09030000000001</v>
          </cell>
        </row>
        <row r="744">
          <cell r="A744" t="str">
            <v>TUNU - OPLL 13. High Value</v>
          </cell>
          <cell r="B744" t="str">
            <v>Gas</v>
          </cell>
          <cell r="C744" t="str">
            <v>3. High Value</v>
          </cell>
          <cell r="D744" t="str">
            <v>TUNU - OPLL 1</v>
          </cell>
          <cell r="E744" t="str">
            <v>TUNU</v>
          </cell>
          <cell r="F744" t="str">
            <v>E0. On Production</v>
          </cell>
          <cell r="G744" t="str">
            <v>PT PERTAMINA HULU MAHAKAM</v>
          </cell>
          <cell r="H744">
            <v>18882</v>
          </cell>
          <cell r="K744">
            <v>10780</v>
          </cell>
          <cell r="L744">
            <v>81.400000000000006</v>
          </cell>
          <cell r="M744">
            <v>0.3</v>
          </cell>
          <cell r="N744">
            <v>495</v>
          </cell>
          <cell r="P744" t="str">
            <v/>
          </cell>
          <cell r="Q744">
            <v>0.29970809999999998</v>
          </cell>
          <cell r="R744">
            <v>483.32909999999998</v>
          </cell>
          <cell r="S744">
            <v>0.80258969999999996</v>
          </cell>
          <cell r="T744">
            <v>0.63086500000000001</v>
          </cell>
          <cell r="U744">
            <v>73.345156531497793</v>
          </cell>
          <cell r="V744">
            <v>9.9015543461856051E-2</v>
          </cell>
          <cell r="X744">
            <v>190.08220331560267</v>
          </cell>
          <cell r="Y744">
            <v>215.81012383172637</v>
          </cell>
          <cell r="Z744">
            <v>127.73449295226446</v>
          </cell>
          <cell r="AA744">
            <v>215.81039999999999</v>
          </cell>
          <cell r="AB744">
            <v>127.7347</v>
          </cell>
          <cell r="AC744">
            <v>0.69903610000000005</v>
          </cell>
          <cell r="AD744">
            <v>13199.1996402</v>
          </cell>
          <cell r="AE744">
            <v>27.995180000000001</v>
          </cell>
          <cell r="AF744">
            <v>190.09030000000001</v>
          </cell>
        </row>
        <row r="745">
          <cell r="A745" t="str">
            <v>KASIKAN - BASE3. High Value</v>
          </cell>
          <cell r="B745" t="str">
            <v>Oil-Gas</v>
          </cell>
          <cell r="C745" t="str">
            <v>3. High Value</v>
          </cell>
          <cell r="D745" t="str">
            <v>KASIKAN - BASE</v>
          </cell>
          <cell r="E745" t="str">
            <v>KASIKAN</v>
          </cell>
          <cell r="F745" t="str">
            <v>E0. On Production</v>
          </cell>
          <cell r="G745" t="str">
            <v>BOB PERTAMINA - BUMI SIAK PUSAKO</v>
          </cell>
          <cell r="H745">
            <v>2.8000000000000001E-2</v>
          </cell>
          <cell r="K745">
            <v>340</v>
          </cell>
          <cell r="L745" t="str">
            <v/>
          </cell>
          <cell r="M745">
            <v>0.2135979968498849</v>
          </cell>
          <cell r="N745">
            <v>343.02</v>
          </cell>
          <cell r="O745">
            <v>0</v>
          </cell>
          <cell r="P745" t="str">
            <v/>
          </cell>
          <cell r="Q745">
            <v>0.21400620000000001</v>
          </cell>
          <cell r="R745">
            <v>267.08080000000001</v>
          </cell>
          <cell r="S745">
            <v>0.80039570000000004</v>
          </cell>
          <cell r="T745">
            <v>0.71345820000000004</v>
          </cell>
          <cell r="U745">
            <v>32.639410363857216</v>
          </cell>
          <cell r="V745">
            <v>4.4063018040788708E-2</v>
          </cell>
          <cell r="AA745">
            <v>68.249549999999999</v>
          </cell>
          <cell r="AB745">
            <v>94.736879999999999</v>
          </cell>
          <cell r="AC745">
            <v>0.22340360000000001</v>
          </cell>
          <cell r="AD745">
            <v>6.2553008000000004E-3</v>
          </cell>
          <cell r="AE745">
            <v>56.740819999999999</v>
          </cell>
          <cell r="AF745">
            <v>68.137630000000001</v>
          </cell>
        </row>
        <row r="746">
          <cell r="A746" t="str">
            <v>KEBAN - BASE1. Low Value</v>
          </cell>
          <cell r="B746" t="str">
            <v>Oil-Gas</v>
          </cell>
          <cell r="C746" t="str">
            <v>1. Low Value</v>
          </cell>
          <cell r="D746" t="str">
            <v>KEBAN - BASE</v>
          </cell>
          <cell r="E746" t="str">
            <v>KEBAN</v>
          </cell>
          <cell r="F746" t="str">
            <v>E7. Production Not Viable</v>
          </cell>
          <cell r="G746" t="str">
            <v>CONOCOPHILLIPS (GRISSIK) LTD.</v>
          </cell>
          <cell r="H746">
            <v>3</v>
          </cell>
          <cell r="K746">
            <v>1826.5</v>
          </cell>
          <cell r="L746">
            <v>64.900000000000006</v>
          </cell>
          <cell r="M746">
            <v>0.25</v>
          </cell>
          <cell r="N746" t="str">
            <v/>
          </cell>
          <cell r="P746" t="str">
            <v/>
          </cell>
          <cell r="Q746">
            <v>0.2490069</v>
          </cell>
          <cell r="R746">
            <v>110.92919999999999</v>
          </cell>
          <cell r="S746">
            <v>0.62442580000000003</v>
          </cell>
          <cell r="T746">
            <v>0.84674190000000005</v>
          </cell>
          <cell r="U746">
            <v>14.604582700604473</v>
          </cell>
          <cell r="V746">
            <v>1.9716103441853854E-2</v>
          </cell>
          <cell r="AA746">
            <v>48.476770000000002</v>
          </cell>
          <cell r="AB746">
            <v>13.32225</v>
          </cell>
          <cell r="AC746">
            <v>0.33816499999999999</v>
          </cell>
          <cell r="AD746">
            <v>1.0144949999999999</v>
          </cell>
          <cell r="AE746">
            <v>35.941180000000003</v>
          </cell>
          <cell r="AF746">
            <v>17.521370000000001</v>
          </cell>
        </row>
        <row r="747">
          <cell r="A747" t="str">
            <v>KEBAN - BASE2. Middle Value</v>
          </cell>
          <cell r="B747" t="str">
            <v>Oil-Gas</v>
          </cell>
          <cell r="C747" t="str">
            <v>2. Middle Value</v>
          </cell>
          <cell r="D747" t="str">
            <v>KEBAN - BASE</v>
          </cell>
          <cell r="E747" t="str">
            <v>KEBAN</v>
          </cell>
          <cell r="F747" t="str">
            <v>E7. Production Not Viable</v>
          </cell>
          <cell r="G747" t="str">
            <v>CONOCOPHILLIPS (GRISSIK) LTD.</v>
          </cell>
          <cell r="H747">
            <v>3</v>
          </cell>
          <cell r="K747">
            <v>1826.5</v>
          </cell>
          <cell r="L747">
            <v>64.900000000000006</v>
          </cell>
          <cell r="M747">
            <v>0.25</v>
          </cell>
          <cell r="N747" t="str">
            <v/>
          </cell>
          <cell r="P747" t="str">
            <v/>
          </cell>
          <cell r="Q747">
            <v>0.2490069</v>
          </cell>
          <cell r="R747">
            <v>110.92919999999999</v>
          </cell>
          <cell r="S747">
            <v>0.62442580000000003</v>
          </cell>
          <cell r="T747">
            <v>0.84674190000000005</v>
          </cell>
          <cell r="U747">
            <v>14.604582700604473</v>
          </cell>
          <cell r="V747">
            <v>1.9716103441853854E-2</v>
          </cell>
          <cell r="AA747">
            <v>48.476770000000002</v>
          </cell>
          <cell r="AB747">
            <v>13.32225</v>
          </cell>
          <cell r="AC747">
            <v>0.33816499999999999</v>
          </cell>
          <cell r="AD747">
            <v>1.0144949999999999</v>
          </cell>
          <cell r="AE747">
            <v>35.941180000000003</v>
          </cell>
          <cell r="AF747">
            <v>17.521370000000001</v>
          </cell>
        </row>
        <row r="748">
          <cell r="A748" t="str">
            <v>KEBAN - BASE3. High Value</v>
          </cell>
          <cell r="B748" t="str">
            <v>Oil-Gas</v>
          </cell>
          <cell r="C748" t="str">
            <v>3. High Value</v>
          </cell>
          <cell r="D748" t="str">
            <v>KEBAN - BASE</v>
          </cell>
          <cell r="E748" t="str">
            <v>KEBAN</v>
          </cell>
          <cell r="F748" t="str">
            <v>E7. Production Not Viable</v>
          </cell>
          <cell r="G748" t="str">
            <v>CONOCOPHILLIPS (GRISSIK) LTD.</v>
          </cell>
          <cell r="H748">
            <v>10</v>
          </cell>
          <cell r="K748">
            <v>1826.5</v>
          </cell>
          <cell r="L748">
            <v>64.900000000000006</v>
          </cell>
          <cell r="M748">
            <v>0.25</v>
          </cell>
          <cell r="N748" t="str">
            <v/>
          </cell>
          <cell r="P748" t="str">
            <v/>
          </cell>
          <cell r="Q748">
            <v>0.2490069</v>
          </cell>
          <cell r="R748">
            <v>110.92919999999999</v>
          </cell>
          <cell r="S748">
            <v>0.62442580000000003</v>
          </cell>
          <cell r="T748">
            <v>0.84674190000000005</v>
          </cell>
          <cell r="U748">
            <v>14.604582700604473</v>
          </cell>
          <cell r="V748">
            <v>1.9716103441853854E-2</v>
          </cell>
          <cell r="AA748">
            <v>48.476770000000002</v>
          </cell>
          <cell r="AB748">
            <v>13.32225</v>
          </cell>
          <cell r="AC748">
            <v>0.33816499999999999</v>
          </cell>
          <cell r="AD748">
            <v>3.38165</v>
          </cell>
          <cell r="AE748">
            <v>35.941180000000003</v>
          </cell>
          <cell r="AF748">
            <v>17.521370000000001</v>
          </cell>
        </row>
        <row r="749">
          <cell r="A749" t="str">
            <v>KEMBAR - BASE1. Low Value</v>
          </cell>
          <cell r="B749" t="str">
            <v>Oil-Gas</v>
          </cell>
          <cell r="C749" t="str">
            <v>1. Low Value</v>
          </cell>
          <cell r="D749" t="str">
            <v>KEMBAR - BASE</v>
          </cell>
          <cell r="E749" t="str">
            <v>KEMBAR</v>
          </cell>
          <cell r="F749" t="str">
            <v>E0. On Production</v>
          </cell>
          <cell r="G749" t="str">
            <v>PT MEDCO E&amp;P INDONESIA</v>
          </cell>
          <cell r="H749">
            <v>22.038</v>
          </cell>
          <cell r="K749">
            <v>5375</v>
          </cell>
          <cell r="L749">
            <v>114.4</v>
          </cell>
          <cell r="M749">
            <v>0.2</v>
          </cell>
          <cell r="N749">
            <v>24</v>
          </cell>
          <cell r="O749">
            <v>0</v>
          </cell>
          <cell r="P749" t="str">
            <v/>
          </cell>
          <cell r="Q749">
            <v>0.19997039999999999</v>
          </cell>
          <cell r="R749">
            <v>77.644850000000005</v>
          </cell>
          <cell r="S749">
            <v>0.52122679999999999</v>
          </cell>
          <cell r="T749">
            <v>0.76066540000000005</v>
          </cell>
          <cell r="U749">
            <v>6.1560022598529693</v>
          </cell>
          <cell r="V749">
            <v>8.310567979359227E-3</v>
          </cell>
          <cell r="AA749">
            <v>6.2817179999999997</v>
          </cell>
          <cell r="AB749">
            <v>2.1450559999999999</v>
          </cell>
          <cell r="AC749">
            <v>0.34597280000000002</v>
          </cell>
          <cell r="AD749">
            <v>7.6245485664000006</v>
          </cell>
          <cell r="AE749">
            <v>6.5802639999999997</v>
          </cell>
          <cell r="AF749">
            <v>115.852</v>
          </cell>
        </row>
        <row r="750">
          <cell r="A750" t="str">
            <v>KEMBAR - BASE2. Middle Value</v>
          </cell>
          <cell r="B750" t="str">
            <v>Oil-Gas</v>
          </cell>
          <cell r="C750" t="str">
            <v>2. Middle Value</v>
          </cell>
          <cell r="D750" t="str">
            <v>KEMBAR - BASE</v>
          </cell>
          <cell r="E750" t="str">
            <v>KEMBAR</v>
          </cell>
          <cell r="F750" t="str">
            <v>E0. On Production</v>
          </cell>
          <cell r="G750" t="str">
            <v>PT MEDCO E&amp;P INDONESIA</v>
          </cell>
          <cell r="H750">
            <v>22.038</v>
          </cell>
          <cell r="K750">
            <v>5375</v>
          </cell>
          <cell r="L750">
            <v>114.4</v>
          </cell>
          <cell r="M750">
            <v>0.2</v>
          </cell>
          <cell r="N750">
            <v>24</v>
          </cell>
          <cell r="O750">
            <v>0</v>
          </cell>
          <cell r="P750" t="str">
            <v/>
          </cell>
          <cell r="Q750">
            <v>0.19997039999999999</v>
          </cell>
          <cell r="R750">
            <v>77.644850000000005</v>
          </cell>
          <cell r="S750">
            <v>0.52122679999999999</v>
          </cell>
          <cell r="T750">
            <v>0.76066540000000005</v>
          </cell>
          <cell r="U750">
            <v>6.1560022598529693</v>
          </cell>
          <cell r="V750">
            <v>8.310567979359227E-3</v>
          </cell>
          <cell r="AA750">
            <v>6.2817179999999997</v>
          </cell>
          <cell r="AB750">
            <v>2.1450559999999999</v>
          </cell>
          <cell r="AC750">
            <v>0.34597280000000002</v>
          </cell>
          <cell r="AD750">
            <v>7.6245485664000006</v>
          </cell>
          <cell r="AE750">
            <v>6.5802639999999997</v>
          </cell>
          <cell r="AF750">
            <v>115.852</v>
          </cell>
        </row>
        <row r="751">
          <cell r="A751" t="str">
            <v>KEMBAR - BASE3. High Value</v>
          </cell>
          <cell r="B751" t="str">
            <v>Oil-Gas</v>
          </cell>
          <cell r="C751" t="str">
            <v>3. High Value</v>
          </cell>
          <cell r="D751" t="str">
            <v>KEMBAR - BASE</v>
          </cell>
          <cell r="E751" t="str">
            <v>KEMBAR</v>
          </cell>
          <cell r="F751" t="str">
            <v>E0. On Production</v>
          </cell>
          <cell r="G751" t="str">
            <v>PT MEDCO E&amp;P INDONESIA</v>
          </cell>
          <cell r="H751">
            <v>22.038</v>
          </cell>
          <cell r="K751">
            <v>5375</v>
          </cell>
          <cell r="L751">
            <v>114.4</v>
          </cell>
          <cell r="M751">
            <v>0.2</v>
          </cell>
          <cell r="N751">
            <v>24</v>
          </cell>
          <cell r="O751">
            <v>0</v>
          </cell>
          <cell r="P751" t="str">
            <v/>
          </cell>
          <cell r="Q751">
            <v>0.19997039999999999</v>
          </cell>
          <cell r="R751">
            <v>77.644850000000005</v>
          </cell>
          <cell r="S751">
            <v>0.52122679999999999</v>
          </cell>
          <cell r="T751">
            <v>0.76066540000000005</v>
          </cell>
          <cell r="U751">
            <v>6.1560022598529693</v>
          </cell>
          <cell r="V751">
            <v>8.310567979359227E-3</v>
          </cell>
          <cell r="AA751">
            <v>6.2817179999999997</v>
          </cell>
          <cell r="AB751">
            <v>2.1450559999999999</v>
          </cell>
          <cell r="AC751">
            <v>0.34597280000000002</v>
          </cell>
          <cell r="AD751">
            <v>7.6245485664000006</v>
          </cell>
          <cell r="AE751">
            <v>6.5802639999999997</v>
          </cell>
          <cell r="AF751">
            <v>115.852</v>
          </cell>
        </row>
        <row r="752">
          <cell r="A752" t="str">
            <v>KERANG - BASE1. Low Value</v>
          </cell>
          <cell r="B752" t="str">
            <v>Oil-Gas</v>
          </cell>
          <cell r="C752" t="str">
            <v>1. Low Value</v>
          </cell>
          <cell r="D752" t="str">
            <v>KERANG - BASE</v>
          </cell>
          <cell r="E752" t="str">
            <v>KERANG</v>
          </cell>
          <cell r="F752" t="str">
            <v>E0. On Production</v>
          </cell>
          <cell r="G752" t="str">
            <v>PT MEDCO E&amp;P RIMAU</v>
          </cell>
          <cell r="H752">
            <v>2.3929999999999998</v>
          </cell>
          <cell r="K752">
            <v>2260</v>
          </cell>
          <cell r="L752">
            <v>72.050000000000011</v>
          </cell>
          <cell r="M752">
            <v>0.12</v>
          </cell>
          <cell r="N752" t="str">
            <v/>
          </cell>
          <cell r="P752" t="str">
            <v/>
          </cell>
          <cell r="Q752">
            <v>0.1290887</v>
          </cell>
          <cell r="R752">
            <v>18.672550000000001</v>
          </cell>
          <cell r="S752">
            <v>0.46845759999999997</v>
          </cell>
          <cell r="T752">
            <v>0.77282189999999995</v>
          </cell>
          <cell r="U752">
            <v>0.87265296344386467</v>
          </cell>
          <cell r="V752">
            <v>1.1780765290464225E-3</v>
          </cell>
          <cell r="AA752">
            <v>54.655299999999997</v>
          </cell>
          <cell r="AB752">
            <v>64.493809999999996</v>
          </cell>
          <cell r="AC752">
            <v>0.37677880000000002</v>
          </cell>
          <cell r="AD752">
            <v>0.90163166839999997</v>
          </cell>
          <cell r="AE752">
            <v>10.24635</v>
          </cell>
          <cell r="AF752">
            <v>156.0377</v>
          </cell>
        </row>
        <row r="753">
          <cell r="A753" t="str">
            <v>KERANG - BASE2. Middle Value</v>
          </cell>
          <cell r="B753" t="str">
            <v>Oil-Gas</v>
          </cell>
          <cell r="C753" t="str">
            <v>2. Middle Value</v>
          </cell>
          <cell r="D753" t="str">
            <v>KERANG - BASE</v>
          </cell>
          <cell r="E753" t="str">
            <v>KERANG</v>
          </cell>
          <cell r="F753" t="str">
            <v>E0. On Production</v>
          </cell>
          <cell r="G753" t="str">
            <v>PT MEDCO E&amp;P RIMAU</v>
          </cell>
          <cell r="H753">
            <v>2.3929999999999998</v>
          </cell>
          <cell r="K753">
            <v>2260</v>
          </cell>
          <cell r="L753">
            <v>72.050000000000011</v>
          </cell>
          <cell r="M753">
            <v>0.12</v>
          </cell>
          <cell r="N753" t="str">
            <v/>
          </cell>
          <cell r="P753" t="str">
            <v/>
          </cell>
          <cell r="Q753">
            <v>0.1290887</v>
          </cell>
          <cell r="R753">
            <v>18.672550000000001</v>
          </cell>
          <cell r="S753">
            <v>0.46845759999999997</v>
          </cell>
          <cell r="T753">
            <v>0.77282189999999995</v>
          </cell>
          <cell r="U753">
            <v>0.87265296344386467</v>
          </cell>
          <cell r="V753">
            <v>1.1780765290464225E-3</v>
          </cell>
          <cell r="AA753">
            <v>54.655299999999997</v>
          </cell>
          <cell r="AB753">
            <v>64.493809999999996</v>
          </cell>
          <cell r="AC753">
            <v>0.37677880000000002</v>
          </cell>
          <cell r="AD753">
            <v>0.90163166839999997</v>
          </cell>
          <cell r="AE753">
            <v>10.24635</v>
          </cell>
          <cell r="AF753">
            <v>156.0377</v>
          </cell>
        </row>
        <row r="754">
          <cell r="A754" t="str">
            <v>KERANG - BASE3. High Value</v>
          </cell>
          <cell r="B754" t="str">
            <v>Oil-Gas</v>
          </cell>
          <cell r="C754" t="str">
            <v>3. High Value</v>
          </cell>
          <cell r="D754" t="str">
            <v>KERANG - BASE</v>
          </cell>
          <cell r="E754" t="str">
            <v>KERANG</v>
          </cell>
          <cell r="F754" t="str">
            <v>E0. On Production</v>
          </cell>
          <cell r="G754" t="str">
            <v>PT MEDCO E&amp;P RIMAU</v>
          </cell>
          <cell r="H754">
            <v>2.3929999999999998</v>
          </cell>
          <cell r="K754">
            <v>2260</v>
          </cell>
          <cell r="L754">
            <v>72.050000000000011</v>
          </cell>
          <cell r="M754">
            <v>0.12</v>
          </cell>
          <cell r="N754" t="str">
            <v/>
          </cell>
          <cell r="P754" t="str">
            <v/>
          </cell>
          <cell r="Q754">
            <v>0.1290887</v>
          </cell>
          <cell r="R754">
            <v>18.672550000000001</v>
          </cell>
          <cell r="S754">
            <v>0.46845759999999997</v>
          </cell>
          <cell r="T754">
            <v>0.77282189999999995</v>
          </cell>
          <cell r="U754">
            <v>0.87265296344386467</v>
          </cell>
          <cell r="V754">
            <v>1.1780765290464225E-3</v>
          </cell>
          <cell r="AA754">
            <v>54.655299999999997</v>
          </cell>
          <cell r="AB754">
            <v>64.493809999999996</v>
          </cell>
          <cell r="AC754">
            <v>0.37677880000000002</v>
          </cell>
          <cell r="AD754">
            <v>0.90163166839999997</v>
          </cell>
          <cell r="AE754">
            <v>10.24635</v>
          </cell>
          <cell r="AF754">
            <v>156.0377</v>
          </cell>
        </row>
        <row r="755">
          <cell r="A755" t="str">
            <v>KERINDINGAN - BASE1. Low Value</v>
          </cell>
          <cell r="B755" t="str">
            <v>Oil-Gas</v>
          </cell>
          <cell r="C755" t="str">
            <v>1. Low Value</v>
          </cell>
          <cell r="D755" t="str">
            <v>KERINDINGAN - BASE</v>
          </cell>
          <cell r="E755" t="str">
            <v>KERINDINGAN</v>
          </cell>
          <cell r="F755" t="str">
            <v>E0. On Production</v>
          </cell>
          <cell r="G755" t="str">
            <v>PT PERTAMINA HULU KALIMANTAN TIMUR</v>
          </cell>
          <cell r="H755">
            <v>212.26400000000001</v>
          </cell>
          <cell r="I755">
            <v>3.9E-2</v>
          </cell>
          <cell r="K755">
            <v>5500</v>
          </cell>
          <cell r="L755">
            <v>82</v>
          </cell>
          <cell r="M755">
            <v>0.22</v>
          </cell>
          <cell r="N755">
            <v>800</v>
          </cell>
          <cell r="O755">
            <v>0</v>
          </cell>
          <cell r="P755" t="str">
            <v/>
          </cell>
          <cell r="Q755">
            <v>0.22559789999999999</v>
          </cell>
          <cell r="R755">
            <v>649.90710000000001</v>
          </cell>
          <cell r="S755">
            <v>0.50601079999999998</v>
          </cell>
          <cell r="T755">
            <v>0.61887530000000002</v>
          </cell>
          <cell r="U755">
            <v>45.914437729342673</v>
          </cell>
          <cell r="V755">
            <v>6.1984229354859262E-2</v>
          </cell>
          <cell r="AA755">
            <v>32.94323</v>
          </cell>
          <cell r="AB755">
            <v>2.98922</v>
          </cell>
          <cell r="AC755">
            <v>0.3167121</v>
          </cell>
          <cell r="AD755">
            <v>67.226577194400008</v>
          </cell>
          <cell r="AE755">
            <v>14.33159</v>
          </cell>
          <cell r="AF755">
            <v>18.545359999999999</v>
          </cell>
        </row>
        <row r="756">
          <cell r="A756" t="str">
            <v>KERINDINGAN - BASE2. Middle Value</v>
          </cell>
          <cell r="B756" t="str">
            <v>Oil-Gas</v>
          </cell>
          <cell r="C756" t="str">
            <v>2. Middle Value</v>
          </cell>
          <cell r="D756" t="str">
            <v>KERINDINGAN - BASE</v>
          </cell>
          <cell r="E756" t="str">
            <v>KERINDINGAN</v>
          </cell>
          <cell r="F756" t="str">
            <v>E0. On Production</v>
          </cell>
          <cell r="G756" t="str">
            <v>PT PERTAMINA HULU KALIMANTAN TIMUR</v>
          </cell>
          <cell r="H756">
            <v>229</v>
          </cell>
          <cell r="I756">
            <v>6.4000000000000001E-2</v>
          </cell>
          <cell r="K756">
            <v>5500</v>
          </cell>
          <cell r="L756">
            <v>82</v>
          </cell>
          <cell r="M756">
            <v>0.22</v>
          </cell>
          <cell r="N756">
            <v>800</v>
          </cell>
          <cell r="O756">
            <v>0</v>
          </cell>
          <cell r="P756" t="str">
            <v/>
          </cell>
          <cell r="Q756">
            <v>0.22559789999999999</v>
          </cell>
          <cell r="R756">
            <v>649.90710000000001</v>
          </cell>
          <cell r="S756">
            <v>0.50601079999999998</v>
          </cell>
          <cell r="T756">
            <v>0.61887530000000002</v>
          </cell>
          <cell r="U756">
            <v>45.914437729342673</v>
          </cell>
          <cell r="V756">
            <v>6.1984229354859262E-2</v>
          </cell>
          <cell r="AA756">
            <v>32.94323</v>
          </cell>
          <cell r="AB756">
            <v>2.98922</v>
          </cell>
          <cell r="AC756">
            <v>0.3167121</v>
          </cell>
          <cell r="AD756">
            <v>72.527070899999998</v>
          </cell>
          <cell r="AE756">
            <v>14.33159</v>
          </cell>
          <cell r="AF756">
            <v>18.545359999999999</v>
          </cell>
        </row>
        <row r="757">
          <cell r="A757" t="str">
            <v>KERINDINGAN - BASE3. High Value</v>
          </cell>
          <cell r="B757" t="str">
            <v>Oil-Gas</v>
          </cell>
          <cell r="C757" t="str">
            <v>3. High Value</v>
          </cell>
          <cell r="D757" t="str">
            <v>KERINDINGAN - BASE</v>
          </cell>
          <cell r="E757" t="str">
            <v>KERINDINGAN</v>
          </cell>
          <cell r="F757" t="str">
            <v>E0. On Production</v>
          </cell>
          <cell r="G757" t="str">
            <v>PT PERTAMINA HULU KALIMANTAN TIMUR</v>
          </cell>
          <cell r="H757">
            <v>241.1</v>
          </cell>
          <cell r="I757">
            <v>7.9000000000000001E-2</v>
          </cell>
          <cell r="K757">
            <v>5500</v>
          </cell>
          <cell r="L757">
            <v>82</v>
          </cell>
          <cell r="M757">
            <v>0.22</v>
          </cell>
          <cell r="N757">
            <v>800</v>
          </cell>
          <cell r="O757">
            <v>0</v>
          </cell>
          <cell r="P757" t="str">
            <v/>
          </cell>
          <cell r="Q757">
            <v>0.22559789999999999</v>
          </cell>
          <cell r="R757">
            <v>649.90710000000001</v>
          </cell>
          <cell r="S757">
            <v>0.50601079999999998</v>
          </cell>
          <cell r="T757">
            <v>0.61887530000000002</v>
          </cell>
          <cell r="U757">
            <v>45.914437729342673</v>
          </cell>
          <cell r="V757">
            <v>6.1984229354859262E-2</v>
          </cell>
          <cell r="AA757">
            <v>32.94323</v>
          </cell>
          <cell r="AB757">
            <v>2.98922</v>
          </cell>
          <cell r="AC757">
            <v>0.3167121</v>
          </cell>
          <cell r="AD757">
            <v>76.359287309999999</v>
          </cell>
          <cell r="AE757">
            <v>14.33159</v>
          </cell>
          <cell r="AF757">
            <v>18.545359999999999</v>
          </cell>
        </row>
        <row r="758">
          <cell r="A758" t="str">
            <v>KERINDINGAN  OPLL 11. Low Value</v>
          </cell>
          <cell r="B758" t="str">
            <v>Oil-Gas</v>
          </cell>
          <cell r="C758" t="str">
            <v>1. Low Value</v>
          </cell>
          <cell r="D758" t="str">
            <v>KERINDINGAN  OPLL 1</v>
          </cell>
          <cell r="E758" t="str">
            <v>KERINDINGAN</v>
          </cell>
          <cell r="F758" t="str">
            <v>E2. Under Development</v>
          </cell>
          <cell r="G758" t="str">
            <v>PT PERTAMINA HULU KALIMANTAN TIMUR</v>
          </cell>
          <cell r="H758">
            <v>212.26400000000001</v>
          </cell>
          <cell r="I758">
            <v>1.895</v>
          </cell>
          <cell r="K758">
            <v>5500</v>
          </cell>
          <cell r="L758">
            <v>82</v>
          </cell>
          <cell r="M758">
            <v>0.22</v>
          </cell>
          <cell r="N758">
            <v>800</v>
          </cell>
          <cell r="O758">
            <v>0</v>
          </cell>
          <cell r="P758" t="str">
            <v/>
          </cell>
          <cell r="Q758">
            <v>0.22559789999999999</v>
          </cell>
          <cell r="R758">
            <v>649.90710000000001</v>
          </cell>
          <cell r="S758">
            <v>0.50601079999999998</v>
          </cell>
          <cell r="T758">
            <v>0.61887530000000002</v>
          </cell>
          <cell r="U758">
            <v>45.914437729342673</v>
          </cell>
          <cell r="V758">
            <v>6.1984229354859262E-2</v>
          </cell>
          <cell r="AA758">
            <v>32.94323</v>
          </cell>
          <cell r="AB758">
            <v>2.98922</v>
          </cell>
          <cell r="AC758">
            <v>0.3167121</v>
          </cell>
          <cell r="AD758">
            <v>67.226577194400008</v>
          </cell>
          <cell r="AE758">
            <v>14.33159</v>
          </cell>
          <cell r="AF758">
            <v>18.545359999999999</v>
          </cell>
        </row>
        <row r="759">
          <cell r="A759" t="str">
            <v>KERINDINGAN  OPLL 12. Middle Value</v>
          </cell>
          <cell r="B759" t="str">
            <v>Oil-Gas</v>
          </cell>
          <cell r="C759" t="str">
            <v>2. Middle Value</v>
          </cell>
          <cell r="D759" t="str">
            <v>KERINDINGAN  OPLL 1</v>
          </cell>
          <cell r="E759" t="str">
            <v>KERINDINGAN</v>
          </cell>
          <cell r="F759" t="str">
            <v>E2. Under Development</v>
          </cell>
          <cell r="G759" t="str">
            <v>PT PERTAMINA HULU KALIMANTAN TIMUR</v>
          </cell>
          <cell r="H759">
            <v>229</v>
          </cell>
          <cell r="I759">
            <v>1.895</v>
          </cell>
          <cell r="K759">
            <v>5500</v>
          </cell>
          <cell r="L759">
            <v>82</v>
          </cell>
          <cell r="M759">
            <v>0.22</v>
          </cell>
          <cell r="N759">
            <v>800</v>
          </cell>
          <cell r="O759">
            <v>0</v>
          </cell>
          <cell r="P759" t="str">
            <v/>
          </cell>
          <cell r="Q759">
            <v>0.22559789999999999</v>
          </cell>
          <cell r="R759">
            <v>649.90710000000001</v>
          </cell>
          <cell r="S759">
            <v>0.50601079999999998</v>
          </cell>
          <cell r="T759">
            <v>0.61887530000000002</v>
          </cell>
          <cell r="U759">
            <v>45.914437729342673</v>
          </cell>
          <cell r="V759">
            <v>6.1984229354859262E-2</v>
          </cell>
          <cell r="AA759">
            <v>32.94323</v>
          </cell>
          <cell r="AB759">
            <v>2.98922</v>
          </cell>
          <cell r="AC759">
            <v>0.3167121</v>
          </cell>
          <cell r="AD759">
            <v>72.527070899999998</v>
          </cell>
          <cell r="AE759">
            <v>14.33159</v>
          </cell>
          <cell r="AF759">
            <v>18.545359999999999</v>
          </cell>
        </row>
        <row r="760">
          <cell r="A760" t="str">
            <v>KERINDINGAN  OPLL 13. High Value</v>
          </cell>
          <cell r="B760" t="str">
            <v>Oil-Gas</v>
          </cell>
          <cell r="C760" t="str">
            <v>3. High Value</v>
          </cell>
          <cell r="D760" t="str">
            <v>KERINDINGAN  OPLL 1</v>
          </cell>
          <cell r="E760" t="str">
            <v>KERINDINGAN</v>
          </cell>
          <cell r="F760" t="str">
            <v>E2. Under Development</v>
          </cell>
          <cell r="G760" t="str">
            <v>PT PERTAMINA HULU KALIMANTAN TIMUR</v>
          </cell>
          <cell r="H760">
            <v>241.1</v>
          </cell>
          <cell r="I760">
            <v>2.653</v>
          </cell>
          <cell r="K760">
            <v>5500</v>
          </cell>
          <cell r="L760">
            <v>82</v>
          </cell>
          <cell r="M760">
            <v>0.22</v>
          </cell>
          <cell r="N760">
            <v>800</v>
          </cell>
          <cell r="O760">
            <v>0</v>
          </cell>
          <cell r="P760" t="str">
            <v/>
          </cell>
          <cell r="Q760">
            <v>0.22559789999999999</v>
          </cell>
          <cell r="R760">
            <v>649.90710000000001</v>
          </cell>
          <cell r="S760">
            <v>0.50601079999999998</v>
          </cell>
          <cell r="T760">
            <v>0.61887530000000002</v>
          </cell>
          <cell r="U760">
            <v>45.914437729342673</v>
          </cell>
          <cell r="V760">
            <v>6.1984229354859262E-2</v>
          </cell>
          <cell r="AA760">
            <v>32.94323</v>
          </cell>
          <cell r="AB760">
            <v>2.98922</v>
          </cell>
          <cell r="AC760">
            <v>0.3167121</v>
          </cell>
          <cell r="AD760">
            <v>76.359287309999999</v>
          </cell>
          <cell r="AE760">
            <v>14.33159</v>
          </cell>
          <cell r="AF760">
            <v>18.545359999999999</v>
          </cell>
        </row>
        <row r="761">
          <cell r="A761" t="str">
            <v>KERISI  - BASE1. Low Value</v>
          </cell>
          <cell r="B761" t="str">
            <v>Oil-Gas</v>
          </cell>
          <cell r="C761" t="str">
            <v>1. Low Value</v>
          </cell>
          <cell r="D761" t="str">
            <v>KERISI  - BASE</v>
          </cell>
          <cell r="E761" t="str">
            <v>KERISI</v>
          </cell>
          <cell r="F761" t="str">
            <v>E0. On Production</v>
          </cell>
          <cell r="G761" t="str">
            <v>MEDCO E&amp;P NATUNA LTD.</v>
          </cell>
          <cell r="H761">
            <v>226</v>
          </cell>
          <cell r="I761">
            <v>9</v>
          </cell>
          <cell r="K761">
            <v>3800</v>
          </cell>
          <cell r="L761">
            <v>97.9</v>
          </cell>
          <cell r="M761">
            <v>0.23</v>
          </cell>
          <cell r="N761">
            <v>231</v>
          </cell>
          <cell r="P761" t="str">
            <v/>
          </cell>
          <cell r="Q761">
            <v>0.22975509999999999</v>
          </cell>
          <cell r="R761">
            <v>297.399</v>
          </cell>
          <cell r="S761">
            <v>0.66198380000000001</v>
          </cell>
          <cell r="T761">
            <v>0.80897140000000001</v>
          </cell>
          <cell r="U761">
            <v>36.59191967460518</v>
          </cell>
          <cell r="V761">
            <v>4.9398883092405144E-2</v>
          </cell>
          <cell r="X761">
            <v>4.2781745125273591</v>
          </cell>
          <cell r="Z761">
            <v>18.162109528249264</v>
          </cell>
          <cell r="AA761">
            <v>34.298160000000003</v>
          </cell>
          <cell r="AB761">
            <v>19.04918</v>
          </cell>
          <cell r="AC761">
            <v>0.25738369999999999</v>
          </cell>
          <cell r="AD761">
            <v>58.168716199999999</v>
          </cell>
          <cell r="AE761">
            <v>13.94369</v>
          </cell>
          <cell r="AF761">
            <v>4.4199859999999997</v>
          </cell>
        </row>
        <row r="762">
          <cell r="A762" t="str">
            <v>KERISI  - BASE2. Middle Value</v>
          </cell>
          <cell r="B762" t="str">
            <v>Oil-Gas</v>
          </cell>
          <cell r="C762" t="str">
            <v>2. Middle Value</v>
          </cell>
          <cell r="D762" t="str">
            <v>KERISI  - BASE</v>
          </cell>
          <cell r="E762" t="str">
            <v>KERISI</v>
          </cell>
          <cell r="F762" t="str">
            <v>E0. On Production</v>
          </cell>
          <cell r="G762" t="str">
            <v>MEDCO E&amp;P NATUNA LTD.</v>
          </cell>
          <cell r="H762">
            <v>311</v>
          </cell>
          <cell r="I762">
            <v>15</v>
          </cell>
          <cell r="K762">
            <v>3800</v>
          </cell>
          <cell r="L762">
            <v>97.9</v>
          </cell>
          <cell r="M762">
            <v>0.23</v>
          </cell>
          <cell r="N762">
            <v>231</v>
          </cell>
          <cell r="P762" t="str">
            <v/>
          </cell>
          <cell r="Q762">
            <v>0.22975509999999999</v>
          </cell>
          <cell r="R762">
            <v>297.399</v>
          </cell>
          <cell r="S762">
            <v>0.66198380000000001</v>
          </cell>
          <cell r="T762">
            <v>0.80897140000000001</v>
          </cell>
          <cell r="U762">
            <v>36.59191967460518</v>
          </cell>
          <cell r="V762">
            <v>4.9398883092405144E-2</v>
          </cell>
          <cell r="X762">
            <v>4.2781745125273591</v>
          </cell>
          <cell r="Z762">
            <v>18.162109528249264</v>
          </cell>
          <cell r="AA762">
            <v>34.298160000000003</v>
          </cell>
          <cell r="AB762">
            <v>19.04918</v>
          </cell>
          <cell r="AC762">
            <v>0.25738369999999999</v>
          </cell>
          <cell r="AD762">
            <v>80.046330699999999</v>
          </cell>
          <cell r="AE762">
            <v>13.94369</v>
          </cell>
          <cell r="AF762">
            <v>4.4199859999999997</v>
          </cell>
        </row>
        <row r="763">
          <cell r="A763" t="str">
            <v>KERISI  - BASE3. High Value</v>
          </cell>
          <cell r="B763" t="str">
            <v>Oil-Gas</v>
          </cell>
          <cell r="C763" t="str">
            <v>3. High Value</v>
          </cell>
          <cell r="D763" t="str">
            <v>KERISI  - BASE</v>
          </cell>
          <cell r="E763" t="str">
            <v>KERISI</v>
          </cell>
          <cell r="F763" t="str">
            <v>E0. On Production</v>
          </cell>
          <cell r="G763" t="str">
            <v>MEDCO E&amp;P NATUNA LTD.</v>
          </cell>
          <cell r="H763">
            <v>314</v>
          </cell>
          <cell r="I763">
            <v>15</v>
          </cell>
          <cell r="K763">
            <v>3800</v>
          </cell>
          <cell r="L763">
            <v>97.9</v>
          </cell>
          <cell r="M763">
            <v>0.23</v>
          </cell>
          <cell r="N763">
            <v>231</v>
          </cell>
          <cell r="P763" t="str">
            <v/>
          </cell>
          <cell r="Q763">
            <v>0.22975509999999999</v>
          </cell>
          <cell r="R763">
            <v>297.399</v>
          </cell>
          <cell r="S763">
            <v>0.66198380000000001</v>
          </cell>
          <cell r="T763">
            <v>0.80897140000000001</v>
          </cell>
          <cell r="U763">
            <v>36.59191967460518</v>
          </cell>
          <cell r="V763">
            <v>4.9398883092405144E-2</v>
          </cell>
          <cell r="X763">
            <v>4.2781745125273591</v>
          </cell>
          <cell r="Z763">
            <v>18.162109528249264</v>
          </cell>
          <cell r="AA763">
            <v>34.298160000000003</v>
          </cell>
          <cell r="AB763">
            <v>19.04918</v>
          </cell>
          <cell r="AC763">
            <v>0.25738369999999999</v>
          </cell>
          <cell r="AD763">
            <v>80.818481800000001</v>
          </cell>
          <cell r="AE763">
            <v>13.94369</v>
          </cell>
          <cell r="AF763">
            <v>4.4199859999999997</v>
          </cell>
        </row>
        <row r="764">
          <cell r="A764" t="str">
            <v>KF - BASE1. Low Value</v>
          </cell>
          <cell r="B764" t="str">
            <v>Oil-Gas</v>
          </cell>
          <cell r="C764" t="str">
            <v>1. Low Value</v>
          </cell>
          <cell r="D764" t="str">
            <v>KF - BASE</v>
          </cell>
          <cell r="E764" t="str">
            <v>KF</v>
          </cell>
          <cell r="F764" t="str">
            <v>E0. On Production</v>
          </cell>
          <cell r="G764" t="str">
            <v>STAR ENERGY (KAKAP) LTD.</v>
          </cell>
          <cell r="H764">
            <v>193.88</v>
          </cell>
          <cell r="K764">
            <v>1300</v>
          </cell>
          <cell r="L764">
            <v>50.6</v>
          </cell>
          <cell r="M764">
            <v>0.33</v>
          </cell>
          <cell r="N764">
            <v>145</v>
          </cell>
          <cell r="O764">
            <v>0</v>
          </cell>
          <cell r="P764">
            <v>0.85</v>
          </cell>
          <cell r="Q764">
            <v>0.31810159999999998</v>
          </cell>
          <cell r="R764">
            <v>160.48609999999999</v>
          </cell>
          <cell r="S764">
            <v>0.71068569999999998</v>
          </cell>
          <cell r="T764">
            <v>0.84944779999999998</v>
          </cell>
          <cell r="U764">
            <v>30.818929521754043</v>
          </cell>
          <cell r="V764">
            <v>4.1605379275435027E-2</v>
          </cell>
          <cell r="AA764">
            <v>123.298</v>
          </cell>
          <cell r="AB764">
            <v>12.400740000000001</v>
          </cell>
          <cell r="AC764">
            <v>0.3051951</v>
          </cell>
          <cell r="AD764">
            <v>59.171225987999996</v>
          </cell>
          <cell r="AE764">
            <v>2.8635109999999999</v>
          </cell>
          <cell r="AF764">
            <v>21.317360000000001</v>
          </cell>
        </row>
        <row r="765">
          <cell r="A765" t="str">
            <v>KF - BASE2. Middle Value</v>
          </cell>
          <cell r="B765" t="str">
            <v>Oil-Gas</v>
          </cell>
          <cell r="C765" t="str">
            <v>2. Middle Value</v>
          </cell>
          <cell r="D765" t="str">
            <v>KF - BASE</v>
          </cell>
          <cell r="E765" t="str">
            <v>KF</v>
          </cell>
          <cell r="F765" t="str">
            <v>E0. On Production</v>
          </cell>
          <cell r="G765" t="str">
            <v>STAR ENERGY (KAKAP) LTD.</v>
          </cell>
          <cell r="H765">
            <v>193.88</v>
          </cell>
          <cell r="K765">
            <v>1300</v>
          </cell>
          <cell r="L765">
            <v>50.6</v>
          </cell>
          <cell r="M765">
            <v>0.33</v>
          </cell>
          <cell r="N765">
            <v>145</v>
          </cell>
          <cell r="O765">
            <v>0</v>
          </cell>
          <cell r="P765">
            <v>0.85</v>
          </cell>
          <cell r="Q765">
            <v>0.31810159999999998</v>
          </cell>
          <cell r="R765">
            <v>160.48609999999999</v>
          </cell>
          <cell r="S765">
            <v>0.71068569999999998</v>
          </cell>
          <cell r="T765">
            <v>0.84944779999999998</v>
          </cell>
          <cell r="U765">
            <v>30.818929521754043</v>
          </cell>
          <cell r="V765">
            <v>4.1605379275435027E-2</v>
          </cell>
          <cell r="AA765">
            <v>123.298</v>
          </cell>
          <cell r="AB765">
            <v>12.400740000000001</v>
          </cell>
          <cell r="AC765">
            <v>0.3051951</v>
          </cell>
          <cell r="AD765">
            <v>59.171225987999996</v>
          </cell>
          <cell r="AE765">
            <v>2.8635109999999999</v>
          </cell>
          <cell r="AF765">
            <v>21.317360000000001</v>
          </cell>
        </row>
        <row r="766">
          <cell r="A766" t="str">
            <v>KF - BASE3. High Value</v>
          </cell>
          <cell r="B766" t="str">
            <v>Oil-Gas</v>
          </cell>
          <cell r="C766" t="str">
            <v>3. High Value</v>
          </cell>
          <cell r="D766" t="str">
            <v>KF - BASE</v>
          </cell>
          <cell r="E766" t="str">
            <v>KF</v>
          </cell>
          <cell r="F766" t="str">
            <v>E0. On Production</v>
          </cell>
          <cell r="G766" t="str">
            <v>STAR ENERGY (KAKAP) LTD.</v>
          </cell>
          <cell r="H766">
            <v>193.88</v>
          </cell>
          <cell r="K766">
            <v>1300</v>
          </cell>
          <cell r="L766">
            <v>50.6</v>
          </cell>
          <cell r="M766">
            <v>0.33</v>
          </cell>
          <cell r="N766">
            <v>145</v>
          </cell>
          <cell r="O766">
            <v>0</v>
          </cell>
          <cell r="P766">
            <v>0.85</v>
          </cell>
          <cell r="Q766">
            <v>0.31810159999999998</v>
          </cell>
          <cell r="R766">
            <v>160.48609999999999</v>
          </cell>
          <cell r="S766">
            <v>0.71068569999999998</v>
          </cell>
          <cell r="T766">
            <v>0.84944779999999998</v>
          </cell>
          <cell r="U766">
            <v>30.818929521754043</v>
          </cell>
          <cell r="V766">
            <v>4.1605379275435027E-2</v>
          </cell>
          <cell r="AA766">
            <v>123.298</v>
          </cell>
          <cell r="AB766">
            <v>12.400740000000001</v>
          </cell>
          <cell r="AC766">
            <v>0.3051951</v>
          </cell>
          <cell r="AD766">
            <v>59.171225987999996</v>
          </cell>
          <cell r="AE766">
            <v>2.8635109999999999</v>
          </cell>
          <cell r="AF766">
            <v>21.317360000000001</v>
          </cell>
        </row>
        <row r="767">
          <cell r="A767" t="str">
            <v>KG - BASE1. Low Value</v>
          </cell>
          <cell r="B767" t="str">
            <v>Oil-Gas</v>
          </cell>
          <cell r="C767" t="str">
            <v>1. Low Value</v>
          </cell>
          <cell r="D767" t="str">
            <v>KG - BASE</v>
          </cell>
          <cell r="E767" t="str">
            <v>KG</v>
          </cell>
          <cell r="F767" t="str">
            <v>E0. On Production</v>
          </cell>
          <cell r="G767" t="str">
            <v>STAR ENERGY (KAKAP) LTD.</v>
          </cell>
          <cell r="H767">
            <v>182.416</v>
          </cell>
          <cell r="K767">
            <v>2900</v>
          </cell>
          <cell r="L767" t="str">
            <v/>
          </cell>
          <cell r="M767">
            <v>0.24</v>
          </cell>
          <cell r="N767">
            <v>300</v>
          </cell>
          <cell r="O767">
            <v>0</v>
          </cell>
          <cell r="P767" t="str">
            <v/>
          </cell>
          <cell r="Q767">
            <v>0.241897</v>
          </cell>
          <cell r="R767">
            <v>316.29989999999998</v>
          </cell>
          <cell r="S767">
            <v>0.67547120000000005</v>
          </cell>
          <cell r="T767">
            <v>0.63684839999999998</v>
          </cell>
          <cell r="U767">
            <v>32.913376345835957</v>
          </cell>
          <cell r="V767">
            <v>4.4432870555644773E-2</v>
          </cell>
          <cell r="AA767">
            <v>115.1842</v>
          </cell>
          <cell r="AB767">
            <v>10.69012</v>
          </cell>
          <cell r="AC767">
            <v>0.2555192</v>
          </cell>
          <cell r="AD767">
            <v>46.610790387199998</v>
          </cell>
          <cell r="AE767">
            <v>3.4608210000000001</v>
          </cell>
          <cell r="AF767">
            <v>56.541710000000002</v>
          </cell>
        </row>
        <row r="768">
          <cell r="A768" t="str">
            <v>KG - BASE2. Middle Value</v>
          </cell>
          <cell r="B768" t="str">
            <v>Oil-Gas</v>
          </cell>
          <cell r="C768" t="str">
            <v>2. Middle Value</v>
          </cell>
          <cell r="D768" t="str">
            <v>KG - BASE</v>
          </cell>
          <cell r="E768" t="str">
            <v>KG</v>
          </cell>
          <cell r="F768" t="str">
            <v>E0. On Production</v>
          </cell>
          <cell r="G768" t="str">
            <v>STAR ENERGY (KAKAP) LTD.</v>
          </cell>
          <cell r="H768">
            <v>182.416</v>
          </cell>
          <cell r="K768">
            <v>2900</v>
          </cell>
          <cell r="L768" t="str">
            <v/>
          </cell>
          <cell r="M768">
            <v>0.24</v>
          </cell>
          <cell r="N768">
            <v>300</v>
          </cell>
          <cell r="O768">
            <v>0</v>
          </cell>
          <cell r="P768" t="str">
            <v/>
          </cell>
          <cell r="Q768">
            <v>0.241897</v>
          </cell>
          <cell r="R768">
            <v>316.29989999999998</v>
          </cell>
          <cell r="S768">
            <v>0.67547120000000005</v>
          </cell>
          <cell r="T768">
            <v>0.63684839999999998</v>
          </cell>
          <cell r="U768">
            <v>32.913376345835957</v>
          </cell>
          <cell r="V768">
            <v>4.4432870555644773E-2</v>
          </cell>
          <cell r="AA768">
            <v>115.1842</v>
          </cell>
          <cell r="AB768">
            <v>10.69012</v>
          </cell>
          <cell r="AC768">
            <v>0.2555192</v>
          </cell>
          <cell r="AD768">
            <v>46.610790387199998</v>
          </cell>
          <cell r="AE768">
            <v>3.4608210000000001</v>
          </cell>
          <cell r="AF768">
            <v>56.541710000000002</v>
          </cell>
        </row>
        <row r="769">
          <cell r="A769" t="str">
            <v>KG - BASE3. High Value</v>
          </cell>
          <cell r="B769" t="str">
            <v>Oil-Gas</v>
          </cell>
          <cell r="C769" t="str">
            <v>3. High Value</v>
          </cell>
          <cell r="D769" t="str">
            <v>KG - BASE</v>
          </cell>
          <cell r="E769" t="str">
            <v>KG</v>
          </cell>
          <cell r="F769" t="str">
            <v>E0. On Production</v>
          </cell>
          <cell r="G769" t="str">
            <v>STAR ENERGY (KAKAP) LTD.</v>
          </cell>
          <cell r="H769">
            <v>182.416</v>
          </cell>
          <cell r="K769">
            <v>2900</v>
          </cell>
          <cell r="L769" t="str">
            <v/>
          </cell>
          <cell r="M769">
            <v>0.24</v>
          </cell>
          <cell r="N769">
            <v>300</v>
          </cell>
          <cell r="O769">
            <v>0</v>
          </cell>
          <cell r="P769" t="str">
            <v/>
          </cell>
          <cell r="Q769">
            <v>0.241897</v>
          </cell>
          <cell r="R769">
            <v>316.29989999999998</v>
          </cell>
          <cell r="S769">
            <v>0.67547120000000005</v>
          </cell>
          <cell r="T769">
            <v>0.63684839999999998</v>
          </cell>
          <cell r="U769">
            <v>32.913376345835957</v>
          </cell>
          <cell r="V769">
            <v>4.4432870555644773E-2</v>
          </cell>
          <cell r="AA769">
            <v>115.1842</v>
          </cell>
          <cell r="AB769">
            <v>10.69012</v>
          </cell>
          <cell r="AC769">
            <v>0.2555192</v>
          </cell>
          <cell r="AD769">
            <v>46.610790387199998</v>
          </cell>
          <cell r="AE769">
            <v>3.4608210000000001</v>
          </cell>
          <cell r="AF769">
            <v>56.541710000000002</v>
          </cell>
        </row>
        <row r="770">
          <cell r="A770" t="str">
            <v>KH - BASE1. Low Value</v>
          </cell>
          <cell r="B770" t="str">
            <v>Oil-Gas</v>
          </cell>
          <cell r="C770" t="str">
            <v>1. Low Value</v>
          </cell>
          <cell r="D770" t="str">
            <v>KH - BASE</v>
          </cell>
          <cell r="E770" t="str">
            <v>KH</v>
          </cell>
          <cell r="F770" t="str">
            <v>E0. On Production</v>
          </cell>
          <cell r="G770" t="str">
            <v>STAR ENERGY (KAKAP) LTD.</v>
          </cell>
          <cell r="H770">
            <v>290.25299999999999</v>
          </cell>
          <cell r="K770">
            <v>5050</v>
          </cell>
          <cell r="L770" t="str">
            <v/>
          </cell>
          <cell r="M770">
            <v>0.1913</v>
          </cell>
          <cell r="N770">
            <v>100</v>
          </cell>
          <cell r="O770">
            <v>0</v>
          </cell>
          <cell r="P770" t="str">
            <v/>
          </cell>
          <cell r="Q770">
            <v>0.1960036</v>
          </cell>
          <cell r="R770">
            <v>117.0372</v>
          </cell>
          <cell r="S770">
            <v>0.53084149999999997</v>
          </cell>
          <cell r="T770">
            <v>0.82980259999999995</v>
          </cell>
          <cell r="U770">
            <v>10.104797862023613</v>
          </cell>
          <cell r="V770">
            <v>1.3641419545553694E-2</v>
          </cell>
          <cell r="AA770">
            <v>151.7099</v>
          </cell>
          <cell r="AB770">
            <v>125.21259999999999</v>
          </cell>
          <cell r="AC770">
            <v>0.35556310000000002</v>
          </cell>
          <cell r="AD770">
            <v>103.2032564643</v>
          </cell>
          <cell r="AE770">
            <v>13.94369</v>
          </cell>
          <cell r="AF770">
            <v>201.1412</v>
          </cell>
        </row>
        <row r="771">
          <cell r="A771" t="str">
            <v>KH - BASE2. Middle Value</v>
          </cell>
          <cell r="B771" t="str">
            <v>Oil-Gas</v>
          </cell>
          <cell r="C771" t="str">
            <v>2. Middle Value</v>
          </cell>
          <cell r="D771" t="str">
            <v>KH - BASE</v>
          </cell>
          <cell r="E771" t="str">
            <v>KH</v>
          </cell>
          <cell r="F771" t="str">
            <v>E0. On Production</v>
          </cell>
          <cell r="G771" t="str">
            <v>STAR ENERGY (KAKAP) LTD.</v>
          </cell>
          <cell r="H771">
            <v>290.25299999999999</v>
          </cell>
          <cell r="K771">
            <v>5050</v>
          </cell>
          <cell r="L771" t="str">
            <v/>
          </cell>
          <cell r="M771">
            <v>0.1913</v>
          </cell>
          <cell r="N771">
            <v>100</v>
          </cell>
          <cell r="O771">
            <v>0</v>
          </cell>
          <cell r="P771" t="str">
            <v/>
          </cell>
          <cell r="Q771">
            <v>0.1960036</v>
          </cell>
          <cell r="R771">
            <v>117.0372</v>
          </cell>
          <cell r="S771">
            <v>0.53084149999999997</v>
          </cell>
          <cell r="T771">
            <v>0.82980259999999995</v>
          </cell>
          <cell r="U771">
            <v>10.104797862023613</v>
          </cell>
          <cell r="V771">
            <v>1.3641419545553694E-2</v>
          </cell>
          <cell r="AA771">
            <v>151.7099</v>
          </cell>
          <cell r="AB771">
            <v>125.21259999999999</v>
          </cell>
          <cell r="AC771">
            <v>0.35556310000000002</v>
          </cell>
          <cell r="AD771">
            <v>103.2032564643</v>
          </cell>
          <cell r="AE771">
            <v>13.94369</v>
          </cell>
          <cell r="AF771">
            <v>201.1412</v>
          </cell>
        </row>
        <row r="772">
          <cell r="A772" t="str">
            <v>JANGKRIK - BASE1. Low Value</v>
          </cell>
          <cell r="B772" t="str">
            <v>Gas</v>
          </cell>
          <cell r="C772" t="str">
            <v>1. Low Value</v>
          </cell>
          <cell r="D772" t="str">
            <v>JANGKRIK - BASE</v>
          </cell>
          <cell r="E772" t="str">
            <v>JANGKRIK</v>
          </cell>
          <cell r="F772" t="str">
            <v>E0. On Production</v>
          </cell>
          <cell r="G772" t="str">
            <v>ENI MUARA BAKAU B.V.</v>
          </cell>
          <cell r="H772">
            <v>1106</v>
          </cell>
          <cell r="K772">
            <v>6527</v>
          </cell>
          <cell r="L772">
            <v>63.800000000000004</v>
          </cell>
          <cell r="M772">
            <v>0.24</v>
          </cell>
          <cell r="N772">
            <v>382.25</v>
          </cell>
          <cell r="O772">
            <v>0</v>
          </cell>
          <cell r="P772" t="str">
            <v/>
          </cell>
          <cell r="Q772">
            <v>0.24463460000000001</v>
          </cell>
          <cell r="R772">
            <v>340.88670000000002</v>
          </cell>
          <cell r="S772">
            <v>0.59381450000000002</v>
          </cell>
          <cell r="T772">
            <v>0.59266470000000004</v>
          </cell>
          <cell r="U772">
            <v>29.348627613408624</v>
          </cell>
          <cell r="V772">
            <v>3.9620480075645247E-2</v>
          </cell>
          <cell r="X772">
            <v>1214.1764852762576</v>
          </cell>
          <cell r="Z772">
            <v>40.268586338581684</v>
          </cell>
          <cell r="AA772">
            <v>313.52789999999999</v>
          </cell>
          <cell r="AB772">
            <v>40.268230000000003</v>
          </cell>
          <cell r="AC772">
            <v>0.56250809999999996</v>
          </cell>
          <cell r="AD772">
            <v>622.13395859999991</v>
          </cell>
          <cell r="AE772">
            <v>87.971729999999994</v>
          </cell>
          <cell r="AF772">
            <v>1214.251</v>
          </cell>
        </row>
        <row r="773">
          <cell r="A773" t="str">
            <v>JANGKRIK - BASE2. Middle Value</v>
          </cell>
          <cell r="B773" t="str">
            <v>Gas</v>
          </cell>
          <cell r="C773" t="str">
            <v>2. Middle Value</v>
          </cell>
          <cell r="D773" t="str">
            <v>JANGKRIK - BASE</v>
          </cell>
          <cell r="E773" t="str">
            <v>JANGKRIK</v>
          </cell>
          <cell r="F773" t="str">
            <v>E0. On Production</v>
          </cell>
          <cell r="G773" t="str">
            <v>ENI MUARA BAKAU B.V.</v>
          </cell>
          <cell r="H773">
            <v>1226</v>
          </cell>
          <cell r="K773">
            <v>6527</v>
          </cell>
          <cell r="L773">
            <v>63.800000000000004</v>
          </cell>
          <cell r="M773">
            <v>0.24</v>
          </cell>
          <cell r="N773">
            <v>382.25</v>
          </cell>
          <cell r="O773">
            <v>0</v>
          </cell>
          <cell r="P773" t="str">
            <v/>
          </cell>
          <cell r="Q773">
            <v>0.24463460000000001</v>
          </cell>
          <cell r="R773">
            <v>340.88670000000002</v>
          </cell>
          <cell r="S773">
            <v>0.59381450000000002</v>
          </cell>
          <cell r="T773">
            <v>0.59266470000000004</v>
          </cell>
          <cell r="U773">
            <v>29.348627613408624</v>
          </cell>
          <cell r="V773">
            <v>3.9620480075645247E-2</v>
          </cell>
          <cell r="X773">
            <v>1214.1764852762576</v>
          </cell>
          <cell r="Z773">
            <v>40.268586338581684</v>
          </cell>
          <cell r="AA773">
            <v>313.52789999999999</v>
          </cell>
          <cell r="AB773">
            <v>40.268230000000003</v>
          </cell>
          <cell r="AC773">
            <v>0.56250809999999996</v>
          </cell>
          <cell r="AD773">
            <v>689.63493059999996</v>
          </cell>
          <cell r="AE773">
            <v>87.971729999999994</v>
          </cell>
          <cell r="AF773">
            <v>1214.251</v>
          </cell>
        </row>
        <row r="774">
          <cell r="A774" t="str">
            <v>JANGKRIK - BASE3. High Value</v>
          </cell>
          <cell r="B774" t="str">
            <v>Gas</v>
          </cell>
          <cell r="C774" t="str">
            <v>3. High Value</v>
          </cell>
          <cell r="D774" t="str">
            <v>JANGKRIK - BASE</v>
          </cell>
          <cell r="E774" t="str">
            <v>JANGKRIK</v>
          </cell>
          <cell r="F774" t="str">
            <v>E0. On Production</v>
          </cell>
          <cell r="G774" t="str">
            <v>ENI MUARA BAKAU B.V.</v>
          </cell>
          <cell r="H774">
            <v>1364</v>
          </cell>
          <cell r="K774">
            <v>6527</v>
          </cell>
          <cell r="L774">
            <v>63.800000000000004</v>
          </cell>
          <cell r="M774">
            <v>0.24</v>
          </cell>
          <cell r="N774">
            <v>382.25</v>
          </cell>
          <cell r="O774">
            <v>0</v>
          </cell>
          <cell r="P774" t="str">
            <v/>
          </cell>
          <cell r="Q774">
            <v>0.24463460000000001</v>
          </cell>
          <cell r="R774">
            <v>340.88670000000002</v>
          </cell>
          <cell r="S774">
            <v>0.59381450000000002</v>
          </cell>
          <cell r="T774">
            <v>0.59266470000000004</v>
          </cell>
          <cell r="U774">
            <v>29.348627613408624</v>
          </cell>
          <cell r="V774">
            <v>3.9620480075645247E-2</v>
          </cell>
          <cell r="X774">
            <v>1214.1764852762576</v>
          </cell>
          <cell r="Z774">
            <v>40.268586338581684</v>
          </cell>
          <cell r="AA774">
            <v>313.52789999999999</v>
          </cell>
          <cell r="AB774">
            <v>40.268230000000003</v>
          </cell>
          <cell r="AC774">
            <v>0.56250809999999996</v>
          </cell>
          <cell r="AD774">
            <v>767.26104839999994</v>
          </cell>
          <cell r="AE774">
            <v>87.971729999999994</v>
          </cell>
          <cell r="AF774">
            <v>1214.251</v>
          </cell>
        </row>
        <row r="775">
          <cell r="A775" t="str">
            <v>JANGKRIK NORTH EAST - BASE1. Low Value</v>
          </cell>
          <cell r="B775" t="str">
            <v>Gas</v>
          </cell>
          <cell r="C775" t="str">
            <v>1. Low Value</v>
          </cell>
          <cell r="D775" t="str">
            <v>JANGKRIK NORTH EAST - BASE</v>
          </cell>
          <cell r="E775" t="str">
            <v>JANGKRIK NORTH EAST</v>
          </cell>
          <cell r="F775" t="str">
            <v>E0. On Production</v>
          </cell>
          <cell r="G775" t="str">
            <v>ENI MUARA BAKAU B.V.</v>
          </cell>
          <cell r="H775">
            <v>451</v>
          </cell>
          <cell r="K775">
            <v>6540</v>
          </cell>
          <cell r="L775">
            <v>66.550000000000011</v>
          </cell>
          <cell r="M775">
            <v>0.22</v>
          </cell>
          <cell r="N775">
            <v>470</v>
          </cell>
          <cell r="O775">
            <v>0</v>
          </cell>
          <cell r="P775" t="str">
            <v/>
          </cell>
          <cell r="Q775">
            <v>0.21812190000000001</v>
          </cell>
          <cell r="R775">
            <v>393.33159999999998</v>
          </cell>
          <cell r="S775">
            <v>0.61115339999999996</v>
          </cell>
          <cell r="T775">
            <v>0.70830800000000005</v>
          </cell>
          <cell r="U775">
            <v>37.13902429999019</v>
          </cell>
          <cell r="V775">
            <v>5.0137471219757875E-2</v>
          </cell>
          <cell r="AA775">
            <v>4.8452219999999997</v>
          </cell>
          <cell r="AB775">
            <v>29.648029999999999</v>
          </cell>
          <cell r="AC775">
            <v>0.70298640000000001</v>
          </cell>
          <cell r="AD775">
            <v>317.0468664</v>
          </cell>
          <cell r="AE775">
            <v>101.1401</v>
          </cell>
          <cell r="AF775">
            <v>71.680000000000007</v>
          </cell>
        </row>
        <row r="776">
          <cell r="A776" t="str">
            <v>JANGKRIK NORTH EAST - BASE2. Middle Value</v>
          </cell>
          <cell r="B776" t="str">
            <v>Gas</v>
          </cell>
          <cell r="C776" t="str">
            <v>2. Middle Value</v>
          </cell>
          <cell r="D776" t="str">
            <v>JANGKRIK NORTH EAST - BASE</v>
          </cell>
          <cell r="E776" t="str">
            <v>JANGKRIK NORTH EAST</v>
          </cell>
          <cell r="F776" t="str">
            <v>E0. On Production</v>
          </cell>
          <cell r="G776" t="str">
            <v>ENI MUARA BAKAU B.V.</v>
          </cell>
          <cell r="H776">
            <v>510</v>
          </cell>
          <cell r="K776">
            <v>6540</v>
          </cell>
          <cell r="L776">
            <v>66.550000000000011</v>
          </cell>
          <cell r="M776">
            <v>0.22</v>
          </cell>
          <cell r="N776">
            <v>470</v>
          </cell>
          <cell r="O776">
            <v>0</v>
          </cell>
          <cell r="P776" t="str">
            <v/>
          </cell>
          <cell r="Q776">
            <v>0.21812190000000001</v>
          </cell>
          <cell r="R776">
            <v>393.33159999999998</v>
          </cell>
          <cell r="S776">
            <v>0.61115339999999996</v>
          </cell>
          <cell r="T776">
            <v>0.70830800000000005</v>
          </cell>
          <cell r="U776">
            <v>37.13902429999019</v>
          </cell>
          <cell r="V776">
            <v>5.0137471219757875E-2</v>
          </cell>
          <cell r="AA776">
            <v>4.8452219999999997</v>
          </cell>
          <cell r="AB776">
            <v>29.648029999999999</v>
          </cell>
          <cell r="AC776">
            <v>0.70298640000000001</v>
          </cell>
          <cell r="AD776">
            <v>358.52306400000003</v>
          </cell>
          <cell r="AE776">
            <v>101.1401</v>
          </cell>
          <cell r="AF776">
            <v>71.680000000000007</v>
          </cell>
        </row>
        <row r="777">
          <cell r="A777" t="str">
            <v>JANGKRIK NORTH EAST - BASE3. High Value</v>
          </cell>
          <cell r="B777" t="str">
            <v>Gas</v>
          </cell>
          <cell r="C777" t="str">
            <v>3. High Value</v>
          </cell>
          <cell r="D777" t="str">
            <v>JANGKRIK NORTH EAST - BASE</v>
          </cell>
          <cell r="E777" t="str">
            <v>JANGKRIK NORTH EAST</v>
          </cell>
          <cell r="F777" t="str">
            <v>E0. On Production</v>
          </cell>
          <cell r="G777" t="str">
            <v>ENI MUARA BAKAU B.V.</v>
          </cell>
          <cell r="H777">
            <v>531</v>
          </cell>
          <cell r="K777">
            <v>6540</v>
          </cell>
          <cell r="L777">
            <v>66.550000000000011</v>
          </cell>
          <cell r="M777">
            <v>0.22</v>
          </cell>
          <cell r="N777">
            <v>470</v>
          </cell>
          <cell r="O777">
            <v>0</v>
          </cell>
          <cell r="P777" t="str">
            <v/>
          </cell>
          <cell r="Q777">
            <v>0.21812190000000001</v>
          </cell>
          <cell r="R777">
            <v>393.33159999999998</v>
          </cell>
          <cell r="S777">
            <v>0.61115339999999996</v>
          </cell>
          <cell r="T777">
            <v>0.70830800000000005</v>
          </cell>
          <cell r="U777">
            <v>37.13902429999019</v>
          </cell>
          <cell r="V777">
            <v>5.0137471219757875E-2</v>
          </cell>
          <cell r="AA777">
            <v>4.8452219999999997</v>
          </cell>
          <cell r="AB777">
            <v>29.648029999999999</v>
          </cell>
          <cell r="AC777">
            <v>0.70298640000000001</v>
          </cell>
          <cell r="AD777">
            <v>373.28577840000003</v>
          </cell>
          <cell r="AE777">
            <v>101.1401</v>
          </cell>
          <cell r="AF777">
            <v>71.680000000000007</v>
          </cell>
        </row>
        <row r="778">
          <cell r="A778" t="str">
            <v>VORWATA - UNITISASI - MUTURI - BASE1. Low Value</v>
          </cell>
          <cell r="B778" t="str">
            <v>Gas</v>
          </cell>
          <cell r="C778" t="str">
            <v>1. Low Value</v>
          </cell>
          <cell r="D778" t="str">
            <v>VORWATA - UNITISASI - MUTURI - BASE</v>
          </cell>
          <cell r="E778" t="str">
            <v>VORWATA</v>
          </cell>
          <cell r="F778" t="str">
            <v>E0. On Production</v>
          </cell>
          <cell r="G778" t="str">
            <v>BP MUTURI HOLDINGS B.V.</v>
          </cell>
          <cell r="H778">
            <v>4817.1000000000004</v>
          </cell>
          <cell r="K778">
            <v>12845</v>
          </cell>
          <cell r="L778">
            <v>123.20000000000002</v>
          </cell>
          <cell r="M778">
            <v>0.11855</v>
          </cell>
          <cell r="N778">
            <v>156.37799999999999</v>
          </cell>
          <cell r="O778">
            <v>0</v>
          </cell>
          <cell r="P778">
            <v>0.72</v>
          </cell>
          <cell r="Q778">
            <v>0.1186432</v>
          </cell>
          <cell r="R778">
            <v>155.9794</v>
          </cell>
          <cell r="S778">
            <v>0.84188160000000001</v>
          </cell>
          <cell r="T778">
            <v>0.71987460000000003</v>
          </cell>
          <cell r="U778">
            <v>11.215482581748402</v>
          </cell>
          <cell r="V778">
            <v>1.5140837589485482E-2</v>
          </cell>
          <cell r="Y778">
            <v>144.31752140957076</v>
          </cell>
          <cell r="Z778">
            <v>82.648590920340936</v>
          </cell>
          <cell r="AA778">
            <v>237.61779999999999</v>
          </cell>
          <cell r="AB778">
            <v>2564.9059999999999</v>
          </cell>
          <cell r="AC778">
            <v>0.71499460000000004</v>
          </cell>
          <cell r="AD778">
            <v>3444.2004876600004</v>
          </cell>
          <cell r="AE778">
            <v>27.98884</v>
          </cell>
          <cell r="AF778">
            <v>196.71170000000001</v>
          </cell>
        </row>
        <row r="779">
          <cell r="A779" t="str">
            <v>VORWATA - UNITISASI - MUTURI - BASE2. Middle Value</v>
          </cell>
          <cell r="B779" t="str">
            <v>Gas</v>
          </cell>
          <cell r="C779" t="str">
            <v>2. Middle Value</v>
          </cell>
          <cell r="D779" t="str">
            <v>VORWATA - UNITISASI - MUTURI - BASE</v>
          </cell>
          <cell r="E779" t="str">
            <v>VORWATA</v>
          </cell>
          <cell r="F779" t="str">
            <v>E0. On Production</v>
          </cell>
          <cell r="G779" t="str">
            <v>BP MUTURI HOLDINGS B.V.</v>
          </cell>
          <cell r="H779">
            <v>4817.1000000000004</v>
          </cell>
          <cell r="K779">
            <v>12845</v>
          </cell>
          <cell r="L779">
            <v>123.20000000000002</v>
          </cell>
          <cell r="M779">
            <v>0.11855</v>
          </cell>
          <cell r="N779">
            <v>156.37799999999999</v>
          </cell>
          <cell r="O779">
            <v>0</v>
          </cell>
          <cell r="P779">
            <v>0.72</v>
          </cell>
          <cell r="Q779">
            <v>0.1186432</v>
          </cell>
          <cell r="R779">
            <v>155.9794</v>
          </cell>
          <cell r="S779">
            <v>0.84188160000000001</v>
          </cell>
          <cell r="T779">
            <v>0.71987460000000003</v>
          </cell>
          <cell r="U779">
            <v>11.215482581748402</v>
          </cell>
          <cell r="V779">
            <v>1.5140837589485482E-2</v>
          </cell>
          <cell r="Y779">
            <v>144.31752140957076</v>
          </cell>
          <cell r="Z779">
            <v>82.648590920340936</v>
          </cell>
          <cell r="AA779">
            <v>237.61779999999999</v>
          </cell>
          <cell r="AB779">
            <v>2564.9059999999999</v>
          </cell>
          <cell r="AC779">
            <v>0.71499460000000004</v>
          </cell>
          <cell r="AD779">
            <v>3444.2004876600004</v>
          </cell>
          <cell r="AE779">
            <v>27.98884</v>
          </cell>
          <cell r="AF779">
            <v>196.71170000000001</v>
          </cell>
        </row>
        <row r="780">
          <cell r="A780" t="str">
            <v>VORWATA - UNITISASI - MUTURI - BASE3. High Value</v>
          </cell>
          <cell r="B780" t="str">
            <v>Gas</v>
          </cell>
          <cell r="C780" t="str">
            <v>3. High Value</v>
          </cell>
          <cell r="D780" t="str">
            <v>VORWATA - UNITISASI - MUTURI - BASE</v>
          </cell>
          <cell r="E780" t="str">
            <v>VORWATA</v>
          </cell>
          <cell r="F780" t="str">
            <v>E0. On Production</v>
          </cell>
          <cell r="G780" t="str">
            <v>BP MUTURI HOLDINGS B.V.</v>
          </cell>
          <cell r="H780">
            <v>5519.2129999999997</v>
          </cell>
          <cell r="K780">
            <v>12845</v>
          </cell>
          <cell r="L780">
            <v>123.20000000000002</v>
          </cell>
          <cell r="M780">
            <v>0.11855</v>
          </cell>
          <cell r="N780">
            <v>156.37799999999999</v>
          </cell>
          <cell r="O780">
            <v>0</v>
          </cell>
          <cell r="P780">
            <v>0.72</v>
          </cell>
          <cell r="Q780">
            <v>0.1186432</v>
          </cell>
          <cell r="R780">
            <v>155.9794</v>
          </cell>
          <cell r="S780">
            <v>0.84188160000000001</v>
          </cell>
          <cell r="T780">
            <v>0.71987460000000003</v>
          </cell>
          <cell r="U780">
            <v>11.215482581748402</v>
          </cell>
          <cell r="V780">
            <v>1.5140837589485482E-2</v>
          </cell>
          <cell r="Y780">
            <v>144.31752140957076</v>
          </cell>
          <cell r="Z780">
            <v>82.648590920340936</v>
          </cell>
          <cell r="AA780">
            <v>237.61779999999999</v>
          </cell>
          <cell r="AB780">
            <v>2564.9059999999999</v>
          </cell>
          <cell r="AC780">
            <v>0.71499460000000004</v>
          </cell>
          <cell r="AD780">
            <v>3946.2074912498001</v>
          </cell>
          <cell r="AE780">
            <v>27.98884</v>
          </cell>
          <cell r="AF780">
            <v>196.71170000000001</v>
          </cell>
        </row>
        <row r="781">
          <cell r="A781" t="str">
            <v>KH - BASE3. High Value</v>
          </cell>
          <cell r="B781" t="str">
            <v>Oil-Gas</v>
          </cell>
          <cell r="C781" t="str">
            <v>3. High Value</v>
          </cell>
          <cell r="D781" t="str">
            <v>KH - BASE</v>
          </cell>
          <cell r="E781" t="str">
            <v>KH</v>
          </cell>
          <cell r="F781" t="str">
            <v>E0. On Production</v>
          </cell>
          <cell r="G781" t="str">
            <v>STAR ENERGY (KAKAP) LTD.</v>
          </cell>
          <cell r="H781">
            <v>290.25299999999999</v>
          </cell>
          <cell r="K781">
            <v>5050</v>
          </cell>
          <cell r="L781" t="str">
            <v/>
          </cell>
          <cell r="M781">
            <v>0.1913</v>
          </cell>
          <cell r="N781">
            <v>100</v>
          </cell>
          <cell r="O781">
            <v>0</v>
          </cell>
          <cell r="P781" t="str">
            <v/>
          </cell>
          <cell r="Q781">
            <v>0.1960036</v>
          </cell>
          <cell r="R781">
            <v>117.0372</v>
          </cell>
          <cell r="S781">
            <v>0.53084149999999997</v>
          </cell>
          <cell r="T781">
            <v>0.82980259999999995</v>
          </cell>
          <cell r="U781">
            <v>10.104797862023613</v>
          </cell>
          <cell r="V781">
            <v>1.3641419545553694E-2</v>
          </cell>
          <cell r="AA781">
            <v>151.7099</v>
          </cell>
          <cell r="AB781">
            <v>125.21259999999999</v>
          </cell>
          <cell r="AC781">
            <v>0.35556310000000002</v>
          </cell>
          <cell r="AD781">
            <v>103.2032564643</v>
          </cell>
          <cell r="AE781">
            <v>13.94369</v>
          </cell>
          <cell r="AF781">
            <v>201.1412</v>
          </cell>
        </row>
        <row r="782">
          <cell r="A782" t="str">
            <v>KIJING - BASE1. Low Value</v>
          </cell>
          <cell r="B782" t="str">
            <v>Gas</v>
          </cell>
          <cell r="C782" t="str">
            <v>1. Low Value</v>
          </cell>
          <cell r="D782" t="str">
            <v>KIJING - BASE</v>
          </cell>
          <cell r="E782" t="str">
            <v>KIJING</v>
          </cell>
          <cell r="F782" t="str">
            <v>E7. Production Not Viable</v>
          </cell>
          <cell r="G782" t="str">
            <v>MEDCO E&amp;P NATUNA LTD.</v>
          </cell>
          <cell r="H782">
            <v>112</v>
          </cell>
          <cell r="K782">
            <v>2588</v>
          </cell>
          <cell r="L782">
            <v>65.45</v>
          </cell>
          <cell r="N782" t="str">
            <v/>
          </cell>
          <cell r="P782" t="str">
            <v/>
          </cell>
          <cell r="Q782">
            <v>0.26275850000000001</v>
          </cell>
          <cell r="R782">
            <v>332.6764</v>
          </cell>
          <cell r="S782">
            <v>0.44991510000000001</v>
          </cell>
          <cell r="T782">
            <v>0.75793120000000003</v>
          </cell>
          <cell r="U782">
            <v>29.808431293659705</v>
          </cell>
          <cell r="V782">
            <v>4.0241212424430552E-2</v>
          </cell>
          <cell r="AA782">
            <v>76.124319999999997</v>
          </cell>
          <cell r="AB782">
            <v>15.68679</v>
          </cell>
          <cell r="AC782">
            <v>0.60884269999999996</v>
          </cell>
          <cell r="AD782">
            <v>68.19038239999999</v>
          </cell>
          <cell r="AE782">
            <v>69.686909999999997</v>
          </cell>
          <cell r="AF782">
            <v>17.44763</v>
          </cell>
        </row>
        <row r="783">
          <cell r="A783" t="str">
            <v>KIJING - BASE2. Middle Value</v>
          </cell>
          <cell r="B783" t="str">
            <v>Gas</v>
          </cell>
          <cell r="C783" t="str">
            <v>2. Middle Value</v>
          </cell>
          <cell r="D783" t="str">
            <v>KIJING - BASE</v>
          </cell>
          <cell r="E783" t="str">
            <v>KIJING</v>
          </cell>
          <cell r="F783" t="str">
            <v>E7. Production Not Viable</v>
          </cell>
          <cell r="G783" t="str">
            <v>MEDCO E&amp;P NATUNA LTD.</v>
          </cell>
          <cell r="H783">
            <v>112</v>
          </cell>
          <cell r="K783">
            <v>2588</v>
          </cell>
          <cell r="L783">
            <v>65.45</v>
          </cell>
          <cell r="N783" t="str">
            <v/>
          </cell>
          <cell r="P783" t="str">
            <v/>
          </cell>
          <cell r="Q783">
            <v>0.26275850000000001</v>
          </cell>
          <cell r="R783">
            <v>332.6764</v>
          </cell>
          <cell r="S783">
            <v>0.44991510000000001</v>
          </cell>
          <cell r="T783">
            <v>0.75793120000000003</v>
          </cell>
          <cell r="U783">
            <v>29.808431293659705</v>
          </cell>
          <cell r="V783">
            <v>4.0241212424430552E-2</v>
          </cell>
          <cell r="AA783">
            <v>76.124319999999997</v>
          </cell>
          <cell r="AB783">
            <v>15.68679</v>
          </cell>
          <cell r="AC783">
            <v>0.60884269999999996</v>
          </cell>
          <cell r="AD783">
            <v>68.19038239999999</v>
          </cell>
          <cell r="AE783">
            <v>69.686909999999997</v>
          </cell>
          <cell r="AF783">
            <v>17.44763</v>
          </cell>
        </row>
        <row r="784">
          <cell r="A784" t="str">
            <v>BISON - BASE1. Low Value</v>
          </cell>
          <cell r="B784" t="str">
            <v>Gas</v>
          </cell>
          <cell r="C784" t="str">
            <v>1. Low Value</v>
          </cell>
          <cell r="D784" t="str">
            <v>BISON - BASE</v>
          </cell>
          <cell r="E784" t="str">
            <v>BISON</v>
          </cell>
          <cell r="F784" t="str">
            <v>E0. On Production</v>
          </cell>
          <cell r="G784" t="str">
            <v>PREMIER OIL NATUNA SEA B.V.</v>
          </cell>
          <cell r="H784">
            <v>48.48</v>
          </cell>
          <cell r="K784">
            <v>5157</v>
          </cell>
          <cell r="L784">
            <v>80.850000000000009</v>
          </cell>
          <cell r="M784">
            <v>0.24199999999999999</v>
          </cell>
          <cell r="N784">
            <v>17</v>
          </cell>
          <cell r="O784">
            <v>0</v>
          </cell>
          <cell r="P784" t="str">
            <v/>
          </cell>
          <cell r="Q784">
            <v>0.2346229</v>
          </cell>
          <cell r="R784">
            <v>93.901439999999994</v>
          </cell>
          <cell r="S784">
            <v>0.70150389999999996</v>
          </cell>
          <cell r="T784">
            <v>0.59466070000000004</v>
          </cell>
          <cell r="U784">
            <v>9.1905600785607593</v>
          </cell>
          <cell r="V784">
            <v>1.2407203746395068E-2</v>
          </cell>
          <cell r="AA784">
            <v>118.1202</v>
          </cell>
          <cell r="AB784">
            <v>56.799340000000001</v>
          </cell>
          <cell r="AC784">
            <v>0.68065640000000005</v>
          </cell>
          <cell r="AD784">
            <v>32.998222272</v>
          </cell>
          <cell r="AE784">
            <v>4.4317419999999998</v>
          </cell>
          <cell r="AF784">
            <v>145.691</v>
          </cell>
        </row>
        <row r="785">
          <cell r="A785" t="str">
            <v>BISON - BASE2. Middle Value</v>
          </cell>
          <cell r="B785" t="str">
            <v>Gas</v>
          </cell>
          <cell r="C785" t="str">
            <v>2. Middle Value</v>
          </cell>
          <cell r="D785" t="str">
            <v>BISON - BASE</v>
          </cell>
          <cell r="E785" t="str">
            <v>BISON</v>
          </cell>
          <cell r="F785" t="str">
            <v>E0. On Production</v>
          </cell>
          <cell r="G785" t="str">
            <v>PREMIER OIL NATUNA SEA B.V.</v>
          </cell>
          <cell r="H785">
            <v>87.82</v>
          </cell>
          <cell r="K785">
            <v>5157</v>
          </cell>
          <cell r="L785">
            <v>80.850000000000009</v>
          </cell>
          <cell r="M785">
            <v>0.24199999999999999</v>
          </cell>
          <cell r="N785">
            <v>17</v>
          </cell>
          <cell r="O785">
            <v>0</v>
          </cell>
          <cell r="P785" t="str">
            <v/>
          </cell>
          <cell r="Q785">
            <v>0.2346229</v>
          </cell>
          <cell r="R785">
            <v>93.901439999999994</v>
          </cell>
          <cell r="S785">
            <v>0.70150389999999996</v>
          </cell>
          <cell r="T785">
            <v>0.59466070000000004</v>
          </cell>
          <cell r="U785">
            <v>9.1905600785607593</v>
          </cell>
          <cell r="V785">
            <v>1.2407203746395068E-2</v>
          </cell>
          <cell r="AA785">
            <v>118.1202</v>
          </cell>
          <cell r="AB785">
            <v>56.799340000000001</v>
          </cell>
          <cell r="AC785">
            <v>0.68065640000000005</v>
          </cell>
          <cell r="AD785">
            <v>59.775245048000002</v>
          </cell>
          <cell r="AE785">
            <v>4.4317419999999998</v>
          </cell>
          <cell r="AF785">
            <v>145.691</v>
          </cell>
        </row>
        <row r="786">
          <cell r="A786" t="str">
            <v>BISON - BASE3. High Value</v>
          </cell>
          <cell r="B786" t="str">
            <v>Gas</v>
          </cell>
          <cell r="C786" t="str">
            <v>3. High Value</v>
          </cell>
          <cell r="D786" t="str">
            <v>BISON - BASE</v>
          </cell>
          <cell r="E786" t="str">
            <v>BISON</v>
          </cell>
          <cell r="F786" t="str">
            <v>E0. On Production</v>
          </cell>
          <cell r="G786" t="str">
            <v>PREMIER OIL NATUNA SEA B.V.</v>
          </cell>
          <cell r="H786">
            <v>148.55000000000001</v>
          </cell>
          <cell r="K786">
            <v>5157</v>
          </cell>
          <cell r="L786">
            <v>80.850000000000009</v>
          </cell>
          <cell r="M786">
            <v>0.24199999999999999</v>
          </cell>
          <cell r="N786">
            <v>17</v>
          </cell>
          <cell r="O786">
            <v>0</v>
          </cell>
          <cell r="P786" t="str">
            <v/>
          </cell>
          <cell r="Q786">
            <v>0.2346229</v>
          </cell>
          <cell r="R786">
            <v>93.901439999999994</v>
          </cell>
          <cell r="S786">
            <v>0.70150389999999996</v>
          </cell>
          <cell r="T786">
            <v>0.59466070000000004</v>
          </cell>
          <cell r="U786">
            <v>9.1905600785607593</v>
          </cell>
          <cell r="V786">
            <v>1.2407203746395068E-2</v>
          </cell>
          <cell r="AA786">
            <v>118.1202</v>
          </cell>
          <cell r="AB786">
            <v>56.799340000000001</v>
          </cell>
          <cell r="AC786">
            <v>0.68065640000000005</v>
          </cell>
          <cell r="AD786">
            <v>101.11150822000002</v>
          </cell>
          <cell r="AE786">
            <v>4.4317419999999998</v>
          </cell>
          <cell r="AF786">
            <v>145.691</v>
          </cell>
        </row>
        <row r="787">
          <cell r="A787" t="str">
            <v>GAJAH BARU - BASE1. Low Value</v>
          </cell>
          <cell r="B787" t="str">
            <v>Gas</v>
          </cell>
          <cell r="C787" t="str">
            <v>1. Low Value</v>
          </cell>
          <cell r="D787" t="str">
            <v>GAJAH BARU - BASE</v>
          </cell>
          <cell r="E787" t="str">
            <v>GAJAH BARU</v>
          </cell>
          <cell r="F787" t="str">
            <v>E0. On Production</v>
          </cell>
          <cell r="G787" t="str">
            <v>PREMIER OIL NATUNA SEA B.V.</v>
          </cell>
          <cell r="H787">
            <v>327.10000000000002</v>
          </cell>
          <cell r="K787">
            <v>4900</v>
          </cell>
          <cell r="L787" t="str">
            <v/>
          </cell>
          <cell r="M787">
            <v>0.22399999999999998</v>
          </cell>
          <cell r="N787" t="str">
            <v/>
          </cell>
          <cell r="O787">
            <v>0</v>
          </cell>
          <cell r="P787" t="str">
            <v/>
          </cell>
          <cell r="Q787">
            <v>0.2142645</v>
          </cell>
          <cell r="R787">
            <v>267.08080000000001</v>
          </cell>
          <cell r="S787">
            <v>0.69818910000000001</v>
          </cell>
          <cell r="T787">
            <v>0.71345820000000004</v>
          </cell>
          <cell r="U787">
            <v>28.505882351180929</v>
          </cell>
          <cell r="V787">
            <v>3.8482778772853096E-2</v>
          </cell>
          <cell r="X787">
            <v>77.768226534943011</v>
          </cell>
          <cell r="Z787">
            <v>44.342363074826586</v>
          </cell>
          <cell r="AA787">
            <v>97.591099999999997</v>
          </cell>
          <cell r="AB787">
            <v>44.34149</v>
          </cell>
          <cell r="AC787">
            <v>0.57087180000000004</v>
          </cell>
          <cell r="AD787">
            <v>186.73216578000003</v>
          </cell>
          <cell r="AE787">
            <v>78.969499999999996</v>
          </cell>
          <cell r="AF787">
            <v>77.449520000000007</v>
          </cell>
        </row>
        <row r="788">
          <cell r="A788" t="str">
            <v>GAJAH BARU - BASE2. Middle Value</v>
          </cell>
          <cell r="B788" t="str">
            <v>Gas</v>
          </cell>
          <cell r="C788" t="str">
            <v>2. Middle Value</v>
          </cell>
          <cell r="D788" t="str">
            <v>GAJAH BARU - BASE</v>
          </cell>
          <cell r="E788" t="str">
            <v>GAJAH BARU</v>
          </cell>
          <cell r="F788" t="str">
            <v>E0. On Production</v>
          </cell>
          <cell r="G788" t="str">
            <v>PREMIER OIL NATUNA SEA B.V.</v>
          </cell>
          <cell r="H788">
            <v>353</v>
          </cell>
          <cell r="K788">
            <v>4900</v>
          </cell>
          <cell r="L788" t="str">
            <v/>
          </cell>
          <cell r="M788">
            <v>0.22399999999999998</v>
          </cell>
          <cell r="N788" t="str">
            <v/>
          </cell>
          <cell r="O788">
            <v>0</v>
          </cell>
          <cell r="P788" t="str">
            <v/>
          </cell>
          <cell r="Q788">
            <v>0.2142645</v>
          </cell>
          <cell r="R788">
            <v>267.08080000000001</v>
          </cell>
          <cell r="S788">
            <v>0.69818910000000001</v>
          </cell>
          <cell r="T788">
            <v>0.71345820000000004</v>
          </cell>
          <cell r="U788">
            <v>28.505882351180929</v>
          </cell>
          <cell r="V788">
            <v>3.8482778772853096E-2</v>
          </cell>
          <cell r="X788">
            <v>77.768226534943011</v>
          </cell>
          <cell r="Z788">
            <v>44.342363074826586</v>
          </cell>
          <cell r="AA788">
            <v>97.591099999999997</v>
          </cell>
          <cell r="AB788">
            <v>44.34149</v>
          </cell>
          <cell r="AC788">
            <v>0.57087180000000004</v>
          </cell>
          <cell r="AD788">
            <v>201.51774540000002</v>
          </cell>
          <cell r="AE788">
            <v>78.969499999999996</v>
          </cell>
          <cell r="AF788">
            <v>77.449520000000007</v>
          </cell>
        </row>
        <row r="789">
          <cell r="A789" t="str">
            <v>GAJAH BARU - BASE3. High Value</v>
          </cell>
          <cell r="B789" t="str">
            <v>Gas</v>
          </cell>
          <cell r="C789" t="str">
            <v>3. High Value</v>
          </cell>
          <cell r="D789" t="str">
            <v>GAJAH BARU - BASE</v>
          </cell>
          <cell r="E789" t="str">
            <v>GAJAH BARU</v>
          </cell>
          <cell r="F789" t="str">
            <v>E0. On Production</v>
          </cell>
          <cell r="G789" t="str">
            <v>PREMIER OIL NATUNA SEA B.V.</v>
          </cell>
          <cell r="H789">
            <v>421.8</v>
          </cell>
          <cell r="K789">
            <v>4900</v>
          </cell>
          <cell r="L789" t="str">
            <v/>
          </cell>
          <cell r="M789">
            <v>0.22399999999999998</v>
          </cell>
          <cell r="N789" t="str">
            <v/>
          </cell>
          <cell r="O789">
            <v>0</v>
          </cell>
          <cell r="P789" t="str">
            <v/>
          </cell>
          <cell r="Q789">
            <v>0.2142645</v>
          </cell>
          <cell r="R789">
            <v>267.08080000000001</v>
          </cell>
          <cell r="S789">
            <v>0.69818910000000001</v>
          </cell>
          <cell r="T789">
            <v>0.71345820000000004</v>
          </cell>
          <cell r="U789">
            <v>28.505882351180929</v>
          </cell>
          <cell r="V789">
            <v>3.8482778772853096E-2</v>
          </cell>
          <cell r="X789">
            <v>77.768226534943011</v>
          </cell>
          <cell r="Z789">
            <v>44.342363074826586</v>
          </cell>
          <cell r="AA789">
            <v>97.591099999999997</v>
          </cell>
          <cell r="AB789">
            <v>44.34149</v>
          </cell>
          <cell r="AC789">
            <v>0.57087180000000004</v>
          </cell>
          <cell r="AD789">
            <v>240.79372524000001</v>
          </cell>
          <cell r="AE789">
            <v>78.969499999999996</v>
          </cell>
          <cell r="AF789">
            <v>77.449520000000007</v>
          </cell>
        </row>
        <row r="790">
          <cell r="A790" t="str">
            <v>GAJAH PUTERI - BASE1. Low Value</v>
          </cell>
          <cell r="B790" t="str">
            <v>Gas</v>
          </cell>
          <cell r="C790" t="str">
            <v>1. Low Value</v>
          </cell>
          <cell r="D790" t="str">
            <v>GAJAH PUTERI - BASE</v>
          </cell>
          <cell r="E790" t="str">
            <v>GAJAH PUTERI</v>
          </cell>
          <cell r="F790" t="str">
            <v>E0. On Production</v>
          </cell>
          <cell r="G790" t="str">
            <v>PREMIER OIL NATUNA SEA B.V.</v>
          </cell>
          <cell r="H790">
            <v>128.63999999999999</v>
          </cell>
          <cell r="K790">
            <v>7000</v>
          </cell>
          <cell r="L790">
            <v>72.875</v>
          </cell>
          <cell r="M790">
            <v>0.28399999999999997</v>
          </cell>
          <cell r="N790">
            <v>38</v>
          </cell>
          <cell r="O790">
            <v>0</v>
          </cell>
          <cell r="P790" t="str">
            <v/>
          </cell>
          <cell r="Q790">
            <v>0.25678899999999999</v>
          </cell>
          <cell r="R790">
            <v>101.7256</v>
          </cell>
          <cell r="S790">
            <v>0.35048770000000001</v>
          </cell>
          <cell r="T790">
            <v>0.73238179999999997</v>
          </cell>
          <cell r="U790">
            <v>6.7052812824585963</v>
          </cell>
          <cell r="V790">
            <v>9.052091530572003E-3</v>
          </cell>
          <cell r="X790">
            <v>235.78124756550099</v>
          </cell>
          <cell r="Z790">
            <v>47.312702132441203</v>
          </cell>
          <cell r="AA790">
            <v>88.198189999999997</v>
          </cell>
          <cell r="AB790">
            <v>47.31306</v>
          </cell>
          <cell r="AC790">
            <v>0.62010189999999998</v>
          </cell>
          <cell r="AD790">
            <v>79.769908415999993</v>
          </cell>
          <cell r="AE790">
            <v>36.241050000000001</v>
          </cell>
          <cell r="AF790">
            <v>235.66030000000001</v>
          </cell>
        </row>
        <row r="791">
          <cell r="A791" t="str">
            <v>GAJAH PUTERI - BASE2. Middle Value</v>
          </cell>
          <cell r="B791" t="str">
            <v>Gas</v>
          </cell>
          <cell r="C791" t="str">
            <v>2. Middle Value</v>
          </cell>
          <cell r="D791" t="str">
            <v>GAJAH PUTERI - BASE</v>
          </cell>
          <cell r="E791" t="str">
            <v>GAJAH PUTERI</v>
          </cell>
          <cell r="F791" t="str">
            <v>E0. On Production</v>
          </cell>
          <cell r="G791" t="str">
            <v>PREMIER OIL NATUNA SEA B.V.</v>
          </cell>
          <cell r="H791">
            <v>228.39</v>
          </cell>
          <cell r="K791">
            <v>7000</v>
          </cell>
          <cell r="L791">
            <v>72.875</v>
          </cell>
          <cell r="M791">
            <v>0.28399999999999997</v>
          </cell>
          <cell r="N791">
            <v>38</v>
          </cell>
          <cell r="O791">
            <v>0</v>
          </cell>
          <cell r="P791" t="str">
            <v/>
          </cell>
          <cell r="Q791">
            <v>0.25678899999999999</v>
          </cell>
          <cell r="R791">
            <v>101.7256</v>
          </cell>
          <cell r="S791">
            <v>0.35048770000000001</v>
          </cell>
          <cell r="T791">
            <v>0.73238179999999997</v>
          </cell>
          <cell r="U791">
            <v>6.7052812824585963</v>
          </cell>
          <cell r="V791">
            <v>9.052091530572003E-3</v>
          </cell>
          <cell r="X791">
            <v>235.78124756550099</v>
          </cell>
          <cell r="Z791">
            <v>47.312702132441203</v>
          </cell>
          <cell r="AA791">
            <v>88.198189999999997</v>
          </cell>
          <cell r="AB791">
            <v>47.31306</v>
          </cell>
          <cell r="AC791">
            <v>0.62010189999999998</v>
          </cell>
          <cell r="AD791">
            <v>141.62507294099998</v>
          </cell>
          <cell r="AE791">
            <v>36.241050000000001</v>
          </cell>
          <cell r="AF791">
            <v>235.66030000000001</v>
          </cell>
        </row>
        <row r="792">
          <cell r="A792" t="str">
            <v>GAJAH PUTERI - BASE3. High Value</v>
          </cell>
          <cell r="B792" t="str">
            <v>Gas</v>
          </cell>
          <cell r="C792" t="str">
            <v>3. High Value</v>
          </cell>
          <cell r="D792" t="str">
            <v>GAJAH PUTERI - BASE</v>
          </cell>
          <cell r="E792" t="str">
            <v>GAJAH PUTERI</v>
          </cell>
          <cell r="F792" t="str">
            <v>E0. On Production</v>
          </cell>
          <cell r="G792" t="str">
            <v>PREMIER OIL NATUNA SEA B.V.</v>
          </cell>
          <cell r="H792">
            <v>300.2</v>
          </cell>
          <cell r="K792">
            <v>7000</v>
          </cell>
          <cell r="L792">
            <v>72.875</v>
          </cell>
          <cell r="M792">
            <v>0.28399999999999997</v>
          </cell>
          <cell r="N792">
            <v>38</v>
          </cell>
          <cell r="O792">
            <v>0</v>
          </cell>
          <cell r="P792" t="str">
            <v/>
          </cell>
          <cell r="Q792">
            <v>0.25678899999999999</v>
          </cell>
          <cell r="R792">
            <v>101.7256</v>
          </cell>
          <cell r="S792">
            <v>0.35048770000000001</v>
          </cell>
          <cell r="T792">
            <v>0.73238179999999997</v>
          </cell>
          <cell r="U792">
            <v>6.7052812824585963</v>
          </cell>
          <cell r="V792">
            <v>9.052091530572003E-3</v>
          </cell>
          <cell r="X792">
            <v>235.78124756550099</v>
          </cell>
          <cell r="Z792">
            <v>47.312702132441203</v>
          </cell>
          <cell r="AA792">
            <v>88.198189999999997</v>
          </cell>
          <cell r="AB792">
            <v>47.31306</v>
          </cell>
          <cell r="AC792">
            <v>0.62010189999999998</v>
          </cell>
          <cell r="AD792">
            <v>186.15459038</v>
          </cell>
          <cell r="AE792">
            <v>36.241050000000001</v>
          </cell>
          <cell r="AF792">
            <v>235.66030000000001</v>
          </cell>
        </row>
        <row r="793">
          <cell r="A793" t="str">
            <v>IGUANA - BASE1. Low Value</v>
          </cell>
          <cell r="B793" t="str">
            <v>Gas</v>
          </cell>
          <cell r="C793" t="str">
            <v>1. Low Value</v>
          </cell>
          <cell r="D793" t="str">
            <v>IGUANA - BASE</v>
          </cell>
          <cell r="E793" t="str">
            <v>IGUANA</v>
          </cell>
          <cell r="F793" t="str">
            <v>E0. On Production</v>
          </cell>
          <cell r="G793" t="str">
            <v>PREMIER OIL NATUNA SEA B.V.</v>
          </cell>
          <cell r="H793">
            <v>42</v>
          </cell>
          <cell r="K793">
            <v>4921</v>
          </cell>
          <cell r="L793">
            <v>97.9</v>
          </cell>
          <cell r="M793">
            <v>0.22500000000000001</v>
          </cell>
          <cell r="N793">
            <v>0.98</v>
          </cell>
          <cell r="O793">
            <v>0</v>
          </cell>
          <cell r="P793" t="str">
            <v/>
          </cell>
          <cell r="Q793">
            <v>0.2209758</v>
          </cell>
          <cell r="R793">
            <v>165.1224</v>
          </cell>
          <cell r="S793">
            <v>0.40333210000000003</v>
          </cell>
          <cell r="T793">
            <v>0.80850929999999999</v>
          </cell>
          <cell r="U793">
            <v>11.898672594143719</v>
          </cell>
          <cell r="V793">
            <v>1.6063140214008263E-2</v>
          </cell>
          <cell r="AA793">
            <v>98.636380000000003</v>
          </cell>
          <cell r="AB793">
            <v>80.700739999999996</v>
          </cell>
          <cell r="AC793">
            <v>0.73176779999999997</v>
          </cell>
          <cell r="AD793">
            <v>30.7342476</v>
          </cell>
          <cell r="AE793">
            <v>0.67786550000000001</v>
          </cell>
          <cell r="AF793">
            <v>50.400840000000002</v>
          </cell>
        </row>
        <row r="794">
          <cell r="A794" t="str">
            <v>IGUANA - BASE2. Middle Value</v>
          </cell>
          <cell r="B794" t="str">
            <v>Gas</v>
          </cell>
          <cell r="C794" t="str">
            <v>2. Middle Value</v>
          </cell>
          <cell r="D794" t="str">
            <v>IGUANA - BASE</v>
          </cell>
          <cell r="E794" t="str">
            <v>IGUANA</v>
          </cell>
          <cell r="F794" t="str">
            <v>E0. On Production</v>
          </cell>
          <cell r="G794" t="str">
            <v>PREMIER OIL NATUNA SEA B.V.</v>
          </cell>
          <cell r="H794">
            <v>57.5</v>
          </cell>
          <cell r="K794">
            <v>4921</v>
          </cell>
          <cell r="L794">
            <v>97.9</v>
          </cell>
          <cell r="M794">
            <v>0.22500000000000001</v>
          </cell>
          <cell r="N794">
            <v>0.98</v>
          </cell>
          <cell r="O794">
            <v>0</v>
          </cell>
          <cell r="P794" t="str">
            <v/>
          </cell>
          <cell r="Q794">
            <v>0.2209758</v>
          </cell>
          <cell r="R794">
            <v>165.1224</v>
          </cell>
          <cell r="S794">
            <v>0.40333210000000003</v>
          </cell>
          <cell r="T794">
            <v>0.80850929999999999</v>
          </cell>
          <cell r="U794">
            <v>11.898672594143719</v>
          </cell>
          <cell r="V794">
            <v>1.6063140214008263E-2</v>
          </cell>
          <cell r="AA794">
            <v>98.636380000000003</v>
          </cell>
          <cell r="AB794">
            <v>80.700739999999996</v>
          </cell>
          <cell r="AC794">
            <v>0.73176779999999997</v>
          </cell>
          <cell r="AD794">
            <v>42.076648499999997</v>
          </cell>
          <cell r="AE794">
            <v>0.67786550000000001</v>
          </cell>
          <cell r="AF794">
            <v>50.400840000000002</v>
          </cell>
        </row>
        <row r="795">
          <cell r="A795" t="str">
            <v>IGUANA - BASE3. High Value</v>
          </cell>
          <cell r="B795" t="str">
            <v>Gas</v>
          </cell>
          <cell r="C795" t="str">
            <v>3. High Value</v>
          </cell>
          <cell r="D795" t="str">
            <v>IGUANA - BASE</v>
          </cell>
          <cell r="E795" t="str">
            <v>IGUANA</v>
          </cell>
          <cell r="F795" t="str">
            <v>E0. On Production</v>
          </cell>
          <cell r="G795" t="str">
            <v>PREMIER OIL NATUNA SEA B.V.</v>
          </cell>
          <cell r="H795">
            <v>68.400000000000006</v>
          </cell>
          <cell r="K795">
            <v>4921</v>
          </cell>
          <cell r="L795">
            <v>97.9</v>
          </cell>
          <cell r="M795">
            <v>0.22500000000000001</v>
          </cell>
          <cell r="N795">
            <v>0.98</v>
          </cell>
          <cell r="O795">
            <v>0</v>
          </cell>
          <cell r="P795" t="str">
            <v/>
          </cell>
          <cell r="Q795">
            <v>0.2209758</v>
          </cell>
          <cell r="R795">
            <v>165.1224</v>
          </cell>
          <cell r="S795">
            <v>0.40333210000000003</v>
          </cell>
          <cell r="T795">
            <v>0.80850929999999999</v>
          </cell>
          <cell r="U795">
            <v>11.898672594143719</v>
          </cell>
          <cell r="V795">
            <v>1.6063140214008263E-2</v>
          </cell>
          <cell r="AA795">
            <v>98.636380000000003</v>
          </cell>
          <cell r="AB795">
            <v>80.700739999999996</v>
          </cell>
          <cell r="AC795">
            <v>0.73176779999999997</v>
          </cell>
          <cell r="AD795">
            <v>50.052917520000001</v>
          </cell>
          <cell r="AE795">
            <v>0.67786550000000001</v>
          </cell>
          <cell r="AF795">
            <v>50.400840000000002</v>
          </cell>
        </row>
        <row r="796">
          <cell r="A796" t="str">
            <v>NAGA - BASE1. Low Value</v>
          </cell>
          <cell r="B796" t="str">
            <v>Gas</v>
          </cell>
          <cell r="C796" t="str">
            <v>1. Low Value</v>
          </cell>
          <cell r="D796" t="str">
            <v>NAGA - BASE</v>
          </cell>
          <cell r="E796" t="str">
            <v>NAGA</v>
          </cell>
          <cell r="F796" t="str">
            <v>E0. On Production</v>
          </cell>
          <cell r="G796" t="str">
            <v>PREMIER OIL NATUNA SEA B.V.</v>
          </cell>
          <cell r="H796">
            <v>105.1</v>
          </cell>
          <cell r="K796">
            <v>4921</v>
          </cell>
          <cell r="L796">
            <v>99.550000000000011</v>
          </cell>
          <cell r="M796">
            <v>0.23300000000000001</v>
          </cell>
          <cell r="N796">
            <v>10</v>
          </cell>
          <cell r="O796">
            <v>0</v>
          </cell>
          <cell r="P796" t="str">
            <v/>
          </cell>
          <cell r="Q796">
            <v>0.2290575</v>
          </cell>
          <cell r="R796">
            <v>123.7731</v>
          </cell>
          <cell r="S796">
            <v>0.37595780000000001</v>
          </cell>
          <cell r="T796">
            <v>0.79532250000000004</v>
          </cell>
          <cell r="U796">
            <v>8.4772141290471765</v>
          </cell>
          <cell r="V796">
            <v>1.1444190778564419E-2</v>
          </cell>
          <cell r="X796">
            <v>36.088993446057245</v>
          </cell>
          <cell r="Z796">
            <v>21.551151901109282</v>
          </cell>
          <cell r="AA796">
            <v>98.521299999999997</v>
          </cell>
          <cell r="AB796">
            <v>21.551549999999999</v>
          </cell>
          <cell r="AC796">
            <v>0.63046460000000004</v>
          </cell>
          <cell r="AD796">
            <v>66.261829460000001</v>
          </cell>
          <cell r="AE796">
            <v>0.60756339999999998</v>
          </cell>
          <cell r="AF796">
            <v>36.075150000000001</v>
          </cell>
        </row>
        <row r="797">
          <cell r="A797" t="str">
            <v>NAGA - BASE2. Middle Value</v>
          </cell>
          <cell r="B797" t="str">
            <v>Gas</v>
          </cell>
          <cell r="C797" t="str">
            <v>2. Middle Value</v>
          </cell>
          <cell r="D797" t="str">
            <v>NAGA - BASE</v>
          </cell>
          <cell r="E797" t="str">
            <v>NAGA</v>
          </cell>
          <cell r="F797" t="str">
            <v>E0. On Production</v>
          </cell>
          <cell r="G797" t="str">
            <v>PREMIER OIL NATUNA SEA B.V.</v>
          </cell>
          <cell r="H797">
            <v>105.1</v>
          </cell>
          <cell r="K797">
            <v>4921</v>
          </cell>
          <cell r="L797">
            <v>99.550000000000011</v>
          </cell>
          <cell r="M797">
            <v>0.23300000000000001</v>
          </cell>
          <cell r="N797">
            <v>10</v>
          </cell>
          <cell r="O797">
            <v>0</v>
          </cell>
          <cell r="P797" t="str">
            <v/>
          </cell>
          <cell r="Q797">
            <v>0.2290575</v>
          </cell>
          <cell r="R797">
            <v>123.7731</v>
          </cell>
          <cell r="S797">
            <v>0.37595780000000001</v>
          </cell>
          <cell r="T797">
            <v>0.79532250000000004</v>
          </cell>
          <cell r="U797">
            <v>8.4772141290471765</v>
          </cell>
          <cell r="V797">
            <v>1.1444190778564419E-2</v>
          </cell>
          <cell r="X797">
            <v>36.088993446057245</v>
          </cell>
          <cell r="Z797">
            <v>21.551151901109282</v>
          </cell>
          <cell r="AA797">
            <v>98.521299999999997</v>
          </cell>
          <cell r="AB797">
            <v>21.551549999999999</v>
          </cell>
          <cell r="AC797">
            <v>0.63046460000000004</v>
          </cell>
          <cell r="AD797">
            <v>66.261829460000001</v>
          </cell>
          <cell r="AE797">
            <v>0.60756339999999998</v>
          </cell>
          <cell r="AF797">
            <v>36.075150000000001</v>
          </cell>
        </row>
        <row r="798">
          <cell r="A798" t="str">
            <v>NAGA - BASE3. High Value</v>
          </cell>
          <cell r="B798" t="str">
            <v>Gas</v>
          </cell>
          <cell r="C798" t="str">
            <v>3. High Value</v>
          </cell>
          <cell r="D798" t="str">
            <v>NAGA - BASE</v>
          </cell>
          <cell r="E798" t="str">
            <v>NAGA</v>
          </cell>
          <cell r="F798" t="str">
            <v>E0. On Production</v>
          </cell>
          <cell r="G798" t="str">
            <v>PREMIER OIL NATUNA SEA B.V.</v>
          </cell>
          <cell r="H798">
            <v>114.9</v>
          </cell>
          <cell r="K798">
            <v>4921</v>
          </cell>
          <cell r="L798">
            <v>99.550000000000011</v>
          </cell>
          <cell r="M798">
            <v>0.23300000000000001</v>
          </cell>
          <cell r="N798">
            <v>10</v>
          </cell>
          <cell r="O798">
            <v>0</v>
          </cell>
          <cell r="P798" t="str">
            <v/>
          </cell>
          <cell r="Q798">
            <v>0.2290575</v>
          </cell>
          <cell r="R798">
            <v>123.7731</v>
          </cell>
          <cell r="S798">
            <v>0.37595780000000001</v>
          </cell>
          <cell r="T798">
            <v>0.79532250000000004</v>
          </cell>
          <cell r="U798">
            <v>8.4772141290471765</v>
          </cell>
          <cell r="V798">
            <v>1.1444190778564419E-2</v>
          </cell>
          <cell r="X798">
            <v>36.088993446057245</v>
          </cell>
          <cell r="Z798">
            <v>21.551151901109282</v>
          </cell>
          <cell r="AA798">
            <v>98.521299999999997</v>
          </cell>
          <cell r="AB798">
            <v>21.551549999999999</v>
          </cell>
          <cell r="AC798">
            <v>0.63046460000000004</v>
          </cell>
          <cell r="AD798">
            <v>72.440382540000002</v>
          </cell>
          <cell r="AE798">
            <v>0.60756339999999998</v>
          </cell>
          <cell r="AF798">
            <v>36.075150000000001</v>
          </cell>
        </row>
        <row r="799">
          <cell r="A799" t="str">
            <v>PELIKAN - BASE1. Low Value</v>
          </cell>
          <cell r="B799" t="str">
            <v>Gas</v>
          </cell>
          <cell r="C799" t="str">
            <v>1. Low Value</v>
          </cell>
          <cell r="D799" t="str">
            <v>PELIKAN - BASE</v>
          </cell>
          <cell r="E799" t="str">
            <v>PELIKAN</v>
          </cell>
          <cell r="F799" t="str">
            <v>E0. On Production</v>
          </cell>
          <cell r="G799" t="str">
            <v>PREMIER OIL NATUNA SEA B.V.</v>
          </cell>
          <cell r="H799">
            <v>160.1</v>
          </cell>
          <cell r="K799">
            <v>6500</v>
          </cell>
          <cell r="L799">
            <v>96.250000000000014</v>
          </cell>
          <cell r="M799">
            <v>0.161</v>
          </cell>
          <cell r="N799">
            <v>349</v>
          </cell>
          <cell r="O799">
            <v>0</v>
          </cell>
          <cell r="P799" t="str">
            <v/>
          </cell>
          <cell r="Q799">
            <v>0.16745070000000001</v>
          </cell>
          <cell r="R799">
            <v>283.06119999999999</v>
          </cell>
          <cell r="S799">
            <v>0.43398940000000003</v>
          </cell>
          <cell r="T799">
            <v>0.78759250000000003</v>
          </cell>
          <cell r="U799">
            <v>16.201230647956567</v>
          </cell>
          <cell r="V799">
            <v>2.1871569074494942E-2</v>
          </cell>
          <cell r="X799">
            <v>37.335066133431461</v>
          </cell>
          <cell r="Z799">
            <v>18.276988160019119</v>
          </cell>
          <cell r="AA799">
            <v>21.033940000000001</v>
          </cell>
          <cell r="AB799">
            <v>18.278120000000001</v>
          </cell>
          <cell r="AC799">
            <v>0.6297374</v>
          </cell>
          <cell r="AD799">
            <v>100.82095774</v>
          </cell>
          <cell r="AE799">
            <v>13.54275</v>
          </cell>
          <cell r="AF799">
            <v>37.239629999999998</v>
          </cell>
        </row>
        <row r="800">
          <cell r="A800" t="str">
            <v>PELIKAN - BASE2. Middle Value</v>
          </cell>
          <cell r="B800" t="str">
            <v>Gas</v>
          </cell>
          <cell r="C800" t="str">
            <v>2. Middle Value</v>
          </cell>
          <cell r="D800" t="str">
            <v>PELIKAN - BASE</v>
          </cell>
          <cell r="E800" t="str">
            <v>PELIKAN</v>
          </cell>
          <cell r="F800" t="str">
            <v>E0. On Production</v>
          </cell>
          <cell r="G800" t="str">
            <v>PREMIER OIL NATUNA SEA B.V.</v>
          </cell>
          <cell r="H800">
            <v>167.6</v>
          </cell>
          <cell r="K800">
            <v>6500</v>
          </cell>
          <cell r="L800">
            <v>96.250000000000014</v>
          </cell>
          <cell r="M800">
            <v>0.161</v>
          </cell>
          <cell r="N800">
            <v>349</v>
          </cell>
          <cell r="O800">
            <v>0</v>
          </cell>
          <cell r="P800" t="str">
            <v/>
          </cell>
          <cell r="Q800">
            <v>0.16745070000000001</v>
          </cell>
          <cell r="R800">
            <v>283.06119999999999</v>
          </cell>
          <cell r="S800">
            <v>0.43398940000000003</v>
          </cell>
          <cell r="T800">
            <v>0.78759250000000003</v>
          </cell>
          <cell r="U800">
            <v>16.201230647956567</v>
          </cell>
          <cell r="V800">
            <v>2.1871569074494942E-2</v>
          </cell>
          <cell r="X800">
            <v>37.335066133431461</v>
          </cell>
          <cell r="Z800">
            <v>18.276988160019119</v>
          </cell>
          <cell r="AA800">
            <v>21.033940000000001</v>
          </cell>
          <cell r="AB800">
            <v>18.278120000000001</v>
          </cell>
          <cell r="AC800">
            <v>0.6297374</v>
          </cell>
          <cell r="AD800">
            <v>105.54398823999999</v>
          </cell>
          <cell r="AE800">
            <v>13.54275</v>
          </cell>
          <cell r="AF800">
            <v>37.239629999999998</v>
          </cell>
        </row>
        <row r="801">
          <cell r="A801" t="str">
            <v>PELIKAN - BASE3. High Value</v>
          </cell>
          <cell r="B801" t="str">
            <v>Gas</v>
          </cell>
          <cell r="C801" t="str">
            <v>3. High Value</v>
          </cell>
          <cell r="D801" t="str">
            <v>PELIKAN - BASE</v>
          </cell>
          <cell r="E801" t="str">
            <v>PELIKAN</v>
          </cell>
          <cell r="F801" t="str">
            <v>E0. On Production</v>
          </cell>
          <cell r="G801" t="str">
            <v>PREMIER OIL NATUNA SEA B.V.</v>
          </cell>
          <cell r="H801">
            <v>177.5</v>
          </cell>
          <cell r="K801">
            <v>6500</v>
          </cell>
          <cell r="L801">
            <v>96.250000000000014</v>
          </cell>
          <cell r="M801">
            <v>0.161</v>
          </cell>
          <cell r="N801">
            <v>349</v>
          </cell>
          <cell r="O801">
            <v>0</v>
          </cell>
          <cell r="P801" t="str">
            <v/>
          </cell>
          <cell r="Q801">
            <v>0.16745070000000001</v>
          </cell>
          <cell r="R801">
            <v>283.06119999999999</v>
          </cell>
          <cell r="S801">
            <v>0.43398940000000003</v>
          </cell>
          <cell r="T801">
            <v>0.78759250000000003</v>
          </cell>
          <cell r="U801">
            <v>16.201230647956567</v>
          </cell>
          <cell r="V801">
            <v>2.1871569074494942E-2</v>
          </cell>
          <cell r="X801">
            <v>37.335066133431461</v>
          </cell>
          <cell r="Z801">
            <v>18.276988160019119</v>
          </cell>
          <cell r="AA801">
            <v>21.033940000000001</v>
          </cell>
          <cell r="AB801">
            <v>18.278120000000001</v>
          </cell>
          <cell r="AC801">
            <v>0.6297374</v>
          </cell>
          <cell r="AD801">
            <v>111.77838850000001</v>
          </cell>
          <cell r="AE801">
            <v>13.54275</v>
          </cell>
          <cell r="AF801">
            <v>37.239629999999998</v>
          </cell>
        </row>
        <row r="802">
          <cell r="A802" t="str">
            <v>ALUR RAMBONG - BASE1. Low Value</v>
          </cell>
          <cell r="B802" t="str">
            <v>Gas</v>
          </cell>
          <cell r="C802" t="str">
            <v>1. Low Value</v>
          </cell>
          <cell r="D802" t="str">
            <v>ALUR RAMBONG - BASE</v>
          </cell>
          <cell r="E802" t="str">
            <v>ALUR RAMBONG</v>
          </cell>
          <cell r="F802" t="str">
            <v>E0. On Production</v>
          </cell>
          <cell r="G802" t="str">
            <v>PT MEDCO E&amp;P MALAKA</v>
          </cell>
          <cell r="H802">
            <v>83.093999999999994</v>
          </cell>
          <cell r="K802">
            <v>9465</v>
          </cell>
          <cell r="L802">
            <v>178.75000000000003</v>
          </cell>
          <cell r="N802">
            <v>7.7</v>
          </cell>
          <cell r="P802" t="str">
            <v/>
          </cell>
          <cell r="Q802">
            <v>0.13415569999999999</v>
          </cell>
          <cell r="R802">
            <v>18.672550000000001</v>
          </cell>
          <cell r="S802">
            <v>0.55783550000000004</v>
          </cell>
          <cell r="T802">
            <v>0.71336999999999995</v>
          </cell>
          <cell r="U802">
            <v>0.99685903887190119</v>
          </cell>
          <cell r="V802">
            <v>1.3457540232581888E-3</v>
          </cell>
          <cell r="AA802">
            <v>81.964650000000006</v>
          </cell>
          <cell r="AB802">
            <v>9.0773539999999997</v>
          </cell>
          <cell r="AC802">
            <v>0.75995889999999999</v>
          </cell>
          <cell r="AD802">
            <v>63.148024836599994</v>
          </cell>
          <cell r="AE802">
            <v>15.35547</v>
          </cell>
          <cell r="AF802">
            <v>8.2005960000000009</v>
          </cell>
        </row>
        <row r="803">
          <cell r="A803" t="str">
            <v>ALUR RAMBONG - BASE2. Middle Value</v>
          </cell>
          <cell r="B803" t="str">
            <v>Gas</v>
          </cell>
          <cell r="C803" t="str">
            <v>2. Middle Value</v>
          </cell>
          <cell r="D803" t="str">
            <v>ALUR RAMBONG - BASE</v>
          </cell>
          <cell r="E803" t="str">
            <v>ALUR RAMBONG</v>
          </cell>
          <cell r="F803" t="str">
            <v>E0. On Production</v>
          </cell>
          <cell r="G803" t="str">
            <v>PT MEDCO E&amp;P MALAKA</v>
          </cell>
          <cell r="H803">
            <v>83.093999999999994</v>
          </cell>
          <cell r="K803">
            <v>9465</v>
          </cell>
          <cell r="L803">
            <v>178.75000000000003</v>
          </cell>
          <cell r="N803">
            <v>7.7</v>
          </cell>
          <cell r="P803" t="str">
            <v/>
          </cell>
          <cell r="Q803">
            <v>0.13415569999999999</v>
          </cell>
          <cell r="R803">
            <v>18.672550000000001</v>
          </cell>
          <cell r="S803">
            <v>0.55783550000000004</v>
          </cell>
          <cell r="T803">
            <v>0.71336999999999995</v>
          </cell>
          <cell r="U803">
            <v>0.99685903887190119</v>
          </cell>
          <cell r="V803">
            <v>1.3457540232581888E-3</v>
          </cell>
          <cell r="AA803">
            <v>81.964650000000006</v>
          </cell>
          <cell r="AB803">
            <v>9.0773539999999997</v>
          </cell>
          <cell r="AC803">
            <v>0.75995889999999999</v>
          </cell>
          <cell r="AD803">
            <v>63.148024836599994</v>
          </cell>
          <cell r="AE803">
            <v>15.35547</v>
          </cell>
          <cell r="AF803">
            <v>8.2005960000000009</v>
          </cell>
        </row>
        <row r="804">
          <cell r="A804" t="str">
            <v>ALUR RAMBONG - BASE3. High Value</v>
          </cell>
          <cell r="B804" t="str">
            <v>Gas</v>
          </cell>
          <cell r="C804" t="str">
            <v>3. High Value</v>
          </cell>
          <cell r="D804" t="str">
            <v>ALUR RAMBONG - BASE</v>
          </cell>
          <cell r="E804" t="str">
            <v>ALUR RAMBONG</v>
          </cell>
          <cell r="F804" t="str">
            <v>E0. On Production</v>
          </cell>
          <cell r="G804" t="str">
            <v>PT MEDCO E&amp;P MALAKA</v>
          </cell>
          <cell r="H804">
            <v>83.093999999999994</v>
          </cell>
          <cell r="K804">
            <v>9465</v>
          </cell>
          <cell r="L804">
            <v>178.75000000000003</v>
          </cell>
          <cell r="N804">
            <v>7.7</v>
          </cell>
          <cell r="P804" t="str">
            <v/>
          </cell>
          <cell r="Q804">
            <v>0.13415569999999999</v>
          </cell>
          <cell r="R804">
            <v>18.672550000000001</v>
          </cell>
          <cell r="S804">
            <v>0.55783550000000004</v>
          </cell>
          <cell r="T804">
            <v>0.71336999999999995</v>
          </cell>
          <cell r="U804">
            <v>0.99685903887190119</v>
          </cell>
          <cell r="V804">
            <v>1.3457540232581888E-3</v>
          </cell>
          <cell r="AA804">
            <v>81.964650000000006</v>
          </cell>
          <cell r="AB804">
            <v>9.0773539999999997</v>
          </cell>
          <cell r="AC804">
            <v>0.75995889999999999</v>
          </cell>
          <cell r="AD804">
            <v>63.148024836599994</v>
          </cell>
          <cell r="AE804">
            <v>15.35547</v>
          </cell>
          <cell r="AF804">
            <v>8.2005960000000009</v>
          </cell>
        </row>
        <row r="805">
          <cell r="A805" t="str">
            <v>ALUR SIWAH - BASE1. Low Value</v>
          </cell>
          <cell r="B805" t="str">
            <v>Gas</v>
          </cell>
          <cell r="C805" t="str">
            <v>1. Low Value</v>
          </cell>
          <cell r="D805" t="str">
            <v>ALUR SIWAH - BASE</v>
          </cell>
          <cell r="E805" t="str">
            <v>ALUR SIWAH</v>
          </cell>
          <cell r="F805" t="str">
            <v>E0. On Production</v>
          </cell>
          <cell r="G805" t="str">
            <v>PT MEDCO E&amp;P MALAKA</v>
          </cell>
          <cell r="H805">
            <v>555.00400000000002</v>
          </cell>
          <cell r="K805">
            <v>9498</v>
          </cell>
          <cell r="L805">
            <v>185.9</v>
          </cell>
          <cell r="M805">
            <v>0.14899999999999999</v>
          </cell>
          <cell r="N805" t="str">
            <v/>
          </cell>
          <cell r="P805" t="str">
            <v/>
          </cell>
          <cell r="Q805">
            <v>0.144894</v>
          </cell>
          <cell r="R805">
            <v>17.189070000000001</v>
          </cell>
          <cell r="S805">
            <v>0.55593760000000003</v>
          </cell>
          <cell r="T805">
            <v>0.76028499999999999</v>
          </cell>
          <cell r="U805">
            <v>1.0527015251652614</v>
          </cell>
          <cell r="V805">
            <v>1.4211410616132543E-3</v>
          </cell>
          <cell r="AA805">
            <v>33.410739999999997</v>
          </cell>
          <cell r="AB805">
            <v>56.555709999999998</v>
          </cell>
          <cell r="AC805">
            <v>0.83991479999999996</v>
          </cell>
          <cell r="AD805">
            <v>466.15607365919999</v>
          </cell>
          <cell r="AE805">
            <v>25.060919999999999</v>
          </cell>
          <cell r="AF805">
            <v>765.93700000000001</v>
          </cell>
        </row>
        <row r="806">
          <cell r="A806" t="str">
            <v>ALUR SIWAH - BASE2. Middle Value</v>
          </cell>
          <cell r="B806" t="str">
            <v>Gas</v>
          </cell>
          <cell r="C806" t="str">
            <v>2. Middle Value</v>
          </cell>
          <cell r="D806" t="str">
            <v>ALUR SIWAH - BASE</v>
          </cell>
          <cell r="E806" t="str">
            <v>ALUR SIWAH</v>
          </cell>
          <cell r="F806" t="str">
            <v>E0. On Production</v>
          </cell>
          <cell r="G806" t="str">
            <v>PT MEDCO E&amp;P MALAKA</v>
          </cell>
          <cell r="H806">
            <v>555.00400000000002</v>
          </cell>
          <cell r="K806">
            <v>9498</v>
          </cell>
          <cell r="L806">
            <v>185.9</v>
          </cell>
          <cell r="M806">
            <v>0.14899999999999999</v>
          </cell>
          <cell r="N806" t="str">
            <v/>
          </cell>
          <cell r="P806" t="str">
            <v/>
          </cell>
          <cell r="Q806">
            <v>0.144894</v>
          </cell>
          <cell r="R806">
            <v>17.189070000000001</v>
          </cell>
          <cell r="S806">
            <v>0.55593760000000003</v>
          </cell>
          <cell r="T806">
            <v>0.76028499999999999</v>
          </cell>
          <cell r="U806">
            <v>1.0527015251652614</v>
          </cell>
          <cell r="V806">
            <v>1.4211410616132543E-3</v>
          </cell>
          <cell r="AA806">
            <v>33.410739999999997</v>
          </cell>
          <cell r="AB806">
            <v>56.555709999999998</v>
          </cell>
          <cell r="AC806">
            <v>0.83991479999999996</v>
          </cell>
          <cell r="AD806">
            <v>466.15607365919999</v>
          </cell>
          <cell r="AE806">
            <v>25.060919999999999</v>
          </cell>
          <cell r="AF806">
            <v>765.93700000000001</v>
          </cell>
        </row>
        <row r="807">
          <cell r="A807" t="str">
            <v>ALUR SIWAH - BASE3. High Value</v>
          </cell>
          <cell r="B807" t="str">
            <v>Gas</v>
          </cell>
          <cell r="C807" t="str">
            <v>3. High Value</v>
          </cell>
          <cell r="D807" t="str">
            <v>ALUR SIWAH - BASE</v>
          </cell>
          <cell r="E807" t="str">
            <v>ALUR SIWAH</v>
          </cell>
          <cell r="F807" t="str">
            <v>E0. On Production</v>
          </cell>
          <cell r="G807" t="str">
            <v>PT MEDCO E&amp;P MALAKA</v>
          </cell>
          <cell r="H807">
            <v>555.00400000000002</v>
          </cell>
          <cell r="K807">
            <v>9498</v>
          </cell>
          <cell r="L807">
            <v>185.9</v>
          </cell>
          <cell r="M807">
            <v>0.14899999999999999</v>
          </cell>
          <cell r="N807" t="str">
            <v/>
          </cell>
          <cell r="P807" t="str">
            <v/>
          </cell>
          <cell r="Q807">
            <v>0.144894</v>
          </cell>
          <cell r="R807">
            <v>17.189070000000001</v>
          </cell>
          <cell r="S807">
            <v>0.55593760000000003</v>
          </cell>
          <cell r="T807">
            <v>0.76028499999999999</v>
          </cell>
          <cell r="U807">
            <v>1.0527015251652614</v>
          </cell>
          <cell r="V807">
            <v>1.4211410616132543E-3</v>
          </cell>
          <cell r="AA807">
            <v>33.410739999999997</v>
          </cell>
          <cell r="AB807">
            <v>56.555709999999998</v>
          </cell>
          <cell r="AC807">
            <v>0.83991479999999996</v>
          </cell>
          <cell r="AD807">
            <v>466.15607365919999</v>
          </cell>
          <cell r="AE807">
            <v>25.060919999999999</v>
          </cell>
          <cell r="AF807">
            <v>765.93700000000001</v>
          </cell>
        </row>
        <row r="808">
          <cell r="A808" t="str">
            <v>JULU RAYEU - BASE1. Low Value</v>
          </cell>
          <cell r="B808" t="str">
            <v>Gas</v>
          </cell>
          <cell r="C808" t="str">
            <v>1. Low Value</v>
          </cell>
          <cell r="D808" t="str">
            <v>JULU RAYEU - BASE</v>
          </cell>
          <cell r="E808" t="str">
            <v>JULU RAYEU</v>
          </cell>
          <cell r="F808" t="str">
            <v>E0. On Production</v>
          </cell>
          <cell r="G808" t="str">
            <v>PT MEDCO E&amp;P MALAKA</v>
          </cell>
          <cell r="H808">
            <v>86.611000000000004</v>
          </cell>
          <cell r="K808">
            <v>2396.5</v>
          </cell>
          <cell r="L808">
            <v>55.825000000000003</v>
          </cell>
          <cell r="M808">
            <v>0.21</v>
          </cell>
          <cell r="N808" t="str">
            <v/>
          </cell>
          <cell r="P808" t="str">
            <v/>
          </cell>
          <cell r="Q808">
            <v>0.21424080000000001</v>
          </cell>
          <cell r="R808">
            <v>267.08080000000001</v>
          </cell>
          <cell r="S808">
            <v>0.41328900000000002</v>
          </cell>
          <cell r="T808">
            <v>0.67101759999999999</v>
          </cell>
          <cell r="U808">
            <v>15.868380567751908</v>
          </cell>
          <cell r="V808">
            <v>2.1422223362503268E-2</v>
          </cell>
          <cell r="X808">
            <v>213.42485861150186</v>
          </cell>
          <cell r="Y808">
            <v>79.935412316130908</v>
          </cell>
          <cell r="Z808">
            <v>10.466803423960428</v>
          </cell>
          <cell r="AA808">
            <v>53.978490000000001</v>
          </cell>
          <cell r="AB808">
            <v>14.01914</v>
          </cell>
          <cell r="AC808">
            <v>0.65029899999999996</v>
          </cell>
          <cell r="AD808">
            <v>56.323046689000002</v>
          </cell>
          <cell r="AE808">
            <v>79.616039999999998</v>
          </cell>
          <cell r="AF808">
            <v>8.3495380000000008</v>
          </cell>
        </row>
        <row r="809">
          <cell r="A809" t="str">
            <v>JULU RAYEU - BASE2. Middle Value</v>
          </cell>
          <cell r="B809" t="str">
            <v>Gas</v>
          </cell>
          <cell r="C809" t="str">
            <v>2. Middle Value</v>
          </cell>
          <cell r="D809" t="str">
            <v>JULU RAYEU - BASE</v>
          </cell>
          <cell r="E809" t="str">
            <v>JULU RAYEU</v>
          </cell>
          <cell r="F809" t="str">
            <v>E0. On Production</v>
          </cell>
          <cell r="G809" t="str">
            <v>PT MEDCO E&amp;P MALAKA</v>
          </cell>
          <cell r="H809">
            <v>86.611000000000004</v>
          </cell>
          <cell r="K809">
            <v>2396.5</v>
          </cell>
          <cell r="L809">
            <v>55.825000000000003</v>
          </cell>
          <cell r="M809">
            <v>0.21</v>
          </cell>
          <cell r="N809" t="str">
            <v/>
          </cell>
          <cell r="P809" t="str">
            <v/>
          </cell>
          <cell r="Q809">
            <v>0.21424080000000001</v>
          </cell>
          <cell r="R809">
            <v>267.08080000000001</v>
          </cell>
          <cell r="S809">
            <v>0.41328900000000002</v>
          </cell>
          <cell r="T809">
            <v>0.67101759999999999</v>
          </cell>
          <cell r="U809">
            <v>15.868380567751908</v>
          </cell>
          <cell r="V809">
            <v>2.1422223362503268E-2</v>
          </cell>
          <cell r="X809">
            <v>213.42485861150186</v>
          </cell>
          <cell r="Y809">
            <v>79.935412316130908</v>
          </cell>
          <cell r="Z809">
            <v>10.466803423960428</v>
          </cell>
          <cell r="AA809">
            <v>53.978490000000001</v>
          </cell>
          <cell r="AB809">
            <v>14.01914</v>
          </cell>
          <cell r="AC809">
            <v>0.65029899999999996</v>
          </cell>
          <cell r="AD809">
            <v>56.323046689000002</v>
          </cell>
          <cell r="AE809">
            <v>79.616039999999998</v>
          </cell>
          <cell r="AF809">
            <v>8.3495380000000008</v>
          </cell>
        </row>
        <row r="810">
          <cell r="A810" t="str">
            <v>JULU RAYEU - BASE3. High Value</v>
          </cell>
          <cell r="B810" t="str">
            <v>Gas</v>
          </cell>
          <cell r="C810" t="str">
            <v>3. High Value</v>
          </cell>
          <cell r="D810" t="str">
            <v>JULU RAYEU - BASE</v>
          </cell>
          <cell r="E810" t="str">
            <v>JULU RAYEU</v>
          </cell>
          <cell r="F810" t="str">
            <v>E0. On Production</v>
          </cell>
          <cell r="G810" t="str">
            <v>PT MEDCO E&amp;P MALAKA</v>
          </cell>
          <cell r="H810">
            <v>86.611000000000004</v>
          </cell>
          <cell r="K810">
            <v>2396.5</v>
          </cell>
          <cell r="L810">
            <v>55.825000000000003</v>
          </cell>
          <cell r="M810">
            <v>0.21</v>
          </cell>
          <cell r="N810" t="str">
            <v/>
          </cell>
          <cell r="P810" t="str">
            <v/>
          </cell>
          <cell r="Q810">
            <v>0.21424080000000001</v>
          </cell>
          <cell r="R810">
            <v>267.08080000000001</v>
          </cell>
          <cell r="S810">
            <v>0.41328900000000002</v>
          </cell>
          <cell r="T810">
            <v>0.67101759999999999</v>
          </cell>
          <cell r="U810">
            <v>15.868380567751908</v>
          </cell>
          <cell r="V810">
            <v>2.1422223362503268E-2</v>
          </cell>
          <cell r="X810">
            <v>213.42485861150186</v>
          </cell>
          <cell r="Y810">
            <v>79.935412316130908</v>
          </cell>
          <cell r="Z810">
            <v>10.466803423960428</v>
          </cell>
          <cell r="AA810">
            <v>53.978490000000001</v>
          </cell>
          <cell r="AB810">
            <v>14.01914</v>
          </cell>
          <cell r="AC810">
            <v>0.65029899999999996</v>
          </cell>
          <cell r="AD810">
            <v>56.323046689000002</v>
          </cell>
          <cell r="AE810">
            <v>79.616039999999998</v>
          </cell>
          <cell r="AF810">
            <v>8.3495380000000008</v>
          </cell>
        </row>
        <row r="811">
          <cell r="A811" t="str">
            <v>ARUN - BASE1. Low Value</v>
          </cell>
          <cell r="B811" t="str">
            <v>Gas</v>
          </cell>
          <cell r="C811" t="str">
            <v>1. Low Value</v>
          </cell>
          <cell r="D811" t="str">
            <v>ARUN - BASE</v>
          </cell>
          <cell r="E811" t="str">
            <v>ARUN</v>
          </cell>
          <cell r="F811" t="str">
            <v>E0. On Production</v>
          </cell>
          <cell r="G811" t="str">
            <v>PT. Pertamina Hulu Energi (PHE) NSB</v>
          </cell>
          <cell r="H811">
            <v>14112</v>
          </cell>
          <cell r="K811">
            <v>10050</v>
          </cell>
          <cell r="L811">
            <v>171.60000000000002</v>
          </cell>
          <cell r="M811">
            <v>0.17499999999999999</v>
          </cell>
          <cell r="N811">
            <v>189.6</v>
          </cell>
          <cell r="P811" t="str">
            <v/>
          </cell>
          <cell r="Q811">
            <v>0.17518230000000001</v>
          </cell>
          <cell r="R811">
            <v>199.13380000000001</v>
          </cell>
          <cell r="S811">
            <v>0.77939970000000003</v>
          </cell>
          <cell r="T811">
            <v>0.77954100000000004</v>
          </cell>
          <cell r="U811">
            <v>21.195047853633412</v>
          </cell>
          <cell r="V811">
            <v>2.8613193851816314E-2</v>
          </cell>
          <cell r="AA811">
            <v>87.739019999999996</v>
          </cell>
          <cell r="AB811">
            <v>195.61199999999999</v>
          </cell>
          <cell r="AC811">
            <v>0.73751659999999997</v>
          </cell>
          <cell r="AD811">
            <v>10407.834259199999</v>
          </cell>
          <cell r="AE811">
            <v>166.02690000000001</v>
          </cell>
          <cell r="AF811">
            <v>224.54409999999999</v>
          </cell>
        </row>
        <row r="812">
          <cell r="A812" t="str">
            <v>ARUN - BASE2. Middle Value</v>
          </cell>
          <cell r="B812" t="str">
            <v>Gas</v>
          </cell>
          <cell r="C812" t="str">
            <v>2. Middle Value</v>
          </cell>
          <cell r="D812" t="str">
            <v>ARUN - BASE</v>
          </cell>
          <cell r="E812" t="str">
            <v>ARUN</v>
          </cell>
          <cell r="F812" t="str">
            <v>E0. On Production</v>
          </cell>
          <cell r="G812" t="str">
            <v>PT. Pertamina Hulu Energi (PHE) NSB</v>
          </cell>
          <cell r="H812">
            <v>14112</v>
          </cell>
          <cell r="K812">
            <v>10050</v>
          </cell>
          <cell r="L812">
            <v>171.60000000000002</v>
          </cell>
          <cell r="M812">
            <v>0.17499999999999999</v>
          </cell>
          <cell r="N812">
            <v>189.6</v>
          </cell>
          <cell r="P812" t="str">
            <v/>
          </cell>
          <cell r="Q812">
            <v>0.17518230000000001</v>
          </cell>
          <cell r="R812">
            <v>199.13380000000001</v>
          </cell>
          <cell r="S812">
            <v>0.77939970000000003</v>
          </cell>
          <cell r="T812">
            <v>0.77954100000000004</v>
          </cell>
          <cell r="U812">
            <v>21.195047853633412</v>
          </cell>
          <cell r="V812">
            <v>2.8613193851816314E-2</v>
          </cell>
          <cell r="AA812">
            <v>87.739019999999996</v>
          </cell>
          <cell r="AB812">
            <v>195.61199999999999</v>
          </cell>
          <cell r="AC812">
            <v>0.73751659999999997</v>
          </cell>
          <cell r="AD812">
            <v>10407.834259199999</v>
          </cell>
          <cell r="AE812">
            <v>166.02690000000001</v>
          </cell>
          <cell r="AF812">
            <v>224.54409999999999</v>
          </cell>
        </row>
        <row r="813">
          <cell r="A813" t="str">
            <v>ARUN - BASE3. High Value</v>
          </cell>
          <cell r="B813" t="str">
            <v>Gas</v>
          </cell>
          <cell r="C813" t="str">
            <v>3. High Value</v>
          </cell>
          <cell r="D813" t="str">
            <v>ARUN - BASE</v>
          </cell>
          <cell r="E813" t="str">
            <v>ARUN</v>
          </cell>
          <cell r="F813" t="str">
            <v>E0. On Production</v>
          </cell>
          <cell r="G813" t="str">
            <v>PT. Pertamina Hulu Energi (PHE) NSB</v>
          </cell>
          <cell r="H813">
            <v>14112</v>
          </cell>
          <cell r="K813">
            <v>10050</v>
          </cell>
          <cell r="L813">
            <v>171.60000000000002</v>
          </cell>
          <cell r="M813">
            <v>0.17499999999999999</v>
          </cell>
          <cell r="N813">
            <v>189.6</v>
          </cell>
          <cell r="P813" t="str">
            <v/>
          </cell>
          <cell r="Q813">
            <v>0.17518230000000001</v>
          </cell>
          <cell r="R813">
            <v>199.13380000000001</v>
          </cell>
          <cell r="S813">
            <v>0.77939970000000003</v>
          </cell>
          <cell r="T813">
            <v>0.77954100000000004</v>
          </cell>
          <cell r="U813">
            <v>21.195047853633412</v>
          </cell>
          <cell r="V813">
            <v>2.8613193851816314E-2</v>
          </cell>
          <cell r="AA813">
            <v>87.739019999999996</v>
          </cell>
          <cell r="AB813">
            <v>195.61199999999999</v>
          </cell>
          <cell r="AC813">
            <v>0.73751659999999997</v>
          </cell>
          <cell r="AD813">
            <v>10407.834259199999</v>
          </cell>
          <cell r="AE813">
            <v>166.02690000000001</v>
          </cell>
          <cell r="AF813">
            <v>224.54409999999999</v>
          </cell>
        </row>
        <row r="814">
          <cell r="A814" t="str">
            <v>SLS A - BASE1. Low Value</v>
          </cell>
          <cell r="B814" t="str">
            <v>Gas</v>
          </cell>
          <cell r="C814" t="str">
            <v>1. Low Value</v>
          </cell>
          <cell r="D814" t="str">
            <v>SLS A - BASE</v>
          </cell>
          <cell r="E814" t="str">
            <v>SLS A</v>
          </cell>
          <cell r="F814" t="str">
            <v>E0. On Production</v>
          </cell>
          <cell r="G814" t="str">
            <v>PT. Pertamina Hulu Energi (PHE) NSB</v>
          </cell>
          <cell r="H814">
            <v>305.8</v>
          </cell>
          <cell r="K814">
            <v>8353</v>
          </cell>
          <cell r="L814">
            <v>177</v>
          </cell>
          <cell r="M814">
            <v>0.13</v>
          </cell>
          <cell r="N814" t="str">
            <v/>
          </cell>
          <cell r="O814">
            <v>0</v>
          </cell>
          <cell r="P814" t="str">
            <v/>
          </cell>
          <cell r="Q814">
            <v>0.1338829</v>
          </cell>
          <cell r="R814">
            <v>18.672550000000001</v>
          </cell>
          <cell r="S814">
            <v>0.70926440000000002</v>
          </cell>
          <cell r="T814">
            <v>0.71336999999999995</v>
          </cell>
          <cell r="U814">
            <v>1.2648870477128147</v>
          </cell>
          <cell r="V814">
            <v>1.7075903082074911E-3</v>
          </cell>
          <cell r="AA814">
            <v>43.622390000000003</v>
          </cell>
          <cell r="AB814">
            <v>24.319420000000001</v>
          </cell>
          <cell r="AC814">
            <v>0.94982460000000002</v>
          </cell>
          <cell r="AD814">
            <v>290.45636268000004</v>
          </cell>
          <cell r="AE814">
            <v>35.853149999999999</v>
          </cell>
          <cell r="AF814">
            <v>185.16640000000001</v>
          </cell>
        </row>
        <row r="815">
          <cell r="A815" t="str">
            <v>SLS A - BASE2. Middle Value</v>
          </cell>
          <cell r="B815" t="str">
            <v>Gas</v>
          </cell>
          <cell r="C815" t="str">
            <v>2. Middle Value</v>
          </cell>
          <cell r="D815" t="str">
            <v>SLS A - BASE</v>
          </cell>
          <cell r="E815" t="str">
            <v>SLS A</v>
          </cell>
          <cell r="F815" t="str">
            <v>E0. On Production</v>
          </cell>
          <cell r="G815" t="str">
            <v>PT. Pertamina Hulu Energi (PHE) NSB</v>
          </cell>
          <cell r="H815">
            <v>305.8</v>
          </cell>
          <cell r="K815">
            <v>8353</v>
          </cell>
          <cell r="L815">
            <v>177</v>
          </cell>
          <cell r="M815">
            <v>0.13</v>
          </cell>
          <cell r="N815" t="str">
            <v/>
          </cell>
          <cell r="O815">
            <v>0</v>
          </cell>
          <cell r="P815" t="str">
            <v/>
          </cell>
          <cell r="Q815">
            <v>0.1338829</v>
          </cell>
          <cell r="R815">
            <v>18.672550000000001</v>
          </cell>
          <cell r="S815">
            <v>0.70926440000000002</v>
          </cell>
          <cell r="T815">
            <v>0.71336999999999995</v>
          </cell>
          <cell r="U815">
            <v>1.2648870477128147</v>
          </cell>
          <cell r="V815">
            <v>1.7075903082074911E-3</v>
          </cell>
          <cell r="AA815">
            <v>43.622390000000003</v>
          </cell>
          <cell r="AB815">
            <v>24.319420000000001</v>
          </cell>
          <cell r="AC815">
            <v>0.94982460000000002</v>
          </cell>
          <cell r="AD815">
            <v>290.45636268000004</v>
          </cell>
          <cell r="AE815">
            <v>35.853149999999999</v>
          </cell>
          <cell r="AF815">
            <v>185.16640000000001</v>
          </cell>
        </row>
        <row r="816">
          <cell r="A816" t="str">
            <v>SLS A - BASE3. High Value</v>
          </cell>
          <cell r="B816" t="str">
            <v>Gas</v>
          </cell>
          <cell r="C816" t="str">
            <v>3. High Value</v>
          </cell>
          <cell r="D816" t="str">
            <v>SLS A - BASE</v>
          </cell>
          <cell r="E816" t="str">
            <v>SLS A</v>
          </cell>
          <cell r="F816" t="str">
            <v>E0. On Production</v>
          </cell>
          <cell r="G816" t="str">
            <v>PT. Pertamina Hulu Energi (PHE) NSB</v>
          </cell>
          <cell r="H816">
            <v>305.8</v>
          </cell>
          <cell r="K816">
            <v>8353</v>
          </cell>
          <cell r="L816">
            <v>177</v>
          </cell>
          <cell r="M816">
            <v>0.13</v>
          </cell>
          <cell r="N816" t="str">
            <v/>
          </cell>
          <cell r="O816">
            <v>0</v>
          </cell>
          <cell r="P816" t="str">
            <v/>
          </cell>
          <cell r="Q816">
            <v>0.1338829</v>
          </cell>
          <cell r="R816">
            <v>18.672550000000001</v>
          </cell>
          <cell r="S816">
            <v>0.70926440000000002</v>
          </cell>
          <cell r="T816">
            <v>0.71336999999999995</v>
          </cell>
          <cell r="U816">
            <v>1.2648870477128147</v>
          </cell>
          <cell r="V816">
            <v>1.7075903082074911E-3</v>
          </cell>
          <cell r="AA816">
            <v>43.622390000000003</v>
          </cell>
          <cell r="AB816">
            <v>24.319420000000001</v>
          </cell>
          <cell r="AC816">
            <v>0.94982460000000002</v>
          </cell>
          <cell r="AD816">
            <v>290.45636268000004</v>
          </cell>
          <cell r="AE816">
            <v>35.853149999999999</v>
          </cell>
          <cell r="AF816">
            <v>185.16640000000001</v>
          </cell>
        </row>
        <row r="817">
          <cell r="A817" t="str">
            <v>SLS D - BASE1. Low Value</v>
          </cell>
          <cell r="B817" t="str">
            <v>Gas</v>
          </cell>
          <cell r="C817" t="str">
            <v>1. Low Value</v>
          </cell>
          <cell r="D817" t="str">
            <v>SLS D - BASE</v>
          </cell>
          <cell r="E817" t="str">
            <v>SLS D</v>
          </cell>
          <cell r="F817" t="str">
            <v>E0. On Production</v>
          </cell>
          <cell r="G817" t="str">
            <v>PT. Pertamina Hulu Energi (PHE) NSB</v>
          </cell>
          <cell r="H817">
            <v>696</v>
          </cell>
          <cell r="K817">
            <v>8251</v>
          </cell>
          <cell r="L817" t="str">
            <v/>
          </cell>
          <cell r="N817" t="str">
            <v/>
          </cell>
          <cell r="P817" t="str">
            <v/>
          </cell>
          <cell r="Q817">
            <v>0.10908669999999999</v>
          </cell>
          <cell r="R817">
            <v>118.2338</v>
          </cell>
          <cell r="S817">
            <v>0.2177972</v>
          </cell>
          <cell r="T817">
            <v>0.79773830000000001</v>
          </cell>
          <cell r="U817">
            <v>2.2409191475750037</v>
          </cell>
          <cell r="V817">
            <v>3.0252280824559995E-3</v>
          </cell>
          <cell r="AA817">
            <v>70.570080000000004</v>
          </cell>
          <cell r="AB817">
            <v>20.862069999999999</v>
          </cell>
          <cell r="AC817">
            <v>0.48869489999999999</v>
          </cell>
          <cell r="AD817">
            <v>340.13165040000001</v>
          </cell>
          <cell r="AE817">
            <v>61.7821</v>
          </cell>
          <cell r="AF817">
            <v>71.34169</v>
          </cell>
        </row>
        <row r="818">
          <cell r="A818" t="str">
            <v>SLS D - BASE2. Middle Value</v>
          </cell>
          <cell r="B818" t="str">
            <v>Gas</v>
          </cell>
          <cell r="C818" t="str">
            <v>2. Middle Value</v>
          </cell>
          <cell r="D818" t="str">
            <v>SLS D - BASE</v>
          </cell>
          <cell r="E818" t="str">
            <v>SLS D</v>
          </cell>
          <cell r="F818" t="str">
            <v>E0. On Production</v>
          </cell>
          <cell r="G818" t="str">
            <v>PT. Pertamina Hulu Energi (PHE) NSB</v>
          </cell>
          <cell r="H818">
            <v>696</v>
          </cell>
          <cell r="K818">
            <v>8251</v>
          </cell>
          <cell r="L818" t="str">
            <v/>
          </cell>
          <cell r="N818" t="str">
            <v/>
          </cell>
          <cell r="P818" t="str">
            <v/>
          </cell>
          <cell r="Q818">
            <v>0.10908669999999999</v>
          </cell>
          <cell r="R818">
            <v>118.2338</v>
          </cell>
          <cell r="S818">
            <v>0.2177972</v>
          </cell>
          <cell r="T818">
            <v>0.79773830000000001</v>
          </cell>
          <cell r="U818">
            <v>2.2409191475750037</v>
          </cell>
          <cell r="V818">
            <v>3.0252280824559995E-3</v>
          </cell>
          <cell r="AA818">
            <v>70.570080000000004</v>
          </cell>
          <cell r="AB818">
            <v>20.862069999999999</v>
          </cell>
          <cell r="AC818">
            <v>0.48869489999999999</v>
          </cell>
          <cell r="AD818">
            <v>340.13165040000001</v>
          </cell>
          <cell r="AE818">
            <v>61.7821</v>
          </cell>
          <cell r="AF818">
            <v>71.34169</v>
          </cell>
        </row>
        <row r="819">
          <cell r="A819" t="str">
            <v>SLS D - BASE3. High Value</v>
          </cell>
          <cell r="B819" t="str">
            <v>Gas</v>
          </cell>
          <cell r="C819" t="str">
            <v>3. High Value</v>
          </cell>
          <cell r="D819" t="str">
            <v>SLS D - BASE</v>
          </cell>
          <cell r="E819" t="str">
            <v>SLS D</v>
          </cell>
          <cell r="F819" t="str">
            <v>E0. On Production</v>
          </cell>
          <cell r="G819" t="str">
            <v>PT. Pertamina Hulu Energi (PHE) NSB</v>
          </cell>
          <cell r="H819">
            <v>696</v>
          </cell>
          <cell r="K819">
            <v>8251</v>
          </cell>
          <cell r="L819" t="str">
            <v/>
          </cell>
          <cell r="N819" t="str">
            <v/>
          </cell>
          <cell r="P819" t="str">
            <v/>
          </cell>
          <cell r="Q819">
            <v>0.10908669999999999</v>
          </cell>
          <cell r="R819">
            <v>118.2338</v>
          </cell>
          <cell r="S819">
            <v>0.2177972</v>
          </cell>
          <cell r="T819">
            <v>0.79773830000000001</v>
          </cell>
          <cell r="U819">
            <v>2.2409191475750037</v>
          </cell>
          <cell r="V819">
            <v>3.0252280824559995E-3</v>
          </cell>
          <cell r="AA819">
            <v>70.570080000000004</v>
          </cell>
          <cell r="AB819">
            <v>20.862069999999999</v>
          </cell>
          <cell r="AC819">
            <v>0.48869489999999999</v>
          </cell>
          <cell r="AD819">
            <v>340.13165040000001</v>
          </cell>
          <cell r="AE819">
            <v>61.7821</v>
          </cell>
          <cell r="AF819">
            <v>71.34169</v>
          </cell>
        </row>
        <row r="820">
          <cell r="A820" t="str">
            <v>NSO A - BASE1. Low Value</v>
          </cell>
          <cell r="B820" t="str">
            <v>Gas</v>
          </cell>
          <cell r="C820" t="str">
            <v>1. Low Value</v>
          </cell>
          <cell r="D820" t="str">
            <v>NSO A - BASE</v>
          </cell>
          <cell r="E820" t="str">
            <v>NSO A</v>
          </cell>
          <cell r="F820" t="str">
            <v>E0. On Production</v>
          </cell>
          <cell r="G820" t="str">
            <v>PT PERTAMINA HULU ENERGI NORTH SUMATERA OFFSHORE</v>
          </cell>
          <cell r="H820">
            <v>1867.69</v>
          </cell>
          <cell r="K820">
            <v>4120</v>
          </cell>
          <cell r="L820" t="str">
            <v/>
          </cell>
          <cell r="M820">
            <v>0.23699999999999999</v>
          </cell>
          <cell r="N820">
            <v>15</v>
          </cell>
          <cell r="O820">
            <v>0</v>
          </cell>
          <cell r="P820" t="str">
            <v/>
          </cell>
          <cell r="Q820">
            <v>0.23810899999999999</v>
          </cell>
          <cell r="R820">
            <v>59.308720000000001</v>
          </cell>
          <cell r="S820">
            <v>0.8662552</v>
          </cell>
          <cell r="T820">
            <v>0.62480930000000001</v>
          </cell>
          <cell r="U820">
            <v>7.6434196081072416</v>
          </cell>
          <cell r="V820">
            <v>1.0318572925517352E-2</v>
          </cell>
          <cell r="AA820">
            <v>33.281379999999999</v>
          </cell>
          <cell r="AB820">
            <v>2.0422039999999999</v>
          </cell>
          <cell r="AC820">
            <v>0.9098117</v>
          </cell>
          <cell r="AD820">
            <v>1699.2462139730001</v>
          </cell>
          <cell r="AE820">
            <v>16.998159999999999</v>
          </cell>
          <cell r="AF820">
            <v>2164.0230000000001</v>
          </cell>
        </row>
        <row r="821">
          <cell r="A821" t="str">
            <v>NSO A - BASE2. Middle Value</v>
          </cell>
          <cell r="B821" t="str">
            <v>Gas</v>
          </cell>
          <cell r="C821" t="str">
            <v>2. Middle Value</v>
          </cell>
          <cell r="D821" t="str">
            <v>NSO A - BASE</v>
          </cell>
          <cell r="E821" t="str">
            <v>NSO A</v>
          </cell>
          <cell r="F821" t="str">
            <v>E0. On Production</v>
          </cell>
          <cell r="G821" t="str">
            <v>PT PERTAMINA HULU ENERGI NORTH SUMATERA OFFSHORE</v>
          </cell>
          <cell r="H821">
            <v>1867.69</v>
          </cell>
          <cell r="K821">
            <v>4120</v>
          </cell>
          <cell r="L821" t="str">
            <v/>
          </cell>
          <cell r="M821">
            <v>0.23699999999999999</v>
          </cell>
          <cell r="N821">
            <v>15</v>
          </cell>
          <cell r="O821">
            <v>0</v>
          </cell>
          <cell r="P821" t="str">
            <v/>
          </cell>
          <cell r="Q821">
            <v>0.23810899999999999</v>
          </cell>
          <cell r="R821">
            <v>59.308720000000001</v>
          </cell>
          <cell r="S821">
            <v>0.8662552</v>
          </cell>
          <cell r="T821">
            <v>0.62480930000000001</v>
          </cell>
          <cell r="U821">
            <v>7.6434196081072416</v>
          </cell>
          <cell r="V821">
            <v>1.0318572925517352E-2</v>
          </cell>
          <cell r="AA821">
            <v>33.281379999999999</v>
          </cell>
          <cell r="AB821">
            <v>2.0422039999999999</v>
          </cell>
          <cell r="AC821">
            <v>0.9098117</v>
          </cell>
          <cell r="AD821">
            <v>1699.2462139730001</v>
          </cell>
          <cell r="AE821">
            <v>16.998159999999999</v>
          </cell>
          <cell r="AF821">
            <v>2164.0230000000001</v>
          </cell>
        </row>
        <row r="822">
          <cell r="A822" t="str">
            <v>NSO A - BASE3. High Value</v>
          </cell>
          <cell r="B822" t="str">
            <v>Gas</v>
          </cell>
          <cell r="C822" t="str">
            <v>3. High Value</v>
          </cell>
          <cell r="D822" t="str">
            <v>NSO A - BASE</v>
          </cell>
          <cell r="E822" t="str">
            <v>NSO A</v>
          </cell>
          <cell r="F822" t="str">
            <v>E0. On Production</v>
          </cell>
          <cell r="G822" t="str">
            <v>PT PERTAMINA HULU ENERGI NORTH SUMATERA OFFSHORE</v>
          </cell>
          <cell r="H822">
            <v>1867.69</v>
          </cell>
          <cell r="K822">
            <v>4120</v>
          </cell>
          <cell r="L822" t="str">
            <v/>
          </cell>
          <cell r="M822">
            <v>0.23699999999999999</v>
          </cell>
          <cell r="N822">
            <v>15</v>
          </cell>
          <cell r="O822">
            <v>0</v>
          </cell>
          <cell r="P822" t="str">
            <v/>
          </cell>
          <cell r="Q822">
            <v>0.23810899999999999</v>
          </cell>
          <cell r="R822">
            <v>59.308720000000001</v>
          </cell>
          <cell r="S822">
            <v>0.8662552</v>
          </cell>
          <cell r="T822">
            <v>0.62480930000000001</v>
          </cell>
          <cell r="U822">
            <v>7.6434196081072416</v>
          </cell>
          <cell r="V822">
            <v>1.0318572925517352E-2</v>
          </cell>
          <cell r="AA822">
            <v>33.281379999999999</v>
          </cell>
          <cell r="AB822">
            <v>2.0422039999999999</v>
          </cell>
          <cell r="AC822">
            <v>0.9098117</v>
          </cell>
          <cell r="AD822">
            <v>1699.2462139730001</v>
          </cell>
          <cell r="AE822">
            <v>16.998159999999999</v>
          </cell>
          <cell r="AF822">
            <v>2164.0230000000001</v>
          </cell>
        </row>
        <row r="823">
          <cell r="A823" t="str">
            <v>APN - BASE1. Low Value</v>
          </cell>
          <cell r="B823" t="str">
            <v>Gas</v>
          </cell>
          <cell r="C823" t="str">
            <v>1. Low Value</v>
          </cell>
          <cell r="D823" t="str">
            <v>APN - BASE</v>
          </cell>
          <cell r="E823" t="str">
            <v>APN</v>
          </cell>
          <cell r="F823" t="str">
            <v>E0. On Production</v>
          </cell>
          <cell r="G823" t="str">
            <v>PT PERTAMINA HULU ENERGI OFFSHORE NORTH WEST JAVA</v>
          </cell>
          <cell r="H823">
            <v>496.8</v>
          </cell>
          <cell r="Q823">
            <v>0.30827929999999998</v>
          </cell>
          <cell r="R823">
            <v>504.95620000000002</v>
          </cell>
          <cell r="S823">
            <v>0.67933290000000002</v>
          </cell>
          <cell r="T823">
            <v>0.84759839999999997</v>
          </cell>
          <cell r="U823">
            <v>89.633602007432671</v>
          </cell>
          <cell r="V823">
            <v>0.12100485205724897</v>
          </cell>
          <cell r="AA823">
            <v>3.2683970000000002</v>
          </cell>
          <cell r="AB823">
            <v>21.848089999999999</v>
          </cell>
          <cell r="AC823">
            <v>0.83636719999999998</v>
          </cell>
          <cell r="AD823">
            <v>415.50722495999997</v>
          </cell>
          <cell r="AE823">
            <v>65.698570000000004</v>
          </cell>
          <cell r="AF823">
            <v>128.7679</v>
          </cell>
        </row>
        <row r="824">
          <cell r="A824" t="str">
            <v>APN - BASE2. Middle Value</v>
          </cell>
          <cell r="B824" t="str">
            <v>Gas</v>
          </cell>
          <cell r="C824" t="str">
            <v>2. Middle Value</v>
          </cell>
          <cell r="D824" t="str">
            <v>APN - BASE</v>
          </cell>
          <cell r="E824" t="str">
            <v>APN</v>
          </cell>
          <cell r="F824" t="str">
            <v>E0. On Production</v>
          </cell>
          <cell r="G824" t="str">
            <v>PT PERTAMINA HULU ENERGI OFFSHORE NORTH WEST JAVA</v>
          </cell>
          <cell r="H824">
            <v>496.8</v>
          </cell>
          <cell r="Q824">
            <v>0.30827929999999998</v>
          </cell>
          <cell r="R824">
            <v>504.95620000000002</v>
          </cell>
          <cell r="S824">
            <v>0.67933290000000002</v>
          </cell>
          <cell r="T824">
            <v>0.84759839999999997</v>
          </cell>
          <cell r="U824">
            <v>89.633602007432671</v>
          </cell>
          <cell r="V824">
            <v>0.12100485205724897</v>
          </cell>
          <cell r="AA824">
            <v>3.2683970000000002</v>
          </cell>
          <cell r="AB824">
            <v>21.848089999999999</v>
          </cell>
          <cell r="AC824">
            <v>0.83636719999999998</v>
          </cell>
          <cell r="AD824">
            <v>415.50722495999997</v>
          </cell>
          <cell r="AE824">
            <v>65.698570000000004</v>
          </cell>
          <cell r="AF824">
            <v>128.7679</v>
          </cell>
        </row>
        <row r="825">
          <cell r="A825" t="str">
            <v>APN - BASE3. High Value</v>
          </cell>
          <cell r="B825" t="str">
            <v>Gas</v>
          </cell>
          <cell r="C825" t="str">
            <v>3. High Value</v>
          </cell>
          <cell r="D825" t="str">
            <v>APN - BASE</v>
          </cell>
          <cell r="E825" t="str">
            <v>APN</v>
          </cell>
          <cell r="F825" t="str">
            <v>E0. On Production</v>
          </cell>
          <cell r="G825" t="str">
            <v>PT PERTAMINA HULU ENERGI OFFSHORE NORTH WEST JAVA</v>
          </cell>
          <cell r="H825">
            <v>496.8</v>
          </cell>
          <cell r="Q825">
            <v>0.30827929999999998</v>
          </cell>
          <cell r="R825">
            <v>504.95620000000002</v>
          </cell>
          <cell r="S825">
            <v>0.67933290000000002</v>
          </cell>
          <cell r="T825">
            <v>0.84759839999999997</v>
          </cell>
          <cell r="U825">
            <v>89.633602007432671</v>
          </cell>
          <cell r="V825">
            <v>0.12100485205724897</v>
          </cell>
          <cell r="AA825">
            <v>3.2683970000000002</v>
          </cell>
          <cell r="AB825">
            <v>21.848089999999999</v>
          </cell>
          <cell r="AC825">
            <v>0.83636719999999998</v>
          </cell>
          <cell r="AD825">
            <v>415.50722495999997</v>
          </cell>
          <cell r="AE825">
            <v>65.698570000000004</v>
          </cell>
          <cell r="AF825">
            <v>128.7679</v>
          </cell>
        </row>
        <row r="826">
          <cell r="A826" t="str">
            <v>B11 - BASE1. Low Value</v>
          </cell>
          <cell r="B826" t="str">
            <v>Oil-Gas</v>
          </cell>
          <cell r="C826" t="str">
            <v>1. Low Value</v>
          </cell>
          <cell r="D826" t="str">
            <v>B11 - BASE</v>
          </cell>
          <cell r="E826" t="str">
            <v>B11</v>
          </cell>
          <cell r="F826" t="str">
            <v>E0. On Production</v>
          </cell>
          <cell r="G826" t="str">
            <v>PT PERTAMINA HULU ENERGI OFFSHORE NORTH WEST JAVA</v>
          </cell>
          <cell r="H826">
            <v>14.5</v>
          </cell>
          <cell r="I826">
            <v>5.0590000000000002</v>
          </cell>
          <cell r="J826">
            <v>0.34889655172413792</v>
          </cell>
          <cell r="K826">
            <v>2800</v>
          </cell>
          <cell r="L826">
            <v>81.400000000000006</v>
          </cell>
          <cell r="Q826">
            <v>0.25444319999999998</v>
          </cell>
          <cell r="R826">
            <v>913.33209999999997</v>
          </cell>
          <cell r="S826">
            <v>0.50741650000000005</v>
          </cell>
          <cell r="T826">
            <v>0.84983810000000004</v>
          </cell>
          <cell r="U826">
            <v>100.21214389718975</v>
          </cell>
          <cell r="V826">
            <v>0.13528582334126943</v>
          </cell>
          <cell r="AA826">
            <v>143.59700000000001</v>
          </cell>
          <cell r="AB826">
            <v>125.4906</v>
          </cell>
          <cell r="AC826">
            <v>0.35015259999999998</v>
          </cell>
          <cell r="AD826">
            <v>5.0772126999999996</v>
          </cell>
          <cell r="AE826">
            <v>3.851</v>
          </cell>
          <cell r="AF826">
            <v>404.11799999999999</v>
          </cell>
        </row>
        <row r="827">
          <cell r="A827" t="str">
            <v>B11 - BASE2. Middle Value</v>
          </cell>
          <cell r="B827" t="str">
            <v>Oil-Gas</v>
          </cell>
          <cell r="C827" t="str">
            <v>2. Middle Value</v>
          </cell>
          <cell r="D827" t="str">
            <v>B11 - BASE</v>
          </cell>
          <cell r="E827" t="str">
            <v>B11</v>
          </cell>
          <cell r="F827" t="str">
            <v>E0. On Production</v>
          </cell>
          <cell r="G827" t="str">
            <v>PT PERTAMINA HULU ENERGI OFFSHORE NORTH WEST JAVA</v>
          </cell>
          <cell r="H827">
            <v>26.8</v>
          </cell>
          <cell r="I827">
            <v>6.9569999999999999</v>
          </cell>
          <cell r="J827">
            <v>0.25958955223880598</v>
          </cell>
          <cell r="K827">
            <v>2800</v>
          </cell>
          <cell r="L827">
            <v>81.400000000000006</v>
          </cell>
          <cell r="Q827">
            <v>0.25444319999999998</v>
          </cell>
          <cell r="R827">
            <v>913.33209999999997</v>
          </cell>
          <cell r="S827">
            <v>0.50741650000000005</v>
          </cell>
          <cell r="T827">
            <v>0.84983810000000004</v>
          </cell>
          <cell r="U827">
            <v>100.21214389718975</v>
          </cell>
          <cell r="V827">
            <v>0.13528582334126943</v>
          </cell>
          <cell r="AA827">
            <v>143.59700000000001</v>
          </cell>
          <cell r="AB827">
            <v>125.4906</v>
          </cell>
          <cell r="AC827">
            <v>0.35015259999999998</v>
          </cell>
          <cell r="AD827">
            <v>9.3840896799999989</v>
          </cell>
          <cell r="AE827">
            <v>3.851</v>
          </cell>
          <cell r="AF827">
            <v>404.11799999999999</v>
          </cell>
        </row>
        <row r="828">
          <cell r="A828" t="str">
            <v>B11 - BASE3. High Value</v>
          </cell>
          <cell r="B828" t="str">
            <v>Oil-Gas</v>
          </cell>
          <cell r="C828" t="str">
            <v>3. High Value</v>
          </cell>
          <cell r="D828" t="str">
            <v>B11 - BASE</v>
          </cell>
          <cell r="E828" t="str">
            <v>B11</v>
          </cell>
          <cell r="F828" t="str">
            <v>E0. On Production</v>
          </cell>
          <cell r="G828" t="str">
            <v>PT PERTAMINA HULU ENERGI OFFSHORE NORTH WEST JAVA</v>
          </cell>
          <cell r="H828">
            <v>26.8</v>
          </cell>
          <cell r="I828">
            <v>11.849</v>
          </cell>
          <cell r="J828">
            <v>0.44212686567164178</v>
          </cell>
          <cell r="K828">
            <v>2800</v>
          </cell>
          <cell r="L828">
            <v>81.400000000000006</v>
          </cell>
          <cell r="Q828">
            <v>0.25444319999999998</v>
          </cell>
          <cell r="R828">
            <v>913.33209999999997</v>
          </cell>
          <cell r="S828">
            <v>0.50741650000000005</v>
          </cell>
          <cell r="T828">
            <v>0.84983810000000004</v>
          </cell>
          <cell r="U828">
            <v>100.21214389718975</v>
          </cell>
          <cell r="V828">
            <v>0.13528582334126943</v>
          </cell>
          <cell r="AA828">
            <v>143.59700000000001</v>
          </cell>
          <cell r="AB828">
            <v>125.4906</v>
          </cell>
          <cell r="AC828">
            <v>0.35015259999999998</v>
          </cell>
          <cell r="AD828">
            <v>9.3840896799999989</v>
          </cell>
          <cell r="AE828">
            <v>3.851</v>
          </cell>
          <cell r="AF828">
            <v>404.11799999999999</v>
          </cell>
        </row>
        <row r="829">
          <cell r="A829" t="str">
            <v>B3 - BASE1. Low Value</v>
          </cell>
          <cell r="B829" t="str">
            <v>Oil-Gas</v>
          </cell>
          <cell r="C829" t="str">
            <v>1. Low Value</v>
          </cell>
          <cell r="D829" t="str">
            <v>B3 - BASE</v>
          </cell>
          <cell r="E829" t="str">
            <v>B3</v>
          </cell>
          <cell r="F829" t="str">
            <v>E0. On Production</v>
          </cell>
          <cell r="G829" t="str">
            <v>PT PERTAMINA HULU ENERGI OFFSHORE NORTH WEST JAVA</v>
          </cell>
          <cell r="H829">
            <v>80</v>
          </cell>
          <cell r="I829">
            <v>9.8840000000000003</v>
          </cell>
          <cell r="Q829">
            <v>0.29714499999999999</v>
          </cell>
          <cell r="R829">
            <v>59.636609999999997</v>
          </cell>
          <cell r="S829">
            <v>0.61324829999999997</v>
          </cell>
          <cell r="T829">
            <v>0.84238550000000001</v>
          </cell>
          <cell r="U829">
            <v>9.154373144549977</v>
          </cell>
          <cell r="V829">
            <v>1.2358351591641574E-2</v>
          </cell>
          <cell r="AA829">
            <v>174.96129999999999</v>
          </cell>
          <cell r="AB829">
            <v>33.5657</v>
          </cell>
          <cell r="AC829">
            <v>0.34509289999999998</v>
          </cell>
          <cell r="AD829">
            <v>27.607431999999999</v>
          </cell>
          <cell r="AE829">
            <v>0.55397649999999998</v>
          </cell>
          <cell r="AF829">
            <v>162.79390000000001</v>
          </cell>
        </row>
        <row r="830">
          <cell r="A830" t="str">
            <v>B3 - BASE2. Middle Value</v>
          </cell>
          <cell r="B830" t="str">
            <v>Oil-Gas</v>
          </cell>
          <cell r="C830" t="str">
            <v>2. Middle Value</v>
          </cell>
          <cell r="D830" t="str">
            <v>B3 - BASE</v>
          </cell>
          <cell r="E830" t="str">
            <v>B3</v>
          </cell>
          <cell r="F830" t="str">
            <v>E0. On Production</v>
          </cell>
          <cell r="G830" t="str">
            <v>PT PERTAMINA HULU ENERGI OFFSHORE NORTH WEST JAVA</v>
          </cell>
          <cell r="H830">
            <v>80</v>
          </cell>
          <cell r="I830">
            <v>23.687000000000001</v>
          </cell>
          <cell r="J830">
            <v>0.2960875</v>
          </cell>
          <cell r="Q830">
            <v>0.29714499999999999</v>
          </cell>
          <cell r="R830">
            <v>59.636609999999997</v>
          </cell>
          <cell r="S830">
            <v>0.61324829999999997</v>
          </cell>
          <cell r="T830">
            <v>0.84238550000000001</v>
          </cell>
          <cell r="U830">
            <v>9.154373144549977</v>
          </cell>
          <cell r="V830">
            <v>1.2358351591641574E-2</v>
          </cell>
          <cell r="AA830">
            <v>174.96129999999999</v>
          </cell>
          <cell r="AB830">
            <v>33.5657</v>
          </cell>
          <cell r="AC830">
            <v>0.34509289999999998</v>
          </cell>
          <cell r="AD830">
            <v>27.607431999999999</v>
          </cell>
          <cell r="AE830">
            <v>0.55397649999999998</v>
          </cell>
          <cell r="AF830">
            <v>162.79390000000001</v>
          </cell>
        </row>
        <row r="831">
          <cell r="A831" t="str">
            <v>B3 - BASE3. High Value</v>
          </cell>
          <cell r="B831" t="str">
            <v>Oil-Gas</v>
          </cell>
          <cell r="C831" t="str">
            <v>3. High Value</v>
          </cell>
          <cell r="D831" t="str">
            <v>B3 - BASE</v>
          </cell>
          <cell r="E831" t="str">
            <v>B3</v>
          </cell>
          <cell r="F831" t="str">
            <v>E0. On Production</v>
          </cell>
          <cell r="G831" t="str">
            <v>PT PERTAMINA HULU ENERGI OFFSHORE NORTH WEST JAVA</v>
          </cell>
          <cell r="H831">
            <v>80</v>
          </cell>
          <cell r="I831">
            <v>31.600999999999999</v>
          </cell>
          <cell r="J831">
            <v>0.39501249999999999</v>
          </cell>
          <cell r="Q831">
            <v>0.29714499999999999</v>
          </cell>
          <cell r="R831">
            <v>59.636609999999997</v>
          </cell>
          <cell r="S831">
            <v>0.61324829999999997</v>
          </cell>
          <cell r="T831">
            <v>0.84238550000000001</v>
          </cell>
          <cell r="U831">
            <v>9.154373144549977</v>
          </cell>
          <cell r="V831">
            <v>1.2358351591641574E-2</v>
          </cell>
          <cell r="AA831">
            <v>174.96129999999999</v>
          </cell>
          <cell r="AB831">
            <v>33.5657</v>
          </cell>
          <cell r="AC831">
            <v>0.34509289999999998</v>
          </cell>
          <cell r="AD831">
            <v>27.607431999999999</v>
          </cell>
          <cell r="AE831">
            <v>0.55397649999999998</v>
          </cell>
          <cell r="AF831">
            <v>162.79390000000001</v>
          </cell>
        </row>
        <row r="832">
          <cell r="A832" t="str">
            <v>BN - BASE1. Low Value</v>
          </cell>
          <cell r="B832" t="str">
            <v>Oil-Gas</v>
          </cell>
          <cell r="C832" t="str">
            <v>1. Low Value</v>
          </cell>
          <cell r="D832" t="str">
            <v>BN - BASE</v>
          </cell>
          <cell r="E832" t="str">
            <v>BN</v>
          </cell>
          <cell r="F832" t="str">
            <v>E0. On Production</v>
          </cell>
          <cell r="G832" t="str">
            <v>PT PERTAMINA HULU ENERGI OFFSHORE NORTH WEST JAVA</v>
          </cell>
          <cell r="H832">
            <v>41.158999999999999</v>
          </cell>
          <cell r="I832">
            <v>0.69599999999999995</v>
          </cell>
          <cell r="K832">
            <v>2800</v>
          </cell>
          <cell r="L832">
            <v>81.400000000000006</v>
          </cell>
          <cell r="Q832">
            <v>0.25827709999999998</v>
          </cell>
          <cell r="R832">
            <v>101.7256</v>
          </cell>
          <cell r="S832">
            <v>0.4994982</v>
          </cell>
          <cell r="T832">
            <v>0.70892469999999996</v>
          </cell>
          <cell r="U832">
            <v>9.3035821572524213</v>
          </cell>
          <cell r="V832">
            <v>1.2559782908729224E-2</v>
          </cell>
          <cell r="AA832">
            <v>128.04849999999999</v>
          </cell>
          <cell r="AB832">
            <v>24.144929999999999</v>
          </cell>
          <cell r="AC832">
            <v>0.3258585</v>
          </cell>
          <cell r="AD832">
            <v>13.412010001499999</v>
          </cell>
          <cell r="AE832">
            <v>1.1827289999999999</v>
          </cell>
          <cell r="AF832">
            <v>450.4332</v>
          </cell>
        </row>
        <row r="833">
          <cell r="A833" t="str">
            <v>BN - BASE2. Middle Value</v>
          </cell>
          <cell r="B833" t="str">
            <v>Oil-Gas</v>
          </cell>
          <cell r="C833" t="str">
            <v>2. Middle Value</v>
          </cell>
          <cell r="D833" t="str">
            <v>BN - BASE</v>
          </cell>
          <cell r="E833" t="str">
            <v>BN</v>
          </cell>
          <cell r="F833" t="str">
            <v>E0. On Production</v>
          </cell>
          <cell r="G833" t="str">
            <v>PT PERTAMINA HULU ENERGI OFFSHORE NORTH WEST JAVA</v>
          </cell>
          <cell r="H833">
            <v>46.216000000000001</v>
          </cell>
          <cell r="I833">
            <v>1.07</v>
          </cell>
          <cell r="K833">
            <v>2800</v>
          </cell>
          <cell r="L833">
            <v>81.400000000000006</v>
          </cell>
          <cell r="Q833">
            <v>0.25827709999999998</v>
          </cell>
          <cell r="R833">
            <v>101.7256</v>
          </cell>
          <cell r="S833">
            <v>0.4994982</v>
          </cell>
          <cell r="T833">
            <v>0.70892469999999996</v>
          </cell>
          <cell r="U833">
            <v>9.3035821572524213</v>
          </cell>
          <cell r="V833">
            <v>1.2559782908729224E-2</v>
          </cell>
          <cell r="AA833">
            <v>128.04849999999999</v>
          </cell>
          <cell r="AB833">
            <v>24.144929999999999</v>
          </cell>
          <cell r="AC833">
            <v>0.3258585</v>
          </cell>
          <cell r="AD833">
            <v>15.059876436</v>
          </cell>
          <cell r="AE833">
            <v>1.1827289999999999</v>
          </cell>
          <cell r="AF833">
            <v>450.4332</v>
          </cell>
        </row>
        <row r="834">
          <cell r="A834" t="str">
            <v>BN - BASE3. High Value</v>
          </cell>
          <cell r="B834" t="str">
            <v>Oil-Gas</v>
          </cell>
          <cell r="C834" t="str">
            <v>3. High Value</v>
          </cell>
          <cell r="D834" t="str">
            <v>BN - BASE</v>
          </cell>
          <cell r="E834" t="str">
            <v>BN</v>
          </cell>
          <cell r="F834" t="str">
            <v>E0. On Production</v>
          </cell>
          <cell r="G834" t="str">
            <v>PT PERTAMINA HULU ENERGI OFFSHORE NORTH WEST JAVA</v>
          </cell>
          <cell r="H834">
            <v>46.216000000000001</v>
          </cell>
          <cell r="I834">
            <v>1.8320000000000001</v>
          </cell>
          <cell r="K834">
            <v>2800</v>
          </cell>
          <cell r="L834">
            <v>81.400000000000006</v>
          </cell>
          <cell r="Q834">
            <v>0.25827709999999998</v>
          </cell>
          <cell r="R834">
            <v>101.7256</v>
          </cell>
          <cell r="S834">
            <v>0.4994982</v>
          </cell>
          <cell r="T834">
            <v>0.70892469999999996</v>
          </cell>
          <cell r="U834">
            <v>9.3035821572524213</v>
          </cell>
          <cell r="V834">
            <v>1.2559782908729224E-2</v>
          </cell>
          <cell r="AA834">
            <v>128.04849999999999</v>
          </cell>
          <cell r="AB834">
            <v>24.144929999999999</v>
          </cell>
          <cell r="AC834">
            <v>0.3258585</v>
          </cell>
          <cell r="AD834">
            <v>15.059876436</v>
          </cell>
          <cell r="AE834">
            <v>1.1827289999999999</v>
          </cell>
          <cell r="AF834">
            <v>450.4332</v>
          </cell>
        </row>
        <row r="835">
          <cell r="A835" t="str">
            <v>BZZ - BASE1. Low Value</v>
          </cell>
          <cell r="B835" t="str">
            <v>Oil-Gas</v>
          </cell>
          <cell r="C835" t="str">
            <v>1. Low Value</v>
          </cell>
          <cell r="D835" t="str">
            <v>BZZ - BASE</v>
          </cell>
          <cell r="E835" t="str">
            <v>BZZ</v>
          </cell>
          <cell r="F835" t="str">
            <v>E0. On Production</v>
          </cell>
          <cell r="G835" t="str">
            <v>PT PERTAMINA HULU ENERGI OFFSHORE NORTH WEST JAVA</v>
          </cell>
          <cell r="H835">
            <v>1.5</v>
          </cell>
          <cell r="I835">
            <v>0.60599999999999998</v>
          </cell>
          <cell r="J835">
            <v>0.40399999999999997</v>
          </cell>
          <cell r="K835">
            <v>7700</v>
          </cell>
          <cell r="L835">
            <v>133.65</v>
          </cell>
          <cell r="Q835">
            <v>0.19819049999999999</v>
          </cell>
          <cell r="R835">
            <v>176.20609999999999</v>
          </cell>
          <cell r="S835">
            <v>0.56182189999999999</v>
          </cell>
          <cell r="T835">
            <v>0.77302709999999997</v>
          </cell>
          <cell r="U835">
            <v>15.166911606135725</v>
          </cell>
          <cell r="V835">
            <v>2.0475244260669562E-2</v>
          </cell>
          <cell r="AA835">
            <v>14.223739999999999</v>
          </cell>
          <cell r="AB835">
            <v>19.417680000000001</v>
          </cell>
          <cell r="AC835">
            <v>0.4873152</v>
          </cell>
          <cell r="AD835">
            <v>0.73097279999999998</v>
          </cell>
          <cell r="AE835">
            <v>24.389589999999998</v>
          </cell>
          <cell r="AF835">
            <v>38.54956</v>
          </cell>
        </row>
        <row r="836">
          <cell r="A836" t="str">
            <v>BZZ - BASE2. Middle Value</v>
          </cell>
          <cell r="B836" t="str">
            <v>Oil-Gas</v>
          </cell>
          <cell r="C836" t="str">
            <v>2. Middle Value</v>
          </cell>
          <cell r="D836" t="str">
            <v>BZZ - BASE</v>
          </cell>
          <cell r="E836" t="str">
            <v>BZZ</v>
          </cell>
          <cell r="F836" t="str">
            <v>E0. On Production</v>
          </cell>
          <cell r="G836" t="str">
            <v>PT PERTAMINA HULU ENERGI OFFSHORE NORTH WEST JAVA</v>
          </cell>
          <cell r="H836">
            <v>1.5</v>
          </cell>
          <cell r="I836">
            <v>0.71399999999999997</v>
          </cell>
          <cell r="J836">
            <v>0.47599999999999998</v>
          </cell>
          <cell r="K836">
            <v>7700</v>
          </cell>
          <cell r="L836">
            <v>133.65</v>
          </cell>
          <cell r="Q836">
            <v>0.19819049999999999</v>
          </cell>
          <cell r="R836">
            <v>176.20609999999999</v>
          </cell>
          <cell r="S836">
            <v>0.56182189999999999</v>
          </cell>
          <cell r="T836">
            <v>0.77302709999999997</v>
          </cell>
          <cell r="U836">
            <v>15.166911606135725</v>
          </cell>
          <cell r="V836">
            <v>2.0475244260669562E-2</v>
          </cell>
          <cell r="AA836">
            <v>14.223739999999999</v>
          </cell>
          <cell r="AB836">
            <v>19.417680000000001</v>
          </cell>
          <cell r="AC836">
            <v>0.4873152</v>
          </cell>
          <cell r="AD836">
            <v>0.73097279999999998</v>
          </cell>
          <cell r="AE836">
            <v>24.389589999999998</v>
          </cell>
          <cell r="AF836">
            <v>38.54956</v>
          </cell>
        </row>
        <row r="837">
          <cell r="A837" t="str">
            <v>BZZ - BASE3. High Value</v>
          </cell>
          <cell r="B837" t="str">
            <v>Oil-Gas</v>
          </cell>
          <cell r="C837" t="str">
            <v>3. High Value</v>
          </cell>
          <cell r="D837" t="str">
            <v>BZZ - BASE</v>
          </cell>
          <cell r="E837" t="str">
            <v>BZZ</v>
          </cell>
          <cell r="F837" t="str">
            <v>E0. On Production</v>
          </cell>
          <cell r="G837" t="str">
            <v>PT PERTAMINA HULU ENERGI OFFSHORE NORTH WEST JAVA</v>
          </cell>
          <cell r="H837">
            <v>1.5</v>
          </cell>
          <cell r="I837">
            <v>0.874</v>
          </cell>
          <cell r="J837">
            <v>0.58266666666666667</v>
          </cell>
          <cell r="K837">
            <v>7700</v>
          </cell>
          <cell r="L837">
            <v>133.65</v>
          </cell>
          <cell r="Q837">
            <v>0.19819049999999999</v>
          </cell>
          <cell r="R837">
            <v>176.20609999999999</v>
          </cell>
          <cell r="S837">
            <v>0.56182189999999999</v>
          </cell>
          <cell r="T837">
            <v>0.77302709999999997</v>
          </cell>
          <cell r="U837">
            <v>15.166911606135725</v>
          </cell>
          <cell r="V837">
            <v>2.0475244260669562E-2</v>
          </cell>
          <cell r="AA837">
            <v>14.223739999999999</v>
          </cell>
          <cell r="AB837">
            <v>19.417680000000001</v>
          </cell>
          <cell r="AC837">
            <v>0.4873152</v>
          </cell>
          <cell r="AD837">
            <v>0.73097279999999998</v>
          </cell>
          <cell r="AE837">
            <v>24.389589999999998</v>
          </cell>
          <cell r="AF837">
            <v>38.54956</v>
          </cell>
        </row>
        <row r="838">
          <cell r="A838" t="str">
            <v>E_EAST - BASE1. Low Value</v>
          </cell>
          <cell r="B838" t="str">
            <v>Oil-Gas</v>
          </cell>
          <cell r="C838" t="str">
            <v>1. Low Value</v>
          </cell>
          <cell r="D838" t="str">
            <v>E_EAST - BASE</v>
          </cell>
          <cell r="E838" t="str">
            <v>E_EAST</v>
          </cell>
          <cell r="F838" t="str">
            <v>E0. On Production</v>
          </cell>
          <cell r="G838" t="str">
            <v>PT PERTAMINA HULU ENERGI OFFSHORE NORTH WEST JAVA</v>
          </cell>
          <cell r="H838">
            <v>20</v>
          </cell>
          <cell r="I838">
            <v>0.27600000000000002</v>
          </cell>
          <cell r="Q838">
            <v>0.34915269999999998</v>
          </cell>
          <cell r="R838">
            <v>819.32479999999998</v>
          </cell>
          <cell r="S838">
            <v>0.6991754</v>
          </cell>
          <cell r="T838">
            <v>0.77466740000000001</v>
          </cell>
          <cell r="U838">
            <v>154.94334413912529</v>
          </cell>
          <cell r="V838">
            <v>0.2091726318580342</v>
          </cell>
          <cell r="AA838">
            <v>24.192519999999998</v>
          </cell>
          <cell r="AB838">
            <v>13.24892</v>
          </cell>
          <cell r="AC838">
            <v>0.2863445</v>
          </cell>
          <cell r="AD838">
            <v>5.72689</v>
          </cell>
          <cell r="AE838">
            <v>8.6919280000000008</v>
          </cell>
          <cell r="AF838">
            <v>5.8006190000000002</v>
          </cell>
        </row>
        <row r="839">
          <cell r="A839" t="str">
            <v>E_EAST - BASE2. Middle Value</v>
          </cell>
          <cell r="B839" t="str">
            <v>Oil-Gas</v>
          </cell>
          <cell r="C839" t="str">
            <v>2. Middle Value</v>
          </cell>
          <cell r="D839" t="str">
            <v>E_EAST - BASE</v>
          </cell>
          <cell r="E839" t="str">
            <v>E_EAST</v>
          </cell>
          <cell r="F839" t="str">
            <v>E0. On Production</v>
          </cell>
          <cell r="G839" t="str">
            <v>PT PERTAMINA HULU ENERGI OFFSHORE NORTH WEST JAVA</v>
          </cell>
          <cell r="H839">
            <v>20</v>
          </cell>
          <cell r="I839">
            <v>0.52100000000000002</v>
          </cell>
          <cell r="Q839">
            <v>0.34915269999999998</v>
          </cell>
          <cell r="R839">
            <v>819.32479999999998</v>
          </cell>
          <cell r="S839">
            <v>0.6991754</v>
          </cell>
          <cell r="T839">
            <v>0.77466740000000001</v>
          </cell>
          <cell r="U839">
            <v>154.94334413912529</v>
          </cell>
          <cell r="V839">
            <v>0.2091726318580342</v>
          </cell>
          <cell r="AA839">
            <v>24.192519999999998</v>
          </cell>
          <cell r="AB839">
            <v>13.24892</v>
          </cell>
          <cell r="AC839">
            <v>0.2863445</v>
          </cell>
          <cell r="AD839">
            <v>5.72689</v>
          </cell>
          <cell r="AE839">
            <v>8.6919280000000008</v>
          </cell>
          <cell r="AF839">
            <v>5.8006190000000002</v>
          </cell>
        </row>
        <row r="840">
          <cell r="A840" t="str">
            <v>E_EAST - BASE3. High Value</v>
          </cell>
          <cell r="B840" t="str">
            <v>Oil-Gas</v>
          </cell>
          <cell r="C840" t="str">
            <v>3. High Value</v>
          </cell>
          <cell r="D840" t="str">
            <v>E_EAST - BASE</v>
          </cell>
          <cell r="E840" t="str">
            <v>E_EAST</v>
          </cell>
          <cell r="F840" t="str">
            <v>E0. On Production</v>
          </cell>
          <cell r="G840" t="str">
            <v>PT PERTAMINA HULU ENERGI OFFSHORE NORTH WEST JAVA</v>
          </cell>
          <cell r="H840">
            <v>20</v>
          </cell>
          <cell r="I840">
            <v>0.52100000000000002</v>
          </cell>
          <cell r="Q840">
            <v>0.34915269999999998</v>
          </cell>
          <cell r="R840">
            <v>819.32479999999998</v>
          </cell>
          <cell r="S840">
            <v>0.6991754</v>
          </cell>
          <cell r="T840">
            <v>0.77466740000000001</v>
          </cell>
          <cell r="U840">
            <v>154.94334413912529</v>
          </cell>
          <cell r="V840">
            <v>0.2091726318580342</v>
          </cell>
          <cell r="AA840">
            <v>24.192519999999998</v>
          </cell>
          <cell r="AB840">
            <v>13.24892</v>
          </cell>
          <cell r="AC840">
            <v>0.2863445</v>
          </cell>
          <cell r="AD840">
            <v>5.72689</v>
          </cell>
          <cell r="AE840">
            <v>8.6919280000000008</v>
          </cell>
          <cell r="AF840">
            <v>5.8006190000000002</v>
          </cell>
        </row>
        <row r="841">
          <cell r="A841" t="str">
            <v>E_MAIN - BASE1. Low Value</v>
          </cell>
          <cell r="B841" t="str">
            <v>Oil-Gas</v>
          </cell>
          <cell r="C841" t="str">
            <v>1. Low Value</v>
          </cell>
          <cell r="D841" t="str">
            <v>E_MAIN - BASE</v>
          </cell>
          <cell r="E841" t="str">
            <v>E_MAIN</v>
          </cell>
          <cell r="F841" t="str">
            <v>E0. On Production</v>
          </cell>
          <cell r="G841" t="str">
            <v>PT PERTAMINA HULU ENERGI OFFSHORE NORTH WEST JAVA</v>
          </cell>
          <cell r="H841">
            <v>25</v>
          </cell>
          <cell r="I841">
            <v>28.79</v>
          </cell>
          <cell r="Q841">
            <v>0.34228259999999999</v>
          </cell>
          <cell r="R841">
            <v>126.3486</v>
          </cell>
          <cell r="S841">
            <v>0.6991754</v>
          </cell>
          <cell r="T841">
            <v>0.77466740000000001</v>
          </cell>
          <cell r="U841">
            <v>23.423763581805868</v>
          </cell>
          <cell r="V841">
            <v>3.1621947387603141E-2</v>
          </cell>
          <cell r="AA841">
            <v>21.426400000000001</v>
          </cell>
          <cell r="AB841">
            <v>14.259230000000001</v>
          </cell>
          <cell r="AC841">
            <v>0.3486397</v>
          </cell>
          <cell r="AD841">
            <v>8.7159925000000005</v>
          </cell>
          <cell r="AE841">
            <v>10.85436</v>
          </cell>
          <cell r="AF841">
            <v>27.387329999999999</v>
          </cell>
        </row>
        <row r="842">
          <cell r="A842" t="str">
            <v>E_MAIN - BASE2. Middle Value</v>
          </cell>
          <cell r="B842" t="str">
            <v>Oil-Gas</v>
          </cell>
          <cell r="C842" t="str">
            <v>2. Middle Value</v>
          </cell>
          <cell r="D842" t="str">
            <v>E_MAIN - BASE</v>
          </cell>
          <cell r="E842" t="str">
            <v>E_MAIN</v>
          </cell>
          <cell r="F842" t="str">
            <v>E0. On Production</v>
          </cell>
          <cell r="G842" t="str">
            <v>PT PERTAMINA HULU ENERGI OFFSHORE NORTH WEST JAVA</v>
          </cell>
          <cell r="H842">
            <v>25</v>
          </cell>
          <cell r="I842">
            <v>35.945999999999998</v>
          </cell>
          <cell r="Q842">
            <v>0.34228259999999999</v>
          </cell>
          <cell r="R842">
            <v>126.3486</v>
          </cell>
          <cell r="S842">
            <v>0.6991754</v>
          </cell>
          <cell r="T842">
            <v>0.77466740000000001</v>
          </cell>
          <cell r="U842">
            <v>23.423763581805868</v>
          </cell>
          <cell r="V842">
            <v>3.1621947387603141E-2</v>
          </cell>
          <cell r="AA842">
            <v>21.426400000000001</v>
          </cell>
          <cell r="AB842">
            <v>14.259230000000001</v>
          </cell>
          <cell r="AC842">
            <v>0.3486397</v>
          </cell>
          <cell r="AD842">
            <v>8.7159925000000005</v>
          </cell>
          <cell r="AE842">
            <v>10.85436</v>
          </cell>
          <cell r="AF842">
            <v>27.387329999999999</v>
          </cell>
        </row>
        <row r="843">
          <cell r="A843" t="str">
            <v>E_MAIN - BASE3. High Value</v>
          </cell>
          <cell r="B843" t="str">
            <v>Oil-Gas</v>
          </cell>
          <cell r="C843" t="str">
            <v>3. High Value</v>
          </cell>
          <cell r="D843" t="str">
            <v>E_MAIN - BASE</v>
          </cell>
          <cell r="E843" t="str">
            <v>E_MAIN</v>
          </cell>
          <cell r="F843" t="str">
            <v>E0. On Production</v>
          </cell>
          <cell r="G843" t="str">
            <v>PT PERTAMINA HULU ENERGI OFFSHORE NORTH WEST JAVA</v>
          </cell>
          <cell r="H843">
            <v>25</v>
          </cell>
          <cell r="I843">
            <v>41.258000000000003</v>
          </cell>
          <cell r="Q843">
            <v>0.34228259999999999</v>
          </cell>
          <cell r="R843">
            <v>126.3486</v>
          </cell>
          <cell r="S843">
            <v>0.6991754</v>
          </cell>
          <cell r="T843">
            <v>0.77466740000000001</v>
          </cell>
          <cell r="U843">
            <v>23.423763581805868</v>
          </cell>
          <cell r="V843">
            <v>3.1621947387603141E-2</v>
          </cell>
          <cell r="AA843">
            <v>21.426400000000001</v>
          </cell>
          <cell r="AB843">
            <v>14.259230000000001</v>
          </cell>
          <cell r="AC843">
            <v>0.3486397</v>
          </cell>
          <cell r="AD843">
            <v>8.7159925000000005</v>
          </cell>
          <cell r="AE843">
            <v>10.85436</v>
          </cell>
          <cell r="AF843">
            <v>27.387329999999999</v>
          </cell>
        </row>
        <row r="844">
          <cell r="A844" t="str">
            <v>E_SOUTH - BASE1. Low Value</v>
          </cell>
          <cell r="B844" t="str">
            <v>Oil-Gas</v>
          </cell>
          <cell r="C844" t="str">
            <v>1. Low Value</v>
          </cell>
          <cell r="D844" t="str">
            <v>E_SOUTH - BASE</v>
          </cell>
          <cell r="E844" t="str">
            <v>E_SOUTH</v>
          </cell>
          <cell r="F844" t="str">
            <v>E0. On Production</v>
          </cell>
          <cell r="G844" t="str">
            <v>PT PERTAMINA HULU ENERGI OFFSHORE NORTH WEST JAVA</v>
          </cell>
          <cell r="H844">
            <v>2.5</v>
          </cell>
          <cell r="I844">
            <v>0.28399999999999997</v>
          </cell>
          <cell r="Q844">
            <v>0.35610750000000002</v>
          </cell>
          <cell r="R844">
            <v>67.912080000000003</v>
          </cell>
          <cell r="S844">
            <v>0.62785630000000003</v>
          </cell>
          <cell r="T844">
            <v>0.77466740000000001</v>
          </cell>
          <cell r="U844">
            <v>11.762609764740162</v>
          </cell>
          <cell r="V844">
            <v>1.5879456169478813E-2</v>
          </cell>
          <cell r="AA844">
            <v>3.0895809999999999</v>
          </cell>
          <cell r="AB844">
            <v>0.20768200000000001</v>
          </cell>
          <cell r="AC844">
            <v>0.34034170000000002</v>
          </cell>
          <cell r="AD844">
            <v>0.85085425000000003</v>
          </cell>
          <cell r="AE844">
            <v>0.80912879999999998</v>
          </cell>
          <cell r="AF844">
            <v>9.4629169999999991</v>
          </cell>
        </row>
        <row r="845">
          <cell r="A845" t="str">
            <v>E_SOUTH - BASE2. Middle Value</v>
          </cell>
          <cell r="B845" t="str">
            <v>Oil-Gas</v>
          </cell>
          <cell r="C845" t="str">
            <v>2. Middle Value</v>
          </cell>
          <cell r="D845" t="str">
            <v>E_SOUTH - BASE</v>
          </cell>
          <cell r="E845" t="str">
            <v>E_SOUTH</v>
          </cell>
          <cell r="F845" t="str">
            <v>E0. On Production</v>
          </cell>
          <cell r="G845" t="str">
            <v>PT PERTAMINA HULU ENERGI OFFSHORE NORTH WEST JAVA</v>
          </cell>
          <cell r="H845">
            <v>2.5</v>
          </cell>
          <cell r="I845">
            <v>0.58099999999999996</v>
          </cell>
          <cell r="J845">
            <v>0.2324</v>
          </cell>
          <cell r="Q845">
            <v>0.35610750000000002</v>
          </cell>
          <cell r="R845">
            <v>67.912080000000003</v>
          </cell>
          <cell r="S845">
            <v>0.62785630000000003</v>
          </cell>
          <cell r="T845">
            <v>0.77466740000000001</v>
          </cell>
          <cell r="U845">
            <v>11.762609764740162</v>
          </cell>
          <cell r="V845">
            <v>1.5879456169478813E-2</v>
          </cell>
          <cell r="AA845">
            <v>3.0895809999999999</v>
          </cell>
          <cell r="AB845">
            <v>0.20768200000000001</v>
          </cell>
          <cell r="AC845">
            <v>0.34034170000000002</v>
          </cell>
          <cell r="AD845">
            <v>0.85085425000000003</v>
          </cell>
          <cell r="AE845">
            <v>0.80912879999999998</v>
          </cell>
          <cell r="AF845">
            <v>9.4629169999999991</v>
          </cell>
        </row>
        <row r="846">
          <cell r="A846" t="str">
            <v>E_SOUTH - BASE3. High Value</v>
          </cell>
          <cell r="B846" t="str">
            <v>Oil-Gas</v>
          </cell>
          <cell r="C846" t="str">
            <v>3. High Value</v>
          </cell>
          <cell r="D846" t="str">
            <v>E_SOUTH - BASE</v>
          </cell>
          <cell r="E846" t="str">
            <v>E_SOUTH</v>
          </cell>
          <cell r="F846" t="str">
            <v>E0. On Production</v>
          </cell>
          <cell r="G846" t="str">
            <v>PT PERTAMINA HULU ENERGI OFFSHORE NORTH WEST JAVA</v>
          </cell>
          <cell r="H846">
            <v>2.5</v>
          </cell>
          <cell r="I846">
            <v>1.117</v>
          </cell>
          <cell r="J846">
            <v>0.44679999999999997</v>
          </cell>
          <cell r="Q846">
            <v>0.35610750000000002</v>
          </cell>
          <cell r="R846">
            <v>67.912080000000003</v>
          </cell>
          <cell r="S846">
            <v>0.62785630000000003</v>
          </cell>
          <cell r="T846">
            <v>0.77466740000000001</v>
          </cell>
          <cell r="U846">
            <v>11.762609764740162</v>
          </cell>
          <cell r="V846">
            <v>1.5879456169478813E-2</v>
          </cell>
          <cell r="AA846">
            <v>3.0895809999999999</v>
          </cell>
          <cell r="AB846">
            <v>0.20768200000000001</v>
          </cell>
          <cell r="AC846">
            <v>0.34034170000000002</v>
          </cell>
          <cell r="AD846">
            <v>0.85085425000000003</v>
          </cell>
          <cell r="AE846">
            <v>0.80912879999999998</v>
          </cell>
          <cell r="AF846">
            <v>9.4629169999999991</v>
          </cell>
        </row>
        <row r="847">
          <cell r="A847" t="str">
            <v>ESRA - BASE1. Low Value</v>
          </cell>
          <cell r="B847" t="str">
            <v>Oil-Gas</v>
          </cell>
          <cell r="C847" t="str">
            <v>1. Low Value</v>
          </cell>
          <cell r="D847" t="str">
            <v>ESRA - BASE</v>
          </cell>
          <cell r="E847" t="str">
            <v>ESRA</v>
          </cell>
          <cell r="F847" t="str">
            <v>E0. On Production</v>
          </cell>
          <cell r="G847" t="str">
            <v>PT PERTAMINA HULU ENERGI OFFSHORE NORTH WEST JAVA</v>
          </cell>
          <cell r="H847">
            <v>12</v>
          </cell>
          <cell r="K847">
            <v>6500</v>
          </cell>
          <cell r="L847">
            <v>114.4</v>
          </cell>
          <cell r="Q847">
            <v>9.6505140000000003E-2</v>
          </cell>
          <cell r="R847">
            <v>237.8528</v>
          </cell>
          <cell r="S847">
            <v>0.2462857</v>
          </cell>
          <cell r="T847">
            <v>0.71158049999999995</v>
          </cell>
          <cell r="U847">
            <v>4.0227398520240811</v>
          </cell>
          <cell r="V847">
            <v>5.4306758822278397E-3</v>
          </cell>
          <cell r="AA847">
            <v>22.726310000000002</v>
          </cell>
          <cell r="AB847">
            <v>9.4327240000000003</v>
          </cell>
          <cell r="AC847">
            <v>0.39029510000000001</v>
          </cell>
          <cell r="AD847">
            <v>4.6835412000000005</v>
          </cell>
          <cell r="AE847">
            <v>6.8292830000000002</v>
          </cell>
          <cell r="AF847">
            <v>17.561520000000002</v>
          </cell>
        </row>
        <row r="848">
          <cell r="A848" t="str">
            <v>ESRA - BASE2. Middle Value</v>
          </cell>
          <cell r="B848" t="str">
            <v>Oil-Gas</v>
          </cell>
          <cell r="C848" t="str">
            <v>2. Middle Value</v>
          </cell>
          <cell r="D848" t="str">
            <v>ESRA - BASE</v>
          </cell>
          <cell r="E848" t="str">
            <v>ESRA</v>
          </cell>
          <cell r="F848" t="str">
            <v>E0. On Production</v>
          </cell>
          <cell r="G848" t="str">
            <v>PT PERTAMINA HULU ENERGI OFFSHORE NORTH WEST JAVA</v>
          </cell>
          <cell r="H848">
            <v>12</v>
          </cell>
          <cell r="K848">
            <v>6500</v>
          </cell>
          <cell r="L848">
            <v>114.4</v>
          </cell>
          <cell r="Q848">
            <v>9.6505140000000003E-2</v>
          </cell>
          <cell r="R848">
            <v>237.8528</v>
          </cell>
          <cell r="S848">
            <v>0.2462857</v>
          </cell>
          <cell r="T848">
            <v>0.71158049999999995</v>
          </cell>
          <cell r="U848">
            <v>4.0227398520240811</v>
          </cell>
          <cell r="V848">
            <v>5.4306758822278397E-3</v>
          </cell>
          <cell r="AA848">
            <v>22.726310000000002</v>
          </cell>
          <cell r="AB848">
            <v>9.4327240000000003</v>
          </cell>
          <cell r="AC848">
            <v>0.39029510000000001</v>
          </cell>
          <cell r="AD848">
            <v>4.6835412000000005</v>
          </cell>
          <cell r="AE848">
            <v>6.8292830000000002</v>
          </cell>
          <cell r="AF848">
            <v>17.561520000000002</v>
          </cell>
        </row>
        <row r="849">
          <cell r="A849" t="str">
            <v>ESRA - BASE3. High Value</v>
          </cell>
          <cell r="B849" t="str">
            <v>Oil-Gas</v>
          </cell>
          <cell r="C849" t="str">
            <v>3. High Value</v>
          </cell>
          <cell r="D849" t="str">
            <v>ESRA - BASE</v>
          </cell>
          <cell r="E849" t="str">
            <v>ESRA</v>
          </cell>
          <cell r="F849" t="str">
            <v>E0. On Production</v>
          </cell>
          <cell r="G849" t="str">
            <v>PT PERTAMINA HULU ENERGI OFFSHORE NORTH WEST JAVA</v>
          </cell>
          <cell r="H849">
            <v>12</v>
          </cell>
          <cell r="K849">
            <v>6500</v>
          </cell>
          <cell r="L849">
            <v>114.4</v>
          </cell>
          <cell r="Q849">
            <v>9.6505140000000003E-2</v>
          </cell>
          <cell r="R849">
            <v>237.8528</v>
          </cell>
          <cell r="S849">
            <v>0.2462857</v>
          </cell>
          <cell r="T849">
            <v>0.71158049999999995</v>
          </cell>
          <cell r="U849">
            <v>4.0227398520240811</v>
          </cell>
          <cell r="V849">
            <v>5.4306758822278397E-3</v>
          </cell>
          <cell r="AA849">
            <v>22.726310000000002</v>
          </cell>
          <cell r="AB849">
            <v>9.4327240000000003</v>
          </cell>
          <cell r="AC849">
            <v>0.39029510000000001</v>
          </cell>
          <cell r="AD849">
            <v>4.6835412000000005</v>
          </cell>
          <cell r="AE849">
            <v>6.8292830000000002</v>
          </cell>
          <cell r="AF849">
            <v>17.561520000000002</v>
          </cell>
        </row>
        <row r="850">
          <cell r="A850" t="str">
            <v>F_MAIN - BASE1. Low Value</v>
          </cell>
          <cell r="B850" t="str">
            <v>Oil-Gas</v>
          </cell>
          <cell r="C850" t="str">
            <v>1. Low Value</v>
          </cell>
          <cell r="D850" t="str">
            <v>F_MAIN - BASE</v>
          </cell>
          <cell r="E850" t="str">
            <v>F_MAIN</v>
          </cell>
          <cell r="F850" t="str">
            <v>E0. On Production</v>
          </cell>
          <cell r="G850" t="str">
            <v>PT PERTAMINA HULU ENERGI OFFSHORE NORTH WEST JAVA</v>
          </cell>
          <cell r="H850">
            <v>10.199999999999999</v>
          </cell>
          <cell r="I850">
            <v>1.103</v>
          </cell>
          <cell r="Q850">
            <v>0.26300689999999999</v>
          </cell>
          <cell r="R850">
            <v>192.6926</v>
          </cell>
          <cell r="S850">
            <v>0.62703529999999996</v>
          </cell>
          <cell r="T850">
            <v>0.81933840000000002</v>
          </cell>
          <cell r="U850">
            <v>26.036792343711518</v>
          </cell>
          <cell r="V850">
            <v>3.5149521329454883E-2</v>
          </cell>
          <cell r="AA850">
            <v>58.734839999999998</v>
          </cell>
          <cell r="AB850">
            <v>63.403640000000003</v>
          </cell>
          <cell r="AC850">
            <v>0.20936440000000001</v>
          </cell>
          <cell r="AD850">
            <v>2.13551688</v>
          </cell>
          <cell r="AE850">
            <v>6.9500970000000004</v>
          </cell>
          <cell r="AF850">
            <v>174.95959999999999</v>
          </cell>
        </row>
        <row r="851">
          <cell r="A851" t="str">
            <v>F_MAIN - BASE2. Middle Value</v>
          </cell>
          <cell r="B851" t="str">
            <v>Oil-Gas</v>
          </cell>
          <cell r="C851" t="str">
            <v>2. Middle Value</v>
          </cell>
          <cell r="D851" t="str">
            <v>F_MAIN - BASE</v>
          </cell>
          <cell r="E851" t="str">
            <v>F_MAIN</v>
          </cell>
          <cell r="F851" t="str">
            <v>E0. On Production</v>
          </cell>
          <cell r="G851" t="str">
            <v>PT PERTAMINA HULU ENERGI OFFSHORE NORTH WEST JAVA</v>
          </cell>
          <cell r="H851">
            <v>10.199999999999999</v>
          </cell>
          <cell r="I851">
            <v>1.42</v>
          </cell>
          <cell r="Q851">
            <v>0.26300689999999999</v>
          </cell>
          <cell r="R851">
            <v>192.6926</v>
          </cell>
          <cell r="S851">
            <v>0.62703529999999996</v>
          </cell>
          <cell r="T851">
            <v>0.81933840000000002</v>
          </cell>
          <cell r="U851">
            <v>26.036792343711518</v>
          </cell>
          <cell r="V851">
            <v>3.5149521329454883E-2</v>
          </cell>
          <cell r="AA851">
            <v>58.734839999999998</v>
          </cell>
          <cell r="AB851">
            <v>63.403640000000003</v>
          </cell>
          <cell r="AC851">
            <v>0.20936440000000001</v>
          </cell>
          <cell r="AD851">
            <v>2.13551688</v>
          </cell>
          <cell r="AE851">
            <v>6.9500970000000004</v>
          </cell>
          <cell r="AF851">
            <v>174.95959999999999</v>
          </cell>
        </row>
        <row r="852">
          <cell r="A852" t="str">
            <v>F_MAIN - BASE3. High Value</v>
          </cell>
          <cell r="B852" t="str">
            <v>Oil-Gas</v>
          </cell>
          <cell r="C852" t="str">
            <v>3. High Value</v>
          </cell>
          <cell r="D852" t="str">
            <v>F_MAIN - BASE</v>
          </cell>
          <cell r="E852" t="str">
            <v>F_MAIN</v>
          </cell>
          <cell r="F852" t="str">
            <v>E0. On Production</v>
          </cell>
          <cell r="G852" t="str">
            <v>PT PERTAMINA HULU ENERGI OFFSHORE NORTH WEST JAVA</v>
          </cell>
          <cell r="H852">
            <v>10.199999999999999</v>
          </cell>
          <cell r="I852">
            <v>1.9379999999999999</v>
          </cell>
          <cell r="Q852">
            <v>0.26300689999999999</v>
          </cell>
          <cell r="R852">
            <v>192.6926</v>
          </cell>
          <cell r="S852">
            <v>0.62703529999999996</v>
          </cell>
          <cell r="T852">
            <v>0.81933840000000002</v>
          </cell>
          <cell r="U852">
            <v>26.036792343711518</v>
          </cell>
          <cell r="V852">
            <v>3.5149521329454883E-2</v>
          </cell>
          <cell r="AA852">
            <v>58.734839999999998</v>
          </cell>
          <cell r="AB852">
            <v>63.403640000000003</v>
          </cell>
          <cell r="AC852">
            <v>0.20936440000000001</v>
          </cell>
          <cell r="AD852">
            <v>2.13551688</v>
          </cell>
          <cell r="AE852">
            <v>6.9500970000000004</v>
          </cell>
          <cell r="AF852">
            <v>174.95959999999999</v>
          </cell>
        </row>
        <row r="853">
          <cell r="A853" t="str">
            <v>F_NORTH - BASE1. Low Value</v>
          </cell>
          <cell r="B853" t="str">
            <v>Oil-Gas</v>
          </cell>
          <cell r="C853" t="str">
            <v>1. Low Value</v>
          </cell>
          <cell r="D853" t="str">
            <v>F_NORTH - BASE</v>
          </cell>
          <cell r="E853" t="str">
            <v>F_NORTH</v>
          </cell>
          <cell r="F853" t="str">
            <v>E0. On Production</v>
          </cell>
          <cell r="G853" t="str">
            <v>PT PERTAMINA HULU ENERGI OFFSHORE NORTH WEST JAVA</v>
          </cell>
          <cell r="H853">
            <v>2.2000000000000002</v>
          </cell>
          <cell r="I853">
            <v>0.39200000000000002</v>
          </cell>
          <cell r="Q853">
            <v>0.35161720000000002</v>
          </cell>
          <cell r="R853">
            <v>884.4135</v>
          </cell>
          <cell r="S853">
            <v>0.62785630000000003</v>
          </cell>
          <cell r="T853">
            <v>0.77466740000000001</v>
          </cell>
          <cell r="U853">
            <v>151.25195991200357</v>
          </cell>
          <cell r="V853">
            <v>0.204189284181654</v>
          </cell>
          <cell r="AA853">
            <v>19.320699999999999</v>
          </cell>
          <cell r="AB853">
            <v>30.351880000000001</v>
          </cell>
          <cell r="AC853">
            <v>0.28811890000000001</v>
          </cell>
          <cell r="AD853">
            <v>0.63386158000000004</v>
          </cell>
          <cell r="AE853">
            <v>10.24635</v>
          </cell>
          <cell r="AF853">
            <v>30.687419999999999</v>
          </cell>
        </row>
        <row r="854">
          <cell r="A854" t="str">
            <v>F_NORTH - BASE2. Middle Value</v>
          </cell>
          <cell r="B854" t="str">
            <v>Oil-Gas</v>
          </cell>
          <cell r="C854" t="str">
            <v>2. Middle Value</v>
          </cell>
          <cell r="D854" t="str">
            <v>F_NORTH - BASE</v>
          </cell>
          <cell r="E854" t="str">
            <v>F_NORTH</v>
          </cell>
          <cell r="F854" t="str">
            <v>E0. On Production</v>
          </cell>
          <cell r="G854" t="str">
            <v>PT PERTAMINA HULU ENERGI OFFSHORE NORTH WEST JAVA</v>
          </cell>
          <cell r="H854">
            <v>2.2000000000000002</v>
          </cell>
          <cell r="I854">
            <v>0.46700000000000003</v>
          </cell>
          <cell r="J854">
            <v>0.21227272727272728</v>
          </cell>
          <cell r="Q854">
            <v>0.35161720000000002</v>
          </cell>
          <cell r="R854">
            <v>884.4135</v>
          </cell>
          <cell r="S854">
            <v>0.62785630000000003</v>
          </cell>
          <cell r="T854">
            <v>0.77466740000000001</v>
          </cell>
          <cell r="U854">
            <v>151.25195991200357</v>
          </cell>
          <cell r="V854">
            <v>0.204189284181654</v>
          </cell>
          <cell r="AA854">
            <v>19.320699999999999</v>
          </cell>
          <cell r="AB854">
            <v>30.351880000000001</v>
          </cell>
          <cell r="AC854">
            <v>0.28811890000000001</v>
          </cell>
          <cell r="AD854">
            <v>0.63386158000000004</v>
          </cell>
          <cell r="AE854">
            <v>10.24635</v>
          </cell>
          <cell r="AF854">
            <v>30.687419999999999</v>
          </cell>
        </row>
        <row r="855">
          <cell r="A855" t="str">
            <v>F_NORTH - BASE3. High Value</v>
          </cell>
          <cell r="B855" t="str">
            <v>Oil-Gas</v>
          </cell>
          <cell r="C855" t="str">
            <v>3. High Value</v>
          </cell>
          <cell r="D855" t="str">
            <v>F_NORTH - BASE</v>
          </cell>
          <cell r="E855" t="str">
            <v>F_NORTH</v>
          </cell>
          <cell r="F855" t="str">
            <v>E0. On Production</v>
          </cell>
          <cell r="G855" t="str">
            <v>PT PERTAMINA HULU ENERGI OFFSHORE NORTH WEST JAVA</v>
          </cell>
          <cell r="H855">
            <v>2.2000000000000002</v>
          </cell>
          <cell r="I855">
            <v>0.83</v>
          </cell>
          <cell r="J855">
            <v>0.3772727272727272</v>
          </cell>
          <cell r="Q855">
            <v>0.35161720000000002</v>
          </cell>
          <cell r="R855">
            <v>884.4135</v>
          </cell>
          <cell r="S855">
            <v>0.62785630000000003</v>
          </cell>
          <cell r="T855">
            <v>0.77466740000000001</v>
          </cell>
          <cell r="U855">
            <v>151.25195991200357</v>
          </cell>
          <cell r="V855">
            <v>0.204189284181654</v>
          </cell>
          <cell r="AA855">
            <v>19.320699999999999</v>
          </cell>
          <cell r="AB855">
            <v>30.351880000000001</v>
          </cell>
          <cell r="AC855">
            <v>0.28811890000000001</v>
          </cell>
          <cell r="AD855">
            <v>0.63386158000000004</v>
          </cell>
          <cell r="AE855">
            <v>10.24635</v>
          </cell>
          <cell r="AF855">
            <v>30.687419999999999</v>
          </cell>
        </row>
        <row r="856">
          <cell r="A856" t="str">
            <v>F_SOUTH - BASE1. Low Value</v>
          </cell>
          <cell r="B856" t="str">
            <v>Oil-Gas</v>
          </cell>
          <cell r="C856" t="str">
            <v>1. Low Value</v>
          </cell>
          <cell r="D856" t="str">
            <v>F_SOUTH - BASE</v>
          </cell>
          <cell r="E856" t="str">
            <v>F_SOUTH</v>
          </cell>
          <cell r="F856" t="str">
            <v>E0. On Production</v>
          </cell>
          <cell r="G856" t="str">
            <v>PT PERTAMINA HULU ENERGI OFFSHORE NORTH WEST JAVA</v>
          </cell>
          <cell r="H856">
            <v>13.5</v>
          </cell>
          <cell r="I856">
            <v>0.628</v>
          </cell>
          <cell r="Q856">
            <v>0.34181139999999999</v>
          </cell>
          <cell r="R856">
            <v>126.3486</v>
          </cell>
          <cell r="S856">
            <v>0.6991754</v>
          </cell>
          <cell r="T856">
            <v>0.77466740000000001</v>
          </cell>
          <cell r="U856">
            <v>23.39151748632878</v>
          </cell>
          <cell r="V856">
            <v>3.1578415342418731E-2</v>
          </cell>
          <cell r="AA856">
            <v>22.026260000000001</v>
          </cell>
          <cell r="AB856">
            <v>0.14035829999999999</v>
          </cell>
          <cell r="AC856">
            <v>0.65897669999999997</v>
          </cell>
          <cell r="AD856">
            <v>8.8961854499999991</v>
          </cell>
          <cell r="AE856">
            <v>10.85436</v>
          </cell>
          <cell r="AF856">
            <v>1.1502939999999999</v>
          </cell>
        </row>
        <row r="857">
          <cell r="A857" t="str">
            <v>F_SOUTH - BASE2. Middle Value</v>
          </cell>
          <cell r="B857" t="str">
            <v>Oil-Gas</v>
          </cell>
          <cell r="C857" t="str">
            <v>2. Middle Value</v>
          </cell>
          <cell r="D857" t="str">
            <v>F_SOUTH - BASE</v>
          </cell>
          <cell r="E857" t="str">
            <v>F_SOUTH</v>
          </cell>
          <cell r="F857" t="str">
            <v>E0. On Production</v>
          </cell>
          <cell r="G857" t="str">
            <v>PT PERTAMINA HULU ENERGI OFFSHORE NORTH WEST JAVA</v>
          </cell>
          <cell r="H857">
            <v>13.5</v>
          </cell>
          <cell r="I857">
            <v>0.78300000000000003</v>
          </cell>
          <cell r="Q857">
            <v>0.34181139999999999</v>
          </cell>
          <cell r="R857">
            <v>126.3486</v>
          </cell>
          <cell r="S857">
            <v>0.6991754</v>
          </cell>
          <cell r="T857">
            <v>0.77466740000000001</v>
          </cell>
          <cell r="U857">
            <v>23.39151748632878</v>
          </cell>
          <cell r="V857">
            <v>3.1578415342418731E-2</v>
          </cell>
          <cell r="AA857">
            <v>22.026260000000001</v>
          </cell>
          <cell r="AB857">
            <v>0.14035829999999999</v>
          </cell>
          <cell r="AC857">
            <v>0.65897669999999997</v>
          </cell>
          <cell r="AD857">
            <v>8.8961854499999991</v>
          </cell>
          <cell r="AE857">
            <v>10.85436</v>
          </cell>
          <cell r="AF857">
            <v>1.1502939999999999</v>
          </cell>
        </row>
        <row r="858">
          <cell r="A858" t="str">
            <v>F_SOUTH - BASE3. High Value</v>
          </cell>
          <cell r="B858" t="str">
            <v>Oil-Gas</v>
          </cell>
          <cell r="C858" t="str">
            <v>3. High Value</v>
          </cell>
          <cell r="D858" t="str">
            <v>F_SOUTH - BASE</v>
          </cell>
          <cell r="E858" t="str">
            <v>F_SOUTH</v>
          </cell>
          <cell r="F858" t="str">
            <v>E0. On Production</v>
          </cell>
          <cell r="G858" t="str">
            <v>PT PERTAMINA HULU ENERGI OFFSHORE NORTH WEST JAVA</v>
          </cell>
          <cell r="H858">
            <v>13.5</v>
          </cell>
          <cell r="I858">
            <v>1.208</v>
          </cell>
          <cell r="Q858">
            <v>0.34181139999999999</v>
          </cell>
          <cell r="R858">
            <v>126.3486</v>
          </cell>
          <cell r="S858">
            <v>0.6991754</v>
          </cell>
          <cell r="T858">
            <v>0.77466740000000001</v>
          </cell>
          <cell r="U858">
            <v>23.39151748632878</v>
          </cell>
          <cell r="V858">
            <v>3.1578415342418731E-2</v>
          </cell>
          <cell r="AA858">
            <v>22.026260000000001</v>
          </cell>
          <cell r="AB858">
            <v>0.14035829999999999</v>
          </cell>
          <cell r="AC858">
            <v>0.65897669999999997</v>
          </cell>
          <cell r="AD858">
            <v>8.8961854499999991</v>
          </cell>
          <cell r="AE858">
            <v>10.85436</v>
          </cell>
          <cell r="AF858">
            <v>1.1502939999999999</v>
          </cell>
        </row>
        <row r="859">
          <cell r="A859" t="str">
            <v>GG - BASE1. Low Value</v>
          </cell>
          <cell r="B859" t="str">
            <v>Oil-Gas</v>
          </cell>
          <cell r="C859" t="str">
            <v>1. Low Value</v>
          </cell>
          <cell r="D859" t="str">
            <v>GG - BASE</v>
          </cell>
          <cell r="E859" t="str">
            <v>GG</v>
          </cell>
          <cell r="F859" t="str">
            <v>E0. On Production</v>
          </cell>
          <cell r="G859" t="str">
            <v>PT PERTAMINA HULU ENERGI OFFSHORE NORTH WEST JAVA</v>
          </cell>
          <cell r="H859">
            <v>59</v>
          </cell>
          <cell r="K859">
            <v>3631</v>
          </cell>
          <cell r="L859" t="str">
            <v/>
          </cell>
          <cell r="M859">
            <v>0.24</v>
          </cell>
          <cell r="N859">
            <v>100.5</v>
          </cell>
          <cell r="O859">
            <v>0</v>
          </cell>
          <cell r="P859" t="str">
            <v/>
          </cell>
          <cell r="Q859">
            <v>0.2410061</v>
          </cell>
          <cell r="R859">
            <v>155.18510000000001</v>
          </cell>
          <cell r="S859">
            <v>0.49974079999999999</v>
          </cell>
          <cell r="T859">
            <v>0.63684839999999998</v>
          </cell>
          <cell r="U859">
            <v>11.903068286524979</v>
          </cell>
          <cell r="V859">
            <v>1.6069074373680204E-2</v>
          </cell>
          <cell r="X859">
            <v>23.581292686501502</v>
          </cell>
          <cell r="Z859">
            <v>12.987895707615861</v>
          </cell>
          <cell r="AA859">
            <v>45.32985</v>
          </cell>
          <cell r="AB859">
            <v>13.90497</v>
          </cell>
          <cell r="AC859">
            <v>0.29718070000000002</v>
          </cell>
          <cell r="AD859">
            <v>17.533661300000002</v>
          </cell>
          <cell r="AE859">
            <v>3.42883</v>
          </cell>
          <cell r="AF859">
            <v>23.370090000000001</v>
          </cell>
        </row>
        <row r="860">
          <cell r="A860" t="str">
            <v>GG - BASE2. Middle Value</v>
          </cell>
          <cell r="B860" t="str">
            <v>Oil-Gas</v>
          </cell>
          <cell r="C860" t="str">
            <v>2. Middle Value</v>
          </cell>
          <cell r="D860" t="str">
            <v>GG - BASE</v>
          </cell>
          <cell r="E860" t="str">
            <v>GG</v>
          </cell>
          <cell r="F860" t="str">
            <v>E0. On Production</v>
          </cell>
          <cell r="G860" t="str">
            <v>PT PERTAMINA HULU ENERGI OFFSHORE NORTH WEST JAVA</v>
          </cell>
          <cell r="H860">
            <v>77</v>
          </cell>
          <cell r="K860">
            <v>3631</v>
          </cell>
          <cell r="L860" t="str">
            <v/>
          </cell>
          <cell r="M860">
            <v>0.24</v>
          </cell>
          <cell r="N860">
            <v>100.5</v>
          </cell>
          <cell r="O860">
            <v>0</v>
          </cell>
          <cell r="P860" t="str">
            <v/>
          </cell>
          <cell r="Q860">
            <v>0.2410061</v>
          </cell>
          <cell r="R860">
            <v>155.18510000000001</v>
          </cell>
          <cell r="S860">
            <v>0.49974079999999999</v>
          </cell>
          <cell r="T860">
            <v>0.63684839999999998</v>
          </cell>
          <cell r="U860">
            <v>11.903068286524979</v>
          </cell>
          <cell r="V860">
            <v>1.6069074373680204E-2</v>
          </cell>
          <cell r="X860">
            <v>23.581292686501502</v>
          </cell>
          <cell r="Z860">
            <v>12.987895707615861</v>
          </cell>
          <cell r="AA860">
            <v>45.32985</v>
          </cell>
          <cell r="AB860">
            <v>13.90497</v>
          </cell>
          <cell r="AC860">
            <v>0.29718070000000002</v>
          </cell>
          <cell r="AD860">
            <v>22.882913900000002</v>
          </cell>
          <cell r="AE860">
            <v>3.42883</v>
          </cell>
          <cell r="AF860">
            <v>23.370090000000001</v>
          </cell>
        </row>
        <row r="861">
          <cell r="A861" t="str">
            <v>GG - BASE3. High Value</v>
          </cell>
          <cell r="B861" t="str">
            <v>Oil-Gas</v>
          </cell>
          <cell r="C861" t="str">
            <v>3. High Value</v>
          </cell>
          <cell r="D861" t="str">
            <v>GG - BASE</v>
          </cell>
          <cell r="E861" t="str">
            <v>GG</v>
          </cell>
          <cell r="F861" t="str">
            <v>E0. On Production</v>
          </cell>
          <cell r="G861" t="str">
            <v>PT PERTAMINA HULU ENERGI OFFSHORE NORTH WEST JAVA</v>
          </cell>
          <cell r="H861">
            <v>77</v>
          </cell>
          <cell r="K861">
            <v>3631</v>
          </cell>
          <cell r="L861" t="str">
            <v/>
          </cell>
          <cell r="M861">
            <v>0.24</v>
          </cell>
          <cell r="N861">
            <v>100.5</v>
          </cell>
          <cell r="O861">
            <v>0</v>
          </cell>
          <cell r="P861" t="str">
            <v/>
          </cell>
          <cell r="Q861">
            <v>0.2410061</v>
          </cell>
          <cell r="R861">
            <v>155.18510000000001</v>
          </cell>
          <cell r="S861">
            <v>0.49974079999999999</v>
          </cell>
          <cell r="T861">
            <v>0.63684839999999998</v>
          </cell>
          <cell r="U861">
            <v>11.903068286524979</v>
          </cell>
          <cell r="V861">
            <v>1.6069074373680204E-2</v>
          </cell>
          <cell r="X861">
            <v>23.581292686501502</v>
          </cell>
          <cell r="Z861">
            <v>12.987895707615861</v>
          </cell>
          <cell r="AA861">
            <v>45.32985</v>
          </cell>
          <cell r="AB861">
            <v>13.90497</v>
          </cell>
          <cell r="AC861">
            <v>0.29718070000000002</v>
          </cell>
          <cell r="AD861">
            <v>22.882913900000002</v>
          </cell>
          <cell r="AE861">
            <v>3.42883</v>
          </cell>
          <cell r="AF861">
            <v>23.370090000000001</v>
          </cell>
        </row>
        <row r="862">
          <cell r="A862" t="str">
            <v>KIJING - BASE3. High Value</v>
          </cell>
          <cell r="B862" t="str">
            <v>Gas</v>
          </cell>
          <cell r="C862" t="str">
            <v>3. High Value</v>
          </cell>
          <cell r="D862" t="str">
            <v>KIJING - BASE</v>
          </cell>
          <cell r="E862" t="str">
            <v>KIJING</v>
          </cell>
          <cell r="F862" t="str">
            <v>E7. Production Not Viable</v>
          </cell>
          <cell r="G862" t="str">
            <v>MEDCO E&amp;P NATUNA LTD.</v>
          </cell>
          <cell r="H862">
            <v>112</v>
          </cell>
          <cell r="K862">
            <v>2588</v>
          </cell>
          <cell r="L862">
            <v>65.45</v>
          </cell>
          <cell r="N862" t="str">
            <v/>
          </cell>
          <cell r="P862" t="str">
            <v/>
          </cell>
          <cell r="Q862">
            <v>0.26275850000000001</v>
          </cell>
          <cell r="R862">
            <v>332.6764</v>
          </cell>
          <cell r="S862">
            <v>0.44991510000000001</v>
          </cell>
          <cell r="T862">
            <v>0.75793120000000003</v>
          </cell>
          <cell r="U862">
            <v>29.808431293659705</v>
          </cell>
          <cell r="V862">
            <v>4.0241212424430552E-2</v>
          </cell>
          <cell r="AA862">
            <v>76.124319999999997</v>
          </cell>
          <cell r="AB862">
            <v>15.68679</v>
          </cell>
          <cell r="AC862">
            <v>0.60884269999999996</v>
          </cell>
          <cell r="AD862">
            <v>68.19038239999999</v>
          </cell>
          <cell r="AE862">
            <v>69.686909999999997</v>
          </cell>
          <cell r="AF862">
            <v>17.44763</v>
          </cell>
        </row>
        <row r="863">
          <cell r="A863" t="str">
            <v>KIRANA - BASE1. Low Value</v>
          </cell>
          <cell r="B863" t="str">
            <v>Oil-Gas</v>
          </cell>
          <cell r="C863" t="str">
            <v>1. Low Value</v>
          </cell>
          <cell r="D863" t="str">
            <v>KIRANA - BASE</v>
          </cell>
          <cell r="E863" t="str">
            <v>KIRANA</v>
          </cell>
          <cell r="F863" t="str">
            <v>E0. On Production</v>
          </cell>
          <cell r="G863" t="str">
            <v>PT PERTAMINA HULU ROKAN</v>
          </cell>
          <cell r="H863">
            <v>0.66900000000000004</v>
          </cell>
          <cell r="K863">
            <v>4301</v>
          </cell>
          <cell r="L863" t="str">
            <v/>
          </cell>
          <cell r="M863">
            <v>0.18</v>
          </cell>
          <cell r="N863" t="str">
            <v/>
          </cell>
          <cell r="P863" t="str">
            <v/>
          </cell>
          <cell r="Q863">
            <v>0.18518860000000001</v>
          </cell>
          <cell r="R863">
            <v>59.854300000000002</v>
          </cell>
          <cell r="S863">
            <v>0.62100429999999995</v>
          </cell>
          <cell r="T863">
            <v>0.81928900000000004</v>
          </cell>
          <cell r="U863">
            <v>5.6395095425524424</v>
          </cell>
          <cell r="V863">
            <v>7.613305753521038E-3</v>
          </cell>
          <cell r="AA863">
            <v>32.925750000000001</v>
          </cell>
          <cell r="AB863">
            <v>32.437040000000003</v>
          </cell>
          <cell r="AC863">
            <v>0.33273340000000001</v>
          </cell>
          <cell r="AD863">
            <v>0.22259864460000003</v>
          </cell>
          <cell r="AE863">
            <v>4.9252989999999999</v>
          </cell>
          <cell r="AF863">
            <v>29.190919999999998</v>
          </cell>
        </row>
        <row r="864">
          <cell r="A864" t="str">
            <v>KIRANA - BASE2. Middle Value</v>
          </cell>
          <cell r="B864" t="str">
            <v>Oil-Gas</v>
          </cell>
          <cell r="C864" t="str">
            <v>2. Middle Value</v>
          </cell>
          <cell r="D864" t="str">
            <v>KIRANA - BASE</v>
          </cell>
          <cell r="E864" t="str">
            <v>KIRANA</v>
          </cell>
          <cell r="F864" t="str">
            <v>E0. On Production</v>
          </cell>
          <cell r="G864" t="str">
            <v>PT PERTAMINA HULU ROKAN</v>
          </cell>
          <cell r="H864">
            <v>0.66900000000000004</v>
          </cell>
          <cell r="K864">
            <v>4301</v>
          </cell>
          <cell r="L864" t="str">
            <v/>
          </cell>
          <cell r="M864">
            <v>0.18</v>
          </cell>
          <cell r="N864" t="str">
            <v/>
          </cell>
          <cell r="P864" t="str">
            <v/>
          </cell>
          <cell r="Q864">
            <v>0.18518860000000001</v>
          </cell>
          <cell r="R864">
            <v>59.854300000000002</v>
          </cell>
          <cell r="S864">
            <v>0.62100429999999995</v>
          </cell>
          <cell r="T864">
            <v>0.81928900000000004</v>
          </cell>
          <cell r="U864">
            <v>5.6395095425524424</v>
          </cell>
          <cell r="V864">
            <v>7.613305753521038E-3</v>
          </cell>
          <cell r="AA864">
            <v>32.925750000000001</v>
          </cell>
          <cell r="AB864">
            <v>32.437040000000003</v>
          </cell>
          <cell r="AC864">
            <v>0.33273340000000001</v>
          </cell>
          <cell r="AD864">
            <v>0.22259864460000003</v>
          </cell>
          <cell r="AE864">
            <v>4.9252989999999999</v>
          </cell>
          <cell r="AF864">
            <v>29.190919999999998</v>
          </cell>
        </row>
        <row r="865">
          <cell r="A865" t="str">
            <v>K - BASE1. Low Value</v>
          </cell>
          <cell r="B865" t="str">
            <v>Oil-Gas</v>
          </cell>
          <cell r="C865" t="str">
            <v>1. Low Value</v>
          </cell>
          <cell r="D865" t="str">
            <v>K - BASE</v>
          </cell>
          <cell r="E865" t="str">
            <v>K</v>
          </cell>
          <cell r="F865" t="str">
            <v>E0. On Production</v>
          </cell>
          <cell r="G865" t="str">
            <v>PT PERTAMINA HULU ENERGI OFFSHORE NORTH WEST JAVA</v>
          </cell>
          <cell r="H865">
            <v>62.7</v>
          </cell>
          <cell r="I865">
            <v>1.0249999999999999</v>
          </cell>
          <cell r="Q865">
            <v>0.28576859999999998</v>
          </cell>
          <cell r="R865">
            <v>150.22919999999999</v>
          </cell>
          <cell r="S865">
            <v>0.60942209999999997</v>
          </cell>
          <cell r="T865">
            <v>0.84561249999999999</v>
          </cell>
          <cell r="U865">
            <v>22.123735379869725</v>
          </cell>
          <cell r="V865">
            <v>2.9866916721397293E-2</v>
          </cell>
          <cell r="AA865">
            <v>65.177959999999999</v>
          </cell>
          <cell r="AB865">
            <v>68.821719999999999</v>
          </cell>
          <cell r="AC865">
            <v>0.21239959999999999</v>
          </cell>
          <cell r="AD865">
            <v>13.317454919999999</v>
          </cell>
          <cell r="AE865">
            <v>1.523984</v>
          </cell>
          <cell r="AF865">
            <v>156.89109999999999</v>
          </cell>
        </row>
        <row r="866">
          <cell r="A866" t="str">
            <v>K - BASE2. Middle Value</v>
          </cell>
          <cell r="B866" t="str">
            <v>Oil-Gas</v>
          </cell>
          <cell r="C866" t="str">
            <v>2. Middle Value</v>
          </cell>
          <cell r="D866" t="str">
            <v>K - BASE</v>
          </cell>
          <cell r="E866" t="str">
            <v>K</v>
          </cell>
          <cell r="F866" t="str">
            <v>E0. On Production</v>
          </cell>
          <cell r="G866" t="str">
            <v>PT PERTAMINA HULU ENERGI OFFSHORE NORTH WEST JAVA</v>
          </cell>
          <cell r="H866">
            <v>62.7</v>
          </cell>
          <cell r="I866">
            <v>1.393</v>
          </cell>
          <cell r="Q866">
            <v>0.28576859999999998</v>
          </cell>
          <cell r="R866">
            <v>150.22919999999999</v>
          </cell>
          <cell r="S866">
            <v>0.60942209999999997</v>
          </cell>
          <cell r="T866">
            <v>0.84561249999999999</v>
          </cell>
          <cell r="U866">
            <v>22.123735379869725</v>
          </cell>
          <cell r="V866">
            <v>2.9866916721397293E-2</v>
          </cell>
          <cell r="AA866">
            <v>65.177959999999999</v>
          </cell>
          <cell r="AB866">
            <v>68.821719999999999</v>
          </cell>
          <cell r="AC866">
            <v>0.21239959999999999</v>
          </cell>
          <cell r="AD866">
            <v>13.317454919999999</v>
          </cell>
          <cell r="AE866">
            <v>1.523984</v>
          </cell>
          <cell r="AF866">
            <v>156.89109999999999</v>
          </cell>
        </row>
        <row r="867">
          <cell r="A867" t="str">
            <v>K - BASE3. High Value</v>
          </cell>
          <cell r="B867" t="str">
            <v>Oil-Gas</v>
          </cell>
          <cell r="C867" t="str">
            <v>3. High Value</v>
          </cell>
          <cell r="D867" t="str">
            <v>K - BASE</v>
          </cell>
          <cell r="E867" t="str">
            <v>K</v>
          </cell>
          <cell r="F867" t="str">
            <v>E0. On Production</v>
          </cell>
          <cell r="G867" t="str">
            <v>PT PERTAMINA HULU ENERGI OFFSHORE NORTH WEST JAVA</v>
          </cell>
          <cell r="H867">
            <v>62.7</v>
          </cell>
          <cell r="I867">
            <v>1.641</v>
          </cell>
          <cell r="Q867">
            <v>0.28576859999999998</v>
          </cell>
          <cell r="R867">
            <v>150.22919999999999</v>
          </cell>
          <cell r="S867">
            <v>0.60942209999999997</v>
          </cell>
          <cell r="T867">
            <v>0.84561249999999999</v>
          </cell>
          <cell r="U867">
            <v>22.123735379869725</v>
          </cell>
          <cell r="V867">
            <v>2.9866916721397293E-2</v>
          </cell>
          <cell r="AA867">
            <v>65.177959999999999</v>
          </cell>
          <cell r="AB867">
            <v>68.821719999999999</v>
          </cell>
          <cell r="AC867">
            <v>0.21239959999999999</v>
          </cell>
          <cell r="AD867">
            <v>13.317454919999999</v>
          </cell>
          <cell r="AE867">
            <v>1.523984</v>
          </cell>
          <cell r="AF867">
            <v>156.89109999999999</v>
          </cell>
        </row>
        <row r="868">
          <cell r="A868" t="str">
            <v>KKA - BASE1. Low Value</v>
          </cell>
          <cell r="B868" t="str">
            <v>Oil-Gas</v>
          </cell>
          <cell r="C868" t="str">
            <v>1. Low Value</v>
          </cell>
          <cell r="D868" t="str">
            <v>KKA - BASE</v>
          </cell>
          <cell r="E868" t="str">
            <v>KKA</v>
          </cell>
          <cell r="F868" t="str">
            <v>E0. On Production</v>
          </cell>
          <cell r="G868" t="str">
            <v>PT PERTAMINA HULU ENERGI OFFSHORE NORTH WEST JAVA</v>
          </cell>
          <cell r="H868">
            <v>115.123</v>
          </cell>
          <cell r="K868">
            <v>4300</v>
          </cell>
          <cell r="L868">
            <v>82.775000000000006</v>
          </cell>
          <cell r="Q868">
            <v>0.25689279999999998</v>
          </cell>
          <cell r="R868">
            <v>101.7256</v>
          </cell>
          <cell r="S868">
            <v>0.50606139999999999</v>
          </cell>
          <cell r="T868">
            <v>0.77287510000000004</v>
          </cell>
          <cell r="U868">
            <v>10.221031359618642</v>
          </cell>
          <cell r="V868">
            <v>1.379833410511158E-2</v>
          </cell>
          <cell r="AA868">
            <v>167.60329999999999</v>
          </cell>
          <cell r="AB868">
            <v>101.23309999999999</v>
          </cell>
          <cell r="AC868">
            <v>0.28691759999999999</v>
          </cell>
          <cell r="AD868">
            <v>33.0308148648</v>
          </cell>
          <cell r="AE868">
            <v>53.541040000000002</v>
          </cell>
          <cell r="AF868">
            <v>1610.1079999999999</v>
          </cell>
        </row>
        <row r="869">
          <cell r="A869" t="str">
            <v>KKA - BASE2. Middle Value</v>
          </cell>
          <cell r="B869" t="str">
            <v>Oil-Gas</v>
          </cell>
          <cell r="C869" t="str">
            <v>2. Middle Value</v>
          </cell>
          <cell r="D869" t="str">
            <v>KKA - BASE</v>
          </cell>
          <cell r="E869" t="str">
            <v>KKA</v>
          </cell>
          <cell r="F869" t="str">
            <v>E0. On Production</v>
          </cell>
          <cell r="G869" t="str">
            <v>PT PERTAMINA HULU ENERGI OFFSHORE NORTH WEST JAVA</v>
          </cell>
          <cell r="H869">
            <v>115.123</v>
          </cell>
          <cell r="K869">
            <v>4300</v>
          </cell>
          <cell r="L869">
            <v>82.775000000000006</v>
          </cell>
          <cell r="Q869">
            <v>0.25689279999999998</v>
          </cell>
          <cell r="R869">
            <v>101.7256</v>
          </cell>
          <cell r="S869">
            <v>0.50606139999999999</v>
          </cell>
          <cell r="T869">
            <v>0.77287510000000004</v>
          </cell>
          <cell r="U869">
            <v>10.221031359618642</v>
          </cell>
          <cell r="V869">
            <v>1.379833410511158E-2</v>
          </cell>
          <cell r="AA869">
            <v>167.60329999999999</v>
          </cell>
          <cell r="AB869">
            <v>101.23309999999999</v>
          </cell>
          <cell r="AC869">
            <v>0.28691759999999999</v>
          </cell>
          <cell r="AD869">
            <v>33.0308148648</v>
          </cell>
          <cell r="AE869">
            <v>53.541040000000002</v>
          </cell>
          <cell r="AF869">
            <v>1610.1079999999999</v>
          </cell>
        </row>
        <row r="870">
          <cell r="A870" t="str">
            <v>KKA - BASE3. High Value</v>
          </cell>
          <cell r="B870" t="str">
            <v>Oil-Gas</v>
          </cell>
          <cell r="C870" t="str">
            <v>3. High Value</v>
          </cell>
          <cell r="D870" t="str">
            <v>KKA - BASE</v>
          </cell>
          <cell r="E870" t="str">
            <v>KKA</v>
          </cell>
          <cell r="F870" t="str">
            <v>E0. On Production</v>
          </cell>
          <cell r="G870" t="str">
            <v>PT PERTAMINA HULU ENERGI OFFSHORE NORTH WEST JAVA</v>
          </cell>
          <cell r="H870">
            <v>115.123</v>
          </cell>
          <cell r="K870">
            <v>4300</v>
          </cell>
          <cell r="L870">
            <v>82.775000000000006</v>
          </cell>
          <cell r="Q870">
            <v>0.25689279999999998</v>
          </cell>
          <cell r="R870">
            <v>101.7256</v>
          </cell>
          <cell r="S870">
            <v>0.50606139999999999</v>
          </cell>
          <cell r="T870">
            <v>0.77287510000000004</v>
          </cell>
          <cell r="U870">
            <v>10.221031359618642</v>
          </cell>
          <cell r="V870">
            <v>1.379833410511158E-2</v>
          </cell>
          <cell r="AA870">
            <v>167.60329999999999</v>
          </cell>
          <cell r="AB870">
            <v>101.23309999999999</v>
          </cell>
          <cell r="AC870">
            <v>0.28691759999999999</v>
          </cell>
          <cell r="AD870">
            <v>33.0308148648</v>
          </cell>
          <cell r="AE870">
            <v>53.541040000000002</v>
          </cell>
          <cell r="AF870">
            <v>1610.1079999999999</v>
          </cell>
        </row>
        <row r="871">
          <cell r="A871" t="str">
            <v>KKN - BASE1. Low Value</v>
          </cell>
          <cell r="B871" t="str">
            <v>Oil-Gas</v>
          </cell>
          <cell r="C871" t="str">
            <v>1. Low Value</v>
          </cell>
          <cell r="D871" t="str">
            <v>KKN - BASE</v>
          </cell>
          <cell r="E871" t="str">
            <v>KKN</v>
          </cell>
          <cell r="F871" t="str">
            <v>E0. On Production</v>
          </cell>
          <cell r="G871" t="str">
            <v>PT PERTAMINA HULU ENERGI OFFSHORE NORTH WEST JAVA</v>
          </cell>
          <cell r="H871">
            <v>113.1</v>
          </cell>
          <cell r="K871">
            <v>3700</v>
          </cell>
          <cell r="L871">
            <v>82.775000000000006</v>
          </cell>
          <cell r="Q871">
            <v>0.26909080000000002</v>
          </cell>
          <cell r="R871">
            <v>309.16829999999999</v>
          </cell>
          <cell r="S871">
            <v>0.46304830000000002</v>
          </cell>
          <cell r="T871">
            <v>0.71308539999999998</v>
          </cell>
          <cell r="U871">
            <v>27.4701889397668</v>
          </cell>
          <cell r="V871">
            <v>3.7084598567906718E-2</v>
          </cell>
          <cell r="AA871">
            <v>65.0167</v>
          </cell>
          <cell r="AB871">
            <v>90.622690000000006</v>
          </cell>
          <cell r="AC871">
            <v>0.25347170000000002</v>
          </cell>
          <cell r="AD871">
            <v>28.667649270000002</v>
          </cell>
          <cell r="AE871">
            <v>53.541040000000002</v>
          </cell>
          <cell r="AF871">
            <v>151.61250000000001</v>
          </cell>
        </row>
        <row r="872">
          <cell r="A872" t="str">
            <v>KKN - BASE2. Middle Value</v>
          </cell>
          <cell r="B872" t="str">
            <v>Oil-Gas</v>
          </cell>
          <cell r="C872" t="str">
            <v>2. Middle Value</v>
          </cell>
          <cell r="D872" t="str">
            <v>KKN - BASE</v>
          </cell>
          <cell r="E872" t="str">
            <v>KKN</v>
          </cell>
          <cell r="F872" t="str">
            <v>E0. On Production</v>
          </cell>
          <cell r="G872" t="str">
            <v>PT PERTAMINA HULU ENERGI OFFSHORE NORTH WEST JAVA</v>
          </cell>
          <cell r="H872">
            <v>113.1</v>
          </cell>
          <cell r="K872">
            <v>3700</v>
          </cell>
          <cell r="L872">
            <v>82.775000000000006</v>
          </cell>
          <cell r="Q872">
            <v>0.26909080000000002</v>
          </cell>
          <cell r="R872">
            <v>309.16829999999999</v>
          </cell>
          <cell r="S872">
            <v>0.46304830000000002</v>
          </cell>
          <cell r="T872">
            <v>0.71308539999999998</v>
          </cell>
          <cell r="U872">
            <v>27.4701889397668</v>
          </cell>
          <cell r="V872">
            <v>3.7084598567906718E-2</v>
          </cell>
          <cell r="AA872">
            <v>65.0167</v>
          </cell>
          <cell r="AB872">
            <v>90.622690000000006</v>
          </cell>
          <cell r="AC872">
            <v>0.25347170000000002</v>
          </cell>
          <cell r="AD872">
            <v>28.667649270000002</v>
          </cell>
          <cell r="AE872">
            <v>53.541040000000002</v>
          </cell>
          <cell r="AF872">
            <v>151.61250000000001</v>
          </cell>
        </row>
        <row r="873">
          <cell r="A873" t="str">
            <v>KKN - BASE3. High Value</v>
          </cell>
          <cell r="B873" t="str">
            <v>Oil-Gas</v>
          </cell>
          <cell r="C873" t="str">
            <v>3. High Value</v>
          </cell>
          <cell r="D873" t="str">
            <v>KKN - BASE</v>
          </cell>
          <cell r="E873" t="str">
            <v>KKN</v>
          </cell>
          <cell r="F873" t="str">
            <v>E0. On Production</v>
          </cell>
          <cell r="G873" t="str">
            <v>PT PERTAMINA HULU ENERGI OFFSHORE NORTH WEST JAVA</v>
          </cell>
          <cell r="H873">
            <v>113.1</v>
          </cell>
          <cell r="K873">
            <v>3700</v>
          </cell>
          <cell r="L873">
            <v>82.775000000000006</v>
          </cell>
          <cell r="Q873">
            <v>0.26909080000000002</v>
          </cell>
          <cell r="R873">
            <v>309.16829999999999</v>
          </cell>
          <cell r="S873">
            <v>0.46304830000000002</v>
          </cell>
          <cell r="T873">
            <v>0.71308539999999998</v>
          </cell>
          <cell r="U873">
            <v>27.4701889397668</v>
          </cell>
          <cell r="V873">
            <v>3.7084598567906718E-2</v>
          </cell>
          <cell r="AA873">
            <v>65.0167</v>
          </cell>
          <cell r="AB873">
            <v>90.622690000000006</v>
          </cell>
          <cell r="AC873">
            <v>0.25347170000000002</v>
          </cell>
          <cell r="AD873">
            <v>28.667649270000002</v>
          </cell>
          <cell r="AE873">
            <v>53.541040000000002</v>
          </cell>
          <cell r="AF873">
            <v>151.61250000000001</v>
          </cell>
        </row>
        <row r="874">
          <cell r="A874" t="str">
            <v>KL - BASE1. Low Value</v>
          </cell>
          <cell r="B874" t="str">
            <v>Oil-Gas</v>
          </cell>
          <cell r="C874" t="str">
            <v>1. Low Value</v>
          </cell>
          <cell r="D874" t="str">
            <v>KL - BASE</v>
          </cell>
          <cell r="E874" t="str">
            <v>KL</v>
          </cell>
          <cell r="F874" t="str">
            <v>E0. On Production</v>
          </cell>
          <cell r="G874" t="str">
            <v>PT PERTAMINA HULU ENERGI OFFSHORE NORTH WEST JAVA</v>
          </cell>
          <cell r="H874">
            <v>61</v>
          </cell>
          <cell r="I874">
            <v>1.611</v>
          </cell>
          <cell r="K874">
            <v>5750</v>
          </cell>
          <cell r="L874">
            <v>100.65</v>
          </cell>
          <cell r="Q874">
            <v>0.22436</v>
          </cell>
          <cell r="R874">
            <v>359.79849999999999</v>
          </cell>
          <cell r="S874">
            <v>0.64128600000000002</v>
          </cell>
          <cell r="T874">
            <v>0.82023080000000004</v>
          </cell>
          <cell r="U874">
            <v>42.4612340445115</v>
          </cell>
          <cell r="V874">
            <v>5.7322424053629778E-2</v>
          </cell>
          <cell r="AA874">
            <v>68.145709999999994</v>
          </cell>
          <cell r="AB874">
            <v>3.3977569999999999</v>
          </cell>
          <cell r="AC874">
            <v>0.25424770000000002</v>
          </cell>
          <cell r="AD874">
            <v>15.509109700000002</v>
          </cell>
          <cell r="AE874">
            <v>3.4608210000000001</v>
          </cell>
          <cell r="AF874">
            <v>15.532690000000001</v>
          </cell>
        </row>
        <row r="875">
          <cell r="A875" t="str">
            <v>KL - BASE2. Middle Value</v>
          </cell>
          <cell r="B875" t="str">
            <v>Oil-Gas</v>
          </cell>
          <cell r="C875" t="str">
            <v>2. Middle Value</v>
          </cell>
          <cell r="D875" t="str">
            <v>KL - BASE</v>
          </cell>
          <cell r="E875" t="str">
            <v>KL</v>
          </cell>
          <cell r="F875" t="str">
            <v>E0. On Production</v>
          </cell>
          <cell r="G875" t="str">
            <v>PT PERTAMINA HULU ENERGI OFFSHORE NORTH WEST JAVA</v>
          </cell>
          <cell r="H875">
            <v>180</v>
          </cell>
          <cell r="I875">
            <v>3.7290000000000001</v>
          </cell>
          <cell r="K875">
            <v>5750</v>
          </cell>
          <cell r="L875">
            <v>100.65</v>
          </cell>
          <cell r="Q875">
            <v>0.22436</v>
          </cell>
          <cell r="R875">
            <v>359.79849999999999</v>
          </cell>
          <cell r="S875">
            <v>0.64128600000000002</v>
          </cell>
          <cell r="T875">
            <v>0.82023080000000004</v>
          </cell>
          <cell r="U875">
            <v>42.4612340445115</v>
          </cell>
          <cell r="V875">
            <v>5.7322424053629778E-2</v>
          </cell>
          <cell r="AA875">
            <v>68.145709999999994</v>
          </cell>
          <cell r="AB875">
            <v>3.3977569999999999</v>
          </cell>
          <cell r="AC875">
            <v>0.25424770000000002</v>
          </cell>
          <cell r="AD875">
            <v>45.764586000000001</v>
          </cell>
          <cell r="AE875">
            <v>3.4608210000000001</v>
          </cell>
          <cell r="AF875">
            <v>15.532690000000001</v>
          </cell>
        </row>
        <row r="876">
          <cell r="A876" t="str">
            <v>KL - BASE3. High Value</v>
          </cell>
          <cell r="B876" t="str">
            <v>Oil-Gas</v>
          </cell>
          <cell r="C876" t="str">
            <v>3. High Value</v>
          </cell>
          <cell r="D876" t="str">
            <v>KL - BASE</v>
          </cell>
          <cell r="E876" t="str">
            <v>KL</v>
          </cell>
          <cell r="F876" t="str">
            <v>E0. On Production</v>
          </cell>
          <cell r="G876" t="str">
            <v>PT PERTAMINA HULU ENERGI OFFSHORE NORTH WEST JAVA</v>
          </cell>
          <cell r="H876">
            <v>180</v>
          </cell>
          <cell r="I876">
            <v>6.2720000000000002</v>
          </cell>
          <cell r="K876">
            <v>5750</v>
          </cell>
          <cell r="L876">
            <v>100.65</v>
          </cell>
          <cell r="Q876">
            <v>0.22436</v>
          </cell>
          <cell r="R876">
            <v>359.79849999999999</v>
          </cell>
          <cell r="S876">
            <v>0.64128600000000002</v>
          </cell>
          <cell r="T876">
            <v>0.82023080000000004</v>
          </cell>
          <cell r="U876">
            <v>42.4612340445115</v>
          </cell>
          <cell r="V876">
            <v>5.7322424053629778E-2</v>
          </cell>
          <cell r="AA876">
            <v>68.145709999999994</v>
          </cell>
          <cell r="AB876">
            <v>3.3977569999999999</v>
          </cell>
          <cell r="AC876">
            <v>0.25424770000000002</v>
          </cell>
          <cell r="AD876">
            <v>45.764586000000001</v>
          </cell>
          <cell r="AE876">
            <v>3.4608210000000001</v>
          </cell>
          <cell r="AF876">
            <v>15.532690000000001</v>
          </cell>
        </row>
        <row r="877">
          <cell r="A877" t="str">
            <v>KLX - BASE1. Low Value</v>
          </cell>
          <cell r="B877" t="str">
            <v>Gas</v>
          </cell>
          <cell r="C877" t="str">
            <v>1. Low Value</v>
          </cell>
          <cell r="D877" t="str">
            <v>KLX - BASE</v>
          </cell>
          <cell r="E877" t="str">
            <v>KLX</v>
          </cell>
          <cell r="F877" t="str">
            <v>E0. On Production</v>
          </cell>
          <cell r="G877" t="str">
            <v>PT PERTAMINA HULU ENERGI OFFSHORE NORTH WEST JAVA</v>
          </cell>
          <cell r="H877">
            <v>350</v>
          </cell>
          <cell r="Q877">
            <v>0.2626095</v>
          </cell>
          <cell r="R877">
            <v>332.6764</v>
          </cell>
          <cell r="S877">
            <v>0.59208550000000004</v>
          </cell>
          <cell r="T877">
            <v>0.83829710000000002</v>
          </cell>
          <cell r="U877">
            <v>43.362550161164428</v>
          </cell>
          <cell r="V877">
            <v>5.8539195676211207E-2</v>
          </cell>
          <cell r="AA877">
            <v>36.596769999999999</v>
          </cell>
          <cell r="AB877">
            <v>107.60080000000001</v>
          </cell>
          <cell r="AC877">
            <v>0.79939170000000004</v>
          </cell>
          <cell r="AD877">
            <v>279.78709500000002</v>
          </cell>
          <cell r="AE877">
            <v>53.458440000000003</v>
          </cell>
          <cell r="AF877">
            <v>742.17399999999998</v>
          </cell>
        </row>
        <row r="878">
          <cell r="A878" t="str">
            <v>KLX - BASE2. Middle Value</v>
          </cell>
          <cell r="B878" t="str">
            <v>Gas</v>
          </cell>
          <cell r="C878" t="str">
            <v>2. Middle Value</v>
          </cell>
          <cell r="D878" t="str">
            <v>KLX - BASE</v>
          </cell>
          <cell r="E878" t="str">
            <v>KLX</v>
          </cell>
          <cell r="F878" t="str">
            <v>E0. On Production</v>
          </cell>
          <cell r="G878" t="str">
            <v>PT PERTAMINA HULU ENERGI OFFSHORE NORTH WEST JAVA</v>
          </cell>
          <cell r="H878">
            <v>360</v>
          </cell>
          <cell r="Q878">
            <v>0.2626095</v>
          </cell>
          <cell r="R878">
            <v>332.6764</v>
          </cell>
          <cell r="S878">
            <v>0.59208550000000004</v>
          </cell>
          <cell r="T878">
            <v>0.83829710000000002</v>
          </cell>
          <cell r="U878">
            <v>43.362550161164428</v>
          </cell>
          <cell r="V878">
            <v>5.8539195676211207E-2</v>
          </cell>
          <cell r="AA878">
            <v>36.596769999999999</v>
          </cell>
          <cell r="AB878">
            <v>107.60080000000001</v>
          </cell>
          <cell r="AC878">
            <v>0.79939170000000004</v>
          </cell>
          <cell r="AD878">
            <v>287.78101200000003</v>
          </cell>
          <cell r="AE878">
            <v>53.458440000000003</v>
          </cell>
          <cell r="AF878">
            <v>742.17399999999998</v>
          </cell>
        </row>
        <row r="879">
          <cell r="A879" t="str">
            <v>KLX - BASE3. High Value</v>
          </cell>
          <cell r="B879" t="str">
            <v>Gas</v>
          </cell>
          <cell r="C879" t="str">
            <v>3. High Value</v>
          </cell>
          <cell r="D879" t="str">
            <v>KLX - BASE</v>
          </cell>
          <cell r="E879" t="str">
            <v>KLX</v>
          </cell>
          <cell r="F879" t="str">
            <v>E0. On Production</v>
          </cell>
          <cell r="G879" t="str">
            <v>PT PERTAMINA HULU ENERGI OFFSHORE NORTH WEST JAVA</v>
          </cell>
          <cell r="H879">
            <v>370</v>
          </cell>
          <cell r="Q879">
            <v>0.2626095</v>
          </cell>
          <cell r="R879">
            <v>332.6764</v>
          </cell>
          <cell r="S879">
            <v>0.59208550000000004</v>
          </cell>
          <cell r="T879">
            <v>0.83829710000000002</v>
          </cell>
          <cell r="U879">
            <v>43.362550161164428</v>
          </cell>
          <cell r="V879">
            <v>5.8539195676211207E-2</v>
          </cell>
          <cell r="AA879">
            <v>36.596769999999999</v>
          </cell>
          <cell r="AB879">
            <v>107.60080000000001</v>
          </cell>
          <cell r="AC879">
            <v>0.79939170000000004</v>
          </cell>
          <cell r="AD879">
            <v>295.77492899999999</v>
          </cell>
          <cell r="AE879">
            <v>53.458440000000003</v>
          </cell>
          <cell r="AF879">
            <v>742.17399999999998</v>
          </cell>
        </row>
        <row r="880">
          <cell r="A880" t="str">
            <v>KLY - BASE1. Low Value</v>
          </cell>
          <cell r="B880" t="str">
            <v>Gas</v>
          </cell>
          <cell r="C880" t="str">
            <v>1. Low Value</v>
          </cell>
          <cell r="D880" t="str">
            <v>KLY - BASE</v>
          </cell>
          <cell r="E880" t="str">
            <v>KLY</v>
          </cell>
          <cell r="F880" t="str">
            <v>E0. On Production</v>
          </cell>
          <cell r="G880" t="str">
            <v>PT PERTAMINA HULU ENERGI OFFSHORE NORTH WEST JAVA</v>
          </cell>
          <cell r="H880">
            <v>239</v>
          </cell>
          <cell r="Q880">
            <v>0.2739607</v>
          </cell>
          <cell r="R880">
            <v>151.16849999999999</v>
          </cell>
          <cell r="S880">
            <v>0.62362320000000004</v>
          </cell>
          <cell r="T880">
            <v>0.83652159999999998</v>
          </cell>
          <cell r="U880">
            <v>21.604737492608901</v>
          </cell>
          <cell r="V880">
            <v>2.9166272530384941E-2</v>
          </cell>
          <cell r="AA880">
            <v>87.458889999999997</v>
          </cell>
          <cell r="AB880">
            <v>18.656389999999998</v>
          </cell>
          <cell r="AC880">
            <v>0.73950709999999997</v>
          </cell>
          <cell r="AD880">
            <v>176.74219689999998</v>
          </cell>
          <cell r="AE880">
            <v>14.39353</v>
          </cell>
          <cell r="AF880">
            <v>219.66069999999999</v>
          </cell>
        </row>
        <row r="881">
          <cell r="A881" t="str">
            <v>KLY - BASE2. Middle Value</v>
          </cell>
          <cell r="B881" t="str">
            <v>Gas</v>
          </cell>
          <cell r="C881" t="str">
            <v>2. Middle Value</v>
          </cell>
          <cell r="D881" t="str">
            <v>KLY - BASE</v>
          </cell>
          <cell r="E881" t="str">
            <v>KLY</v>
          </cell>
          <cell r="F881" t="str">
            <v>E0. On Production</v>
          </cell>
          <cell r="G881" t="str">
            <v>PT PERTAMINA HULU ENERGI OFFSHORE NORTH WEST JAVA</v>
          </cell>
          <cell r="H881">
            <v>239</v>
          </cell>
          <cell r="Q881">
            <v>0.2739607</v>
          </cell>
          <cell r="R881">
            <v>151.16849999999999</v>
          </cell>
          <cell r="S881">
            <v>0.62362320000000004</v>
          </cell>
          <cell r="T881">
            <v>0.83652159999999998</v>
          </cell>
          <cell r="U881">
            <v>21.604737492608901</v>
          </cell>
          <cell r="V881">
            <v>2.9166272530384941E-2</v>
          </cell>
          <cell r="AA881">
            <v>87.458889999999997</v>
          </cell>
          <cell r="AB881">
            <v>18.656389999999998</v>
          </cell>
          <cell r="AC881">
            <v>0.73950709999999997</v>
          </cell>
          <cell r="AD881">
            <v>176.74219689999998</v>
          </cell>
          <cell r="AE881">
            <v>14.39353</v>
          </cell>
          <cell r="AF881">
            <v>219.66069999999999</v>
          </cell>
        </row>
        <row r="882">
          <cell r="A882" t="str">
            <v>KLY - BASE3. High Value</v>
          </cell>
          <cell r="B882" t="str">
            <v>Gas</v>
          </cell>
          <cell r="C882" t="str">
            <v>3. High Value</v>
          </cell>
          <cell r="D882" t="str">
            <v>KLY - BASE</v>
          </cell>
          <cell r="E882" t="str">
            <v>KLY</v>
          </cell>
          <cell r="F882" t="str">
            <v>E0. On Production</v>
          </cell>
          <cell r="G882" t="str">
            <v>PT PERTAMINA HULU ENERGI OFFSHORE NORTH WEST JAVA</v>
          </cell>
          <cell r="H882">
            <v>239</v>
          </cell>
          <cell r="Q882">
            <v>0.2739607</v>
          </cell>
          <cell r="R882">
            <v>151.16849999999999</v>
          </cell>
          <cell r="S882">
            <v>0.62362320000000004</v>
          </cell>
          <cell r="T882">
            <v>0.83652159999999998</v>
          </cell>
          <cell r="U882">
            <v>21.604737492608901</v>
          </cell>
          <cell r="V882">
            <v>2.9166272530384941E-2</v>
          </cell>
          <cell r="AA882">
            <v>87.458889999999997</v>
          </cell>
          <cell r="AB882">
            <v>18.656389999999998</v>
          </cell>
          <cell r="AC882">
            <v>0.73950709999999997</v>
          </cell>
          <cell r="AD882">
            <v>176.74219689999998</v>
          </cell>
          <cell r="AE882">
            <v>14.39353</v>
          </cell>
          <cell r="AF882">
            <v>219.66069999999999</v>
          </cell>
        </row>
        <row r="883">
          <cell r="A883" t="str">
            <v>L - BASE1. Low Value</v>
          </cell>
          <cell r="B883" t="str">
            <v>Oil-Gas</v>
          </cell>
          <cell r="C883" t="str">
            <v>1. Low Value</v>
          </cell>
          <cell r="D883" t="str">
            <v>L - BASE</v>
          </cell>
          <cell r="E883" t="str">
            <v>L</v>
          </cell>
          <cell r="F883" t="str">
            <v>E0. On Production</v>
          </cell>
          <cell r="G883" t="str">
            <v>PT PERTAMINA HULU ENERGI OFFSHORE NORTH WEST JAVA</v>
          </cell>
          <cell r="H883">
            <v>305</v>
          </cell>
          <cell r="I883">
            <v>1.1759999999999999</v>
          </cell>
          <cell r="K883">
            <v>4000</v>
          </cell>
          <cell r="L883">
            <v>81.400000000000006</v>
          </cell>
          <cell r="Q883">
            <v>0.17554719999999999</v>
          </cell>
          <cell r="R883">
            <v>75.501760000000004</v>
          </cell>
          <cell r="S883">
            <v>0.68377220000000005</v>
          </cell>
          <cell r="T883">
            <v>0.79745460000000001</v>
          </cell>
          <cell r="U883">
            <v>7.2271719827123535</v>
          </cell>
          <cell r="V883">
            <v>9.7566410026441314E-3</v>
          </cell>
          <cell r="AA883">
            <v>33.364989999999999</v>
          </cell>
          <cell r="AB883">
            <v>6.6406919999999996</v>
          </cell>
          <cell r="AC883">
            <v>0.34067750000000002</v>
          </cell>
          <cell r="AD883">
            <v>103.9066375</v>
          </cell>
          <cell r="AE883">
            <v>13.94369</v>
          </cell>
          <cell r="AF883">
            <v>21.431239999999999</v>
          </cell>
        </row>
        <row r="884">
          <cell r="A884" t="str">
            <v>L - BASE2. Middle Value</v>
          </cell>
          <cell r="B884" t="str">
            <v>Oil-Gas</v>
          </cell>
          <cell r="C884" t="str">
            <v>2. Middle Value</v>
          </cell>
          <cell r="D884" t="str">
            <v>L - BASE</v>
          </cell>
          <cell r="E884" t="str">
            <v>L</v>
          </cell>
          <cell r="F884" t="str">
            <v>E0. On Production</v>
          </cell>
          <cell r="G884" t="str">
            <v>PT PERTAMINA HULU ENERGI OFFSHORE NORTH WEST JAVA</v>
          </cell>
          <cell r="H884">
            <v>305</v>
          </cell>
          <cell r="I884">
            <v>1.5469999999999999</v>
          </cell>
          <cell r="K884">
            <v>4000</v>
          </cell>
          <cell r="L884">
            <v>81.400000000000006</v>
          </cell>
          <cell r="Q884">
            <v>0.17554719999999999</v>
          </cell>
          <cell r="R884">
            <v>75.501760000000004</v>
          </cell>
          <cell r="S884">
            <v>0.68377220000000005</v>
          </cell>
          <cell r="T884">
            <v>0.79745460000000001</v>
          </cell>
          <cell r="U884">
            <v>7.2271719827123535</v>
          </cell>
          <cell r="V884">
            <v>9.7566410026441314E-3</v>
          </cell>
          <cell r="AA884">
            <v>33.364989999999999</v>
          </cell>
          <cell r="AB884">
            <v>6.6406919999999996</v>
          </cell>
          <cell r="AC884">
            <v>0.34067750000000002</v>
          </cell>
          <cell r="AD884">
            <v>103.9066375</v>
          </cell>
          <cell r="AE884">
            <v>13.94369</v>
          </cell>
          <cell r="AF884">
            <v>21.431239999999999</v>
          </cell>
        </row>
        <row r="885">
          <cell r="A885" t="str">
            <v>L - BASE3. High Value</v>
          </cell>
          <cell r="B885" t="str">
            <v>Oil-Gas</v>
          </cell>
          <cell r="C885" t="str">
            <v>3. High Value</v>
          </cell>
          <cell r="D885" t="str">
            <v>L - BASE</v>
          </cell>
          <cell r="E885" t="str">
            <v>L</v>
          </cell>
          <cell r="F885" t="str">
            <v>E0. On Production</v>
          </cell>
          <cell r="G885" t="str">
            <v>PT PERTAMINA HULU ENERGI OFFSHORE NORTH WEST JAVA</v>
          </cell>
          <cell r="H885">
            <v>305</v>
          </cell>
          <cell r="I885">
            <v>1.6519999999999999</v>
          </cell>
          <cell r="K885">
            <v>4000</v>
          </cell>
          <cell r="L885">
            <v>81.400000000000006</v>
          </cell>
          <cell r="Q885">
            <v>0.17554719999999999</v>
          </cell>
          <cell r="R885">
            <v>75.501760000000004</v>
          </cell>
          <cell r="S885">
            <v>0.68377220000000005</v>
          </cell>
          <cell r="T885">
            <v>0.79745460000000001</v>
          </cell>
          <cell r="U885">
            <v>7.2271719827123535</v>
          </cell>
          <cell r="V885">
            <v>9.7566410026441314E-3</v>
          </cell>
          <cell r="AA885">
            <v>33.364989999999999</v>
          </cell>
          <cell r="AB885">
            <v>6.6406919999999996</v>
          </cell>
          <cell r="AC885">
            <v>0.34067750000000002</v>
          </cell>
          <cell r="AD885">
            <v>103.9066375</v>
          </cell>
          <cell r="AE885">
            <v>13.94369</v>
          </cell>
          <cell r="AF885">
            <v>21.431239999999999</v>
          </cell>
        </row>
        <row r="886">
          <cell r="A886" t="str">
            <v>LES - BASE1. Low Value</v>
          </cell>
          <cell r="B886" t="str">
            <v>Oil-Gas</v>
          </cell>
          <cell r="C886" t="str">
            <v>1. Low Value</v>
          </cell>
          <cell r="D886" t="str">
            <v>LES - BASE</v>
          </cell>
          <cell r="E886" t="str">
            <v>LES</v>
          </cell>
          <cell r="F886" t="str">
            <v>E0. On Production</v>
          </cell>
          <cell r="G886" t="str">
            <v>PT PERTAMINA HULU ENERGI OFFSHORE NORTH WEST JAVA</v>
          </cell>
          <cell r="H886">
            <v>94</v>
          </cell>
          <cell r="K886">
            <v>4565</v>
          </cell>
          <cell r="L886">
            <v>95.15</v>
          </cell>
          <cell r="Q886">
            <v>0.24535390000000001</v>
          </cell>
          <cell r="R886">
            <v>861.96479999999997</v>
          </cell>
          <cell r="S886">
            <v>0.57724399999999998</v>
          </cell>
          <cell r="T886">
            <v>0.93244210000000005</v>
          </cell>
          <cell r="U886">
            <v>113.83185098833269</v>
          </cell>
          <cell r="V886">
            <v>0.15367235032129814</v>
          </cell>
          <cell r="AA886">
            <v>11.345280000000001</v>
          </cell>
          <cell r="AB886">
            <v>35.196370000000002</v>
          </cell>
          <cell r="AC886">
            <v>0.52980300000000002</v>
          </cell>
          <cell r="AD886">
            <v>49.801482</v>
          </cell>
          <cell r="AE886">
            <v>8.0891760000000001</v>
          </cell>
          <cell r="AF886">
            <v>48.389690000000002</v>
          </cell>
        </row>
        <row r="887">
          <cell r="A887" t="str">
            <v>LES - BASE2. Middle Value</v>
          </cell>
          <cell r="B887" t="str">
            <v>Oil-Gas</v>
          </cell>
          <cell r="C887" t="str">
            <v>2. Middle Value</v>
          </cell>
          <cell r="D887" t="str">
            <v>LES - BASE</v>
          </cell>
          <cell r="E887" t="str">
            <v>LES</v>
          </cell>
          <cell r="F887" t="str">
            <v>E0. On Production</v>
          </cell>
          <cell r="G887" t="str">
            <v>PT PERTAMINA HULU ENERGI OFFSHORE NORTH WEST JAVA</v>
          </cell>
          <cell r="H887">
            <v>94</v>
          </cell>
          <cell r="K887">
            <v>4565</v>
          </cell>
          <cell r="L887">
            <v>95.15</v>
          </cell>
          <cell r="Q887">
            <v>0.24535390000000001</v>
          </cell>
          <cell r="R887">
            <v>861.96479999999997</v>
          </cell>
          <cell r="S887">
            <v>0.57724399999999998</v>
          </cell>
          <cell r="T887">
            <v>0.93244210000000005</v>
          </cell>
          <cell r="U887">
            <v>113.83185098833269</v>
          </cell>
          <cell r="V887">
            <v>0.15367235032129814</v>
          </cell>
          <cell r="AA887">
            <v>11.345280000000001</v>
          </cell>
          <cell r="AB887">
            <v>35.196370000000002</v>
          </cell>
          <cell r="AC887">
            <v>0.52980300000000002</v>
          </cell>
          <cell r="AD887">
            <v>49.801482</v>
          </cell>
          <cell r="AE887">
            <v>8.0891760000000001</v>
          </cell>
          <cell r="AF887">
            <v>48.389690000000002</v>
          </cell>
        </row>
        <row r="888">
          <cell r="A888" t="str">
            <v>LES - BASE3. High Value</v>
          </cell>
          <cell r="B888" t="str">
            <v>Oil-Gas</v>
          </cell>
          <cell r="C888" t="str">
            <v>3. High Value</v>
          </cell>
          <cell r="D888" t="str">
            <v>LES - BASE</v>
          </cell>
          <cell r="E888" t="str">
            <v>LES</v>
          </cell>
          <cell r="F888" t="str">
            <v>E0. On Production</v>
          </cell>
          <cell r="G888" t="str">
            <v>PT PERTAMINA HULU ENERGI OFFSHORE NORTH WEST JAVA</v>
          </cell>
          <cell r="H888">
            <v>94</v>
          </cell>
          <cell r="K888">
            <v>4565</v>
          </cell>
          <cell r="L888">
            <v>95.15</v>
          </cell>
          <cell r="Q888">
            <v>0.24535390000000001</v>
          </cell>
          <cell r="R888">
            <v>861.96479999999997</v>
          </cell>
          <cell r="S888">
            <v>0.57724399999999998</v>
          </cell>
          <cell r="T888">
            <v>0.93244210000000005</v>
          </cell>
          <cell r="U888">
            <v>113.83185098833269</v>
          </cell>
          <cell r="V888">
            <v>0.15367235032129814</v>
          </cell>
          <cell r="AA888">
            <v>11.345280000000001</v>
          </cell>
          <cell r="AB888">
            <v>35.196370000000002</v>
          </cell>
          <cell r="AC888">
            <v>0.52980300000000002</v>
          </cell>
          <cell r="AD888">
            <v>49.801482</v>
          </cell>
          <cell r="AE888">
            <v>8.0891760000000001</v>
          </cell>
          <cell r="AF888">
            <v>48.389690000000002</v>
          </cell>
        </row>
        <row r="889">
          <cell r="A889" t="str">
            <v>LL - BASE1. Low Value</v>
          </cell>
          <cell r="B889" t="str">
            <v>Oil-Gas</v>
          </cell>
          <cell r="C889" t="str">
            <v>1. Low Value</v>
          </cell>
          <cell r="D889" t="str">
            <v>LL - BASE</v>
          </cell>
          <cell r="E889" t="str">
            <v>LL</v>
          </cell>
          <cell r="F889" t="str">
            <v>E0. On Production</v>
          </cell>
          <cell r="G889" t="str">
            <v>PT PERTAMINA HULU ENERGI OFFSHORE NORTH WEST JAVA</v>
          </cell>
          <cell r="H889">
            <v>610</v>
          </cell>
          <cell r="I889">
            <v>4.6769999999999996</v>
          </cell>
          <cell r="K889">
            <v>4000</v>
          </cell>
          <cell r="L889">
            <v>81.400000000000006</v>
          </cell>
          <cell r="Q889">
            <v>0.19022459999999999</v>
          </cell>
          <cell r="R889">
            <v>65.233230000000006</v>
          </cell>
          <cell r="S889">
            <v>0.64959679999999997</v>
          </cell>
          <cell r="T889">
            <v>0.80587120000000001</v>
          </cell>
          <cell r="U889">
            <v>6.4959859175455694</v>
          </cell>
          <cell r="V889">
            <v>8.7695439803188221E-3</v>
          </cell>
          <cell r="AA889">
            <v>37.033250000000002</v>
          </cell>
          <cell r="AB889">
            <v>52.307220000000001</v>
          </cell>
          <cell r="AC889">
            <v>0.28566649999999999</v>
          </cell>
          <cell r="AD889">
            <v>174.25656499999999</v>
          </cell>
          <cell r="AE889">
            <v>10.97125</v>
          </cell>
          <cell r="AF889">
            <v>277.58350000000002</v>
          </cell>
        </row>
        <row r="890">
          <cell r="A890" t="str">
            <v>LL - BASE2. Middle Value</v>
          </cell>
          <cell r="B890" t="str">
            <v>Oil-Gas</v>
          </cell>
          <cell r="C890" t="str">
            <v>2. Middle Value</v>
          </cell>
          <cell r="D890" t="str">
            <v>LL - BASE</v>
          </cell>
          <cell r="E890" t="str">
            <v>LL</v>
          </cell>
          <cell r="F890" t="str">
            <v>E0. On Production</v>
          </cell>
          <cell r="G890" t="str">
            <v>PT PERTAMINA HULU ENERGI OFFSHORE NORTH WEST JAVA</v>
          </cell>
          <cell r="H890">
            <v>610</v>
          </cell>
          <cell r="I890">
            <v>5.92</v>
          </cell>
          <cell r="K890">
            <v>4000</v>
          </cell>
          <cell r="L890">
            <v>81.400000000000006</v>
          </cell>
          <cell r="Q890">
            <v>0.19022459999999999</v>
          </cell>
          <cell r="R890">
            <v>65.233230000000006</v>
          </cell>
          <cell r="S890">
            <v>0.64959679999999997</v>
          </cell>
          <cell r="T890">
            <v>0.80587120000000001</v>
          </cell>
          <cell r="U890">
            <v>6.4959859175455694</v>
          </cell>
          <cell r="V890">
            <v>8.7695439803188221E-3</v>
          </cell>
          <cell r="AA890">
            <v>37.033250000000002</v>
          </cell>
          <cell r="AB890">
            <v>52.307220000000001</v>
          </cell>
          <cell r="AC890">
            <v>0.28566649999999999</v>
          </cell>
          <cell r="AD890">
            <v>174.25656499999999</v>
          </cell>
          <cell r="AE890">
            <v>10.97125</v>
          </cell>
          <cell r="AF890">
            <v>277.58350000000002</v>
          </cell>
        </row>
        <row r="891">
          <cell r="A891" t="str">
            <v>LL - BASE3. High Value</v>
          </cell>
          <cell r="B891" t="str">
            <v>Oil-Gas</v>
          </cell>
          <cell r="C891" t="str">
            <v>3. High Value</v>
          </cell>
          <cell r="D891" t="str">
            <v>LL - BASE</v>
          </cell>
          <cell r="E891" t="str">
            <v>LL</v>
          </cell>
          <cell r="F891" t="str">
            <v>E0. On Production</v>
          </cell>
          <cell r="G891" t="str">
            <v>PT PERTAMINA HULU ENERGI OFFSHORE NORTH WEST JAVA</v>
          </cell>
          <cell r="H891">
            <v>610</v>
          </cell>
          <cell r="I891">
            <v>10.298</v>
          </cell>
          <cell r="K891">
            <v>4000</v>
          </cell>
          <cell r="L891">
            <v>81.400000000000006</v>
          </cell>
          <cell r="Q891">
            <v>0.19022459999999999</v>
          </cell>
          <cell r="R891">
            <v>65.233230000000006</v>
          </cell>
          <cell r="S891">
            <v>0.64959679999999997</v>
          </cell>
          <cell r="T891">
            <v>0.80587120000000001</v>
          </cell>
          <cell r="U891">
            <v>6.4959859175455694</v>
          </cell>
          <cell r="V891">
            <v>8.7695439803188221E-3</v>
          </cell>
          <cell r="AA891">
            <v>37.033250000000002</v>
          </cell>
          <cell r="AB891">
            <v>52.307220000000001</v>
          </cell>
          <cell r="AC891">
            <v>0.28566649999999999</v>
          </cell>
          <cell r="AD891">
            <v>174.25656499999999</v>
          </cell>
          <cell r="AE891">
            <v>10.97125</v>
          </cell>
          <cell r="AF891">
            <v>277.58350000000002</v>
          </cell>
        </row>
        <row r="892">
          <cell r="A892" t="str">
            <v>LN - BASE1. Low Value</v>
          </cell>
          <cell r="B892" t="str">
            <v>Oil-Gas</v>
          </cell>
          <cell r="C892" t="str">
            <v>1. Low Value</v>
          </cell>
          <cell r="D892" t="str">
            <v>LN - BASE</v>
          </cell>
          <cell r="E892" t="str">
            <v>LN</v>
          </cell>
          <cell r="F892" t="str">
            <v>E0. On Production</v>
          </cell>
          <cell r="G892" t="str">
            <v>PT PERTAMINA HULU ENERGI OFFSHORE NORTH WEST JAVA</v>
          </cell>
          <cell r="H892">
            <v>20</v>
          </cell>
          <cell r="K892">
            <v>4150</v>
          </cell>
          <cell r="L892">
            <v>82.775000000000006</v>
          </cell>
          <cell r="Q892">
            <v>0.26760390000000001</v>
          </cell>
          <cell r="R892">
            <v>74.646259999999998</v>
          </cell>
          <cell r="S892">
            <v>0.34299370000000001</v>
          </cell>
          <cell r="T892">
            <v>0.71308539999999998</v>
          </cell>
          <cell r="U892">
            <v>4.8857155605374629</v>
          </cell>
          <cell r="V892">
            <v>6.5956881722505278E-3</v>
          </cell>
          <cell r="AA892">
            <v>43.856200000000001</v>
          </cell>
          <cell r="AB892">
            <v>17.56718</v>
          </cell>
          <cell r="AC892">
            <v>0.31539</v>
          </cell>
          <cell r="AD892">
            <v>6.3078000000000003</v>
          </cell>
          <cell r="AE892">
            <v>4.4573720000000003</v>
          </cell>
          <cell r="AF892">
            <v>36.802770000000002</v>
          </cell>
        </row>
        <row r="893">
          <cell r="A893" t="str">
            <v>LN - BASE2. Middle Value</v>
          </cell>
          <cell r="B893" t="str">
            <v>Oil-Gas</v>
          </cell>
          <cell r="C893" t="str">
            <v>2. Middle Value</v>
          </cell>
          <cell r="D893" t="str">
            <v>LN - BASE</v>
          </cell>
          <cell r="E893" t="str">
            <v>LN</v>
          </cell>
          <cell r="F893" t="str">
            <v>E0. On Production</v>
          </cell>
          <cell r="G893" t="str">
            <v>PT PERTAMINA HULU ENERGI OFFSHORE NORTH WEST JAVA</v>
          </cell>
          <cell r="H893">
            <v>26</v>
          </cell>
          <cell r="K893">
            <v>4150</v>
          </cell>
          <cell r="L893">
            <v>82.775000000000006</v>
          </cell>
          <cell r="Q893">
            <v>0.26760390000000001</v>
          </cell>
          <cell r="R893">
            <v>74.646259999999998</v>
          </cell>
          <cell r="S893">
            <v>0.34299370000000001</v>
          </cell>
          <cell r="T893">
            <v>0.71308539999999998</v>
          </cell>
          <cell r="U893">
            <v>4.8857155605374629</v>
          </cell>
          <cell r="V893">
            <v>6.5956881722505278E-3</v>
          </cell>
          <cell r="AA893">
            <v>43.856200000000001</v>
          </cell>
          <cell r="AB893">
            <v>17.56718</v>
          </cell>
          <cell r="AC893">
            <v>0.31539</v>
          </cell>
          <cell r="AD893">
            <v>8.2001399999999993</v>
          </cell>
          <cell r="AE893">
            <v>4.4573720000000003</v>
          </cell>
          <cell r="AF893">
            <v>36.802770000000002</v>
          </cell>
        </row>
        <row r="894">
          <cell r="A894" t="str">
            <v>LN - BASE3. High Value</v>
          </cell>
          <cell r="B894" t="str">
            <v>Oil-Gas</v>
          </cell>
          <cell r="C894" t="str">
            <v>3. High Value</v>
          </cell>
          <cell r="D894" t="str">
            <v>LN - BASE</v>
          </cell>
          <cell r="E894" t="str">
            <v>LN</v>
          </cell>
          <cell r="F894" t="str">
            <v>E0. On Production</v>
          </cell>
          <cell r="G894" t="str">
            <v>PT PERTAMINA HULU ENERGI OFFSHORE NORTH WEST JAVA</v>
          </cell>
          <cell r="H894">
            <v>30</v>
          </cell>
          <cell r="K894">
            <v>4150</v>
          </cell>
          <cell r="L894">
            <v>82.775000000000006</v>
          </cell>
          <cell r="Q894">
            <v>0.26760390000000001</v>
          </cell>
          <cell r="R894">
            <v>74.646259999999998</v>
          </cell>
          <cell r="S894">
            <v>0.34299370000000001</v>
          </cell>
          <cell r="T894">
            <v>0.71308539999999998</v>
          </cell>
          <cell r="U894">
            <v>4.8857155605374629</v>
          </cell>
          <cell r="V894">
            <v>6.5956881722505278E-3</v>
          </cell>
          <cell r="AA894">
            <v>43.856200000000001</v>
          </cell>
          <cell r="AB894">
            <v>17.56718</v>
          </cell>
          <cell r="AC894">
            <v>0.31539</v>
          </cell>
          <cell r="AD894">
            <v>9.4617000000000004</v>
          </cell>
          <cell r="AE894">
            <v>4.4573720000000003</v>
          </cell>
          <cell r="AF894">
            <v>36.802770000000002</v>
          </cell>
        </row>
        <row r="895">
          <cell r="A895" t="str">
            <v>KIRANA - BASE3. High Value</v>
          </cell>
          <cell r="B895" t="str">
            <v>Oil-Gas</v>
          </cell>
          <cell r="C895" t="str">
            <v>3. High Value</v>
          </cell>
          <cell r="D895" t="str">
            <v>KIRANA - BASE</v>
          </cell>
          <cell r="E895" t="str">
            <v>KIRANA</v>
          </cell>
          <cell r="F895" t="str">
            <v>E0. On Production</v>
          </cell>
          <cell r="G895" t="str">
            <v>PT PERTAMINA HULU ROKAN</v>
          </cell>
          <cell r="H895">
            <v>0.66900000000000004</v>
          </cell>
          <cell r="K895">
            <v>4301</v>
          </cell>
          <cell r="L895" t="str">
            <v/>
          </cell>
          <cell r="M895">
            <v>0.18</v>
          </cell>
          <cell r="N895" t="str">
            <v/>
          </cell>
          <cell r="P895" t="str">
            <v/>
          </cell>
          <cell r="Q895">
            <v>0.18518860000000001</v>
          </cell>
          <cell r="R895">
            <v>59.854300000000002</v>
          </cell>
          <cell r="S895">
            <v>0.62100429999999995</v>
          </cell>
          <cell r="T895">
            <v>0.81928900000000004</v>
          </cell>
          <cell r="U895">
            <v>5.6395095425524424</v>
          </cell>
          <cell r="V895">
            <v>7.613305753521038E-3</v>
          </cell>
          <cell r="AA895">
            <v>32.925750000000001</v>
          </cell>
          <cell r="AB895">
            <v>32.437040000000003</v>
          </cell>
          <cell r="AC895">
            <v>0.33273340000000001</v>
          </cell>
          <cell r="AD895">
            <v>0.22259864460000003</v>
          </cell>
          <cell r="AE895">
            <v>4.9252989999999999</v>
          </cell>
          <cell r="AF895">
            <v>29.190919999999998</v>
          </cell>
        </row>
        <row r="896">
          <cell r="A896" t="str">
            <v>KITTY - BASE1. Low Value</v>
          </cell>
          <cell r="B896" t="str">
            <v>Oil-Gas</v>
          </cell>
          <cell r="C896" t="str">
            <v>1. Low Value</v>
          </cell>
          <cell r="D896" t="str">
            <v>KITTY - BASE</v>
          </cell>
          <cell r="E896" t="str">
            <v>KITTY</v>
          </cell>
          <cell r="F896" t="str">
            <v>E0. On Production</v>
          </cell>
          <cell r="G896" t="str">
            <v>PT PERTAMINA HULU ENERGI OSES</v>
          </cell>
          <cell r="H896">
            <v>54.06</v>
          </cell>
          <cell r="K896">
            <v>2775</v>
          </cell>
          <cell r="L896">
            <v>77</v>
          </cell>
          <cell r="M896">
            <v>0.251</v>
          </cell>
          <cell r="N896">
            <v>1000</v>
          </cell>
          <cell r="P896" t="str">
            <v/>
          </cell>
          <cell r="Q896">
            <v>0.25502249999999999</v>
          </cell>
          <cell r="R896">
            <v>913.33209999999997</v>
          </cell>
          <cell r="S896">
            <v>0.57869289999999995</v>
          </cell>
          <cell r="T896">
            <v>0.87559120000000001</v>
          </cell>
          <cell r="U896">
            <v>118.02031314355327</v>
          </cell>
          <cell r="V896">
            <v>0.1593267503687025</v>
          </cell>
          <cell r="AA896">
            <v>19.091760000000001</v>
          </cell>
          <cell r="AB896">
            <v>39.681609999999999</v>
          </cell>
          <cell r="AC896">
            <v>0.30716850000000001</v>
          </cell>
          <cell r="AD896">
            <v>16.605529110000003</v>
          </cell>
          <cell r="AE896">
            <v>1.460528</v>
          </cell>
          <cell r="AF896">
            <v>79.873540000000006</v>
          </cell>
        </row>
        <row r="897">
          <cell r="A897" t="str">
            <v>KITTY - BASE2. Middle Value</v>
          </cell>
          <cell r="B897" t="str">
            <v>Oil-Gas</v>
          </cell>
          <cell r="C897" t="str">
            <v>2. Middle Value</v>
          </cell>
          <cell r="D897" t="str">
            <v>KITTY - BASE</v>
          </cell>
          <cell r="E897" t="str">
            <v>KITTY</v>
          </cell>
          <cell r="F897" t="str">
            <v>E0. On Production</v>
          </cell>
          <cell r="G897" t="str">
            <v>PT PERTAMINA HULU ENERGI OSES</v>
          </cell>
          <cell r="H897">
            <v>54.06</v>
          </cell>
          <cell r="K897">
            <v>2775</v>
          </cell>
          <cell r="L897">
            <v>77</v>
          </cell>
          <cell r="M897">
            <v>0.251</v>
          </cell>
          <cell r="N897">
            <v>1000</v>
          </cell>
          <cell r="P897" t="str">
            <v/>
          </cell>
          <cell r="Q897">
            <v>0.25502249999999999</v>
          </cell>
          <cell r="R897">
            <v>913.33209999999997</v>
          </cell>
          <cell r="S897">
            <v>0.57869289999999995</v>
          </cell>
          <cell r="T897">
            <v>0.87559120000000001</v>
          </cell>
          <cell r="U897">
            <v>118.02031314355327</v>
          </cell>
          <cell r="V897">
            <v>0.1593267503687025</v>
          </cell>
          <cell r="AA897">
            <v>19.091760000000001</v>
          </cell>
          <cell r="AB897">
            <v>39.681609999999999</v>
          </cell>
          <cell r="AC897">
            <v>0.30716850000000001</v>
          </cell>
          <cell r="AD897">
            <v>16.605529110000003</v>
          </cell>
          <cell r="AE897">
            <v>1.460528</v>
          </cell>
          <cell r="AF897">
            <v>79.873540000000006</v>
          </cell>
        </row>
        <row r="898">
          <cell r="A898" t="str">
            <v>KITTY - BASE3. High Value</v>
          </cell>
          <cell r="B898" t="str">
            <v>Oil-Gas</v>
          </cell>
          <cell r="C898" t="str">
            <v>3. High Value</v>
          </cell>
          <cell r="D898" t="str">
            <v>KITTY - BASE</v>
          </cell>
          <cell r="E898" t="str">
            <v>KITTY</v>
          </cell>
          <cell r="F898" t="str">
            <v>E0. On Production</v>
          </cell>
          <cell r="G898" t="str">
            <v>PT PERTAMINA HULU ENERGI OSES</v>
          </cell>
          <cell r="H898">
            <v>54.06</v>
          </cell>
          <cell r="K898">
            <v>2775</v>
          </cell>
          <cell r="L898">
            <v>77</v>
          </cell>
          <cell r="M898">
            <v>0.251</v>
          </cell>
          <cell r="N898">
            <v>1000</v>
          </cell>
          <cell r="P898" t="str">
            <v/>
          </cell>
          <cell r="Q898">
            <v>0.25502249999999999</v>
          </cell>
          <cell r="R898">
            <v>913.33209999999997</v>
          </cell>
          <cell r="S898">
            <v>0.57869289999999995</v>
          </cell>
          <cell r="T898">
            <v>0.87559120000000001</v>
          </cell>
          <cell r="U898">
            <v>118.02031314355327</v>
          </cell>
          <cell r="V898">
            <v>0.1593267503687025</v>
          </cell>
          <cell r="AA898">
            <v>19.091760000000001</v>
          </cell>
          <cell r="AB898">
            <v>39.681609999999999</v>
          </cell>
          <cell r="AC898">
            <v>0.30716850000000001</v>
          </cell>
          <cell r="AD898">
            <v>16.605529110000003</v>
          </cell>
          <cell r="AE898">
            <v>1.460528</v>
          </cell>
          <cell r="AF898">
            <v>79.873540000000006</v>
          </cell>
        </row>
        <row r="899">
          <cell r="A899" t="str">
            <v>P - BASE1. Low Value</v>
          </cell>
          <cell r="B899" t="str">
            <v>Oil-Gas</v>
          </cell>
          <cell r="C899" t="str">
            <v>1. Low Value</v>
          </cell>
          <cell r="D899" t="str">
            <v>P - BASE</v>
          </cell>
          <cell r="E899" t="str">
            <v>P</v>
          </cell>
          <cell r="F899" t="str">
            <v>E0. On Production</v>
          </cell>
          <cell r="G899" t="str">
            <v>PT PERTAMINA HULU ENERGI OFFSHORE NORTH WEST JAVA</v>
          </cell>
          <cell r="H899">
            <v>60</v>
          </cell>
          <cell r="I899">
            <v>2.2759999999999998</v>
          </cell>
          <cell r="K899">
            <v>2400</v>
          </cell>
          <cell r="L899">
            <v>75.900000000000006</v>
          </cell>
          <cell r="Q899">
            <v>0.26342710000000003</v>
          </cell>
          <cell r="R899">
            <v>557.9896</v>
          </cell>
          <cell r="S899">
            <v>0.50884119999999999</v>
          </cell>
          <cell r="T899">
            <v>0.77992839999999997</v>
          </cell>
          <cell r="U899">
            <v>58.334241914983551</v>
          </cell>
          <cell r="V899">
            <v>7.8750894248442976E-2</v>
          </cell>
          <cell r="AA899">
            <v>43.304940000000002</v>
          </cell>
          <cell r="AB899">
            <v>2.2828970000000002</v>
          </cell>
          <cell r="AC899">
            <v>0.30178379999999999</v>
          </cell>
          <cell r="AD899">
            <v>18.107028</v>
          </cell>
          <cell r="AE899">
            <v>0.46650459999999999</v>
          </cell>
          <cell r="AF899">
            <v>3.223141</v>
          </cell>
        </row>
        <row r="900">
          <cell r="A900" t="str">
            <v>P - BASE2. Middle Value</v>
          </cell>
          <cell r="B900" t="str">
            <v>Oil-Gas</v>
          </cell>
          <cell r="C900" t="str">
            <v>2. Middle Value</v>
          </cell>
          <cell r="D900" t="str">
            <v>P - BASE</v>
          </cell>
          <cell r="E900" t="str">
            <v>P</v>
          </cell>
          <cell r="F900" t="str">
            <v>E0. On Production</v>
          </cell>
          <cell r="G900" t="str">
            <v>PT PERTAMINA HULU ENERGI OFFSHORE NORTH WEST JAVA</v>
          </cell>
          <cell r="H900">
            <v>60</v>
          </cell>
          <cell r="I900">
            <v>2.5369999999999999</v>
          </cell>
          <cell r="K900">
            <v>2400</v>
          </cell>
          <cell r="L900">
            <v>75.900000000000006</v>
          </cell>
          <cell r="Q900">
            <v>0.26342710000000003</v>
          </cell>
          <cell r="R900">
            <v>557.9896</v>
          </cell>
          <cell r="S900">
            <v>0.50884119999999999</v>
          </cell>
          <cell r="T900">
            <v>0.77992839999999997</v>
          </cell>
          <cell r="U900">
            <v>58.334241914983551</v>
          </cell>
          <cell r="V900">
            <v>7.8750894248442976E-2</v>
          </cell>
          <cell r="AA900">
            <v>43.304940000000002</v>
          </cell>
          <cell r="AB900">
            <v>2.2828970000000002</v>
          </cell>
          <cell r="AC900">
            <v>0.30178379999999999</v>
          </cell>
          <cell r="AD900">
            <v>18.107028</v>
          </cell>
          <cell r="AE900">
            <v>0.46650459999999999</v>
          </cell>
          <cell r="AF900">
            <v>3.223141</v>
          </cell>
        </row>
        <row r="901">
          <cell r="A901" t="str">
            <v>P - BASE3. High Value</v>
          </cell>
          <cell r="B901" t="str">
            <v>Oil-Gas</v>
          </cell>
          <cell r="C901" t="str">
            <v>3. High Value</v>
          </cell>
          <cell r="D901" t="str">
            <v>P - BASE</v>
          </cell>
          <cell r="E901" t="str">
            <v>P</v>
          </cell>
          <cell r="F901" t="str">
            <v>E0. On Production</v>
          </cell>
          <cell r="G901" t="str">
            <v>PT PERTAMINA HULU ENERGI OFFSHORE NORTH WEST JAVA</v>
          </cell>
          <cell r="H901">
            <v>60</v>
          </cell>
          <cell r="I901">
            <v>2.9529999999999998</v>
          </cell>
          <cell r="K901">
            <v>2400</v>
          </cell>
          <cell r="L901">
            <v>75.900000000000006</v>
          </cell>
          <cell r="Q901">
            <v>0.26342710000000003</v>
          </cell>
          <cell r="R901">
            <v>557.9896</v>
          </cell>
          <cell r="S901">
            <v>0.50884119999999999</v>
          </cell>
          <cell r="T901">
            <v>0.77992839999999997</v>
          </cell>
          <cell r="U901">
            <v>58.334241914983551</v>
          </cell>
          <cell r="V901">
            <v>7.8750894248442976E-2</v>
          </cell>
          <cell r="AA901">
            <v>43.304940000000002</v>
          </cell>
          <cell r="AB901">
            <v>2.2828970000000002</v>
          </cell>
          <cell r="AC901">
            <v>0.30178379999999999</v>
          </cell>
          <cell r="AD901">
            <v>18.107028</v>
          </cell>
          <cell r="AE901">
            <v>0.46650459999999999</v>
          </cell>
          <cell r="AF901">
            <v>3.223141</v>
          </cell>
        </row>
        <row r="902">
          <cell r="A902" t="str">
            <v>SB - BASE1. Low Value</v>
          </cell>
          <cell r="B902" t="str">
            <v>Oil-Gas</v>
          </cell>
          <cell r="C902" t="str">
            <v>1. Low Value</v>
          </cell>
          <cell r="D902" t="str">
            <v>SB - BASE</v>
          </cell>
          <cell r="E902" t="str">
            <v>SB</v>
          </cell>
          <cell r="F902" t="str">
            <v>E0. On Production</v>
          </cell>
          <cell r="G902" t="str">
            <v>PT PERTAMINA HULU ENERGI OFFSHORE NORTH WEST JAVA</v>
          </cell>
          <cell r="H902">
            <v>24.707999999999998</v>
          </cell>
          <cell r="K902">
            <v>7700</v>
          </cell>
          <cell r="L902">
            <v>125.4</v>
          </cell>
          <cell r="Q902">
            <v>0.25903090000000001</v>
          </cell>
          <cell r="R902">
            <v>53.34375</v>
          </cell>
          <cell r="S902">
            <v>0.49131970000000003</v>
          </cell>
          <cell r="T902">
            <v>0.84412900000000002</v>
          </cell>
          <cell r="U902">
            <v>5.7307058334310641</v>
          </cell>
          <cell r="V902">
            <v>7.7364202266515768E-3</v>
          </cell>
          <cell r="AA902">
            <v>6.323868</v>
          </cell>
          <cell r="AB902">
            <v>31.866910000000001</v>
          </cell>
          <cell r="AC902">
            <v>0.35157169999999999</v>
          </cell>
          <cell r="AD902">
            <v>8.6866335635999992</v>
          </cell>
          <cell r="AE902">
            <v>4.3552540000000004</v>
          </cell>
          <cell r="AF902">
            <v>140.95410000000001</v>
          </cell>
        </row>
        <row r="903">
          <cell r="A903" t="str">
            <v>SB - BASE2. Middle Value</v>
          </cell>
          <cell r="B903" t="str">
            <v>Oil-Gas</v>
          </cell>
          <cell r="C903" t="str">
            <v>2. Middle Value</v>
          </cell>
          <cell r="D903" t="str">
            <v>SB - BASE</v>
          </cell>
          <cell r="E903" t="str">
            <v>SB</v>
          </cell>
          <cell r="F903" t="str">
            <v>E0. On Production</v>
          </cell>
          <cell r="G903" t="str">
            <v>PT PERTAMINA HULU ENERGI OFFSHORE NORTH WEST JAVA</v>
          </cell>
          <cell r="H903">
            <v>28.058</v>
          </cell>
          <cell r="K903">
            <v>7700</v>
          </cell>
          <cell r="L903">
            <v>125.4</v>
          </cell>
          <cell r="Q903">
            <v>0.25903090000000001</v>
          </cell>
          <cell r="R903">
            <v>53.34375</v>
          </cell>
          <cell r="S903">
            <v>0.49131970000000003</v>
          </cell>
          <cell r="T903">
            <v>0.84412900000000002</v>
          </cell>
          <cell r="U903">
            <v>5.7307058334310641</v>
          </cell>
          <cell r="V903">
            <v>7.7364202266515768E-3</v>
          </cell>
          <cell r="AA903">
            <v>6.323868</v>
          </cell>
          <cell r="AB903">
            <v>31.866910000000001</v>
          </cell>
          <cell r="AC903">
            <v>0.35157169999999999</v>
          </cell>
          <cell r="AD903">
            <v>9.8643987586000001</v>
          </cell>
          <cell r="AE903">
            <v>4.3552540000000004</v>
          </cell>
          <cell r="AF903">
            <v>140.95410000000001</v>
          </cell>
        </row>
        <row r="904">
          <cell r="A904" t="str">
            <v>SB - BASE3. High Value</v>
          </cell>
          <cell r="B904" t="str">
            <v>Oil-Gas</v>
          </cell>
          <cell r="C904" t="str">
            <v>3. High Value</v>
          </cell>
          <cell r="D904" t="str">
            <v>SB - BASE</v>
          </cell>
          <cell r="E904" t="str">
            <v>SB</v>
          </cell>
          <cell r="F904" t="str">
            <v>E0. On Production</v>
          </cell>
          <cell r="G904" t="str">
            <v>PT PERTAMINA HULU ENERGI OFFSHORE NORTH WEST JAVA</v>
          </cell>
          <cell r="H904">
            <v>28.058</v>
          </cell>
          <cell r="K904">
            <v>7700</v>
          </cell>
          <cell r="L904">
            <v>125.4</v>
          </cell>
          <cell r="Q904">
            <v>0.25903090000000001</v>
          </cell>
          <cell r="R904">
            <v>53.34375</v>
          </cell>
          <cell r="S904">
            <v>0.49131970000000003</v>
          </cell>
          <cell r="T904">
            <v>0.84412900000000002</v>
          </cell>
          <cell r="U904">
            <v>5.7307058334310641</v>
          </cell>
          <cell r="V904">
            <v>7.7364202266515768E-3</v>
          </cell>
          <cell r="AA904">
            <v>6.323868</v>
          </cell>
          <cell r="AB904">
            <v>31.866910000000001</v>
          </cell>
          <cell r="AC904">
            <v>0.35157169999999999</v>
          </cell>
          <cell r="AD904">
            <v>9.8643987586000001</v>
          </cell>
          <cell r="AE904">
            <v>4.3552540000000004</v>
          </cell>
          <cell r="AF904">
            <v>140.95410000000001</v>
          </cell>
        </row>
        <row r="905">
          <cell r="A905" t="str">
            <v>SC - BASE1. Low Value</v>
          </cell>
          <cell r="B905" t="str">
            <v>Oil-Gas</v>
          </cell>
          <cell r="C905" t="str">
            <v>1. Low Value</v>
          </cell>
          <cell r="D905" t="str">
            <v>SC - BASE</v>
          </cell>
          <cell r="E905" t="str">
            <v>SC</v>
          </cell>
          <cell r="F905" t="str">
            <v>E0. On Production</v>
          </cell>
          <cell r="G905" t="str">
            <v>PT PERTAMINA HULU ENERGI OFFSHORE NORTH WEST JAVA</v>
          </cell>
          <cell r="H905">
            <v>41.85</v>
          </cell>
          <cell r="K905">
            <v>7700</v>
          </cell>
          <cell r="L905">
            <v>125.4</v>
          </cell>
          <cell r="Q905">
            <v>0.23838029999999999</v>
          </cell>
          <cell r="R905">
            <v>137.74199999999999</v>
          </cell>
          <cell r="S905">
            <v>0.59117249999999999</v>
          </cell>
          <cell r="T905">
            <v>0.74432549999999997</v>
          </cell>
          <cell r="U905">
            <v>14.448204096742602</v>
          </cell>
          <cell r="V905">
            <v>1.9504993217546951E-2</v>
          </cell>
          <cell r="AA905">
            <v>31.626349999999999</v>
          </cell>
          <cell r="AB905">
            <v>541.51890000000003</v>
          </cell>
          <cell r="AC905">
            <v>0.30272710000000003</v>
          </cell>
          <cell r="AD905">
            <v>12.669129135000002</v>
          </cell>
          <cell r="AE905">
            <v>1.399065</v>
          </cell>
          <cell r="AF905">
            <v>2089.4470000000001</v>
          </cell>
        </row>
        <row r="906">
          <cell r="A906" t="str">
            <v>SC - BASE2. Middle Value</v>
          </cell>
          <cell r="B906" t="str">
            <v>Oil-Gas</v>
          </cell>
          <cell r="C906" t="str">
            <v>2. Middle Value</v>
          </cell>
          <cell r="D906" t="str">
            <v>SC - BASE</v>
          </cell>
          <cell r="E906" t="str">
            <v>SC</v>
          </cell>
          <cell r="F906" t="str">
            <v>E0. On Production</v>
          </cell>
          <cell r="G906" t="str">
            <v>PT PERTAMINA HULU ENERGI OFFSHORE NORTH WEST JAVA</v>
          </cell>
          <cell r="H906">
            <v>55.98</v>
          </cell>
          <cell r="K906">
            <v>7700</v>
          </cell>
          <cell r="L906">
            <v>125.4</v>
          </cell>
          <cell r="Q906">
            <v>0.23838029999999999</v>
          </cell>
          <cell r="R906">
            <v>137.74199999999999</v>
          </cell>
          <cell r="S906">
            <v>0.59117249999999999</v>
          </cell>
          <cell r="T906">
            <v>0.74432549999999997</v>
          </cell>
          <cell r="U906">
            <v>14.448204096742602</v>
          </cell>
          <cell r="V906">
            <v>1.9504993217546951E-2</v>
          </cell>
          <cell r="AA906">
            <v>31.626349999999999</v>
          </cell>
          <cell r="AB906">
            <v>541.51890000000003</v>
          </cell>
          <cell r="AC906">
            <v>0.30272710000000003</v>
          </cell>
          <cell r="AD906">
            <v>16.946663058000002</v>
          </cell>
          <cell r="AE906">
            <v>1.399065</v>
          </cell>
          <cell r="AF906">
            <v>2089.4470000000001</v>
          </cell>
        </row>
        <row r="907">
          <cell r="A907" t="str">
            <v>SC - BASE3. High Value</v>
          </cell>
          <cell r="B907" t="str">
            <v>Oil-Gas</v>
          </cell>
          <cell r="C907" t="str">
            <v>3. High Value</v>
          </cell>
          <cell r="D907" t="str">
            <v>SC - BASE</v>
          </cell>
          <cell r="E907" t="str">
            <v>SC</v>
          </cell>
          <cell r="F907" t="str">
            <v>E0. On Production</v>
          </cell>
          <cell r="G907" t="str">
            <v>PT PERTAMINA HULU ENERGI OFFSHORE NORTH WEST JAVA</v>
          </cell>
          <cell r="H907">
            <v>61.578000000000003</v>
          </cell>
          <cell r="K907">
            <v>7700</v>
          </cell>
          <cell r="L907">
            <v>125.4</v>
          </cell>
          <cell r="Q907">
            <v>0.23838029999999999</v>
          </cell>
          <cell r="R907">
            <v>137.74199999999999</v>
          </cell>
          <cell r="S907">
            <v>0.59117249999999999</v>
          </cell>
          <cell r="T907">
            <v>0.74432549999999997</v>
          </cell>
          <cell r="U907">
            <v>14.448204096742602</v>
          </cell>
          <cell r="V907">
            <v>1.9504993217546951E-2</v>
          </cell>
          <cell r="AA907">
            <v>31.626349999999999</v>
          </cell>
          <cell r="AB907">
            <v>541.51890000000003</v>
          </cell>
          <cell r="AC907">
            <v>0.30272710000000003</v>
          </cell>
          <cell r="AD907">
            <v>18.641329363800004</v>
          </cell>
          <cell r="AE907">
            <v>1.399065</v>
          </cell>
          <cell r="AF907">
            <v>2089.4470000000001</v>
          </cell>
        </row>
        <row r="908">
          <cell r="A908" t="str">
            <v>SP - BASE1. Low Value</v>
          </cell>
          <cell r="B908" t="str">
            <v>Gas</v>
          </cell>
          <cell r="C908" t="str">
            <v>1. Low Value</v>
          </cell>
          <cell r="D908" t="str">
            <v>SP - BASE</v>
          </cell>
          <cell r="E908" t="str">
            <v>SP</v>
          </cell>
          <cell r="F908" t="str">
            <v>E0. On Production</v>
          </cell>
          <cell r="G908" t="str">
            <v>PT PERTAMINA HULU ENERGI OFFSHORE NORTH WEST JAVA</v>
          </cell>
          <cell r="H908">
            <v>45</v>
          </cell>
          <cell r="K908">
            <v>2000</v>
          </cell>
          <cell r="L908" t="str">
            <v/>
          </cell>
          <cell r="M908">
            <v>0.3</v>
          </cell>
          <cell r="N908" t="str">
            <v/>
          </cell>
          <cell r="P908" t="str">
            <v/>
          </cell>
          <cell r="Q908">
            <v>0.28515980000000002</v>
          </cell>
          <cell r="R908">
            <v>41.201270000000001</v>
          </cell>
          <cell r="S908">
            <v>0.6628349</v>
          </cell>
          <cell r="T908">
            <v>0.83979009999999998</v>
          </cell>
          <cell r="U908">
            <v>6.5399589473922788</v>
          </cell>
          <cell r="V908">
            <v>8.8289073200925466E-3</v>
          </cell>
          <cell r="X908">
            <v>31.047978144908402</v>
          </cell>
          <cell r="Z908">
            <v>10.090254067695131</v>
          </cell>
          <cell r="AA908">
            <v>30.844380000000001</v>
          </cell>
          <cell r="AB908">
            <v>10.0907</v>
          </cell>
          <cell r="AC908">
            <v>0.70949450000000003</v>
          </cell>
          <cell r="AD908">
            <v>31.927252500000002</v>
          </cell>
          <cell r="AE908">
            <v>11.01417</v>
          </cell>
          <cell r="AF908">
            <v>30.979019999999998</v>
          </cell>
        </row>
        <row r="909">
          <cell r="A909" t="str">
            <v>SP - BASE2. Middle Value</v>
          </cell>
          <cell r="B909" t="str">
            <v>Gas</v>
          </cell>
          <cell r="C909" t="str">
            <v>2. Middle Value</v>
          </cell>
          <cell r="D909" t="str">
            <v>SP - BASE</v>
          </cell>
          <cell r="E909" t="str">
            <v>SP</v>
          </cell>
          <cell r="F909" t="str">
            <v>E0. On Production</v>
          </cell>
          <cell r="G909" t="str">
            <v>PT PERTAMINA HULU ENERGI OFFSHORE NORTH WEST JAVA</v>
          </cell>
          <cell r="H909">
            <v>50</v>
          </cell>
          <cell r="K909">
            <v>2000</v>
          </cell>
          <cell r="L909" t="str">
            <v/>
          </cell>
          <cell r="M909">
            <v>0.3</v>
          </cell>
          <cell r="N909" t="str">
            <v/>
          </cell>
          <cell r="P909" t="str">
            <v/>
          </cell>
          <cell r="Q909">
            <v>0.28515980000000002</v>
          </cell>
          <cell r="R909">
            <v>41.201270000000001</v>
          </cell>
          <cell r="S909">
            <v>0.6628349</v>
          </cell>
          <cell r="T909">
            <v>0.83979009999999998</v>
          </cell>
          <cell r="U909">
            <v>6.5399589473922788</v>
          </cell>
          <cell r="V909">
            <v>8.8289073200925466E-3</v>
          </cell>
          <cell r="X909">
            <v>31.047978144908402</v>
          </cell>
          <cell r="Z909">
            <v>10.090254067695131</v>
          </cell>
          <cell r="AA909">
            <v>30.844380000000001</v>
          </cell>
          <cell r="AB909">
            <v>10.0907</v>
          </cell>
          <cell r="AC909">
            <v>0.70949450000000003</v>
          </cell>
          <cell r="AD909">
            <v>35.474724999999999</v>
          </cell>
          <cell r="AE909">
            <v>11.01417</v>
          </cell>
          <cell r="AF909">
            <v>30.979019999999998</v>
          </cell>
        </row>
        <row r="910">
          <cell r="A910" t="str">
            <v>SP - BASE3. High Value</v>
          </cell>
          <cell r="B910" t="str">
            <v>Gas</v>
          </cell>
          <cell r="C910" t="str">
            <v>3. High Value</v>
          </cell>
          <cell r="D910" t="str">
            <v>SP - BASE</v>
          </cell>
          <cell r="E910" t="str">
            <v>SP</v>
          </cell>
          <cell r="F910" t="str">
            <v>E0. On Production</v>
          </cell>
          <cell r="G910" t="str">
            <v>PT PERTAMINA HULU ENERGI OFFSHORE NORTH WEST JAVA</v>
          </cell>
          <cell r="H910">
            <v>60</v>
          </cell>
          <cell r="K910">
            <v>2000</v>
          </cell>
          <cell r="L910" t="str">
            <v/>
          </cell>
          <cell r="M910">
            <v>0.3</v>
          </cell>
          <cell r="N910" t="str">
            <v/>
          </cell>
          <cell r="P910" t="str">
            <v/>
          </cell>
          <cell r="Q910">
            <v>0.28515980000000002</v>
          </cell>
          <cell r="R910">
            <v>41.201270000000001</v>
          </cell>
          <cell r="S910">
            <v>0.6628349</v>
          </cell>
          <cell r="T910">
            <v>0.83979009999999998</v>
          </cell>
          <cell r="U910">
            <v>6.5399589473922788</v>
          </cell>
          <cell r="V910">
            <v>8.8289073200925466E-3</v>
          </cell>
          <cell r="X910">
            <v>31.047978144908402</v>
          </cell>
          <cell r="Z910">
            <v>10.090254067695131</v>
          </cell>
          <cell r="AA910">
            <v>30.844380000000001</v>
          </cell>
          <cell r="AB910">
            <v>10.0907</v>
          </cell>
          <cell r="AC910">
            <v>0.70949450000000003</v>
          </cell>
          <cell r="AD910">
            <v>42.569670000000002</v>
          </cell>
          <cell r="AE910">
            <v>11.01417</v>
          </cell>
          <cell r="AF910">
            <v>30.979019999999998</v>
          </cell>
        </row>
        <row r="911">
          <cell r="A911" t="str">
            <v>U - BASE1. Low Value</v>
          </cell>
          <cell r="B911" t="str">
            <v>Oil-Gas</v>
          </cell>
          <cell r="C911" t="str">
            <v>1. Low Value</v>
          </cell>
          <cell r="D911" t="str">
            <v>U - BASE</v>
          </cell>
          <cell r="E911" t="str">
            <v>U</v>
          </cell>
          <cell r="F911" t="str">
            <v>E0. On Production</v>
          </cell>
          <cell r="G911" t="str">
            <v>PT PERTAMINA HULU ENERGI OFFSHORE NORTH WEST JAVA</v>
          </cell>
          <cell r="H911">
            <v>165</v>
          </cell>
          <cell r="I911">
            <v>6.0289999999999999</v>
          </cell>
          <cell r="Q911">
            <v>0.32183349999999999</v>
          </cell>
          <cell r="R911">
            <v>160.48609999999999</v>
          </cell>
          <cell r="S911">
            <v>0.6991754</v>
          </cell>
          <cell r="T911">
            <v>0.77465340000000005</v>
          </cell>
          <cell r="U911">
            <v>27.974494175961013</v>
          </cell>
          <cell r="V911">
            <v>3.7765407763684838E-2</v>
          </cell>
          <cell r="AA911">
            <v>95.166089999999997</v>
          </cell>
          <cell r="AB911">
            <v>15.856540000000001</v>
          </cell>
          <cell r="AC911">
            <v>0.29660160000000002</v>
          </cell>
          <cell r="AD911">
            <v>48.939264000000001</v>
          </cell>
          <cell r="AE911">
            <v>4.1918110000000004</v>
          </cell>
          <cell r="AF911">
            <v>8.9900819999999992</v>
          </cell>
        </row>
        <row r="912">
          <cell r="A912" t="str">
            <v>U - BASE2. Middle Value</v>
          </cell>
          <cell r="B912" t="str">
            <v>Oil-Gas</v>
          </cell>
          <cell r="C912" t="str">
            <v>2. Middle Value</v>
          </cell>
          <cell r="D912" t="str">
            <v>U - BASE</v>
          </cell>
          <cell r="E912" t="str">
            <v>U</v>
          </cell>
          <cell r="F912" t="str">
            <v>E0. On Production</v>
          </cell>
          <cell r="G912" t="str">
            <v>PT PERTAMINA HULU ENERGI OFFSHORE NORTH WEST JAVA</v>
          </cell>
          <cell r="H912">
            <v>165</v>
          </cell>
          <cell r="I912">
            <v>6.2750000000000004</v>
          </cell>
          <cell r="Q912">
            <v>0.32183349999999999</v>
          </cell>
          <cell r="R912">
            <v>160.48609999999999</v>
          </cell>
          <cell r="S912">
            <v>0.6991754</v>
          </cell>
          <cell r="T912">
            <v>0.77465340000000005</v>
          </cell>
          <cell r="U912">
            <v>27.974494175961013</v>
          </cell>
          <cell r="V912">
            <v>3.7765407763684838E-2</v>
          </cell>
          <cell r="AA912">
            <v>95.166089999999997</v>
          </cell>
          <cell r="AB912">
            <v>15.856540000000001</v>
          </cell>
          <cell r="AC912">
            <v>0.29660160000000002</v>
          </cell>
          <cell r="AD912">
            <v>48.939264000000001</v>
          </cell>
          <cell r="AE912">
            <v>4.1918110000000004</v>
          </cell>
          <cell r="AF912">
            <v>8.9900819999999992</v>
          </cell>
        </row>
        <row r="913">
          <cell r="A913" t="str">
            <v>U - BASE3. High Value</v>
          </cell>
          <cell r="B913" t="str">
            <v>Oil-Gas</v>
          </cell>
          <cell r="C913" t="str">
            <v>3. High Value</v>
          </cell>
          <cell r="D913" t="str">
            <v>U - BASE</v>
          </cell>
          <cell r="E913" t="str">
            <v>U</v>
          </cell>
          <cell r="F913" t="str">
            <v>E0. On Production</v>
          </cell>
          <cell r="G913" t="str">
            <v>PT PERTAMINA HULU ENERGI OFFSHORE NORTH WEST JAVA</v>
          </cell>
          <cell r="H913">
            <v>165</v>
          </cell>
          <cell r="I913">
            <v>8.8070000000000004</v>
          </cell>
          <cell r="Q913">
            <v>0.32183349999999999</v>
          </cell>
          <cell r="R913">
            <v>160.48609999999999</v>
          </cell>
          <cell r="S913">
            <v>0.6991754</v>
          </cell>
          <cell r="T913">
            <v>0.77465340000000005</v>
          </cell>
          <cell r="U913">
            <v>27.974494175961013</v>
          </cell>
          <cell r="V913">
            <v>3.7765407763684838E-2</v>
          </cell>
          <cell r="AA913">
            <v>95.166089999999997</v>
          </cell>
          <cell r="AB913">
            <v>15.856540000000001</v>
          </cell>
          <cell r="AC913">
            <v>0.29660160000000002</v>
          </cell>
          <cell r="AD913">
            <v>48.939264000000001</v>
          </cell>
          <cell r="AE913">
            <v>4.1918110000000004</v>
          </cell>
          <cell r="AF913">
            <v>8.9900819999999992</v>
          </cell>
        </row>
        <row r="914">
          <cell r="A914" t="str">
            <v>UL - BASE1. Low Value</v>
          </cell>
          <cell r="B914" t="str">
            <v>Oil-Gas</v>
          </cell>
          <cell r="C914" t="str">
            <v>1. Low Value</v>
          </cell>
          <cell r="D914" t="str">
            <v>UL - BASE</v>
          </cell>
          <cell r="E914" t="str">
            <v>UL</v>
          </cell>
          <cell r="F914" t="str">
            <v>E0. On Production</v>
          </cell>
          <cell r="G914" t="str">
            <v>PT PERTAMINA HULU ENERGI OFFSHORE NORTH WEST JAVA</v>
          </cell>
          <cell r="H914">
            <v>30</v>
          </cell>
          <cell r="I914">
            <v>0.161</v>
          </cell>
          <cell r="K914">
            <v>3500</v>
          </cell>
          <cell r="L914">
            <v>89.65</v>
          </cell>
          <cell r="M914">
            <v>0.25</v>
          </cell>
          <cell r="N914" t="str">
            <v/>
          </cell>
          <cell r="O914">
            <v>0</v>
          </cell>
          <cell r="P914" t="str">
            <v/>
          </cell>
          <cell r="Q914">
            <v>0.24737960000000001</v>
          </cell>
          <cell r="R914">
            <v>1018.976</v>
          </cell>
          <cell r="S914">
            <v>0.40811819999999999</v>
          </cell>
          <cell r="T914">
            <v>0.90038810000000002</v>
          </cell>
          <cell r="U914">
            <v>92.628268776053133</v>
          </cell>
          <cell r="V914">
            <v>0.12504763513393075</v>
          </cell>
          <cell r="AA914">
            <v>130.66480000000001</v>
          </cell>
          <cell r="AB914">
            <v>198.37129999999999</v>
          </cell>
          <cell r="AC914">
            <v>0.34974699999999997</v>
          </cell>
          <cell r="AD914">
            <v>10.49241</v>
          </cell>
          <cell r="AE914">
            <v>73.923599999999993</v>
          </cell>
          <cell r="AF914">
            <v>399.33179999999999</v>
          </cell>
        </row>
        <row r="915">
          <cell r="A915" t="str">
            <v>UL - BASE2. Middle Value</v>
          </cell>
          <cell r="B915" t="str">
            <v>Oil-Gas</v>
          </cell>
          <cell r="C915" t="str">
            <v>2. Middle Value</v>
          </cell>
          <cell r="D915" t="str">
            <v>UL - BASE</v>
          </cell>
          <cell r="E915" t="str">
            <v>UL</v>
          </cell>
          <cell r="F915" t="str">
            <v>E0. On Production</v>
          </cell>
          <cell r="G915" t="str">
            <v>PT PERTAMINA HULU ENERGI OFFSHORE NORTH WEST JAVA</v>
          </cell>
          <cell r="H915">
            <v>41.35</v>
          </cell>
          <cell r="I915">
            <v>0.31900000000000001</v>
          </cell>
          <cell r="K915">
            <v>3500</v>
          </cell>
          <cell r="L915">
            <v>89.65</v>
          </cell>
          <cell r="M915">
            <v>0.25</v>
          </cell>
          <cell r="N915" t="str">
            <v/>
          </cell>
          <cell r="O915">
            <v>0</v>
          </cell>
          <cell r="P915" t="str">
            <v/>
          </cell>
          <cell r="Q915">
            <v>0.24737960000000001</v>
          </cell>
          <cell r="R915">
            <v>1018.976</v>
          </cell>
          <cell r="S915">
            <v>0.40811819999999999</v>
          </cell>
          <cell r="T915">
            <v>0.90038810000000002</v>
          </cell>
          <cell r="U915">
            <v>92.628268776053133</v>
          </cell>
          <cell r="V915">
            <v>0.12504763513393075</v>
          </cell>
          <cell r="AA915">
            <v>130.66480000000001</v>
          </cell>
          <cell r="AB915">
            <v>198.37129999999999</v>
          </cell>
          <cell r="AC915">
            <v>0.34974699999999997</v>
          </cell>
          <cell r="AD915">
            <v>14.46203845</v>
          </cell>
          <cell r="AE915">
            <v>73.923599999999993</v>
          </cell>
          <cell r="AF915">
            <v>399.33179999999999</v>
          </cell>
        </row>
        <row r="916">
          <cell r="A916" t="str">
            <v>UL - BASE3. High Value</v>
          </cell>
          <cell r="B916" t="str">
            <v>Oil-Gas</v>
          </cell>
          <cell r="C916" t="str">
            <v>3. High Value</v>
          </cell>
          <cell r="D916" t="str">
            <v>UL - BASE</v>
          </cell>
          <cell r="E916" t="str">
            <v>UL</v>
          </cell>
          <cell r="F916" t="str">
            <v>E0. On Production</v>
          </cell>
          <cell r="G916" t="str">
            <v>PT PERTAMINA HULU ENERGI OFFSHORE NORTH WEST JAVA</v>
          </cell>
          <cell r="H916">
            <v>42</v>
          </cell>
          <cell r="I916">
            <v>0.442</v>
          </cell>
          <cell r="K916">
            <v>3500</v>
          </cell>
          <cell r="L916">
            <v>89.65</v>
          </cell>
          <cell r="M916">
            <v>0.25</v>
          </cell>
          <cell r="N916" t="str">
            <v/>
          </cell>
          <cell r="O916">
            <v>0</v>
          </cell>
          <cell r="P916" t="str">
            <v/>
          </cell>
          <cell r="Q916">
            <v>0.24737960000000001</v>
          </cell>
          <cell r="R916">
            <v>1018.976</v>
          </cell>
          <cell r="S916">
            <v>0.40811819999999999</v>
          </cell>
          <cell r="T916">
            <v>0.90038810000000002</v>
          </cell>
          <cell r="U916">
            <v>92.628268776053133</v>
          </cell>
          <cell r="V916">
            <v>0.12504763513393075</v>
          </cell>
          <cell r="AA916">
            <v>130.66480000000001</v>
          </cell>
          <cell r="AB916">
            <v>198.37129999999999</v>
          </cell>
          <cell r="AC916">
            <v>0.34974699999999997</v>
          </cell>
          <cell r="AD916">
            <v>14.689373999999999</v>
          </cell>
          <cell r="AE916">
            <v>73.923599999999993</v>
          </cell>
          <cell r="AF916">
            <v>399.33179999999999</v>
          </cell>
        </row>
        <row r="917">
          <cell r="A917" t="str">
            <v>YA - BASE1. Low Value</v>
          </cell>
          <cell r="B917" t="str">
            <v>Gas</v>
          </cell>
          <cell r="C917" t="str">
            <v>1. Low Value</v>
          </cell>
          <cell r="D917" t="str">
            <v>YA - BASE</v>
          </cell>
          <cell r="E917" t="str">
            <v>YA</v>
          </cell>
          <cell r="F917" t="str">
            <v>E0. On Production</v>
          </cell>
          <cell r="G917" t="str">
            <v>PT PERTAMINA HULU ENERGI OFFSHORE NORTH WEST JAVA</v>
          </cell>
          <cell r="H917">
            <v>74.480999999999995</v>
          </cell>
          <cell r="K917">
            <v>2300</v>
          </cell>
          <cell r="L917">
            <v>67.650000000000006</v>
          </cell>
          <cell r="Q917">
            <v>0.20973420000000001</v>
          </cell>
          <cell r="R917">
            <v>153.85319999999999</v>
          </cell>
          <cell r="S917">
            <v>0.48437330000000001</v>
          </cell>
          <cell r="T917">
            <v>0.64853249999999996</v>
          </cell>
          <cell r="U917">
            <v>10.136493071445157</v>
          </cell>
          <cell r="V917">
            <v>1.368420789770158E-2</v>
          </cell>
          <cell r="AA917">
            <v>34.50609</v>
          </cell>
          <cell r="AB917">
            <v>273.274</v>
          </cell>
          <cell r="AC917">
            <v>0.45217740000000001</v>
          </cell>
          <cell r="AD917">
            <v>33.678624929400002</v>
          </cell>
          <cell r="AE917">
            <v>21.554770000000001</v>
          </cell>
          <cell r="AF917">
            <v>195.8458</v>
          </cell>
        </row>
        <row r="918">
          <cell r="A918" t="str">
            <v>YA - BASE2. Middle Value</v>
          </cell>
          <cell r="B918" t="str">
            <v>Gas</v>
          </cell>
          <cell r="C918" t="str">
            <v>2. Middle Value</v>
          </cell>
          <cell r="D918" t="str">
            <v>YA - BASE</v>
          </cell>
          <cell r="E918" t="str">
            <v>YA</v>
          </cell>
          <cell r="F918" t="str">
            <v>E0. On Production</v>
          </cell>
          <cell r="G918" t="str">
            <v>PT PERTAMINA HULU ENERGI OFFSHORE NORTH WEST JAVA</v>
          </cell>
          <cell r="H918">
            <v>80.7</v>
          </cell>
          <cell r="K918">
            <v>2300</v>
          </cell>
          <cell r="L918">
            <v>67.650000000000006</v>
          </cell>
          <cell r="Q918">
            <v>0.20973420000000001</v>
          </cell>
          <cell r="R918">
            <v>153.85319999999999</v>
          </cell>
          <cell r="S918">
            <v>0.48437330000000001</v>
          </cell>
          <cell r="T918">
            <v>0.64853249999999996</v>
          </cell>
          <cell r="U918">
            <v>10.136493071445157</v>
          </cell>
          <cell r="V918">
            <v>1.368420789770158E-2</v>
          </cell>
          <cell r="AA918">
            <v>34.50609</v>
          </cell>
          <cell r="AB918">
            <v>273.274</v>
          </cell>
          <cell r="AC918">
            <v>0.45217740000000001</v>
          </cell>
          <cell r="AD918">
            <v>36.49071618</v>
          </cell>
          <cell r="AE918">
            <v>21.554770000000001</v>
          </cell>
          <cell r="AF918">
            <v>195.8458</v>
          </cell>
        </row>
        <row r="919">
          <cell r="A919" t="str">
            <v>YA - BASE3. High Value</v>
          </cell>
          <cell r="B919" t="str">
            <v>Gas</v>
          </cell>
          <cell r="C919" t="str">
            <v>3. High Value</v>
          </cell>
          <cell r="D919" t="str">
            <v>YA - BASE</v>
          </cell>
          <cell r="E919" t="str">
            <v>YA</v>
          </cell>
          <cell r="F919" t="str">
            <v>E0. On Production</v>
          </cell>
          <cell r="G919" t="str">
            <v>PT PERTAMINA HULU ENERGI OFFSHORE NORTH WEST JAVA</v>
          </cell>
          <cell r="H919">
            <v>80.7</v>
          </cell>
          <cell r="K919">
            <v>2300</v>
          </cell>
          <cell r="L919">
            <v>67.650000000000006</v>
          </cell>
          <cell r="Q919">
            <v>0.20973420000000001</v>
          </cell>
          <cell r="R919">
            <v>153.85319999999999</v>
          </cell>
          <cell r="S919">
            <v>0.48437330000000001</v>
          </cell>
          <cell r="T919">
            <v>0.64853249999999996</v>
          </cell>
          <cell r="U919">
            <v>10.136493071445157</v>
          </cell>
          <cell r="V919">
            <v>1.368420789770158E-2</v>
          </cell>
          <cell r="AA919">
            <v>34.50609</v>
          </cell>
          <cell r="AB919">
            <v>273.274</v>
          </cell>
          <cell r="AC919">
            <v>0.45217740000000001</v>
          </cell>
          <cell r="AD919">
            <v>36.49071618</v>
          </cell>
          <cell r="AE919">
            <v>21.554770000000001</v>
          </cell>
          <cell r="AF919">
            <v>195.8458</v>
          </cell>
        </row>
        <row r="920">
          <cell r="A920" t="str">
            <v>ZULU - BASE1. Low Value</v>
          </cell>
          <cell r="B920" t="str">
            <v>Oil-Gas</v>
          </cell>
          <cell r="C920" t="str">
            <v>1. Low Value</v>
          </cell>
          <cell r="D920" t="str">
            <v>ZULU - BASE</v>
          </cell>
          <cell r="E920" t="str">
            <v>ZULU</v>
          </cell>
          <cell r="F920" t="str">
            <v>E0. On Production</v>
          </cell>
          <cell r="G920" t="str">
            <v>PT PERTAMINA HULU ENERGI OFFSHORE NORTH WEST JAVA</v>
          </cell>
          <cell r="H920">
            <v>136.4</v>
          </cell>
          <cell r="K920">
            <v>2600</v>
          </cell>
          <cell r="L920">
            <v>68.2</v>
          </cell>
          <cell r="Q920">
            <v>0.2979077</v>
          </cell>
          <cell r="R920">
            <v>80.441249999999997</v>
          </cell>
          <cell r="S920">
            <v>0.50012299999999998</v>
          </cell>
          <cell r="T920">
            <v>0.59961109999999995</v>
          </cell>
          <cell r="U920">
            <v>7.1863279206967396</v>
          </cell>
          <cell r="V920">
            <v>9.7015017516163017E-3</v>
          </cell>
          <cell r="AA920">
            <v>29.166149999999998</v>
          </cell>
          <cell r="AB920">
            <v>23.16995</v>
          </cell>
          <cell r="AC920">
            <v>0.32840350000000001</v>
          </cell>
          <cell r="AD920">
            <v>44.794237400000007</v>
          </cell>
          <cell r="AE920">
            <v>9.1030200000000008</v>
          </cell>
          <cell r="AF920">
            <v>35.115229999999997</v>
          </cell>
        </row>
        <row r="921">
          <cell r="A921" t="str">
            <v>ZULU - BASE2. Middle Value</v>
          </cell>
          <cell r="B921" t="str">
            <v>Oil-Gas</v>
          </cell>
          <cell r="C921" t="str">
            <v>2. Middle Value</v>
          </cell>
          <cell r="D921" t="str">
            <v>ZULU - BASE</v>
          </cell>
          <cell r="E921" t="str">
            <v>ZULU</v>
          </cell>
          <cell r="F921" t="str">
            <v>E0. On Production</v>
          </cell>
          <cell r="G921" t="str">
            <v>PT PERTAMINA HULU ENERGI OFFSHORE NORTH WEST JAVA</v>
          </cell>
          <cell r="H921">
            <v>136.4</v>
          </cell>
          <cell r="K921">
            <v>2600</v>
          </cell>
          <cell r="L921">
            <v>68.2</v>
          </cell>
          <cell r="Q921">
            <v>0.2979077</v>
          </cell>
          <cell r="R921">
            <v>80.441249999999997</v>
          </cell>
          <cell r="S921">
            <v>0.50012299999999998</v>
          </cell>
          <cell r="T921">
            <v>0.59961109999999995</v>
          </cell>
          <cell r="U921">
            <v>7.1863279206967396</v>
          </cell>
          <cell r="V921">
            <v>9.7015017516163017E-3</v>
          </cell>
          <cell r="AA921">
            <v>29.166149999999998</v>
          </cell>
          <cell r="AB921">
            <v>23.16995</v>
          </cell>
          <cell r="AC921">
            <v>0.32840350000000001</v>
          </cell>
          <cell r="AD921">
            <v>44.794237400000007</v>
          </cell>
          <cell r="AE921">
            <v>9.1030200000000008</v>
          </cell>
          <cell r="AF921">
            <v>35.115229999999997</v>
          </cell>
        </row>
        <row r="922">
          <cell r="A922" t="str">
            <v>ZULU - BASE3. High Value</v>
          </cell>
          <cell r="B922" t="str">
            <v>Oil-Gas</v>
          </cell>
          <cell r="C922" t="str">
            <v>3. High Value</v>
          </cell>
          <cell r="D922" t="str">
            <v>ZULU - BASE</v>
          </cell>
          <cell r="E922" t="str">
            <v>ZULU</v>
          </cell>
          <cell r="F922" t="str">
            <v>E0. On Production</v>
          </cell>
          <cell r="G922" t="str">
            <v>PT PERTAMINA HULU ENERGI OFFSHORE NORTH WEST JAVA</v>
          </cell>
          <cell r="H922">
            <v>136.4</v>
          </cell>
          <cell r="K922">
            <v>2600</v>
          </cell>
          <cell r="L922">
            <v>68.2</v>
          </cell>
          <cell r="Q922">
            <v>0.2979077</v>
          </cell>
          <cell r="R922">
            <v>80.441249999999997</v>
          </cell>
          <cell r="S922">
            <v>0.50012299999999998</v>
          </cell>
          <cell r="T922">
            <v>0.59961109999999995</v>
          </cell>
          <cell r="U922">
            <v>7.1863279206967396</v>
          </cell>
          <cell r="V922">
            <v>9.7015017516163017E-3</v>
          </cell>
          <cell r="AA922">
            <v>29.166149999999998</v>
          </cell>
          <cell r="AB922">
            <v>23.16995</v>
          </cell>
          <cell r="AC922">
            <v>0.32840350000000001</v>
          </cell>
          <cell r="AD922">
            <v>44.794237400000007</v>
          </cell>
          <cell r="AE922">
            <v>9.1030200000000008</v>
          </cell>
          <cell r="AF922">
            <v>35.115229999999997</v>
          </cell>
        </row>
        <row r="923">
          <cell r="A923" t="str">
            <v>KLN BASE1. Low Value</v>
          </cell>
          <cell r="B923" t="str">
            <v>Oil-Gas</v>
          </cell>
          <cell r="C923" t="str">
            <v>1. Low Value</v>
          </cell>
          <cell r="D923" t="str">
            <v>KLN BASE</v>
          </cell>
          <cell r="E923" t="str">
            <v>KLN</v>
          </cell>
          <cell r="F923" t="str">
            <v>E0. On Production</v>
          </cell>
          <cell r="G923" t="str">
            <v>PETROGAS (BASIN) LTD.</v>
          </cell>
          <cell r="H923">
            <v>222</v>
          </cell>
          <cell r="K923">
            <v>7900</v>
          </cell>
          <cell r="L923">
            <v>125.4</v>
          </cell>
          <cell r="N923" t="str">
            <v/>
          </cell>
          <cell r="P923" t="str">
            <v/>
          </cell>
          <cell r="Q923">
            <v>0.24415000000000001</v>
          </cell>
          <cell r="R923">
            <v>340.88670000000002</v>
          </cell>
          <cell r="S923">
            <v>0.51379870000000005</v>
          </cell>
          <cell r="T923">
            <v>0.82623539999999995</v>
          </cell>
          <cell r="U923">
            <v>35.331622797784291</v>
          </cell>
          <cell r="V923">
            <v>4.7697489488751028E-2</v>
          </cell>
          <cell r="AA923">
            <v>43.605440000000002</v>
          </cell>
          <cell r="AB923">
            <v>17.679179999999999</v>
          </cell>
          <cell r="AC923">
            <v>0.31252059999999998</v>
          </cell>
          <cell r="AD923">
            <v>69.379573199999996</v>
          </cell>
          <cell r="AE923">
            <v>14.33159</v>
          </cell>
          <cell r="AF923">
            <v>38.635489999999997</v>
          </cell>
        </row>
        <row r="924">
          <cell r="A924" t="str">
            <v>KLN BASE2. Middle Value</v>
          </cell>
          <cell r="B924" t="str">
            <v>Oil-Gas</v>
          </cell>
          <cell r="C924" t="str">
            <v>2. Middle Value</v>
          </cell>
          <cell r="D924" t="str">
            <v>KLN BASE</v>
          </cell>
          <cell r="E924" t="str">
            <v>KLN</v>
          </cell>
          <cell r="F924" t="str">
            <v>E0. On Production</v>
          </cell>
          <cell r="G924" t="str">
            <v>PETROGAS (BASIN) LTD.</v>
          </cell>
          <cell r="H924">
            <v>222</v>
          </cell>
          <cell r="K924">
            <v>7900</v>
          </cell>
          <cell r="L924">
            <v>125.4</v>
          </cell>
          <cell r="N924" t="str">
            <v/>
          </cell>
          <cell r="P924" t="str">
            <v/>
          </cell>
          <cell r="Q924">
            <v>0.24415000000000001</v>
          </cell>
          <cell r="R924">
            <v>340.88670000000002</v>
          </cell>
          <cell r="S924">
            <v>0.51379870000000005</v>
          </cell>
          <cell r="T924">
            <v>0.82623539999999995</v>
          </cell>
          <cell r="U924">
            <v>35.331622797784291</v>
          </cell>
          <cell r="V924">
            <v>4.7697489488751028E-2</v>
          </cell>
          <cell r="AA924">
            <v>43.605440000000002</v>
          </cell>
          <cell r="AB924">
            <v>17.679179999999999</v>
          </cell>
          <cell r="AC924">
            <v>0.31252059999999998</v>
          </cell>
          <cell r="AD924">
            <v>69.379573199999996</v>
          </cell>
          <cell r="AE924">
            <v>14.33159</v>
          </cell>
          <cell r="AF924">
            <v>38.635489999999997</v>
          </cell>
        </row>
        <row r="925">
          <cell r="A925" t="str">
            <v>KLN BASE3. High Value</v>
          </cell>
          <cell r="B925" t="str">
            <v>Oil-Gas</v>
          </cell>
          <cell r="C925" t="str">
            <v>3. High Value</v>
          </cell>
          <cell r="D925" t="str">
            <v>KLN BASE</v>
          </cell>
          <cell r="E925" t="str">
            <v>KLN</v>
          </cell>
          <cell r="F925" t="str">
            <v>E0. On Production</v>
          </cell>
          <cell r="G925" t="str">
            <v>PETROGAS (BASIN) LTD.</v>
          </cell>
          <cell r="H925">
            <v>222</v>
          </cell>
          <cell r="K925">
            <v>7900</v>
          </cell>
          <cell r="L925">
            <v>125.4</v>
          </cell>
          <cell r="N925" t="str">
            <v/>
          </cell>
          <cell r="P925" t="str">
            <v/>
          </cell>
          <cell r="Q925">
            <v>0.24415000000000001</v>
          </cell>
          <cell r="R925">
            <v>340.88670000000002</v>
          </cell>
          <cell r="S925">
            <v>0.51379870000000005</v>
          </cell>
          <cell r="T925">
            <v>0.82623539999999995</v>
          </cell>
          <cell r="U925">
            <v>35.331622797784291</v>
          </cell>
          <cell r="V925">
            <v>4.7697489488751028E-2</v>
          </cell>
          <cell r="AA925">
            <v>43.605440000000002</v>
          </cell>
          <cell r="AB925">
            <v>17.679179999999999</v>
          </cell>
          <cell r="AC925">
            <v>0.31252059999999998</v>
          </cell>
          <cell r="AD925">
            <v>69.379573199999996</v>
          </cell>
          <cell r="AE925">
            <v>14.33159</v>
          </cell>
          <cell r="AF925">
            <v>38.635489999999997</v>
          </cell>
        </row>
        <row r="926">
          <cell r="A926" t="str">
            <v>KMS - BASE1. Low Value</v>
          </cell>
          <cell r="B926" t="str">
            <v>Oil-Gas</v>
          </cell>
          <cell r="C926" t="str">
            <v>1. Low Value</v>
          </cell>
          <cell r="D926" t="str">
            <v>KMS - BASE</v>
          </cell>
          <cell r="E926" t="str">
            <v>KMS</v>
          </cell>
          <cell r="F926" t="str">
            <v>X3. Development Not Viable</v>
          </cell>
          <cell r="G926" t="str">
            <v>PT PERTAMINA HULU ENERGI OFFSHORE NORTH WEST JAVA</v>
          </cell>
          <cell r="H926">
            <v>40.78</v>
          </cell>
          <cell r="K926">
            <v>5200</v>
          </cell>
          <cell r="L926">
            <v>81.125</v>
          </cell>
          <cell r="N926" t="str">
            <v/>
          </cell>
          <cell r="P926" t="str">
            <v/>
          </cell>
          <cell r="Q926">
            <v>0.19514599999999999</v>
          </cell>
          <cell r="R926">
            <v>117.0372</v>
          </cell>
          <cell r="S926">
            <v>0.47234320000000002</v>
          </cell>
          <cell r="T926">
            <v>0.80796820000000003</v>
          </cell>
          <cell r="U926">
            <v>8.7163670963022781</v>
          </cell>
          <cell r="V926">
            <v>1.1767045921877259E-2</v>
          </cell>
          <cell r="Y926">
            <v>30.845808694882649</v>
          </cell>
          <cell r="Z926">
            <v>6.8987999422330901</v>
          </cell>
          <cell r="AA926">
            <v>30.858969999999999</v>
          </cell>
          <cell r="AB926">
            <v>7.7657629999999997</v>
          </cell>
          <cell r="AC926">
            <v>0.31261679999999997</v>
          </cell>
          <cell r="AD926">
            <v>12.748513103999999</v>
          </cell>
          <cell r="AE926">
            <v>28.184609999999999</v>
          </cell>
          <cell r="AF926">
            <v>8.4212779999999992</v>
          </cell>
        </row>
        <row r="927">
          <cell r="A927" t="str">
            <v>KMS - BASE2. Middle Value</v>
          </cell>
          <cell r="B927" t="str">
            <v>Oil-Gas</v>
          </cell>
          <cell r="C927" t="str">
            <v>2. Middle Value</v>
          </cell>
          <cell r="D927" t="str">
            <v>KMS - BASE</v>
          </cell>
          <cell r="E927" t="str">
            <v>KMS</v>
          </cell>
          <cell r="F927" t="str">
            <v>X3. Development Not Viable</v>
          </cell>
          <cell r="G927" t="str">
            <v>PT PERTAMINA HULU ENERGI OFFSHORE NORTH WEST JAVA</v>
          </cell>
          <cell r="H927">
            <v>40.78</v>
          </cell>
          <cell r="K927">
            <v>5200</v>
          </cell>
          <cell r="L927">
            <v>81.125</v>
          </cell>
          <cell r="N927" t="str">
            <v/>
          </cell>
          <cell r="P927" t="str">
            <v/>
          </cell>
          <cell r="Q927">
            <v>0.19514599999999999</v>
          </cell>
          <cell r="R927">
            <v>117.0372</v>
          </cell>
          <cell r="S927">
            <v>0.47234320000000002</v>
          </cell>
          <cell r="T927">
            <v>0.80796820000000003</v>
          </cell>
          <cell r="U927">
            <v>8.7163670963022781</v>
          </cell>
          <cell r="V927">
            <v>1.1767045921877259E-2</v>
          </cell>
          <cell r="Y927">
            <v>30.845808694882649</v>
          </cell>
          <cell r="Z927">
            <v>6.8987999422330901</v>
          </cell>
          <cell r="AA927">
            <v>30.858969999999999</v>
          </cell>
          <cell r="AB927">
            <v>7.7657629999999997</v>
          </cell>
          <cell r="AC927">
            <v>0.31261679999999997</v>
          </cell>
          <cell r="AD927">
            <v>12.748513103999999</v>
          </cell>
          <cell r="AE927">
            <v>28.184609999999999</v>
          </cell>
          <cell r="AF927">
            <v>8.4212779999999992</v>
          </cell>
        </row>
        <row r="928">
          <cell r="A928" t="str">
            <v>KMS - BASE3. High Value</v>
          </cell>
          <cell r="B928" t="str">
            <v>Oil-Gas</v>
          </cell>
          <cell r="C928" t="str">
            <v>3. High Value</v>
          </cell>
          <cell r="D928" t="str">
            <v>KMS - BASE</v>
          </cell>
          <cell r="E928" t="str">
            <v>KMS</v>
          </cell>
          <cell r="F928" t="str">
            <v>X3. Development Not Viable</v>
          </cell>
          <cell r="G928" t="str">
            <v>PT PERTAMINA HULU ENERGI OFFSHORE NORTH WEST JAVA</v>
          </cell>
          <cell r="H928">
            <v>40.78</v>
          </cell>
          <cell r="K928">
            <v>5200</v>
          </cell>
          <cell r="L928">
            <v>81.125</v>
          </cell>
          <cell r="N928" t="str">
            <v/>
          </cell>
          <cell r="P928" t="str">
            <v/>
          </cell>
          <cell r="Q928">
            <v>0.19514599999999999</v>
          </cell>
          <cell r="R928">
            <v>117.0372</v>
          </cell>
          <cell r="S928">
            <v>0.47234320000000002</v>
          </cell>
          <cell r="T928">
            <v>0.80796820000000003</v>
          </cell>
          <cell r="U928">
            <v>8.7163670963022781</v>
          </cell>
          <cell r="V928">
            <v>1.1767045921877259E-2</v>
          </cell>
          <cell r="Y928">
            <v>30.845808694882649</v>
          </cell>
          <cell r="Z928">
            <v>6.8987999422330901</v>
          </cell>
          <cell r="AA928">
            <v>30.858969999999999</v>
          </cell>
          <cell r="AB928">
            <v>7.7657629999999997</v>
          </cell>
          <cell r="AC928">
            <v>0.31261679999999997</v>
          </cell>
          <cell r="AD928">
            <v>12.748513103999999</v>
          </cell>
          <cell r="AE928">
            <v>28.184609999999999</v>
          </cell>
          <cell r="AF928">
            <v>8.4212779999999992</v>
          </cell>
        </row>
        <row r="929">
          <cell r="A929" t="str">
            <v>KONENG - BASE1. Low Value</v>
          </cell>
          <cell r="B929" t="str">
            <v>Oil-Gas</v>
          </cell>
          <cell r="C929" t="str">
            <v>1. Low Value</v>
          </cell>
          <cell r="D929" t="str">
            <v>KONENG - BASE</v>
          </cell>
          <cell r="E929" t="str">
            <v>KONENG</v>
          </cell>
          <cell r="F929" t="str">
            <v>E0. On Production</v>
          </cell>
          <cell r="G929" t="str">
            <v>PT MEDCO E&amp;P INDONESIA</v>
          </cell>
          <cell r="H929">
            <v>25.417000000000002</v>
          </cell>
          <cell r="K929">
            <v>4149</v>
          </cell>
          <cell r="L929">
            <v>99.000000000000014</v>
          </cell>
          <cell r="N929">
            <v>20</v>
          </cell>
          <cell r="O929">
            <v>0</v>
          </cell>
          <cell r="P929" t="str">
            <v/>
          </cell>
          <cell r="Q929">
            <v>0.26760390000000001</v>
          </cell>
          <cell r="R929">
            <v>74.646259999999998</v>
          </cell>
          <cell r="S929">
            <v>0.34299370000000001</v>
          </cell>
          <cell r="T929">
            <v>0.71988770000000002</v>
          </cell>
          <cell r="U929">
            <v>4.9323216233701119</v>
          </cell>
          <cell r="V929">
            <v>6.6586060915545843E-3</v>
          </cell>
          <cell r="AA929">
            <v>36.284390000000002</v>
          </cell>
          <cell r="AB929">
            <v>11.777799999999999</v>
          </cell>
          <cell r="AC929">
            <v>0.31419760000000002</v>
          </cell>
          <cell r="AD929">
            <v>7.9859603992000014</v>
          </cell>
          <cell r="AE929">
            <v>3.0233680000000001</v>
          </cell>
          <cell r="AF929">
            <v>19.70823</v>
          </cell>
        </row>
        <row r="930">
          <cell r="A930" t="str">
            <v>KONENG - BASE2. Middle Value</v>
          </cell>
          <cell r="B930" t="str">
            <v>Oil-Gas</v>
          </cell>
          <cell r="C930" t="str">
            <v>2. Middle Value</v>
          </cell>
          <cell r="D930" t="str">
            <v>KONENG - BASE</v>
          </cell>
          <cell r="E930" t="str">
            <v>KONENG</v>
          </cell>
          <cell r="F930" t="str">
            <v>E0. On Production</v>
          </cell>
          <cell r="G930" t="str">
            <v>PT MEDCO E&amp;P INDONESIA</v>
          </cell>
          <cell r="H930">
            <v>25.417000000000002</v>
          </cell>
          <cell r="K930">
            <v>4149</v>
          </cell>
          <cell r="L930">
            <v>99.000000000000014</v>
          </cell>
          <cell r="N930">
            <v>20</v>
          </cell>
          <cell r="O930">
            <v>0</v>
          </cell>
          <cell r="P930" t="str">
            <v/>
          </cell>
          <cell r="Q930">
            <v>0.26760390000000001</v>
          </cell>
          <cell r="R930">
            <v>74.646259999999998</v>
          </cell>
          <cell r="S930">
            <v>0.34299370000000001</v>
          </cell>
          <cell r="T930">
            <v>0.71988770000000002</v>
          </cell>
          <cell r="U930">
            <v>4.9323216233701119</v>
          </cell>
          <cell r="V930">
            <v>6.6586060915545843E-3</v>
          </cell>
          <cell r="AA930">
            <v>36.284390000000002</v>
          </cell>
          <cell r="AB930">
            <v>11.777799999999999</v>
          </cell>
          <cell r="AC930">
            <v>0.31419760000000002</v>
          </cell>
          <cell r="AD930">
            <v>7.9859603992000014</v>
          </cell>
          <cell r="AE930">
            <v>3.0233680000000001</v>
          </cell>
          <cell r="AF930">
            <v>19.70823</v>
          </cell>
        </row>
        <row r="931">
          <cell r="A931" t="str">
            <v>KONENG - BASE3. High Value</v>
          </cell>
          <cell r="B931" t="str">
            <v>Oil-Gas</v>
          </cell>
          <cell r="C931" t="str">
            <v>3. High Value</v>
          </cell>
          <cell r="D931" t="str">
            <v>KONENG - BASE</v>
          </cell>
          <cell r="E931" t="str">
            <v>KONENG</v>
          </cell>
          <cell r="F931" t="str">
            <v>E0. On Production</v>
          </cell>
          <cell r="G931" t="str">
            <v>PT MEDCO E&amp;P INDONESIA</v>
          </cell>
          <cell r="H931">
            <v>25.417000000000002</v>
          </cell>
          <cell r="K931">
            <v>4149</v>
          </cell>
          <cell r="L931">
            <v>99.000000000000014</v>
          </cell>
          <cell r="N931">
            <v>20</v>
          </cell>
          <cell r="O931">
            <v>0</v>
          </cell>
          <cell r="P931" t="str">
            <v/>
          </cell>
          <cell r="Q931">
            <v>0.26760390000000001</v>
          </cell>
          <cell r="R931">
            <v>74.646259999999998</v>
          </cell>
          <cell r="S931">
            <v>0.34299370000000001</v>
          </cell>
          <cell r="T931">
            <v>0.71988770000000002</v>
          </cell>
          <cell r="U931">
            <v>4.9323216233701119</v>
          </cell>
          <cell r="V931">
            <v>6.6586060915545843E-3</v>
          </cell>
          <cell r="AA931">
            <v>36.284390000000002</v>
          </cell>
          <cell r="AB931">
            <v>11.777799999999999</v>
          </cell>
          <cell r="AC931">
            <v>0.31419760000000002</v>
          </cell>
          <cell r="AD931">
            <v>7.9859603992000014</v>
          </cell>
          <cell r="AE931">
            <v>3.0233680000000001</v>
          </cell>
          <cell r="AF931">
            <v>19.70823</v>
          </cell>
        </row>
        <row r="932">
          <cell r="A932" t="str">
            <v>KOPAR - BASE1. Low Value</v>
          </cell>
          <cell r="B932" t="str">
            <v>Oil-Gas</v>
          </cell>
          <cell r="C932" t="str">
            <v>1. Low Value</v>
          </cell>
          <cell r="D932" t="str">
            <v>KOPAR - BASE</v>
          </cell>
          <cell r="E932" t="str">
            <v>KOPAR</v>
          </cell>
          <cell r="F932" t="str">
            <v>E0. On Production</v>
          </cell>
          <cell r="G932" t="str">
            <v>PT PERTAMINA HULU ROKAN</v>
          </cell>
          <cell r="H932">
            <v>5.7149999999999999</v>
          </cell>
          <cell r="K932">
            <v>5300</v>
          </cell>
          <cell r="L932" t="str">
            <v/>
          </cell>
          <cell r="M932">
            <v>0.18</v>
          </cell>
          <cell r="N932" t="str">
            <v/>
          </cell>
          <cell r="P932" t="str">
            <v/>
          </cell>
          <cell r="Q932">
            <v>0.18337909999999999</v>
          </cell>
          <cell r="R932">
            <v>625.60059999999999</v>
          </cell>
          <cell r="S932">
            <v>0.46489229999999998</v>
          </cell>
          <cell r="T932">
            <v>0.81928900000000004</v>
          </cell>
          <cell r="U932">
            <v>43.695475573374551</v>
          </cell>
          <cell r="V932">
            <v>5.8988643085981084E-2</v>
          </cell>
          <cell r="AA932">
            <v>25.292619999999999</v>
          </cell>
          <cell r="AB932">
            <v>6.3248959999999999</v>
          </cell>
          <cell r="AC932">
            <v>0.32482719999999998</v>
          </cell>
          <cell r="AD932">
            <v>1.8563874479999998</v>
          </cell>
          <cell r="AE932">
            <v>2.1747390000000002</v>
          </cell>
          <cell r="AF932">
            <v>7.110684</v>
          </cell>
        </row>
        <row r="933">
          <cell r="A933" t="str">
            <v>KOPAR - BASE2. Middle Value</v>
          </cell>
          <cell r="B933" t="str">
            <v>Oil-Gas</v>
          </cell>
          <cell r="C933" t="str">
            <v>2. Middle Value</v>
          </cell>
          <cell r="D933" t="str">
            <v>KOPAR - BASE</v>
          </cell>
          <cell r="E933" t="str">
            <v>KOPAR</v>
          </cell>
          <cell r="F933" t="str">
            <v>E0. On Production</v>
          </cell>
          <cell r="G933" t="str">
            <v>PT PERTAMINA HULU ROKAN</v>
          </cell>
          <cell r="H933">
            <v>5.7149999999999999</v>
          </cell>
          <cell r="K933">
            <v>5300</v>
          </cell>
          <cell r="L933" t="str">
            <v/>
          </cell>
          <cell r="M933">
            <v>0.18</v>
          </cell>
          <cell r="N933" t="str">
            <v/>
          </cell>
          <cell r="P933" t="str">
            <v/>
          </cell>
          <cell r="Q933">
            <v>0.18337909999999999</v>
          </cell>
          <cell r="R933">
            <v>625.60059999999999</v>
          </cell>
          <cell r="S933">
            <v>0.46489229999999998</v>
          </cell>
          <cell r="T933">
            <v>0.81928900000000004</v>
          </cell>
          <cell r="U933">
            <v>43.695475573374551</v>
          </cell>
          <cell r="V933">
            <v>5.8988643085981084E-2</v>
          </cell>
          <cell r="AA933">
            <v>25.292619999999999</v>
          </cell>
          <cell r="AB933">
            <v>6.3248959999999999</v>
          </cell>
          <cell r="AC933">
            <v>0.32482719999999998</v>
          </cell>
          <cell r="AD933">
            <v>1.8563874479999998</v>
          </cell>
          <cell r="AE933">
            <v>2.1747390000000002</v>
          </cell>
          <cell r="AF933">
            <v>7.110684</v>
          </cell>
        </row>
        <row r="934">
          <cell r="A934" t="str">
            <v>KOPAR - BASE3. High Value</v>
          </cell>
          <cell r="B934" t="str">
            <v>Oil-Gas</v>
          </cell>
          <cell r="C934" t="str">
            <v>3. High Value</v>
          </cell>
          <cell r="D934" t="str">
            <v>KOPAR - BASE</v>
          </cell>
          <cell r="E934" t="str">
            <v>KOPAR</v>
          </cell>
          <cell r="F934" t="str">
            <v>E0. On Production</v>
          </cell>
          <cell r="G934" t="str">
            <v>PT PERTAMINA HULU ROKAN</v>
          </cell>
          <cell r="H934">
            <v>5.7149999999999999</v>
          </cell>
          <cell r="K934">
            <v>5300</v>
          </cell>
          <cell r="L934" t="str">
            <v/>
          </cell>
          <cell r="M934">
            <v>0.18</v>
          </cell>
          <cell r="N934" t="str">
            <v/>
          </cell>
          <cell r="P934" t="str">
            <v/>
          </cell>
          <cell r="Q934">
            <v>0.18337909999999999</v>
          </cell>
          <cell r="R934">
            <v>625.60059999999999</v>
          </cell>
          <cell r="S934">
            <v>0.46489229999999998</v>
          </cell>
          <cell r="T934">
            <v>0.81928900000000004</v>
          </cell>
          <cell r="U934">
            <v>43.695475573374551</v>
          </cell>
          <cell r="V934">
            <v>5.8988643085981084E-2</v>
          </cell>
          <cell r="AA934">
            <v>25.292619999999999</v>
          </cell>
          <cell r="AB934">
            <v>6.3248959999999999</v>
          </cell>
          <cell r="AC934">
            <v>0.32482719999999998</v>
          </cell>
          <cell r="AD934">
            <v>1.8563874479999998</v>
          </cell>
          <cell r="AE934">
            <v>2.1747390000000002</v>
          </cell>
          <cell r="AF934">
            <v>7.110684</v>
          </cell>
        </row>
        <row r="935">
          <cell r="A935" t="str">
            <v>KR - BASE1. Low Value</v>
          </cell>
          <cell r="B935" t="str">
            <v>Oil-Gas</v>
          </cell>
          <cell r="C935" t="str">
            <v>1. Low Value</v>
          </cell>
          <cell r="D935" t="str">
            <v>KR - BASE</v>
          </cell>
          <cell r="E935" t="str">
            <v>KR</v>
          </cell>
          <cell r="F935" t="str">
            <v>E0. On Production</v>
          </cell>
          <cell r="G935" t="str">
            <v>STAR ENERGY (KAKAP) LTD.</v>
          </cell>
          <cell r="H935">
            <v>8.1280000000000001</v>
          </cell>
          <cell r="K935">
            <v>5249</v>
          </cell>
          <cell r="L935">
            <v>99.000000000000014</v>
          </cell>
          <cell r="M935">
            <v>0.24</v>
          </cell>
          <cell r="N935">
            <v>958</v>
          </cell>
          <cell r="O935">
            <v>0</v>
          </cell>
          <cell r="P935" t="str">
            <v/>
          </cell>
          <cell r="Q935">
            <v>0.2338307</v>
          </cell>
          <cell r="R935">
            <v>847.49800000000005</v>
          </cell>
          <cell r="S935">
            <v>0.55131410000000003</v>
          </cell>
          <cell r="T935">
            <v>0.79415530000000001</v>
          </cell>
          <cell r="U935">
            <v>86.765035777619474</v>
          </cell>
          <cell r="V935">
            <v>0.11713230398954794</v>
          </cell>
          <cell r="AA935">
            <v>24.195209999999999</v>
          </cell>
          <cell r="AB935">
            <v>108.8574</v>
          </cell>
          <cell r="AC935">
            <v>0.28157409999999999</v>
          </cell>
          <cell r="AD935">
            <v>2.2886342848000001</v>
          </cell>
          <cell r="AE935">
            <v>10.259790000000001</v>
          </cell>
          <cell r="AF935">
            <v>753.72979999999995</v>
          </cell>
        </row>
        <row r="936">
          <cell r="A936" t="str">
            <v>KR - BASE2. Middle Value</v>
          </cell>
          <cell r="B936" t="str">
            <v>Oil-Gas</v>
          </cell>
          <cell r="C936" t="str">
            <v>2. Middle Value</v>
          </cell>
          <cell r="D936" t="str">
            <v>KR - BASE</v>
          </cell>
          <cell r="E936" t="str">
            <v>KR</v>
          </cell>
          <cell r="F936" t="str">
            <v>E0. On Production</v>
          </cell>
          <cell r="G936" t="str">
            <v>STAR ENERGY (KAKAP) LTD.</v>
          </cell>
          <cell r="H936">
            <v>8.1280000000000001</v>
          </cell>
          <cell r="K936">
            <v>5249</v>
          </cell>
          <cell r="L936">
            <v>99.000000000000014</v>
          </cell>
          <cell r="M936">
            <v>0.24</v>
          </cell>
          <cell r="N936">
            <v>958</v>
          </cell>
          <cell r="O936">
            <v>0</v>
          </cell>
          <cell r="P936" t="str">
            <v/>
          </cell>
          <cell r="Q936">
            <v>0.2338307</v>
          </cell>
          <cell r="R936">
            <v>847.49800000000005</v>
          </cell>
          <cell r="S936">
            <v>0.55131410000000003</v>
          </cell>
          <cell r="T936">
            <v>0.79415530000000001</v>
          </cell>
          <cell r="U936">
            <v>86.765035777619474</v>
          </cell>
          <cell r="V936">
            <v>0.11713230398954794</v>
          </cell>
          <cell r="AA936">
            <v>24.195209999999999</v>
          </cell>
          <cell r="AB936">
            <v>108.8574</v>
          </cell>
          <cell r="AC936">
            <v>0.28157409999999999</v>
          </cell>
          <cell r="AD936">
            <v>2.2886342848000001</v>
          </cell>
          <cell r="AE936">
            <v>10.259790000000001</v>
          </cell>
          <cell r="AF936">
            <v>753.72979999999995</v>
          </cell>
        </row>
        <row r="937">
          <cell r="A937" t="str">
            <v>KR - BASE3. High Value</v>
          </cell>
          <cell r="B937" t="str">
            <v>Oil-Gas</v>
          </cell>
          <cell r="C937" t="str">
            <v>3. High Value</v>
          </cell>
          <cell r="D937" t="str">
            <v>KR - BASE</v>
          </cell>
          <cell r="E937" t="str">
            <v>KR</v>
          </cell>
          <cell r="F937" t="str">
            <v>E0. On Production</v>
          </cell>
          <cell r="G937" t="str">
            <v>STAR ENERGY (KAKAP) LTD.</v>
          </cell>
          <cell r="H937">
            <v>8.1280000000000001</v>
          </cell>
          <cell r="K937">
            <v>5249</v>
          </cell>
          <cell r="L937">
            <v>99.000000000000014</v>
          </cell>
          <cell r="M937">
            <v>0.24</v>
          </cell>
          <cell r="N937">
            <v>958</v>
          </cell>
          <cell r="O937">
            <v>0</v>
          </cell>
          <cell r="P937" t="str">
            <v/>
          </cell>
          <cell r="Q937">
            <v>0.2338307</v>
          </cell>
          <cell r="R937">
            <v>847.49800000000005</v>
          </cell>
          <cell r="S937">
            <v>0.55131410000000003</v>
          </cell>
          <cell r="T937">
            <v>0.79415530000000001</v>
          </cell>
          <cell r="U937">
            <v>86.765035777619474</v>
          </cell>
          <cell r="V937">
            <v>0.11713230398954794</v>
          </cell>
          <cell r="AA937">
            <v>24.195209999999999</v>
          </cell>
          <cell r="AB937">
            <v>108.8574</v>
          </cell>
          <cell r="AC937">
            <v>0.28157409999999999</v>
          </cell>
          <cell r="AD937">
            <v>2.2886342848000001</v>
          </cell>
          <cell r="AE937">
            <v>10.259790000000001</v>
          </cell>
          <cell r="AF937">
            <v>753.72979999999995</v>
          </cell>
        </row>
        <row r="938">
          <cell r="A938" t="str">
            <v>KRA SOUTH (LOWER GABUS FM) - BASE1. Low Value</v>
          </cell>
          <cell r="B938" t="str">
            <v>Oil-Gas</v>
          </cell>
          <cell r="C938" t="str">
            <v>1. Low Value</v>
          </cell>
          <cell r="D938" t="str">
            <v>KRA SOUTH (LOWER GABUS FM) - BASE</v>
          </cell>
          <cell r="E938" t="str">
            <v>KRA SOUTH (LOWER GABUS FM)</v>
          </cell>
          <cell r="F938" t="str">
            <v>E7. Production Not Viable</v>
          </cell>
          <cell r="G938" t="str">
            <v>STAR ENERGY (KAKAP) LTD.</v>
          </cell>
          <cell r="H938">
            <v>6.7850000000000001</v>
          </cell>
          <cell r="L938">
            <v>97.350000000000009</v>
          </cell>
          <cell r="Q938">
            <v>0.25120419999999999</v>
          </cell>
          <cell r="R938">
            <v>110.73990000000001</v>
          </cell>
          <cell r="S938">
            <v>0.75098390000000004</v>
          </cell>
          <cell r="T938">
            <v>0.94235970000000002</v>
          </cell>
          <cell r="U938">
            <v>19.686946224448409</v>
          </cell>
          <cell r="V938">
            <v>2.6577265244242396E-2</v>
          </cell>
          <cell r="AA938">
            <v>17.280419999999999</v>
          </cell>
          <cell r="AB938">
            <v>10.262359999999999</v>
          </cell>
          <cell r="AC938">
            <v>0.35164679999999998</v>
          </cell>
          <cell r="AD938">
            <v>2.3859235380000001</v>
          </cell>
          <cell r="AE938">
            <v>10.259790000000001</v>
          </cell>
          <cell r="AF938">
            <v>27.98789</v>
          </cell>
        </row>
        <row r="939">
          <cell r="A939" t="str">
            <v>KRA SOUTH (LOWER GABUS FM) - BASE2. Middle Value</v>
          </cell>
          <cell r="B939" t="str">
            <v>Oil-Gas</v>
          </cell>
          <cell r="C939" t="str">
            <v>2. Middle Value</v>
          </cell>
          <cell r="D939" t="str">
            <v>KRA SOUTH (LOWER GABUS FM) - BASE</v>
          </cell>
          <cell r="E939" t="str">
            <v>KRA SOUTH (LOWER GABUS FM)</v>
          </cell>
          <cell r="F939" t="str">
            <v>E7. Production Not Viable</v>
          </cell>
          <cell r="G939" t="str">
            <v>STAR ENERGY (KAKAP) LTD.</v>
          </cell>
          <cell r="H939">
            <v>8.2110000000000003</v>
          </cell>
          <cell r="L939">
            <v>97.350000000000009</v>
          </cell>
          <cell r="Q939">
            <v>0.25120419999999999</v>
          </cell>
          <cell r="R939">
            <v>110.73990000000001</v>
          </cell>
          <cell r="S939">
            <v>0.75098390000000004</v>
          </cell>
          <cell r="T939">
            <v>0.94235970000000002</v>
          </cell>
          <cell r="U939">
            <v>19.686946224448409</v>
          </cell>
          <cell r="V939">
            <v>2.6577265244242396E-2</v>
          </cell>
          <cell r="AA939">
            <v>17.280419999999999</v>
          </cell>
          <cell r="AB939">
            <v>10.262359999999999</v>
          </cell>
          <cell r="AC939">
            <v>0.35164679999999998</v>
          </cell>
          <cell r="AD939">
            <v>2.8873718747999999</v>
          </cell>
          <cell r="AE939">
            <v>10.259790000000001</v>
          </cell>
          <cell r="AF939">
            <v>27.98789</v>
          </cell>
        </row>
        <row r="940">
          <cell r="A940" t="str">
            <v>KRA SOUTH (LOWER GABUS FM) - BASE3. High Value</v>
          </cell>
          <cell r="B940" t="str">
            <v>Oil-Gas</v>
          </cell>
          <cell r="C940" t="str">
            <v>3. High Value</v>
          </cell>
          <cell r="D940" t="str">
            <v>KRA SOUTH (LOWER GABUS FM) - BASE</v>
          </cell>
          <cell r="E940" t="str">
            <v>KRA SOUTH (LOWER GABUS FM)</v>
          </cell>
          <cell r="F940" t="str">
            <v>E7. Production Not Viable</v>
          </cell>
          <cell r="G940" t="str">
            <v>STAR ENERGY (KAKAP) LTD.</v>
          </cell>
          <cell r="H940">
            <v>8.2110000000000003</v>
          </cell>
          <cell r="L940">
            <v>97.350000000000009</v>
          </cell>
          <cell r="Q940">
            <v>0.25120419999999999</v>
          </cell>
          <cell r="R940">
            <v>110.73990000000001</v>
          </cell>
          <cell r="S940">
            <v>0.75098390000000004</v>
          </cell>
          <cell r="T940">
            <v>0.94235970000000002</v>
          </cell>
          <cell r="U940">
            <v>19.686946224448409</v>
          </cell>
          <cell r="V940">
            <v>2.6577265244242396E-2</v>
          </cell>
          <cell r="AA940">
            <v>17.280419999999999</v>
          </cell>
          <cell r="AB940">
            <v>10.262359999999999</v>
          </cell>
          <cell r="AC940">
            <v>0.35164679999999998</v>
          </cell>
          <cell r="AD940">
            <v>2.8873718747999999</v>
          </cell>
          <cell r="AE940">
            <v>10.259790000000001</v>
          </cell>
          <cell r="AF940">
            <v>27.98789</v>
          </cell>
        </row>
        <row r="941">
          <cell r="A941" t="str">
            <v>KRISNA - BASE1. Low Value</v>
          </cell>
          <cell r="B941" t="str">
            <v>Oil-Gas</v>
          </cell>
          <cell r="C941" t="str">
            <v>1. Low Value</v>
          </cell>
          <cell r="D941" t="str">
            <v>KRISNA - BASE</v>
          </cell>
          <cell r="E941" t="str">
            <v>KRISNA</v>
          </cell>
          <cell r="F941" t="str">
            <v>E0. On Production</v>
          </cell>
          <cell r="G941" t="str">
            <v>PT PERTAMINA HULU ENERGI OSES</v>
          </cell>
          <cell r="H941">
            <v>229.37</v>
          </cell>
          <cell r="K941">
            <v>4700</v>
          </cell>
          <cell r="L941">
            <v>98.45</v>
          </cell>
          <cell r="M941">
            <v>0.20499999999999999</v>
          </cell>
          <cell r="N941">
            <v>2900</v>
          </cell>
          <cell r="O941">
            <v>0</v>
          </cell>
          <cell r="P941">
            <v>0.7</v>
          </cell>
          <cell r="Q941">
            <v>0.2101806</v>
          </cell>
          <cell r="R941">
            <v>2740.7139999999999</v>
          </cell>
          <cell r="S941">
            <v>0.58767119999999995</v>
          </cell>
          <cell r="T941">
            <v>0.7006483</v>
          </cell>
          <cell r="U941">
            <v>237.1869694332984</v>
          </cell>
          <cell r="V941">
            <v>0.3202010574539173</v>
          </cell>
          <cell r="X941">
            <v>47.117508858079141</v>
          </cell>
          <cell r="Z941">
            <v>18.659171003937804</v>
          </cell>
          <cell r="AA941">
            <v>77.020229999999998</v>
          </cell>
          <cell r="AB941">
            <v>18.76144</v>
          </cell>
          <cell r="AC941">
            <v>0.28206680000000001</v>
          </cell>
          <cell r="AD941">
            <v>64.697661916000001</v>
          </cell>
          <cell r="AE941">
            <v>14.33159</v>
          </cell>
          <cell r="AF941">
            <v>47.25085</v>
          </cell>
        </row>
        <row r="942">
          <cell r="A942" t="str">
            <v>KRISNA - BASE2. Middle Value</v>
          </cell>
          <cell r="B942" t="str">
            <v>Oil-Gas</v>
          </cell>
          <cell r="C942" t="str">
            <v>2. Middle Value</v>
          </cell>
          <cell r="D942" t="str">
            <v>KRISNA - BASE</v>
          </cell>
          <cell r="E942" t="str">
            <v>KRISNA</v>
          </cell>
          <cell r="F942" t="str">
            <v>E0. On Production</v>
          </cell>
          <cell r="G942" t="str">
            <v>PT PERTAMINA HULU ENERGI OSES</v>
          </cell>
          <cell r="H942">
            <v>229.37</v>
          </cell>
          <cell r="K942">
            <v>4700</v>
          </cell>
          <cell r="L942">
            <v>98.45</v>
          </cell>
          <cell r="M942">
            <v>0.20499999999999999</v>
          </cell>
          <cell r="N942">
            <v>2900</v>
          </cell>
          <cell r="O942">
            <v>0</v>
          </cell>
          <cell r="P942">
            <v>0.7</v>
          </cell>
          <cell r="Q942">
            <v>0.2101806</v>
          </cell>
          <cell r="R942">
            <v>2740.7139999999999</v>
          </cell>
          <cell r="S942">
            <v>0.58767119999999995</v>
          </cell>
          <cell r="T942">
            <v>0.7006483</v>
          </cell>
          <cell r="U942">
            <v>237.1869694332984</v>
          </cell>
          <cell r="V942">
            <v>0.3202010574539173</v>
          </cell>
          <cell r="X942">
            <v>47.117508858079141</v>
          </cell>
          <cell r="Z942">
            <v>18.659171003937804</v>
          </cell>
          <cell r="AA942">
            <v>77.020229999999998</v>
          </cell>
          <cell r="AB942">
            <v>18.76144</v>
          </cell>
          <cell r="AC942">
            <v>0.28206680000000001</v>
          </cell>
          <cell r="AD942">
            <v>64.697661916000001</v>
          </cell>
          <cell r="AE942">
            <v>14.33159</v>
          </cell>
          <cell r="AF942">
            <v>47.25085</v>
          </cell>
        </row>
        <row r="943">
          <cell r="A943" t="str">
            <v>KRISNA - BASE3. High Value</v>
          </cell>
          <cell r="B943" t="str">
            <v>Oil-Gas</v>
          </cell>
          <cell r="C943" t="str">
            <v>3. High Value</v>
          </cell>
          <cell r="D943" t="str">
            <v>KRISNA - BASE</v>
          </cell>
          <cell r="E943" t="str">
            <v>KRISNA</v>
          </cell>
          <cell r="F943" t="str">
            <v>E0. On Production</v>
          </cell>
          <cell r="G943" t="str">
            <v>PT PERTAMINA HULU ENERGI OSES</v>
          </cell>
          <cell r="H943">
            <v>229.37</v>
          </cell>
          <cell r="K943">
            <v>4700</v>
          </cell>
          <cell r="L943">
            <v>98.45</v>
          </cell>
          <cell r="M943">
            <v>0.20499999999999999</v>
          </cell>
          <cell r="N943">
            <v>2900</v>
          </cell>
          <cell r="O943">
            <v>0</v>
          </cell>
          <cell r="P943">
            <v>0.7</v>
          </cell>
          <cell r="Q943">
            <v>0.2101806</v>
          </cell>
          <cell r="R943">
            <v>2740.7139999999999</v>
          </cell>
          <cell r="S943">
            <v>0.58767119999999995</v>
          </cell>
          <cell r="T943">
            <v>0.7006483</v>
          </cell>
          <cell r="U943">
            <v>237.1869694332984</v>
          </cell>
          <cell r="V943">
            <v>0.3202010574539173</v>
          </cell>
          <cell r="X943">
            <v>47.117508858079141</v>
          </cell>
          <cell r="Z943">
            <v>18.659171003937804</v>
          </cell>
          <cell r="AA943">
            <v>77.020229999999998</v>
          </cell>
          <cell r="AB943">
            <v>18.76144</v>
          </cell>
          <cell r="AC943">
            <v>0.28206680000000001</v>
          </cell>
          <cell r="AD943">
            <v>64.697661916000001</v>
          </cell>
          <cell r="AE943">
            <v>14.33159</v>
          </cell>
          <cell r="AF943">
            <v>47.25085</v>
          </cell>
        </row>
        <row r="944">
          <cell r="A944" t="str">
            <v>KRN - BASE1. Low Value</v>
          </cell>
          <cell r="B944" t="str">
            <v>Oil-Gas</v>
          </cell>
          <cell r="C944" t="str">
            <v>1. Low Value</v>
          </cell>
          <cell r="D944" t="str">
            <v>KRN - BASE</v>
          </cell>
          <cell r="E944" t="str">
            <v>KRN</v>
          </cell>
          <cell r="F944" t="str">
            <v>E8. Further Development Not Viable</v>
          </cell>
          <cell r="G944" t="str">
            <v>STAR ENERGY (KAKAP) LTD.</v>
          </cell>
          <cell r="H944">
            <v>3.1469999999999998</v>
          </cell>
          <cell r="K944">
            <v>3799</v>
          </cell>
          <cell r="L944">
            <v>99.000000000000014</v>
          </cell>
          <cell r="M944">
            <v>0.25</v>
          </cell>
          <cell r="N944">
            <v>105</v>
          </cell>
          <cell r="O944">
            <v>0</v>
          </cell>
          <cell r="P944" t="str">
            <v/>
          </cell>
          <cell r="Q944">
            <v>0.24845030000000001</v>
          </cell>
          <cell r="R944">
            <v>142.12280000000001</v>
          </cell>
          <cell r="S944">
            <v>0.64916549999999995</v>
          </cell>
          <cell r="T944">
            <v>0.94136880000000001</v>
          </cell>
          <cell r="U944">
            <v>21.578363857047218</v>
          </cell>
          <cell r="V944">
            <v>2.9130668272630257E-2</v>
          </cell>
          <cell r="AA944">
            <v>1.1012949999999999</v>
          </cell>
          <cell r="AB944">
            <v>3.8308469999999999</v>
          </cell>
          <cell r="AC944">
            <v>0.33935310000000002</v>
          </cell>
          <cell r="AD944">
            <v>1.0679442056999999</v>
          </cell>
          <cell r="AE944">
            <v>10.128909999999999</v>
          </cell>
          <cell r="AF944">
            <v>19.122499999999999</v>
          </cell>
        </row>
        <row r="945">
          <cell r="A945" t="str">
            <v>KRN - BASE2. Middle Value</v>
          </cell>
          <cell r="B945" t="str">
            <v>Oil-Gas</v>
          </cell>
          <cell r="C945" t="str">
            <v>2. Middle Value</v>
          </cell>
          <cell r="D945" t="str">
            <v>KRN - BASE</v>
          </cell>
          <cell r="E945" t="str">
            <v>KRN</v>
          </cell>
          <cell r="F945" t="str">
            <v>E8. Further Development Not Viable</v>
          </cell>
          <cell r="G945" t="str">
            <v>STAR ENERGY (KAKAP) LTD.</v>
          </cell>
          <cell r="H945">
            <v>3.1469999999999998</v>
          </cell>
          <cell r="K945">
            <v>3799</v>
          </cell>
          <cell r="L945">
            <v>99.000000000000014</v>
          </cell>
          <cell r="M945">
            <v>0.25</v>
          </cell>
          <cell r="N945">
            <v>105</v>
          </cell>
          <cell r="O945">
            <v>0</v>
          </cell>
          <cell r="P945" t="str">
            <v/>
          </cell>
          <cell r="Q945">
            <v>0.24845030000000001</v>
          </cell>
          <cell r="R945">
            <v>142.12280000000001</v>
          </cell>
          <cell r="S945">
            <v>0.64916549999999995</v>
          </cell>
          <cell r="T945">
            <v>0.94136880000000001</v>
          </cell>
          <cell r="U945">
            <v>21.578363857047218</v>
          </cell>
          <cell r="V945">
            <v>2.9130668272630257E-2</v>
          </cell>
          <cell r="AA945">
            <v>1.1012949999999999</v>
          </cell>
          <cell r="AB945">
            <v>3.8308469999999999</v>
          </cell>
          <cell r="AC945">
            <v>0.33935310000000002</v>
          </cell>
          <cell r="AD945">
            <v>1.0679442056999999</v>
          </cell>
          <cell r="AE945">
            <v>10.128909999999999</v>
          </cell>
          <cell r="AF945">
            <v>19.122499999999999</v>
          </cell>
        </row>
        <row r="946">
          <cell r="A946" t="str">
            <v>KRN - BASE3. High Value</v>
          </cell>
          <cell r="B946" t="str">
            <v>Oil-Gas</v>
          </cell>
          <cell r="C946" t="str">
            <v>3. High Value</v>
          </cell>
          <cell r="D946" t="str">
            <v>KRN - BASE</v>
          </cell>
          <cell r="E946" t="str">
            <v>KRN</v>
          </cell>
          <cell r="F946" t="str">
            <v>E8. Further Development Not Viable</v>
          </cell>
          <cell r="G946" t="str">
            <v>STAR ENERGY (KAKAP) LTD.</v>
          </cell>
          <cell r="H946">
            <v>3.1469999999999998</v>
          </cell>
          <cell r="K946">
            <v>3799</v>
          </cell>
          <cell r="L946">
            <v>99.000000000000014</v>
          </cell>
          <cell r="M946">
            <v>0.25</v>
          </cell>
          <cell r="N946">
            <v>105</v>
          </cell>
          <cell r="O946">
            <v>0</v>
          </cell>
          <cell r="P946" t="str">
            <v/>
          </cell>
          <cell r="Q946">
            <v>0.24845030000000001</v>
          </cell>
          <cell r="R946">
            <v>142.12280000000001</v>
          </cell>
          <cell r="S946">
            <v>0.64916549999999995</v>
          </cell>
          <cell r="T946">
            <v>0.94136880000000001</v>
          </cell>
          <cell r="U946">
            <v>21.578363857047218</v>
          </cell>
          <cell r="V946">
            <v>2.9130668272630257E-2</v>
          </cell>
          <cell r="AA946">
            <v>1.1012949999999999</v>
          </cell>
          <cell r="AB946">
            <v>3.8308469999999999</v>
          </cell>
          <cell r="AC946">
            <v>0.33935310000000002</v>
          </cell>
          <cell r="AD946">
            <v>1.0679442056999999</v>
          </cell>
          <cell r="AE946">
            <v>10.128909999999999</v>
          </cell>
          <cell r="AF946">
            <v>19.122499999999999</v>
          </cell>
        </row>
        <row r="947">
          <cell r="A947" t="str">
            <v>KUALA DALAM - BASE1. Low Value</v>
          </cell>
          <cell r="B947" t="str">
            <v>Oil-Gas</v>
          </cell>
          <cell r="C947" t="str">
            <v>1. Low Value</v>
          </cell>
          <cell r="D947" t="str">
            <v>KUALA DALAM - BASE</v>
          </cell>
          <cell r="E947" t="str">
            <v>KUALA DALAM</v>
          </cell>
          <cell r="F947" t="str">
            <v>E0. On Production</v>
          </cell>
          <cell r="G947" t="str">
            <v>PT PERTAMINA EP</v>
          </cell>
          <cell r="H947">
            <v>10.113</v>
          </cell>
          <cell r="K947">
            <v>3860</v>
          </cell>
          <cell r="L947">
            <v>90.420000000000016</v>
          </cell>
          <cell r="N947">
            <v>69</v>
          </cell>
          <cell r="P947" t="str">
            <v/>
          </cell>
          <cell r="Q947">
            <v>0.20108770000000001</v>
          </cell>
          <cell r="R947">
            <v>146.05889999999999</v>
          </cell>
          <cell r="S947">
            <v>0.66779770000000005</v>
          </cell>
          <cell r="T947">
            <v>0.81002249999999998</v>
          </cell>
          <cell r="U947">
            <v>15.887498908131823</v>
          </cell>
          <cell r="V947">
            <v>2.14480330130968E-2</v>
          </cell>
          <cell r="AA947">
            <v>61.927729999999997</v>
          </cell>
          <cell r="AB947">
            <v>1.3965829999999999</v>
          </cell>
          <cell r="AC947">
            <v>0.25284879999999998</v>
          </cell>
          <cell r="AD947">
            <v>2.5570599143999999</v>
          </cell>
          <cell r="AE947">
            <v>6.9500970000000004</v>
          </cell>
          <cell r="AF947">
            <v>0.2180752</v>
          </cell>
        </row>
        <row r="948">
          <cell r="A948" t="str">
            <v>KUALA DALAM - BASE2. Middle Value</v>
          </cell>
          <cell r="B948" t="str">
            <v>Oil-Gas</v>
          </cell>
          <cell r="C948" t="str">
            <v>2. Middle Value</v>
          </cell>
          <cell r="D948" t="str">
            <v>KUALA DALAM - BASE</v>
          </cell>
          <cell r="E948" t="str">
            <v>KUALA DALAM</v>
          </cell>
          <cell r="F948" t="str">
            <v>E0. On Production</v>
          </cell>
          <cell r="G948" t="str">
            <v>PT PERTAMINA EP</v>
          </cell>
          <cell r="H948">
            <v>10.113</v>
          </cell>
          <cell r="K948">
            <v>3860</v>
          </cell>
          <cell r="L948">
            <v>90.420000000000016</v>
          </cell>
          <cell r="N948">
            <v>69</v>
          </cell>
          <cell r="P948" t="str">
            <v/>
          </cell>
          <cell r="Q948">
            <v>0.20108770000000001</v>
          </cell>
          <cell r="R948">
            <v>146.05889999999999</v>
          </cell>
          <cell r="S948">
            <v>0.66779770000000005</v>
          </cell>
          <cell r="T948">
            <v>0.81002249999999998</v>
          </cell>
          <cell r="U948">
            <v>15.887498908131823</v>
          </cell>
          <cell r="V948">
            <v>2.14480330130968E-2</v>
          </cell>
          <cell r="AA948">
            <v>61.927729999999997</v>
          </cell>
          <cell r="AB948">
            <v>1.3965829999999999</v>
          </cell>
          <cell r="AC948">
            <v>0.25284879999999998</v>
          </cell>
          <cell r="AD948">
            <v>2.5570599143999999</v>
          </cell>
          <cell r="AE948">
            <v>6.9500970000000004</v>
          </cell>
          <cell r="AF948">
            <v>0.2180752</v>
          </cell>
        </row>
        <row r="949">
          <cell r="A949" t="str">
            <v>KUALA DALAM - BASE3. High Value</v>
          </cell>
          <cell r="B949" t="str">
            <v>Oil-Gas</v>
          </cell>
          <cell r="C949" t="str">
            <v>3. High Value</v>
          </cell>
          <cell r="D949" t="str">
            <v>KUALA DALAM - BASE</v>
          </cell>
          <cell r="E949" t="str">
            <v>KUALA DALAM</v>
          </cell>
          <cell r="F949" t="str">
            <v>E0. On Production</v>
          </cell>
          <cell r="G949" t="str">
            <v>PT PERTAMINA EP</v>
          </cell>
          <cell r="H949">
            <v>10.113</v>
          </cell>
          <cell r="K949">
            <v>3860</v>
          </cell>
          <cell r="L949">
            <v>90.420000000000016</v>
          </cell>
          <cell r="N949">
            <v>69</v>
          </cell>
          <cell r="P949" t="str">
            <v/>
          </cell>
          <cell r="Q949">
            <v>0.20108770000000001</v>
          </cell>
          <cell r="R949">
            <v>146.05889999999999</v>
          </cell>
          <cell r="S949">
            <v>0.66779770000000005</v>
          </cell>
          <cell r="T949">
            <v>0.81002249999999998</v>
          </cell>
          <cell r="U949">
            <v>15.887498908131823</v>
          </cell>
          <cell r="V949">
            <v>2.14480330130968E-2</v>
          </cell>
          <cell r="AA949">
            <v>61.927729999999997</v>
          </cell>
          <cell r="AB949">
            <v>1.3965829999999999</v>
          </cell>
          <cell r="AC949">
            <v>0.25284879999999998</v>
          </cell>
          <cell r="AD949">
            <v>2.5570599143999999</v>
          </cell>
          <cell r="AE949">
            <v>6.9500970000000004</v>
          </cell>
          <cell r="AF949">
            <v>0.2180752</v>
          </cell>
        </row>
        <row r="950">
          <cell r="A950" t="str">
            <v>PENGEMBANGAN KUALA DALAM- POFD1. Low Value</v>
          </cell>
          <cell r="B950" t="str">
            <v>Oil-Gas</v>
          </cell>
          <cell r="C950" t="str">
            <v>1. Low Value</v>
          </cell>
          <cell r="D950" t="str">
            <v>PENGEMBANGAN KUALA DALAM- POFD</v>
          </cell>
          <cell r="E950" t="str">
            <v>KUALA DALAM</v>
          </cell>
          <cell r="F950" t="str">
            <v>E5. Development Unclarified</v>
          </cell>
          <cell r="G950" t="str">
            <v>PT PERTAMINA EP</v>
          </cell>
          <cell r="H950">
            <v>10.113</v>
          </cell>
          <cell r="K950">
            <v>3860</v>
          </cell>
          <cell r="L950">
            <v>90.420000000000016</v>
          </cell>
          <cell r="N950">
            <v>69</v>
          </cell>
          <cell r="P950" t="str">
            <v/>
          </cell>
          <cell r="Q950">
            <v>0.20108770000000001</v>
          </cell>
          <cell r="R950">
            <v>146.05889999999999</v>
          </cell>
          <cell r="S950">
            <v>0.66779770000000005</v>
          </cell>
          <cell r="T950">
            <v>0.81002249999999998</v>
          </cell>
          <cell r="U950">
            <v>15.887498908131823</v>
          </cell>
          <cell r="V950">
            <v>2.14480330130968E-2</v>
          </cell>
          <cell r="AA950">
            <v>61.927729999999997</v>
          </cell>
          <cell r="AB950">
            <v>1.3965829999999999</v>
          </cell>
          <cell r="AC950">
            <v>0.25284879999999998</v>
          </cell>
          <cell r="AD950">
            <v>2.5570599143999999</v>
          </cell>
          <cell r="AE950">
            <v>6.9500970000000004</v>
          </cell>
          <cell r="AF950">
            <v>0.2180752</v>
          </cell>
        </row>
        <row r="951">
          <cell r="A951" t="str">
            <v>PENGEMBANGAN KUALA DALAM- POFD2. Middle Value</v>
          </cell>
          <cell r="B951" t="str">
            <v>Oil-Gas</v>
          </cell>
          <cell r="C951" t="str">
            <v>2. Middle Value</v>
          </cell>
          <cell r="D951" t="str">
            <v>PENGEMBANGAN KUALA DALAM- POFD</v>
          </cell>
          <cell r="E951" t="str">
            <v>KUALA DALAM</v>
          </cell>
          <cell r="F951" t="str">
            <v>E5. Development Unclarified</v>
          </cell>
          <cell r="G951" t="str">
            <v>PT PERTAMINA EP</v>
          </cell>
          <cell r="H951">
            <v>10.113</v>
          </cell>
          <cell r="K951">
            <v>3860</v>
          </cell>
          <cell r="L951">
            <v>90.420000000000016</v>
          </cell>
          <cell r="N951">
            <v>69</v>
          </cell>
          <cell r="P951" t="str">
            <v/>
          </cell>
          <cell r="Q951">
            <v>0.20108770000000001</v>
          </cell>
          <cell r="R951">
            <v>146.05889999999999</v>
          </cell>
          <cell r="S951">
            <v>0.66779770000000005</v>
          </cell>
          <cell r="T951">
            <v>0.81002249999999998</v>
          </cell>
          <cell r="U951">
            <v>15.887498908131823</v>
          </cell>
          <cell r="V951">
            <v>2.14480330130968E-2</v>
          </cell>
          <cell r="AA951">
            <v>61.927729999999997</v>
          </cell>
          <cell r="AB951">
            <v>1.3965829999999999</v>
          </cell>
          <cell r="AC951">
            <v>0.25284879999999998</v>
          </cell>
          <cell r="AD951">
            <v>2.5570599143999999</v>
          </cell>
          <cell r="AE951">
            <v>6.9500970000000004</v>
          </cell>
          <cell r="AF951">
            <v>0.2180752</v>
          </cell>
        </row>
        <row r="952">
          <cell r="A952" t="str">
            <v>PENGEMBANGAN KUALA DALAM- POFD3. High Value</v>
          </cell>
          <cell r="B952" t="str">
            <v>Oil-Gas</v>
          </cell>
          <cell r="C952" t="str">
            <v>3. High Value</v>
          </cell>
          <cell r="D952" t="str">
            <v>PENGEMBANGAN KUALA DALAM- POFD</v>
          </cell>
          <cell r="E952" t="str">
            <v>KUALA DALAM</v>
          </cell>
          <cell r="F952" t="str">
            <v>E5. Development Unclarified</v>
          </cell>
          <cell r="G952" t="str">
            <v>PT PERTAMINA EP</v>
          </cell>
          <cell r="H952">
            <v>10.113</v>
          </cell>
          <cell r="K952">
            <v>3860</v>
          </cell>
          <cell r="L952">
            <v>90.420000000000016</v>
          </cell>
          <cell r="N952">
            <v>69</v>
          </cell>
          <cell r="P952" t="str">
            <v/>
          </cell>
          <cell r="Q952">
            <v>0.20108770000000001</v>
          </cell>
          <cell r="R952">
            <v>146.05889999999999</v>
          </cell>
          <cell r="S952">
            <v>0.66779770000000005</v>
          </cell>
          <cell r="T952">
            <v>0.81002249999999998</v>
          </cell>
          <cell r="U952">
            <v>15.887498908131823</v>
          </cell>
          <cell r="V952">
            <v>2.14480330130968E-2</v>
          </cell>
          <cell r="AA952">
            <v>61.927729999999997</v>
          </cell>
          <cell r="AB952">
            <v>1.3965829999999999</v>
          </cell>
          <cell r="AC952">
            <v>0.25284879999999998</v>
          </cell>
          <cell r="AD952">
            <v>2.5570599143999999</v>
          </cell>
          <cell r="AE952">
            <v>6.9500970000000004</v>
          </cell>
          <cell r="AF952">
            <v>0.2180752</v>
          </cell>
        </row>
        <row r="953">
          <cell r="A953" t="str">
            <v>KUALA SIMPANG BARAT - BASE1. Low Value</v>
          </cell>
          <cell r="B953" t="str">
            <v>Oil-Gas</v>
          </cell>
          <cell r="C953" t="str">
            <v>1. Low Value</v>
          </cell>
          <cell r="D953" t="str">
            <v>KUALA SIMPANG BARAT - BASE</v>
          </cell>
          <cell r="E953" t="str">
            <v>KUALA SIMPANG BARAT</v>
          </cell>
          <cell r="F953" t="str">
            <v>E0. On Production</v>
          </cell>
          <cell r="G953" t="str">
            <v>PT PERTAMINA EP</v>
          </cell>
          <cell r="H953">
            <v>85.605999999999995</v>
          </cell>
          <cell r="K953">
            <v>1688</v>
          </cell>
          <cell r="L953">
            <v>59.400000000000006</v>
          </cell>
          <cell r="M953">
            <v>0.31</v>
          </cell>
          <cell r="N953">
            <v>2.9</v>
          </cell>
          <cell r="P953">
            <v>0.69</v>
          </cell>
          <cell r="Q953">
            <v>0.30966349999999998</v>
          </cell>
          <cell r="R953">
            <v>14.42216</v>
          </cell>
          <cell r="S953">
            <v>0.72640199999999999</v>
          </cell>
          <cell r="T953">
            <v>0.68988000000000005</v>
          </cell>
          <cell r="U953">
            <v>2.2380558159974338</v>
          </cell>
          <cell r="V953">
            <v>3.0213626011390046E-3</v>
          </cell>
          <cell r="Z953">
            <v>2.89370293991816</v>
          </cell>
          <cell r="AA953">
            <v>67.870199999999997</v>
          </cell>
          <cell r="AB953">
            <v>2.6887370000000002</v>
          </cell>
          <cell r="AC953">
            <v>0.33895589999999998</v>
          </cell>
          <cell r="AD953">
            <v>29.016658775399996</v>
          </cell>
          <cell r="AE953">
            <v>15.591850000000001</v>
          </cell>
          <cell r="AF953">
            <v>23.774619999999999</v>
          </cell>
        </row>
        <row r="954">
          <cell r="A954" t="str">
            <v>KUALA SIMPANG BARAT - BASE2. Middle Value</v>
          </cell>
          <cell r="B954" t="str">
            <v>Oil-Gas</v>
          </cell>
          <cell r="C954" t="str">
            <v>2. Middle Value</v>
          </cell>
          <cell r="D954" t="str">
            <v>KUALA SIMPANG BARAT - BASE</v>
          </cell>
          <cell r="E954" t="str">
            <v>KUALA SIMPANG BARAT</v>
          </cell>
          <cell r="F954" t="str">
            <v>E0. On Production</v>
          </cell>
          <cell r="G954" t="str">
            <v>PT PERTAMINA EP</v>
          </cell>
          <cell r="H954">
            <v>85.605999999999995</v>
          </cell>
          <cell r="K954">
            <v>1688</v>
          </cell>
          <cell r="L954">
            <v>59.400000000000006</v>
          </cell>
          <cell r="M954">
            <v>0.31</v>
          </cell>
          <cell r="N954">
            <v>2.9</v>
          </cell>
          <cell r="P954">
            <v>0.69</v>
          </cell>
          <cell r="Q954">
            <v>0.30966349999999998</v>
          </cell>
          <cell r="R954">
            <v>14.42216</v>
          </cell>
          <cell r="S954">
            <v>0.72640199999999999</v>
          </cell>
          <cell r="T954">
            <v>0.68988000000000005</v>
          </cell>
          <cell r="U954">
            <v>2.2380558159974338</v>
          </cell>
          <cell r="V954">
            <v>3.0213626011390046E-3</v>
          </cell>
          <cell r="Z954">
            <v>2.89370293991816</v>
          </cell>
          <cell r="AA954">
            <v>67.870199999999997</v>
          </cell>
          <cell r="AB954">
            <v>2.6887370000000002</v>
          </cell>
          <cell r="AC954">
            <v>0.33895589999999998</v>
          </cell>
          <cell r="AD954">
            <v>29.016658775399996</v>
          </cell>
          <cell r="AE954">
            <v>15.591850000000001</v>
          </cell>
          <cell r="AF954">
            <v>23.774619999999999</v>
          </cell>
        </row>
        <row r="955">
          <cell r="A955" t="str">
            <v>KUALA SIMPANG BARAT - BASE3. High Value</v>
          </cell>
          <cell r="B955" t="str">
            <v>Oil-Gas</v>
          </cell>
          <cell r="C955" t="str">
            <v>3. High Value</v>
          </cell>
          <cell r="D955" t="str">
            <v>KUALA SIMPANG BARAT - BASE</v>
          </cell>
          <cell r="E955" t="str">
            <v>KUALA SIMPANG BARAT</v>
          </cell>
          <cell r="F955" t="str">
            <v>E0. On Production</v>
          </cell>
          <cell r="G955" t="str">
            <v>PT PERTAMINA EP</v>
          </cell>
          <cell r="H955">
            <v>85.605999999999995</v>
          </cell>
          <cell r="K955">
            <v>1688</v>
          </cell>
          <cell r="L955">
            <v>59.400000000000006</v>
          </cell>
          <cell r="M955">
            <v>0.31</v>
          </cell>
          <cell r="N955">
            <v>2.9</v>
          </cell>
          <cell r="P955">
            <v>0.69</v>
          </cell>
          <cell r="Q955">
            <v>0.30966349999999998</v>
          </cell>
          <cell r="R955">
            <v>14.42216</v>
          </cell>
          <cell r="S955">
            <v>0.72640199999999999</v>
          </cell>
          <cell r="T955">
            <v>0.68988000000000005</v>
          </cell>
          <cell r="U955">
            <v>2.2380558159974338</v>
          </cell>
          <cell r="V955">
            <v>3.0213626011390046E-3</v>
          </cell>
          <cell r="Z955">
            <v>2.89370293991816</v>
          </cell>
          <cell r="AA955">
            <v>67.870199999999997</v>
          </cell>
          <cell r="AB955">
            <v>2.6887370000000002</v>
          </cell>
          <cell r="AC955">
            <v>0.33895589999999998</v>
          </cell>
          <cell r="AD955">
            <v>29.016658775399996</v>
          </cell>
          <cell r="AE955">
            <v>15.591850000000001</v>
          </cell>
          <cell r="AF955">
            <v>23.774619999999999</v>
          </cell>
        </row>
        <row r="956">
          <cell r="A956" t="str">
            <v>PENGEMBANGAN LAPANGAN KUALA SIMPANG BARAT POFD1. Low Value</v>
          </cell>
          <cell r="B956" t="str">
            <v>Oil-Gas</v>
          </cell>
          <cell r="C956" t="str">
            <v>1. Low Value</v>
          </cell>
          <cell r="D956" t="str">
            <v>PENGEMBANGAN LAPANGAN KUALA SIMPANG BARAT POFD</v>
          </cell>
          <cell r="E956" t="str">
            <v>KUALA SIMPANG BARAT</v>
          </cell>
          <cell r="F956" t="str">
            <v>E0. On Production</v>
          </cell>
          <cell r="G956" t="str">
            <v>PT PERTAMINA EP</v>
          </cell>
          <cell r="H956">
            <v>85.605999999999995</v>
          </cell>
          <cell r="K956">
            <v>1688</v>
          </cell>
          <cell r="L956">
            <v>59.400000000000006</v>
          </cell>
          <cell r="M956">
            <v>0.31</v>
          </cell>
          <cell r="N956">
            <v>2.9</v>
          </cell>
          <cell r="P956">
            <v>0.69</v>
          </cell>
          <cell r="Q956">
            <v>0.30966349999999998</v>
          </cell>
          <cell r="R956">
            <v>14.42216</v>
          </cell>
          <cell r="S956">
            <v>0.72640199999999999</v>
          </cell>
          <cell r="T956">
            <v>0.68988000000000005</v>
          </cell>
          <cell r="U956">
            <v>2.2380558159974338</v>
          </cell>
          <cell r="V956">
            <v>3.0213626011390046E-3</v>
          </cell>
          <cell r="Z956">
            <v>2.89370293991816</v>
          </cell>
          <cell r="AA956">
            <v>67.870199999999997</v>
          </cell>
          <cell r="AB956">
            <v>2.6887370000000002</v>
          </cell>
          <cell r="AC956">
            <v>0.33895589999999998</v>
          </cell>
          <cell r="AD956">
            <v>29.016658775399996</v>
          </cell>
          <cell r="AE956">
            <v>15.591850000000001</v>
          </cell>
          <cell r="AF956">
            <v>23.774619999999999</v>
          </cell>
        </row>
        <row r="957">
          <cell r="A957" t="str">
            <v>PENGEMBANGAN LAPANGAN KUALA SIMPANG BARAT POFD2. Middle Value</v>
          </cell>
          <cell r="B957" t="str">
            <v>Oil-Gas</v>
          </cell>
          <cell r="C957" t="str">
            <v>2. Middle Value</v>
          </cell>
          <cell r="D957" t="str">
            <v>PENGEMBANGAN LAPANGAN KUALA SIMPANG BARAT POFD</v>
          </cell>
          <cell r="E957" t="str">
            <v>KUALA SIMPANG BARAT</v>
          </cell>
          <cell r="F957" t="str">
            <v>E0. On Production</v>
          </cell>
          <cell r="G957" t="str">
            <v>PT PERTAMINA EP</v>
          </cell>
          <cell r="H957">
            <v>85.605999999999995</v>
          </cell>
          <cell r="K957">
            <v>1688</v>
          </cell>
          <cell r="L957">
            <v>59.400000000000006</v>
          </cell>
          <cell r="M957">
            <v>0.31</v>
          </cell>
          <cell r="N957">
            <v>2.9</v>
          </cell>
          <cell r="P957">
            <v>0.69</v>
          </cell>
          <cell r="Q957">
            <v>0.30966349999999998</v>
          </cell>
          <cell r="R957">
            <v>14.42216</v>
          </cell>
          <cell r="S957">
            <v>0.72640199999999999</v>
          </cell>
          <cell r="T957">
            <v>0.68988000000000005</v>
          </cell>
          <cell r="U957">
            <v>2.2380558159974338</v>
          </cell>
          <cell r="V957">
            <v>3.0213626011390046E-3</v>
          </cell>
          <cell r="Z957">
            <v>2.89370293991816</v>
          </cell>
          <cell r="AA957">
            <v>67.870199999999997</v>
          </cell>
          <cell r="AB957">
            <v>2.6887370000000002</v>
          </cell>
          <cell r="AC957">
            <v>0.33895589999999998</v>
          </cell>
          <cell r="AD957">
            <v>29.016658775399996</v>
          </cell>
          <cell r="AE957">
            <v>15.591850000000001</v>
          </cell>
          <cell r="AF957">
            <v>23.774619999999999</v>
          </cell>
        </row>
        <row r="958">
          <cell r="A958" t="str">
            <v>PENGEMBANGAN LAPANGAN KUALA SIMPANG BARAT POFD3. High Value</v>
          </cell>
          <cell r="B958" t="str">
            <v>Oil-Gas</v>
          </cell>
          <cell r="C958" t="str">
            <v>3. High Value</v>
          </cell>
          <cell r="D958" t="str">
            <v>PENGEMBANGAN LAPANGAN KUALA SIMPANG BARAT POFD</v>
          </cell>
          <cell r="E958" t="str">
            <v>KUALA SIMPANG BARAT</v>
          </cell>
          <cell r="F958" t="str">
            <v>E0. On Production</v>
          </cell>
          <cell r="G958" t="str">
            <v>PT PERTAMINA EP</v>
          </cell>
          <cell r="H958">
            <v>85.605999999999995</v>
          </cell>
          <cell r="K958">
            <v>1688</v>
          </cell>
          <cell r="L958">
            <v>59.400000000000006</v>
          </cell>
          <cell r="M958">
            <v>0.31</v>
          </cell>
          <cell r="N958">
            <v>2.9</v>
          </cell>
          <cell r="P958">
            <v>0.69</v>
          </cell>
          <cell r="Q958">
            <v>0.30966349999999998</v>
          </cell>
          <cell r="R958">
            <v>14.42216</v>
          </cell>
          <cell r="S958">
            <v>0.72640199999999999</v>
          </cell>
          <cell r="T958">
            <v>0.68988000000000005</v>
          </cell>
          <cell r="U958">
            <v>2.2380558159974338</v>
          </cell>
          <cell r="V958">
            <v>3.0213626011390046E-3</v>
          </cell>
          <cell r="Z958">
            <v>2.89370293991816</v>
          </cell>
          <cell r="AA958">
            <v>67.870199999999997</v>
          </cell>
          <cell r="AB958">
            <v>2.6887370000000002</v>
          </cell>
          <cell r="AC958">
            <v>0.33895589999999998</v>
          </cell>
          <cell r="AD958">
            <v>29.016658775399996</v>
          </cell>
          <cell r="AE958">
            <v>15.591850000000001</v>
          </cell>
          <cell r="AF958">
            <v>23.774619999999999</v>
          </cell>
        </row>
        <row r="959">
          <cell r="A959" t="str">
            <v>ARIO DAMAR - SRIWIJAYA BASE1. Low Value</v>
          </cell>
          <cell r="B959" t="str">
            <v>Oil-Gas</v>
          </cell>
          <cell r="C959" t="str">
            <v>1. Low Value</v>
          </cell>
          <cell r="D959" t="str">
            <v>ARIO DAMAR - SRIWIJAYA BASE</v>
          </cell>
          <cell r="E959" t="str">
            <v>ARIO DAMAR - SRIWIJAYA</v>
          </cell>
          <cell r="F959" t="str">
            <v>E0. On Production</v>
          </cell>
          <cell r="G959" t="str">
            <v>PT TROPIK ENERGI PANDAN</v>
          </cell>
          <cell r="H959">
            <v>199.31800000000001</v>
          </cell>
          <cell r="I959">
            <v>16.184999999999999</v>
          </cell>
          <cell r="K959">
            <v>5000</v>
          </cell>
          <cell r="L959" t="str">
            <v/>
          </cell>
          <cell r="M959">
            <v>0.2</v>
          </cell>
          <cell r="N959">
            <v>23</v>
          </cell>
          <cell r="P959" t="str">
            <v/>
          </cell>
          <cell r="Q959">
            <v>0.20277290000000001</v>
          </cell>
          <cell r="R959">
            <v>87.245800000000003</v>
          </cell>
          <cell r="S959">
            <v>0.53573400000000004</v>
          </cell>
          <cell r="T959">
            <v>0.77260770000000001</v>
          </cell>
          <cell r="U959">
            <v>7.3225556884129519</v>
          </cell>
          <cell r="V959">
            <v>9.8854084619281624E-3</v>
          </cell>
          <cell r="AA959">
            <v>33.364989999999999</v>
          </cell>
          <cell r="AB959">
            <v>17.143149999999999</v>
          </cell>
          <cell r="AC959">
            <v>0.32009349999999998</v>
          </cell>
          <cell r="AD959">
            <v>63.800396233000001</v>
          </cell>
          <cell r="AE959">
            <v>13.94369</v>
          </cell>
          <cell r="AF959">
            <v>38.122549999999997</v>
          </cell>
        </row>
        <row r="960">
          <cell r="A960" t="str">
            <v>ARIO DAMAR - SRIWIJAYA BASE2. Middle Value</v>
          </cell>
          <cell r="B960" t="str">
            <v>Oil-Gas</v>
          </cell>
          <cell r="C960" t="str">
            <v>2. Middle Value</v>
          </cell>
          <cell r="D960" t="str">
            <v>ARIO DAMAR - SRIWIJAYA BASE</v>
          </cell>
          <cell r="E960" t="str">
            <v>ARIO DAMAR - SRIWIJAYA</v>
          </cell>
          <cell r="F960" t="str">
            <v>E0. On Production</v>
          </cell>
          <cell r="G960" t="str">
            <v>PT TROPIK ENERGI PANDAN</v>
          </cell>
          <cell r="H960">
            <v>276.06099999999998</v>
          </cell>
          <cell r="I960">
            <v>23.773</v>
          </cell>
          <cell r="K960">
            <v>5000</v>
          </cell>
          <cell r="L960" t="str">
            <v/>
          </cell>
          <cell r="M960">
            <v>0.2</v>
          </cell>
          <cell r="N960">
            <v>23</v>
          </cell>
          <cell r="P960" t="str">
            <v/>
          </cell>
          <cell r="Q960">
            <v>0.20277290000000001</v>
          </cell>
          <cell r="R960">
            <v>87.245800000000003</v>
          </cell>
          <cell r="S960">
            <v>0.53573400000000004</v>
          </cell>
          <cell r="T960">
            <v>0.77260770000000001</v>
          </cell>
          <cell r="U960">
            <v>7.3225556884129519</v>
          </cell>
          <cell r="V960">
            <v>9.8854084619281624E-3</v>
          </cell>
          <cell r="AA960">
            <v>33.364989999999999</v>
          </cell>
          <cell r="AB960">
            <v>17.143149999999999</v>
          </cell>
          <cell r="AC960">
            <v>0.32009349999999998</v>
          </cell>
          <cell r="AD960">
            <v>88.36533170349999</v>
          </cell>
          <cell r="AE960">
            <v>13.94369</v>
          </cell>
          <cell r="AF960">
            <v>38.122549999999997</v>
          </cell>
        </row>
        <row r="961">
          <cell r="A961" t="str">
            <v>ARIO DAMAR - SRIWIJAYA BASE3. High Value</v>
          </cell>
          <cell r="B961" t="str">
            <v>Oil-Gas</v>
          </cell>
          <cell r="C961" t="str">
            <v>3. High Value</v>
          </cell>
          <cell r="D961" t="str">
            <v>ARIO DAMAR - SRIWIJAYA BASE</v>
          </cell>
          <cell r="E961" t="str">
            <v>ARIO DAMAR - SRIWIJAYA</v>
          </cell>
          <cell r="F961" t="str">
            <v>E0. On Production</v>
          </cell>
          <cell r="G961" t="str">
            <v>PT TROPIK ENERGI PANDAN</v>
          </cell>
          <cell r="H961">
            <v>378.08100000000002</v>
          </cell>
          <cell r="I961">
            <v>34.637</v>
          </cell>
          <cell r="K961">
            <v>5000</v>
          </cell>
          <cell r="L961" t="str">
            <v/>
          </cell>
          <cell r="M961">
            <v>0.2</v>
          </cell>
          <cell r="N961">
            <v>23</v>
          </cell>
          <cell r="P961" t="str">
            <v/>
          </cell>
          <cell r="Q961">
            <v>0.20277290000000001</v>
          </cell>
          <cell r="R961">
            <v>87.245800000000003</v>
          </cell>
          <cell r="S961">
            <v>0.53573400000000004</v>
          </cell>
          <cell r="T961">
            <v>0.77260770000000001</v>
          </cell>
          <cell r="U961">
            <v>7.3225556884129519</v>
          </cell>
          <cell r="V961">
            <v>9.8854084619281624E-3</v>
          </cell>
          <cell r="AA961">
            <v>33.364989999999999</v>
          </cell>
          <cell r="AB961">
            <v>17.143149999999999</v>
          </cell>
          <cell r="AC961">
            <v>0.32009349999999998</v>
          </cell>
          <cell r="AD961">
            <v>121.02127057349999</v>
          </cell>
          <cell r="AE961">
            <v>13.94369</v>
          </cell>
          <cell r="AF961">
            <v>38.122549999999997</v>
          </cell>
        </row>
        <row r="962">
          <cell r="A962" t="str">
            <v>PENGEMBANGAN LAPANGAN KUALA SIMPANG BARAT POD OPTIMASI1. Low Value</v>
          </cell>
          <cell r="B962" t="str">
            <v>Oil-Gas</v>
          </cell>
          <cell r="C962" t="str">
            <v>1. Low Value</v>
          </cell>
          <cell r="D962" t="str">
            <v>PENGEMBANGAN LAPANGAN KUALA SIMPANG BARAT POD OPTIMASI</v>
          </cell>
          <cell r="E962" t="str">
            <v>KUALA SIMPANG BARAT</v>
          </cell>
          <cell r="F962" t="str">
            <v>E2. Under Development</v>
          </cell>
          <cell r="G962" t="str">
            <v>PT PERTAMINA EP</v>
          </cell>
          <cell r="H962">
            <v>85.605999999999995</v>
          </cell>
          <cell r="K962">
            <v>1688</v>
          </cell>
          <cell r="L962">
            <v>59.400000000000006</v>
          </cell>
          <cell r="M962">
            <v>0.31</v>
          </cell>
          <cell r="N962">
            <v>2.9</v>
          </cell>
          <cell r="P962">
            <v>0.69</v>
          </cell>
          <cell r="Q962">
            <v>0.30966349999999998</v>
          </cell>
          <cell r="R962">
            <v>14.42216</v>
          </cell>
          <cell r="S962">
            <v>0.72640199999999999</v>
          </cell>
          <cell r="T962">
            <v>0.68988000000000005</v>
          </cell>
          <cell r="U962">
            <v>2.2380558159974338</v>
          </cell>
          <cell r="V962">
            <v>3.0213626011390046E-3</v>
          </cell>
          <cell r="Z962">
            <v>2.89370293991816</v>
          </cell>
          <cell r="AA962">
            <v>67.870199999999997</v>
          </cell>
          <cell r="AB962">
            <v>2.6887370000000002</v>
          </cell>
          <cell r="AC962">
            <v>0.33895589999999998</v>
          </cell>
          <cell r="AD962">
            <v>29.016658775399996</v>
          </cell>
          <cell r="AE962">
            <v>15.591850000000001</v>
          </cell>
          <cell r="AF962">
            <v>23.774619999999999</v>
          </cell>
        </row>
        <row r="963">
          <cell r="A963" t="str">
            <v>PENGEMBANGAN LAPANGAN KUALA SIMPANG BARAT POD OPTIMASI2. Middle Value</v>
          </cell>
          <cell r="B963" t="str">
            <v>Oil-Gas</v>
          </cell>
          <cell r="C963" t="str">
            <v>2. Middle Value</v>
          </cell>
          <cell r="D963" t="str">
            <v>PENGEMBANGAN LAPANGAN KUALA SIMPANG BARAT POD OPTIMASI</v>
          </cell>
          <cell r="E963" t="str">
            <v>KUALA SIMPANG BARAT</v>
          </cell>
          <cell r="F963" t="str">
            <v>E2. Under Development</v>
          </cell>
          <cell r="G963" t="str">
            <v>PT PERTAMINA EP</v>
          </cell>
          <cell r="H963">
            <v>85.605999999999995</v>
          </cell>
          <cell r="K963">
            <v>1688</v>
          </cell>
          <cell r="L963">
            <v>59.400000000000006</v>
          </cell>
          <cell r="M963">
            <v>0.31</v>
          </cell>
          <cell r="N963">
            <v>2.9</v>
          </cell>
          <cell r="P963">
            <v>0.69</v>
          </cell>
          <cell r="Q963">
            <v>0.30966349999999998</v>
          </cell>
          <cell r="R963">
            <v>14.42216</v>
          </cell>
          <cell r="S963">
            <v>0.72640199999999999</v>
          </cell>
          <cell r="T963">
            <v>0.68988000000000005</v>
          </cell>
          <cell r="U963">
            <v>2.2380558159974338</v>
          </cell>
          <cell r="V963">
            <v>3.0213626011390046E-3</v>
          </cell>
          <cell r="Z963">
            <v>2.89370293991816</v>
          </cell>
          <cell r="AA963">
            <v>67.870199999999997</v>
          </cell>
          <cell r="AB963">
            <v>2.6887370000000002</v>
          </cell>
          <cell r="AC963">
            <v>0.33895589999999998</v>
          </cell>
          <cell r="AD963">
            <v>29.016658775399996</v>
          </cell>
          <cell r="AE963">
            <v>15.591850000000001</v>
          </cell>
          <cell r="AF963">
            <v>23.774619999999999</v>
          </cell>
        </row>
        <row r="964">
          <cell r="A964" t="str">
            <v>PENGEMBANGAN LAPANGAN KUALA SIMPANG BARAT POD OPTIMASI3. High Value</v>
          </cell>
          <cell r="B964" t="str">
            <v>Oil-Gas</v>
          </cell>
          <cell r="C964" t="str">
            <v>3. High Value</v>
          </cell>
          <cell r="D964" t="str">
            <v>PENGEMBANGAN LAPANGAN KUALA SIMPANG BARAT POD OPTIMASI</v>
          </cell>
          <cell r="E964" t="str">
            <v>KUALA SIMPANG BARAT</v>
          </cell>
          <cell r="F964" t="str">
            <v>E2. Under Development</v>
          </cell>
          <cell r="G964" t="str">
            <v>PT PERTAMINA EP</v>
          </cell>
          <cell r="H964">
            <v>85.605999999999995</v>
          </cell>
          <cell r="K964">
            <v>1688</v>
          </cell>
          <cell r="L964">
            <v>59.400000000000006</v>
          </cell>
          <cell r="M964">
            <v>0.31</v>
          </cell>
          <cell r="N964">
            <v>2.9</v>
          </cell>
          <cell r="P964">
            <v>0.69</v>
          </cell>
          <cell r="Q964">
            <v>0.30966349999999998</v>
          </cell>
          <cell r="R964">
            <v>14.42216</v>
          </cell>
          <cell r="S964">
            <v>0.72640199999999999</v>
          </cell>
          <cell r="T964">
            <v>0.68988000000000005</v>
          </cell>
          <cell r="U964">
            <v>2.2380558159974338</v>
          </cell>
          <cell r="V964">
            <v>3.0213626011390046E-3</v>
          </cell>
          <cell r="Z964">
            <v>2.89370293991816</v>
          </cell>
          <cell r="AA964">
            <v>67.870199999999997</v>
          </cell>
          <cell r="AB964">
            <v>2.6887370000000002</v>
          </cell>
          <cell r="AC964">
            <v>0.33895589999999998</v>
          </cell>
          <cell r="AD964">
            <v>29.016658775399996</v>
          </cell>
          <cell r="AE964">
            <v>15.591850000000001</v>
          </cell>
          <cell r="AF964">
            <v>23.774619999999999</v>
          </cell>
        </row>
        <row r="965">
          <cell r="A965" t="str">
            <v>PASE A - BASE1. Low Value</v>
          </cell>
          <cell r="B965" t="str">
            <v>Gas</v>
          </cell>
          <cell r="C965" t="str">
            <v>1. Low Value</v>
          </cell>
          <cell r="D965" t="str">
            <v>PASE A - BASE</v>
          </cell>
          <cell r="E965" t="str">
            <v>PASE A</v>
          </cell>
          <cell r="F965" t="str">
            <v>E0. On Production</v>
          </cell>
          <cell r="G965" t="str">
            <v>TRIANGLE PASE INC.</v>
          </cell>
          <cell r="H965">
            <v>402.2</v>
          </cell>
          <cell r="K965">
            <v>6580</v>
          </cell>
          <cell r="L965" t="str">
            <v/>
          </cell>
          <cell r="M965">
            <v>0.155</v>
          </cell>
          <cell r="N965" t="str">
            <v/>
          </cell>
          <cell r="P965" t="str">
            <v/>
          </cell>
          <cell r="Q965">
            <v>0.15921460000000001</v>
          </cell>
          <cell r="R965">
            <v>215.5651</v>
          </cell>
          <cell r="S965">
            <v>0.42811630000000001</v>
          </cell>
          <cell r="T965">
            <v>0.80343279999999995</v>
          </cell>
          <cell r="U965">
            <v>11.805181297587575</v>
          </cell>
          <cell r="V965">
            <v>1.5936927496287976E-2</v>
          </cell>
          <cell r="AA965">
            <v>129.41489999999999</v>
          </cell>
          <cell r="AB965">
            <v>77.564700000000002</v>
          </cell>
          <cell r="AC965">
            <v>0.75273140000000005</v>
          </cell>
          <cell r="AD965">
            <v>302.74856908000004</v>
          </cell>
          <cell r="AE965">
            <v>65.698570000000004</v>
          </cell>
          <cell r="AF965">
            <v>154.7088</v>
          </cell>
        </row>
        <row r="966">
          <cell r="A966" t="str">
            <v>PASE A - BASE2. Middle Value</v>
          </cell>
          <cell r="B966" t="str">
            <v>Gas</v>
          </cell>
          <cell r="C966" t="str">
            <v>2. Middle Value</v>
          </cell>
          <cell r="D966" t="str">
            <v>PASE A - BASE</v>
          </cell>
          <cell r="E966" t="str">
            <v>PASE A</v>
          </cell>
          <cell r="F966" t="str">
            <v>E0. On Production</v>
          </cell>
          <cell r="G966" t="str">
            <v>TRIANGLE PASE INC.</v>
          </cell>
          <cell r="H966">
            <v>496.3</v>
          </cell>
          <cell r="K966">
            <v>6580</v>
          </cell>
          <cell r="L966" t="str">
            <v/>
          </cell>
          <cell r="M966">
            <v>0.155</v>
          </cell>
          <cell r="N966" t="str">
            <v/>
          </cell>
          <cell r="P966" t="str">
            <v/>
          </cell>
          <cell r="Q966">
            <v>0.15921460000000001</v>
          </cell>
          <cell r="R966">
            <v>215.5651</v>
          </cell>
          <cell r="S966">
            <v>0.42811630000000001</v>
          </cell>
          <cell r="T966">
            <v>0.80343279999999995</v>
          </cell>
          <cell r="U966">
            <v>11.805181297587575</v>
          </cell>
          <cell r="V966">
            <v>1.5936927496287976E-2</v>
          </cell>
          <cell r="AA966">
            <v>129.41489999999999</v>
          </cell>
          <cell r="AB966">
            <v>77.564700000000002</v>
          </cell>
          <cell r="AC966">
            <v>0.75273140000000005</v>
          </cell>
          <cell r="AD966">
            <v>373.58059382000005</v>
          </cell>
          <cell r="AE966">
            <v>65.698570000000004</v>
          </cell>
          <cell r="AF966">
            <v>154.7088</v>
          </cell>
        </row>
        <row r="967">
          <cell r="A967" t="str">
            <v>PASE A - BASE3. High Value</v>
          </cell>
          <cell r="B967" t="str">
            <v>Gas</v>
          </cell>
          <cell r="C967" t="str">
            <v>3. High Value</v>
          </cell>
          <cell r="D967" t="str">
            <v>PASE A - BASE</v>
          </cell>
          <cell r="E967" t="str">
            <v>PASE A</v>
          </cell>
          <cell r="F967" t="str">
            <v>E0. On Production</v>
          </cell>
          <cell r="G967" t="str">
            <v>TRIANGLE PASE INC.</v>
          </cell>
          <cell r="H967">
            <v>517.20000000000005</v>
          </cell>
          <cell r="K967">
            <v>6580</v>
          </cell>
          <cell r="L967" t="str">
            <v/>
          </cell>
          <cell r="M967">
            <v>0.155</v>
          </cell>
          <cell r="N967" t="str">
            <v/>
          </cell>
          <cell r="P967" t="str">
            <v/>
          </cell>
          <cell r="Q967">
            <v>0.15921460000000001</v>
          </cell>
          <cell r="R967">
            <v>215.5651</v>
          </cell>
          <cell r="S967">
            <v>0.42811630000000001</v>
          </cell>
          <cell r="T967">
            <v>0.80343279999999995</v>
          </cell>
          <cell r="U967">
            <v>11.805181297587575</v>
          </cell>
          <cell r="V967">
            <v>1.5936927496287976E-2</v>
          </cell>
          <cell r="AA967">
            <v>129.41489999999999</v>
          </cell>
          <cell r="AB967">
            <v>77.564700000000002</v>
          </cell>
          <cell r="AC967">
            <v>0.75273140000000005</v>
          </cell>
          <cell r="AD967">
            <v>389.31268008000006</v>
          </cell>
          <cell r="AE967">
            <v>65.698570000000004</v>
          </cell>
          <cell r="AF967">
            <v>154.7088</v>
          </cell>
        </row>
        <row r="968">
          <cell r="A968" t="str">
            <v>KUALA SIMPANG TIMUR - BASE1. Low Value</v>
          </cell>
          <cell r="B968" t="str">
            <v>Oil-Gas</v>
          </cell>
          <cell r="C968" t="str">
            <v>1. Low Value</v>
          </cell>
          <cell r="D968" t="str">
            <v>KUALA SIMPANG TIMUR - BASE</v>
          </cell>
          <cell r="E968" t="str">
            <v>KUALA SIMPANG TIMUR</v>
          </cell>
          <cell r="F968" t="str">
            <v>E0. On Production</v>
          </cell>
          <cell r="G968" t="str">
            <v>PT PERTAMINA EP</v>
          </cell>
          <cell r="H968">
            <v>11.683</v>
          </cell>
          <cell r="K968">
            <v>3673</v>
          </cell>
          <cell r="L968">
            <v>76</v>
          </cell>
          <cell r="M968">
            <v>0.2</v>
          </cell>
          <cell r="N968">
            <v>31</v>
          </cell>
          <cell r="P968" t="str">
            <v/>
          </cell>
          <cell r="Q968">
            <v>0.2111566</v>
          </cell>
          <cell r="R968">
            <v>192.23330000000001</v>
          </cell>
          <cell r="S968">
            <v>0.44055420000000001</v>
          </cell>
          <cell r="T968">
            <v>0.6365265</v>
          </cell>
          <cell r="U968">
            <v>11.382800303249651</v>
          </cell>
          <cell r="V968">
            <v>1.5366715560284154E-2</v>
          </cell>
          <cell r="W968">
            <v>0.19265745454545452</v>
          </cell>
          <cell r="AA968">
            <v>6.3715840000000004</v>
          </cell>
          <cell r="AB968">
            <v>3.1130249999999999</v>
          </cell>
          <cell r="AC968">
            <v>0.34542279999999997</v>
          </cell>
          <cell r="AD968">
            <v>4.0355745723999998</v>
          </cell>
          <cell r="AE968">
            <v>0.23484820000000001</v>
          </cell>
          <cell r="AF968">
            <v>114.62050000000001</v>
          </cell>
        </row>
        <row r="969">
          <cell r="A969" t="str">
            <v>KUALA SIMPANG TIMUR - BASE2. Middle Value</v>
          </cell>
          <cell r="B969" t="str">
            <v>Oil-Gas</v>
          </cell>
          <cell r="C969" t="str">
            <v>2. Middle Value</v>
          </cell>
          <cell r="D969" t="str">
            <v>KUALA SIMPANG TIMUR - BASE</v>
          </cell>
          <cell r="E969" t="str">
            <v>KUALA SIMPANG TIMUR</v>
          </cell>
          <cell r="F969" t="str">
            <v>E0. On Production</v>
          </cell>
          <cell r="G969" t="str">
            <v>PT PERTAMINA EP</v>
          </cell>
          <cell r="H969">
            <v>13.561</v>
          </cell>
          <cell r="K969">
            <v>3673</v>
          </cell>
          <cell r="L969">
            <v>76</v>
          </cell>
          <cell r="M969">
            <v>0.2</v>
          </cell>
          <cell r="N969">
            <v>31</v>
          </cell>
          <cell r="P969" t="str">
            <v/>
          </cell>
          <cell r="Q969">
            <v>0.2111566</v>
          </cell>
          <cell r="R969">
            <v>192.23330000000001</v>
          </cell>
          <cell r="S969">
            <v>0.44055420000000001</v>
          </cell>
          <cell r="T969">
            <v>0.6365265</v>
          </cell>
          <cell r="U969">
            <v>11.382800303249651</v>
          </cell>
          <cell r="V969">
            <v>1.5366715560284154E-2</v>
          </cell>
          <cell r="W969">
            <v>0.19265745454545452</v>
          </cell>
          <cell r="AA969">
            <v>6.3715840000000004</v>
          </cell>
          <cell r="AB969">
            <v>3.1130249999999999</v>
          </cell>
          <cell r="AC969">
            <v>0.34542279999999997</v>
          </cell>
          <cell r="AD969">
            <v>4.6842785908</v>
          </cell>
          <cell r="AE969">
            <v>0.23484820000000001</v>
          </cell>
          <cell r="AF969">
            <v>114.62050000000001</v>
          </cell>
        </row>
        <row r="970">
          <cell r="A970" t="str">
            <v>KUALA SIMPANG TIMUR - BASE3. High Value</v>
          </cell>
          <cell r="B970" t="str">
            <v>Oil-Gas</v>
          </cell>
          <cell r="C970" t="str">
            <v>3. High Value</v>
          </cell>
          <cell r="D970" t="str">
            <v>KUALA SIMPANG TIMUR - BASE</v>
          </cell>
          <cell r="E970" t="str">
            <v>KUALA SIMPANG TIMUR</v>
          </cell>
          <cell r="F970" t="str">
            <v>E0. On Production</v>
          </cell>
          <cell r="G970" t="str">
            <v>PT PERTAMINA EP</v>
          </cell>
          <cell r="H970">
            <v>13.561</v>
          </cell>
          <cell r="K970">
            <v>3673</v>
          </cell>
          <cell r="L970">
            <v>76</v>
          </cell>
          <cell r="M970">
            <v>0.2</v>
          </cell>
          <cell r="N970">
            <v>31</v>
          </cell>
          <cell r="P970" t="str">
            <v/>
          </cell>
          <cell r="Q970">
            <v>0.2111566</v>
          </cell>
          <cell r="R970">
            <v>192.23330000000001</v>
          </cell>
          <cell r="S970">
            <v>0.44055420000000001</v>
          </cell>
          <cell r="T970">
            <v>0.6365265</v>
          </cell>
          <cell r="U970">
            <v>11.382800303249651</v>
          </cell>
          <cell r="V970">
            <v>1.5366715560284154E-2</v>
          </cell>
          <cell r="W970">
            <v>0.19265745454545452</v>
          </cell>
          <cell r="AA970">
            <v>6.3715840000000004</v>
          </cell>
          <cell r="AB970">
            <v>3.1130249999999999</v>
          </cell>
          <cell r="AC970">
            <v>0.34542279999999997</v>
          </cell>
          <cell r="AD970">
            <v>4.6842785908</v>
          </cell>
          <cell r="AE970">
            <v>0.23484820000000001</v>
          </cell>
          <cell r="AF970">
            <v>114.62050000000001</v>
          </cell>
        </row>
        <row r="971">
          <cell r="A971" t="str">
            <v>KUANG - BASE1. Low Value</v>
          </cell>
          <cell r="B971" t="str">
            <v>Oil-Gas</v>
          </cell>
          <cell r="C971" t="str">
            <v>1. Low Value</v>
          </cell>
          <cell r="D971" t="str">
            <v>KUANG - BASE</v>
          </cell>
          <cell r="E971" t="str">
            <v>KUANG</v>
          </cell>
          <cell r="F971" t="str">
            <v>E0. On Production</v>
          </cell>
          <cell r="G971" t="str">
            <v>PT PERTAMINA EP</v>
          </cell>
          <cell r="H971">
            <v>60.149000000000001</v>
          </cell>
          <cell r="I971">
            <v>0.48899999999999999</v>
          </cell>
          <cell r="K971">
            <v>4675.4250000000002</v>
          </cell>
          <cell r="L971">
            <v>108.9</v>
          </cell>
          <cell r="N971" t="str">
            <v/>
          </cell>
          <cell r="P971" t="str">
            <v/>
          </cell>
          <cell r="Q971">
            <v>0.27334160000000002</v>
          </cell>
          <cell r="R971">
            <v>879.66250000000002</v>
          </cell>
          <cell r="S971">
            <v>0.51742549999999998</v>
          </cell>
          <cell r="T971">
            <v>0.84212790000000004</v>
          </cell>
          <cell r="U971">
            <v>104.77259353727794</v>
          </cell>
          <cell r="V971">
            <v>0.14144240437399025</v>
          </cell>
          <cell r="AA971">
            <v>132.77070000000001</v>
          </cell>
          <cell r="AB971">
            <v>125.1356</v>
          </cell>
          <cell r="AC971">
            <v>0.34722459999999999</v>
          </cell>
          <cell r="AD971">
            <v>20.885212465399999</v>
          </cell>
          <cell r="AE971">
            <v>15.35547</v>
          </cell>
          <cell r="AF971">
            <v>414.24090000000001</v>
          </cell>
        </row>
        <row r="972">
          <cell r="A972" t="str">
            <v>KUANG - BASE2. Middle Value</v>
          </cell>
          <cell r="B972" t="str">
            <v>Oil-Gas</v>
          </cell>
          <cell r="C972" t="str">
            <v>2. Middle Value</v>
          </cell>
          <cell r="D972" t="str">
            <v>KUANG - BASE</v>
          </cell>
          <cell r="E972" t="str">
            <v>KUANG</v>
          </cell>
          <cell r="F972" t="str">
            <v>E0. On Production</v>
          </cell>
          <cell r="G972" t="str">
            <v>PT PERTAMINA EP</v>
          </cell>
          <cell r="H972">
            <v>83.546000000000006</v>
          </cell>
          <cell r="I972">
            <v>0.48899999999999999</v>
          </cell>
          <cell r="K972">
            <v>4675.4250000000002</v>
          </cell>
          <cell r="L972">
            <v>108.9</v>
          </cell>
          <cell r="N972" t="str">
            <v/>
          </cell>
          <cell r="P972" t="str">
            <v/>
          </cell>
          <cell r="Q972">
            <v>0.27334160000000002</v>
          </cell>
          <cell r="R972">
            <v>879.66250000000002</v>
          </cell>
          <cell r="S972">
            <v>0.51742549999999998</v>
          </cell>
          <cell r="T972">
            <v>0.84212790000000004</v>
          </cell>
          <cell r="U972">
            <v>104.77259353727794</v>
          </cell>
          <cell r="V972">
            <v>0.14144240437399025</v>
          </cell>
          <cell r="AA972">
            <v>132.77070000000001</v>
          </cell>
          <cell r="AB972">
            <v>125.1356</v>
          </cell>
          <cell r="AC972">
            <v>0.34722459999999999</v>
          </cell>
          <cell r="AD972">
            <v>29.009226431600002</v>
          </cell>
          <cell r="AE972">
            <v>15.35547</v>
          </cell>
          <cell r="AF972">
            <v>414.24090000000001</v>
          </cell>
        </row>
        <row r="973">
          <cell r="A973" t="str">
            <v>KUANG - BASE3. High Value</v>
          </cell>
          <cell r="B973" t="str">
            <v>Oil-Gas</v>
          </cell>
          <cell r="C973" t="str">
            <v>3. High Value</v>
          </cell>
          <cell r="D973" t="str">
            <v>KUANG - BASE</v>
          </cell>
          <cell r="E973" t="str">
            <v>KUANG</v>
          </cell>
          <cell r="F973" t="str">
            <v>E0. On Production</v>
          </cell>
          <cell r="G973" t="str">
            <v>PT PERTAMINA EP</v>
          </cell>
          <cell r="H973">
            <v>99.572000000000003</v>
          </cell>
          <cell r="I973">
            <v>0.48899999999999999</v>
          </cell>
          <cell r="K973">
            <v>4675.4250000000002</v>
          </cell>
          <cell r="L973">
            <v>108.9</v>
          </cell>
          <cell r="N973" t="str">
            <v/>
          </cell>
          <cell r="P973" t="str">
            <v/>
          </cell>
          <cell r="Q973">
            <v>0.27334160000000002</v>
          </cell>
          <cell r="R973">
            <v>879.66250000000002</v>
          </cell>
          <cell r="S973">
            <v>0.51742549999999998</v>
          </cell>
          <cell r="T973">
            <v>0.84212790000000004</v>
          </cell>
          <cell r="U973">
            <v>104.77259353727794</v>
          </cell>
          <cell r="V973">
            <v>0.14144240437399025</v>
          </cell>
          <cell r="AA973">
            <v>132.77070000000001</v>
          </cell>
          <cell r="AB973">
            <v>125.1356</v>
          </cell>
          <cell r="AC973">
            <v>0.34722459999999999</v>
          </cell>
          <cell r="AD973">
            <v>34.573847871200002</v>
          </cell>
          <cell r="AE973">
            <v>15.35547</v>
          </cell>
          <cell r="AF973">
            <v>414.24090000000001</v>
          </cell>
        </row>
        <row r="974">
          <cell r="A974" t="str">
            <v>AKASIA BAGUS - BASE1. Low Value</v>
          </cell>
          <cell r="B974" t="str">
            <v>Oil-Gas</v>
          </cell>
          <cell r="C974" t="str">
            <v>1. Low Value</v>
          </cell>
          <cell r="D974" t="str">
            <v>AKASIA BAGUS - BASE</v>
          </cell>
          <cell r="E974" t="str">
            <v>AKASIA BAGUS</v>
          </cell>
          <cell r="F974" t="str">
            <v>E0. On Production</v>
          </cell>
          <cell r="G974" t="str">
            <v>PT PERTAMINA EP</v>
          </cell>
          <cell r="H974">
            <v>77.100999999999999</v>
          </cell>
          <cell r="K974">
            <v>5025</v>
          </cell>
          <cell r="L974" t="str">
            <v/>
          </cell>
          <cell r="M974">
            <v>0.25</v>
          </cell>
          <cell r="N974" t="str">
            <v/>
          </cell>
          <cell r="P974" t="str">
            <v/>
          </cell>
          <cell r="Q974">
            <v>0.24528150000000001</v>
          </cell>
          <cell r="R974">
            <v>124.37779999999999</v>
          </cell>
          <cell r="S974">
            <v>0.73164280000000004</v>
          </cell>
          <cell r="T974">
            <v>0.65166800000000003</v>
          </cell>
          <cell r="U974">
            <v>14.545650990056865</v>
          </cell>
          <cell r="V974">
            <v>1.9636545968355214E-2</v>
          </cell>
          <cell r="AA974">
            <v>42.128540000000001</v>
          </cell>
          <cell r="AB974">
            <v>551.56349999999998</v>
          </cell>
          <cell r="AC974">
            <v>0.35247489999999998</v>
          </cell>
          <cell r="AD974">
            <v>27.176167264899998</v>
          </cell>
          <cell r="AE974">
            <v>7.6544740000000004</v>
          </cell>
          <cell r="AF974">
            <v>2084.373</v>
          </cell>
        </row>
        <row r="975">
          <cell r="A975" t="str">
            <v>AKASIA BAGUS - BASE2. Middle Value</v>
          </cell>
          <cell r="B975" t="str">
            <v>Oil-Gas</v>
          </cell>
          <cell r="C975" t="str">
            <v>2. Middle Value</v>
          </cell>
          <cell r="D975" t="str">
            <v>AKASIA BAGUS - BASE</v>
          </cell>
          <cell r="E975" t="str">
            <v>AKASIA BAGUS</v>
          </cell>
          <cell r="F975" t="str">
            <v>E0. On Production</v>
          </cell>
          <cell r="G975" t="str">
            <v>PT PERTAMINA EP</v>
          </cell>
          <cell r="H975">
            <v>97.120999999999995</v>
          </cell>
          <cell r="K975">
            <v>5025</v>
          </cell>
          <cell r="L975" t="str">
            <v/>
          </cell>
          <cell r="M975">
            <v>0.25</v>
          </cell>
          <cell r="N975" t="str">
            <v/>
          </cell>
          <cell r="P975" t="str">
            <v/>
          </cell>
          <cell r="Q975">
            <v>0.24528150000000001</v>
          </cell>
          <cell r="R975">
            <v>124.37779999999999</v>
          </cell>
          <cell r="S975">
            <v>0.73164280000000004</v>
          </cell>
          <cell r="T975">
            <v>0.65166800000000003</v>
          </cell>
          <cell r="U975">
            <v>14.545650990056865</v>
          </cell>
          <cell r="V975">
            <v>1.9636545968355214E-2</v>
          </cell>
          <cell r="AA975">
            <v>42.128540000000001</v>
          </cell>
          <cell r="AB975">
            <v>551.56349999999998</v>
          </cell>
          <cell r="AC975">
            <v>0.35247489999999998</v>
          </cell>
          <cell r="AD975">
            <v>34.232714762899995</v>
          </cell>
          <cell r="AE975">
            <v>7.6544740000000004</v>
          </cell>
          <cell r="AF975">
            <v>2084.373</v>
          </cell>
        </row>
        <row r="976">
          <cell r="A976" t="str">
            <v>AKASIA BAGUS - BASE3. High Value</v>
          </cell>
          <cell r="B976" t="str">
            <v>Oil-Gas</v>
          </cell>
          <cell r="C976" t="str">
            <v>3. High Value</v>
          </cell>
          <cell r="D976" t="str">
            <v>AKASIA BAGUS - BASE</v>
          </cell>
          <cell r="E976" t="str">
            <v>AKASIA BAGUS</v>
          </cell>
          <cell r="F976" t="str">
            <v>E0. On Production</v>
          </cell>
          <cell r="G976" t="str">
            <v>PT PERTAMINA EP</v>
          </cell>
          <cell r="H976">
            <v>97.120999999999995</v>
          </cell>
          <cell r="K976">
            <v>5025</v>
          </cell>
          <cell r="L976" t="str">
            <v/>
          </cell>
          <cell r="M976">
            <v>0.25</v>
          </cell>
          <cell r="N976" t="str">
            <v/>
          </cell>
          <cell r="P976" t="str">
            <v/>
          </cell>
          <cell r="Q976">
            <v>0.24528150000000001</v>
          </cell>
          <cell r="R976">
            <v>124.37779999999999</v>
          </cell>
          <cell r="S976">
            <v>0.73164280000000004</v>
          </cell>
          <cell r="T976">
            <v>0.65166800000000003</v>
          </cell>
          <cell r="U976">
            <v>14.545650990056865</v>
          </cell>
          <cell r="V976">
            <v>1.9636545968355214E-2</v>
          </cell>
          <cell r="AA976">
            <v>42.128540000000001</v>
          </cell>
          <cell r="AB976">
            <v>551.56349999999998</v>
          </cell>
          <cell r="AC976">
            <v>0.35247489999999998</v>
          </cell>
          <cell r="AD976">
            <v>34.232714762899995</v>
          </cell>
          <cell r="AE976">
            <v>7.6544740000000004</v>
          </cell>
          <cell r="AF976">
            <v>2084.373</v>
          </cell>
        </row>
        <row r="977">
          <cell r="A977" t="str">
            <v>PENGEMBANGAN LAPANGAN KUANG POFD PHASE-11. Low Value</v>
          </cell>
          <cell r="B977" t="str">
            <v>Oil-Gas</v>
          </cell>
          <cell r="C977" t="str">
            <v>1. Low Value</v>
          </cell>
          <cell r="D977" t="str">
            <v>PENGEMBANGAN LAPANGAN KUANG POFD PHASE-1</v>
          </cell>
          <cell r="E977" t="str">
            <v>KUANG</v>
          </cell>
          <cell r="F977" t="str">
            <v>E0. On Production</v>
          </cell>
          <cell r="G977" t="str">
            <v>PT PERTAMINA EP</v>
          </cell>
          <cell r="H977">
            <v>60.149000000000001</v>
          </cell>
          <cell r="K977">
            <v>4675.4250000000002</v>
          </cell>
          <cell r="L977">
            <v>108.9</v>
          </cell>
          <cell r="N977" t="str">
            <v/>
          </cell>
          <cell r="P977" t="str">
            <v/>
          </cell>
          <cell r="Q977">
            <v>0.27334160000000002</v>
          </cell>
          <cell r="R977">
            <v>879.66250000000002</v>
          </cell>
          <cell r="S977">
            <v>0.51742549999999998</v>
          </cell>
          <cell r="T977">
            <v>0.84212790000000004</v>
          </cell>
          <cell r="U977">
            <v>104.77259353727794</v>
          </cell>
          <cell r="V977">
            <v>0.14144240437399025</v>
          </cell>
          <cell r="AA977">
            <v>132.77070000000001</v>
          </cell>
          <cell r="AB977">
            <v>125.1356</v>
          </cell>
          <cell r="AC977">
            <v>0.34722459999999999</v>
          </cell>
          <cell r="AD977">
            <v>20.885212465399999</v>
          </cell>
          <cell r="AE977">
            <v>15.35547</v>
          </cell>
          <cell r="AF977">
            <v>414.24090000000001</v>
          </cell>
        </row>
        <row r="978">
          <cell r="A978" t="str">
            <v>PENGEMBANGAN LAPANGAN KUANG POFD PHASE-12. Middle Value</v>
          </cell>
          <cell r="B978" t="str">
            <v>Oil-Gas</v>
          </cell>
          <cell r="C978" t="str">
            <v>2. Middle Value</v>
          </cell>
          <cell r="D978" t="str">
            <v>PENGEMBANGAN LAPANGAN KUANG POFD PHASE-1</v>
          </cell>
          <cell r="E978" t="str">
            <v>KUANG</v>
          </cell>
          <cell r="F978" t="str">
            <v>E0. On Production</v>
          </cell>
          <cell r="G978" t="str">
            <v>PT PERTAMINA EP</v>
          </cell>
          <cell r="H978">
            <v>83.546000000000006</v>
          </cell>
          <cell r="K978">
            <v>4675.4250000000002</v>
          </cell>
          <cell r="L978">
            <v>108.9</v>
          </cell>
          <cell r="N978" t="str">
            <v/>
          </cell>
          <cell r="P978" t="str">
            <v/>
          </cell>
          <cell r="Q978">
            <v>0.27334160000000002</v>
          </cell>
          <cell r="R978">
            <v>879.66250000000002</v>
          </cell>
          <cell r="S978">
            <v>0.51742549999999998</v>
          </cell>
          <cell r="T978">
            <v>0.84212790000000004</v>
          </cell>
          <cell r="U978">
            <v>104.77259353727794</v>
          </cell>
          <cell r="V978">
            <v>0.14144240437399025</v>
          </cell>
          <cell r="AA978">
            <v>132.77070000000001</v>
          </cell>
          <cell r="AB978">
            <v>125.1356</v>
          </cell>
          <cell r="AC978">
            <v>0.34722459999999999</v>
          </cell>
          <cell r="AD978">
            <v>29.009226431600002</v>
          </cell>
          <cell r="AE978">
            <v>15.35547</v>
          </cell>
          <cell r="AF978">
            <v>414.24090000000001</v>
          </cell>
        </row>
        <row r="979">
          <cell r="A979" t="str">
            <v>PENGEMBANGAN LAPANGAN KUANG POFD PHASE-13. High Value</v>
          </cell>
          <cell r="B979" t="str">
            <v>Oil-Gas</v>
          </cell>
          <cell r="C979" t="str">
            <v>3. High Value</v>
          </cell>
          <cell r="D979" t="str">
            <v>PENGEMBANGAN LAPANGAN KUANG POFD PHASE-1</v>
          </cell>
          <cell r="E979" t="str">
            <v>KUANG</v>
          </cell>
          <cell r="F979" t="str">
            <v>E0. On Production</v>
          </cell>
          <cell r="G979" t="str">
            <v>PT PERTAMINA EP</v>
          </cell>
          <cell r="H979">
            <v>99.572000000000003</v>
          </cell>
          <cell r="K979">
            <v>4675.4250000000002</v>
          </cell>
          <cell r="L979">
            <v>108.9</v>
          </cell>
          <cell r="N979" t="str">
            <v/>
          </cell>
          <cell r="P979" t="str">
            <v/>
          </cell>
          <cell r="Q979">
            <v>0.27334160000000002</v>
          </cell>
          <cell r="R979">
            <v>879.66250000000002</v>
          </cell>
          <cell r="S979">
            <v>0.51742549999999998</v>
          </cell>
          <cell r="T979">
            <v>0.84212790000000004</v>
          </cell>
          <cell r="U979">
            <v>104.77259353727794</v>
          </cell>
          <cell r="V979">
            <v>0.14144240437399025</v>
          </cell>
          <cell r="AA979">
            <v>132.77070000000001</v>
          </cell>
          <cell r="AB979">
            <v>125.1356</v>
          </cell>
          <cell r="AC979">
            <v>0.34722459999999999</v>
          </cell>
          <cell r="AD979">
            <v>34.573847871200002</v>
          </cell>
          <cell r="AE979">
            <v>15.35547</v>
          </cell>
          <cell r="AF979">
            <v>414.24090000000001</v>
          </cell>
        </row>
        <row r="980">
          <cell r="A980" t="str">
            <v>KUAT DC - BASE1. Low Value</v>
          </cell>
          <cell r="B980" t="str">
            <v>Oil-Gas</v>
          </cell>
          <cell r="C980" t="str">
            <v>1. Low Value</v>
          </cell>
          <cell r="D980" t="str">
            <v>KUAT DC - BASE</v>
          </cell>
          <cell r="E980" t="str">
            <v>KUAT DC</v>
          </cell>
          <cell r="F980" t="str">
            <v>E0. On Production</v>
          </cell>
          <cell r="G980" t="str">
            <v>EMP MALACCA STRAIT S.A.</v>
          </cell>
          <cell r="H980">
            <v>131.16999999999999</v>
          </cell>
          <cell r="I980">
            <v>2.5999999999999999E-2</v>
          </cell>
          <cell r="K980">
            <v>5575</v>
          </cell>
          <cell r="L980">
            <v>147.4</v>
          </cell>
          <cell r="M980">
            <v>0.16</v>
          </cell>
          <cell r="N980">
            <v>100</v>
          </cell>
          <cell r="O980">
            <v>0</v>
          </cell>
          <cell r="P980" t="str">
            <v/>
          </cell>
          <cell r="Q980">
            <v>0.16851289999999999</v>
          </cell>
          <cell r="R980">
            <v>108.9766</v>
          </cell>
          <cell r="S980">
            <v>0.62131130000000001</v>
          </cell>
          <cell r="T980">
            <v>0.77326740000000005</v>
          </cell>
          <cell r="U980">
            <v>8.8227781761090931</v>
          </cell>
          <cell r="V980">
            <v>1.1910700273380481E-2</v>
          </cell>
          <cell r="AA980">
            <v>76.611819999999994</v>
          </cell>
          <cell r="AB980">
            <v>60.796840000000003</v>
          </cell>
          <cell r="AC980">
            <v>0.26796490000000001</v>
          </cell>
          <cell r="AD980">
            <v>35.148955932999996</v>
          </cell>
          <cell r="AE980">
            <v>9.1030200000000008</v>
          </cell>
          <cell r="AF980">
            <v>34.212730000000001</v>
          </cell>
        </row>
        <row r="981">
          <cell r="A981" t="str">
            <v>KUAT DC - BASE2. Middle Value</v>
          </cell>
          <cell r="B981" t="str">
            <v>Oil-Gas</v>
          </cell>
          <cell r="C981" t="str">
            <v>2. Middle Value</v>
          </cell>
          <cell r="D981" t="str">
            <v>KUAT DC - BASE</v>
          </cell>
          <cell r="E981" t="str">
            <v>KUAT DC</v>
          </cell>
          <cell r="F981" t="str">
            <v>E0. On Production</v>
          </cell>
          <cell r="G981" t="str">
            <v>EMP MALACCA STRAIT S.A.</v>
          </cell>
          <cell r="H981">
            <v>131.16999999999999</v>
          </cell>
          <cell r="I981">
            <v>3.3000000000000002E-2</v>
          </cell>
          <cell r="K981">
            <v>5575</v>
          </cell>
          <cell r="L981">
            <v>147.4</v>
          </cell>
          <cell r="M981">
            <v>0.16</v>
          </cell>
          <cell r="N981">
            <v>100</v>
          </cell>
          <cell r="O981">
            <v>0</v>
          </cell>
          <cell r="P981" t="str">
            <v/>
          </cell>
          <cell r="Q981">
            <v>0.16851289999999999</v>
          </cell>
          <cell r="R981">
            <v>108.9766</v>
          </cell>
          <cell r="S981">
            <v>0.62131130000000001</v>
          </cell>
          <cell r="T981">
            <v>0.77326740000000005</v>
          </cell>
          <cell r="U981">
            <v>8.8227781761090931</v>
          </cell>
          <cell r="V981">
            <v>1.1910700273380481E-2</v>
          </cell>
          <cell r="AA981">
            <v>76.611819999999994</v>
          </cell>
          <cell r="AB981">
            <v>60.796840000000003</v>
          </cell>
          <cell r="AC981">
            <v>0.26796490000000001</v>
          </cell>
          <cell r="AD981">
            <v>35.148955932999996</v>
          </cell>
          <cell r="AE981">
            <v>9.1030200000000008</v>
          </cell>
          <cell r="AF981">
            <v>34.212730000000001</v>
          </cell>
        </row>
        <row r="982">
          <cell r="A982" t="str">
            <v>KUAT DC - BASE3. High Value</v>
          </cell>
          <cell r="B982" t="str">
            <v>Oil-Gas</v>
          </cell>
          <cell r="C982" t="str">
            <v>3. High Value</v>
          </cell>
          <cell r="D982" t="str">
            <v>KUAT DC - BASE</v>
          </cell>
          <cell r="E982" t="str">
            <v>KUAT DC</v>
          </cell>
          <cell r="F982" t="str">
            <v>E0. On Production</v>
          </cell>
          <cell r="G982" t="str">
            <v>EMP MALACCA STRAIT S.A.</v>
          </cell>
          <cell r="H982">
            <v>131.16999999999999</v>
          </cell>
          <cell r="I982">
            <v>0.04</v>
          </cell>
          <cell r="K982">
            <v>5575</v>
          </cell>
          <cell r="L982">
            <v>147.4</v>
          </cell>
          <cell r="M982">
            <v>0.16</v>
          </cell>
          <cell r="N982">
            <v>100</v>
          </cell>
          <cell r="O982">
            <v>0</v>
          </cell>
          <cell r="P982" t="str">
            <v/>
          </cell>
          <cell r="Q982">
            <v>0.16851289999999999</v>
          </cell>
          <cell r="R982">
            <v>108.9766</v>
          </cell>
          <cell r="S982">
            <v>0.62131130000000001</v>
          </cell>
          <cell r="T982">
            <v>0.77326740000000005</v>
          </cell>
          <cell r="U982">
            <v>8.8227781761090931</v>
          </cell>
          <cell r="V982">
            <v>1.1910700273380481E-2</v>
          </cell>
          <cell r="AA982">
            <v>76.611819999999994</v>
          </cell>
          <cell r="AB982">
            <v>60.796840000000003</v>
          </cell>
          <cell r="AC982">
            <v>0.26796490000000001</v>
          </cell>
          <cell r="AD982">
            <v>35.148955932999996</v>
          </cell>
          <cell r="AE982">
            <v>9.1030200000000008</v>
          </cell>
          <cell r="AF982">
            <v>34.212730000000001</v>
          </cell>
        </row>
        <row r="983">
          <cell r="A983" t="str">
            <v>ARAHAN BANJARSARI - BASE3. High Value</v>
          </cell>
          <cell r="B983" t="str">
            <v>Oil-Gas</v>
          </cell>
          <cell r="C983" t="str">
            <v>3. High Value</v>
          </cell>
          <cell r="D983" t="str">
            <v>ARAHAN BANJARSARI - BASE</v>
          </cell>
          <cell r="E983" t="str">
            <v>ARAHAN BANJARSARI</v>
          </cell>
          <cell r="F983" t="str">
            <v>E0. On Production</v>
          </cell>
          <cell r="G983" t="str">
            <v>PT PERTAMINA EP</v>
          </cell>
          <cell r="H983">
            <v>0.54200000000000004</v>
          </cell>
          <cell r="K983">
            <v>525</v>
          </cell>
          <cell r="L983" t="str">
            <v/>
          </cell>
          <cell r="N983" t="str">
            <v/>
          </cell>
          <cell r="P983" t="str">
            <v/>
          </cell>
          <cell r="AE983" t="e">
            <v>#N/A</v>
          </cell>
          <cell r="AF983" t="e">
            <v>#N/A</v>
          </cell>
        </row>
        <row r="984">
          <cell r="A984" t="str">
            <v>BAMBU BESAR - BASE1. Low Value</v>
          </cell>
          <cell r="B984" t="str">
            <v>Oil-Gas</v>
          </cell>
          <cell r="C984" t="str">
            <v>1. Low Value</v>
          </cell>
          <cell r="D984" t="str">
            <v>BAMBU BESAR - BASE</v>
          </cell>
          <cell r="E984" t="str">
            <v>BAMBU BESAR</v>
          </cell>
          <cell r="F984" t="str">
            <v>E0. On Production</v>
          </cell>
          <cell r="G984" t="str">
            <v>PT PERTAMINA EP</v>
          </cell>
          <cell r="H984">
            <v>14.494999999999999</v>
          </cell>
          <cell r="I984">
            <v>10.308999999999999</v>
          </cell>
          <cell r="J984">
            <v>0.71121076233183855</v>
          </cell>
          <cell r="K984">
            <v>5000</v>
          </cell>
          <cell r="L984" t="str">
            <v/>
          </cell>
          <cell r="M984">
            <v>0.22500000000000001</v>
          </cell>
          <cell r="N984">
            <v>10</v>
          </cell>
          <cell r="P984" t="str">
            <v/>
          </cell>
          <cell r="Q984">
            <v>0.22820370000000001</v>
          </cell>
          <cell r="R984">
            <v>70.332149999999999</v>
          </cell>
          <cell r="S984">
            <v>0.64078279999999999</v>
          </cell>
          <cell r="T984">
            <v>0.63496010000000003</v>
          </cell>
          <cell r="U984">
            <v>6.5303108820877149</v>
          </cell>
          <cell r="V984">
            <v>8.8158824868975073E-3</v>
          </cell>
          <cell r="AA984">
            <v>11.75915</v>
          </cell>
          <cell r="AB984">
            <v>8.4305690000000002</v>
          </cell>
          <cell r="AC984">
            <v>0.53212979999999999</v>
          </cell>
          <cell r="AD984">
            <v>7.713221450999999</v>
          </cell>
          <cell r="AE984">
            <v>23.07911</v>
          </cell>
          <cell r="AF984">
            <v>39.453449999999997</v>
          </cell>
        </row>
        <row r="985">
          <cell r="A985" t="str">
            <v>BAMBU BESAR - BASE2. Middle Value</v>
          </cell>
          <cell r="B985" t="str">
            <v>Oil-Gas</v>
          </cell>
          <cell r="C985" t="str">
            <v>2. Middle Value</v>
          </cell>
          <cell r="D985" t="str">
            <v>BAMBU BESAR - BASE</v>
          </cell>
          <cell r="E985" t="str">
            <v>BAMBU BESAR</v>
          </cell>
          <cell r="F985" t="str">
            <v>E0. On Production</v>
          </cell>
          <cell r="G985" t="str">
            <v>PT PERTAMINA EP</v>
          </cell>
          <cell r="H985">
            <v>24.47</v>
          </cell>
          <cell r="I985">
            <v>10.839</v>
          </cell>
          <cell r="J985">
            <v>0.44295055169595426</v>
          </cell>
          <cell r="K985">
            <v>5000</v>
          </cell>
          <cell r="L985" t="str">
            <v/>
          </cell>
          <cell r="M985">
            <v>0.22500000000000001</v>
          </cell>
          <cell r="N985">
            <v>10</v>
          </cell>
          <cell r="P985" t="str">
            <v/>
          </cell>
          <cell r="Q985">
            <v>0.22820370000000001</v>
          </cell>
          <cell r="R985">
            <v>70.332149999999999</v>
          </cell>
          <cell r="S985">
            <v>0.64078279999999999</v>
          </cell>
          <cell r="T985">
            <v>0.63496010000000003</v>
          </cell>
          <cell r="U985">
            <v>6.5303108820877149</v>
          </cell>
          <cell r="V985">
            <v>8.8158824868975073E-3</v>
          </cell>
          <cell r="AA985">
            <v>11.75915</v>
          </cell>
          <cell r="AB985">
            <v>8.4305690000000002</v>
          </cell>
          <cell r="AC985">
            <v>0.53212979999999999</v>
          </cell>
          <cell r="AD985">
            <v>13.021216205999998</v>
          </cell>
          <cell r="AE985">
            <v>23.07911</v>
          </cell>
          <cell r="AF985">
            <v>39.453449999999997</v>
          </cell>
        </row>
        <row r="986">
          <cell r="A986" t="str">
            <v>BAMBU BESAR - BASE3. High Value</v>
          </cell>
          <cell r="B986" t="str">
            <v>Oil-Gas</v>
          </cell>
          <cell r="C986" t="str">
            <v>3. High Value</v>
          </cell>
          <cell r="D986" t="str">
            <v>BAMBU BESAR - BASE</v>
          </cell>
          <cell r="E986" t="str">
            <v>BAMBU BESAR</v>
          </cell>
          <cell r="F986" t="str">
            <v>E0. On Production</v>
          </cell>
          <cell r="G986" t="str">
            <v>PT PERTAMINA EP</v>
          </cell>
          <cell r="H986">
            <v>24.47</v>
          </cell>
          <cell r="I986">
            <v>10.839</v>
          </cell>
          <cell r="J986">
            <v>0.44295055169595426</v>
          </cell>
          <cell r="K986">
            <v>5000</v>
          </cell>
          <cell r="L986" t="str">
            <v/>
          </cell>
          <cell r="M986">
            <v>0.22500000000000001</v>
          </cell>
          <cell r="N986">
            <v>10</v>
          </cell>
          <cell r="P986" t="str">
            <v/>
          </cell>
          <cell r="Q986">
            <v>0.22820370000000001</v>
          </cell>
          <cell r="R986">
            <v>70.332149999999999</v>
          </cell>
          <cell r="S986">
            <v>0.64078279999999999</v>
          </cell>
          <cell r="T986">
            <v>0.63496010000000003</v>
          </cell>
          <cell r="U986">
            <v>6.5303108820877149</v>
          </cell>
          <cell r="V986">
            <v>8.8158824868975073E-3</v>
          </cell>
          <cell r="AA986">
            <v>11.75915</v>
          </cell>
          <cell r="AB986">
            <v>8.4305690000000002</v>
          </cell>
          <cell r="AC986">
            <v>0.53212979999999999</v>
          </cell>
          <cell r="AD986">
            <v>13.021216205999998</v>
          </cell>
          <cell r="AE986">
            <v>23.07911</v>
          </cell>
          <cell r="AF986">
            <v>39.453449999999997</v>
          </cell>
        </row>
        <row r="987">
          <cell r="A987" t="str">
            <v>BAMBU GUNUNG - BASE1. Low Value</v>
          </cell>
          <cell r="B987" t="str">
            <v>Gas</v>
          </cell>
          <cell r="C987" t="str">
            <v>1. Low Value</v>
          </cell>
          <cell r="D987" t="str">
            <v>BAMBU GUNUNG - BASE</v>
          </cell>
          <cell r="E987" t="str">
            <v>BAMBU GUNUNG</v>
          </cell>
          <cell r="F987" t="str">
            <v>E0. On Production</v>
          </cell>
          <cell r="G987" t="str">
            <v>PT PERTAMINA EP</v>
          </cell>
          <cell r="H987">
            <v>101.6</v>
          </cell>
          <cell r="K987">
            <v>8250</v>
          </cell>
          <cell r="L987" t="str">
            <v/>
          </cell>
          <cell r="N987" t="str">
            <v/>
          </cell>
          <cell r="P987" t="str">
            <v/>
          </cell>
          <cell r="Q987">
            <v>0.18090490000000001</v>
          </cell>
          <cell r="R987">
            <v>53.787990000000001</v>
          </cell>
          <cell r="S987">
            <v>0.58113110000000001</v>
          </cell>
          <cell r="T987">
            <v>0.81928900000000004</v>
          </cell>
          <cell r="U987">
            <v>4.6328355837110635</v>
          </cell>
          <cell r="V987">
            <v>6.2543016442207656E-3</v>
          </cell>
          <cell r="AA987">
            <v>86.26294</v>
          </cell>
          <cell r="AB987">
            <v>43.394620000000003</v>
          </cell>
          <cell r="AC987">
            <v>0.76978639999999998</v>
          </cell>
          <cell r="AD987">
            <v>78.21029824</v>
          </cell>
          <cell r="AE987">
            <v>69.309839999999994</v>
          </cell>
          <cell r="AF987">
            <v>232.0898</v>
          </cell>
        </row>
        <row r="988">
          <cell r="A988" t="str">
            <v>BAMBU GUNUNG - BASE2. Middle Value</v>
          </cell>
          <cell r="B988" t="str">
            <v>Gas</v>
          </cell>
          <cell r="C988" t="str">
            <v>2. Middle Value</v>
          </cell>
          <cell r="D988" t="str">
            <v>BAMBU GUNUNG - BASE</v>
          </cell>
          <cell r="E988" t="str">
            <v>BAMBU GUNUNG</v>
          </cell>
          <cell r="F988" t="str">
            <v>E0. On Production</v>
          </cell>
          <cell r="G988" t="str">
            <v>PT PERTAMINA EP</v>
          </cell>
          <cell r="H988">
            <v>101.6</v>
          </cell>
          <cell r="K988">
            <v>8250</v>
          </cell>
          <cell r="L988" t="str">
            <v/>
          </cell>
          <cell r="N988" t="str">
            <v/>
          </cell>
          <cell r="P988" t="str">
            <v/>
          </cell>
          <cell r="Q988">
            <v>0.18090490000000001</v>
          </cell>
          <cell r="R988">
            <v>53.787990000000001</v>
          </cell>
          <cell r="S988">
            <v>0.58113110000000001</v>
          </cell>
          <cell r="T988">
            <v>0.81928900000000004</v>
          </cell>
          <cell r="U988">
            <v>4.6328355837110635</v>
          </cell>
          <cell r="V988">
            <v>6.2543016442207656E-3</v>
          </cell>
          <cell r="AA988">
            <v>86.26294</v>
          </cell>
          <cell r="AB988">
            <v>43.394620000000003</v>
          </cell>
          <cell r="AC988">
            <v>0.76978639999999998</v>
          </cell>
          <cell r="AD988">
            <v>78.21029824</v>
          </cell>
          <cell r="AE988">
            <v>69.309839999999994</v>
          </cell>
          <cell r="AF988">
            <v>232.0898</v>
          </cell>
        </row>
        <row r="989">
          <cell r="A989" t="str">
            <v>BAMBU GUNUNG - BASE3. High Value</v>
          </cell>
          <cell r="B989" t="str">
            <v>Gas</v>
          </cell>
          <cell r="C989" t="str">
            <v>3. High Value</v>
          </cell>
          <cell r="D989" t="str">
            <v>BAMBU GUNUNG - BASE</v>
          </cell>
          <cell r="E989" t="str">
            <v>BAMBU GUNUNG</v>
          </cell>
          <cell r="F989" t="str">
            <v>E0. On Production</v>
          </cell>
          <cell r="G989" t="str">
            <v>PT PERTAMINA EP</v>
          </cell>
          <cell r="H989">
            <v>101.6</v>
          </cell>
          <cell r="K989">
            <v>8250</v>
          </cell>
          <cell r="L989" t="str">
            <v/>
          </cell>
          <cell r="N989" t="str">
            <v/>
          </cell>
          <cell r="P989" t="str">
            <v/>
          </cell>
          <cell r="Q989">
            <v>0.18090490000000001</v>
          </cell>
          <cell r="R989">
            <v>53.787990000000001</v>
          </cell>
          <cell r="S989">
            <v>0.58113110000000001</v>
          </cell>
          <cell r="T989">
            <v>0.81928900000000004</v>
          </cell>
          <cell r="U989">
            <v>4.6328355837110635</v>
          </cell>
          <cell r="V989">
            <v>6.2543016442207656E-3</v>
          </cell>
          <cell r="AA989">
            <v>86.26294</v>
          </cell>
          <cell r="AB989">
            <v>43.394620000000003</v>
          </cell>
          <cell r="AC989">
            <v>0.76978639999999998</v>
          </cell>
          <cell r="AD989">
            <v>78.21029824</v>
          </cell>
          <cell r="AE989">
            <v>69.309839999999994</v>
          </cell>
          <cell r="AF989">
            <v>232.0898</v>
          </cell>
        </row>
        <row r="990">
          <cell r="A990" t="str">
            <v>BANGA DUA - BASE1. Low Value</v>
          </cell>
          <cell r="B990" t="str">
            <v>Oil-Gas</v>
          </cell>
          <cell r="C990" t="str">
            <v>1. Low Value</v>
          </cell>
          <cell r="D990" t="str">
            <v>BANGA DUA - BASE</v>
          </cell>
          <cell r="E990" t="str">
            <v>BANGA DUA</v>
          </cell>
          <cell r="F990" t="str">
            <v>E0. On Production</v>
          </cell>
          <cell r="G990" t="str">
            <v>PT PERTAMINA EP</v>
          </cell>
          <cell r="H990">
            <v>68.885000000000005</v>
          </cell>
          <cell r="K990">
            <v>4000</v>
          </cell>
          <cell r="L990" t="str">
            <v/>
          </cell>
          <cell r="M990">
            <v>0.16</v>
          </cell>
          <cell r="N990" t="str">
            <v/>
          </cell>
          <cell r="P990" t="str">
            <v/>
          </cell>
          <cell r="Q990">
            <v>0.16463459999999999</v>
          </cell>
          <cell r="R990">
            <v>283.06119999999999</v>
          </cell>
          <cell r="S990">
            <v>0.67373720000000004</v>
          </cell>
          <cell r="T990">
            <v>0.80343279999999995</v>
          </cell>
          <cell r="U990">
            <v>25.225602120010105</v>
          </cell>
          <cell r="V990">
            <v>3.4054419148900582E-2</v>
          </cell>
          <cell r="AA990">
            <v>69.803349999999995</v>
          </cell>
          <cell r="AB990">
            <v>180.4204</v>
          </cell>
          <cell r="AC990">
            <v>0.31518400000000002</v>
          </cell>
          <cell r="AD990">
            <v>21.711449840000004</v>
          </cell>
          <cell r="AE990">
            <v>24.684899999999999</v>
          </cell>
          <cell r="AF990">
            <v>335.47710000000001</v>
          </cell>
        </row>
        <row r="991">
          <cell r="A991" t="str">
            <v>BANGA DUA - BASE2. Middle Value</v>
          </cell>
          <cell r="B991" t="str">
            <v>Oil-Gas</v>
          </cell>
          <cell r="C991" t="str">
            <v>2. Middle Value</v>
          </cell>
          <cell r="D991" t="str">
            <v>BANGA DUA - BASE</v>
          </cell>
          <cell r="E991" t="str">
            <v>BANGA DUA</v>
          </cell>
          <cell r="F991" t="str">
            <v>E0. On Production</v>
          </cell>
          <cell r="G991" t="str">
            <v>PT PERTAMINA EP</v>
          </cell>
          <cell r="H991">
            <v>115.273</v>
          </cell>
          <cell r="K991">
            <v>4000</v>
          </cell>
          <cell r="L991" t="str">
            <v/>
          </cell>
          <cell r="M991">
            <v>0.16</v>
          </cell>
          <cell r="N991" t="str">
            <v/>
          </cell>
          <cell r="P991" t="str">
            <v/>
          </cell>
          <cell r="Q991">
            <v>0.16463459999999999</v>
          </cell>
          <cell r="R991">
            <v>283.06119999999999</v>
          </cell>
          <cell r="S991">
            <v>0.67373720000000004</v>
          </cell>
          <cell r="T991">
            <v>0.80343279999999995</v>
          </cell>
          <cell r="U991">
            <v>25.225602120010105</v>
          </cell>
          <cell r="V991">
            <v>3.4054419148900582E-2</v>
          </cell>
          <cell r="AA991">
            <v>69.803349999999995</v>
          </cell>
          <cell r="AB991">
            <v>180.4204</v>
          </cell>
          <cell r="AC991">
            <v>0.31518400000000002</v>
          </cell>
          <cell r="AD991">
            <v>36.332205232</v>
          </cell>
          <cell r="AE991">
            <v>24.684899999999999</v>
          </cell>
          <cell r="AF991">
            <v>335.47710000000001</v>
          </cell>
        </row>
        <row r="992">
          <cell r="A992" t="str">
            <v>BANGA DUA - BASE3. High Value</v>
          </cell>
          <cell r="B992" t="str">
            <v>Oil-Gas</v>
          </cell>
          <cell r="C992" t="str">
            <v>3. High Value</v>
          </cell>
          <cell r="D992" t="str">
            <v>BANGA DUA - BASE</v>
          </cell>
          <cell r="E992" t="str">
            <v>BANGA DUA</v>
          </cell>
          <cell r="F992" t="str">
            <v>E0. On Production</v>
          </cell>
          <cell r="G992" t="str">
            <v>PT PERTAMINA EP</v>
          </cell>
          <cell r="H992">
            <v>154.85499999999999</v>
          </cell>
          <cell r="K992">
            <v>4000</v>
          </cell>
          <cell r="L992" t="str">
            <v/>
          </cell>
          <cell r="M992">
            <v>0.16</v>
          </cell>
          <cell r="N992" t="str">
            <v/>
          </cell>
          <cell r="P992" t="str">
            <v/>
          </cell>
          <cell r="Q992">
            <v>0.16463459999999999</v>
          </cell>
          <cell r="R992">
            <v>283.06119999999999</v>
          </cell>
          <cell r="S992">
            <v>0.67373720000000004</v>
          </cell>
          <cell r="T992">
            <v>0.80343279999999995</v>
          </cell>
          <cell r="U992">
            <v>25.225602120010105</v>
          </cell>
          <cell r="V992">
            <v>3.4054419148900582E-2</v>
          </cell>
          <cell r="AA992">
            <v>69.803349999999995</v>
          </cell>
          <cell r="AB992">
            <v>180.4204</v>
          </cell>
          <cell r="AC992">
            <v>0.31518400000000002</v>
          </cell>
          <cell r="AD992">
            <v>48.807818320000003</v>
          </cell>
          <cell r="AE992">
            <v>24.684899999999999</v>
          </cell>
          <cell r="AF992">
            <v>335.47710000000001</v>
          </cell>
        </row>
        <row r="993">
          <cell r="A993" t="str">
            <v>BENGGALA - BASE1. Low Value</v>
          </cell>
          <cell r="B993" t="str">
            <v>Gas</v>
          </cell>
          <cell r="C993" t="str">
            <v>1. Low Value</v>
          </cell>
          <cell r="D993" t="str">
            <v>BENGGALA - BASE</v>
          </cell>
          <cell r="E993" t="str">
            <v>BENGGALA</v>
          </cell>
          <cell r="F993" t="str">
            <v>E0. On Production</v>
          </cell>
          <cell r="G993" t="str">
            <v>PT PERTAMINA EP</v>
          </cell>
          <cell r="H993">
            <v>14.208</v>
          </cell>
          <cell r="K993">
            <v>8525</v>
          </cell>
          <cell r="L993" t="str">
            <v/>
          </cell>
          <cell r="M993">
            <v>0.15</v>
          </cell>
          <cell r="N993">
            <v>262.5</v>
          </cell>
          <cell r="P993" t="str">
            <v/>
          </cell>
          <cell r="Q993">
            <v>0.15496180000000001</v>
          </cell>
          <cell r="R993">
            <v>245.08439999999999</v>
          </cell>
          <cell r="S993">
            <v>0.77547969999999999</v>
          </cell>
          <cell r="T993">
            <v>0.80343279999999995</v>
          </cell>
          <cell r="U993">
            <v>23.66248286033349</v>
          </cell>
          <cell r="V993">
            <v>3.1944217053604652E-2</v>
          </cell>
          <cell r="X993">
            <v>16.320039161125642</v>
          </cell>
          <cell r="Z993">
            <v>7.0082806534707363</v>
          </cell>
          <cell r="AA993">
            <v>32.910789999999999</v>
          </cell>
          <cell r="AB993">
            <v>7.0080650000000002</v>
          </cell>
          <cell r="AC993">
            <v>0.67103650000000004</v>
          </cell>
          <cell r="AD993">
            <v>9.5340865920000013</v>
          </cell>
          <cell r="AE993">
            <v>7.0702689999999997</v>
          </cell>
          <cell r="AF993">
            <v>16.308250000000001</v>
          </cell>
        </row>
        <row r="994">
          <cell r="A994" t="str">
            <v>BENGGALA - BASE2. Middle Value</v>
          </cell>
          <cell r="B994" t="str">
            <v>Gas</v>
          </cell>
          <cell r="C994" t="str">
            <v>2. Middle Value</v>
          </cell>
          <cell r="D994" t="str">
            <v>BENGGALA - BASE</v>
          </cell>
          <cell r="E994" t="str">
            <v>BENGGALA</v>
          </cell>
          <cell r="F994" t="str">
            <v>E0. On Production</v>
          </cell>
          <cell r="G994" t="str">
            <v>PT PERTAMINA EP</v>
          </cell>
          <cell r="H994">
            <v>14.208</v>
          </cell>
          <cell r="K994">
            <v>8525</v>
          </cell>
          <cell r="L994" t="str">
            <v/>
          </cell>
          <cell r="M994">
            <v>0.15</v>
          </cell>
          <cell r="N994">
            <v>262.5</v>
          </cell>
          <cell r="P994" t="str">
            <v/>
          </cell>
          <cell r="Q994">
            <v>0.15496180000000001</v>
          </cell>
          <cell r="R994">
            <v>245.08439999999999</v>
          </cell>
          <cell r="S994">
            <v>0.77547969999999999</v>
          </cell>
          <cell r="T994">
            <v>0.80343279999999995</v>
          </cell>
          <cell r="U994">
            <v>23.66248286033349</v>
          </cell>
          <cell r="V994">
            <v>3.1944217053604652E-2</v>
          </cell>
          <cell r="X994">
            <v>16.320039161125642</v>
          </cell>
          <cell r="Z994">
            <v>7.0082806534707363</v>
          </cell>
          <cell r="AA994">
            <v>32.910789999999999</v>
          </cell>
          <cell r="AB994">
            <v>7.0080650000000002</v>
          </cell>
          <cell r="AC994">
            <v>0.67103650000000004</v>
          </cell>
          <cell r="AD994">
            <v>9.5340865920000013</v>
          </cell>
          <cell r="AE994">
            <v>7.0702689999999997</v>
          </cell>
          <cell r="AF994">
            <v>16.308250000000001</v>
          </cell>
        </row>
        <row r="995">
          <cell r="A995" t="str">
            <v>BENGGALA - BASE3. High Value</v>
          </cell>
          <cell r="B995" t="str">
            <v>Gas</v>
          </cell>
          <cell r="C995" t="str">
            <v>3. High Value</v>
          </cell>
          <cell r="D995" t="str">
            <v>BENGGALA - BASE</v>
          </cell>
          <cell r="E995" t="str">
            <v>BENGGALA</v>
          </cell>
          <cell r="F995" t="str">
            <v>E0. On Production</v>
          </cell>
          <cell r="G995" t="str">
            <v>PT PERTAMINA EP</v>
          </cell>
          <cell r="H995">
            <v>14.208</v>
          </cell>
          <cell r="K995">
            <v>8525</v>
          </cell>
          <cell r="L995" t="str">
            <v/>
          </cell>
          <cell r="M995">
            <v>0.15</v>
          </cell>
          <cell r="N995">
            <v>262.5</v>
          </cell>
          <cell r="P995" t="str">
            <v/>
          </cell>
          <cell r="Q995">
            <v>0.15496180000000001</v>
          </cell>
          <cell r="R995">
            <v>245.08439999999999</v>
          </cell>
          <cell r="S995">
            <v>0.77547969999999999</v>
          </cell>
          <cell r="T995">
            <v>0.80343279999999995</v>
          </cell>
          <cell r="U995">
            <v>23.66248286033349</v>
          </cell>
          <cell r="V995">
            <v>3.1944217053604652E-2</v>
          </cell>
          <cell r="X995">
            <v>16.320039161125642</v>
          </cell>
          <cell r="Z995">
            <v>7.0082806534707363</v>
          </cell>
          <cell r="AA995">
            <v>32.910789999999999</v>
          </cell>
          <cell r="AB995">
            <v>7.0080650000000002</v>
          </cell>
          <cell r="AC995">
            <v>0.67103650000000004</v>
          </cell>
          <cell r="AD995">
            <v>9.5340865920000013</v>
          </cell>
          <cell r="AE995">
            <v>7.0702689999999997</v>
          </cell>
          <cell r="AF995">
            <v>16.308250000000001</v>
          </cell>
        </row>
        <row r="996">
          <cell r="A996" t="str">
            <v>KUAT DR - BASE1. Low Value</v>
          </cell>
          <cell r="B996" t="str">
            <v>Oil-Gas</v>
          </cell>
          <cell r="C996" t="str">
            <v>1. Low Value</v>
          </cell>
          <cell r="D996" t="str">
            <v>KUAT DR - BASE</v>
          </cell>
          <cell r="E996" t="str">
            <v>KUAT DR</v>
          </cell>
          <cell r="F996" t="str">
            <v>E7. Production Not Viable</v>
          </cell>
          <cell r="G996" t="str">
            <v>EMP MALACCA STRAIT S.A.</v>
          </cell>
          <cell r="H996">
            <v>14.44</v>
          </cell>
          <cell r="K996">
            <v>6800</v>
          </cell>
          <cell r="L996">
            <v>150.15</v>
          </cell>
          <cell r="M996">
            <v>0.15000000000000002</v>
          </cell>
          <cell r="N996">
            <v>2</v>
          </cell>
          <cell r="O996">
            <v>0</v>
          </cell>
          <cell r="P996" t="str">
            <v/>
          </cell>
          <cell r="Q996">
            <v>0.14705480000000001</v>
          </cell>
          <cell r="R996">
            <v>17.189070000000001</v>
          </cell>
          <cell r="S996">
            <v>0.51907099999999995</v>
          </cell>
          <cell r="T996">
            <v>0.76028499999999999</v>
          </cell>
          <cell r="U996">
            <v>0.9975502301211655</v>
          </cell>
          <cell r="V996">
            <v>1.3466871275069009E-3</v>
          </cell>
          <cell r="AA996">
            <v>31.470459999999999</v>
          </cell>
          <cell r="AB996">
            <v>56.594880000000003</v>
          </cell>
          <cell r="AC996">
            <v>0.3900497</v>
          </cell>
          <cell r="AD996">
            <v>5.6323176679999998</v>
          </cell>
          <cell r="AE996">
            <v>3.752033</v>
          </cell>
          <cell r="AF996">
            <v>211.82679999999999</v>
          </cell>
        </row>
        <row r="997">
          <cell r="A997" t="str">
            <v>KUAT DR - BASE2. Middle Value</v>
          </cell>
          <cell r="B997" t="str">
            <v>Oil-Gas</v>
          </cell>
          <cell r="C997" t="str">
            <v>2. Middle Value</v>
          </cell>
          <cell r="D997" t="str">
            <v>KUAT DR - BASE</v>
          </cell>
          <cell r="E997" t="str">
            <v>KUAT DR</v>
          </cell>
          <cell r="F997" t="str">
            <v>E7. Production Not Viable</v>
          </cell>
          <cell r="G997" t="str">
            <v>EMP MALACCA STRAIT S.A.</v>
          </cell>
          <cell r="H997">
            <v>24.88</v>
          </cell>
          <cell r="K997">
            <v>6800</v>
          </cell>
          <cell r="L997">
            <v>150.15</v>
          </cell>
          <cell r="M997">
            <v>0.15000000000000002</v>
          </cell>
          <cell r="N997">
            <v>2</v>
          </cell>
          <cell r="O997">
            <v>0</v>
          </cell>
          <cell r="P997" t="str">
            <v/>
          </cell>
          <cell r="Q997">
            <v>0.14705480000000001</v>
          </cell>
          <cell r="R997">
            <v>17.189070000000001</v>
          </cell>
          <cell r="S997">
            <v>0.51907099999999995</v>
          </cell>
          <cell r="T997">
            <v>0.76028499999999999</v>
          </cell>
          <cell r="U997">
            <v>0.9975502301211655</v>
          </cell>
          <cell r="V997">
            <v>1.3466871275069009E-3</v>
          </cell>
          <cell r="AA997">
            <v>31.470459999999999</v>
          </cell>
          <cell r="AB997">
            <v>56.594880000000003</v>
          </cell>
          <cell r="AC997">
            <v>0.3900497</v>
          </cell>
          <cell r="AD997">
            <v>9.7044365359999993</v>
          </cell>
          <cell r="AE997">
            <v>3.752033</v>
          </cell>
          <cell r="AF997">
            <v>211.82679999999999</v>
          </cell>
        </row>
        <row r="998">
          <cell r="A998" t="str">
            <v>KUAT DR - BASE3. High Value</v>
          </cell>
          <cell r="B998" t="str">
            <v>Oil-Gas</v>
          </cell>
          <cell r="C998" t="str">
            <v>3. High Value</v>
          </cell>
          <cell r="D998" t="str">
            <v>KUAT DR - BASE</v>
          </cell>
          <cell r="E998" t="str">
            <v>KUAT DR</v>
          </cell>
          <cell r="F998" t="str">
            <v>E7. Production Not Viable</v>
          </cell>
          <cell r="G998" t="str">
            <v>EMP MALACCA STRAIT S.A.</v>
          </cell>
          <cell r="H998">
            <v>31.94</v>
          </cell>
          <cell r="K998">
            <v>6800</v>
          </cell>
          <cell r="L998">
            <v>150.15</v>
          </cell>
          <cell r="M998">
            <v>0.15000000000000002</v>
          </cell>
          <cell r="N998">
            <v>2</v>
          </cell>
          <cell r="O998">
            <v>0</v>
          </cell>
          <cell r="P998" t="str">
            <v/>
          </cell>
          <cell r="Q998">
            <v>0.14705480000000001</v>
          </cell>
          <cell r="R998">
            <v>17.189070000000001</v>
          </cell>
          <cell r="S998">
            <v>0.51907099999999995</v>
          </cell>
          <cell r="T998">
            <v>0.76028499999999999</v>
          </cell>
          <cell r="U998">
            <v>0.9975502301211655</v>
          </cell>
          <cell r="V998">
            <v>1.3466871275069009E-3</v>
          </cell>
          <cell r="AA998">
            <v>31.470459999999999</v>
          </cell>
          <cell r="AB998">
            <v>56.594880000000003</v>
          </cell>
          <cell r="AC998">
            <v>0.3900497</v>
          </cell>
          <cell r="AD998">
            <v>12.458187418</v>
          </cell>
          <cell r="AE998">
            <v>3.752033</v>
          </cell>
          <cell r="AF998">
            <v>211.82679999999999</v>
          </cell>
        </row>
        <row r="999">
          <cell r="A999" t="str">
            <v>KULIN - BASE1. Low Value</v>
          </cell>
          <cell r="B999" t="str">
            <v>Oil-Gas</v>
          </cell>
          <cell r="C999" t="str">
            <v>1. Low Value</v>
          </cell>
          <cell r="D999" t="str">
            <v>KULIN - BASE</v>
          </cell>
          <cell r="E999" t="str">
            <v>KULIN</v>
          </cell>
          <cell r="F999" t="str">
            <v>E0. On Production</v>
          </cell>
          <cell r="G999" t="str">
            <v>PT PERTAMINA HULU ROKAN</v>
          </cell>
          <cell r="H999">
            <v>106.017</v>
          </cell>
          <cell r="K999">
            <v>720</v>
          </cell>
          <cell r="L999">
            <v>68.900000000000006</v>
          </cell>
          <cell r="M999">
            <v>0.31</v>
          </cell>
          <cell r="N999" t="str">
            <v/>
          </cell>
          <cell r="P999" t="str">
            <v/>
          </cell>
          <cell r="Q999">
            <v>0.30663829999999997</v>
          </cell>
          <cell r="R999">
            <v>942.74239999999998</v>
          </cell>
          <cell r="S999">
            <v>0.61818910000000005</v>
          </cell>
          <cell r="T999">
            <v>0.60646489999999997</v>
          </cell>
          <cell r="U999">
            <v>108.37932760948824</v>
          </cell>
          <cell r="V999">
            <v>0.14631147482350154</v>
          </cell>
          <cell r="AA999">
            <v>20.307539999999999</v>
          </cell>
          <cell r="AB999">
            <v>30.938279999999999</v>
          </cell>
          <cell r="AC999">
            <v>0.30112889999999998</v>
          </cell>
          <cell r="AD999">
            <v>31.924782591299998</v>
          </cell>
          <cell r="AE999">
            <v>0.60756339999999998</v>
          </cell>
          <cell r="AF999">
            <v>51.31174</v>
          </cell>
        </row>
        <row r="1000">
          <cell r="A1000" t="str">
            <v>KULIN - BASE2. Middle Value</v>
          </cell>
          <cell r="B1000" t="str">
            <v>Oil-Gas</v>
          </cell>
          <cell r="C1000" t="str">
            <v>2. Middle Value</v>
          </cell>
          <cell r="D1000" t="str">
            <v>KULIN - BASE</v>
          </cell>
          <cell r="E1000" t="str">
            <v>KULIN</v>
          </cell>
          <cell r="F1000" t="str">
            <v>E0. On Production</v>
          </cell>
          <cell r="G1000" t="str">
            <v>PT PERTAMINA HULU ROKAN</v>
          </cell>
          <cell r="H1000">
            <v>106.017</v>
          </cell>
          <cell r="K1000">
            <v>720</v>
          </cell>
          <cell r="L1000">
            <v>68.900000000000006</v>
          </cell>
          <cell r="M1000">
            <v>0.31</v>
          </cell>
          <cell r="N1000" t="str">
            <v/>
          </cell>
          <cell r="P1000" t="str">
            <v/>
          </cell>
          <cell r="Q1000">
            <v>0.30663829999999997</v>
          </cell>
          <cell r="R1000">
            <v>942.74239999999998</v>
          </cell>
          <cell r="S1000">
            <v>0.61818910000000005</v>
          </cell>
          <cell r="T1000">
            <v>0.60646489999999997</v>
          </cell>
          <cell r="U1000">
            <v>108.37932760948824</v>
          </cell>
          <cell r="V1000">
            <v>0.14631147482350154</v>
          </cell>
          <cell r="AA1000">
            <v>20.307539999999999</v>
          </cell>
          <cell r="AB1000">
            <v>30.938279999999999</v>
          </cell>
          <cell r="AC1000">
            <v>0.30112889999999998</v>
          </cell>
          <cell r="AD1000">
            <v>31.924782591299998</v>
          </cell>
          <cell r="AE1000">
            <v>0.60756339999999998</v>
          </cell>
          <cell r="AF1000">
            <v>51.31174</v>
          </cell>
        </row>
        <row r="1001">
          <cell r="A1001" t="str">
            <v>KULIN - BASE3. High Value</v>
          </cell>
          <cell r="B1001" t="str">
            <v>Oil-Gas</v>
          </cell>
          <cell r="C1001" t="str">
            <v>3. High Value</v>
          </cell>
          <cell r="D1001" t="str">
            <v>KULIN - BASE</v>
          </cell>
          <cell r="E1001" t="str">
            <v>KULIN</v>
          </cell>
          <cell r="F1001" t="str">
            <v>E0. On Production</v>
          </cell>
          <cell r="G1001" t="str">
            <v>PT PERTAMINA HULU ROKAN</v>
          </cell>
          <cell r="H1001">
            <v>106.017</v>
          </cell>
          <cell r="K1001">
            <v>720</v>
          </cell>
          <cell r="L1001">
            <v>68.900000000000006</v>
          </cell>
          <cell r="M1001">
            <v>0.31</v>
          </cell>
          <cell r="N1001" t="str">
            <v/>
          </cell>
          <cell r="P1001" t="str">
            <v/>
          </cell>
          <cell r="Q1001">
            <v>0.30663829999999997</v>
          </cell>
          <cell r="R1001">
            <v>942.74239999999998</v>
          </cell>
          <cell r="S1001">
            <v>0.61818910000000005</v>
          </cell>
          <cell r="T1001">
            <v>0.60646489999999997</v>
          </cell>
          <cell r="U1001">
            <v>108.37932760948824</v>
          </cell>
          <cell r="V1001">
            <v>0.14631147482350154</v>
          </cell>
          <cell r="AA1001">
            <v>20.307539999999999</v>
          </cell>
          <cell r="AB1001">
            <v>30.938279999999999</v>
          </cell>
          <cell r="AC1001">
            <v>0.30112889999999998</v>
          </cell>
          <cell r="AD1001">
            <v>31.924782591299998</v>
          </cell>
          <cell r="AE1001">
            <v>0.60756339999999998</v>
          </cell>
          <cell r="AF1001">
            <v>51.31174</v>
          </cell>
        </row>
        <row r="1002">
          <cell r="A1002" t="str">
            <v>BENUANG  - BASE1. Low Value</v>
          </cell>
          <cell r="B1002" t="str">
            <v>Oil-Gas</v>
          </cell>
          <cell r="C1002" t="str">
            <v>1. Low Value</v>
          </cell>
          <cell r="D1002" t="str">
            <v>BENUANG  - BASE</v>
          </cell>
          <cell r="E1002" t="str">
            <v>BENUANG</v>
          </cell>
          <cell r="F1002" t="str">
            <v>E0. On Production</v>
          </cell>
          <cell r="G1002" t="str">
            <v>PT PERTAMINA EP</v>
          </cell>
          <cell r="H1002">
            <v>574.61199999999997</v>
          </cell>
          <cell r="I1002">
            <v>0.58499999999999996</v>
          </cell>
          <cell r="K1002">
            <v>6200</v>
          </cell>
          <cell r="L1002">
            <v>93</v>
          </cell>
          <cell r="M1002">
            <v>0.16</v>
          </cell>
          <cell r="N1002" t="str">
            <v/>
          </cell>
          <cell r="P1002" t="str">
            <v/>
          </cell>
          <cell r="Q1002">
            <v>0.1620172</v>
          </cell>
          <cell r="R1002">
            <v>59.33775</v>
          </cell>
          <cell r="S1002">
            <v>0.46071289999999998</v>
          </cell>
          <cell r="T1002">
            <v>0.78499180000000002</v>
          </cell>
          <cell r="U1002">
            <v>3.4768638913466106</v>
          </cell>
          <cell r="V1002">
            <v>4.693746445230444E-3</v>
          </cell>
          <cell r="AA1002">
            <v>43.637740000000001</v>
          </cell>
          <cell r="AB1002">
            <v>40.209809999999997</v>
          </cell>
          <cell r="AC1002">
            <v>0.31380920000000001</v>
          </cell>
          <cell r="AD1002">
            <v>180.31853203040001</v>
          </cell>
          <cell r="AE1002">
            <v>35.32817</v>
          </cell>
          <cell r="AF1002">
            <v>125.6146</v>
          </cell>
        </row>
        <row r="1003">
          <cell r="A1003" t="str">
            <v>BENUANG  - BASE2. Middle Value</v>
          </cell>
          <cell r="B1003" t="str">
            <v>Oil-Gas</v>
          </cell>
          <cell r="C1003" t="str">
            <v>2. Middle Value</v>
          </cell>
          <cell r="D1003" t="str">
            <v>BENUANG  - BASE</v>
          </cell>
          <cell r="E1003" t="str">
            <v>BENUANG</v>
          </cell>
          <cell r="F1003" t="str">
            <v>E0. On Production</v>
          </cell>
          <cell r="G1003" t="str">
            <v>PT PERTAMINA EP</v>
          </cell>
          <cell r="H1003">
            <v>785.95100000000002</v>
          </cell>
          <cell r="I1003">
            <v>0.58499999999999996</v>
          </cell>
          <cell r="K1003">
            <v>6200</v>
          </cell>
          <cell r="L1003">
            <v>93</v>
          </cell>
          <cell r="M1003">
            <v>0.16</v>
          </cell>
          <cell r="N1003" t="str">
            <v/>
          </cell>
          <cell r="P1003" t="str">
            <v/>
          </cell>
          <cell r="Q1003">
            <v>0.1620172</v>
          </cell>
          <cell r="R1003">
            <v>59.33775</v>
          </cell>
          <cell r="S1003">
            <v>0.46071289999999998</v>
          </cell>
          <cell r="T1003">
            <v>0.78499180000000002</v>
          </cell>
          <cell r="U1003">
            <v>3.4768638913466106</v>
          </cell>
          <cell r="V1003">
            <v>4.693746445230444E-3</v>
          </cell>
          <cell r="AA1003">
            <v>43.637740000000001</v>
          </cell>
          <cell r="AB1003">
            <v>40.209809999999997</v>
          </cell>
          <cell r="AC1003">
            <v>0.31380920000000001</v>
          </cell>
          <cell r="AD1003">
            <v>246.63865454920003</v>
          </cell>
          <cell r="AE1003">
            <v>35.32817</v>
          </cell>
          <cell r="AF1003">
            <v>125.6146</v>
          </cell>
        </row>
        <row r="1004">
          <cell r="A1004" t="str">
            <v>BENUANG  - BASE3. High Value</v>
          </cell>
          <cell r="B1004" t="str">
            <v>Oil-Gas</v>
          </cell>
          <cell r="C1004" t="str">
            <v>3. High Value</v>
          </cell>
          <cell r="D1004" t="str">
            <v>BENUANG  - BASE</v>
          </cell>
          <cell r="E1004" t="str">
            <v>BENUANG</v>
          </cell>
          <cell r="F1004" t="str">
            <v>E0. On Production</v>
          </cell>
          <cell r="G1004" t="str">
            <v>PT PERTAMINA EP</v>
          </cell>
          <cell r="H1004">
            <v>785.95100000000002</v>
          </cell>
          <cell r="I1004">
            <v>0.58499999999999996</v>
          </cell>
          <cell r="K1004">
            <v>6200</v>
          </cell>
          <cell r="L1004">
            <v>93</v>
          </cell>
          <cell r="M1004">
            <v>0.16</v>
          </cell>
          <cell r="N1004" t="str">
            <v/>
          </cell>
          <cell r="P1004" t="str">
            <v/>
          </cell>
          <cell r="Q1004">
            <v>0.1620172</v>
          </cell>
          <cell r="R1004">
            <v>59.33775</v>
          </cell>
          <cell r="S1004">
            <v>0.46071289999999998</v>
          </cell>
          <cell r="T1004">
            <v>0.78499180000000002</v>
          </cell>
          <cell r="U1004">
            <v>3.4768638913466106</v>
          </cell>
          <cell r="V1004">
            <v>4.693746445230444E-3</v>
          </cell>
          <cell r="AA1004">
            <v>43.637740000000001</v>
          </cell>
          <cell r="AB1004">
            <v>40.209809999999997</v>
          </cell>
          <cell r="AC1004">
            <v>0.31380920000000001</v>
          </cell>
          <cell r="AD1004">
            <v>246.63865454920003</v>
          </cell>
          <cell r="AE1004">
            <v>35.32817</v>
          </cell>
          <cell r="AF1004">
            <v>125.6146</v>
          </cell>
        </row>
        <row r="1005">
          <cell r="A1005" t="str">
            <v>BERINGIN A - BASE1. Low Value</v>
          </cell>
          <cell r="B1005" t="str">
            <v>Oil-Gas</v>
          </cell>
          <cell r="C1005" t="str">
            <v>1. Low Value</v>
          </cell>
          <cell r="D1005" t="str">
            <v>BERINGIN A - BASE</v>
          </cell>
          <cell r="E1005" t="str">
            <v>BERINGIN A</v>
          </cell>
          <cell r="F1005" t="str">
            <v>E0. On Production</v>
          </cell>
          <cell r="G1005" t="str">
            <v>PT PERTAMINA EP</v>
          </cell>
          <cell r="H1005">
            <v>114.023</v>
          </cell>
          <cell r="K1005">
            <v>6024</v>
          </cell>
          <cell r="L1005" t="str">
            <v/>
          </cell>
          <cell r="N1005" t="str">
            <v/>
          </cell>
          <cell r="P1005" t="str">
            <v/>
          </cell>
          <cell r="Q1005">
            <v>0.22411439999999999</v>
          </cell>
          <cell r="R1005">
            <v>359.79849999999999</v>
          </cell>
          <cell r="S1005">
            <v>0.77459869999999997</v>
          </cell>
          <cell r="T1005">
            <v>0.65211669999999999</v>
          </cell>
          <cell r="U1005">
            <v>40.731574331388686</v>
          </cell>
          <cell r="V1005">
            <v>5.4987393294981313E-2</v>
          </cell>
          <cell r="AA1005">
            <v>33.105809999999998</v>
          </cell>
          <cell r="AB1005">
            <v>166.65889999999999</v>
          </cell>
          <cell r="AC1005">
            <v>0.2982667</v>
          </cell>
          <cell r="AD1005">
            <v>34.009263934099998</v>
          </cell>
          <cell r="AE1005">
            <v>18.288440000000001</v>
          </cell>
          <cell r="AF1005">
            <v>227.12430000000001</v>
          </cell>
        </row>
        <row r="1006">
          <cell r="A1006" t="str">
            <v>BERINGIN A - BASE2. Middle Value</v>
          </cell>
          <cell r="B1006" t="str">
            <v>Oil-Gas</v>
          </cell>
          <cell r="C1006" t="str">
            <v>2. Middle Value</v>
          </cell>
          <cell r="D1006" t="str">
            <v>BERINGIN A - BASE</v>
          </cell>
          <cell r="E1006" t="str">
            <v>BERINGIN A</v>
          </cell>
          <cell r="F1006" t="str">
            <v>E0. On Production</v>
          </cell>
          <cell r="G1006" t="str">
            <v>PT PERTAMINA EP</v>
          </cell>
          <cell r="H1006">
            <v>148.92400000000001</v>
          </cell>
          <cell r="K1006">
            <v>6024</v>
          </cell>
          <cell r="L1006" t="str">
            <v/>
          </cell>
          <cell r="N1006" t="str">
            <v/>
          </cell>
          <cell r="P1006" t="str">
            <v/>
          </cell>
          <cell r="Q1006">
            <v>0.22411439999999999</v>
          </cell>
          <cell r="R1006">
            <v>359.79849999999999</v>
          </cell>
          <cell r="S1006">
            <v>0.77459869999999997</v>
          </cell>
          <cell r="T1006">
            <v>0.65211669999999999</v>
          </cell>
          <cell r="U1006">
            <v>40.731574331388686</v>
          </cell>
          <cell r="V1006">
            <v>5.4987393294981313E-2</v>
          </cell>
          <cell r="AA1006">
            <v>33.105809999999998</v>
          </cell>
          <cell r="AB1006">
            <v>166.65889999999999</v>
          </cell>
          <cell r="AC1006">
            <v>0.2982667</v>
          </cell>
          <cell r="AD1006">
            <v>44.4190700308</v>
          </cell>
          <cell r="AE1006">
            <v>18.288440000000001</v>
          </cell>
          <cell r="AF1006">
            <v>227.12430000000001</v>
          </cell>
        </row>
        <row r="1007">
          <cell r="A1007" t="str">
            <v>BERINGIN A - BASE3. High Value</v>
          </cell>
          <cell r="B1007" t="str">
            <v>Oil-Gas</v>
          </cell>
          <cell r="C1007" t="str">
            <v>3. High Value</v>
          </cell>
          <cell r="D1007" t="str">
            <v>BERINGIN A - BASE</v>
          </cell>
          <cell r="E1007" t="str">
            <v>BERINGIN A</v>
          </cell>
          <cell r="F1007" t="str">
            <v>E0. On Production</v>
          </cell>
          <cell r="G1007" t="str">
            <v>PT PERTAMINA EP</v>
          </cell>
          <cell r="H1007">
            <v>178.79599999999999</v>
          </cell>
          <cell r="K1007">
            <v>6024</v>
          </cell>
          <cell r="L1007" t="str">
            <v/>
          </cell>
          <cell r="N1007" t="str">
            <v/>
          </cell>
          <cell r="P1007" t="str">
            <v/>
          </cell>
          <cell r="Q1007">
            <v>0.22411439999999999</v>
          </cell>
          <cell r="R1007">
            <v>359.79849999999999</v>
          </cell>
          <cell r="S1007">
            <v>0.77459869999999997</v>
          </cell>
          <cell r="T1007">
            <v>0.65211669999999999</v>
          </cell>
          <cell r="U1007">
            <v>40.731574331388686</v>
          </cell>
          <cell r="V1007">
            <v>5.4987393294981313E-2</v>
          </cell>
          <cell r="AA1007">
            <v>33.105809999999998</v>
          </cell>
          <cell r="AB1007">
            <v>166.65889999999999</v>
          </cell>
          <cell r="AC1007">
            <v>0.2982667</v>
          </cell>
          <cell r="AD1007">
            <v>53.328892893199999</v>
          </cell>
          <cell r="AE1007">
            <v>18.288440000000001</v>
          </cell>
          <cell r="AF1007">
            <v>227.12430000000001</v>
          </cell>
        </row>
        <row r="1008">
          <cell r="A1008" t="str">
            <v>PENGEMBANGAN LAPANGAN BERINGIN A POFD1. Low Value</v>
          </cell>
          <cell r="B1008" t="str">
            <v>Oil-Gas</v>
          </cell>
          <cell r="C1008" t="str">
            <v>1. Low Value</v>
          </cell>
          <cell r="D1008" t="str">
            <v>PENGEMBANGAN LAPANGAN BERINGIN A POFD</v>
          </cell>
          <cell r="E1008" t="str">
            <v>BERINGIN A</v>
          </cell>
          <cell r="F1008" t="str">
            <v>E0. On Production</v>
          </cell>
          <cell r="G1008" t="str">
            <v>PT PERTAMINA EP</v>
          </cell>
          <cell r="H1008">
            <v>114.023</v>
          </cell>
          <cell r="K1008">
            <v>6024</v>
          </cell>
          <cell r="L1008" t="str">
            <v/>
          </cell>
          <cell r="N1008" t="str">
            <v/>
          </cell>
          <cell r="P1008" t="str">
            <v/>
          </cell>
          <cell r="Q1008">
            <v>0.22411439999999999</v>
          </cell>
          <cell r="R1008">
            <v>359.79849999999999</v>
          </cell>
          <cell r="S1008">
            <v>0.77459869999999997</v>
          </cell>
          <cell r="T1008">
            <v>0.65211669999999999</v>
          </cell>
          <cell r="U1008">
            <v>40.731574331388686</v>
          </cell>
          <cell r="V1008">
            <v>5.4987393294981313E-2</v>
          </cell>
          <cell r="AA1008">
            <v>33.105809999999998</v>
          </cell>
          <cell r="AB1008">
            <v>166.65889999999999</v>
          </cell>
          <cell r="AC1008">
            <v>0.2982667</v>
          </cell>
          <cell r="AD1008">
            <v>34.009263934099998</v>
          </cell>
          <cell r="AE1008">
            <v>18.288440000000001</v>
          </cell>
          <cell r="AF1008">
            <v>227.12430000000001</v>
          </cell>
        </row>
        <row r="1009">
          <cell r="A1009" t="str">
            <v>PENGEMBANGAN LAPANGAN BERINGIN A POFD2. Middle Value</v>
          </cell>
          <cell r="B1009" t="str">
            <v>Oil-Gas</v>
          </cell>
          <cell r="C1009" t="str">
            <v>2. Middle Value</v>
          </cell>
          <cell r="D1009" t="str">
            <v>PENGEMBANGAN LAPANGAN BERINGIN A POFD</v>
          </cell>
          <cell r="E1009" t="str">
            <v>BERINGIN A</v>
          </cell>
          <cell r="F1009" t="str">
            <v>E0. On Production</v>
          </cell>
          <cell r="G1009" t="str">
            <v>PT PERTAMINA EP</v>
          </cell>
          <cell r="H1009">
            <v>148.92400000000001</v>
          </cell>
          <cell r="K1009">
            <v>6024</v>
          </cell>
          <cell r="L1009" t="str">
            <v/>
          </cell>
          <cell r="N1009" t="str">
            <v/>
          </cell>
          <cell r="P1009" t="str">
            <v/>
          </cell>
          <cell r="Q1009">
            <v>0.22411439999999999</v>
          </cell>
          <cell r="R1009">
            <v>359.79849999999999</v>
          </cell>
          <cell r="S1009">
            <v>0.77459869999999997</v>
          </cell>
          <cell r="T1009">
            <v>0.65211669999999999</v>
          </cell>
          <cell r="U1009">
            <v>40.731574331388686</v>
          </cell>
          <cell r="V1009">
            <v>5.4987393294981313E-2</v>
          </cell>
          <cell r="AA1009">
            <v>33.105809999999998</v>
          </cell>
          <cell r="AB1009">
            <v>166.65889999999999</v>
          </cell>
          <cell r="AC1009">
            <v>0.2982667</v>
          </cell>
          <cell r="AD1009">
            <v>44.4190700308</v>
          </cell>
          <cell r="AE1009">
            <v>18.288440000000001</v>
          </cell>
          <cell r="AF1009">
            <v>227.12430000000001</v>
          </cell>
        </row>
        <row r="1010">
          <cell r="A1010" t="str">
            <v>PENGEMBANGAN LAPANGAN BERINGIN A POFD3. High Value</v>
          </cell>
          <cell r="B1010" t="str">
            <v>Oil-Gas</v>
          </cell>
          <cell r="C1010" t="str">
            <v>3. High Value</v>
          </cell>
          <cell r="D1010" t="str">
            <v>PENGEMBANGAN LAPANGAN BERINGIN A POFD</v>
          </cell>
          <cell r="E1010" t="str">
            <v>BERINGIN A</v>
          </cell>
          <cell r="F1010" t="str">
            <v>E0. On Production</v>
          </cell>
          <cell r="G1010" t="str">
            <v>PT PERTAMINA EP</v>
          </cell>
          <cell r="H1010">
            <v>178.79599999999999</v>
          </cell>
          <cell r="K1010">
            <v>6024</v>
          </cell>
          <cell r="L1010" t="str">
            <v/>
          </cell>
          <cell r="N1010" t="str">
            <v/>
          </cell>
          <cell r="P1010" t="str">
            <v/>
          </cell>
          <cell r="Q1010">
            <v>0.22411439999999999</v>
          </cell>
          <cell r="R1010">
            <v>359.79849999999999</v>
          </cell>
          <cell r="S1010">
            <v>0.77459869999999997</v>
          </cell>
          <cell r="T1010">
            <v>0.65211669999999999</v>
          </cell>
          <cell r="U1010">
            <v>40.731574331388686</v>
          </cell>
          <cell r="V1010">
            <v>5.4987393294981313E-2</v>
          </cell>
          <cell r="AA1010">
            <v>33.105809999999998</v>
          </cell>
          <cell r="AB1010">
            <v>166.65889999999999</v>
          </cell>
          <cell r="AC1010">
            <v>0.2982667</v>
          </cell>
          <cell r="AD1010">
            <v>53.328892893199999</v>
          </cell>
          <cell r="AE1010">
            <v>18.288440000000001</v>
          </cell>
          <cell r="AF1010">
            <v>227.12430000000001</v>
          </cell>
        </row>
        <row r="1011">
          <cell r="A1011" t="str">
            <v>BERINGIN D - BASE1. Low Value</v>
          </cell>
          <cell r="B1011" t="str">
            <v>Oil-Gas</v>
          </cell>
          <cell r="C1011" t="str">
            <v>1. Low Value</v>
          </cell>
          <cell r="D1011" t="str">
            <v>BERINGIN D - BASE</v>
          </cell>
          <cell r="E1011" t="str">
            <v>BERINGIN D</v>
          </cell>
          <cell r="F1011" t="str">
            <v>E0. On Production</v>
          </cell>
          <cell r="G1011" t="str">
            <v>PT PERTAMINA EP</v>
          </cell>
          <cell r="H1011">
            <v>58.901000000000003</v>
          </cell>
          <cell r="I1011">
            <v>26.398</v>
          </cell>
          <cell r="J1011">
            <v>0.44817575253391279</v>
          </cell>
          <cell r="K1011">
            <v>6808</v>
          </cell>
          <cell r="L1011" t="str">
            <v/>
          </cell>
          <cell r="N1011" t="str">
            <v/>
          </cell>
          <cell r="P1011" t="str">
            <v/>
          </cell>
          <cell r="Q1011">
            <v>0.15073020000000001</v>
          </cell>
          <cell r="R1011">
            <v>20.945219999999999</v>
          </cell>
          <cell r="S1011">
            <v>0.51713500000000001</v>
          </cell>
          <cell r="T1011">
            <v>0.80313579999999996</v>
          </cell>
          <cell r="U1011">
            <v>1.3112277113122091</v>
          </cell>
          <cell r="V1011">
            <v>1.770149940058663E-3</v>
          </cell>
          <cell r="AA1011">
            <v>108.7958</v>
          </cell>
          <cell r="AB1011">
            <v>19.127669999999998</v>
          </cell>
          <cell r="AC1011">
            <v>0.41569410000000001</v>
          </cell>
          <cell r="AD1011">
            <v>24.484798184100001</v>
          </cell>
          <cell r="AE1011">
            <v>1.6057779999999999</v>
          </cell>
          <cell r="AF1011">
            <v>123.1618</v>
          </cell>
        </row>
        <row r="1012">
          <cell r="A1012" t="str">
            <v>BERINGIN D - BASE2. Middle Value</v>
          </cell>
          <cell r="B1012" t="str">
            <v>Oil-Gas</v>
          </cell>
          <cell r="C1012" t="str">
            <v>2. Middle Value</v>
          </cell>
          <cell r="D1012" t="str">
            <v>BERINGIN D - BASE</v>
          </cell>
          <cell r="E1012" t="str">
            <v>BERINGIN D</v>
          </cell>
          <cell r="F1012" t="str">
            <v>E0. On Production</v>
          </cell>
          <cell r="G1012" t="str">
            <v>PT PERTAMINA EP</v>
          </cell>
          <cell r="H1012">
            <v>60.347999999999999</v>
          </cell>
          <cell r="I1012">
            <v>26.398</v>
          </cell>
          <cell r="J1012">
            <v>0.43742957513090741</v>
          </cell>
          <cell r="K1012">
            <v>6808</v>
          </cell>
          <cell r="L1012" t="str">
            <v/>
          </cell>
          <cell r="N1012" t="str">
            <v/>
          </cell>
          <cell r="P1012" t="str">
            <v/>
          </cell>
          <cell r="Q1012">
            <v>0.15073020000000001</v>
          </cell>
          <cell r="R1012">
            <v>20.945219999999999</v>
          </cell>
          <cell r="S1012">
            <v>0.51713500000000001</v>
          </cell>
          <cell r="T1012">
            <v>0.80313579999999996</v>
          </cell>
          <cell r="U1012">
            <v>1.3112277113122091</v>
          </cell>
          <cell r="V1012">
            <v>1.770149940058663E-3</v>
          </cell>
          <cell r="AA1012">
            <v>108.7958</v>
          </cell>
          <cell r="AB1012">
            <v>19.127669999999998</v>
          </cell>
          <cell r="AC1012">
            <v>0.41569410000000001</v>
          </cell>
          <cell r="AD1012">
            <v>25.086307546800001</v>
          </cell>
          <cell r="AE1012">
            <v>1.6057779999999999</v>
          </cell>
          <cell r="AF1012">
            <v>123.1618</v>
          </cell>
        </row>
        <row r="1013">
          <cell r="A1013" t="str">
            <v>BERINGIN D - BASE3. High Value</v>
          </cell>
          <cell r="B1013" t="str">
            <v>Oil-Gas</v>
          </cell>
          <cell r="C1013" t="str">
            <v>3. High Value</v>
          </cell>
          <cell r="D1013" t="str">
            <v>BERINGIN D - BASE</v>
          </cell>
          <cell r="E1013" t="str">
            <v>BERINGIN D</v>
          </cell>
          <cell r="F1013" t="str">
            <v>E0. On Production</v>
          </cell>
          <cell r="G1013" t="str">
            <v>PT PERTAMINA EP</v>
          </cell>
          <cell r="H1013">
            <v>72.974999999999994</v>
          </cell>
          <cell r="I1013">
            <v>26.398</v>
          </cell>
          <cell r="J1013">
            <v>0.36174032202809181</v>
          </cell>
          <cell r="K1013">
            <v>6808</v>
          </cell>
          <cell r="L1013" t="str">
            <v/>
          </cell>
          <cell r="N1013" t="str">
            <v/>
          </cell>
          <cell r="P1013" t="str">
            <v/>
          </cell>
          <cell r="Q1013">
            <v>0.15073020000000001</v>
          </cell>
          <cell r="R1013">
            <v>20.945219999999999</v>
          </cell>
          <cell r="S1013">
            <v>0.51713500000000001</v>
          </cell>
          <cell r="T1013">
            <v>0.80313579999999996</v>
          </cell>
          <cell r="U1013">
            <v>1.3112277113122091</v>
          </cell>
          <cell r="V1013">
            <v>1.770149940058663E-3</v>
          </cell>
          <cell r="AA1013">
            <v>108.7958</v>
          </cell>
          <cell r="AB1013">
            <v>19.127669999999998</v>
          </cell>
          <cell r="AC1013">
            <v>0.41569410000000001</v>
          </cell>
          <cell r="AD1013">
            <v>30.335276947499999</v>
          </cell>
          <cell r="AE1013">
            <v>1.6057779999999999</v>
          </cell>
          <cell r="AF1013">
            <v>123.1618</v>
          </cell>
        </row>
        <row r="1014">
          <cell r="A1014" t="str">
            <v>PENGEMBANGAN LAPANGAN BERINGIN D POFD1. Low Value</v>
          </cell>
          <cell r="B1014" t="str">
            <v>Oil-Gas</v>
          </cell>
          <cell r="C1014" t="str">
            <v>1. Low Value</v>
          </cell>
          <cell r="D1014" t="str">
            <v>PENGEMBANGAN LAPANGAN BERINGIN D POFD</v>
          </cell>
          <cell r="E1014" t="str">
            <v>BERINGIN D</v>
          </cell>
          <cell r="F1014" t="str">
            <v>E0. On Production</v>
          </cell>
          <cell r="G1014" t="str">
            <v>PT PERTAMINA EP</v>
          </cell>
          <cell r="H1014">
            <v>58.901000000000003</v>
          </cell>
          <cell r="K1014">
            <v>6808</v>
          </cell>
          <cell r="L1014" t="str">
            <v/>
          </cell>
          <cell r="N1014" t="str">
            <v/>
          </cell>
          <cell r="P1014" t="str">
            <v/>
          </cell>
          <cell r="Q1014">
            <v>0.15073020000000001</v>
          </cell>
          <cell r="R1014">
            <v>20.945219999999999</v>
          </cell>
          <cell r="S1014">
            <v>0.51713500000000001</v>
          </cell>
          <cell r="T1014">
            <v>0.80313579999999996</v>
          </cell>
          <cell r="U1014">
            <v>1.3112277113122091</v>
          </cell>
          <cell r="V1014">
            <v>1.770149940058663E-3</v>
          </cell>
          <cell r="AA1014">
            <v>108.7958</v>
          </cell>
          <cell r="AB1014">
            <v>19.127669999999998</v>
          </cell>
          <cell r="AC1014">
            <v>0.41569410000000001</v>
          </cell>
          <cell r="AD1014">
            <v>24.484798184100001</v>
          </cell>
          <cell r="AE1014">
            <v>1.6057779999999999</v>
          </cell>
          <cell r="AF1014">
            <v>123.1618</v>
          </cell>
        </row>
        <row r="1015">
          <cell r="A1015" t="str">
            <v>PENGEMBANGAN LAPANGAN BERINGIN D POFD2. Middle Value</v>
          </cell>
          <cell r="B1015" t="str">
            <v>Oil-Gas</v>
          </cell>
          <cell r="C1015" t="str">
            <v>2. Middle Value</v>
          </cell>
          <cell r="D1015" t="str">
            <v>PENGEMBANGAN LAPANGAN BERINGIN D POFD</v>
          </cell>
          <cell r="E1015" t="str">
            <v>BERINGIN D</v>
          </cell>
          <cell r="F1015" t="str">
            <v>E0. On Production</v>
          </cell>
          <cell r="G1015" t="str">
            <v>PT PERTAMINA EP</v>
          </cell>
          <cell r="H1015">
            <v>60.347999999999999</v>
          </cell>
          <cell r="K1015">
            <v>6808</v>
          </cell>
          <cell r="L1015" t="str">
            <v/>
          </cell>
          <cell r="N1015" t="str">
            <v/>
          </cell>
          <cell r="P1015" t="str">
            <v/>
          </cell>
          <cell r="Q1015">
            <v>0.15073020000000001</v>
          </cell>
          <cell r="R1015">
            <v>20.945219999999999</v>
          </cell>
          <cell r="S1015">
            <v>0.51713500000000001</v>
          </cell>
          <cell r="T1015">
            <v>0.80313579999999996</v>
          </cell>
          <cell r="U1015">
            <v>1.3112277113122091</v>
          </cell>
          <cell r="V1015">
            <v>1.770149940058663E-3</v>
          </cell>
          <cell r="AA1015">
            <v>108.7958</v>
          </cell>
          <cell r="AB1015">
            <v>19.127669999999998</v>
          </cell>
          <cell r="AC1015">
            <v>0.41569410000000001</v>
          </cell>
          <cell r="AD1015">
            <v>25.086307546800001</v>
          </cell>
          <cell r="AE1015">
            <v>1.6057779999999999</v>
          </cell>
          <cell r="AF1015">
            <v>123.1618</v>
          </cell>
        </row>
        <row r="1016">
          <cell r="A1016" t="str">
            <v>PENGEMBANGAN LAPANGAN BERINGIN D POFD3. High Value</v>
          </cell>
          <cell r="B1016" t="str">
            <v>Oil-Gas</v>
          </cell>
          <cell r="C1016" t="str">
            <v>3. High Value</v>
          </cell>
          <cell r="D1016" t="str">
            <v>PENGEMBANGAN LAPANGAN BERINGIN D POFD</v>
          </cell>
          <cell r="E1016" t="str">
            <v>BERINGIN D</v>
          </cell>
          <cell r="F1016" t="str">
            <v>E0. On Production</v>
          </cell>
          <cell r="G1016" t="str">
            <v>PT PERTAMINA EP</v>
          </cell>
          <cell r="H1016">
            <v>72.974999999999994</v>
          </cell>
          <cell r="K1016">
            <v>6808</v>
          </cell>
          <cell r="L1016" t="str">
            <v/>
          </cell>
          <cell r="N1016" t="str">
            <v/>
          </cell>
          <cell r="P1016" t="str">
            <v/>
          </cell>
          <cell r="Q1016">
            <v>0.15073020000000001</v>
          </cell>
          <cell r="R1016">
            <v>20.945219999999999</v>
          </cell>
          <cell r="S1016">
            <v>0.51713500000000001</v>
          </cell>
          <cell r="T1016">
            <v>0.80313579999999996</v>
          </cell>
          <cell r="U1016">
            <v>1.3112277113122091</v>
          </cell>
          <cell r="V1016">
            <v>1.770149940058663E-3</v>
          </cell>
          <cell r="AA1016">
            <v>108.7958</v>
          </cell>
          <cell r="AB1016">
            <v>19.127669999999998</v>
          </cell>
          <cell r="AC1016">
            <v>0.41569410000000001</v>
          </cell>
          <cell r="AD1016">
            <v>30.335276947499999</v>
          </cell>
          <cell r="AE1016">
            <v>1.6057779999999999</v>
          </cell>
          <cell r="AF1016">
            <v>123.1618</v>
          </cell>
        </row>
        <row r="1017">
          <cell r="A1017" t="str">
            <v>KURAU - BASE1. Low Value</v>
          </cell>
          <cell r="B1017" t="str">
            <v>Oil-Gas</v>
          </cell>
          <cell r="C1017" t="str">
            <v>1. Low Value</v>
          </cell>
          <cell r="D1017" t="str">
            <v>KURAU - BASE</v>
          </cell>
          <cell r="E1017" t="str">
            <v>KURAU</v>
          </cell>
          <cell r="F1017" t="str">
            <v>E0. On Production</v>
          </cell>
          <cell r="G1017" t="str">
            <v>EMP MALACCA STRAIT S.A.</v>
          </cell>
          <cell r="H1017">
            <v>34.393999999999998</v>
          </cell>
          <cell r="K1017">
            <v>4552</v>
          </cell>
          <cell r="L1017">
            <v>132.55000000000001</v>
          </cell>
          <cell r="M1017">
            <v>0.2346</v>
          </cell>
          <cell r="N1017">
            <v>320</v>
          </cell>
          <cell r="P1017" t="str">
            <v/>
          </cell>
          <cell r="Q1017">
            <v>0.23851510000000001</v>
          </cell>
          <cell r="R1017">
            <v>137.74199999999999</v>
          </cell>
          <cell r="S1017">
            <v>0.63951369999999996</v>
          </cell>
          <cell r="T1017">
            <v>0.74432549999999997</v>
          </cell>
          <cell r="U1017">
            <v>15.638497094570182</v>
          </cell>
          <cell r="V1017">
            <v>2.1111881983380126E-2</v>
          </cell>
          <cell r="AA1017">
            <v>61.194710000000001</v>
          </cell>
          <cell r="AB1017">
            <v>9.3968489999999996</v>
          </cell>
          <cell r="AC1017">
            <v>0.27501049999999999</v>
          </cell>
          <cell r="AD1017">
            <v>9.4587111369999999</v>
          </cell>
          <cell r="AE1017">
            <v>37.56729</v>
          </cell>
          <cell r="AF1017">
            <v>11.73522</v>
          </cell>
        </row>
        <row r="1018">
          <cell r="A1018" t="str">
            <v>KURAU - BASE2. Middle Value</v>
          </cell>
          <cell r="B1018" t="str">
            <v>Oil-Gas</v>
          </cell>
          <cell r="C1018" t="str">
            <v>2. Middle Value</v>
          </cell>
          <cell r="D1018" t="str">
            <v>KURAU - BASE</v>
          </cell>
          <cell r="E1018" t="str">
            <v>KURAU</v>
          </cell>
          <cell r="F1018" t="str">
            <v>E0. On Production</v>
          </cell>
          <cell r="G1018" t="str">
            <v>EMP MALACCA STRAIT S.A.</v>
          </cell>
          <cell r="H1018">
            <v>37.603000000000002</v>
          </cell>
          <cell r="K1018">
            <v>4552</v>
          </cell>
          <cell r="L1018">
            <v>132.55000000000001</v>
          </cell>
          <cell r="M1018">
            <v>0.245</v>
          </cell>
          <cell r="N1018">
            <v>320</v>
          </cell>
          <cell r="P1018" t="str">
            <v/>
          </cell>
          <cell r="Q1018">
            <v>0.23851510000000001</v>
          </cell>
          <cell r="R1018">
            <v>137.74199999999999</v>
          </cell>
          <cell r="S1018">
            <v>0.63951369999999996</v>
          </cell>
          <cell r="T1018">
            <v>0.74432549999999997</v>
          </cell>
          <cell r="U1018">
            <v>15.638497094570182</v>
          </cell>
          <cell r="V1018">
            <v>2.1111881983380126E-2</v>
          </cell>
          <cell r="AA1018">
            <v>61.194710000000001</v>
          </cell>
          <cell r="AB1018">
            <v>9.3968489999999996</v>
          </cell>
          <cell r="AC1018">
            <v>0.27501049999999999</v>
          </cell>
          <cell r="AD1018">
            <v>10.3412198315</v>
          </cell>
          <cell r="AE1018">
            <v>37.56729</v>
          </cell>
          <cell r="AF1018">
            <v>11.73522</v>
          </cell>
        </row>
        <row r="1019">
          <cell r="A1019" t="str">
            <v>KURAU - BASE3. High Value</v>
          </cell>
          <cell r="B1019" t="str">
            <v>Oil-Gas</v>
          </cell>
          <cell r="C1019" t="str">
            <v>3. High Value</v>
          </cell>
          <cell r="D1019" t="str">
            <v>KURAU - BASE</v>
          </cell>
          <cell r="E1019" t="str">
            <v>KURAU</v>
          </cell>
          <cell r="F1019" t="str">
            <v>E0. On Production</v>
          </cell>
          <cell r="G1019" t="str">
            <v>EMP MALACCA STRAIT S.A.</v>
          </cell>
          <cell r="H1019">
            <v>40.603999999999999</v>
          </cell>
          <cell r="K1019">
            <v>4552</v>
          </cell>
          <cell r="L1019">
            <v>132.55000000000001</v>
          </cell>
          <cell r="M1019">
            <v>0.255</v>
          </cell>
          <cell r="N1019">
            <v>320</v>
          </cell>
          <cell r="P1019" t="str">
            <v/>
          </cell>
          <cell r="Q1019">
            <v>0.23851510000000001</v>
          </cell>
          <cell r="R1019">
            <v>137.74199999999999</v>
          </cell>
          <cell r="S1019">
            <v>0.63951369999999996</v>
          </cell>
          <cell r="T1019">
            <v>0.74432549999999997</v>
          </cell>
          <cell r="U1019">
            <v>15.638497094570182</v>
          </cell>
          <cell r="V1019">
            <v>2.1111881983380126E-2</v>
          </cell>
          <cell r="AA1019">
            <v>61.194710000000001</v>
          </cell>
          <cell r="AB1019">
            <v>9.3968489999999996</v>
          </cell>
          <cell r="AC1019">
            <v>0.27501049999999999</v>
          </cell>
          <cell r="AD1019">
            <v>11.166526341999999</v>
          </cell>
          <cell r="AE1019">
            <v>37.56729</v>
          </cell>
          <cell r="AF1019">
            <v>11.73522</v>
          </cell>
        </row>
        <row r="1020">
          <cell r="A1020" t="str">
            <v>LAGAN - BASE1. Low Value</v>
          </cell>
          <cell r="B1020" t="str">
            <v>Oil-Gas</v>
          </cell>
          <cell r="C1020" t="str">
            <v>1. Low Value</v>
          </cell>
          <cell r="D1020" t="str">
            <v>LAGAN - BASE</v>
          </cell>
          <cell r="E1020" t="str">
            <v>LAGAN</v>
          </cell>
          <cell r="F1020" t="str">
            <v>E0. On Production</v>
          </cell>
          <cell r="G1020" t="str">
            <v>PT MEDCO E&amp;P INDONESIA</v>
          </cell>
          <cell r="H1020">
            <v>320.93099999999998</v>
          </cell>
          <cell r="K1020">
            <v>2975</v>
          </cell>
          <cell r="L1020">
            <v>81.400000000000006</v>
          </cell>
          <cell r="M1020">
            <v>0.3</v>
          </cell>
          <cell r="N1020" t="str">
            <v/>
          </cell>
          <cell r="O1020">
            <v>0</v>
          </cell>
          <cell r="P1020" t="str">
            <v/>
          </cell>
          <cell r="Q1020">
            <v>0.29713450000000002</v>
          </cell>
          <cell r="R1020">
            <v>59.636609999999997</v>
          </cell>
          <cell r="S1020">
            <v>0.36237639999999999</v>
          </cell>
          <cell r="T1020">
            <v>0.63086500000000001</v>
          </cell>
          <cell r="U1020">
            <v>4.0510011686409531</v>
          </cell>
          <cell r="V1020">
            <v>5.4688284986526949E-3</v>
          </cell>
          <cell r="AA1020">
            <v>46.046199999999999</v>
          </cell>
          <cell r="AB1020">
            <v>9.2042079999999995</v>
          </cell>
          <cell r="AC1020">
            <v>0.31868839999999998</v>
          </cell>
          <cell r="AD1020">
            <v>102.27698690039999</v>
          </cell>
          <cell r="AE1020">
            <v>13.94369</v>
          </cell>
          <cell r="AF1020">
            <v>19.267720000000001</v>
          </cell>
        </row>
        <row r="1021">
          <cell r="A1021" t="str">
            <v>LAGAN - BASE2. Middle Value</v>
          </cell>
          <cell r="B1021" t="str">
            <v>Oil-Gas</v>
          </cell>
          <cell r="C1021" t="str">
            <v>2. Middle Value</v>
          </cell>
          <cell r="D1021" t="str">
            <v>LAGAN - BASE</v>
          </cell>
          <cell r="E1021" t="str">
            <v>LAGAN</v>
          </cell>
          <cell r="F1021" t="str">
            <v>E0. On Production</v>
          </cell>
          <cell r="G1021" t="str">
            <v>PT MEDCO E&amp;P INDONESIA</v>
          </cell>
          <cell r="H1021">
            <v>320.93099999999998</v>
          </cell>
          <cell r="K1021">
            <v>2975</v>
          </cell>
          <cell r="L1021">
            <v>81.400000000000006</v>
          </cell>
          <cell r="M1021">
            <v>0.3</v>
          </cell>
          <cell r="N1021" t="str">
            <v/>
          </cell>
          <cell r="O1021">
            <v>0</v>
          </cell>
          <cell r="P1021" t="str">
            <v/>
          </cell>
          <cell r="Q1021">
            <v>0.29713450000000002</v>
          </cell>
          <cell r="R1021">
            <v>59.636609999999997</v>
          </cell>
          <cell r="S1021">
            <v>0.36237639999999999</v>
          </cell>
          <cell r="T1021">
            <v>0.63086500000000001</v>
          </cell>
          <cell r="U1021">
            <v>4.0510011686409531</v>
          </cell>
          <cell r="V1021">
            <v>5.4688284986526949E-3</v>
          </cell>
          <cell r="AA1021">
            <v>46.046199999999999</v>
          </cell>
          <cell r="AB1021">
            <v>9.2042079999999995</v>
          </cell>
          <cell r="AC1021">
            <v>0.31868839999999998</v>
          </cell>
          <cell r="AD1021">
            <v>102.27698690039999</v>
          </cell>
          <cell r="AE1021">
            <v>13.94369</v>
          </cell>
          <cell r="AF1021">
            <v>19.267720000000001</v>
          </cell>
        </row>
        <row r="1022">
          <cell r="A1022" t="str">
            <v>LAGAN - BASE3. High Value</v>
          </cell>
          <cell r="B1022" t="str">
            <v>Oil-Gas</v>
          </cell>
          <cell r="C1022" t="str">
            <v>3. High Value</v>
          </cell>
          <cell r="D1022" t="str">
            <v>LAGAN - BASE</v>
          </cell>
          <cell r="E1022" t="str">
            <v>LAGAN</v>
          </cell>
          <cell r="F1022" t="str">
            <v>E0. On Production</v>
          </cell>
          <cell r="G1022" t="str">
            <v>PT MEDCO E&amp;P INDONESIA</v>
          </cell>
          <cell r="H1022">
            <v>320.93099999999998</v>
          </cell>
          <cell r="K1022">
            <v>2975</v>
          </cell>
          <cell r="L1022">
            <v>81.400000000000006</v>
          </cell>
          <cell r="M1022">
            <v>0.3</v>
          </cell>
          <cell r="N1022" t="str">
            <v/>
          </cell>
          <cell r="O1022">
            <v>0</v>
          </cell>
          <cell r="P1022" t="str">
            <v/>
          </cell>
          <cell r="Q1022">
            <v>0.29713450000000002</v>
          </cell>
          <cell r="R1022">
            <v>59.636609999999997</v>
          </cell>
          <cell r="S1022">
            <v>0.36237639999999999</v>
          </cell>
          <cell r="T1022">
            <v>0.63086500000000001</v>
          </cell>
          <cell r="U1022">
            <v>4.0510011686409531</v>
          </cell>
          <cell r="V1022">
            <v>5.4688284986526949E-3</v>
          </cell>
          <cell r="AA1022">
            <v>46.046199999999999</v>
          </cell>
          <cell r="AB1022">
            <v>9.2042079999999995</v>
          </cell>
          <cell r="AC1022">
            <v>0.31868839999999998</v>
          </cell>
          <cell r="AD1022">
            <v>102.27698690039999</v>
          </cell>
          <cell r="AE1022">
            <v>13.94369</v>
          </cell>
          <cell r="AF1022">
            <v>19.267720000000001</v>
          </cell>
        </row>
        <row r="1023">
          <cell r="A1023" t="str">
            <v>BOJONGRAONG - BASE1. Low Value</v>
          </cell>
          <cell r="B1023" t="str">
            <v>Oil-Gas</v>
          </cell>
          <cell r="C1023" t="str">
            <v>1. Low Value</v>
          </cell>
          <cell r="D1023" t="str">
            <v>BOJONGRAONG - BASE</v>
          </cell>
          <cell r="E1023" t="str">
            <v>BOJONGRAONG</v>
          </cell>
          <cell r="F1023" t="str">
            <v>E0. On Production</v>
          </cell>
          <cell r="G1023" t="str">
            <v>PT PERTAMINA EP</v>
          </cell>
          <cell r="H1023">
            <v>30.463999999999999</v>
          </cell>
          <cell r="I1023">
            <v>0.32400000000000001</v>
          </cell>
          <cell r="K1023">
            <v>5682</v>
          </cell>
          <cell r="L1023" t="str">
            <v/>
          </cell>
          <cell r="N1023" t="str">
            <v/>
          </cell>
          <cell r="P1023" t="str">
            <v/>
          </cell>
          <cell r="Q1023">
            <v>0.22549540000000001</v>
          </cell>
          <cell r="R1023">
            <v>176.38329999999999</v>
          </cell>
          <cell r="S1023">
            <v>0.70491309999999996</v>
          </cell>
          <cell r="T1023">
            <v>0.65211669999999999</v>
          </cell>
          <cell r="U1023">
            <v>18.283361836251821</v>
          </cell>
          <cell r="V1023">
            <v>2.468243431655627E-2</v>
          </cell>
          <cell r="AA1023">
            <v>239.13200000000001</v>
          </cell>
          <cell r="AB1023">
            <v>124.5933</v>
          </cell>
          <cell r="AC1023">
            <v>0.2962748</v>
          </cell>
          <cell r="AD1023">
            <v>9.0257155071999993</v>
          </cell>
          <cell r="AE1023">
            <v>1.399065</v>
          </cell>
          <cell r="AF1023">
            <v>558.26300000000003</v>
          </cell>
        </row>
        <row r="1024">
          <cell r="A1024" t="str">
            <v>BOJONGRAONG - BASE2. Middle Value</v>
          </cell>
          <cell r="B1024" t="str">
            <v>Oil-Gas</v>
          </cell>
          <cell r="C1024" t="str">
            <v>2. Middle Value</v>
          </cell>
          <cell r="D1024" t="str">
            <v>BOJONGRAONG - BASE</v>
          </cell>
          <cell r="E1024" t="str">
            <v>BOJONGRAONG</v>
          </cell>
          <cell r="F1024" t="str">
            <v>E0. On Production</v>
          </cell>
          <cell r="G1024" t="str">
            <v>PT PERTAMINA EP</v>
          </cell>
          <cell r="H1024">
            <v>56.619</v>
          </cell>
          <cell r="I1024">
            <v>0.32400000000000001</v>
          </cell>
          <cell r="K1024">
            <v>5682</v>
          </cell>
          <cell r="L1024" t="str">
            <v/>
          </cell>
          <cell r="N1024" t="str">
            <v/>
          </cell>
          <cell r="P1024" t="str">
            <v/>
          </cell>
          <cell r="Q1024">
            <v>0.22549540000000001</v>
          </cell>
          <cell r="R1024">
            <v>176.38329999999999</v>
          </cell>
          <cell r="S1024">
            <v>0.70491309999999996</v>
          </cell>
          <cell r="T1024">
            <v>0.65211669999999999</v>
          </cell>
          <cell r="U1024">
            <v>18.283361836251821</v>
          </cell>
          <cell r="V1024">
            <v>2.468243431655627E-2</v>
          </cell>
          <cell r="AA1024">
            <v>239.13200000000001</v>
          </cell>
          <cell r="AB1024">
            <v>124.5933</v>
          </cell>
          <cell r="AC1024">
            <v>0.2962748</v>
          </cell>
          <cell r="AD1024">
            <v>16.774782901200002</v>
          </cell>
          <cell r="AE1024">
            <v>1.399065</v>
          </cell>
          <cell r="AF1024">
            <v>558.26300000000003</v>
          </cell>
        </row>
        <row r="1025">
          <cell r="A1025" t="str">
            <v>BOJONGRAONG - BASE3. High Value</v>
          </cell>
          <cell r="B1025" t="str">
            <v>Oil-Gas</v>
          </cell>
          <cell r="C1025" t="str">
            <v>3. High Value</v>
          </cell>
          <cell r="D1025" t="str">
            <v>BOJONGRAONG - BASE</v>
          </cell>
          <cell r="E1025" t="str">
            <v>BOJONGRAONG</v>
          </cell>
          <cell r="F1025" t="str">
            <v>E0. On Production</v>
          </cell>
          <cell r="G1025" t="str">
            <v>PT PERTAMINA EP</v>
          </cell>
          <cell r="H1025">
            <v>59.889000000000003</v>
          </cell>
          <cell r="I1025">
            <v>0.32400000000000001</v>
          </cell>
          <cell r="K1025">
            <v>5682</v>
          </cell>
          <cell r="L1025" t="str">
            <v/>
          </cell>
          <cell r="N1025" t="str">
            <v/>
          </cell>
          <cell r="P1025" t="str">
            <v/>
          </cell>
          <cell r="Q1025">
            <v>0.22549540000000001</v>
          </cell>
          <cell r="R1025">
            <v>176.38329999999999</v>
          </cell>
          <cell r="S1025">
            <v>0.70491309999999996</v>
          </cell>
          <cell r="T1025">
            <v>0.65211669999999999</v>
          </cell>
          <cell r="U1025">
            <v>18.283361836251821</v>
          </cell>
          <cell r="V1025">
            <v>2.468243431655627E-2</v>
          </cell>
          <cell r="AA1025">
            <v>239.13200000000001</v>
          </cell>
          <cell r="AB1025">
            <v>124.5933</v>
          </cell>
          <cell r="AC1025">
            <v>0.2962748</v>
          </cell>
          <cell r="AD1025">
            <v>17.7436014972</v>
          </cell>
          <cell r="AE1025">
            <v>1.399065</v>
          </cell>
          <cell r="AF1025">
            <v>558.26300000000003</v>
          </cell>
        </row>
        <row r="1026">
          <cell r="A1026" t="str">
            <v>PENGEMBANGAN LAPANGAN BOJONG RAONG POFD1. Low Value</v>
          </cell>
          <cell r="B1026" t="str">
            <v>Oil-Gas</v>
          </cell>
          <cell r="C1026" t="str">
            <v>1. Low Value</v>
          </cell>
          <cell r="D1026" t="str">
            <v>PENGEMBANGAN LAPANGAN BOJONG RAONG POFD</v>
          </cell>
          <cell r="E1026" t="str">
            <v>BOJONGRAONG</v>
          </cell>
          <cell r="F1026" t="str">
            <v>E4. Production Pending</v>
          </cell>
          <cell r="G1026" t="str">
            <v>PT PERTAMINA EP</v>
          </cell>
          <cell r="H1026">
            <v>30.463999999999999</v>
          </cell>
          <cell r="K1026">
            <v>5682</v>
          </cell>
          <cell r="L1026" t="str">
            <v/>
          </cell>
          <cell r="N1026" t="str">
            <v/>
          </cell>
          <cell r="P1026" t="str">
            <v/>
          </cell>
          <cell r="Q1026">
            <v>0.22549540000000001</v>
          </cell>
          <cell r="R1026">
            <v>176.38329999999999</v>
          </cell>
          <cell r="S1026">
            <v>0.70491309999999996</v>
          </cell>
          <cell r="T1026">
            <v>0.65211669999999999</v>
          </cell>
          <cell r="U1026">
            <v>18.283361836251821</v>
          </cell>
          <cell r="V1026">
            <v>2.468243431655627E-2</v>
          </cell>
          <cell r="AA1026">
            <v>239.13200000000001</v>
          </cell>
          <cell r="AB1026">
            <v>124.5933</v>
          </cell>
          <cell r="AC1026">
            <v>0.2962748</v>
          </cell>
          <cell r="AD1026">
            <v>9.0257155071999993</v>
          </cell>
          <cell r="AE1026">
            <v>1.399065</v>
          </cell>
          <cell r="AF1026">
            <v>558.26300000000003</v>
          </cell>
        </row>
        <row r="1027">
          <cell r="A1027" t="str">
            <v>PENGEMBANGAN LAPANGAN BOJONG RAONG POFD2. Middle Value</v>
          </cell>
          <cell r="B1027" t="str">
            <v>Oil-Gas</v>
          </cell>
          <cell r="C1027" t="str">
            <v>2. Middle Value</v>
          </cell>
          <cell r="D1027" t="str">
            <v>PENGEMBANGAN LAPANGAN BOJONG RAONG POFD</v>
          </cell>
          <cell r="E1027" t="str">
            <v>BOJONGRAONG</v>
          </cell>
          <cell r="F1027" t="str">
            <v>E4. Production Pending</v>
          </cell>
          <cell r="G1027" t="str">
            <v>PT PERTAMINA EP</v>
          </cell>
          <cell r="H1027">
            <v>56.619</v>
          </cell>
          <cell r="K1027">
            <v>5682</v>
          </cell>
          <cell r="L1027" t="str">
            <v/>
          </cell>
          <cell r="N1027" t="str">
            <v/>
          </cell>
          <cell r="P1027" t="str">
            <v/>
          </cell>
          <cell r="Q1027">
            <v>0.22549540000000001</v>
          </cell>
          <cell r="R1027">
            <v>176.38329999999999</v>
          </cell>
          <cell r="S1027">
            <v>0.70491309999999996</v>
          </cell>
          <cell r="T1027">
            <v>0.65211669999999999</v>
          </cell>
          <cell r="U1027">
            <v>18.283361836251821</v>
          </cell>
          <cell r="V1027">
            <v>2.468243431655627E-2</v>
          </cell>
          <cell r="AA1027">
            <v>239.13200000000001</v>
          </cell>
          <cell r="AB1027">
            <v>124.5933</v>
          </cell>
          <cell r="AC1027">
            <v>0.2962748</v>
          </cell>
          <cell r="AD1027">
            <v>16.774782901200002</v>
          </cell>
          <cell r="AE1027">
            <v>1.399065</v>
          </cell>
          <cell r="AF1027">
            <v>558.26300000000003</v>
          </cell>
        </row>
        <row r="1028">
          <cell r="A1028" t="str">
            <v>PENGEMBANGAN LAPANGAN BOJONG RAONG POFD3. High Value</v>
          </cell>
          <cell r="B1028" t="str">
            <v>Oil-Gas</v>
          </cell>
          <cell r="C1028" t="str">
            <v>3. High Value</v>
          </cell>
          <cell r="D1028" t="str">
            <v>PENGEMBANGAN LAPANGAN BOJONG RAONG POFD</v>
          </cell>
          <cell r="E1028" t="str">
            <v>BOJONGRAONG</v>
          </cell>
          <cell r="F1028" t="str">
            <v>E4. Production Pending</v>
          </cell>
          <cell r="G1028" t="str">
            <v>PT PERTAMINA EP</v>
          </cell>
          <cell r="H1028">
            <v>59.889000000000003</v>
          </cell>
          <cell r="K1028">
            <v>5682</v>
          </cell>
          <cell r="L1028" t="str">
            <v/>
          </cell>
          <cell r="N1028" t="str">
            <v/>
          </cell>
          <cell r="P1028" t="str">
            <v/>
          </cell>
          <cell r="Q1028">
            <v>0.22549540000000001</v>
          </cell>
          <cell r="R1028">
            <v>176.38329999999999</v>
          </cell>
          <cell r="S1028">
            <v>0.70491309999999996</v>
          </cell>
          <cell r="T1028">
            <v>0.65211669999999999</v>
          </cell>
          <cell r="U1028">
            <v>18.283361836251821</v>
          </cell>
          <cell r="V1028">
            <v>2.468243431655627E-2</v>
          </cell>
          <cell r="AA1028">
            <v>239.13200000000001</v>
          </cell>
          <cell r="AB1028">
            <v>124.5933</v>
          </cell>
          <cell r="AC1028">
            <v>0.2962748</v>
          </cell>
          <cell r="AD1028">
            <v>17.7436014972</v>
          </cell>
          <cell r="AE1028">
            <v>1.399065</v>
          </cell>
          <cell r="AF1028">
            <v>558.26300000000003</v>
          </cell>
        </row>
        <row r="1029">
          <cell r="A1029" t="str">
            <v>BUNYU NIBUNG - BASE1. Low Value</v>
          </cell>
          <cell r="B1029" t="str">
            <v>Oil-Gas</v>
          </cell>
          <cell r="C1029" t="str">
            <v>1. Low Value</v>
          </cell>
          <cell r="D1029" t="str">
            <v>BUNYU NIBUNG - BASE</v>
          </cell>
          <cell r="E1029" t="str">
            <v>BUNYU NIBUNG</v>
          </cell>
          <cell r="F1029" t="str">
            <v>E0. On Production</v>
          </cell>
          <cell r="G1029" t="str">
            <v>PT PERTAMINA EP</v>
          </cell>
          <cell r="H1029">
            <v>266.83300000000003</v>
          </cell>
          <cell r="I1029">
            <v>2.5000000000000001E-2</v>
          </cell>
          <cell r="K1029">
            <v>8500</v>
          </cell>
          <cell r="L1029" t="str">
            <v/>
          </cell>
          <cell r="M1029">
            <v>0.2</v>
          </cell>
          <cell r="N1029">
            <v>409</v>
          </cell>
          <cell r="P1029" t="str">
            <v/>
          </cell>
          <cell r="Q1029">
            <v>0.20084920000000001</v>
          </cell>
          <cell r="R1029">
            <v>367.40469999999999</v>
          </cell>
          <cell r="S1029">
            <v>0.70763819999999999</v>
          </cell>
          <cell r="T1029">
            <v>0.78201589999999999</v>
          </cell>
          <cell r="U1029">
            <v>40.83585624603338</v>
          </cell>
          <cell r="V1029">
            <v>5.5128173285645773E-2</v>
          </cell>
          <cell r="X1029">
            <v>31.734856878404639</v>
          </cell>
          <cell r="Z1029">
            <v>152.09863835055347</v>
          </cell>
          <cell r="AA1029">
            <v>35.974899999999998</v>
          </cell>
          <cell r="AB1029">
            <v>152.5761</v>
          </cell>
          <cell r="AC1029">
            <v>0.29886360000000001</v>
          </cell>
          <cell r="AD1029">
            <v>79.746670978800012</v>
          </cell>
          <cell r="AE1029">
            <v>26.458850000000002</v>
          </cell>
          <cell r="AF1029">
            <v>31.772359999999999</v>
          </cell>
        </row>
        <row r="1030">
          <cell r="A1030" t="str">
            <v>BUNYU NIBUNG - BASE2. Middle Value</v>
          </cell>
          <cell r="B1030" t="str">
            <v>Oil-Gas</v>
          </cell>
          <cell r="C1030" t="str">
            <v>2. Middle Value</v>
          </cell>
          <cell r="D1030" t="str">
            <v>BUNYU NIBUNG - BASE</v>
          </cell>
          <cell r="E1030" t="str">
            <v>BUNYU NIBUNG</v>
          </cell>
          <cell r="F1030" t="str">
            <v>E0. On Production</v>
          </cell>
          <cell r="G1030" t="str">
            <v>PT PERTAMINA EP</v>
          </cell>
          <cell r="H1030">
            <v>348.505</v>
          </cell>
          <cell r="I1030">
            <v>2.5000000000000001E-2</v>
          </cell>
          <cell r="K1030">
            <v>8500</v>
          </cell>
          <cell r="L1030" t="str">
            <v/>
          </cell>
          <cell r="M1030">
            <v>0.2</v>
          </cell>
          <cell r="N1030">
            <v>409</v>
          </cell>
          <cell r="P1030" t="str">
            <v/>
          </cell>
          <cell r="Q1030">
            <v>0.20084920000000001</v>
          </cell>
          <cell r="R1030">
            <v>367.40469999999999</v>
          </cell>
          <cell r="S1030">
            <v>0.70763819999999999</v>
          </cell>
          <cell r="T1030">
            <v>0.78201589999999999</v>
          </cell>
          <cell r="U1030">
            <v>40.83585624603338</v>
          </cell>
          <cell r="V1030">
            <v>5.5128173285645773E-2</v>
          </cell>
          <cell r="X1030">
            <v>31.734856878404639</v>
          </cell>
          <cell r="Z1030">
            <v>152.09863835055347</v>
          </cell>
          <cell r="AA1030">
            <v>35.974899999999998</v>
          </cell>
          <cell r="AB1030">
            <v>152.5761</v>
          </cell>
          <cell r="AC1030">
            <v>0.29886360000000001</v>
          </cell>
          <cell r="AD1030">
            <v>104.15545891800001</v>
          </cell>
          <cell r="AE1030">
            <v>26.458850000000002</v>
          </cell>
          <cell r="AF1030">
            <v>31.772359999999999</v>
          </cell>
        </row>
        <row r="1031">
          <cell r="A1031" t="str">
            <v>BUNYU NIBUNG - BASE3. High Value</v>
          </cell>
          <cell r="B1031" t="str">
            <v>Oil-Gas</v>
          </cell>
          <cell r="C1031" t="str">
            <v>3. High Value</v>
          </cell>
          <cell r="D1031" t="str">
            <v>BUNYU NIBUNG - BASE</v>
          </cell>
          <cell r="E1031" t="str">
            <v>BUNYU NIBUNG</v>
          </cell>
          <cell r="F1031" t="str">
            <v>E0. On Production</v>
          </cell>
          <cell r="G1031" t="str">
            <v>PT PERTAMINA EP</v>
          </cell>
          <cell r="H1031">
            <v>348.505</v>
          </cell>
          <cell r="I1031">
            <v>2.5000000000000001E-2</v>
          </cell>
          <cell r="K1031">
            <v>8500</v>
          </cell>
          <cell r="L1031" t="str">
            <v/>
          </cell>
          <cell r="M1031">
            <v>0.2</v>
          </cell>
          <cell r="N1031">
            <v>409</v>
          </cell>
          <cell r="P1031" t="str">
            <v/>
          </cell>
          <cell r="Q1031">
            <v>0.20084920000000001</v>
          </cell>
          <cell r="R1031">
            <v>367.40469999999999</v>
          </cell>
          <cell r="S1031">
            <v>0.70763819999999999</v>
          </cell>
          <cell r="T1031">
            <v>0.78201589999999999</v>
          </cell>
          <cell r="U1031">
            <v>40.83585624603338</v>
          </cell>
          <cell r="V1031">
            <v>5.5128173285645773E-2</v>
          </cell>
          <cell r="X1031">
            <v>31.734856878404639</v>
          </cell>
          <cell r="Z1031">
            <v>152.09863835055347</v>
          </cell>
          <cell r="AA1031">
            <v>35.974899999999998</v>
          </cell>
          <cell r="AB1031">
            <v>152.5761</v>
          </cell>
          <cell r="AC1031">
            <v>0.29886360000000001</v>
          </cell>
          <cell r="AD1031">
            <v>104.15545891800001</v>
          </cell>
          <cell r="AE1031">
            <v>26.458850000000002</v>
          </cell>
          <cell r="AF1031">
            <v>31.772359999999999</v>
          </cell>
        </row>
        <row r="1032">
          <cell r="A1032" t="str">
            <v>PENGEMBANGAN LAPANGAN BUNYU POFD PHASE-21. Low Value</v>
          </cell>
          <cell r="B1032" t="str">
            <v>Oil-Gas</v>
          </cell>
          <cell r="C1032" t="str">
            <v>1. Low Value</v>
          </cell>
          <cell r="D1032" t="str">
            <v>PENGEMBANGAN LAPANGAN BUNYU POFD PHASE-2</v>
          </cell>
          <cell r="E1032" t="str">
            <v>BUNYU NIBUNG</v>
          </cell>
          <cell r="F1032" t="str">
            <v>E0. On Production</v>
          </cell>
          <cell r="G1032" t="str">
            <v>PT PERTAMINA EP</v>
          </cell>
          <cell r="H1032">
            <v>266.83300000000003</v>
          </cell>
          <cell r="I1032">
            <v>9.7370000000000001</v>
          </cell>
          <cell r="K1032">
            <v>8500</v>
          </cell>
          <cell r="L1032" t="str">
            <v/>
          </cell>
          <cell r="M1032">
            <v>0.2</v>
          </cell>
          <cell r="N1032">
            <v>409</v>
          </cell>
          <cell r="P1032" t="str">
            <v/>
          </cell>
          <cell r="Q1032">
            <v>0.20084920000000001</v>
          </cell>
          <cell r="R1032">
            <v>367.40469999999999</v>
          </cell>
          <cell r="S1032">
            <v>0.70763819999999999</v>
          </cell>
          <cell r="T1032">
            <v>0.78201589999999999</v>
          </cell>
          <cell r="U1032">
            <v>40.83585624603338</v>
          </cell>
          <cell r="V1032">
            <v>5.5128173285645773E-2</v>
          </cell>
          <cell r="X1032">
            <v>31.734856878404639</v>
          </cell>
          <cell r="Z1032">
            <v>152.09863835055347</v>
          </cell>
          <cell r="AA1032">
            <v>35.974899999999998</v>
          </cell>
          <cell r="AB1032">
            <v>152.5761</v>
          </cell>
          <cell r="AC1032">
            <v>0.29886360000000001</v>
          </cell>
          <cell r="AD1032">
            <v>79.746670978800012</v>
          </cell>
          <cell r="AE1032">
            <v>26.458850000000002</v>
          </cell>
          <cell r="AF1032">
            <v>31.772359999999999</v>
          </cell>
        </row>
        <row r="1033">
          <cell r="A1033" t="str">
            <v>PENGEMBANGAN LAPANGAN BUNYU POFD PHASE-22. Middle Value</v>
          </cell>
          <cell r="B1033" t="str">
            <v>Oil-Gas</v>
          </cell>
          <cell r="C1033" t="str">
            <v>2. Middle Value</v>
          </cell>
          <cell r="D1033" t="str">
            <v>PENGEMBANGAN LAPANGAN BUNYU POFD PHASE-2</v>
          </cell>
          <cell r="E1033" t="str">
            <v>BUNYU NIBUNG</v>
          </cell>
          <cell r="F1033" t="str">
            <v>E0. On Production</v>
          </cell>
          <cell r="G1033" t="str">
            <v>PT PERTAMINA EP</v>
          </cell>
          <cell r="H1033">
            <v>348.505</v>
          </cell>
          <cell r="I1033">
            <v>9.7370000000000001</v>
          </cell>
          <cell r="K1033">
            <v>8500</v>
          </cell>
          <cell r="L1033" t="str">
            <v/>
          </cell>
          <cell r="M1033">
            <v>0.2</v>
          </cell>
          <cell r="N1033">
            <v>409</v>
          </cell>
          <cell r="P1033" t="str">
            <v/>
          </cell>
          <cell r="Q1033">
            <v>0.20084920000000001</v>
          </cell>
          <cell r="R1033">
            <v>367.40469999999999</v>
          </cell>
          <cell r="S1033">
            <v>0.70763819999999999</v>
          </cell>
          <cell r="T1033">
            <v>0.78201589999999999</v>
          </cell>
          <cell r="U1033">
            <v>40.83585624603338</v>
          </cell>
          <cell r="V1033">
            <v>5.5128173285645773E-2</v>
          </cell>
          <cell r="X1033">
            <v>31.734856878404639</v>
          </cell>
          <cell r="Z1033">
            <v>152.09863835055347</v>
          </cell>
          <cell r="AA1033">
            <v>35.974899999999998</v>
          </cell>
          <cell r="AB1033">
            <v>152.5761</v>
          </cell>
          <cell r="AC1033">
            <v>0.29886360000000001</v>
          </cell>
          <cell r="AD1033">
            <v>104.15545891800001</v>
          </cell>
          <cell r="AE1033">
            <v>26.458850000000002</v>
          </cell>
          <cell r="AF1033">
            <v>31.772359999999999</v>
          </cell>
        </row>
        <row r="1034">
          <cell r="A1034" t="str">
            <v>PENGEMBANGAN LAPANGAN BUNYU POFD PHASE-23. High Value</v>
          </cell>
          <cell r="B1034" t="str">
            <v>Oil-Gas</v>
          </cell>
          <cell r="C1034" t="str">
            <v>3. High Value</v>
          </cell>
          <cell r="D1034" t="str">
            <v>PENGEMBANGAN LAPANGAN BUNYU POFD PHASE-2</v>
          </cell>
          <cell r="E1034" t="str">
            <v>BUNYU NIBUNG</v>
          </cell>
          <cell r="F1034" t="str">
            <v>E0. On Production</v>
          </cell>
          <cell r="G1034" t="str">
            <v>PT PERTAMINA EP</v>
          </cell>
          <cell r="H1034">
            <v>348.505</v>
          </cell>
          <cell r="I1034">
            <v>9.7370000000000001</v>
          </cell>
          <cell r="K1034">
            <v>8500</v>
          </cell>
          <cell r="L1034" t="str">
            <v/>
          </cell>
          <cell r="M1034">
            <v>0.2</v>
          </cell>
          <cell r="N1034">
            <v>409</v>
          </cell>
          <cell r="P1034" t="str">
            <v/>
          </cell>
          <cell r="Q1034">
            <v>0.20084920000000001</v>
          </cell>
          <cell r="R1034">
            <v>367.40469999999999</v>
          </cell>
          <cell r="S1034">
            <v>0.70763819999999999</v>
          </cell>
          <cell r="T1034">
            <v>0.78201589999999999</v>
          </cell>
          <cell r="U1034">
            <v>40.83585624603338</v>
          </cell>
          <cell r="V1034">
            <v>5.5128173285645773E-2</v>
          </cell>
          <cell r="X1034">
            <v>31.734856878404639</v>
          </cell>
          <cell r="Z1034">
            <v>152.09863835055347</v>
          </cell>
          <cell r="AA1034">
            <v>35.974899999999998</v>
          </cell>
          <cell r="AB1034">
            <v>152.5761</v>
          </cell>
          <cell r="AC1034">
            <v>0.29886360000000001</v>
          </cell>
          <cell r="AD1034">
            <v>104.15545891800001</v>
          </cell>
          <cell r="AE1034">
            <v>26.458850000000002</v>
          </cell>
          <cell r="AF1034">
            <v>31.772359999999999</v>
          </cell>
        </row>
        <row r="1035">
          <cell r="A1035" t="str">
            <v>BUNYU TAPA - BASE1. Low Value</v>
          </cell>
          <cell r="B1035" t="str">
            <v>Oil-Gas</v>
          </cell>
          <cell r="C1035" t="str">
            <v>1. Low Value</v>
          </cell>
          <cell r="D1035" t="str">
            <v>BUNYU TAPA - BASE</v>
          </cell>
          <cell r="E1035" t="str">
            <v>BUNYU TAPA</v>
          </cell>
          <cell r="F1035" t="str">
            <v>E0. On Production</v>
          </cell>
          <cell r="G1035" t="str">
            <v>PT PERTAMINA EP</v>
          </cell>
          <cell r="H1035">
            <v>253.72</v>
          </cell>
          <cell r="I1035">
            <v>7.5999999999999998E-2</v>
          </cell>
          <cell r="K1035">
            <v>725</v>
          </cell>
          <cell r="L1035" t="str">
            <v/>
          </cell>
          <cell r="M1035">
            <v>0.26</v>
          </cell>
          <cell r="N1035">
            <v>316</v>
          </cell>
          <cell r="P1035" t="str">
            <v/>
          </cell>
          <cell r="Q1035">
            <v>0.26079360000000001</v>
          </cell>
          <cell r="R1035">
            <v>294.20650000000001</v>
          </cell>
          <cell r="S1035">
            <v>0.61929900000000004</v>
          </cell>
          <cell r="T1035">
            <v>0.77809569999999995</v>
          </cell>
          <cell r="U1035">
            <v>36.972820891190082</v>
          </cell>
          <cell r="V1035">
            <v>4.9913097564757376E-2</v>
          </cell>
          <cell r="W1035">
            <v>15.330301313725494</v>
          </cell>
          <cell r="Z1035">
            <v>1.9723866222093642</v>
          </cell>
          <cell r="AA1035">
            <v>34.206760000000003</v>
          </cell>
          <cell r="AB1035">
            <v>2.3110119999999998</v>
          </cell>
          <cell r="AC1035">
            <v>0.27590690000000001</v>
          </cell>
          <cell r="AD1035">
            <v>70.003098668000007</v>
          </cell>
          <cell r="AE1035">
            <v>23.81991</v>
          </cell>
          <cell r="AF1035">
            <v>9.0714649999999999</v>
          </cell>
        </row>
        <row r="1036">
          <cell r="A1036" t="str">
            <v>BUNYU TAPA - BASE2. Middle Value</v>
          </cell>
          <cell r="B1036" t="str">
            <v>Oil-Gas</v>
          </cell>
          <cell r="C1036" t="str">
            <v>2. Middle Value</v>
          </cell>
          <cell r="D1036" t="str">
            <v>BUNYU TAPA - BASE</v>
          </cell>
          <cell r="E1036" t="str">
            <v>BUNYU TAPA</v>
          </cell>
          <cell r="F1036" t="str">
            <v>E0. On Production</v>
          </cell>
          <cell r="G1036" t="str">
            <v>PT PERTAMINA EP</v>
          </cell>
          <cell r="H1036">
            <v>362.69</v>
          </cell>
          <cell r="I1036">
            <v>7.5999999999999998E-2</v>
          </cell>
          <cell r="K1036">
            <v>725</v>
          </cell>
          <cell r="L1036" t="str">
            <v/>
          </cell>
          <cell r="M1036">
            <v>0.26</v>
          </cell>
          <cell r="N1036">
            <v>316</v>
          </cell>
          <cell r="P1036" t="str">
            <v/>
          </cell>
          <cell r="Q1036">
            <v>0.26079360000000001</v>
          </cell>
          <cell r="R1036">
            <v>294.20650000000001</v>
          </cell>
          <cell r="S1036">
            <v>0.61929900000000004</v>
          </cell>
          <cell r="T1036">
            <v>0.77809569999999995</v>
          </cell>
          <cell r="U1036">
            <v>36.972820891190082</v>
          </cell>
          <cell r="V1036">
            <v>4.9913097564757376E-2</v>
          </cell>
          <cell r="W1036">
            <v>15.330301313725494</v>
          </cell>
          <cell r="Z1036">
            <v>1.9723866222093642</v>
          </cell>
          <cell r="AA1036">
            <v>34.206760000000003</v>
          </cell>
          <cell r="AB1036">
            <v>2.3110119999999998</v>
          </cell>
          <cell r="AC1036">
            <v>0.27590690000000001</v>
          </cell>
          <cell r="AD1036">
            <v>100.068673561</v>
          </cell>
          <cell r="AE1036">
            <v>23.81991</v>
          </cell>
          <cell r="AF1036">
            <v>9.0714649999999999</v>
          </cell>
        </row>
        <row r="1037">
          <cell r="A1037" t="str">
            <v>BUNYU TAPA - BASE3. High Value</v>
          </cell>
          <cell r="B1037" t="str">
            <v>Oil-Gas</v>
          </cell>
          <cell r="C1037" t="str">
            <v>3. High Value</v>
          </cell>
          <cell r="D1037" t="str">
            <v>BUNYU TAPA - BASE</v>
          </cell>
          <cell r="E1037" t="str">
            <v>BUNYU TAPA</v>
          </cell>
          <cell r="F1037" t="str">
            <v>E0. On Production</v>
          </cell>
          <cell r="G1037" t="str">
            <v>PT PERTAMINA EP</v>
          </cell>
          <cell r="H1037">
            <v>362.69</v>
          </cell>
          <cell r="I1037">
            <v>7.5999999999999998E-2</v>
          </cell>
          <cell r="K1037">
            <v>725</v>
          </cell>
          <cell r="L1037" t="str">
            <v/>
          </cell>
          <cell r="M1037">
            <v>0.26</v>
          </cell>
          <cell r="N1037">
            <v>316</v>
          </cell>
          <cell r="P1037" t="str">
            <v/>
          </cell>
          <cell r="Q1037">
            <v>0.26079360000000001</v>
          </cell>
          <cell r="R1037">
            <v>294.20650000000001</v>
          </cell>
          <cell r="S1037">
            <v>0.61929900000000004</v>
          </cell>
          <cell r="T1037">
            <v>0.77809569999999995</v>
          </cell>
          <cell r="U1037">
            <v>36.972820891190082</v>
          </cell>
          <cell r="V1037">
            <v>4.9913097564757376E-2</v>
          </cell>
          <cell r="W1037">
            <v>15.330301313725494</v>
          </cell>
          <cell r="Z1037">
            <v>1.9723866222093642</v>
          </cell>
          <cell r="AA1037">
            <v>34.206760000000003</v>
          </cell>
          <cell r="AB1037">
            <v>2.3110119999999998</v>
          </cell>
          <cell r="AC1037">
            <v>0.27590690000000001</v>
          </cell>
          <cell r="AD1037">
            <v>100.068673561</v>
          </cell>
          <cell r="AE1037">
            <v>23.81991</v>
          </cell>
          <cell r="AF1037">
            <v>9.0714649999999999</v>
          </cell>
        </row>
        <row r="1038">
          <cell r="A1038" t="str">
            <v>CEMARA - BASE1. Low Value</v>
          </cell>
          <cell r="B1038" t="str">
            <v>Oil-Gas</v>
          </cell>
          <cell r="C1038" t="str">
            <v>1. Low Value</v>
          </cell>
          <cell r="D1038" t="str">
            <v>CEMARA - BASE</v>
          </cell>
          <cell r="E1038" t="str">
            <v>CEMARA</v>
          </cell>
          <cell r="F1038" t="str">
            <v>E0. On Production</v>
          </cell>
          <cell r="G1038" t="str">
            <v>PT PERTAMINA EP</v>
          </cell>
          <cell r="H1038">
            <v>216.721</v>
          </cell>
          <cell r="I1038">
            <v>6.2359999999999998</v>
          </cell>
          <cell r="Q1038">
            <v>0.27363660000000001</v>
          </cell>
          <cell r="R1038">
            <v>151.16849999999999</v>
          </cell>
          <cell r="S1038">
            <v>0.62362320000000004</v>
          </cell>
          <cell r="T1038">
            <v>0.83652159999999998</v>
          </cell>
          <cell r="U1038">
            <v>21.579178733920688</v>
          </cell>
          <cell r="V1038">
            <v>2.9131768351766996E-2</v>
          </cell>
          <cell r="AA1038">
            <v>21.973549999999999</v>
          </cell>
          <cell r="AB1038">
            <v>2.6111300000000002</v>
          </cell>
          <cell r="AC1038">
            <v>0.27305360000000001</v>
          </cell>
          <cell r="AD1038">
            <v>59.176449245600004</v>
          </cell>
          <cell r="AE1038">
            <v>13.94369</v>
          </cell>
          <cell r="AF1038">
            <v>26.839259999999999</v>
          </cell>
        </row>
        <row r="1039">
          <cell r="A1039" t="str">
            <v>CEMARA - BASE2. Middle Value</v>
          </cell>
          <cell r="B1039" t="str">
            <v>Oil-Gas</v>
          </cell>
          <cell r="C1039" t="str">
            <v>2. Middle Value</v>
          </cell>
          <cell r="D1039" t="str">
            <v>CEMARA - BASE</v>
          </cell>
          <cell r="E1039" t="str">
            <v>CEMARA</v>
          </cell>
          <cell r="F1039" t="str">
            <v>E0. On Production</v>
          </cell>
          <cell r="G1039" t="str">
            <v>PT PERTAMINA EP</v>
          </cell>
          <cell r="H1039">
            <v>291.82900000000001</v>
          </cell>
          <cell r="I1039">
            <v>6.2359999999999998</v>
          </cell>
          <cell r="Q1039">
            <v>0.27363660000000001</v>
          </cell>
          <cell r="R1039">
            <v>151.16849999999999</v>
          </cell>
          <cell r="S1039">
            <v>0.62362320000000004</v>
          </cell>
          <cell r="T1039">
            <v>0.83652159999999998</v>
          </cell>
          <cell r="U1039">
            <v>21.579178733920688</v>
          </cell>
          <cell r="V1039">
            <v>2.9131768351766996E-2</v>
          </cell>
          <cell r="AA1039">
            <v>21.973549999999999</v>
          </cell>
          <cell r="AB1039">
            <v>2.6111300000000002</v>
          </cell>
          <cell r="AC1039">
            <v>0.27305360000000001</v>
          </cell>
          <cell r="AD1039">
            <v>79.684959034400009</v>
          </cell>
          <cell r="AE1039">
            <v>13.94369</v>
          </cell>
          <cell r="AF1039">
            <v>26.839259999999999</v>
          </cell>
        </row>
        <row r="1040">
          <cell r="A1040" t="str">
            <v>CEMARA - BASE3. High Value</v>
          </cell>
          <cell r="B1040" t="str">
            <v>Oil-Gas</v>
          </cell>
          <cell r="C1040" t="str">
            <v>3. High Value</v>
          </cell>
          <cell r="D1040" t="str">
            <v>CEMARA - BASE</v>
          </cell>
          <cell r="E1040" t="str">
            <v>CEMARA</v>
          </cell>
          <cell r="F1040" t="str">
            <v>E0. On Production</v>
          </cell>
          <cell r="G1040" t="str">
            <v>PT PERTAMINA EP</v>
          </cell>
          <cell r="H1040">
            <v>291.82900000000001</v>
          </cell>
          <cell r="I1040">
            <v>6.2359999999999998</v>
          </cell>
          <cell r="Q1040">
            <v>0.27363660000000001</v>
          </cell>
          <cell r="R1040">
            <v>151.16849999999999</v>
          </cell>
          <cell r="S1040">
            <v>0.62362320000000004</v>
          </cell>
          <cell r="T1040">
            <v>0.83652159999999998</v>
          </cell>
          <cell r="U1040">
            <v>21.579178733920688</v>
          </cell>
          <cell r="V1040">
            <v>2.9131768351766996E-2</v>
          </cell>
          <cell r="AA1040">
            <v>21.973549999999999</v>
          </cell>
          <cell r="AB1040">
            <v>2.6111300000000002</v>
          </cell>
          <cell r="AC1040">
            <v>0.27305360000000001</v>
          </cell>
          <cell r="AD1040">
            <v>79.684959034400009</v>
          </cell>
          <cell r="AE1040">
            <v>13.94369</v>
          </cell>
          <cell r="AF1040">
            <v>26.839259999999999</v>
          </cell>
        </row>
        <row r="1041">
          <cell r="A1041" t="str">
            <v>PENGEMBANGAN LAPANGAN CEMARA POFD1. Low Value</v>
          </cell>
          <cell r="B1041" t="str">
            <v>Oil-Gas</v>
          </cell>
          <cell r="C1041" t="str">
            <v>1. Low Value</v>
          </cell>
          <cell r="D1041" t="str">
            <v>PENGEMBANGAN LAPANGAN CEMARA POFD</v>
          </cell>
          <cell r="E1041" t="str">
            <v>CEMARA</v>
          </cell>
          <cell r="F1041" t="str">
            <v>E0. On Production</v>
          </cell>
          <cell r="G1041" t="str">
            <v>PT PERTAMINA EP</v>
          </cell>
          <cell r="H1041">
            <v>216.721</v>
          </cell>
          <cell r="I1041">
            <v>6.7</v>
          </cell>
          <cell r="Q1041">
            <v>0.27363660000000001</v>
          </cell>
          <cell r="R1041">
            <v>151.16849999999999</v>
          </cell>
          <cell r="S1041">
            <v>0.62362320000000004</v>
          </cell>
          <cell r="T1041">
            <v>0.83652159999999998</v>
          </cell>
          <cell r="U1041">
            <v>21.579178733920688</v>
          </cell>
          <cell r="V1041">
            <v>2.9131768351766996E-2</v>
          </cell>
          <cell r="AA1041">
            <v>21.973549999999999</v>
          </cell>
          <cell r="AB1041">
            <v>2.6111300000000002</v>
          </cell>
          <cell r="AC1041">
            <v>0.27305360000000001</v>
          </cell>
          <cell r="AD1041">
            <v>59.176449245600004</v>
          </cell>
          <cell r="AE1041">
            <v>13.94369</v>
          </cell>
          <cell r="AF1041">
            <v>26.839259999999999</v>
          </cell>
        </row>
        <row r="1042">
          <cell r="A1042" t="str">
            <v>PENGEMBANGAN LAPANGAN CEMARA POFD2. Middle Value</v>
          </cell>
          <cell r="B1042" t="str">
            <v>Oil-Gas</v>
          </cell>
          <cell r="C1042" t="str">
            <v>2. Middle Value</v>
          </cell>
          <cell r="D1042" t="str">
            <v>PENGEMBANGAN LAPANGAN CEMARA POFD</v>
          </cell>
          <cell r="E1042" t="str">
            <v>CEMARA</v>
          </cell>
          <cell r="F1042" t="str">
            <v>E0. On Production</v>
          </cell>
          <cell r="G1042" t="str">
            <v>PT PERTAMINA EP</v>
          </cell>
          <cell r="H1042">
            <v>291.82900000000001</v>
          </cell>
          <cell r="I1042">
            <v>6.7</v>
          </cell>
          <cell r="Q1042">
            <v>0.27363660000000001</v>
          </cell>
          <cell r="R1042">
            <v>151.16849999999999</v>
          </cell>
          <cell r="S1042">
            <v>0.62362320000000004</v>
          </cell>
          <cell r="T1042">
            <v>0.83652159999999998</v>
          </cell>
          <cell r="U1042">
            <v>21.579178733920688</v>
          </cell>
          <cell r="V1042">
            <v>2.9131768351766996E-2</v>
          </cell>
          <cell r="AA1042">
            <v>21.973549999999999</v>
          </cell>
          <cell r="AB1042">
            <v>2.6111300000000002</v>
          </cell>
          <cell r="AC1042">
            <v>0.27305360000000001</v>
          </cell>
          <cell r="AD1042">
            <v>79.684959034400009</v>
          </cell>
          <cell r="AE1042">
            <v>13.94369</v>
          </cell>
          <cell r="AF1042">
            <v>26.839259999999999</v>
          </cell>
        </row>
        <row r="1043">
          <cell r="A1043" t="str">
            <v>PENGEMBANGAN LAPANGAN CEMARA POFD3. High Value</v>
          </cell>
          <cell r="B1043" t="str">
            <v>Oil-Gas</v>
          </cell>
          <cell r="C1043" t="str">
            <v>3. High Value</v>
          </cell>
          <cell r="D1043" t="str">
            <v>PENGEMBANGAN LAPANGAN CEMARA POFD</v>
          </cell>
          <cell r="E1043" t="str">
            <v>CEMARA</v>
          </cell>
          <cell r="F1043" t="str">
            <v>E0. On Production</v>
          </cell>
          <cell r="G1043" t="str">
            <v>PT PERTAMINA EP</v>
          </cell>
          <cell r="H1043">
            <v>291.82900000000001</v>
          </cell>
          <cell r="I1043">
            <v>6.7</v>
          </cell>
          <cell r="Q1043">
            <v>0.27363660000000001</v>
          </cell>
          <cell r="R1043">
            <v>151.16849999999999</v>
          </cell>
          <cell r="S1043">
            <v>0.62362320000000004</v>
          </cell>
          <cell r="T1043">
            <v>0.83652159999999998</v>
          </cell>
          <cell r="U1043">
            <v>21.579178733920688</v>
          </cell>
          <cell r="V1043">
            <v>2.9131768351766996E-2</v>
          </cell>
          <cell r="AA1043">
            <v>21.973549999999999</v>
          </cell>
          <cell r="AB1043">
            <v>2.6111300000000002</v>
          </cell>
          <cell r="AC1043">
            <v>0.27305360000000001</v>
          </cell>
          <cell r="AD1043">
            <v>79.684959034400009</v>
          </cell>
          <cell r="AE1043">
            <v>13.94369</v>
          </cell>
          <cell r="AF1043">
            <v>26.839259999999999</v>
          </cell>
        </row>
        <row r="1044">
          <cell r="A1044" t="str">
            <v>CICAUH - BASE1. Low Value</v>
          </cell>
          <cell r="B1044" t="str">
            <v>Gas</v>
          </cell>
          <cell r="C1044" t="str">
            <v>1. Low Value</v>
          </cell>
          <cell r="D1044" t="str">
            <v>CICAUH - BASE</v>
          </cell>
          <cell r="E1044" t="str">
            <v>CICAUH</v>
          </cell>
          <cell r="F1044" t="str">
            <v>E0. On Production</v>
          </cell>
          <cell r="G1044" t="str">
            <v>PT PERTAMINA EP</v>
          </cell>
          <cell r="H1044">
            <v>229.81700000000001</v>
          </cell>
          <cell r="K1044">
            <v>3064</v>
          </cell>
          <cell r="L1044" t="str">
            <v/>
          </cell>
          <cell r="M1044">
            <v>0.32500000000000001</v>
          </cell>
          <cell r="N1044" t="str">
            <v/>
          </cell>
          <cell r="P1044" t="str">
            <v/>
          </cell>
          <cell r="Q1044">
            <v>0.31804779999999999</v>
          </cell>
          <cell r="R1044">
            <v>160.48609999999999</v>
          </cell>
          <cell r="S1044">
            <v>0.72585200000000005</v>
          </cell>
          <cell r="T1044">
            <v>0.84944779999999998</v>
          </cell>
          <cell r="U1044">
            <v>31.471293474812867</v>
          </cell>
          <cell r="V1044">
            <v>4.2486066895473087E-2</v>
          </cell>
          <cell r="AA1044">
            <v>49.881590000000003</v>
          </cell>
          <cell r="AB1044">
            <v>7.7669139999999999</v>
          </cell>
          <cell r="AC1044">
            <v>0.87019179999999996</v>
          </cell>
          <cell r="AD1044">
            <v>199.98486890059999</v>
          </cell>
          <cell r="AE1044">
            <v>20.565429999999999</v>
          </cell>
          <cell r="AF1044">
            <v>9.1519180000000002</v>
          </cell>
        </row>
        <row r="1045">
          <cell r="A1045" t="str">
            <v>CICAUH - BASE2. Middle Value</v>
          </cell>
          <cell r="B1045" t="str">
            <v>Gas</v>
          </cell>
          <cell r="C1045" t="str">
            <v>2. Middle Value</v>
          </cell>
          <cell r="D1045" t="str">
            <v>CICAUH - BASE</v>
          </cell>
          <cell r="E1045" t="str">
            <v>CICAUH</v>
          </cell>
          <cell r="F1045" t="str">
            <v>E0. On Production</v>
          </cell>
          <cell r="G1045" t="str">
            <v>PT PERTAMINA EP</v>
          </cell>
          <cell r="H1045">
            <v>229.81700000000001</v>
          </cell>
          <cell r="K1045">
            <v>3064</v>
          </cell>
          <cell r="L1045" t="str">
            <v/>
          </cell>
          <cell r="M1045">
            <v>0.32500000000000001</v>
          </cell>
          <cell r="N1045" t="str">
            <v/>
          </cell>
          <cell r="P1045" t="str">
            <v/>
          </cell>
          <cell r="Q1045">
            <v>0.31804779999999999</v>
          </cell>
          <cell r="R1045">
            <v>160.48609999999999</v>
          </cell>
          <cell r="S1045">
            <v>0.72585200000000005</v>
          </cell>
          <cell r="T1045">
            <v>0.84944779999999998</v>
          </cell>
          <cell r="U1045">
            <v>31.471293474812867</v>
          </cell>
          <cell r="V1045">
            <v>4.2486066895473087E-2</v>
          </cell>
          <cell r="AA1045">
            <v>49.881590000000003</v>
          </cell>
          <cell r="AB1045">
            <v>7.7669139999999999</v>
          </cell>
          <cell r="AC1045">
            <v>0.87019179999999996</v>
          </cell>
          <cell r="AD1045">
            <v>199.98486890059999</v>
          </cell>
          <cell r="AE1045">
            <v>20.565429999999999</v>
          </cell>
          <cell r="AF1045">
            <v>9.1519180000000002</v>
          </cell>
        </row>
        <row r="1046">
          <cell r="A1046" t="str">
            <v>CICAUH - BASE3. High Value</v>
          </cell>
          <cell r="B1046" t="str">
            <v>Gas</v>
          </cell>
          <cell r="C1046" t="str">
            <v>3. High Value</v>
          </cell>
          <cell r="D1046" t="str">
            <v>CICAUH - BASE</v>
          </cell>
          <cell r="E1046" t="str">
            <v>CICAUH</v>
          </cell>
          <cell r="F1046" t="str">
            <v>E0. On Production</v>
          </cell>
          <cell r="G1046" t="str">
            <v>PT PERTAMINA EP</v>
          </cell>
          <cell r="H1046">
            <v>229.81700000000001</v>
          </cell>
          <cell r="K1046">
            <v>3064</v>
          </cell>
          <cell r="L1046" t="str">
            <v/>
          </cell>
          <cell r="M1046">
            <v>0.32500000000000001</v>
          </cell>
          <cell r="N1046" t="str">
            <v/>
          </cell>
          <cell r="P1046" t="str">
            <v/>
          </cell>
          <cell r="Q1046">
            <v>0.31804779999999999</v>
          </cell>
          <cell r="R1046">
            <v>160.48609999999999</v>
          </cell>
          <cell r="S1046">
            <v>0.72585200000000005</v>
          </cell>
          <cell r="T1046">
            <v>0.84944779999999998</v>
          </cell>
          <cell r="U1046">
            <v>31.471293474812867</v>
          </cell>
          <cell r="V1046">
            <v>4.2486066895473087E-2</v>
          </cell>
          <cell r="AA1046">
            <v>49.881590000000003</v>
          </cell>
          <cell r="AB1046">
            <v>7.7669139999999999</v>
          </cell>
          <cell r="AC1046">
            <v>0.87019179999999996</v>
          </cell>
          <cell r="AD1046">
            <v>199.98486890059999</v>
          </cell>
          <cell r="AE1046">
            <v>20.565429999999999</v>
          </cell>
          <cell r="AF1046">
            <v>9.1519180000000002</v>
          </cell>
        </row>
        <row r="1047">
          <cell r="A1047" t="str">
            <v>CIKARANG - BASE1. Low Value</v>
          </cell>
          <cell r="B1047" t="str">
            <v>Gas</v>
          </cell>
          <cell r="C1047" t="str">
            <v>1. Low Value</v>
          </cell>
          <cell r="D1047" t="str">
            <v>CIKARANG - BASE</v>
          </cell>
          <cell r="E1047" t="str">
            <v>CIKARANG</v>
          </cell>
          <cell r="F1047" t="str">
            <v>E0. On Production</v>
          </cell>
          <cell r="G1047" t="str">
            <v>PT PERTAMINA EP</v>
          </cell>
          <cell r="H1047">
            <v>5.3</v>
          </cell>
          <cell r="K1047">
            <v>2713</v>
          </cell>
          <cell r="L1047" t="str">
            <v/>
          </cell>
          <cell r="N1047" t="str">
            <v/>
          </cell>
          <cell r="P1047" t="str">
            <v/>
          </cell>
          <cell r="Q1047">
            <v>0.19967270000000001</v>
          </cell>
          <cell r="R1047">
            <v>662.88699999999994</v>
          </cell>
          <cell r="S1047">
            <v>0.67383539999999997</v>
          </cell>
          <cell r="T1047">
            <v>0.78080070000000001</v>
          </cell>
          <cell r="U1047">
            <v>69.638949243334636</v>
          </cell>
          <cell r="V1047">
            <v>9.4012184737518587E-2</v>
          </cell>
          <cell r="AA1047">
            <v>90.399420000000006</v>
          </cell>
          <cell r="AB1047">
            <v>10.32817</v>
          </cell>
          <cell r="AC1047">
            <v>0.48040050000000001</v>
          </cell>
          <cell r="AD1047">
            <v>2.54612265</v>
          </cell>
          <cell r="AE1047">
            <v>3.952839</v>
          </cell>
          <cell r="AF1047">
            <v>129.5675</v>
          </cell>
        </row>
        <row r="1048">
          <cell r="A1048" t="str">
            <v>CIKARANG - BASE2. Middle Value</v>
          </cell>
          <cell r="B1048" t="str">
            <v>Gas</v>
          </cell>
          <cell r="C1048" t="str">
            <v>2. Middle Value</v>
          </cell>
          <cell r="D1048" t="str">
            <v>CIKARANG - BASE</v>
          </cell>
          <cell r="E1048" t="str">
            <v>CIKARANG</v>
          </cell>
          <cell r="F1048" t="str">
            <v>E0. On Production</v>
          </cell>
          <cell r="G1048" t="str">
            <v>PT PERTAMINA EP</v>
          </cell>
          <cell r="H1048">
            <v>6.6070000000000002</v>
          </cell>
          <cell r="K1048">
            <v>2713</v>
          </cell>
          <cell r="L1048" t="str">
            <v/>
          </cell>
          <cell r="N1048" t="str">
            <v/>
          </cell>
          <cell r="P1048" t="str">
            <v/>
          </cell>
          <cell r="Q1048">
            <v>0.19967270000000001</v>
          </cell>
          <cell r="R1048">
            <v>662.88699999999994</v>
          </cell>
          <cell r="S1048">
            <v>0.67383539999999997</v>
          </cell>
          <cell r="T1048">
            <v>0.78080070000000001</v>
          </cell>
          <cell r="U1048">
            <v>69.638949243334636</v>
          </cell>
          <cell r="V1048">
            <v>9.4012184737518587E-2</v>
          </cell>
          <cell r="AA1048">
            <v>90.399420000000006</v>
          </cell>
          <cell r="AB1048">
            <v>10.32817</v>
          </cell>
          <cell r="AC1048">
            <v>0.48040050000000001</v>
          </cell>
          <cell r="AD1048">
            <v>3.1740061035</v>
          </cell>
          <cell r="AE1048">
            <v>3.952839</v>
          </cell>
          <cell r="AF1048">
            <v>129.5675</v>
          </cell>
        </row>
        <row r="1049">
          <cell r="A1049" t="str">
            <v>CIKARANG - BASE3. High Value</v>
          </cell>
          <cell r="B1049" t="str">
            <v>Gas</v>
          </cell>
          <cell r="C1049" t="str">
            <v>3. High Value</v>
          </cell>
          <cell r="D1049" t="str">
            <v>CIKARANG - BASE</v>
          </cell>
          <cell r="E1049" t="str">
            <v>CIKARANG</v>
          </cell>
          <cell r="F1049" t="str">
            <v>E0. On Production</v>
          </cell>
          <cell r="G1049" t="str">
            <v>PT PERTAMINA EP</v>
          </cell>
          <cell r="H1049">
            <v>6.6070000000000002</v>
          </cell>
          <cell r="K1049">
            <v>2713</v>
          </cell>
          <cell r="L1049" t="str">
            <v/>
          </cell>
          <cell r="N1049" t="str">
            <v/>
          </cell>
          <cell r="P1049" t="str">
            <v/>
          </cell>
          <cell r="Q1049">
            <v>0.19967270000000001</v>
          </cell>
          <cell r="R1049">
            <v>662.88699999999994</v>
          </cell>
          <cell r="S1049">
            <v>0.67383539999999997</v>
          </cell>
          <cell r="T1049">
            <v>0.78080070000000001</v>
          </cell>
          <cell r="U1049">
            <v>69.638949243334636</v>
          </cell>
          <cell r="V1049">
            <v>9.4012184737518587E-2</v>
          </cell>
          <cell r="AA1049">
            <v>90.399420000000006</v>
          </cell>
          <cell r="AB1049">
            <v>10.32817</v>
          </cell>
          <cell r="AC1049">
            <v>0.48040050000000001</v>
          </cell>
          <cell r="AD1049">
            <v>3.1740061035</v>
          </cell>
          <cell r="AE1049">
            <v>3.952839</v>
          </cell>
          <cell r="AF1049">
            <v>129.5675</v>
          </cell>
        </row>
        <row r="1050">
          <cell r="A1050" t="str">
            <v>CILAMAYA TIMUR - BASE1. Low Value</v>
          </cell>
          <cell r="B1050" t="str">
            <v>Oil-Gas</v>
          </cell>
          <cell r="C1050" t="str">
            <v>1. Low Value</v>
          </cell>
          <cell r="D1050" t="str">
            <v>CILAMAYA TIMUR - BASE</v>
          </cell>
          <cell r="E1050" t="str">
            <v>CILAMAYA TIMUR</v>
          </cell>
          <cell r="F1050" t="str">
            <v>E0. On Production</v>
          </cell>
          <cell r="G1050" t="str">
            <v>PT PERTAMINA EP</v>
          </cell>
          <cell r="H1050">
            <v>13.393000000000001</v>
          </cell>
          <cell r="I1050">
            <v>2.9000000000000001E-2</v>
          </cell>
          <cell r="K1050">
            <v>5910</v>
          </cell>
          <cell r="L1050">
            <v>103.33</v>
          </cell>
          <cell r="M1050">
            <v>0.20699999999999999</v>
          </cell>
          <cell r="N1050">
            <v>2.2999999999999998</v>
          </cell>
          <cell r="P1050" t="str">
            <v/>
          </cell>
          <cell r="Q1050">
            <v>0.20490620000000001</v>
          </cell>
          <cell r="R1050">
            <v>20.747769999999999</v>
          </cell>
          <cell r="S1050">
            <v>0.54043330000000001</v>
          </cell>
          <cell r="T1050">
            <v>0.76718509999999995</v>
          </cell>
          <cell r="U1050">
            <v>1.762660957330753</v>
          </cell>
          <cell r="V1050">
            <v>2.3795822503173522E-3</v>
          </cell>
          <cell r="AA1050">
            <v>194.42449999999999</v>
          </cell>
          <cell r="AB1050">
            <v>409.82049999999998</v>
          </cell>
          <cell r="AC1050">
            <v>0.35393350000000001</v>
          </cell>
          <cell r="AD1050">
            <v>4.7402313655000006</v>
          </cell>
          <cell r="AE1050">
            <v>4.6884930000000002</v>
          </cell>
          <cell r="AF1050">
            <v>379.57490000000001</v>
          </cell>
        </row>
        <row r="1051">
          <cell r="A1051" t="str">
            <v>CILAMAYA TIMUR - BASE2. Middle Value</v>
          </cell>
          <cell r="B1051" t="str">
            <v>Oil-Gas</v>
          </cell>
          <cell r="C1051" t="str">
            <v>2. Middle Value</v>
          </cell>
          <cell r="D1051" t="str">
            <v>CILAMAYA TIMUR - BASE</v>
          </cell>
          <cell r="E1051" t="str">
            <v>CILAMAYA TIMUR</v>
          </cell>
          <cell r="F1051" t="str">
            <v>E0. On Production</v>
          </cell>
          <cell r="G1051" t="str">
            <v>PT PERTAMINA EP</v>
          </cell>
          <cell r="H1051">
            <v>13.393000000000001</v>
          </cell>
          <cell r="I1051">
            <v>2.9000000000000001E-2</v>
          </cell>
          <cell r="K1051">
            <v>5910</v>
          </cell>
          <cell r="L1051">
            <v>103.33</v>
          </cell>
          <cell r="M1051">
            <v>0.20699999999999999</v>
          </cell>
          <cell r="N1051">
            <v>2.2999999999999998</v>
          </cell>
          <cell r="P1051" t="str">
            <v/>
          </cell>
          <cell r="Q1051">
            <v>0.20490620000000001</v>
          </cell>
          <cell r="R1051">
            <v>20.747769999999999</v>
          </cell>
          <cell r="S1051">
            <v>0.54043330000000001</v>
          </cell>
          <cell r="T1051">
            <v>0.76718509999999995</v>
          </cell>
          <cell r="U1051">
            <v>1.762660957330753</v>
          </cell>
          <cell r="V1051">
            <v>2.3795822503173522E-3</v>
          </cell>
          <cell r="AA1051">
            <v>194.42449999999999</v>
          </cell>
          <cell r="AB1051">
            <v>409.82049999999998</v>
          </cell>
          <cell r="AC1051">
            <v>0.35393350000000001</v>
          </cell>
          <cell r="AD1051">
            <v>4.7402313655000006</v>
          </cell>
          <cell r="AE1051">
            <v>4.6884930000000002</v>
          </cell>
          <cell r="AF1051">
            <v>379.57490000000001</v>
          </cell>
        </row>
        <row r="1052">
          <cell r="A1052" t="str">
            <v>CILAMAYA TIMUR - BASE3. High Value</v>
          </cell>
          <cell r="B1052" t="str">
            <v>Oil-Gas</v>
          </cell>
          <cell r="C1052" t="str">
            <v>3. High Value</v>
          </cell>
          <cell r="D1052" t="str">
            <v>CILAMAYA TIMUR - BASE</v>
          </cell>
          <cell r="E1052" t="str">
            <v>CILAMAYA TIMUR</v>
          </cell>
          <cell r="F1052" t="str">
            <v>E0. On Production</v>
          </cell>
          <cell r="G1052" t="str">
            <v>PT PERTAMINA EP</v>
          </cell>
          <cell r="H1052">
            <v>13.393000000000001</v>
          </cell>
          <cell r="I1052">
            <v>2.9000000000000001E-2</v>
          </cell>
          <cell r="K1052">
            <v>5910</v>
          </cell>
          <cell r="L1052">
            <v>103.33</v>
          </cell>
          <cell r="M1052">
            <v>0.20699999999999999</v>
          </cell>
          <cell r="N1052">
            <v>2.2999999999999998</v>
          </cell>
          <cell r="P1052" t="str">
            <v/>
          </cell>
          <cell r="Q1052">
            <v>0.20490620000000001</v>
          </cell>
          <cell r="R1052">
            <v>20.747769999999999</v>
          </cell>
          <cell r="S1052">
            <v>0.54043330000000001</v>
          </cell>
          <cell r="T1052">
            <v>0.76718509999999995</v>
          </cell>
          <cell r="U1052">
            <v>1.762660957330753</v>
          </cell>
          <cell r="V1052">
            <v>2.3795822503173522E-3</v>
          </cell>
          <cell r="AA1052">
            <v>194.42449999999999</v>
          </cell>
          <cell r="AB1052">
            <v>409.82049999999998</v>
          </cell>
          <cell r="AC1052">
            <v>0.35393350000000001</v>
          </cell>
          <cell r="AD1052">
            <v>4.7402313655000006</v>
          </cell>
          <cell r="AE1052">
            <v>4.6884930000000002</v>
          </cell>
          <cell r="AF1052">
            <v>379.57490000000001</v>
          </cell>
        </row>
        <row r="1053">
          <cell r="A1053" t="str">
            <v>PENGEMBANGAN LAPANGAN CILAMAYA TIMUR - POFD1. Low Value</v>
          </cell>
          <cell r="B1053" t="str">
            <v>Oil-Gas</v>
          </cell>
          <cell r="C1053" t="str">
            <v>1. Low Value</v>
          </cell>
          <cell r="D1053" t="str">
            <v>PENGEMBANGAN LAPANGAN CILAMAYA TIMUR - POFD</v>
          </cell>
          <cell r="E1053" t="str">
            <v>CILAMAYA TIMUR</v>
          </cell>
          <cell r="F1053" t="str">
            <v>E4. Production Pending</v>
          </cell>
          <cell r="G1053" t="str">
            <v>PT PERTAMINA EP</v>
          </cell>
          <cell r="H1053">
            <v>13.393000000000001</v>
          </cell>
          <cell r="K1053">
            <v>5910</v>
          </cell>
          <cell r="L1053">
            <v>103.33</v>
          </cell>
          <cell r="M1053">
            <v>0.20699999999999999</v>
          </cell>
          <cell r="N1053">
            <v>2.2999999999999998</v>
          </cell>
          <cell r="P1053" t="str">
            <v/>
          </cell>
          <cell r="Q1053">
            <v>0.20490620000000001</v>
          </cell>
          <cell r="R1053">
            <v>20.747769999999999</v>
          </cell>
          <cell r="S1053">
            <v>0.54043330000000001</v>
          </cell>
          <cell r="T1053">
            <v>0.76718509999999995</v>
          </cell>
          <cell r="U1053">
            <v>1.762660957330753</v>
          </cell>
          <cell r="V1053">
            <v>2.3795822503173522E-3</v>
          </cell>
          <cell r="AA1053">
            <v>194.42449999999999</v>
          </cell>
          <cell r="AB1053">
            <v>409.82049999999998</v>
          </cell>
          <cell r="AC1053">
            <v>0.35393350000000001</v>
          </cell>
          <cell r="AD1053">
            <v>4.7402313655000006</v>
          </cell>
          <cell r="AE1053">
            <v>4.6884930000000002</v>
          </cell>
          <cell r="AF1053">
            <v>379.57490000000001</v>
          </cell>
        </row>
        <row r="1054">
          <cell r="A1054" t="str">
            <v>PENGEMBANGAN LAPANGAN CILAMAYA TIMUR - POFD2. Middle Value</v>
          </cell>
          <cell r="B1054" t="str">
            <v>Oil-Gas</v>
          </cell>
          <cell r="C1054" t="str">
            <v>2. Middle Value</v>
          </cell>
          <cell r="D1054" t="str">
            <v>PENGEMBANGAN LAPANGAN CILAMAYA TIMUR - POFD</v>
          </cell>
          <cell r="E1054" t="str">
            <v>CILAMAYA TIMUR</v>
          </cell>
          <cell r="F1054" t="str">
            <v>E4. Production Pending</v>
          </cell>
          <cell r="G1054" t="str">
            <v>PT PERTAMINA EP</v>
          </cell>
          <cell r="H1054">
            <v>13.393000000000001</v>
          </cell>
          <cell r="K1054">
            <v>5910</v>
          </cell>
          <cell r="L1054">
            <v>103.33</v>
          </cell>
          <cell r="M1054">
            <v>0.20699999999999999</v>
          </cell>
          <cell r="N1054">
            <v>2.2999999999999998</v>
          </cell>
          <cell r="P1054" t="str">
            <v/>
          </cell>
          <cell r="Q1054">
            <v>0.20490620000000001</v>
          </cell>
          <cell r="R1054">
            <v>20.747769999999999</v>
          </cell>
          <cell r="S1054">
            <v>0.54043330000000001</v>
          </cell>
          <cell r="T1054">
            <v>0.76718509999999995</v>
          </cell>
          <cell r="U1054">
            <v>1.762660957330753</v>
          </cell>
          <cell r="V1054">
            <v>2.3795822503173522E-3</v>
          </cell>
          <cell r="AA1054">
            <v>194.42449999999999</v>
          </cell>
          <cell r="AB1054">
            <v>409.82049999999998</v>
          </cell>
          <cell r="AC1054">
            <v>0.35393350000000001</v>
          </cell>
          <cell r="AD1054">
            <v>4.7402313655000006</v>
          </cell>
          <cell r="AE1054">
            <v>4.6884930000000002</v>
          </cell>
          <cell r="AF1054">
            <v>379.57490000000001</v>
          </cell>
        </row>
        <row r="1055">
          <cell r="A1055" t="str">
            <v>PENGEMBANGAN LAPANGAN CILAMAYA TIMUR - POFD3. High Value</v>
          </cell>
          <cell r="B1055" t="str">
            <v>Oil-Gas</v>
          </cell>
          <cell r="C1055" t="str">
            <v>3. High Value</v>
          </cell>
          <cell r="D1055" t="str">
            <v>PENGEMBANGAN LAPANGAN CILAMAYA TIMUR - POFD</v>
          </cell>
          <cell r="E1055" t="str">
            <v>CILAMAYA TIMUR</v>
          </cell>
          <cell r="F1055" t="str">
            <v>E4. Production Pending</v>
          </cell>
          <cell r="G1055" t="str">
            <v>PT PERTAMINA EP</v>
          </cell>
          <cell r="H1055">
            <v>13.393000000000001</v>
          </cell>
          <cell r="K1055">
            <v>5910</v>
          </cell>
          <cell r="L1055">
            <v>103.33</v>
          </cell>
          <cell r="M1055">
            <v>0.20699999999999999</v>
          </cell>
          <cell r="N1055">
            <v>2.2999999999999998</v>
          </cell>
          <cell r="P1055" t="str">
            <v/>
          </cell>
          <cell r="Q1055">
            <v>0.20490620000000001</v>
          </cell>
          <cell r="R1055">
            <v>20.747769999999999</v>
          </cell>
          <cell r="S1055">
            <v>0.54043330000000001</v>
          </cell>
          <cell r="T1055">
            <v>0.76718509999999995</v>
          </cell>
          <cell r="U1055">
            <v>1.762660957330753</v>
          </cell>
          <cell r="V1055">
            <v>2.3795822503173522E-3</v>
          </cell>
          <cell r="AA1055">
            <v>194.42449999999999</v>
          </cell>
          <cell r="AB1055">
            <v>409.82049999999998</v>
          </cell>
          <cell r="AC1055">
            <v>0.35393350000000001</v>
          </cell>
          <cell r="AD1055">
            <v>4.7402313655000006</v>
          </cell>
          <cell r="AE1055">
            <v>4.6884930000000002</v>
          </cell>
          <cell r="AF1055">
            <v>379.57490000000001</v>
          </cell>
        </row>
        <row r="1056">
          <cell r="A1056" t="str">
            <v>CILAMAYA UTARA - BASE1. Low Value</v>
          </cell>
          <cell r="B1056" t="str">
            <v>Oil-Gas</v>
          </cell>
          <cell r="C1056" t="str">
            <v>1. Low Value</v>
          </cell>
          <cell r="D1056" t="str">
            <v>CILAMAYA UTARA - BASE</v>
          </cell>
          <cell r="E1056" t="str">
            <v>CILAMAYA UTARA</v>
          </cell>
          <cell r="F1056" t="str">
            <v>E0. On Production</v>
          </cell>
          <cell r="G1056" t="str">
            <v>PT PERTAMINA EP</v>
          </cell>
          <cell r="H1056">
            <v>127.554</v>
          </cell>
          <cell r="I1056">
            <v>0.374</v>
          </cell>
          <cell r="K1056">
            <v>7484</v>
          </cell>
          <cell r="L1056" t="str">
            <v/>
          </cell>
          <cell r="N1056" t="str">
            <v/>
          </cell>
          <cell r="P1056" t="str">
            <v/>
          </cell>
          <cell r="Q1056">
            <v>0.25127549999999998</v>
          </cell>
          <cell r="R1056">
            <v>110.73990000000001</v>
          </cell>
          <cell r="S1056">
            <v>0.52780510000000003</v>
          </cell>
          <cell r="T1056">
            <v>0.91766630000000005</v>
          </cell>
          <cell r="U1056">
            <v>13.47760234222566</v>
          </cell>
          <cell r="V1056">
            <v>1.8194686378577234E-2</v>
          </cell>
          <cell r="AA1056">
            <v>51.907829999999997</v>
          </cell>
          <cell r="AB1056">
            <v>74.850740000000002</v>
          </cell>
          <cell r="AC1056">
            <v>0.27805160000000001</v>
          </cell>
          <cell r="AD1056">
            <v>35.466593786400004</v>
          </cell>
          <cell r="AE1056">
            <v>9.1030200000000008</v>
          </cell>
          <cell r="AF1056">
            <v>162.43029999999999</v>
          </cell>
        </row>
        <row r="1057">
          <cell r="A1057" t="str">
            <v>CILAMAYA UTARA - BASE2. Middle Value</v>
          </cell>
          <cell r="B1057" t="str">
            <v>Oil-Gas</v>
          </cell>
          <cell r="C1057" t="str">
            <v>2. Middle Value</v>
          </cell>
          <cell r="D1057" t="str">
            <v>CILAMAYA UTARA - BASE</v>
          </cell>
          <cell r="E1057" t="str">
            <v>CILAMAYA UTARA</v>
          </cell>
          <cell r="F1057" t="str">
            <v>E0. On Production</v>
          </cell>
          <cell r="G1057" t="str">
            <v>PT PERTAMINA EP</v>
          </cell>
          <cell r="H1057">
            <v>127.554</v>
          </cell>
          <cell r="I1057">
            <v>0.374</v>
          </cell>
          <cell r="K1057">
            <v>7484</v>
          </cell>
          <cell r="L1057" t="str">
            <v/>
          </cell>
          <cell r="N1057" t="str">
            <v/>
          </cell>
          <cell r="P1057" t="str">
            <v/>
          </cell>
          <cell r="Q1057">
            <v>0.25127549999999998</v>
          </cell>
          <cell r="R1057">
            <v>110.73990000000001</v>
          </cell>
          <cell r="S1057">
            <v>0.52780510000000003</v>
          </cell>
          <cell r="T1057">
            <v>0.91766630000000005</v>
          </cell>
          <cell r="U1057">
            <v>13.47760234222566</v>
          </cell>
          <cell r="V1057">
            <v>1.8194686378577234E-2</v>
          </cell>
          <cell r="AA1057">
            <v>51.907829999999997</v>
          </cell>
          <cell r="AB1057">
            <v>74.850740000000002</v>
          </cell>
          <cell r="AC1057">
            <v>0.27805160000000001</v>
          </cell>
          <cell r="AD1057">
            <v>35.466593786400004</v>
          </cell>
          <cell r="AE1057">
            <v>9.1030200000000008</v>
          </cell>
          <cell r="AF1057">
            <v>162.43029999999999</v>
          </cell>
        </row>
        <row r="1058">
          <cell r="A1058" t="str">
            <v>CILAMAYA UTARA - BASE3. High Value</v>
          </cell>
          <cell r="B1058" t="str">
            <v>Oil-Gas</v>
          </cell>
          <cell r="C1058" t="str">
            <v>3. High Value</v>
          </cell>
          <cell r="D1058" t="str">
            <v>CILAMAYA UTARA - BASE</v>
          </cell>
          <cell r="E1058" t="str">
            <v>CILAMAYA UTARA</v>
          </cell>
          <cell r="F1058" t="str">
            <v>E0. On Production</v>
          </cell>
          <cell r="G1058" t="str">
            <v>PT PERTAMINA EP</v>
          </cell>
          <cell r="H1058">
            <v>127.554</v>
          </cell>
          <cell r="I1058">
            <v>0.374</v>
          </cell>
          <cell r="K1058">
            <v>7484</v>
          </cell>
          <cell r="L1058" t="str">
            <v/>
          </cell>
          <cell r="N1058" t="str">
            <v/>
          </cell>
          <cell r="P1058" t="str">
            <v/>
          </cell>
          <cell r="Q1058">
            <v>0.25127549999999998</v>
          </cell>
          <cell r="R1058">
            <v>110.73990000000001</v>
          </cell>
          <cell r="S1058">
            <v>0.52780510000000003</v>
          </cell>
          <cell r="T1058">
            <v>0.91766630000000005</v>
          </cell>
          <cell r="U1058">
            <v>13.47760234222566</v>
          </cell>
          <cell r="V1058">
            <v>1.8194686378577234E-2</v>
          </cell>
          <cell r="AA1058">
            <v>51.907829999999997</v>
          </cell>
          <cell r="AB1058">
            <v>74.850740000000002</v>
          </cell>
          <cell r="AC1058">
            <v>0.27805160000000001</v>
          </cell>
          <cell r="AD1058">
            <v>35.466593786400004</v>
          </cell>
          <cell r="AE1058">
            <v>9.1030200000000008</v>
          </cell>
          <cell r="AF1058">
            <v>162.43029999999999</v>
          </cell>
        </row>
        <row r="1059">
          <cell r="A1059" t="str">
            <v>PENGEMBANGAN LAPANGAN CILAMAYA UTARA - POFD1. Low Value</v>
          </cell>
          <cell r="B1059" t="str">
            <v>Oil-Gas</v>
          </cell>
          <cell r="C1059" t="str">
            <v>1. Low Value</v>
          </cell>
          <cell r="D1059" t="str">
            <v>PENGEMBANGAN LAPANGAN CILAMAYA UTARA - POFD</v>
          </cell>
          <cell r="E1059" t="str">
            <v>CILAMAYA UTARA</v>
          </cell>
          <cell r="F1059" t="str">
            <v>E4. Production Pending</v>
          </cell>
          <cell r="G1059" t="str">
            <v>PT PERTAMINA EP</v>
          </cell>
          <cell r="H1059">
            <v>127.554</v>
          </cell>
          <cell r="K1059">
            <v>7484</v>
          </cell>
          <cell r="L1059" t="str">
            <v/>
          </cell>
          <cell r="N1059" t="str">
            <v/>
          </cell>
          <cell r="P1059" t="str">
            <v/>
          </cell>
          <cell r="Q1059">
            <v>0.25127549999999998</v>
          </cell>
          <cell r="R1059">
            <v>110.73990000000001</v>
          </cell>
          <cell r="S1059">
            <v>0.52780510000000003</v>
          </cell>
          <cell r="T1059">
            <v>0.91766630000000005</v>
          </cell>
          <cell r="U1059">
            <v>13.47760234222566</v>
          </cell>
          <cell r="V1059">
            <v>1.8194686378577234E-2</v>
          </cell>
          <cell r="AA1059">
            <v>51.907829999999997</v>
          </cell>
          <cell r="AB1059">
            <v>74.850740000000002</v>
          </cell>
          <cell r="AC1059">
            <v>0.27805160000000001</v>
          </cell>
          <cell r="AD1059">
            <v>35.466593786400004</v>
          </cell>
          <cell r="AE1059">
            <v>9.1030200000000008</v>
          </cell>
          <cell r="AF1059">
            <v>162.43029999999999</v>
          </cell>
        </row>
        <row r="1060">
          <cell r="A1060" t="str">
            <v>PENGEMBANGAN LAPANGAN CILAMAYA UTARA - POFD2. Middle Value</v>
          </cell>
          <cell r="B1060" t="str">
            <v>Oil-Gas</v>
          </cell>
          <cell r="C1060" t="str">
            <v>2. Middle Value</v>
          </cell>
          <cell r="D1060" t="str">
            <v>PENGEMBANGAN LAPANGAN CILAMAYA UTARA - POFD</v>
          </cell>
          <cell r="E1060" t="str">
            <v>CILAMAYA UTARA</v>
          </cell>
          <cell r="F1060" t="str">
            <v>E4. Production Pending</v>
          </cell>
          <cell r="G1060" t="str">
            <v>PT PERTAMINA EP</v>
          </cell>
          <cell r="H1060">
            <v>127.554</v>
          </cell>
          <cell r="K1060">
            <v>7484</v>
          </cell>
          <cell r="L1060" t="str">
            <v/>
          </cell>
          <cell r="N1060" t="str">
            <v/>
          </cell>
          <cell r="P1060" t="str">
            <v/>
          </cell>
          <cell r="Q1060">
            <v>0.25127549999999998</v>
          </cell>
          <cell r="R1060">
            <v>110.73990000000001</v>
          </cell>
          <cell r="S1060">
            <v>0.52780510000000003</v>
          </cell>
          <cell r="T1060">
            <v>0.91766630000000005</v>
          </cell>
          <cell r="U1060">
            <v>13.47760234222566</v>
          </cell>
          <cell r="V1060">
            <v>1.8194686378577234E-2</v>
          </cell>
          <cell r="AA1060">
            <v>51.907829999999997</v>
          </cell>
          <cell r="AB1060">
            <v>74.850740000000002</v>
          </cell>
          <cell r="AC1060">
            <v>0.27805160000000001</v>
          </cell>
          <cell r="AD1060">
            <v>35.466593786400004</v>
          </cell>
          <cell r="AE1060">
            <v>9.1030200000000008</v>
          </cell>
          <cell r="AF1060">
            <v>162.43029999999999</v>
          </cell>
        </row>
        <row r="1061">
          <cell r="A1061" t="str">
            <v>PENGEMBANGAN LAPANGAN CILAMAYA UTARA - POFD3. High Value</v>
          </cell>
          <cell r="B1061" t="str">
            <v>Oil-Gas</v>
          </cell>
          <cell r="C1061" t="str">
            <v>3. High Value</v>
          </cell>
          <cell r="D1061" t="str">
            <v>PENGEMBANGAN LAPANGAN CILAMAYA UTARA - POFD</v>
          </cell>
          <cell r="E1061" t="str">
            <v>CILAMAYA UTARA</v>
          </cell>
          <cell r="F1061" t="str">
            <v>E4. Production Pending</v>
          </cell>
          <cell r="G1061" t="str">
            <v>PT PERTAMINA EP</v>
          </cell>
          <cell r="H1061">
            <v>127.554</v>
          </cell>
          <cell r="K1061">
            <v>7484</v>
          </cell>
          <cell r="L1061" t="str">
            <v/>
          </cell>
          <cell r="N1061" t="str">
            <v/>
          </cell>
          <cell r="P1061" t="str">
            <v/>
          </cell>
          <cell r="Q1061">
            <v>0.25127549999999998</v>
          </cell>
          <cell r="R1061">
            <v>110.73990000000001</v>
          </cell>
          <cell r="S1061">
            <v>0.52780510000000003</v>
          </cell>
          <cell r="T1061">
            <v>0.91766630000000005</v>
          </cell>
          <cell r="U1061">
            <v>13.47760234222566</v>
          </cell>
          <cell r="V1061">
            <v>1.8194686378577234E-2</v>
          </cell>
          <cell r="AA1061">
            <v>51.907829999999997</v>
          </cell>
          <cell r="AB1061">
            <v>74.850740000000002</v>
          </cell>
          <cell r="AC1061">
            <v>0.27805160000000001</v>
          </cell>
          <cell r="AD1061">
            <v>35.466593786400004</v>
          </cell>
          <cell r="AE1061">
            <v>9.1030200000000008</v>
          </cell>
          <cell r="AF1061">
            <v>162.43029999999999</v>
          </cell>
        </row>
        <row r="1062">
          <cell r="A1062" t="str">
            <v>LALANG - BASE1. Low Value</v>
          </cell>
          <cell r="B1062" t="str">
            <v>Oil-Gas</v>
          </cell>
          <cell r="C1062" t="str">
            <v>1. Low Value</v>
          </cell>
          <cell r="D1062" t="str">
            <v>LALANG - BASE</v>
          </cell>
          <cell r="E1062" t="str">
            <v>LALANG</v>
          </cell>
          <cell r="F1062" t="str">
            <v>E0. On Production</v>
          </cell>
          <cell r="G1062" t="str">
            <v>EMP MALACCA STRAIT S.A.</v>
          </cell>
          <cell r="H1062">
            <v>19.408000000000001</v>
          </cell>
          <cell r="K1062">
            <v>3300</v>
          </cell>
          <cell r="L1062">
            <v>118.80000000000001</v>
          </cell>
          <cell r="M1062">
            <v>0.22</v>
          </cell>
          <cell r="N1062">
            <v>150</v>
          </cell>
          <cell r="P1062" t="str">
            <v/>
          </cell>
          <cell r="Q1062">
            <v>0.23361499999999999</v>
          </cell>
          <cell r="R1062">
            <v>202.37880000000001</v>
          </cell>
          <cell r="S1062">
            <v>0.5581952</v>
          </cell>
          <cell r="T1062">
            <v>0.79437690000000005</v>
          </cell>
          <cell r="U1062">
            <v>20.964207291683525</v>
          </cell>
          <cell r="V1062">
            <v>2.8301560408308803E-2</v>
          </cell>
          <cell r="AA1062">
            <v>2.951263</v>
          </cell>
          <cell r="AB1062">
            <v>1.4591080000000001</v>
          </cell>
          <cell r="AC1062">
            <v>0.34597280000000002</v>
          </cell>
          <cell r="AD1062">
            <v>6.7146401024000006</v>
          </cell>
          <cell r="AE1062">
            <v>0.1491615</v>
          </cell>
          <cell r="AF1062">
            <v>18.795919999999999</v>
          </cell>
        </row>
        <row r="1063">
          <cell r="A1063" t="str">
            <v>LALANG - BASE2. Middle Value</v>
          </cell>
          <cell r="B1063" t="str">
            <v>Oil-Gas</v>
          </cell>
          <cell r="C1063" t="str">
            <v>2. Middle Value</v>
          </cell>
          <cell r="D1063" t="str">
            <v>LALANG - BASE</v>
          </cell>
          <cell r="E1063" t="str">
            <v>LALANG</v>
          </cell>
          <cell r="F1063" t="str">
            <v>E0. On Production</v>
          </cell>
          <cell r="G1063" t="str">
            <v>EMP MALACCA STRAIT S.A.</v>
          </cell>
          <cell r="H1063">
            <v>19.594999999999999</v>
          </cell>
          <cell r="K1063">
            <v>3300</v>
          </cell>
          <cell r="L1063">
            <v>118.80000000000001</v>
          </cell>
          <cell r="M1063">
            <v>0.22</v>
          </cell>
          <cell r="N1063">
            <v>150</v>
          </cell>
          <cell r="P1063" t="str">
            <v/>
          </cell>
          <cell r="Q1063">
            <v>0.23361499999999999</v>
          </cell>
          <cell r="R1063">
            <v>202.37880000000001</v>
          </cell>
          <cell r="S1063">
            <v>0.5581952</v>
          </cell>
          <cell r="T1063">
            <v>0.79437690000000005</v>
          </cell>
          <cell r="U1063">
            <v>20.964207291683525</v>
          </cell>
          <cell r="V1063">
            <v>2.8301560408308803E-2</v>
          </cell>
          <cell r="AA1063">
            <v>2.951263</v>
          </cell>
          <cell r="AB1063">
            <v>1.4591080000000001</v>
          </cell>
          <cell r="AC1063">
            <v>0.34597280000000002</v>
          </cell>
          <cell r="AD1063">
            <v>6.7793370160000004</v>
          </cell>
          <cell r="AE1063">
            <v>0.1491615</v>
          </cell>
          <cell r="AF1063">
            <v>18.795919999999999</v>
          </cell>
        </row>
        <row r="1064">
          <cell r="A1064" t="str">
            <v>LALANG - BASE3. High Value</v>
          </cell>
          <cell r="B1064" t="str">
            <v>Oil-Gas</v>
          </cell>
          <cell r="C1064" t="str">
            <v>3. High Value</v>
          </cell>
          <cell r="D1064" t="str">
            <v>LALANG - BASE</v>
          </cell>
          <cell r="E1064" t="str">
            <v>LALANG</v>
          </cell>
          <cell r="F1064" t="str">
            <v>E0. On Production</v>
          </cell>
          <cell r="G1064" t="str">
            <v>EMP MALACCA STRAIT S.A.</v>
          </cell>
          <cell r="H1064">
            <v>20.012</v>
          </cell>
          <cell r="K1064">
            <v>3300</v>
          </cell>
          <cell r="L1064">
            <v>118.80000000000001</v>
          </cell>
          <cell r="M1064">
            <v>0.22</v>
          </cell>
          <cell r="N1064">
            <v>150</v>
          </cell>
          <cell r="P1064" t="str">
            <v/>
          </cell>
          <cell r="Q1064">
            <v>0.23361499999999999</v>
          </cell>
          <cell r="R1064">
            <v>202.37880000000001</v>
          </cell>
          <cell r="S1064">
            <v>0.5581952</v>
          </cell>
          <cell r="T1064">
            <v>0.79437690000000005</v>
          </cell>
          <cell r="U1064">
            <v>20.964207291683525</v>
          </cell>
          <cell r="V1064">
            <v>2.8301560408308803E-2</v>
          </cell>
          <cell r="AA1064">
            <v>2.951263</v>
          </cell>
          <cell r="AB1064">
            <v>1.4591080000000001</v>
          </cell>
          <cell r="AC1064">
            <v>0.34597280000000002</v>
          </cell>
          <cell r="AD1064">
            <v>6.9236076736000003</v>
          </cell>
          <cell r="AE1064">
            <v>0.1491615</v>
          </cell>
          <cell r="AF1064">
            <v>18.795919999999999</v>
          </cell>
        </row>
        <row r="1065">
          <cell r="A1065" t="str">
            <v>DONGGI - BASE1. Low Value</v>
          </cell>
          <cell r="B1065" t="str">
            <v>Gas</v>
          </cell>
          <cell r="C1065" t="str">
            <v>1. Low Value</v>
          </cell>
          <cell r="D1065" t="str">
            <v>DONGGI - BASE</v>
          </cell>
          <cell r="E1065" t="str">
            <v>DONGGI</v>
          </cell>
          <cell r="F1065" t="str">
            <v>E0. On Production</v>
          </cell>
          <cell r="G1065" t="str">
            <v>PT PERTAMINA EP</v>
          </cell>
          <cell r="H1065">
            <v>456</v>
          </cell>
          <cell r="K1065">
            <v>5315</v>
          </cell>
          <cell r="L1065" t="str">
            <v/>
          </cell>
          <cell r="M1065">
            <v>0.23</v>
          </cell>
          <cell r="N1065">
            <v>685</v>
          </cell>
          <cell r="O1065">
            <v>0</v>
          </cell>
          <cell r="P1065">
            <v>0.61199999999999999</v>
          </cell>
          <cell r="Q1065">
            <v>0.2198754</v>
          </cell>
          <cell r="R1065">
            <v>470.66430000000003</v>
          </cell>
          <cell r="S1065">
            <v>0.79621280000000005</v>
          </cell>
          <cell r="T1065">
            <v>0.73969700000000005</v>
          </cell>
          <cell r="U1065">
            <v>60.949607491109404</v>
          </cell>
          <cell r="V1065">
            <v>8.2281622876178892E-2</v>
          </cell>
          <cell r="AA1065">
            <v>31.234279999999998</v>
          </cell>
          <cell r="AB1065">
            <v>32.622610000000002</v>
          </cell>
          <cell r="AC1065">
            <v>0.86876569999999997</v>
          </cell>
          <cell r="AD1065">
            <v>396.15715919999997</v>
          </cell>
          <cell r="AE1065">
            <v>78.573549999999997</v>
          </cell>
          <cell r="AF1065">
            <v>441.84500000000003</v>
          </cell>
        </row>
        <row r="1066">
          <cell r="A1066" t="str">
            <v>DONGGI - BASE2. Middle Value</v>
          </cell>
          <cell r="B1066" t="str">
            <v>Gas</v>
          </cell>
          <cell r="C1066" t="str">
            <v>2. Middle Value</v>
          </cell>
          <cell r="D1066" t="str">
            <v>DONGGI - BASE</v>
          </cell>
          <cell r="E1066" t="str">
            <v>DONGGI</v>
          </cell>
          <cell r="F1066" t="str">
            <v>E0. On Production</v>
          </cell>
          <cell r="G1066" t="str">
            <v>PT PERTAMINA EP</v>
          </cell>
          <cell r="H1066">
            <v>694</v>
          </cell>
          <cell r="K1066">
            <v>5315</v>
          </cell>
          <cell r="L1066" t="str">
            <v/>
          </cell>
          <cell r="M1066">
            <v>0.23</v>
          </cell>
          <cell r="N1066">
            <v>685</v>
          </cell>
          <cell r="O1066">
            <v>0</v>
          </cell>
          <cell r="P1066">
            <v>0.61199999999999999</v>
          </cell>
          <cell r="Q1066">
            <v>0.2198754</v>
          </cell>
          <cell r="R1066">
            <v>470.66430000000003</v>
          </cell>
          <cell r="S1066">
            <v>0.79621280000000005</v>
          </cell>
          <cell r="T1066">
            <v>0.73969700000000005</v>
          </cell>
          <cell r="U1066">
            <v>60.949607491109404</v>
          </cell>
          <cell r="V1066">
            <v>8.2281622876178892E-2</v>
          </cell>
          <cell r="AA1066">
            <v>31.234279999999998</v>
          </cell>
          <cell r="AB1066">
            <v>32.622610000000002</v>
          </cell>
          <cell r="AC1066">
            <v>0.86876569999999997</v>
          </cell>
          <cell r="AD1066">
            <v>602.92339579999998</v>
          </cell>
          <cell r="AE1066">
            <v>78.573549999999997</v>
          </cell>
          <cell r="AF1066">
            <v>441.84500000000003</v>
          </cell>
        </row>
        <row r="1067">
          <cell r="A1067" t="str">
            <v>DONGGI - BASE3. High Value</v>
          </cell>
          <cell r="B1067" t="str">
            <v>Gas</v>
          </cell>
          <cell r="C1067" t="str">
            <v>3. High Value</v>
          </cell>
          <cell r="D1067" t="str">
            <v>DONGGI - BASE</v>
          </cell>
          <cell r="E1067" t="str">
            <v>DONGGI</v>
          </cell>
          <cell r="F1067" t="str">
            <v>E0. On Production</v>
          </cell>
          <cell r="G1067" t="str">
            <v>PT PERTAMINA EP</v>
          </cell>
          <cell r="H1067">
            <v>895</v>
          </cell>
          <cell r="K1067">
            <v>5315</v>
          </cell>
          <cell r="L1067" t="str">
            <v/>
          </cell>
          <cell r="M1067">
            <v>0.23</v>
          </cell>
          <cell r="N1067">
            <v>685</v>
          </cell>
          <cell r="O1067">
            <v>0</v>
          </cell>
          <cell r="P1067">
            <v>0.61199999999999999</v>
          </cell>
          <cell r="Q1067">
            <v>0.2198754</v>
          </cell>
          <cell r="R1067">
            <v>470.66430000000003</v>
          </cell>
          <cell r="S1067">
            <v>0.79621280000000005</v>
          </cell>
          <cell r="T1067">
            <v>0.73969700000000005</v>
          </cell>
          <cell r="U1067">
            <v>60.949607491109404</v>
          </cell>
          <cell r="V1067">
            <v>8.2281622876178892E-2</v>
          </cell>
          <cell r="AA1067">
            <v>31.234279999999998</v>
          </cell>
          <cell r="AB1067">
            <v>32.622610000000002</v>
          </cell>
          <cell r="AC1067">
            <v>0.86876569999999997</v>
          </cell>
          <cell r="AD1067">
            <v>777.54530149999994</v>
          </cell>
          <cell r="AE1067">
            <v>78.573549999999997</v>
          </cell>
          <cell r="AF1067">
            <v>441.84500000000003</v>
          </cell>
        </row>
        <row r="1068">
          <cell r="A1068" t="str">
            <v>GANTAR - BASE1. Low Value</v>
          </cell>
          <cell r="B1068" t="str">
            <v>Oil-Gas</v>
          </cell>
          <cell r="C1068" t="str">
            <v>1. Low Value</v>
          </cell>
          <cell r="D1068" t="str">
            <v>GANTAR - BASE</v>
          </cell>
          <cell r="E1068" t="str">
            <v>GANTAR</v>
          </cell>
          <cell r="F1068" t="str">
            <v>E0. On Production</v>
          </cell>
          <cell r="G1068" t="str">
            <v>PT PERTAMINA EP</v>
          </cell>
          <cell r="H1068">
            <v>189.99799999999999</v>
          </cell>
          <cell r="K1068">
            <v>3287</v>
          </cell>
          <cell r="L1068" t="str">
            <v/>
          </cell>
          <cell r="M1068">
            <v>0.15</v>
          </cell>
          <cell r="N1068" t="str">
            <v/>
          </cell>
          <cell r="P1068">
            <v>0.78500000000000003</v>
          </cell>
          <cell r="Q1068">
            <v>0.15608720000000001</v>
          </cell>
          <cell r="R1068">
            <v>253.52189999999999</v>
          </cell>
          <cell r="S1068">
            <v>0.6279711</v>
          </cell>
          <cell r="T1068">
            <v>0.80343279999999995</v>
          </cell>
          <cell r="U1068">
            <v>19.96512281889888</v>
          </cell>
          <cell r="V1068">
            <v>2.6952802061946959E-2</v>
          </cell>
          <cell r="AA1068">
            <v>74.056659999999994</v>
          </cell>
          <cell r="AB1068">
            <v>0.66384889999999996</v>
          </cell>
          <cell r="AC1068">
            <v>0.27323900000000001</v>
          </cell>
          <cell r="AD1068">
            <v>51.914863521999997</v>
          </cell>
          <cell r="AE1068">
            <v>2.8635109999999999</v>
          </cell>
          <cell r="AF1068">
            <v>0.77715970000000001</v>
          </cell>
        </row>
        <row r="1069">
          <cell r="A1069" t="str">
            <v>GANTAR - BASE2. Middle Value</v>
          </cell>
          <cell r="B1069" t="str">
            <v>Oil-Gas</v>
          </cell>
          <cell r="C1069" t="str">
            <v>2. Middle Value</v>
          </cell>
          <cell r="D1069" t="str">
            <v>GANTAR - BASE</v>
          </cell>
          <cell r="E1069" t="str">
            <v>GANTAR</v>
          </cell>
          <cell r="F1069" t="str">
            <v>E0. On Production</v>
          </cell>
          <cell r="G1069" t="str">
            <v>PT PERTAMINA EP</v>
          </cell>
          <cell r="H1069">
            <v>189.99799999999999</v>
          </cell>
          <cell r="K1069">
            <v>3287</v>
          </cell>
          <cell r="L1069" t="str">
            <v/>
          </cell>
          <cell r="M1069">
            <v>0.15</v>
          </cell>
          <cell r="N1069" t="str">
            <v/>
          </cell>
          <cell r="P1069">
            <v>0.78500000000000003</v>
          </cell>
          <cell r="Q1069">
            <v>0.15608720000000001</v>
          </cell>
          <cell r="R1069">
            <v>253.52189999999999</v>
          </cell>
          <cell r="S1069">
            <v>0.6279711</v>
          </cell>
          <cell r="T1069">
            <v>0.80343279999999995</v>
          </cell>
          <cell r="U1069">
            <v>19.96512281889888</v>
          </cell>
          <cell r="V1069">
            <v>2.6952802061946959E-2</v>
          </cell>
          <cell r="AA1069">
            <v>74.056659999999994</v>
          </cell>
          <cell r="AB1069">
            <v>0.66384889999999996</v>
          </cell>
          <cell r="AC1069">
            <v>0.27323900000000001</v>
          </cell>
          <cell r="AD1069">
            <v>51.914863521999997</v>
          </cell>
          <cell r="AE1069">
            <v>2.8635109999999999</v>
          </cell>
          <cell r="AF1069">
            <v>0.77715970000000001</v>
          </cell>
        </row>
        <row r="1070">
          <cell r="A1070" t="str">
            <v>GANTAR - BASE3. High Value</v>
          </cell>
          <cell r="B1070" t="str">
            <v>Oil-Gas</v>
          </cell>
          <cell r="C1070" t="str">
            <v>3. High Value</v>
          </cell>
          <cell r="D1070" t="str">
            <v>GANTAR - BASE</v>
          </cell>
          <cell r="E1070" t="str">
            <v>GANTAR</v>
          </cell>
          <cell r="F1070" t="str">
            <v>E0. On Production</v>
          </cell>
          <cell r="G1070" t="str">
            <v>PT PERTAMINA EP</v>
          </cell>
          <cell r="H1070">
            <v>189.99799999999999</v>
          </cell>
          <cell r="K1070">
            <v>3287</v>
          </cell>
          <cell r="L1070" t="str">
            <v/>
          </cell>
          <cell r="M1070">
            <v>0.15</v>
          </cell>
          <cell r="N1070" t="str">
            <v/>
          </cell>
          <cell r="P1070">
            <v>0.78500000000000003</v>
          </cell>
          <cell r="Q1070">
            <v>0.15608720000000001</v>
          </cell>
          <cell r="R1070">
            <v>253.52189999999999</v>
          </cell>
          <cell r="S1070">
            <v>0.6279711</v>
          </cell>
          <cell r="T1070">
            <v>0.80343279999999995</v>
          </cell>
          <cell r="U1070">
            <v>19.96512281889888</v>
          </cell>
          <cell r="V1070">
            <v>2.6952802061946959E-2</v>
          </cell>
          <cell r="AA1070">
            <v>74.056659999999994</v>
          </cell>
          <cell r="AB1070">
            <v>0.66384889999999996</v>
          </cell>
          <cell r="AC1070">
            <v>0.27323900000000001</v>
          </cell>
          <cell r="AD1070">
            <v>51.914863521999997</v>
          </cell>
          <cell r="AE1070">
            <v>2.8635109999999999</v>
          </cell>
          <cell r="AF1070">
            <v>0.77715970000000001</v>
          </cell>
        </row>
        <row r="1071">
          <cell r="A1071" t="str">
            <v>PENGEMBANGAN LAPANGAN GANTAR POFD1. Low Value</v>
          </cell>
          <cell r="B1071" t="str">
            <v>Oil-Gas</v>
          </cell>
          <cell r="C1071" t="str">
            <v>1. Low Value</v>
          </cell>
          <cell r="D1071" t="str">
            <v>PENGEMBANGAN LAPANGAN GANTAR POFD</v>
          </cell>
          <cell r="E1071" t="str">
            <v>GANTAR</v>
          </cell>
          <cell r="F1071" t="str">
            <v>E4. Production Pending</v>
          </cell>
          <cell r="G1071" t="str">
            <v>PT PERTAMINA EP</v>
          </cell>
          <cell r="H1071">
            <v>189.99799999999999</v>
          </cell>
          <cell r="K1071">
            <v>3287</v>
          </cell>
          <cell r="L1071" t="str">
            <v/>
          </cell>
          <cell r="M1071">
            <v>0.15</v>
          </cell>
          <cell r="N1071" t="str">
            <v/>
          </cell>
          <cell r="P1071">
            <v>0.78500000000000003</v>
          </cell>
          <cell r="Q1071">
            <v>0.15608720000000001</v>
          </cell>
          <cell r="R1071">
            <v>253.52189999999999</v>
          </cell>
          <cell r="S1071">
            <v>0.6279711</v>
          </cell>
          <cell r="T1071">
            <v>0.80343279999999995</v>
          </cell>
          <cell r="U1071">
            <v>19.96512281889888</v>
          </cell>
          <cell r="V1071">
            <v>2.6952802061946959E-2</v>
          </cell>
          <cell r="AA1071">
            <v>74.056659999999994</v>
          </cell>
          <cell r="AB1071">
            <v>0.66384889999999996</v>
          </cell>
          <cell r="AC1071">
            <v>0.27323900000000001</v>
          </cell>
          <cell r="AD1071">
            <v>51.914863521999997</v>
          </cell>
          <cell r="AE1071">
            <v>2.8635109999999999</v>
          </cell>
          <cell r="AF1071">
            <v>0.77715970000000001</v>
          </cell>
        </row>
        <row r="1072">
          <cell r="A1072" t="str">
            <v>PENGEMBANGAN LAPANGAN GANTAR POFD2. Middle Value</v>
          </cell>
          <cell r="B1072" t="str">
            <v>Oil-Gas</v>
          </cell>
          <cell r="C1072" t="str">
            <v>2. Middle Value</v>
          </cell>
          <cell r="D1072" t="str">
            <v>PENGEMBANGAN LAPANGAN GANTAR POFD</v>
          </cell>
          <cell r="E1072" t="str">
            <v>GANTAR</v>
          </cell>
          <cell r="F1072" t="str">
            <v>E4. Production Pending</v>
          </cell>
          <cell r="G1072" t="str">
            <v>PT PERTAMINA EP</v>
          </cell>
          <cell r="H1072">
            <v>189.99799999999999</v>
          </cell>
          <cell r="K1072">
            <v>3287</v>
          </cell>
          <cell r="L1072" t="str">
            <v/>
          </cell>
          <cell r="M1072">
            <v>0.15</v>
          </cell>
          <cell r="N1072" t="str">
            <v/>
          </cell>
          <cell r="P1072">
            <v>0.78500000000000003</v>
          </cell>
          <cell r="Q1072">
            <v>0.15608720000000001</v>
          </cell>
          <cell r="R1072">
            <v>253.52189999999999</v>
          </cell>
          <cell r="S1072">
            <v>0.6279711</v>
          </cell>
          <cell r="T1072">
            <v>0.80343279999999995</v>
          </cell>
          <cell r="U1072">
            <v>19.96512281889888</v>
          </cell>
          <cell r="V1072">
            <v>2.6952802061946959E-2</v>
          </cell>
          <cell r="AA1072">
            <v>74.056659999999994</v>
          </cell>
          <cell r="AB1072">
            <v>0.66384889999999996</v>
          </cell>
          <cell r="AC1072">
            <v>0.27323900000000001</v>
          </cell>
          <cell r="AD1072">
            <v>51.914863521999997</v>
          </cell>
          <cell r="AE1072">
            <v>2.8635109999999999</v>
          </cell>
          <cell r="AF1072">
            <v>0.77715970000000001</v>
          </cell>
        </row>
        <row r="1073">
          <cell r="A1073" t="str">
            <v>PENGEMBANGAN LAPANGAN GANTAR POFD3. High Value</v>
          </cell>
          <cell r="B1073" t="str">
            <v>Oil-Gas</v>
          </cell>
          <cell r="C1073" t="str">
            <v>3. High Value</v>
          </cell>
          <cell r="D1073" t="str">
            <v>PENGEMBANGAN LAPANGAN GANTAR POFD</v>
          </cell>
          <cell r="E1073" t="str">
            <v>GANTAR</v>
          </cell>
          <cell r="F1073" t="str">
            <v>E4. Production Pending</v>
          </cell>
          <cell r="G1073" t="str">
            <v>PT PERTAMINA EP</v>
          </cell>
          <cell r="H1073">
            <v>189.99799999999999</v>
          </cell>
          <cell r="K1073">
            <v>3287</v>
          </cell>
          <cell r="L1073" t="str">
            <v/>
          </cell>
          <cell r="M1073">
            <v>0.15</v>
          </cell>
          <cell r="N1073" t="str">
            <v/>
          </cell>
          <cell r="P1073">
            <v>0.78500000000000003</v>
          </cell>
          <cell r="Q1073">
            <v>0.15608720000000001</v>
          </cell>
          <cell r="R1073">
            <v>253.52189999999999</v>
          </cell>
          <cell r="S1073">
            <v>0.6279711</v>
          </cell>
          <cell r="T1073">
            <v>0.80343279999999995</v>
          </cell>
          <cell r="U1073">
            <v>19.96512281889888</v>
          </cell>
          <cell r="V1073">
            <v>2.6952802061946959E-2</v>
          </cell>
          <cell r="AA1073">
            <v>74.056659999999994</v>
          </cell>
          <cell r="AB1073">
            <v>0.66384889999999996</v>
          </cell>
          <cell r="AC1073">
            <v>0.27323900000000001</v>
          </cell>
          <cell r="AD1073">
            <v>51.914863521999997</v>
          </cell>
          <cell r="AE1073">
            <v>2.8635109999999999</v>
          </cell>
          <cell r="AF1073">
            <v>0.77715970000000001</v>
          </cell>
        </row>
        <row r="1074">
          <cell r="A1074" t="str">
            <v>LANGKAP - BASE1. Low Value</v>
          </cell>
          <cell r="B1074" t="str">
            <v>Oil-Gas</v>
          </cell>
          <cell r="C1074" t="str">
            <v>1. Low Value</v>
          </cell>
          <cell r="D1074" t="str">
            <v>LANGKAP - BASE</v>
          </cell>
          <cell r="E1074" t="str">
            <v>LANGKAP</v>
          </cell>
          <cell r="F1074" t="str">
            <v>E0. On Production</v>
          </cell>
          <cell r="G1074" t="str">
            <v>PT MEDCO E&amp;P RIMAU</v>
          </cell>
          <cell r="H1074">
            <v>11.952999999999999</v>
          </cell>
          <cell r="K1074">
            <v>2100</v>
          </cell>
          <cell r="L1074">
            <v>64.900000000000006</v>
          </cell>
          <cell r="M1074">
            <v>0.14849999999999999</v>
          </cell>
          <cell r="N1074">
            <v>111</v>
          </cell>
          <cell r="O1074">
            <v>0</v>
          </cell>
          <cell r="P1074" t="str">
            <v/>
          </cell>
          <cell r="Q1074">
            <v>0.16092310000000001</v>
          </cell>
          <cell r="R1074">
            <v>105.80419999999999</v>
          </cell>
          <cell r="S1074">
            <v>0.79715460000000005</v>
          </cell>
          <cell r="T1074">
            <v>0.79206259999999995</v>
          </cell>
          <cell r="U1074">
            <v>10.750368755777625</v>
          </cell>
          <cell r="V1074">
            <v>1.4512936574231092E-2</v>
          </cell>
          <cell r="AA1074">
            <v>127.4808</v>
          </cell>
          <cell r="AB1074">
            <v>28.330500000000001</v>
          </cell>
          <cell r="AC1074">
            <v>0.3396113</v>
          </cell>
          <cell r="AD1074">
            <v>4.0593738688999998</v>
          </cell>
          <cell r="AE1074">
            <v>6.8292830000000002</v>
          </cell>
          <cell r="AF1074">
            <v>55.842599999999997</v>
          </cell>
        </row>
        <row r="1075">
          <cell r="A1075" t="str">
            <v>LANGKAP - BASE2. Middle Value</v>
          </cell>
          <cell r="B1075" t="str">
            <v>Oil-Gas</v>
          </cell>
          <cell r="C1075" t="str">
            <v>2. Middle Value</v>
          </cell>
          <cell r="D1075" t="str">
            <v>LANGKAP - BASE</v>
          </cell>
          <cell r="E1075" t="str">
            <v>LANGKAP</v>
          </cell>
          <cell r="F1075" t="str">
            <v>E0. On Production</v>
          </cell>
          <cell r="G1075" t="str">
            <v>PT MEDCO E&amp;P RIMAU</v>
          </cell>
          <cell r="H1075">
            <v>11.952999999999999</v>
          </cell>
          <cell r="K1075">
            <v>2100</v>
          </cell>
          <cell r="L1075">
            <v>64.900000000000006</v>
          </cell>
          <cell r="M1075">
            <v>0.14849999999999999</v>
          </cell>
          <cell r="N1075">
            <v>111</v>
          </cell>
          <cell r="O1075">
            <v>0</v>
          </cell>
          <cell r="P1075" t="str">
            <v/>
          </cell>
          <cell r="Q1075">
            <v>0.16092310000000001</v>
          </cell>
          <cell r="R1075">
            <v>105.80419999999999</v>
          </cell>
          <cell r="S1075">
            <v>0.79715460000000005</v>
          </cell>
          <cell r="T1075">
            <v>0.79206259999999995</v>
          </cell>
          <cell r="U1075">
            <v>10.750368755777625</v>
          </cell>
          <cell r="V1075">
            <v>1.4512936574231092E-2</v>
          </cell>
          <cell r="AA1075">
            <v>127.4808</v>
          </cell>
          <cell r="AB1075">
            <v>28.330500000000001</v>
          </cell>
          <cell r="AC1075">
            <v>0.3396113</v>
          </cell>
          <cell r="AD1075">
            <v>4.0593738688999998</v>
          </cell>
          <cell r="AE1075">
            <v>6.8292830000000002</v>
          </cell>
          <cell r="AF1075">
            <v>55.842599999999997</v>
          </cell>
        </row>
        <row r="1076">
          <cell r="A1076" t="str">
            <v>LANGKAP - BASE3. High Value</v>
          </cell>
          <cell r="B1076" t="str">
            <v>Oil-Gas</v>
          </cell>
          <cell r="C1076" t="str">
            <v>3. High Value</v>
          </cell>
          <cell r="D1076" t="str">
            <v>LANGKAP - BASE</v>
          </cell>
          <cell r="E1076" t="str">
            <v>LANGKAP</v>
          </cell>
          <cell r="F1076" t="str">
            <v>E0. On Production</v>
          </cell>
          <cell r="G1076" t="str">
            <v>PT MEDCO E&amp;P RIMAU</v>
          </cell>
          <cell r="H1076">
            <v>11.952999999999999</v>
          </cell>
          <cell r="K1076">
            <v>2100</v>
          </cell>
          <cell r="L1076">
            <v>64.900000000000006</v>
          </cell>
          <cell r="M1076">
            <v>0.14849999999999999</v>
          </cell>
          <cell r="N1076">
            <v>111</v>
          </cell>
          <cell r="O1076">
            <v>0</v>
          </cell>
          <cell r="P1076" t="str">
            <v/>
          </cell>
          <cell r="Q1076">
            <v>0.16092310000000001</v>
          </cell>
          <cell r="R1076">
            <v>105.80419999999999</v>
          </cell>
          <cell r="S1076">
            <v>0.79715460000000005</v>
          </cell>
          <cell r="T1076">
            <v>0.79206259999999995</v>
          </cell>
          <cell r="U1076">
            <v>10.750368755777625</v>
          </cell>
          <cell r="V1076">
            <v>1.4512936574231092E-2</v>
          </cell>
          <cell r="AA1076">
            <v>127.4808</v>
          </cell>
          <cell r="AB1076">
            <v>28.330500000000001</v>
          </cell>
          <cell r="AC1076">
            <v>0.3396113</v>
          </cell>
          <cell r="AD1076">
            <v>4.0593738688999998</v>
          </cell>
          <cell r="AE1076">
            <v>6.8292830000000002</v>
          </cell>
          <cell r="AF1076">
            <v>55.842599999999997</v>
          </cell>
        </row>
        <row r="1077">
          <cell r="A1077" t="str">
            <v>LEMBU - BASE3. High Value</v>
          </cell>
          <cell r="B1077" t="str">
            <v>Oil-Gas</v>
          </cell>
          <cell r="C1077" t="str">
            <v>3. High Value</v>
          </cell>
          <cell r="D1077" t="str">
            <v>LEMBU - BASE</v>
          </cell>
          <cell r="E1077" t="str">
            <v>LEMBU</v>
          </cell>
          <cell r="F1077" t="str">
            <v>E7. Production Not Viable</v>
          </cell>
          <cell r="G1077" t="str">
            <v>PREMIER OIL NATUNA SEA B.V.</v>
          </cell>
          <cell r="H1077">
            <v>24.29</v>
          </cell>
          <cell r="K1077">
            <v>6450</v>
          </cell>
          <cell r="L1077">
            <v>95.15</v>
          </cell>
          <cell r="M1077">
            <v>0.21</v>
          </cell>
          <cell r="N1077">
            <v>17</v>
          </cell>
          <cell r="O1077">
            <v>0</v>
          </cell>
          <cell r="P1077" t="str">
            <v/>
          </cell>
          <cell r="Q1077">
            <v>0.2097733</v>
          </cell>
          <cell r="R1077">
            <v>111.51139999999999</v>
          </cell>
          <cell r="S1077">
            <v>0.56602929999999996</v>
          </cell>
          <cell r="T1077">
            <v>0.8511109</v>
          </cell>
          <cell r="U1077">
            <v>11.269237809021044</v>
          </cell>
          <cell r="V1077">
            <v>1.521340684005393E-2</v>
          </cell>
          <cell r="AA1077">
            <v>338.40960000000001</v>
          </cell>
          <cell r="AB1077">
            <v>86.664289999999994</v>
          </cell>
          <cell r="AC1077">
            <v>0.56128149999999999</v>
          </cell>
          <cell r="AD1077">
            <v>13.633527635</v>
          </cell>
          <cell r="AE1077">
            <v>47.44106</v>
          </cell>
          <cell r="AF1077">
            <v>18.776199999999999</v>
          </cell>
        </row>
        <row r="1078">
          <cell r="A1078" t="str">
            <v>LEMBU PETENG - BASE1. Low Value</v>
          </cell>
          <cell r="B1078" t="str">
            <v>Oil-Gas</v>
          </cell>
          <cell r="C1078" t="str">
            <v>1. Low Value</v>
          </cell>
          <cell r="D1078" t="str">
            <v>LEMBU PETENG - BASE</v>
          </cell>
          <cell r="E1078" t="str">
            <v>LEMBU PETENG</v>
          </cell>
          <cell r="F1078" t="str">
            <v>E7. Production Not Viable</v>
          </cell>
          <cell r="G1078" t="str">
            <v>PREMIER OIL NATUNA SEA B.V.</v>
          </cell>
          <cell r="H1078">
            <v>5.14</v>
          </cell>
          <cell r="K1078">
            <v>6500</v>
          </cell>
          <cell r="L1078">
            <v>135.85000000000002</v>
          </cell>
          <cell r="M1078">
            <v>0.125</v>
          </cell>
          <cell r="N1078" t="str">
            <v/>
          </cell>
          <cell r="P1078" t="str">
            <v/>
          </cell>
          <cell r="Q1078">
            <v>0.122819</v>
          </cell>
          <cell r="R1078">
            <v>193.04409999999999</v>
          </cell>
          <cell r="S1078">
            <v>0.27542</v>
          </cell>
          <cell r="T1078">
            <v>0.71987460000000003</v>
          </cell>
          <cell r="U1078">
            <v>4.7008285744362475</v>
          </cell>
          <cell r="V1078">
            <v>6.3460917943359927E-3</v>
          </cell>
          <cell r="AA1078">
            <v>38.182049999999997</v>
          </cell>
          <cell r="AB1078">
            <v>111.8391</v>
          </cell>
          <cell r="AC1078">
            <v>0.37121530000000003</v>
          </cell>
          <cell r="AD1078">
            <v>1.908046642</v>
          </cell>
          <cell r="AE1078">
            <v>1.3269329999999999</v>
          </cell>
          <cell r="AF1078">
            <v>99.277609999999996</v>
          </cell>
        </row>
        <row r="1079">
          <cell r="A1079" t="str">
            <v>LEMBU PETENG - BASE2. Middle Value</v>
          </cell>
          <cell r="B1079" t="str">
            <v>Oil-Gas</v>
          </cell>
          <cell r="C1079" t="str">
            <v>2. Middle Value</v>
          </cell>
          <cell r="D1079" t="str">
            <v>LEMBU PETENG - BASE</v>
          </cell>
          <cell r="E1079" t="str">
            <v>LEMBU PETENG</v>
          </cell>
          <cell r="F1079" t="str">
            <v>E7. Production Not Viable</v>
          </cell>
          <cell r="G1079" t="str">
            <v>PREMIER OIL NATUNA SEA B.V.</v>
          </cell>
          <cell r="H1079">
            <v>69.150000000000006</v>
          </cell>
          <cell r="K1079">
            <v>6500</v>
          </cell>
          <cell r="L1079">
            <v>135.85000000000002</v>
          </cell>
          <cell r="M1079">
            <v>0.125</v>
          </cell>
          <cell r="N1079" t="str">
            <v/>
          </cell>
          <cell r="P1079" t="str">
            <v/>
          </cell>
          <cell r="Q1079">
            <v>0.122819</v>
          </cell>
          <cell r="R1079">
            <v>193.04409999999999</v>
          </cell>
          <cell r="S1079">
            <v>0.27542</v>
          </cell>
          <cell r="T1079">
            <v>0.71987460000000003</v>
          </cell>
          <cell r="U1079">
            <v>4.7008285744362475</v>
          </cell>
          <cell r="V1079">
            <v>6.3460917943359927E-3</v>
          </cell>
          <cell r="AA1079">
            <v>38.182049999999997</v>
          </cell>
          <cell r="AB1079">
            <v>111.8391</v>
          </cell>
          <cell r="AC1079">
            <v>0.37121530000000003</v>
          </cell>
          <cell r="AD1079">
            <v>25.669537995000002</v>
          </cell>
          <cell r="AE1079">
            <v>1.3269329999999999</v>
          </cell>
          <cell r="AF1079">
            <v>99.277609999999996</v>
          </cell>
        </row>
        <row r="1080">
          <cell r="A1080" t="str">
            <v>GELAM BASE1. Low Value</v>
          </cell>
          <cell r="B1080" t="str">
            <v>Oil-Gas</v>
          </cell>
          <cell r="C1080" t="str">
            <v>1. Low Value</v>
          </cell>
          <cell r="D1080" t="str">
            <v>GELAM BASE</v>
          </cell>
          <cell r="E1080" t="str">
            <v>GELAM</v>
          </cell>
          <cell r="F1080" t="str">
            <v>E0. On Production</v>
          </cell>
          <cell r="G1080" t="str">
            <v>PT PERTAMINA EP</v>
          </cell>
          <cell r="H1080">
            <v>93.06</v>
          </cell>
          <cell r="K1080">
            <v>5564</v>
          </cell>
          <cell r="L1080" t="str">
            <v/>
          </cell>
          <cell r="M1080">
            <v>0.23</v>
          </cell>
          <cell r="N1080" t="str">
            <v/>
          </cell>
          <cell r="P1080" t="str">
            <v/>
          </cell>
          <cell r="Q1080">
            <v>0.2226639</v>
          </cell>
          <cell r="R1080">
            <v>93.648859999999999</v>
          </cell>
          <cell r="S1080">
            <v>0.53774549999999999</v>
          </cell>
          <cell r="T1080">
            <v>0.64334820000000004</v>
          </cell>
          <cell r="U1080">
            <v>7.2139841128378892</v>
          </cell>
          <cell r="V1080">
            <v>9.7388374534463935E-3</v>
          </cell>
          <cell r="X1080">
            <v>0.37891329576042987</v>
          </cell>
          <cell r="Z1080">
            <v>0.12478225345661974</v>
          </cell>
          <cell r="AA1080">
            <v>25.900749999999999</v>
          </cell>
          <cell r="AB1080">
            <v>2.4084129999999999</v>
          </cell>
          <cell r="AC1080">
            <v>0.70033140000000005</v>
          </cell>
          <cell r="AD1080">
            <v>65.172840084000001</v>
          </cell>
          <cell r="AE1080">
            <v>20.47908</v>
          </cell>
          <cell r="AF1080">
            <v>20.099630000000001</v>
          </cell>
        </row>
        <row r="1081">
          <cell r="A1081" t="str">
            <v>GELAM BASE2. Middle Value</v>
          </cell>
          <cell r="B1081" t="str">
            <v>Oil-Gas</v>
          </cell>
          <cell r="C1081" t="str">
            <v>2. Middle Value</v>
          </cell>
          <cell r="D1081" t="str">
            <v>GELAM BASE</v>
          </cell>
          <cell r="E1081" t="str">
            <v>GELAM</v>
          </cell>
          <cell r="F1081" t="str">
            <v>E0. On Production</v>
          </cell>
          <cell r="G1081" t="str">
            <v>PT PERTAMINA EP</v>
          </cell>
          <cell r="H1081">
            <v>255.066</v>
          </cell>
          <cell r="K1081">
            <v>5564</v>
          </cell>
          <cell r="L1081" t="str">
            <v/>
          </cell>
          <cell r="M1081">
            <v>0.23</v>
          </cell>
          <cell r="N1081" t="str">
            <v/>
          </cell>
          <cell r="P1081" t="str">
            <v/>
          </cell>
          <cell r="Q1081">
            <v>0.2226639</v>
          </cell>
          <cell r="R1081">
            <v>93.648859999999999</v>
          </cell>
          <cell r="S1081">
            <v>0.53774549999999999</v>
          </cell>
          <cell r="T1081">
            <v>0.64334820000000004</v>
          </cell>
          <cell r="U1081">
            <v>7.2139841128378892</v>
          </cell>
          <cell r="V1081">
            <v>9.7388374534463935E-3</v>
          </cell>
          <cell r="X1081">
            <v>0.37891329576042987</v>
          </cell>
          <cell r="Z1081">
            <v>0.12478225345661974</v>
          </cell>
          <cell r="AA1081">
            <v>25.900749999999999</v>
          </cell>
          <cell r="AB1081">
            <v>2.4084129999999999</v>
          </cell>
          <cell r="AC1081">
            <v>0.70033140000000005</v>
          </cell>
          <cell r="AD1081">
            <v>178.63072887240003</v>
          </cell>
          <cell r="AE1081">
            <v>20.47908</v>
          </cell>
          <cell r="AF1081">
            <v>20.099630000000001</v>
          </cell>
        </row>
        <row r="1082">
          <cell r="A1082" t="str">
            <v>GELAM BASE3. High Value</v>
          </cell>
          <cell r="B1082" t="str">
            <v>Oil-Gas</v>
          </cell>
          <cell r="C1082" t="str">
            <v>3. High Value</v>
          </cell>
          <cell r="D1082" t="str">
            <v>GELAM BASE</v>
          </cell>
          <cell r="E1082" t="str">
            <v>GELAM</v>
          </cell>
          <cell r="F1082" t="str">
            <v>E0. On Production</v>
          </cell>
          <cell r="G1082" t="str">
            <v>PT PERTAMINA EP</v>
          </cell>
          <cell r="H1082">
            <v>567.00599999999997</v>
          </cell>
          <cell r="K1082">
            <v>5564</v>
          </cell>
          <cell r="L1082" t="str">
            <v/>
          </cell>
          <cell r="M1082">
            <v>0.23</v>
          </cell>
          <cell r="N1082" t="str">
            <v/>
          </cell>
          <cell r="P1082" t="str">
            <v/>
          </cell>
          <cell r="Q1082">
            <v>0.2226639</v>
          </cell>
          <cell r="R1082">
            <v>93.648859999999999</v>
          </cell>
          <cell r="S1082">
            <v>0.53774549999999999</v>
          </cell>
          <cell r="T1082">
            <v>0.64334820000000004</v>
          </cell>
          <cell r="U1082">
            <v>7.2139841128378892</v>
          </cell>
          <cell r="V1082">
            <v>9.7388374534463935E-3</v>
          </cell>
          <cell r="X1082">
            <v>0.37891329576042987</v>
          </cell>
          <cell r="Z1082">
            <v>0.12478225345661974</v>
          </cell>
          <cell r="AA1082">
            <v>25.900749999999999</v>
          </cell>
          <cell r="AB1082">
            <v>2.4084129999999999</v>
          </cell>
          <cell r="AC1082">
            <v>0.70033140000000005</v>
          </cell>
          <cell r="AD1082">
            <v>397.09210578840003</v>
          </cell>
          <cell r="AE1082">
            <v>20.47908</v>
          </cell>
          <cell r="AF1082">
            <v>20.099630000000001</v>
          </cell>
        </row>
        <row r="1083">
          <cell r="A1083" t="str">
            <v>LEMBU PETENG - BASE3. High Value</v>
          </cell>
          <cell r="B1083" t="str">
            <v>Oil-Gas</v>
          </cell>
          <cell r="C1083" t="str">
            <v>3. High Value</v>
          </cell>
          <cell r="D1083" t="str">
            <v>LEMBU PETENG - BASE</v>
          </cell>
          <cell r="E1083" t="str">
            <v>LEMBU PETENG</v>
          </cell>
          <cell r="F1083" t="str">
            <v>E7. Production Not Viable</v>
          </cell>
          <cell r="G1083" t="str">
            <v>PREMIER OIL NATUNA SEA B.V.</v>
          </cell>
          <cell r="H1083">
            <v>69.150000000000006</v>
          </cell>
          <cell r="K1083">
            <v>6500</v>
          </cell>
          <cell r="L1083">
            <v>135.85000000000002</v>
          </cell>
          <cell r="M1083">
            <v>0.125</v>
          </cell>
          <cell r="N1083" t="str">
            <v/>
          </cell>
          <cell r="P1083" t="str">
            <v/>
          </cell>
          <cell r="Q1083">
            <v>0.122819</v>
          </cell>
          <cell r="R1083">
            <v>193.04409999999999</v>
          </cell>
          <cell r="S1083">
            <v>0.27542</v>
          </cell>
          <cell r="T1083">
            <v>0.71987460000000003</v>
          </cell>
          <cell r="U1083">
            <v>4.7008285744362475</v>
          </cell>
          <cell r="V1083">
            <v>6.3460917943359927E-3</v>
          </cell>
          <cell r="AA1083">
            <v>38.182049999999997</v>
          </cell>
          <cell r="AB1083">
            <v>111.8391</v>
          </cell>
          <cell r="AC1083">
            <v>0.37121530000000003</v>
          </cell>
          <cell r="AD1083">
            <v>25.669537995000002</v>
          </cell>
          <cell r="AE1083">
            <v>1.3269329999999999</v>
          </cell>
          <cell r="AF1083">
            <v>99.277609999999996</v>
          </cell>
        </row>
        <row r="1084">
          <cell r="A1084" t="str">
            <v>LIBO - BASE1. Low Value</v>
          </cell>
          <cell r="B1084" t="str">
            <v>Oil-Gas</v>
          </cell>
          <cell r="C1084" t="str">
            <v>1. Low Value</v>
          </cell>
          <cell r="D1084" t="str">
            <v>LIBO - BASE</v>
          </cell>
          <cell r="E1084" t="str">
            <v>LIBO</v>
          </cell>
          <cell r="F1084" t="str">
            <v>E0. On Production</v>
          </cell>
          <cell r="G1084" t="str">
            <v>PT PERTAMINA HULU ROKAN</v>
          </cell>
          <cell r="H1084">
            <v>362.45299999999997</v>
          </cell>
          <cell r="K1084">
            <v>5300</v>
          </cell>
          <cell r="L1084">
            <v>147.80000000000001</v>
          </cell>
          <cell r="M1084">
            <v>0.19800000000000001</v>
          </cell>
          <cell r="N1084" t="str">
            <v/>
          </cell>
          <cell r="P1084" t="str">
            <v/>
          </cell>
          <cell r="Q1084">
            <v>0.20243030000000001</v>
          </cell>
          <cell r="R1084">
            <v>89.508939999999996</v>
          </cell>
          <cell r="S1084">
            <v>0.51185429999999998</v>
          </cell>
          <cell r="T1084">
            <v>0.77271239999999997</v>
          </cell>
          <cell r="U1084">
            <v>7.1664845753025483</v>
          </cell>
          <cell r="V1084">
            <v>9.6747133483839308E-3</v>
          </cell>
          <cell r="AA1084">
            <v>28.207319999999999</v>
          </cell>
          <cell r="AB1084">
            <v>11.018789999999999</v>
          </cell>
          <cell r="AC1084">
            <v>0.32861620000000002</v>
          </cell>
          <cell r="AD1084">
            <v>119.10792753859999</v>
          </cell>
          <cell r="AE1084">
            <v>23.81991</v>
          </cell>
          <cell r="AF1084">
            <v>14.914770000000001</v>
          </cell>
        </row>
        <row r="1085">
          <cell r="A1085" t="str">
            <v>LIBO - BASE2. Middle Value</v>
          </cell>
          <cell r="B1085" t="str">
            <v>Oil-Gas</v>
          </cell>
          <cell r="C1085" t="str">
            <v>2. Middle Value</v>
          </cell>
          <cell r="D1085" t="str">
            <v>LIBO - BASE</v>
          </cell>
          <cell r="E1085" t="str">
            <v>LIBO</v>
          </cell>
          <cell r="F1085" t="str">
            <v>E0. On Production</v>
          </cell>
          <cell r="G1085" t="str">
            <v>PT PERTAMINA HULU ROKAN</v>
          </cell>
          <cell r="H1085">
            <v>362.45299999999997</v>
          </cell>
          <cell r="K1085">
            <v>5300</v>
          </cell>
          <cell r="L1085">
            <v>147.80000000000001</v>
          </cell>
          <cell r="M1085">
            <v>0.19800000000000001</v>
          </cell>
          <cell r="N1085" t="str">
            <v/>
          </cell>
          <cell r="P1085" t="str">
            <v/>
          </cell>
          <cell r="Q1085">
            <v>0.20243030000000001</v>
          </cell>
          <cell r="R1085">
            <v>89.508939999999996</v>
          </cell>
          <cell r="S1085">
            <v>0.51185429999999998</v>
          </cell>
          <cell r="T1085">
            <v>0.77271239999999997</v>
          </cell>
          <cell r="U1085">
            <v>7.1664845753025483</v>
          </cell>
          <cell r="V1085">
            <v>9.6747133483839308E-3</v>
          </cell>
          <cell r="AA1085">
            <v>28.207319999999999</v>
          </cell>
          <cell r="AB1085">
            <v>11.018789999999999</v>
          </cell>
          <cell r="AC1085">
            <v>0.32861620000000002</v>
          </cell>
          <cell r="AD1085">
            <v>119.10792753859999</v>
          </cell>
          <cell r="AE1085">
            <v>23.81991</v>
          </cell>
          <cell r="AF1085">
            <v>14.914770000000001</v>
          </cell>
        </row>
        <row r="1086">
          <cell r="A1086" t="str">
            <v>LIBO - BASE3. High Value</v>
          </cell>
          <cell r="B1086" t="str">
            <v>Oil-Gas</v>
          </cell>
          <cell r="C1086" t="str">
            <v>3. High Value</v>
          </cell>
          <cell r="D1086" t="str">
            <v>LIBO - BASE</v>
          </cell>
          <cell r="E1086" t="str">
            <v>LIBO</v>
          </cell>
          <cell r="F1086" t="str">
            <v>E0. On Production</v>
          </cell>
          <cell r="G1086" t="str">
            <v>PT PERTAMINA HULU ROKAN</v>
          </cell>
          <cell r="H1086">
            <v>362.45299999999997</v>
          </cell>
          <cell r="K1086">
            <v>5300</v>
          </cell>
          <cell r="L1086">
            <v>147.80000000000001</v>
          </cell>
          <cell r="M1086">
            <v>0.19800000000000001</v>
          </cell>
          <cell r="N1086" t="str">
            <v/>
          </cell>
          <cell r="P1086" t="str">
            <v/>
          </cell>
          <cell r="Q1086">
            <v>0.20243030000000001</v>
          </cell>
          <cell r="R1086">
            <v>89.508939999999996</v>
          </cell>
          <cell r="S1086">
            <v>0.51185429999999998</v>
          </cell>
          <cell r="T1086">
            <v>0.77271239999999997</v>
          </cell>
          <cell r="U1086">
            <v>7.1664845753025483</v>
          </cell>
          <cell r="V1086">
            <v>9.6747133483839308E-3</v>
          </cell>
          <cell r="AA1086">
            <v>28.207319999999999</v>
          </cell>
          <cell r="AB1086">
            <v>11.018789999999999</v>
          </cell>
          <cell r="AC1086">
            <v>0.32861620000000002</v>
          </cell>
          <cell r="AD1086">
            <v>119.10792753859999</v>
          </cell>
          <cell r="AE1086">
            <v>23.81991</v>
          </cell>
          <cell r="AF1086">
            <v>14.914770000000001</v>
          </cell>
        </row>
        <row r="1087">
          <cell r="A1087" t="str">
            <v>LIBO SE - BASE1. Low Value</v>
          </cell>
          <cell r="B1087" t="str">
            <v>Oil-Gas</v>
          </cell>
          <cell r="C1087" t="str">
            <v>1. Low Value</v>
          </cell>
          <cell r="D1087" t="str">
            <v>LIBO SE - BASE</v>
          </cell>
          <cell r="E1087" t="str">
            <v>LIBO SE</v>
          </cell>
          <cell r="F1087" t="str">
            <v>E0. On Production</v>
          </cell>
          <cell r="G1087" t="str">
            <v>PT PERTAMINA HULU ROKAN</v>
          </cell>
          <cell r="H1087">
            <v>529.62099999999998</v>
          </cell>
          <cell r="K1087">
            <v>5561</v>
          </cell>
          <cell r="L1087">
            <v>152</v>
          </cell>
          <cell r="M1087">
            <v>0.22</v>
          </cell>
          <cell r="N1087" t="str">
            <v/>
          </cell>
          <cell r="P1087" t="str">
            <v/>
          </cell>
          <cell r="Q1087">
            <v>0.2233261</v>
          </cell>
          <cell r="R1087">
            <v>93.648859999999999</v>
          </cell>
          <cell r="S1087">
            <v>0.53077090000000005</v>
          </cell>
          <cell r="T1087">
            <v>0.77321430000000002</v>
          </cell>
          <cell r="U1087">
            <v>8.5831945879075384</v>
          </cell>
          <cell r="V1087">
            <v>1.1587263794243227E-2</v>
          </cell>
          <cell r="AA1087">
            <v>52.532679999999999</v>
          </cell>
          <cell r="AB1087">
            <v>39.131210000000003</v>
          </cell>
          <cell r="AC1087">
            <v>0.3214476</v>
          </cell>
          <cell r="AD1087">
            <v>170.24539935959999</v>
          </cell>
          <cell r="AE1087">
            <v>10.89005</v>
          </cell>
          <cell r="AF1087">
            <v>689.85850000000005</v>
          </cell>
        </row>
        <row r="1088">
          <cell r="A1088" t="str">
            <v>LIBO SE - BASE2. Middle Value</v>
          </cell>
          <cell r="B1088" t="str">
            <v>Oil-Gas</v>
          </cell>
          <cell r="C1088" t="str">
            <v>2. Middle Value</v>
          </cell>
          <cell r="D1088" t="str">
            <v>LIBO SE - BASE</v>
          </cell>
          <cell r="E1088" t="str">
            <v>LIBO SE</v>
          </cell>
          <cell r="F1088" t="str">
            <v>E0. On Production</v>
          </cell>
          <cell r="G1088" t="str">
            <v>PT PERTAMINA HULU ROKAN</v>
          </cell>
          <cell r="H1088">
            <v>529.62099999999998</v>
          </cell>
          <cell r="K1088">
            <v>5561</v>
          </cell>
          <cell r="L1088">
            <v>152</v>
          </cell>
          <cell r="M1088">
            <v>0.22</v>
          </cell>
          <cell r="N1088" t="str">
            <v/>
          </cell>
          <cell r="P1088" t="str">
            <v/>
          </cell>
          <cell r="Q1088">
            <v>0.2233261</v>
          </cell>
          <cell r="R1088">
            <v>93.648859999999999</v>
          </cell>
          <cell r="S1088">
            <v>0.53077090000000005</v>
          </cell>
          <cell r="T1088">
            <v>0.77321430000000002</v>
          </cell>
          <cell r="U1088">
            <v>8.5831945879075384</v>
          </cell>
          <cell r="V1088">
            <v>1.1587263794243227E-2</v>
          </cell>
          <cell r="AA1088">
            <v>52.532679999999999</v>
          </cell>
          <cell r="AB1088">
            <v>39.131210000000003</v>
          </cell>
          <cell r="AC1088">
            <v>0.3214476</v>
          </cell>
          <cell r="AD1088">
            <v>170.24539935959999</v>
          </cell>
          <cell r="AE1088">
            <v>10.89005</v>
          </cell>
          <cell r="AF1088">
            <v>689.85850000000005</v>
          </cell>
        </row>
        <row r="1089">
          <cell r="A1089" t="str">
            <v>LIBO SE - BASE3. High Value</v>
          </cell>
          <cell r="B1089" t="str">
            <v>Oil-Gas</v>
          </cell>
          <cell r="C1089" t="str">
            <v>3. High Value</v>
          </cell>
          <cell r="D1089" t="str">
            <v>LIBO SE - BASE</v>
          </cell>
          <cell r="E1089" t="str">
            <v>LIBO SE</v>
          </cell>
          <cell r="F1089" t="str">
            <v>E0. On Production</v>
          </cell>
          <cell r="G1089" t="str">
            <v>PT PERTAMINA HULU ROKAN</v>
          </cell>
          <cell r="H1089">
            <v>529.62099999999998</v>
          </cell>
          <cell r="K1089">
            <v>5561</v>
          </cell>
          <cell r="L1089">
            <v>152</v>
          </cell>
          <cell r="M1089">
            <v>0.22</v>
          </cell>
          <cell r="N1089" t="str">
            <v/>
          </cell>
          <cell r="P1089" t="str">
            <v/>
          </cell>
          <cell r="Q1089">
            <v>0.2233261</v>
          </cell>
          <cell r="R1089">
            <v>93.648859999999999</v>
          </cell>
          <cell r="S1089">
            <v>0.53077090000000005</v>
          </cell>
          <cell r="T1089">
            <v>0.77321430000000002</v>
          </cell>
          <cell r="U1089">
            <v>8.5831945879075384</v>
          </cell>
          <cell r="V1089">
            <v>1.1587263794243227E-2</v>
          </cell>
          <cell r="AA1089">
            <v>52.532679999999999</v>
          </cell>
          <cell r="AB1089">
            <v>39.131210000000003</v>
          </cell>
          <cell r="AC1089">
            <v>0.3214476</v>
          </cell>
          <cell r="AD1089">
            <v>170.24539935959999</v>
          </cell>
          <cell r="AE1089">
            <v>10.89005</v>
          </cell>
          <cell r="AF1089">
            <v>689.85850000000005</v>
          </cell>
        </row>
        <row r="1090">
          <cell r="A1090" t="str">
            <v>LIDYA - BASE1. Low Value</v>
          </cell>
          <cell r="B1090" t="str">
            <v>Oil-Gas</v>
          </cell>
          <cell r="C1090" t="str">
            <v>1. Low Value</v>
          </cell>
          <cell r="D1090" t="str">
            <v>LIDYA - BASE</v>
          </cell>
          <cell r="E1090" t="str">
            <v>LIDYA</v>
          </cell>
          <cell r="F1090" t="str">
            <v>E0. On Production</v>
          </cell>
          <cell r="G1090" t="str">
            <v>PT PERTAMINA HULU ENERGI OSES</v>
          </cell>
          <cell r="H1090">
            <v>7.9889999999999999</v>
          </cell>
          <cell r="K1090">
            <v>3500</v>
          </cell>
          <cell r="L1090">
            <v>85.800000000000011</v>
          </cell>
          <cell r="M1090">
            <v>0.28999999999999998</v>
          </cell>
          <cell r="Q1090">
            <v>0.29967729999999998</v>
          </cell>
          <cell r="R1090">
            <v>483.32909999999998</v>
          </cell>
          <cell r="S1090">
            <v>0.71784349999999997</v>
          </cell>
          <cell r="T1090">
            <v>0.62491870000000005</v>
          </cell>
          <cell r="U1090">
            <v>64.975567861236684</v>
          </cell>
          <cell r="V1090">
            <v>8.7716646439498391E-2</v>
          </cell>
          <cell r="AA1090">
            <v>19.638860000000001</v>
          </cell>
          <cell r="AB1090">
            <v>6.5446210000000002</v>
          </cell>
          <cell r="AC1090">
            <v>0.2800184</v>
          </cell>
          <cell r="AD1090">
            <v>2.2370669975999999</v>
          </cell>
          <cell r="AE1090">
            <v>10.259790000000001</v>
          </cell>
          <cell r="AF1090">
            <v>19.619160000000001</v>
          </cell>
        </row>
        <row r="1091">
          <cell r="A1091" t="str">
            <v>LIDYA - BASE2. Middle Value</v>
          </cell>
          <cell r="B1091" t="str">
            <v>Oil-Gas</v>
          </cell>
          <cell r="C1091" t="str">
            <v>2. Middle Value</v>
          </cell>
          <cell r="D1091" t="str">
            <v>LIDYA - BASE</v>
          </cell>
          <cell r="E1091" t="str">
            <v>LIDYA</v>
          </cell>
          <cell r="F1091" t="str">
            <v>E0. On Production</v>
          </cell>
          <cell r="G1091" t="str">
            <v>PT PERTAMINA HULU ENERGI OSES</v>
          </cell>
          <cell r="H1091">
            <v>7.9889999999999999</v>
          </cell>
          <cell r="K1091">
            <v>3500</v>
          </cell>
          <cell r="L1091">
            <v>85.800000000000011</v>
          </cell>
          <cell r="M1091">
            <v>0.28999999999999998</v>
          </cell>
          <cell r="Q1091">
            <v>0.29967729999999998</v>
          </cell>
          <cell r="R1091">
            <v>483.32909999999998</v>
          </cell>
          <cell r="S1091">
            <v>0.71784349999999997</v>
          </cell>
          <cell r="T1091">
            <v>0.62491870000000005</v>
          </cell>
          <cell r="U1091">
            <v>64.975567861236684</v>
          </cell>
          <cell r="V1091">
            <v>8.7716646439498391E-2</v>
          </cell>
          <cell r="AA1091">
            <v>19.638860000000001</v>
          </cell>
          <cell r="AB1091">
            <v>6.5446210000000002</v>
          </cell>
          <cell r="AC1091">
            <v>0.2800184</v>
          </cell>
          <cell r="AD1091">
            <v>2.2370669975999999</v>
          </cell>
          <cell r="AE1091">
            <v>10.259790000000001</v>
          </cell>
          <cell r="AF1091">
            <v>19.619160000000001</v>
          </cell>
        </row>
        <row r="1092">
          <cell r="A1092" t="str">
            <v>LIDYA - BASE3. High Value</v>
          </cell>
          <cell r="B1092" t="str">
            <v>Oil-Gas</v>
          </cell>
          <cell r="C1092" t="str">
            <v>3. High Value</v>
          </cell>
          <cell r="D1092" t="str">
            <v>LIDYA - BASE</v>
          </cell>
          <cell r="E1092" t="str">
            <v>LIDYA</v>
          </cell>
          <cell r="F1092" t="str">
            <v>E0. On Production</v>
          </cell>
          <cell r="G1092" t="str">
            <v>PT PERTAMINA HULU ENERGI OSES</v>
          </cell>
          <cell r="H1092">
            <v>7.9889999999999999</v>
          </cell>
          <cell r="K1092">
            <v>3500</v>
          </cell>
          <cell r="L1092">
            <v>85.800000000000011</v>
          </cell>
          <cell r="M1092">
            <v>0.28999999999999998</v>
          </cell>
          <cell r="Q1092">
            <v>0.29967729999999998</v>
          </cell>
          <cell r="R1092">
            <v>483.32909999999998</v>
          </cell>
          <cell r="S1092">
            <v>0.71784349999999997</v>
          </cell>
          <cell r="T1092">
            <v>0.62491870000000005</v>
          </cell>
          <cell r="U1092">
            <v>64.975567861236684</v>
          </cell>
          <cell r="V1092">
            <v>8.7716646439498391E-2</v>
          </cell>
          <cell r="AA1092">
            <v>19.638860000000001</v>
          </cell>
          <cell r="AB1092">
            <v>6.5446210000000002</v>
          </cell>
          <cell r="AC1092">
            <v>0.2800184</v>
          </cell>
          <cell r="AD1092">
            <v>2.2370669975999999</v>
          </cell>
          <cell r="AE1092">
            <v>10.259790000000001</v>
          </cell>
          <cell r="AF1092">
            <v>19.619160000000001</v>
          </cell>
        </row>
        <row r="1093">
          <cell r="A1093" t="str">
            <v>LIMAU BARAT - BASE1. Low Value</v>
          </cell>
          <cell r="B1093" t="str">
            <v>Oil-Gas</v>
          </cell>
          <cell r="C1093" t="str">
            <v>1. Low Value</v>
          </cell>
          <cell r="D1093" t="str">
            <v>LIMAU BARAT - BASE</v>
          </cell>
          <cell r="E1093" t="str">
            <v>LIMAU BARAT</v>
          </cell>
          <cell r="F1093" t="str">
            <v>E0. On Production</v>
          </cell>
          <cell r="G1093" t="str">
            <v>PT PERTAMINA EP</v>
          </cell>
          <cell r="H1093">
            <v>7.0460000000000003</v>
          </cell>
          <cell r="K1093">
            <v>4700</v>
          </cell>
          <cell r="L1093" t="str">
            <v/>
          </cell>
          <cell r="M1093">
            <v>0.2</v>
          </cell>
          <cell r="N1093">
            <v>200</v>
          </cell>
          <cell r="O1093">
            <v>0</v>
          </cell>
          <cell r="P1093" t="str">
            <v/>
          </cell>
          <cell r="Q1093">
            <v>0.20263709999999999</v>
          </cell>
          <cell r="R1093">
            <v>181.12440000000001</v>
          </cell>
          <cell r="S1093">
            <v>0.71878339999999996</v>
          </cell>
          <cell r="T1093">
            <v>0.77260770000000001</v>
          </cell>
          <cell r="U1093">
            <v>20.382290736577851</v>
          </cell>
          <cell r="V1093">
            <v>2.7515976374160679E-2</v>
          </cell>
          <cell r="AA1093">
            <v>1.1625570000000001</v>
          </cell>
          <cell r="AB1093">
            <v>2.0795149999999998</v>
          </cell>
          <cell r="AC1093">
            <v>0.34237899999999999</v>
          </cell>
          <cell r="AD1093">
            <v>2.4124024340000001</v>
          </cell>
          <cell r="AE1093">
            <v>2.4748610000000002</v>
          </cell>
          <cell r="AF1093">
            <v>14.19628</v>
          </cell>
        </row>
        <row r="1094">
          <cell r="A1094" t="str">
            <v>LIMAU BARAT - BASE2. Middle Value</v>
          </cell>
          <cell r="B1094" t="str">
            <v>Oil-Gas</v>
          </cell>
          <cell r="C1094" t="str">
            <v>2. Middle Value</v>
          </cell>
          <cell r="D1094" t="str">
            <v>LIMAU BARAT - BASE</v>
          </cell>
          <cell r="E1094" t="str">
            <v>LIMAU BARAT</v>
          </cell>
          <cell r="F1094" t="str">
            <v>E0. On Production</v>
          </cell>
          <cell r="G1094" t="str">
            <v>PT PERTAMINA EP</v>
          </cell>
          <cell r="H1094">
            <v>7.0460000000000003</v>
          </cell>
          <cell r="K1094">
            <v>4700</v>
          </cell>
          <cell r="L1094" t="str">
            <v/>
          </cell>
          <cell r="M1094">
            <v>0.2</v>
          </cell>
          <cell r="N1094">
            <v>200</v>
          </cell>
          <cell r="O1094">
            <v>0</v>
          </cell>
          <cell r="P1094" t="str">
            <v/>
          </cell>
          <cell r="Q1094">
            <v>0.20263709999999999</v>
          </cell>
          <cell r="R1094">
            <v>181.12440000000001</v>
          </cell>
          <cell r="S1094">
            <v>0.71878339999999996</v>
          </cell>
          <cell r="T1094">
            <v>0.77260770000000001</v>
          </cell>
          <cell r="U1094">
            <v>20.382290736577851</v>
          </cell>
          <cell r="V1094">
            <v>2.7515976374160679E-2</v>
          </cell>
          <cell r="AA1094">
            <v>1.1625570000000001</v>
          </cell>
          <cell r="AB1094">
            <v>2.0795149999999998</v>
          </cell>
          <cell r="AC1094">
            <v>0.34237899999999999</v>
          </cell>
          <cell r="AD1094">
            <v>2.4124024340000001</v>
          </cell>
          <cell r="AE1094">
            <v>2.4748610000000002</v>
          </cell>
          <cell r="AF1094">
            <v>14.19628</v>
          </cell>
        </row>
        <row r="1095">
          <cell r="A1095" t="str">
            <v>LIMAU BARAT - BASE3. High Value</v>
          </cell>
          <cell r="B1095" t="str">
            <v>Oil-Gas</v>
          </cell>
          <cell r="C1095" t="str">
            <v>3. High Value</v>
          </cell>
          <cell r="D1095" t="str">
            <v>LIMAU BARAT - BASE</v>
          </cell>
          <cell r="E1095" t="str">
            <v>LIMAU BARAT</v>
          </cell>
          <cell r="F1095" t="str">
            <v>E0. On Production</v>
          </cell>
          <cell r="G1095" t="str">
            <v>PT PERTAMINA EP</v>
          </cell>
          <cell r="H1095">
            <v>7.0460000000000003</v>
          </cell>
          <cell r="K1095">
            <v>4700</v>
          </cell>
          <cell r="L1095" t="str">
            <v/>
          </cell>
          <cell r="M1095">
            <v>0.2</v>
          </cell>
          <cell r="N1095">
            <v>200</v>
          </cell>
          <cell r="O1095">
            <v>0</v>
          </cell>
          <cell r="P1095" t="str">
            <v/>
          </cell>
          <cell r="Q1095">
            <v>0.20263709999999999</v>
          </cell>
          <cell r="R1095">
            <v>181.12440000000001</v>
          </cell>
          <cell r="S1095">
            <v>0.71878339999999996</v>
          </cell>
          <cell r="T1095">
            <v>0.77260770000000001</v>
          </cell>
          <cell r="U1095">
            <v>20.382290736577851</v>
          </cell>
          <cell r="V1095">
            <v>2.7515976374160679E-2</v>
          </cell>
          <cell r="AA1095">
            <v>1.1625570000000001</v>
          </cell>
          <cell r="AB1095">
            <v>2.0795149999999998</v>
          </cell>
          <cell r="AC1095">
            <v>0.34237899999999999</v>
          </cell>
          <cell r="AD1095">
            <v>2.4124024340000001</v>
          </cell>
          <cell r="AE1095">
            <v>2.4748610000000002</v>
          </cell>
          <cell r="AF1095">
            <v>14.19628</v>
          </cell>
        </row>
        <row r="1096">
          <cell r="A1096" t="str">
            <v>PENGEMBANGAN LAPANGAN LIMAU BARAT POFD1. Low Value</v>
          </cell>
          <cell r="B1096" t="str">
            <v>Oil-Gas</v>
          </cell>
          <cell r="C1096" t="str">
            <v>1. Low Value</v>
          </cell>
          <cell r="D1096" t="str">
            <v>PENGEMBANGAN LAPANGAN LIMAU BARAT POFD</v>
          </cell>
          <cell r="E1096" t="str">
            <v>LIMAU BARAT</v>
          </cell>
          <cell r="F1096" t="str">
            <v>E0. On Production</v>
          </cell>
          <cell r="G1096" t="str">
            <v>PT PERTAMINA EP</v>
          </cell>
          <cell r="H1096">
            <v>7.0460000000000003</v>
          </cell>
          <cell r="K1096">
            <v>4700</v>
          </cell>
          <cell r="L1096" t="str">
            <v/>
          </cell>
          <cell r="M1096">
            <v>0.2</v>
          </cell>
          <cell r="N1096">
            <v>200</v>
          </cell>
          <cell r="O1096">
            <v>0</v>
          </cell>
          <cell r="P1096" t="str">
            <v/>
          </cell>
          <cell r="Q1096">
            <v>0.20263709999999999</v>
          </cell>
          <cell r="R1096">
            <v>181.12440000000001</v>
          </cell>
          <cell r="S1096">
            <v>0.71878339999999996</v>
          </cell>
          <cell r="T1096">
            <v>0.77260770000000001</v>
          </cell>
          <cell r="U1096">
            <v>20.382290736577851</v>
          </cell>
          <cell r="V1096">
            <v>2.7515976374160679E-2</v>
          </cell>
          <cell r="AA1096">
            <v>1.1625570000000001</v>
          </cell>
          <cell r="AB1096">
            <v>2.0795149999999998</v>
          </cell>
          <cell r="AC1096">
            <v>0.34237899999999999</v>
          </cell>
          <cell r="AD1096">
            <v>2.4124024340000001</v>
          </cell>
          <cell r="AE1096">
            <v>2.4748610000000002</v>
          </cell>
          <cell r="AF1096">
            <v>14.19628</v>
          </cell>
        </row>
        <row r="1097">
          <cell r="A1097" t="str">
            <v>PENGEMBANGAN LAPANGAN LIMAU BARAT POFD2. Middle Value</v>
          </cell>
          <cell r="B1097" t="str">
            <v>Oil-Gas</v>
          </cell>
          <cell r="C1097" t="str">
            <v>2. Middle Value</v>
          </cell>
          <cell r="D1097" t="str">
            <v>PENGEMBANGAN LAPANGAN LIMAU BARAT POFD</v>
          </cell>
          <cell r="E1097" t="str">
            <v>LIMAU BARAT</v>
          </cell>
          <cell r="F1097" t="str">
            <v>E0. On Production</v>
          </cell>
          <cell r="G1097" t="str">
            <v>PT PERTAMINA EP</v>
          </cell>
          <cell r="H1097">
            <v>7.0460000000000003</v>
          </cell>
          <cell r="K1097">
            <v>4700</v>
          </cell>
          <cell r="L1097" t="str">
            <v/>
          </cell>
          <cell r="M1097">
            <v>0.2</v>
          </cell>
          <cell r="N1097">
            <v>200</v>
          </cell>
          <cell r="O1097">
            <v>0</v>
          </cell>
          <cell r="P1097" t="str">
            <v/>
          </cell>
          <cell r="Q1097">
            <v>0.20263709999999999</v>
          </cell>
          <cell r="R1097">
            <v>181.12440000000001</v>
          </cell>
          <cell r="S1097">
            <v>0.71878339999999996</v>
          </cell>
          <cell r="T1097">
            <v>0.77260770000000001</v>
          </cell>
          <cell r="U1097">
            <v>20.382290736577851</v>
          </cell>
          <cell r="V1097">
            <v>2.7515976374160679E-2</v>
          </cell>
          <cell r="AA1097">
            <v>1.1625570000000001</v>
          </cell>
          <cell r="AB1097">
            <v>2.0795149999999998</v>
          </cell>
          <cell r="AC1097">
            <v>0.34237899999999999</v>
          </cell>
          <cell r="AD1097">
            <v>2.4124024340000001</v>
          </cell>
          <cell r="AE1097">
            <v>2.4748610000000002</v>
          </cell>
          <cell r="AF1097">
            <v>14.19628</v>
          </cell>
        </row>
        <row r="1098">
          <cell r="A1098" t="str">
            <v>PENGEMBANGAN LAPANGAN LIMAU BARAT POFD3. High Value</v>
          </cell>
          <cell r="B1098" t="str">
            <v>Oil-Gas</v>
          </cell>
          <cell r="C1098" t="str">
            <v>3. High Value</v>
          </cell>
          <cell r="D1098" t="str">
            <v>PENGEMBANGAN LAPANGAN LIMAU BARAT POFD</v>
          </cell>
          <cell r="E1098" t="str">
            <v>LIMAU BARAT</v>
          </cell>
          <cell r="F1098" t="str">
            <v>E0. On Production</v>
          </cell>
          <cell r="G1098" t="str">
            <v>PT PERTAMINA EP</v>
          </cell>
          <cell r="H1098">
            <v>7.0460000000000003</v>
          </cell>
          <cell r="K1098">
            <v>4700</v>
          </cell>
          <cell r="L1098" t="str">
            <v/>
          </cell>
          <cell r="M1098">
            <v>0.2</v>
          </cell>
          <cell r="N1098">
            <v>200</v>
          </cell>
          <cell r="O1098">
            <v>0</v>
          </cell>
          <cell r="P1098" t="str">
            <v/>
          </cell>
          <cell r="Q1098">
            <v>0.20263709999999999</v>
          </cell>
          <cell r="R1098">
            <v>181.12440000000001</v>
          </cell>
          <cell r="S1098">
            <v>0.71878339999999996</v>
          </cell>
          <cell r="T1098">
            <v>0.77260770000000001</v>
          </cell>
          <cell r="U1098">
            <v>20.382290736577851</v>
          </cell>
          <cell r="V1098">
            <v>2.7515976374160679E-2</v>
          </cell>
          <cell r="AA1098">
            <v>1.1625570000000001</v>
          </cell>
          <cell r="AB1098">
            <v>2.0795149999999998</v>
          </cell>
          <cell r="AC1098">
            <v>0.34237899999999999</v>
          </cell>
          <cell r="AD1098">
            <v>2.4124024340000001</v>
          </cell>
          <cell r="AE1098">
            <v>2.4748610000000002</v>
          </cell>
          <cell r="AF1098">
            <v>14.19628</v>
          </cell>
        </row>
        <row r="1099">
          <cell r="A1099" t="str">
            <v>PENGEMBANGAN LAPANGAN LIMAU BARAT POFD PHASE-2 1. Low Value</v>
          </cell>
          <cell r="B1099" t="str">
            <v>Oil-Gas</v>
          </cell>
          <cell r="C1099" t="str">
            <v>1. Low Value</v>
          </cell>
          <cell r="D1099" t="str">
            <v xml:space="preserve">PENGEMBANGAN LAPANGAN LIMAU BARAT POFD PHASE-2 </v>
          </cell>
          <cell r="E1099" t="str">
            <v>LIMAU BARAT</v>
          </cell>
          <cell r="F1099" t="str">
            <v>E0. On Production</v>
          </cell>
          <cell r="G1099" t="str">
            <v>PT PERTAMINA EP</v>
          </cell>
          <cell r="H1099">
            <v>7.0460000000000003</v>
          </cell>
          <cell r="K1099">
            <v>4700</v>
          </cell>
          <cell r="L1099" t="str">
            <v/>
          </cell>
          <cell r="M1099">
            <v>0.2</v>
          </cell>
          <cell r="N1099">
            <v>200</v>
          </cell>
          <cell r="O1099">
            <v>0</v>
          </cell>
          <cell r="P1099" t="str">
            <v/>
          </cell>
          <cell r="Q1099">
            <v>0.20263709999999999</v>
          </cell>
          <cell r="R1099">
            <v>181.12440000000001</v>
          </cell>
          <cell r="S1099">
            <v>0.71878339999999996</v>
          </cell>
          <cell r="T1099">
            <v>0.77260770000000001</v>
          </cell>
          <cell r="U1099">
            <v>20.382290736577851</v>
          </cell>
          <cell r="V1099">
            <v>2.7515976374160679E-2</v>
          </cell>
          <cell r="AA1099">
            <v>1.1625570000000001</v>
          </cell>
          <cell r="AB1099">
            <v>2.0795149999999998</v>
          </cell>
          <cell r="AC1099">
            <v>0.34237899999999999</v>
          </cell>
          <cell r="AD1099">
            <v>2.4124024340000001</v>
          </cell>
          <cell r="AE1099">
            <v>2.4748610000000002</v>
          </cell>
          <cell r="AF1099">
            <v>14.19628</v>
          </cell>
        </row>
        <row r="1100">
          <cell r="A1100" t="str">
            <v>PENGEMBANGAN LAPANGAN LIMAU BARAT POFD PHASE-2 2. Middle Value</v>
          </cell>
          <cell r="B1100" t="str">
            <v>Oil-Gas</v>
          </cell>
          <cell r="C1100" t="str">
            <v>2. Middle Value</v>
          </cell>
          <cell r="D1100" t="str">
            <v xml:space="preserve">PENGEMBANGAN LAPANGAN LIMAU BARAT POFD PHASE-2 </v>
          </cell>
          <cell r="E1100" t="str">
            <v>LIMAU BARAT</v>
          </cell>
          <cell r="F1100" t="str">
            <v>E0. On Production</v>
          </cell>
          <cell r="G1100" t="str">
            <v>PT PERTAMINA EP</v>
          </cell>
          <cell r="H1100">
            <v>7.0460000000000003</v>
          </cell>
          <cell r="K1100">
            <v>4700</v>
          </cell>
          <cell r="L1100" t="str">
            <v/>
          </cell>
          <cell r="M1100">
            <v>0.2</v>
          </cell>
          <cell r="N1100">
            <v>200</v>
          </cell>
          <cell r="O1100">
            <v>0</v>
          </cell>
          <cell r="P1100" t="str">
            <v/>
          </cell>
          <cell r="Q1100">
            <v>0.20263709999999999</v>
          </cell>
          <cell r="R1100">
            <v>181.12440000000001</v>
          </cell>
          <cell r="S1100">
            <v>0.71878339999999996</v>
          </cell>
          <cell r="T1100">
            <v>0.77260770000000001</v>
          </cell>
          <cell r="U1100">
            <v>20.382290736577851</v>
          </cell>
          <cell r="V1100">
            <v>2.7515976374160679E-2</v>
          </cell>
          <cell r="AA1100">
            <v>1.1625570000000001</v>
          </cell>
          <cell r="AB1100">
            <v>2.0795149999999998</v>
          </cell>
          <cell r="AC1100">
            <v>0.34237899999999999</v>
          </cell>
          <cell r="AD1100">
            <v>2.4124024340000001</v>
          </cell>
          <cell r="AE1100">
            <v>2.4748610000000002</v>
          </cell>
          <cell r="AF1100">
            <v>14.19628</v>
          </cell>
        </row>
        <row r="1101">
          <cell r="A1101" t="str">
            <v>PENGEMBANGAN LAPANGAN LIMAU BARAT POFD PHASE-2 3. High Value</v>
          </cell>
          <cell r="B1101" t="str">
            <v>Oil-Gas</v>
          </cell>
          <cell r="C1101" t="str">
            <v>3. High Value</v>
          </cell>
          <cell r="D1101" t="str">
            <v xml:space="preserve">PENGEMBANGAN LAPANGAN LIMAU BARAT POFD PHASE-2 </v>
          </cell>
          <cell r="E1101" t="str">
            <v>LIMAU BARAT</v>
          </cell>
          <cell r="F1101" t="str">
            <v>E0. On Production</v>
          </cell>
          <cell r="G1101" t="str">
            <v>PT PERTAMINA EP</v>
          </cell>
          <cell r="H1101">
            <v>7.0460000000000003</v>
          </cell>
          <cell r="K1101">
            <v>4700</v>
          </cell>
          <cell r="L1101" t="str">
            <v/>
          </cell>
          <cell r="M1101">
            <v>0.2</v>
          </cell>
          <cell r="N1101">
            <v>200</v>
          </cell>
          <cell r="O1101">
            <v>0</v>
          </cell>
          <cell r="P1101" t="str">
            <v/>
          </cell>
          <cell r="Q1101">
            <v>0.20263709999999999</v>
          </cell>
          <cell r="R1101">
            <v>181.12440000000001</v>
          </cell>
          <cell r="S1101">
            <v>0.71878339999999996</v>
          </cell>
          <cell r="T1101">
            <v>0.77260770000000001</v>
          </cell>
          <cell r="U1101">
            <v>20.382290736577851</v>
          </cell>
          <cell r="V1101">
            <v>2.7515976374160679E-2</v>
          </cell>
          <cell r="AA1101">
            <v>1.1625570000000001</v>
          </cell>
          <cell r="AB1101">
            <v>2.0795149999999998</v>
          </cell>
          <cell r="AC1101">
            <v>0.34237899999999999</v>
          </cell>
          <cell r="AD1101">
            <v>2.4124024340000001</v>
          </cell>
          <cell r="AE1101">
            <v>2.4748610000000002</v>
          </cell>
          <cell r="AF1101">
            <v>14.19628</v>
          </cell>
        </row>
        <row r="1102">
          <cell r="A1102" t="str">
            <v>LIMAU TENGAH - BASE1. Low Value</v>
          </cell>
          <cell r="B1102" t="str">
            <v>Oil-Gas</v>
          </cell>
          <cell r="C1102" t="str">
            <v>1. Low Value</v>
          </cell>
          <cell r="D1102" t="str">
            <v>LIMAU TENGAH - BASE</v>
          </cell>
          <cell r="E1102" t="str">
            <v>LIMAU TENGAH</v>
          </cell>
          <cell r="F1102" t="str">
            <v>E0. On Production</v>
          </cell>
          <cell r="G1102" t="str">
            <v>PT PERTAMINA EP</v>
          </cell>
          <cell r="H1102">
            <v>3.496</v>
          </cell>
          <cell r="K1102">
            <v>4695</v>
          </cell>
          <cell r="L1102">
            <v>94</v>
          </cell>
          <cell r="M1102">
            <v>0.22</v>
          </cell>
          <cell r="N1102">
            <v>200</v>
          </cell>
          <cell r="O1102">
            <v>0</v>
          </cell>
          <cell r="P1102" t="str">
            <v/>
          </cell>
          <cell r="Q1102">
            <v>0.21184629999999999</v>
          </cell>
          <cell r="R1102">
            <v>191.39320000000001</v>
          </cell>
          <cell r="S1102">
            <v>0.74904680000000001</v>
          </cell>
          <cell r="T1102">
            <v>0.5713085</v>
          </cell>
          <cell r="U1102">
            <v>17.351100509553138</v>
          </cell>
          <cell r="V1102">
            <v>2.3423886836711441E-2</v>
          </cell>
          <cell r="AA1102">
            <v>154.51750000000001</v>
          </cell>
          <cell r="AB1102">
            <v>20.95468</v>
          </cell>
          <cell r="AC1102">
            <v>0.27741359999999998</v>
          </cell>
          <cell r="AD1102">
            <v>0.96983794559999992</v>
          </cell>
          <cell r="AE1102">
            <v>2.6038239999999999</v>
          </cell>
          <cell r="AF1102">
            <v>153.88560000000001</v>
          </cell>
        </row>
        <row r="1103">
          <cell r="A1103" t="str">
            <v>LIMAU TENGAH - BASE2. Middle Value</v>
          </cell>
          <cell r="B1103" t="str">
            <v>Oil-Gas</v>
          </cell>
          <cell r="C1103" t="str">
            <v>2. Middle Value</v>
          </cell>
          <cell r="D1103" t="str">
            <v>LIMAU TENGAH - BASE</v>
          </cell>
          <cell r="E1103" t="str">
            <v>LIMAU TENGAH</v>
          </cell>
          <cell r="F1103" t="str">
            <v>E0. On Production</v>
          </cell>
          <cell r="G1103" t="str">
            <v>PT PERTAMINA EP</v>
          </cell>
          <cell r="H1103">
            <v>12.565</v>
          </cell>
          <cell r="K1103">
            <v>4695</v>
          </cell>
          <cell r="L1103">
            <v>94</v>
          </cell>
          <cell r="M1103">
            <v>0.22</v>
          </cell>
          <cell r="N1103">
            <v>200</v>
          </cell>
          <cell r="O1103">
            <v>0</v>
          </cell>
          <cell r="P1103" t="str">
            <v/>
          </cell>
          <cell r="Q1103">
            <v>0.21184629999999999</v>
          </cell>
          <cell r="R1103">
            <v>191.39320000000001</v>
          </cell>
          <cell r="S1103">
            <v>0.74904680000000001</v>
          </cell>
          <cell r="T1103">
            <v>0.5713085</v>
          </cell>
          <cell r="U1103">
            <v>17.351100509553138</v>
          </cell>
          <cell r="V1103">
            <v>2.3423886836711441E-2</v>
          </cell>
          <cell r="AA1103">
            <v>154.51750000000001</v>
          </cell>
          <cell r="AB1103">
            <v>20.95468</v>
          </cell>
          <cell r="AC1103">
            <v>0.27741359999999998</v>
          </cell>
          <cell r="AD1103">
            <v>3.4857018839999996</v>
          </cell>
          <cell r="AE1103">
            <v>2.6038239999999999</v>
          </cell>
          <cell r="AF1103">
            <v>153.88560000000001</v>
          </cell>
        </row>
        <row r="1104">
          <cell r="A1104" t="str">
            <v>LIMAU TENGAH - BASE3. High Value</v>
          </cell>
          <cell r="B1104" t="str">
            <v>Oil-Gas</v>
          </cell>
          <cell r="C1104" t="str">
            <v>3. High Value</v>
          </cell>
          <cell r="D1104" t="str">
            <v>LIMAU TENGAH - BASE</v>
          </cell>
          <cell r="E1104" t="str">
            <v>LIMAU TENGAH</v>
          </cell>
          <cell r="F1104" t="str">
            <v>E0. On Production</v>
          </cell>
          <cell r="G1104" t="str">
            <v>PT PERTAMINA EP</v>
          </cell>
          <cell r="H1104">
            <v>12.565</v>
          </cell>
          <cell r="K1104">
            <v>4695</v>
          </cell>
          <cell r="L1104">
            <v>94</v>
          </cell>
          <cell r="M1104">
            <v>0.22</v>
          </cell>
          <cell r="N1104">
            <v>200</v>
          </cell>
          <cell r="O1104">
            <v>0</v>
          </cell>
          <cell r="P1104" t="str">
            <v/>
          </cell>
          <cell r="Q1104">
            <v>0.21184629999999999</v>
          </cell>
          <cell r="R1104">
            <v>191.39320000000001</v>
          </cell>
          <cell r="S1104">
            <v>0.74904680000000001</v>
          </cell>
          <cell r="T1104">
            <v>0.5713085</v>
          </cell>
          <cell r="U1104">
            <v>17.351100509553138</v>
          </cell>
          <cell r="V1104">
            <v>2.3423886836711441E-2</v>
          </cell>
          <cell r="AA1104">
            <v>154.51750000000001</v>
          </cell>
          <cell r="AB1104">
            <v>20.95468</v>
          </cell>
          <cell r="AC1104">
            <v>0.27741359999999998</v>
          </cell>
          <cell r="AD1104">
            <v>3.4857018839999996</v>
          </cell>
          <cell r="AE1104">
            <v>2.6038239999999999</v>
          </cell>
          <cell r="AF1104">
            <v>153.88560000000001</v>
          </cell>
        </row>
        <row r="1105">
          <cell r="A1105" t="str">
            <v>PENGEMBANGAN LAPANGAN LIMAU TENGAH POFD1. Low Value</v>
          </cell>
          <cell r="B1105" t="str">
            <v>Oil-Gas</v>
          </cell>
          <cell r="C1105" t="str">
            <v>1. Low Value</v>
          </cell>
          <cell r="D1105" t="str">
            <v>PENGEMBANGAN LAPANGAN LIMAU TENGAH POFD</v>
          </cell>
          <cell r="E1105" t="str">
            <v>LIMAU TENGAH</v>
          </cell>
          <cell r="F1105" t="str">
            <v>E0. On Production</v>
          </cell>
          <cell r="G1105" t="str">
            <v>PT PERTAMINA EP</v>
          </cell>
          <cell r="H1105">
            <v>3.496</v>
          </cell>
          <cell r="K1105">
            <v>4695</v>
          </cell>
          <cell r="L1105">
            <v>94</v>
          </cell>
          <cell r="M1105">
            <v>0.22</v>
          </cell>
          <cell r="N1105">
            <v>200</v>
          </cell>
          <cell r="O1105">
            <v>0</v>
          </cell>
          <cell r="P1105" t="str">
            <v/>
          </cell>
          <cell r="Q1105">
            <v>0.21184629999999999</v>
          </cell>
          <cell r="R1105">
            <v>191.39320000000001</v>
          </cell>
          <cell r="S1105">
            <v>0.74904680000000001</v>
          </cell>
          <cell r="T1105">
            <v>0.5713085</v>
          </cell>
          <cell r="U1105">
            <v>17.351100509553138</v>
          </cell>
          <cell r="V1105">
            <v>2.3423886836711441E-2</v>
          </cell>
          <cell r="AA1105">
            <v>154.51750000000001</v>
          </cell>
          <cell r="AB1105">
            <v>20.95468</v>
          </cell>
          <cell r="AC1105">
            <v>0.27741359999999998</v>
          </cell>
          <cell r="AD1105">
            <v>0.96983794559999992</v>
          </cell>
          <cell r="AE1105">
            <v>2.6038239999999999</v>
          </cell>
          <cell r="AF1105">
            <v>153.88560000000001</v>
          </cell>
        </row>
        <row r="1106">
          <cell r="A1106" t="str">
            <v>PENGEMBANGAN LAPANGAN LIMAU TENGAH POFD2. Middle Value</v>
          </cell>
          <cell r="B1106" t="str">
            <v>Oil-Gas</v>
          </cell>
          <cell r="C1106" t="str">
            <v>2. Middle Value</v>
          </cell>
          <cell r="D1106" t="str">
            <v>PENGEMBANGAN LAPANGAN LIMAU TENGAH POFD</v>
          </cell>
          <cell r="E1106" t="str">
            <v>LIMAU TENGAH</v>
          </cell>
          <cell r="F1106" t="str">
            <v>E0. On Production</v>
          </cell>
          <cell r="G1106" t="str">
            <v>PT PERTAMINA EP</v>
          </cell>
          <cell r="H1106">
            <v>12.565</v>
          </cell>
          <cell r="K1106">
            <v>4695</v>
          </cell>
          <cell r="L1106">
            <v>94</v>
          </cell>
          <cell r="M1106">
            <v>0.22</v>
          </cell>
          <cell r="N1106">
            <v>200</v>
          </cell>
          <cell r="O1106">
            <v>0</v>
          </cell>
          <cell r="P1106" t="str">
            <v/>
          </cell>
          <cell r="Q1106">
            <v>0.21184629999999999</v>
          </cell>
          <cell r="R1106">
            <v>191.39320000000001</v>
          </cell>
          <cell r="S1106">
            <v>0.74904680000000001</v>
          </cell>
          <cell r="T1106">
            <v>0.5713085</v>
          </cell>
          <cell r="U1106">
            <v>17.351100509553138</v>
          </cell>
          <cell r="V1106">
            <v>2.3423886836711441E-2</v>
          </cell>
          <cell r="AA1106">
            <v>154.51750000000001</v>
          </cell>
          <cell r="AB1106">
            <v>20.95468</v>
          </cell>
          <cell r="AC1106">
            <v>0.27741359999999998</v>
          </cell>
          <cell r="AD1106">
            <v>3.4857018839999996</v>
          </cell>
          <cell r="AE1106">
            <v>2.6038239999999999</v>
          </cell>
          <cell r="AF1106">
            <v>153.88560000000001</v>
          </cell>
        </row>
        <row r="1107">
          <cell r="A1107" t="str">
            <v>HAURGEULIS - BASE1. Low Value</v>
          </cell>
          <cell r="B1107" t="str">
            <v>Gas</v>
          </cell>
          <cell r="C1107" t="str">
            <v>1. Low Value</v>
          </cell>
          <cell r="D1107" t="str">
            <v>HAURGEULIS - BASE</v>
          </cell>
          <cell r="E1107" t="str">
            <v>HAURGEULIS</v>
          </cell>
          <cell r="F1107" t="str">
            <v>E7. Production Not Viable</v>
          </cell>
          <cell r="G1107" t="str">
            <v>PT PERTAMINA EP</v>
          </cell>
          <cell r="H1107">
            <v>123.15</v>
          </cell>
          <cell r="K1107">
            <v>5710</v>
          </cell>
          <cell r="L1107" t="str">
            <v/>
          </cell>
          <cell r="N1107">
            <v>4.59</v>
          </cell>
          <cell r="P1107" t="str">
            <v/>
          </cell>
          <cell r="Q1107">
            <v>0.25054690000000002</v>
          </cell>
          <cell r="R1107">
            <v>110.73990000000001</v>
          </cell>
          <cell r="S1107">
            <v>0.80857109999999999</v>
          </cell>
          <cell r="T1107">
            <v>0.91229519999999997</v>
          </cell>
          <cell r="U1107">
            <v>20.466650112989427</v>
          </cell>
          <cell r="V1107">
            <v>2.7629861051711384E-2</v>
          </cell>
          <cell r="AA1107">
            <v>17.289929999999998</v>
          </cell>
          <cell r="AB1107">
            <v>31.538350000000001</v>
          </cell>
          <cell r="AC1107">
            <v>0.3457517</v>
          </cell>
          <cell r="AD1107">
            <v>42.579321855000003</v>
          </cell>
          <cell r="AE1107">
            <v>9.1030200000000008</v>
          </cell>
          <cell r="AF1107">
            <v>44.098269999999999</v>
          </cell>
        </row>
        <row r="1108">
          <cell r="A1108" t="str">
            <v>HAURGEULIS - BASE2. Middle Value</v>
          </cell>
          <cell r="B1108" t="str">
            <v>Oil-Gas</v>
          </cell>
          <cell r="C1108" t="str">
            <v>2. Middle Value</v>
          </cell>
          <cell r="D1108" t="str">
            <v>HAURGEULIS - BASE</v>
          </cell>
          <cell r="E1108" t="str">
            <v>HAURGEULIS</v>
          </cell>
          <cell r="F1108" t="str">
            <v>E7. Production Not Viable</v>
          </cell>
          <cell r="G1108" t="str">
            <v>PT PERTAMINA EP</v>
          </cell>
          <cell r="H1108">
            <v>123.15</v>
          </cell>
          <cell r="K1108">
            <v>5710</v>
          </cell>
          <cell r="L1108" t="str">
            <v/>
          </cell>
          <cell r="N1108">
            <v>4.59</v>
          </cell>
          <cell r="P1108" t="str">
            <v/>
          </cell>
          <cell r="Q1108">
            <v>0.25054690000000002</v>
          </cell>
          <cell r="R1108">
            <v>110.73990000000001</v>
          </cell>
          <cell r="S1108">
            <v>0.80857109999999999</v>
          </cell>
          <cell r="T1108">
            <v>0.91229519999999997</v>
          </cell>
          <cell r="U1108">
            <v>20.466650112989427</v>
          </cell>
          <cell r="V1108">
            <v>2.7629861051711384E-2</v>
          </cell>
          <cell r="AA1108">
            <v>17.289929999999998</v>
          </cell>
          <cell r="AB1108">
            <v>31.538350000000001</v>
          </cell>
          <cell r="AC1108">
            <v>0.3457517</v>
          </cell>
          <cell r="AD1108">
            <v>42.579321855000003</v>
          </cell>
          <cell r="AE1108">
            <v>9.1030200000000008</v>
          </cell>
          <cell r="AF1108">
            <v>44.098269999999999</v>
          </cell>
        </row>
        <row r="1109">
          <cell r="A1109" t="str">
            <v>HAURGEULIS - BASE3. High Value</v>
          </cell>
          <cell r="B1109" t="str">
            <v>Oil-Gas</v>
          </cell>
          <cell r="C1109" t="str">
            <v>3. High Value</v>
          </cell>
          <cell r="D1109" t="str">
            <v>HAURGEULIS - BASE</v>
          </cell>
          <cell r="E1109" t="str">
            <v>HAURGEULIS</v>
          </cell>
          <cell r="F1109" t="str">
            <v>E7. Production Not Viable</v>
          </cell>
          <cell r="G1109" t="str">
            <v>PT PERTAMINA EP</v>
          </cell>
          <cell r="H1109">
            <v>123.15</v>
          </cell>
          <cell r="K1109">
            <v>5710</v>
          </cell>
          <cell r="L1109" t="str">
            <v/>
          </cell>
          <cell r="N1109">
            <v>4.59</v>
          </cell>
          <cell r="P1109" t="str">
            <v/>
          </cell>
          <cell r="Q1109">
            <v>0.25054690000000002</v>
          </cell>
          <cell r="R1109">
            <v>110.73990000000001</v>
          </cell>
          <cell r="S1109">
            <v>0.80857109999999999</v>
          </cell>
          <cell r="T1109">
            <v>0.91229519999999997</v>
          </cell>
          <cell r="U1109">
            <v>20.466650112989427</v>
          </cell>
          <cell r="V1109">
            <v>2.7629861051711384E-2</v>
          </cell>
          <cell r="AA1109">
            <v>17.289929999999998</v>
          </cell>
          <cell r="AB1109">
            <v>31.538350000000001</v>
          </cell>
          <cell r="AC1109">
            <v>0.3457517</v>
          </cell>
          <cell r="AD1109">
            <v>42.579321855000003</v>
          </cell>
          <cell r="AE1109">
            <v>9.1030200000000008</v>
          </cell>
          <cell r="AF1109">
            <v>44.098269999999999</v>
          </cell>
        </row>
        <row r="1110">
          <cell r="A1110" t="str">
            <v>TIUNG BIRU UNITISASI 8%1. Low Value</v>
          </cell>
          <cell r="B1110" t="str">
            <v>Gas</v>
          </cell>
          <cell r="C1110" t="str">
            <v>1. Low Value</v>
          </cell>
          <cell r="D1110" t="str">
            <v>TIUNG BIRU UNITISASI 8%</v>
          </cell>
          <cell r="E1110" t="str">
            <v>JAMBARAN TIUNG BIRU</v>
          </cell>
          <cell r="F1110" t="str">
            <v>E0. On Production</v>
          </cell>
          <cell r="G1110" t="str">
            <v>PT PERTAMINA EP</v>
          </cell>
          <cell r="H1110">
            <v>61.012999999999998</v>
          </cell>
          <cell r="K1110">
            <v>4000</v>
          </cell>
          <cell r="L1110" t="str">
            <v/>
          </cell>
          <cell r="M1110">
            <v>0.2</v>
          </cell>
          <cell r="N1110">
            <v>150</v>
          </cell>
          <cell r="P1110" t="str">
            <v/>
          </cell>
          <cell r="Q1110">
            <v>0.19905819999999999</v>
          </cell>
          <cell r="R1110">
            <v>176.20609999999999</v>
          </cell>
          <cell r="S1110">
            <v>0.66226189999999996</v>
          </cell>
          <cell r="T1110">
            <v>0.78080070000000001</v>
          </cell>
          <cell r="U1110">
            <v>18.137230667818944</v>
          </cell>
          <cell r="V1110">
            <v>2.448515807169771E-2</v>
          </cell>
          <cell r="W1110">
            <v>67.934022530612225</v>
          </cell>
          <cell r="X1110">
            <v>1536.8130958223717</v>
          </cell>
          <cell r="Y1110">
            <v>291.15175723404138</v>
          </cell>
          <cell r="Z1110">
            <v>150.34758696852302</v>
          </cell>
          <cell r="AA1110">
            <v>178.54310000000001</v>
          </cell>
          <cell r="AB1110">
            <v>147.6917</v>
          </cell>
          <cell r="AC1110">
            <v>0.71024739999999997</v>
          </cell>
          <cell r="AD1110">
            <v>43.3343246162</v>
          </cell>
          <cell r="AE1110">
            <v>67.941109999999995</v>
          </cell>
          <cell r="AF1110">
            <v>246.6814</v>
          </cell>
        </row>
        <row r="1111">
          <cell r="A1111" t="str">
            <v>TIUNG BIRU UNITISASI 8%2. Middle Value</v>
          </cell>
          <cell r="B1111" t="str">
            <v>Gas</v>
          </cell>
          <cell r="C1111" t="str">
            <v>2. Middle Value</v>
          </cell>
          <cell r="D1111" t="str">
            <v>TIUNG BIRU UNITISASI 8%</v>
          </cell>
          <cell r="E1111" t="str">
            <v>JAMBARAN TIUNG BIRU</v>
          </cell>
          <cell r="F1111" t="str">
            <v>E0. On Production</v>
          </cell>
          <cell r="G1111" t="str">
            <v>PT PERTAMINA EP</v>
          </cell>
          <cell r="H1111">
            <v>158.40899999999999</v>
          </cell>
          <cell r="K1111">
            <v>4000</v>
          </cell>
          <cell r="L1111" t="str">
            <v/>
          </cell>
          <cell r="M1111">
            <v>0.2</v>
          </cell>
          <cell r="N1111">
            <v>150</v>
          </cell>
          <cell r="P1111" t="str">
            <v/>
          </cell>
          <cell r="Q1111">
            <v>0.19905819999999999</v>
          </cell>
          <cell r="R1111">
            <v>176.20609999999999</v>
          </cell>
          <cell r="S1111">
            <v>0.66226189999999996</v>
          </cell>
          <cell r="T1111">
            <v>0.78080070000000001</v>
          </cell>
          <cell r="U1111">
            <v>18.137230667818944</v>
          </cell>
          <cell r="V1111">
            <v>2.448515807169771E-2</v>
          </cell>
          <cell r="W1111">
            <v>67.934022530612225</v>
          </cell>
          <cell r="X1111">
            <v>1536.8130958223717</v>
          </cell>
          <cell r="Y1111">
            <v>291.15175723404138</v>
          </cell>
          <cell r="Z1111">
            <v>150.34758696852302</v>
          </cell>
          <cell r="AA1111">
            <v>178.54310000000001</v>
          </cell>
          <cell r="AB1111">
            <v>147.6917</v>
          </cell>
          <cell r="AC1111">
            <v>0.71024739999999997</v>
          </cell>
          <cell r="AD1111">
            <v>112.50958038659999</v>
          </cell>
          <cell r="AE1111">
            <v>67.941109999999995</v>
          </cell>
          <cell r="AF1111">
            <v>246.6814</v>
          </cell>
        </row>
        <row r="1112">
          <cell r="A1112" t="str">
            <v>TIUNG BIRU UNITISASI 8%3. High Value</v>
          </cell>
          <cell r="B1112" t="str">
            <v>Gas</v>
          </cell>
          <cell r="C1112" t="str">
            <v>3. High Value</v>
          </cell>
          <cell r="D1112" t="str">
            <v>TIUNG BIRU UNITISASI 8%</v>
          </cell>
          <cell r="E1112" t="str">
            <v>JAMBARAN TIUNG BIRU</v>
          </cell>
          <cell r="F1112" t="str">
            <v>E0. On Production</v>
          </cell>
          <cell r="G1112" t="str">
            <v>PT PERTAMINA EP</v>
          </cell>
          <cell r="H1112">
            <v>158.40899999999999</v>
          </cell>
          <cell r="K1112">
            <v>4000</v>
          </cell>
          <cell r="L1112" t="str">
            <v/>
          </cell>
          <cell r="M1112">
            <v>0.2</v>
          </cell>
          <cell r="N1112">
            <v>150</v>
          </cell>
          <cell r="P1112" t="str">
            <v/>
          </cell>
          <cell r="Q1112">
            <v>0.19905819999999999</v>
          </cell>
          <cell r="R1112">
            <v>176.20609999999999</v>
          </cell>
          <cell r="S1112">
            <v>0.66226189999999996</v>
          </cell>
          <cell r="T1112">
            <v>0.78080070000000001</v>
          </cell>
          <cell r="U1112">
            <v>18.137230667818944</v>
          </cell>
          <cell r="V1112">
            <v>2.448515807169771E-2</v>
          </cell>
          <cell r="W1112">
            <v>67.934022530612225</v>
          </cell>
          <cell r="X1112">
            <v>1536.8130958223717</v>
          </cell>
          <cell r="Y1112">
            <v>291.15175723404138</v>
          </cell>
          <cell r="Z1112">
            <v>150.34758696852302</v>
          </cell>
          <cell r="AA1112">
            <v>178.54310000000001</v>
          </cell>
          <cell r="AB1112">
            <v>147.6917</v>
          </cell>
          <cell r="AC1112">
            <v>0.71024739999999997</v>
          </cell>
          <cell r="AD1112">
            <v>112.50958038659999</v>
          </cell>
          <cell r="AE1112">
            <v>67.941109999999995</v>
          </cell>
          <cell r="AF1112">
            <v>246.6814</v>
          </cell>
        </row>
        <row r="1113">
          <cell r="A1113" t="str">
            <v>JATI ASRI KOMPLEKS - BASE1. Low Value</v>
          </cell>
          <cell r="B1113" t="str">
            <v>Oil-Gas</v>
          </cell>
          <cell r="C1113" t="str">
            <v>1. Low Value</v>
          </cell>
          <cell r="D1113" t="str">
            <v>JATI ASRI KOMPLEKS - BASE</v>
          </cell>
          <cell r="E1113" t="str">
            <v>JATI KOMPLEK</v>
          </cell>
          <cell r="F1113" t="str">
            <v>E0. On Production</v>
          </cell>
          <cell r="G1113" t="str">
            <v>PT PERTAMINA EP</v>
          </cell>
          <cell r="H1113">
            <v>32.587000000000003</v>
          </cell>
          <cell r="I1113">
            <v>3.3879999999999999</v>
          </cell>
          <cell r="Q1113">
            <v>0.30127700000000002</v>
          </cell>
          <cell r="R1113">
            <v>57.953090000000003</v>
          </cell>
          <cell r="S1113">
            <v>0.70339629999999997</v>
          </cell>
          <cell r="T1113">
            <v>0.84238550000000001</v>
          </cell>
          <cell r="U1113">
            <v>10.345548891308873</v>
          </cell>
          <cell r="V1113">
            <v>1.3966432063502907E-2</v>
          </cell>
          <cell r="AA1113">
            <v>203.48560000000001</v>
          </cell>
          <cell r="AB1113">
            <v>139.3065</v>
          </cell>
          <cell r="AC1113">
            <v>0.35596230000000001</v>
          </cell>
          <cell r="AD1113">
            <v>11.599743470100002</v>
          </cell>
          <cell r="AE1113">
            <v>2.8635109999999999</v>
          </cell>
          <cell r="AF1113">
            <v>207.05789999999999</v>
          </cell>
        </row>
        <row r="1114">
          <cell r="A1114" t="str">
            <v>JATI ASRI KOMPLEKS - BASE2. Middle Value</v>
          </cell>
          <cell r="B1114" t="str">
            <v>Oil-Gas</v>
          </cell>
          <cell r="C1114" t="str">
            <v>2. Middle Value</v>
          </cell>
          <cell r="D1114" t="str">
            <v>JATI ASRI KOMPLEKS - BASE</v>
          </cell>
          <cell r="E1114" t="str">
            <v>JATI KOMPLEK</v>
          </cell>
          <cell r="F1114" t="str">
            <v>E0. On Production</v>
          </cell>
          <cell r="G1114" t="str">
            <v>PT PERTAMINA EP</v>
          </cell>
          <cell r="H1114">
            <v>195.93700000000001</v>
          </cell>
          <cell r="I1114">
            <v>5.3689999999999998</v>
          </cell>
          <cell r="Q1114">
            <v>0.30127700000000002</v>
          </cell>
          <cell r="R1114">
            <v>57.953090000000003</v>
          </cell>
          <cell r="S1114">
            <v>0.70339629999999997</v>
          </cell>
          <cell r="T1114">
            <v>0.84238550000000001</v>
          </cell>
          <cell r="U1114">
            <v>10.345548891308873</v>
          </cell>
          <cell r="V1114">
            <v>1.3966432063502907E-2</v>
          </cell>
          <cell r="AA1114">
            <v>203.48560000000001</v>
          </cell>
          <cell r="AB1114">
            <v>139.3065</v>
          </cell>
          <cell r="AC1114">
            <v>0.35596230000000001</v>
          </cell>
          <cell r="AD1114">
            <v>69.74618517510001</v>
          </cell>
          <cell r="AE1114">
            <v>2.8635109999999999</v>
          </cell>
          <cell r="AF1114">
            <v>207.05789999999999</v>
          </cell>
        </row>
        <row r="1115">
          <cell r="A1115" t="str">
            <v>JATI ASRI KOMPLEKS - BASE3. High Value</v>
          </cell>
          <cell r="B1115" t="str">
            <v>Oil-Gas</v>
          </cell>
          <cell r="C1115" t="str">
            <v>3. High Value</v>
          </cell>
          <cell r="D1115" t="str">
            <v>JATI ASRI KOMPLEKS - BASE</v>
          </cell>
          <cell r="E1115" t="str">
            <v>JATI KOMPLEK</v>
          </cell>
          <cell r="F1115" t="str">
            <v>E0. On Production</v>
          </cell>
          <cell r="G1115" t="str">
            <v>PT PERTAMINA EP</v>
          </cell>
          <cell r="H1115">
            <v>310.03699999999998</v>
          </cell>
          <cell r="I1115">
            <v>5.7389999999999999</v>
          </cell>
          <cell r="Q1115">
            <v>0.30127700000000002</v>
          </cell>
          <cell r="R1115">
            <v>57.953090000000003</v>
          </cell>
          <cell r="S1115">
            <v>0.70339629999999997</v>
          </cell>
          <cell r="T1115">
            <v>0.84238550000000001</v>
          </cell>
          <cell r="U1115">
            <v>10.345548891308873</v>
          </cell>
          <cell r="V1115">
            <v>1.3966432063502907E-2</v>
          </cell>
          <cell r="AA1115">
            <v>203.48560000000001</v>
          </cell>
          <cell r="AB1115">
            <v>139.3065</v>
          </cell>
          <cell r="AC1115">
            <v>0.35596230000000001</v>
          </cell>
          <cell r="AD1115">
            <v>110.36148360509999</v>
          </cell>
          <cell r="AE1115">
            <v>2.8635109999999999</v>
          </cell>
          <cell r="AF1115">
            <v>207.05789999999999</v>
          </cell>
        </row>
        <row r="1116">
          <cell r="A1116" t="str">
            <v>PENGEMBANGAN LAPANGAN JATI ASRI POD OPTIMASI-21. Low Value</v>
          </cell>
          <cell r="B1116" t="str">
            <v>Oil-Gas</v>
          </cell>
          <cell r="C1116" t="str">
            <v>1. Low Value</v>
          </cell>
          <cell r="D1116" t="str">
            <v>PENGEMBANGAN LAPANGAN JATI ASRI POD OPTIMASI-2</v>
          </cell>
          <cell r="E1116" t="str">
            <v>JATI KOMPLEK</v>
          </cell>
          <cell r="F1116" t="str">
            <v>E0. On Production</v>
          </cell>
          <cell r="G1116" t="str">
            <v>PT PERTAMINA EP</v>
          </cell>
          <cell r="H1116">
            <v>32.587000000000003</v>
          </cell>
          <cell r="Q1116">
            <v>0.30127700000000002</v>
          </cell>
          <cell r="R1116">
            <v>57.953090000000003</v>
          </cell>
          <cell r="S1116">
            <v>0.70339629999999997</v>
          </cell>
          <cell r="T1116">
            <v>0.84238550000000001</v>
          </cell>
          <cell r="U1116">
            <v>10.345548891308873</v>
          </cell>
          <cell r="V1116">
            <v>1.3966432063502907E-2</v>
          </cell>
          <cell r="AA1116">
            <v>203.48560000000001</v>
          </cell>
          <cell r="AB1116">
            <v>139.3065</v>
          </cell>
          <cell r="AC1116">
            <v>0.35596230000000001</v>
          </cell>
          <cell r="AD1116">
            <v>11.599743470100002</v>
          </cell>
          <cell r="AE1116">
            <v>2.8635109999999999</v>
          </cell>
          <cell r="AF1116">
            <v>207.05789999999999</v>
          </cell>
        </row>
        <row r="1117">
          <cell r="A1117" t="str">
            <v>PENGEMBANGAN LAPANGAN JATI ASRI POD OPTIMASI-22. Middle Value</v>
          </cell>
          <cell r="B1117" t="str">
            <v>Oil-Gas</v>
          </cell>
          <cell r="C1117" t="str">
            <v>2. Middle Value</v>
          </cell>
          <cell r="D1117" t="str">
            <v>PENGEMBANGAN LAPANGAN JATI ASRI POD OPTIMASI-2</v>
          </cell>
          <cell r="E1117" t="str">
            <v>JATI KOMPLEK</v>
          </cell>
          <cell r="F1117" t="str">
            <v>E0. On Production</v>
          </cell>
          <cell r="G1117" t="str">
            <v>PT PERTAMINA EP</v>
          </cell>
          <cell r="H1117">
            <v>195.93700000000001</v>
          </cell>
          <cell r="Q1117">
            <v>0.30127700000000002</v>
          </cell>
          <cell r="R1117">
            <v>57.953090000000003</v>
          </cell>
          <cell r="S1117">
            <v>0.70339629999999997</v>
          </cell>
          <cell r="T1117">
            <v>0.84238550000000001</v>
          </cell>
          <cell r="U1117">
            <v>10.345548891308873</v>
          </cell>
          <cell r="V1117">
            <v>1.3966432063502907E-2</v>
          </cell>
          <cell r="AA1117">
            <v>203.48560000000001</v>
          </cell>
          <cell r="AB1117">
            <v>139.3065</v>
          </cell>
          <cell r="AC1117">
            <v>0.35596230000000001</v>
          </cell>
          <cell r="AD1117">
            <v>69.74618517510001</v>
          </cell>
          <cell r="AE1117">
            <v>2.8635109999999999</v>
          </cell>
          <cell r="AF1117">
            <v>207.05789999999999</v>
          </cell>
        </row>
        <row r="1118">
          <cell r="A1118" t="str">
            <v>PENGEMBANGAN LAPANGAN JATI ASRI POD OPTIMASI-23. High Value</v>
          </cell>
          <cell r="B1118" t="str">
            <v>Oil-Gas</v>
          </cell>
          <cell r="C1118" t="str">
            <v>3. High Value</v>
          </cell>
          <cell r="D1118" t="str">
            <v>PENGEMBANGAN LAPANGAN JATI ASRI POD OPTIMASI-2</v>
          </cell>
          <cell r="E1118" t="str">
            <v>JATI KOMPLEK</v>
          </cell>
          <cell r="F1118" t="str">
            <v>E0. On Production</v>
          </cell>
          <cell r="G1118" t="str">
            <v>PT PERTAMINA EP</v>
          </cell>
          <cell r="H1118">
            <v>310.03699999999998</v>
          </cell>
          <cell r="Q1118">
            <v>0.30127700000000002</v>
          </cell>
          <cell r="R1118">
            <v>57.953090000000003</v>
          </cell>
          <cell r="S1118">
            <v>0.70339629999999997</v>
          </cell>
          <cell r="T1118">
            <v>0.84238550000000001</v>
          </cell>
          <cell r="U1118">
            <v>10.345548891308873</v>
          </cell>
          <cell r="V1118">
            <v>1.3966432063502907E-2</v>
          </cell>
          <cell r="AA1118">
            <v>203.48560000000001</v>
          </cell>
          <cell r="AB1118">
            <v>139.3065</v>
          </cell>
          <cell r="AC1118">
            <v>0.35596230000000001</v>
          </cell>
          <cell r="AD1118">
            <v>110.36148360509999</v>
          </cell>
          <cell r="AE1118">
            <v>2.8635109999999999</v>
          </cell>
          <cell r="AF1118">
            <v>207.05789999999999</v>
          </cell>
        </row>
        <row r="1119">
          <cell r="A1119" t="str">
            <v>JATIBARANG - BASE1. Low Value</v>
          </cell>
          <cell r="B1119" t="str">
            <v>Oil-Gas</v>
          </cell>
          <cell r="C1119" t="str">
            <v>1. Low Value</v>
          </cell>
          <cell r="D1119" t="str">
            <v>JATIBARANG - BASE</v>
          </cell>
          <cell r="E1119" t="str">
            <v>JATIBARANG</v>
          </cell>
          <cell r="F1119" t="str">
            <v>E0. On Production</v>
          </cell>
          <cell r="G1119" t="str">
            <v>PT PERTAMINA EP</v>
          </cell>
          <cell r="H1119">
            <v>355.255</v>
          </cell>
          <cell r="I1119">
            <v>1.05</v>
          </cell>
          <cell r="K1119">
            <v>1150</v>
          </cell>
          <cell r="L1119">
            <v>41</v>
          </cell>
          <cell r="M1119">
            <v>0.16</v>
          </cell>
          <cell r="N1119" t="str">
            <v/>
          </cell>
          <cell r="P1119" t="str">
            <v/>
          </cell>
          <cell r="Q1119">
            <v>0.16190280000000001</v>
          </cell>
          <cell r="R1119">
            <v>59.33775</v>
          </cell>
          <cell r="S1119">
            <v>0.78050739999999996</v>
          </cell>
          <cell r="T1119">
            <v>0.80343279999999995</v>
          </cell>
          <cell r="U1119">
            <v>6.0243752669118269</v>
          </cell>
          <cell r="V1119">
            <v>8.1328722887825753E-3</v>
          </cell>
          <cell r="Z1119">
            <v>7.1497543757692101</v>
          </cell>
          <cell r="AA1119">
            <v>18.718969999999999</v>
          </cell>
          <cell r="AB1119">
            <v>7.1886239999999999</v>
          </cell>
          <cell r="AC1119">
            <v>0.34247159999999999</v>
          </cell>
          <cell r="AD1119">
            <v>121.66474825799999</v>
          </cell>
          <cell r="AE1119">
            <v>23.53378</v>
          </cell>
          <cell r="AF1119">
            <v>57.554360000000003</v>
          </cell>
        </row>
        <row r="1120">
          <cell r="A1120" t="str">
            <v>JATIBARANG - BASE2. Middle Value</v>
          </cell>
          <cell r="B1120" t="str">
            <v>Oil-Gas</v>
          </cell>
          <cell r="C1120" t="str">
            <v>2. Middle Value</v>
          </cell>
          <cell r="D1120" t="str">
            <v>JATIBARANG - BASE</v>
          </cell>
          <cell r="E1120" t="str">
            <v>JATIBARANG</v>
          </cell>
          <cell r="F1120" t="str">
            <v>E0. On Production</v>
          </cell>
          <cell r="G1120" t="str">
            <v>PT PERTAMINA EP</v>
          </cell>
          <cell r="H1120">
            <v>355.255</v>
          </cell>
          <cell r="I1120">
            <v>1.05</v>
          </cell>
          <cell r="K1120">
            <v>1150</v>
          </cell>
          <cell r="L1120">
            <v>41</v>
          </cell>
          <cell r="M1120">
            <v>0.16</v>
          </cell>
          <cell r="N1120" t="str">
            <v/>
          </cell>
          <cell r="P1120" t="str">
            <v/>
          </cell>
          <cell r="Q1120">
            <v>0.16190280000000001</v>
          </cell>
          <cell r="R1120">
            <v>59.33775</v>
          </cell>
          <cell r="S1120">
            <v>0.78050739999999996</v>
          </cell>
          <cell r="T1120">
            <v>0.80343279999999995</v>
          </cell>
          <cell r="U1120">
            <v>6.0243752669118269</v>
          </cell>
          <cell r="V1120">
            <v>8.1328722887825753E-3</v>
          </cell>
          <cell r="Z1120">
            <v>7.1497543757692101</v>
          </cell>
          <cell r="AA1120">
            <v>18.718969999999999</v>
          </cell>
          <cell r="AB1120">
            <v>7.1886239999999999</v>
          </cell>
          <cell r="AC1120">
            <v>0.34247159999999999</v>
          </cell>
          <cell r="AD1120">
            <v>121.66474825799999</v>
          </cell>
          <cell r="AE1120">
            <v>23.53378</v>
          </cell>
          <cell r="AF1120">
            <v>57.554360000000003</v>
          </cell>
        </row>
        <row r="1121">
          <cell r="A1121" t="str">
            <v>JATIBARANG - BASE3. High Value</v>
          </cell>
          <cell r="B1121" t="str">
            <v>Oil-Gas</v>
          </cell>
          <cell r="C1121" t="str">
            <v>3. High Value</v>
          </cell>
          <cell r="D1121" t="str">
            <v>JATIBARANG - BASE</v>
          </cell>
          <cell r="E1121" t="str">
            <v>JATIBARANG</v>
          </cell>
          <cell r="F1121" t="str">
            <v>E0. On Production</v>
          </cell>
          <cell r="G1121" t="str">
            <v>PT PERTAMINA EP</v>
          </cell>
          <cell r="H1121">
            <v>355.255</v>
          </cell>
          <cell r="I1121">
            <v>1.05</v>
          </cell>
          <cell r="K1121">
            <v>1150</v>
          </cell>
          <cell r="L1121">
            <v>41</v>
          </cell>
          <cell r="M1121">
            <v>0.16</v>
          </cell>
          <cell r="N1121" t="str">
            <v/>
          </cell>
          <cell r="P1121" t="str">
            <v/>
          </cell>
          <cell r="Q1121">
            <v>0.16190280000000001</v>
          </cell>
          <cell r="R1121">
            <v>59.33775</v>
          </cell>
          <cell r="S1121">
            <v>0.78050739999999996</v>
          </cell>
          <cell r="T1121">
            <v>0.80343279999999995</v>
          </cell>
          <cell r="U1121">
            <v>6.0243752669118269</v>
          </cell>
          <cell r="V1121">
            <v>8.1328722887825753E-3</v>
          </cell>
          <cell r="Z1121">
            <v>7.1497543757692101</v>
          </cell>
          <cell r="AA1121">
            <v>18.718969999999999</v>
          </cell>
          <cell r="AB1121">
            <v>7.1886239999999999</v>
          </cell>
          <cell r="AC1121">
            <v>0.34247159999999999</v>
          </cell>
          <cell r="AD1121">
            <v>121.66474825799999</v>
          </cell>
          <cell r="AE1121">
            <v>23.53378</v>
          </cell>
          <cell r="AF1121">
            <v>57.554360000000003</v>
          </cell>
        </row>
        <row r="1122">
          <cell r="A1122" t="str">
            <v>PENGEMBANGAN LAPANGAN JATIBARANG POFD1. Low Value</v>
          </cell>
          <cell r="B1122" t="str">
            <v>Oil-Gas</v>
          </cell>
          <cell r="C1122" t="str">
            <v>1. Low Value</v>
          </cell>
          <cell r="D1122" t="str">
            <v>PENGEMBANGAN LAPANGAN JATIBARANG POFD</v>
          </cell>
          <cell r="E1122" t="str">
            <v>JATIBARANG</v>
          </cell>
          <cell r="F1122" t="str">
            <v>E0. On Production</v>
          </cell>
          <cell r="G1122" t="str">
            <v>PT PERTAMINA EP</v>
          </cell>
          <cell r="H1122">
            <v>355.255</v>
          </cell>
          <cell r="I1122">
            <v>19.45</v>
          </cell>
          <cell r="K1122">
            <v>1150</v>
          </cell>
          <cell r="L1122">
            <v>41</v>
          </cell>
          <cell r="M1122">
            <v>0.16</v>
          </cell>
          <cell r="N1122" t="str">
            <v/>
          </cell>
          <cell r="P1122" t="str">
            <v/>
          </cell>
          <cell r="Q1122">
            <v>0.16190280000000001</v>
          </cell>
          <cell r="R1122">
            <v>59.33775</v>
          </cell>
          <cell r="S1122">
            <v>0.78050739999999996</v>
          </cell>
          <cell r="T1122">
            <v>0.80343279999999995</v>
          </cell>
          <cell r="U1122">
            <v>6.0243752669118269</v>
          </cell>
          <cell r="V1122">
            <v>8.1328722887825753E-3</v>
          </cell>
          <cell r="Z1122">
            <v>7.1497543757692101</v>
          </cell>
          <cell r="AA1122">
            <v>18.718969999999999</v>
          </cell>
          <cell r="AB1122">
            <v>7.1886239999999999</v>
          </cell>
          <cell r="AC1122">
            <v>0.34247159999999999</v>
          </cell>
          <cell r="AD1122">
            <v>121.66474825799999</v>
          </cell>
          <cell r="AE1122">
            <v>23.53378</v>
          </cell>
          <cell r="AF1122">
            <v>57.554360000000003</v>
          </cell>
        </row>
        <row r="1123">
          <cell r="A1123" t="str">
            <v>PENGEMBANGAN LAPANGAN JATIBARANG POFD2. Middle Value</v>
          </cell>
          <cell r="B1123" t="str">
            <v>Oil-Gas</v>
          </cell>
          <cell r="C1123" t="str">
            <v>2. Middle Value</v>
          </cell>
          <cell r="D1123" t="str">
            <v>PENGEMBANGAN LAPANGAN JATIBARANG POFD</v>
          </cell>
          <cell r="E1123" t="str">
            <v>JATIBARANG</v>
          </cell>
          <cell r="F1123" t="str">
            <v>E0. On Production</v>
          </cell>
          <cell r="G1123" t="str">
            <v>PT PERTAMINA EP</v>
          </cell>
          <cell r="H1123">
            <v>355.255</v>
          </cell>
          <cell r="I1123">
            <v>19.45</v>
          </cell>
          <cell r="K1123">
            <v>1150</v>
          </cell>
          <cell r="L1123">
            <v>41</v>
          </cell>
          <cell r="M1123">
            <v>0.16</v>
          </cell>
          <cell r="N1123" t="str">
            <v/>
          </cell>
          <cell r="P1123" t="str">
            <v/>
          </cell>
          <cell r="Q1123">
            <v>0.16190280000000001</v>
          </cell>
          <cell r="R1123">
            <v>59.33775</v>
          </cell>
          <cell r="S1123">
            <v>0.78050739999999996</v>
          </cell>
          <cell r="T1123">
            <v>0.80343279999999995</v>
          </cell>
          <cell r="U1123">
            <v>6.0243752669118269</v>
          </cell>
          <cell r="V1123">
            <v>8.1328722887825753E-3</v>
          </cell>
          <cell r="Z1123">
            <v>7.1497543757692101</v>
          </cell>
          <cell r="AA1123">
            <v>18.718969999999999</v>
          </cell>
          <cell r="AB1123">
            <v>7.1886239999999999</v>
          </cell>
          <cell r="AC1123">
            <v>0.34247159999999999</v>
          </cell>
          <cell r="AD1123">
            <v>121.66474825799999</v>
          </cell>
          <cell r="AE1123">
            <v>23.53378</v>
          </cell>
          <cell r="AF1123">
            <v>57.554360000000003</v>
          </cell>
        </row>
        <row r="1124">
          <cell r="A1124" t="str">
            <v>PENGEMBANGAN LAPANGAN JATIBARANG POFD3. High Value</v>
          </cell>
          <cell r="B1124" t="str">
            <v>Oil-Gas</v>
          </cell>
          <cell r="C1124" t="str">
            <v>3. High Value</v>
          </cell>
          <cell r="D1124" t="str">
            <v>PENGEMBANGAN LAPANGAN JATIBARANG POFD</v>
          </cell>
          <cell r="E1124" t="str">
            <v>JATIBARANG</v>
          </cell>
          <cell r="F1124" t="str">
            <v>E0. On Production</v>
          </cell>
          <cell r="G1124" t="str">
            <v>PT PERTAMINA EP</v>
          </cell>
          <cell r="H1124">
            <v>355.255</v>
          </cell>
          <cell r="I1124">
            <v>19.45</v>
          </cell>
          <cell r="K1124">
            <v>1150</v>
          </cell>
          <cell r="L1124">
            <v>41</v>
          </cell>
          <cell r="M1124">
            <v>0.16</v>
          </cell>
          <cell r="N1124" t="str">
            <v/>
          </cell>
          <cell r="P1124" t="str">
            <v/>
          </cell>
          <cell r="Q1124">
            <v>0.16190280000000001</v>
          </cell>
          <cell r="R1124">
            <v>59.33775</v>
          </cell>
          <cell r="S1124">
            <v>0.78050739999999996</v>
          </cell>
          <cell r="T1124">
            <v>0.80343279999999995</v>
          </cell>
          <cell r="U1124">
            <v>6.0243752669118269</v>
          </cell>
          <cell r="V1124">
            <v>8.1328722887825753E-3</v>
          </cell>
          <cell r="Z1124">
            <v>7.1497543757692101</v>
          </cell>
          <cell r="AA1124">
            <v>18.718969999999999</v>
          </cell>
          <cell r="AB1124">
            <v>7.1886239999999999</v>
          </cell>
          <cell r="AC1124">
            <v>0.34247159999999999</v>
          </cell>
          <cell r="AD1124">
            <v>121.66474825799999</v>
          </cell>
          <cell r="AE1124">
            <v>23.53378</v>
          </cell>
          <cell r="AF1124">
            <v>57.554360000000003</v>
          </cell>
        </row>
        <row r="1125">
          <cell r="A1125" t="str">
            <v>JATIBESAR - BASE1. Low Value</v>
          </cell>
          <cell r="B1125" t="str">
            <v>Gas</v>
          </cell>
          <cell r="C1125" t="str">
            <v>1. Low Value</v>
          </cell>
          <cell r="D1125" t="str">
            <v>JATIBESAR - BASE</v>
          </cell>
          <cell r="E1125" t="str">
            <v>JATIBESAR</v>
          </cell>
          <cell r="F1125" t="str">
            <v>E0. On Production</v>
          </cell>
          <cell r="G1125" t="str">
            <v>PT PERTAMINA EP</v>
          </cell>
          <cell r="H1125">
            <v>8.8000000000000007</v>
          </cell>
          <cell r="K1125">
            <v>9000</v>
          </cell>
          <cell r="L1125" t="str">
            <v/>
          </cell>
          <cell r="M1125">
            <v>0.2</v>
          </cell>
          <cell r="N1125" t="str">
            <v/>
          </cell>
          <cell r="P1125" t="str">
            <v/>
          </cell>
          <cell r="Q1125">
            <v>0.18513370000000001</v>
          </cell>
          <cell r="R1125">
            <v>59.854300000000002</v>
          </cell>
          <cell r="S1125">
            <v>0.85479740000000004</v>
          </cell>
          <cell r="T1125">
            <v>0.81928900000000004</v>
          </cell>
          <cell r="U1125">
            <v>7.7603472218021698</v>
          </cell>
          <cell r="V1125">
            <v>1.0476424537855644E-2</v>
          </cell>
          <cell r="AA1125">
            <v>347.09750000000003</v>
          </cell>
          <cell r="AB1125">
            <v>28.256340000000002</v>
          </cell>
          <cell r="AC1125">
            <v>0.74959989999999999</v>
          </cell>
          <cell r="AD1125">
            <v>6.5964791200000006</v>
          </cell>
          <cell r="AE1125">
            <v>91.672370000000001</v>
          </cell>
          <cell r="AF1125">
            <v>24.705559999999998</v>
          </cell>
        </row>
        <row r="1126">
          <cell r="A1126" t="str">
            <v>JATIBESAR - BASE2. Middle Value</v>
          </cell>
          <cell r="B1126" t="str">
            <v>Gas</v>
          </cell>
          <cell r="C1126" t="str">
            <v>2. Middle Value</v>
          </cell>
          <cell r="D1126" t="str">
            <v>JATIBESAR - BASE</v>
          </cell>
          <cell r="E1126" t="str">
            <v>JATIBESAR</v>
          </cell>
          <cell r="F1126" t="str">
            <v>E0. On Production</v>
          </cell>
          <cell r="G1126" t="str">
            <v>PT PERTAMINA EP</v>
          </cell>
          <cell r="H1126">
            <v>18.399999999999999</v>
          </cell>
          <cell r="K1126">
            <v>9000</v>
          </cell>
          <cell r="L1126" t="str">
            <v/>
          </cell>
          <cell r="M1126">
            <v>0.2</v>
          </cell>
          <cell r="N1126" t="str">
            <v/>
          </cell>
          <cell r="P1126" t="str">
            <v/>
          </cell>
          <cell r="Q1126">
            <v>0.18513370000000001</v>
          </cell>
          <cell r="R1126">
            <v>59.854300000000002</v>
          </cell>
          <cell r="S1126">
            <v>0.85479740000000004</v>
          </cell>
          <cell r="T1126">
            <v>0.81928900000000004</v>
          </cell>
          <cell r="U1126">
            <v>7.7603472218021698</v>
          </cell>
          <cell r="V1126">
            <v>1.0476424537855644E-2</v>
          </cell>
          <cell r="AA1126">
            <v>347.09750000000003</v>
          </cell>
          <cell r="AB1126">
            <v>28.256340000000002</v>
          </cell>
          <cell r="AC1126">
            <v>0.74959989999999999</v>
          </cell>
          <cell r="AD1126">
            <v>13.792638159999999</v>
          </cell>
          <cell r="AE1126">
            <v>91.672370000000001</v>
          </cell>
          <cell r="AF1126">
            <v>24.705559999999998</v>
          </cell>
        </row>
        <row r="1127">
          <cell r="A1127" t="str">
            <v>JATIBESAR - BASE3. High Value</v>
          </cell>
          <cell r="B1127" t="str">
            <v>Gas</v>
          </cell>
          <cell r="C1127" t="str">
            <v>3. High Value</v>
          </cell>
          <cell r="D1127" t="str">
            <v>JATIBESAR - BASE</v>
          </cell>
          <cell r="E1127" t="str">
            <v>JATIBESAR</v>
          </cell>
          <cell r="F1127" t="str">
            <v>E0. On Production</v>
          </cell>
          <cell r="G1127" t="str">
            <v>PT PERTAMINA EP</v>
          </cell>
          <cell r="H1127">
            <v>61.03</v>
          </cell>
          <cell r="K1127">
            <v>9000</v>
          </cell>
          <cell r="L1127" t="str">
            <v/>
          </cell>
          <cell r="M1127">
            <v>0.2</v>
          </cell>
          <cell r="N1127" t="str">
            <v/>
          </cell>
          <cell r="P1127" t="str">
            <v/>
          </cell>
          <cell r="Q1127">
            <v>0.18513370000000001</v>
          </cell>
          <cell r="R1127">
            <v>59.854300000000002</v>
          </cell>
          <cell r="S1127">
            <v>0.85479740000000004</v>
          </cell>
          <cell r="T1127">
            <v>0.81928900000000004</v>
          </cell>
          <cell r="U1127">
            <v>7.7603472218021698</v>
          </cell>
          <cell r="V1127">
            <v>1.0476424537855644E-2</v>
          </cell>
          <cell r="AA1127">
            <v>347.09750000000003</v>
          </cell>
          <cell r="AB1127">
            <v>28.256340000000002</v>
          </cell>
          <cell r="AC1127">
            <v>0.74959989999999999</v>
          </cell>
          <cell r="AD1127">
            <v>45.748081896999999</v>
          </cell>
          <cell r="AE1127">
            <v>91.672370000000001</v>
          </cell>
          <cell r="AF1127">
            <v>24.705559999999998</v>
          </cell>
        </row>
        <row r="1128">
          <cell r="A1128" t="str">
            <v>JATIKELING - BASE1. Low Value</v>
          </cell>
          <cell r="B1128" t="str">
            <v>Gas</v>
          </cell>
          <cell r="C1128" t="str">
            <v>1. Low Value</v>
          </cell>
          <cell r="D1128" t="str">
            <v>JATIKELING - BASE</v>
          </cell>
          <cell r="E1128" t="str">
            <v>JATIKELING</v>
          </cell>
          <cell r="F1128" t="str">
            <v>E0. On Production</v>
          </cell>
          <cell r="G1128" t="str">
            <v>PT PERTAMINA EP</v>
          </cell>
          <cell r="H1128">
            <v>14.516999999999999</v>
          </cell>
          <cell r="K1128">
            <v>7750</v>
          </cell>
          <cell r="L1128" t="str">
            <v/>
          </cell>
          <cell r="M1128">
            <v>0.28000000000000003</v>
          </cell>
          <cell r="N1128">
            <v>900</v>
          </cell>
          <cell r="P1128" t="str">
            <v/>
          </cell>
          <cell r="Q1128">
            <v>0.27298129999999998</v>
          </cell>
          <cell r="R1128">
            <v>879.66250000000002</v>
          </cell>
          <cell r="S1128">
            <v>0.59436279999999997</v>
          </cell>
          <cell r="T1128">
            <v>0.83652159999999998</v>
          </cell>
          <cell r="U1128">
            <v>119.39269500237971</v>
          </cell>
          <cell r="V1128">
            <v>0.16117945805950329</v>
          </cell>
          <cell r="AA1128">
            <v>26.644870000000001</v>
          </cell>
          <cell r="AB1128">
            <v>0.49403540000000001</v>
          </cell>
          <cell r="AC1128">
            <v>0.66305239999999999</v>
          </cell>
          <cell r="AD1128">
            <v>9.625531690799999</v>
          </cell>
          <cell r="AE1128">
            <v>9.8229570000000006</v>
          </cell>
          <cell r="AF1128">
            <v>20.632650000000002</v>
          </cell>
        </row>
        <row r="1129">
          <cell r="A1129" t="str">
            <v>JATIKELING - BASE2. Middle Value</v>
          </cell>
          <cell r="B1129" t="str">
            <v>Gas</v>
          </cell>
          <cell r="C1129" t="str">
            <v>2. Middle Value</v>
          </cell>
          <cell r="D1129" t="str">
            <v>JATIKELING - BASE</v>
          </cell>
          <cell r="E1129" t="str">
            <v>JATIKELING</v>
          </cell>
          <cell r="F1129" t="str">
            <v>E0. On Production</v>
          </cell>
          <cell r="G1129" t="str">
            <v>PT PERTAMINA EP</v>
          </cell>
          <cell r="H1129">
            <v>14.516999999999999</v>
          </cell>
          <cell r="K1129">
            <v>7750</v>
          </cell>
          <cell r="L1129" t="str">
            <v/>
          </cell>
          <cell r="M1129">
            <v>0.28000000000000003</v>
          </cell>
          <cell r="N1129">
            <v>900</v>
          </cell>
          <cell r="P1129" t="str">
            <v/>
          </cell>
          <cell r="Q1129">
            <v>0.27298129999999998</v>
          </cell>
          <cell r="R1129">
            <v>879.66250000000002</v>
          </cell>
          <cell r="S1129">
            <v>0.59436279999999997</v>
          </cell>
          <cell r="T1129">
            <v>0.83652159999999998</v>
          </cell>
          <cell r="U1129">
            <v>119.39269500237971</v>
          </cell>
          <cell r="V1129">
            <v>0.16117945805950329</v>
          </cell>
          <cell r="AA1129">
            <v>26.644870000000001</v>
          </cell>
          <cell r="AB1129">
            <v>0.49403540000000001</v>
          </cell>
          <cell r="AC1129">
            <v>0.66305239999999999</v>
          </cell>
          <cell r="AD1129">
            <v>9.625531690799999</v>
          </cell>
          <cell r="AE1129">
            <v>9.8229570000000006</v>
          </cell>
          <cell r="AF1129">
            <v>20.632650000000002</v>
          </cell>
        </row>
        <row r="1130">
          <cell r="A1130" t="str">
            <v>JATIKELING - BASE3. High Value</v>
          </cell>
          <cell r="B1130" t="str">
            <v>Gas</v>
          </cell>
          <cell r="C1130" t="str">
            <v>3. High Value</v>
          </cell>
          <cell r="D1130" t="str">
            <v>JATIKELING - BASE</v>
          </cell>
          <cell r="E1130" t="str">
            <v>JATIKELING</v>
          </cell>
          <cell r="F1130" t="str">
            <v>E0. On Production</v>
          </cell>
          <cell r="G1130" t="str">
            <v>PT PERTAMINA EP</v>
          </cell>
          <cell r="H1130">
            <v>14.516999999999999</v>
          </cell>
          <cell r="K1130">
            <v>7750</v>
          </cell>
          <cell r="L1130" t="str">
            <v/>
          </cell>
          <cell r="M1130">
            <v>0.28000000000000003</v>
          </cell>
          <cell r="N1130">
            <v>900</v>
          </cell>
          <cell r="P1130" t="str">
            <v/>
          </cell>
          <cell r="Q1130">
            <v>0.27298129999999998</v>
          </cell>
          <cell r="R1130">
            <v>879.66250000000002</v>
          </cell>
          <cell r="S1130">
            <v>0.59436279999999997</v>
          </cell>
          <cell r="T1130">
            <v>0.83652159999999998</v>
          </cell>
          <cell r="U1130">
            <v>119.39269500237971</v>
          </cell>
          <cell r="V1130">
            <v>0.16117945805950329</v>
          </cell>
          <cell r="AA1130">
            <v>26.644870000000001</v>
          </cell>
          <cell r="AB1130">
            <v>0.49403540000000001</v>
          </cell>
          <cell r="AC1130">
            <v>0.66305239999999999</v>
          </cell>
          <cell r="AD1130">
            <v>9.625531690799999</v>
          </cell>
          <cell r="AE1130">
            <v>9.8229570000000006</v>
          </cell>
          <cell r="AF1130">
            <v>20.632650000000002</v>
          </cell>
        </row>
        <row r="1131">
          <cell r="A1131" t="str">
            <v>PENGEMBANGAN LAPANGAN JATIKELING - POFD PHASE-21. Low Value</v>
          </cell>
          <cell r="B1131" t="str">
            <v>Gas</v>
          </cell>
          <cell r="C1131" t="str">
            <v>1. Low Value</v>
          </cell>
          <cell r="D1131" t="str">
            <v>PENGEMBANGAN LAPANGAN JATIKELING - POFD PHASE-2</v>
          </cell>
          <cell r="E1131" t="str">
            <v>JATIKELING</v>
          </cell>
          <cell r="F1131" t="str">
            <v>E0. On Production</v>
          </cell>
          <cell r="G1131" t="str">
            <v>PT PERTAMINA EP</v>
          </cell>
          <cell r="H1131">
            <v>14.516999999999999</v>
          </cell>
          <cell r="K1131">
            <v>7750</v>
          </cell>
          <cell r="L1131" t="str">
            <v/>
          </cell>
          <cell r="M1131">
            <v>0.28000000000000003</v>
          </cell>
          <cell r="N1131">
            <v>900</v>
          </cell>
          <cell r="P1131" t="str">
            <v/>
          </cell>
          <cell r="Q1131">
            <v>0.27298129999999998</v>
          </cell>
          <cell r="R1131">
            <v>879.66250000000002</v>
          </cell>
          <cell r="S1131">
            <v>0.59436279999999997</v>
          </cell>
          <cell r="T1131">
            <v>0.83652159999999998</v>
          </cell>
          <cell r="U1131">
            <v>119.39269500237971</v>
          </cell>
          <cell r="V1131">
            <v>0.16117945805950329</v>
          </cell>
          <cell r="AA1131">
            <v>26.644870000000001</v>
          </cell>
          <cell r="AB1131">
            <v>0.49403540000000001</v>
          </cell>
          <cell r="AC1131">
            <v>0.66305239999999999</v>
          </cell>
          <cell r="AD1131">
            <v>9.625531690799999</v>
          </cell>
          <cell r="AE1131">
            <v>9.8229570000000006</v>
          </cell>
          <cell r="AF1131">
            <v>20.632650000000002</v>
          </cell>
        </row>
        <row r="1132">
          <cell r="A1132" t="str">
            <v>PENGEMBANGAN LAPANGAN JATIKELING - POFD PHASE-22. Middle Value</v>
          </cell>
          <cell r="B1132" t="str">
            <v>Gas</v>
          </cell>
          <cell r="C1132" t="str">
            <v>2. Middle Value</v>
          </cell>
          <cell r="D1132" t="str">
            <v>PENGEMBANGAN LAPANGAN JATIKELING - POFD PHASE-2</v>
          </cell>
          <cell r="E1132" t="str">
            <v>JATIKELING</v>
          </cell>
          <cell r="F1132" t="str">
            <v>E0. On Production</v>
          </cell>
          <cell r="G1132" t="str">
            <v>PT PERTAMINA EP</v>
          </cell>
          <cell r="H1132">
            <v>14.516999999999999</v>
          </cell>
          <cell r="K1132">
            <v>7750</v>
          </cell>
          <cell r="L1132" t="str">
            <v/>
          </cell>
          <cell r="M1132">
            <v>0.28000000000000003</v>
          </cell>
          <cell r="N1132">
            <v>900</v>
          </cell>
          <cell r="P1132" t="str">
            <v/>
          </cell>
          <cell r="Q1132">
            <v>0.27298129999999998</v>
          </cell>
          <cell r="R1132">
            <v>879.66250000000002</v>
          </cell>
          <cell r="S1132">
            <v>0.59436279999999997</v>
          </cell>
          <cell r="T1132">
            <v>0.83652159999999998</v>
          </cell>
          <cell r="U1132">
            <v>119.39269500237971</v>
          </cell>
          <cell r="V1132">
            <v>0.16117945805950329</v>
          </cell>
          <cell r="AA1132">
            <v>26.644870000000001</v>
          </cell>
          <cell r="AB1132">
            <v>0.49403540000000001</v>
          </cell>
          <cell r="AC1132">
            <v>0.66305239999999999</v>
          </cell>
          <cell r="AD1132">
            <v>9.625531690799999</v>
          </cell>
          <cell r="AE1132">
            <v>9.8229570000000006</v>
          </cell>
          <cell r="AF1132">
            <v>20.632650000000002</v>
          </cell>
        </row>
        <row r="1133">
          <cell r="A1133" t="str">
            <v>PENGEMBANGAN LAPANGAN JATIKELING - POFD PHASE-23. High Value</v>
          </cell>
          <cell r="B1133" t="str">
            <v>Gas</v>
          </cell>
          <cell r="C1133" t="str">
            <v>3. High Value</v>
          </cell>
          <cell r="D1133" t="str">
            <v>PENGEMBANGAN LAPANGAN JATIKELING - POFD PHASE-2</v>
          </cell>
          <cell r="E1133" t="str">
            <v>JATIKELING</v>
          </cell>
          <cell r="F1133" t="str">
            <v>E0. On Production</v>
          </cell>
          <cell r="G1133" t="str">
            <v>PT PERTAMINA EP</v>
          </cell>
          <cell r="H1133">
            <v>14.516999999999999</v>
          </cell>
          <cell r="K1133">
            <v>7750</v>
          </cell>
          <cell r="L1133" t="str">
            <v/>
          </cell>
          <cell r="M1133">
            <v>0.28000000000000003</v>
          </cell>
          <cell r="N1133">
            <v>900</v>
          </cell>
          <cell r="P1133" t="str">
            <v/>
          </cell>
          <cell r="Q1133">
            <v>0.27298129999999998</v>
          </cell>
          <cell r="R1133">
            <v>879.66250000000002</v>
          </cell>
          <cell r="S1133">
            <v>0.59436279999999997</v>
          </cell>
          <cell r="T1133">
            <v>0.83652159999999998</v>
          </cell>
          <cell r="U1133">
            <v>119.39269500237971</v>
          </cell>
          <cell r="V1133">
            <v>0.16117945805950329</v>
          </cell>
          <cell r="AA1133">
            <v>26.644870000000001</v>
          </cell>
          <cell r="AB1133">
            <v>0.49403540000000001</v>
          </cell>
          <cell r="AC1133">
            <v>0.66305239999999999</v>
          </cell>
          <cell r="AD1133">
            <v>9.625531690799999</v>
          </cell>
          <cell r="AE1133">
            <v>9.8229570000000006</v>
          </cell>
          <cell r="AF1133">
            <v>20.632650000000002</v>
          </cell>
        </row>
        <row r="1134">
          <cell r="A1134" t="str">
            <v>PENGEMBANGAN LAPANGAN LIMAU TENGAH POFD3. High Value</v>
          </cell>
          <cell r="B1134" t="str">
            <v>Oil-Gas</v>
          </cell>
          <cell r="C1134" t="str">
            <v>3. High Value</v>
          </cell>
          <cell r="D1134" t="str">
            <v>PENGEMBANGAN LAPANGAN LIMAU TENGAH POFD</v>
          </cell>
          <cell r="E1134" t="str">
            <v>LIMAU TENGAH</v>
          </cell>
          <cell r="F1134" t="str">
            <v>E0. On Production</v>
          </cell>
          <cell r="G1134" t="str">
            <v>PT PERTAMINA EP</v>
          </cell>
          <cell r="H1134">
            <v>12.565</v>
          </cell>
          <cell r="K1134">
            <v>4695</v>
          </cell>
          <cell r="L1134">
            <v>94</v>
          </cell>
          <cell r="M1134">
            <v>0.22</v>
          </cell>
          <cell r="N1134">
            <v>200</v>
          </cell>
          <cell r="O1134">
            <v>0</v>
          </cell>
          <cell r="P1134" t="str">
            <v/>
          </cell>
          <cell r="Q1134">
            <v>0.21184629999999999</v>
          </cell>
          <cell r="R1134">
            <v>191.39320000000001</v>
          </cell>
          <cell r="S1134">
            <v>0.74904680000000001</v>
          </cell>
          <cell r="T1134">
            <v>0.5713085</v>
          </cell>
          <cell r="U1134">
            <v>17.351100509553138</v>
          </cell>
          <cell r="V1134">
            <v>2.3423886836711441E-2</v>
          </cell>
          <cell r="AA1134">
            <v>154.51750000000001</v>
          </cell>
          <cell r="AB1134">
            <v>20.95468</v>
          </cell>
          <cell r="AC1134">
            <v>0.27741359999999998</v>
          </cell>
          <cell r="AD1134">
            <v>3.4857018839999996</v>
          </cell>
          <cell r="AE1134">
            <v>2.6038239999999999</v>
          </cell>
          <cell r="AF1134">
            <v>153.88560000000001</v>
          </cell>
        </row>
        <row r="1135">
          <cell r="A1135" t="str">
            <v>LITA - BASE1. Low Value</v>
          </cell>
          <cell r="B1135" t="str">
            <v>Oil-Gas</v>
          </cell>
          <cell r="C1135" t="str">
            <v>1. Low Value</v>
          </cell>
          <cell r="D1135" t="str">
            <v>LITA - BASE</v>
          </cell>
          <cell r="E1135" t="str">
            <v>LITA</v>
          </cell>
          <cell r="F1135" t="str">
            <v>E0. On Production</v>
          </cell>
          <cell r="G1135" t="str">
            <v>PT PERTAMINA HULU ENERGI OSES</v>
          </cell>
          <cell r="H1135">
            <v>3.2</v>
          </cell>
          <cell r="K1135">
            <v>3280</v>
          </cell>
          <cell r="L1135">
            <v>83.600000000000009</v>
          </cell>
          <cell r="M1135">
            <v>0.28999999999999998</v>
          </cell>
          <cell r="N1135">
            <v>1500</v>
          </cell>
          <cell r="O1135">
            <v>0</v>
          </cell>
          <cell r="P1135" t="str">
            <v/>
          </cell>
          <cell r="Q1135">
            <v>0.28666000000000003</v>
          </cell>
          <cell r="R1135">
            <v>1500.0509999999999</v>
          </cell>
          <cell r="S1135">
            <v>0.62005160000000004</v>
          </cell>
          <cell r="T1135">
            <v>0.80118540000000005</v>
          </cell>
          <cell r="U1135">
            <v>213.61609927920725</v>
          </cell>
          <cell r="V1135">
            <v>0.28838051703181183</v>
          </cell>
          <cell r="AA1135">
            <v>24.141439999999999</v>
          </cell>
          <cell r="AB1135">
            <v>8.4999179999999992</v>
          </cell>
          <cell r="AC1135">
            <v>0.29815510000000001</v>
          </cell>
          <cell r="AD1135">
            <v>0.95409632000000011</v>
          </cell>
          <cell r="AE1135">
            <v>12.84675</v>
          </cell>
          <cell r="AF1135">
            <v>7.671138</v>
          </cell>
        </row>
        <row r="1136">
          <cell r="A1136" t="str">
            <v>LITA - BASE2. Middle Value</v>
          </cell>
          <cell r="B1136" t="str">
            <v>Oil-Gas</v>
          </cell>
          <cell r="C1136" t="str">
            <v>2. Middle Value</v>
          </cell>
          <cell r="D1136" t="str">
            <v>LITA - BASE</v>
          </cell>
          <cell r="E1136" t="str">
            <v>LITA</v>
          </cell>
          <cell r="F1136" t="str">
            <v>E0. On Production</v>
          </cell>
          <cell r="G1136" t="str">
            <v>PT PERTAMINA HULU ENERGI OSES</v>
          </cell>
          <cell r="H1136">
            <v>3.2</v>
          </cell>
          <cell r="K1136">
            <v>3280</v>
          </cell>
          <cell r="L1136">
            <v>83.600000000000009</v>
          </cell>
          <cell r="M1136">
            <v>0.28999999999999998</v>
          </cell>
          <cell r="N1136">
            <v>1500</v>
          </cell>
          <cell r="O1136">
            <v>0</v>
          </cell>
          <cell r="P1136" t="str">
            <v/>
          </cell>
          <cell r="Q1136">
            <v>0.28666000000000003</v>
          </cell>
          <cell r="R1136">
            <v>1500.0509999999999</v>
          </cell>
          <cell r="S1136">
            <v>0.62005160000000004</v>
          </cell>
          <cell r="T1136">
            <v>0.80118540000000005</v>
          </cell>
          <cell r="U1136">
            <v>213.61609927920725</v>
          </cell>
          <cell r="V1136">
            <v>0.28838051703181183</v>
          </cell>
          <cell r="AA1136">
            <v>24.141439999999999</v>
          </cell>
          <cell r="AB1136">
            <v>8.4999179999999992</v>
          </cell>
          <cell r="AC1136">
            <v>0.29815510000000001</v>
          </cell>
          <cell r="AD1136">
            <v>0.95409632000000011</v>
          </cell>
          <cell r="AE1136">
            <v>12.84675</v>
          </cell>
          <cell r="AF1136">
            <v>7.671138</v>
          </cell>
        </row>
        <row r="1137">
          <cell r="A1137" t="str">
            <v>LITA - BASE3. High Value</v>
          </cell>
          <cell r="B1137" t="str">
            <v>Oil-Gas</v>
          </cell>
          <cell r="C1137" t="str">
            <v>3. High Value</v>
          </cell>
          <cell r="D1137" t="str">
            <v>LITA - BASE</v>
          </cell>
          <cell r="E1137" t="str">
            <v>LITA</v>
          </cell>
          <cell r="F1137" t="str">
            <v>E0. On Production</v>
          </cell>
          <cell r="G1137" t="str">
            <v>PT PERTAMINA HULU ENERGI OSES</v>
          </cell>
          <cell r="H1137">
            <v>3.2</v>
          </cell>
          <cell r="K1137">
            <v>3280</v>
          </cell>
          <cell r="L1137">
            <v>83.600000000000009</v>
          </cell>
          <cell r="M1137">
            <v>0.28999999999999998</v>
          </cell>
          <cell r="N1137">
            <v>1500</v>
          </cell>
          <cell r="O1137">
            <v>0</v>
          </cell>
          <cell r="P1137" t="str">
            <v/>
          </cell>
          <cell r="Q1137">
            <v>0.28666000000000003</v>
          </cell>
          <cell r="R1137">
            <v>1500.0509999999999</v>
          </cell>
          <cell r="S1137">
            <v>0.62005160000000004</v>
          </cell>
          <cell r="T1137">
            <v>0.80118540000000005</v>
          </cell>
          <cell r="U1137">
            <v>213.61609927920725</v>
          </cell>
          <cell r="V1137">
            <v>0.28838051703181183</v>
          </cell>
          <cell r="AA1137">
            <v>24.141439999999999</v>
          </cell>
          <cell r="AB1137">
            <v>8.4999179999999992</v>
          </cell>
          <cell r="AC1137">
            <v>0.29815510000000001</v>
          </cell>
          <cell r="AD1137">
            <v>0.95409632000000011</v>
          </cell>
          <cell r="AE1137">
            <v>12.84675</v>
          </cell>
          <cell r="AF1137">
            <v>7.671138</v>
          </cell>
        </row>
        <row r="1138">
          <cell r="A1138" t="str">
            <v>LOYAK - BASE1. Low Value</v>
          </cell>
          <cell r="B1138" t="str">
            <v>Oil-Gas</v>
          </cell>
          <cell r="C1138" t="str">
            <v>1. Low Value</v>
          </cell>
          <cell r="D1138" t="str">
            <v>LOYAK - BASE</v>
          </cell>
          <cell r="E1138" t="str">
            <v>LOYAK</v>
          </cell>
          <cell r="F1138" t="str">
            <v>E4. Production Pending</v>
          </cell>
          <cell r="G1138" t="str">
            <v>PT PERTAMINA EP</v>
          </cell>
          <cell r="H1138">
            <v>7.7619999999999996</v>
          </cell>
          <cell r="K1138">
            <v>5682</v>
          </cell>
          <cell r="L1138">
            <v>113</v>
          </cell>
          <cell r="M1138">
            <v>0.26</v>
          </cell>
          <cell r="N1138" t="str">
            <v/>
          </cell>
          <cell r="P1138" t="str">
            <v/>
          </cell>
          <cell r="Q1138">
            <v>0.25882430000000001</v>
          </cell>
          <cell r="R1138">
            <v>101.7256</v>
          </cell>
          <cell r="S1138">
            <v>0.7089453</v>
          </cell>
          <cell r="T1138">
            <v>0.91359849999999998</v>
          </cell>
          <cell r="U1138">
            <v>17.053102943299173</v>
          </cell>
          <cell r="V1138">
            <v>2.3021591819994483E-2</v>
          </cell>
          <cell r="W1138">
            <v>0.63840777358490575</v>
          </cell>
          <cell r="AA1138">
            <v>156.91220000000001</v>
          </cell>
          <cell r="AB1138">
            <v>9.109496</v>
          </cell>
          <cell r="AC1138">
            <v>0.3487864</v>
          </cell>
          <cell r="AD1138">
            <v>2.7072800367999998</v>
          </cell>
          <cell r="AE1138">
            <v>2.2124090000000001</v>
          </cell>
          <cell r="AF1138">
            <v>157.13229999999999</v>
          </cell>
        </row>
        <row r="1139">
          <cell r="A1139" t="str">
            <v>LOYAK - BASE2. Middle Value</v>
          </cell>
          <cell r="B1139" t="str">
            <v>Oil-Gas</v>
          </cell>
          <cell r="C1139" t="str">
            <v>2. Middle Value</v>
          </cell>
          <cell r="D1139" t="str">
            <v>LOYAK - BASE</v>
          </cell>
          <cell r="E1139" t="str">
            <v>LOYAK</v>
          </cell>
          <cell r="F1139" t="str">
            <v>E4. Production Pending</v>
          </cell>
          <cell r="G1139" t="str">
            <v>PT PERTAMINA EP</v>
          </cell>
          <cell r="H1139">
            <v>7.7619999999999996</v>
          </cell>
          <cell r="K1139">
            <v>5682</v>
          </cell>
          <cell r="L1139">
            <v>113</v>
          </cell>
          <cell r="M1139">
            <v>0.26</v>
          </cell>
          <cell r="N1139" t="str">
            <v/>
          </cell>
          <cell r="P1139" t="str">
            <v/>
          </cell>
          <cell r="Q1139">
            <v>0.25882430000000001</v>
          </cell>
          <cell r="R1139">
            <v>101.7256</v>
          </cell>
          <cell r="S1139">
            <v>0.7089453</v>
          </cell>
          <cell r="T1139">
            <v>0.91359849999999998</v>
          </cell>
          <cell r="U1139">
            <v>17.053102943299173</v>
          </cell>
          <cell r="V1139">
            <v>2.3021591819994483E-2</v>
          </cell>
          <cell r="W1139">
            <v>0.63840777358490575</v>
          </cell>
          <cell r="AA1139">
            <v>156.91220000000001</v>
          </cell>
          <cell r="AB1139">
            <v>9.109496</v>
          </cell>
          <cell r="AC1139">
            <v>0.3487864</v>
          </cell>
          <cell r="AD1139">
            <v>2.7072800367999998</v>
          </cell>
          <cell r="AE1139">
            <v>2.2124090000000001</v>
          </cell>
          <cell r="AF1139">
            <v>157.13229999999999</v>
          </cell>
        </row>
        <row r="1140">
          <cell r="A1140" t="str">
            <v>JUATA - BASE1. Low Value</v>
          </cell>
          <cell r="B1140" t="str">
            <v>Oil-Gas</v>
          </cell>
          <cell r="C1140" t="str">
            <v>1. Low Value</v>
          </cell>
          <cell r="D1140" t="str">
            <v>JUATA - BASE</v>
          </cell>
          <cell r="E1140" t="str">
            <v>JUATA</v>
          </cell>
          <cell r="F1140" t="str">
            <v>E0. On Production</v>
          </cell>
          <cell r="G1140" t="str">
            <v>PT PERTAMINA EP</v>
          </cell>
          <cell r="H1140">
            <v>15.743</v>
          </cell>
          <cell r="K1140">
            <v>1280</v>
          </cell>
          <cell r="L1140" t="str">
            <v/>
          </cell>
          <cell r="M1140">
            <v>0.25</v>
          </cell>
          <cell r="N1140">
            <v>119</v>
          </cell>
          <cell r="P1140" t="str">
            <v/>
          </cell>
          <cell r="Q1140">
            <v>0.24948390000000001</v>
          </cell>
          <cell r="R1140">
            <v>124.446</v>
          </cell>
          <cell r="S1140">
            <v>0.86318870000000003</v>
          </cell>
          <cell r="T1140">
            <v>0.92522669999999996</v>
          </cell>
          <cell r="U1140">
            <v>24.795756894749019</v>
          </cell>
          <cell r="V1140">
            <v>3.3474130543675054E-2</v>
          </cell>
          <cell r="AA1140">
            <v>59.643749999999997</v>
          </cell>
          <cell r="AB1140">
            <v>64.61694</v>
          </cell>
          <cell r="AC1140">
            <v>0.27648070000000002</v>
          </cell>
          <cell r="AD1140">
            <v>4.3526356601000007</v>
          </cell>
          <cell r="AE1140">
            <v>3.851</v>
          </cell>
          <cell r="AF1140">
            <v>155.8571</v>
          </cell>
        </row>
        <row r="1141">
          <cell r="A1141" t="str">
            <v>JUATA - BASE2. Middle Value</v>
          </cell>
          <cell r="B1141" t="str">
            <v>Oil-Gas</v>
          </cell>
          <cell r="C1141" t="str">
            <v>2. Middle Value</v>
          </cell>
          <cell r="D1141" t="str">
            <v>JUATA - BASE</v>
          </cell>
          <cell r="E1141" t="str">
            <v>JUATA</v>
          </cell>
          <cell r="F1141" t="str">
            <v>E0. On Production</v>
          </cell>
          <cell r="G1141" t="str">
            <v>PT PERTAMINA EP</v>
          </cell>
          <cell r="H1141">
            <v>27.274999999999999</v>
          </cell>
          <cell r="K1141">
            <v>1280</v>
          </cell>
          <cell r="L1141" t="str">
            <v/>
          </cell>
          <cell r="M1141">
            <v>0.25</v>
          </cell>
          <cell r="N1141">
            <v>119</v>
          </cell>
          <cell r="P1141" t="str">
            <v/>
          </cell>
          <cell r="Q1141">
            <v>0.24948390000000001</v>
          </cell>
          <cell r="R1141">
            <v>124.446</v>
          </cell>
          <cell r="S1141">
            <v>0.86318870000000003</v>
          </cell>
          <cell r="T1141">
            <v>0.92522669999999996</v>
          </cell>
          <cell r="U1141">
            <v>24.795756894749019</v>
          </cell>
          <cell r="V1141">
            <v>3.3474130543675054E-2</v>
          </cell>
          <cell r="AA1141">
            <v>59.643749999999997</v>
          </cell>
          <cell r="AB1141">
            <v>64.61694</v>
          </cell>
          <cell r="AC1141">
            <v>0.27648070000000002</v>
          </cell>
          <cell r="AD1141">
            <v>7.5410110925000007</v>
          </cell>
          <cell r="AE1141">
            <v>3.851</v>
          </cell>
          <cell r="AF1141">
            <v>155.8571</v>
          </cell>
        </row>
        <row r="1142">
          <cell r="A1142" t="str">
            <v>JUATA - BASE3. High Value</v>
          </cell>
          <cell r="B1142" t="str">
            <v>Oil-Gas</v>
          </cell>
          <cell r="C1142" t="str">
            <v>3. High Value</v>
          </cell>
          <cell r="D1142" t="str">
            <v>JUATA - BASE</v>
          </cell>
          <cell r="E1142" t="str">
            <v>JUATA</v>
          </cell>
          <cell r="F1142" t="str">
            <v>E0. On Production</v>
          </cell>
          <cell r="G1142" t="str">
            <v>PT PERTAMINA EP</v>
          </cell>
          <cell r="H1142">
            <v>32.817999999999998</v>
          </cell>
          <cell r="K1142">
            <v>1280</v>
          </cell>
          <cell r="L1142" t="str">
            <v/>
          </cell>
          <cell r="M1142">
            <v>0.25</v>
          </cell>
          <cell r="N1142">
            <v>119</v>
          </cell>
          <cell r="P1142" t="str">
            <v/>
          </cell>
          <cell r="Q1142">
            <v>0.24948390000000001</v>
          </cell>
          <cell r="R1142">
            <v>124.446</v>
          </cell>
          <cell r="S1142">
            <v>0.86318870000000003</v>
          </cell>
          <cell r="T1142">
            <v>0.92522669999999996</v>
          </cell>
          <cell r="U1142">
            <v>24.795756894749019</v>
          </cell>
          <cell r="V1142">
            <v>3.3474130543675054E-2</v>
          </cell>
          <cell r="AA1142">
            <v>59.643749999999997</v>
          </cell>
          <cell r="AB1142">
            <v>64.61694</v>
          </cell>
          <cell r="AC1142">
            <v>0.27648070000000002</v>
          </cell>
          <cell r="AD1142">
            <v>9.0735436126</v>
          </cell>
          <cell r="AE1142">
            <v>3.851</v>
          </cell>
          <cell r="AF1142">
            <v>155.8571</v>
          </cell>
        </row>
        <row r="1143">
          <cell r="A1143" t="str">
            <v>PENGEMBANGAN LAPANGAN JUATA POFD1. Low Value</v>
          </cell>
          <cell r="B1143" t="str">
            <v>Oil-Gas</v>
          </cell>
          <cell r="C1143" t="str">
            <v>1. Low Value</v>
          </cell>
          <cell r="D1143" t="str">
            <v>PENGEMBANGAN LAPANGAN JUATA POFD</v>
          </cell>
          <cell r="E1143" t="str">
            <v>JUATA</v>
          </cell>
          <cell r="F1143" t="str">
            <v>E5. Development Unclarified</v>
          </cell>
          <cell r="G1143" t="str">
            <v>PT PERTAMINA EP</v>
          </cell>
          <cell r="H1143">
            <v>15.743</v>
          </cell>
          <cell r="K1143">
            <v>1280</v>
          </cell>
          <cell r="L1143" t="str">
            <v/>
          </cell>
          <cell r="M1143">
            <v>0.25</v>
          </cell>
          <cell r="N1143">
            <v>119</v>
          </cell>
          <cell r="P1143" t="str">
            <v/>
          </cell>
          <cell r="Q1143">
            <v>0.24948390000000001</v>
          </cell>
          <cell r="R1143">
            <v>124.446</v>
          </cell>
          <cell r="S1143">
            <v>0.86318870000000003</v>
          </cell>
          <cell r="T1143">
            <v>0.92522669999999996</v>
          </cell>
          <cell r="U1143">
            <v>24.795756894749019</v>
          </cell>
          <cell r="V1143">
            <v>3.3474130543675054E-2</v>
          </cell>
          <cell r="AA1143">
            <v>59.643749999999997</v>
          </cell>
          <cell r="AB1143">
            <v>64.61694</v>
          </cell>
          <cell r="AC1143">
            <v>0.27648070000000002</v>
          </cell>
          <cell r="AD1143">
            <v>4.3526356601000007</v>
          </cell>
          <cell r="AE1143">
            <v>3.851</v>
          </cell>
          <cell r="AF1143">
            <v>155.8571</v>
          </cell>
        </row>
        <row r="1144">
          <cell r="A1144" t="str">
            <v>PENGEMBANGAN LAPANGAN JUATA POFD2. Middle Value</v>
          </cell>
          <cell r="B1144" t="str">
            <v>Oil-Gas</v>
          </cell>
          <cell r="C1144" t="str">
            <v>2. Middle Value</v>
          </cell>
          <cell r="D1144" t="str">
            <v>PENGEMBANGAN LAPANGAN JUATA POFD</v>
          </cell>
          <cell r="E1144" t="str">
            <v>JUATA</v>
          </cell>
          <cell r="F1144" t="str">
            <v>E5. Development Unclarified</v>
          </cell>
          <cell r="G1144" t="str">
            <v>PT PERTAMINA EP</v>
          </cell>
          <cell r="H1144">
            <v>27.274999999999999</v>
          </cell>
          <cell r="K1144">
            <v>1280</v>
          </cell>
          <cell r="L1144" t="str">
            <v/>
          </cell>
          <cell r="M1144">
            <v>0.25</v>
          </cell>
          <cell r="N1144">
            <v>119</v>
          </cell>
          <cell r="P1144" t="str">
            <v/>
          </cell>
          <cell r="Q1144">
            <v>0.24948390000000001</v>
          </cell>
          <cell r="R1144">
            <v>124.446</v>
          </cell>
          <cell r="S1144">
            <v>0.86318870000000003</v>
          </cell>
          <cell r="T1144">
            <v>0.92522669999999996</v>
          </cell>
          <cell r="U1144">
            <v>24.795756894749019</v>
          </cell>
          <cell r="V1144">
            <v>3.3474130543675054E-2</v>
          </cell>
          <cell r="AA1144">
            <v>59.643749999999997</v>
          </cell>
          <cell r="AB1144">
            <v>64.61694</v>
          </cell>
          <cell r="AC1144">
            <v>0.27648070000000002</v>
          </cell>
          <cell r="AD1144">
            <v>7.5410110925000007</v>
          </cell>
          <cell r="AE1144">
            <v>3.851</v>
          </cell>
          <cell r="AF1144">
            <v>155.8571</v>
          </cell>
        </row>
        <row r="1145">
          <cell r="A1145" t="str">
            <v>PENGEMBANGAN LAPANGAN JUATA POFD3. High Value</v>
          </cell>
          <cell r="B1145" t="str">
            <v>Oil-Gas</v>
          </cell>
          <cell r="C1145" t="str">
            <v>3. High Value</v>
          </cell>
          <cell r="D1145" t="str">
            <v>PENGEMBANGAN LAPANGAN JUATA POFD</v>
          </cell>
          <cell r="E1145" t="str">
            <v>JUATA</v>
          </cell>
          <cell r="F1145" t="str">
            <v>E5. Development Unclarified</v>
          </cell>
          <cell r="G1145" t="str">
            <v>PT PERTAMINA EP</v>
          </cell>
          <cell r="H1145">
            <v>32.817999999999998</v>
          </cell>
          <cell r="K1145">
            <v>1280</v>
          </cell>
          <cell r="L1145" t="str">
            <v/>
          </cell>
          <cell r="M1145">
            <v>0.25</v>
          </cell>
          <cell r="N1145">
            <v>119</v>
          </cell>
          <cell r="P1145" t="str">
            <v/>
          </cell>
          <cell r="Q1145">
            <v>0.24948390000000001</v>
          </cell>
          <cell r="R1145">
            <v>124.446</v>
          </cell>
          <cell r="S1145">
            <v>0.86318870000000003</v>
          </cell>
          <cell r="T1145">
            <v>0.92522669999999996</v>
          </cell>
          <cell r="U1145">
            <v>24.795756894749019</v>
          </cell>
          <cell r="V1145">
            <v>3.3474130543675054E-2</v>
          </cell>
          <cell r="AA1145">
            <v>59.643749999999997</v>
          </cell>
          <cell r="AB1145">
            <v>64.61694</v>
          </cell>
          <cell r="AC1145">
            <v>0.27648070000000002</v>
          </cell>
          <cell r="AD1145">
            <v>9.0735436126</v>
          </cell>
          <cell r="AE1145">
            <v>3.851</v>
          </cell>
          <cell r="AF1145">
            <v>155.8571</v>
          </cell>
        </row>
        <row r="1146">
          <cell r="A1146" t="str">
            <v>KANDANGHAUR TIMUR - BASE1. Low Value</v>
          </cell>
          <cell r="B1146" t="str">
            <v>Oil-Gas</v>
          </cell>
          <cell r="C1146" t="str">
            <v>1. Low Value</v>
          </cell>
          <cell r="D1146" t="str">
            <v>KANDANGHAUR TIMUR - BASE</v>
          </cell>
          <cell r="E1146" t="str">
            <v>KANDANGHAUR TIMUR</v>
          </cell>
          <cell r="F1146" t="str">
            <v>E0. On Production</v>
          </cell>
          <cell r="G1146" t="str">
            <v>PT PERTAMINA EP</v>
          </cell>
          <cell r="H1146">
            <v>16.451000000000001</v>
          </cell>
          <cell r="I1146">
            <v>0.11799999999999999</v>
          </cell>
          <cell r="K1146">
            <v>4649</v>
          </cell>
          <cell r="L1146" t="str">
            <v/>
          </cell>
          <cell r="M1146">
            <v>0.2</v>
          </cell>
          <cell r="N1146" t="str">
            <v/>
          </cell>
          <cell r="P1146" t="str">
            <v/>
          </cell>
          <cell r="Q1146">
            <v>0.19159709999999999</v>
          </cell>
          <cell r="R1146">
            <v>106.1219</v>
          </cell>
          <cell r="S1146">
            <v>0.56664709999999996</v>
          </cell>
          <cell r="T1146">
            <v>0.81869650000000005</v>
          </cell>
          <cell r="U1146">
            <v>9.4325594811552413</v>
          </cell>
          <cell r="V1146">
            <v>1.2733901561199605E-2</v>
          </cell>
          <cell r="AA1146">
            <v>108.26730000000001</v>
          </cell>
          <cell r="AB1146">
            <v>2.8398940000000001</v>
          </cell>
          <cell r="AC1146">
            <v>0.3418757</v>
          </cell>
          <cell r="AD1146">
            <v>5.6241971407000007</v>
          </cell>
          <cell r="AE1146">
            <v>1.629613</v>
          </cell>
          <cell r="AF1146">
            <v>18.46585</v>
          </cell>
        </row>
        <row r="1147">
          <cell r="A1147" t="str">
            <v>KANDANGHAUR TIMUR - BASE2. Middle Value</v>
          </cell>
          <cell r="B1147" t="str">
            <v>Oil-Gas</v>
          </cell>
          <cell r="C1147" t="str">
            <v>2. Middle Value</v>
          </cell>
          <cell r="D1147" t="str">
            <v>KANDANGHAUR TIMUR - BASE</v>
          </cell>
          <cell r="E1147" t="str">
            <v>KANDANGHAUR TIMUR</v>
          </cell>
          <cell r="F1147" t="str">
            <v>E0. On Production</v>
          </cell>
          <cell r="G1147" t="str">
            <v>PT PERTAMINA EP</v>
          </cell>
          <cell r="H1147">
            <v>16.451000000000001</v>
          </cell>
          <cell r="I1147">
            <v>0.11799999999999999</v>
          </cell>
          <cell r="K1147">
            <v>4649</v>
          </cell>
          <cell r="L1147" t="str">
            <v/>
          </cell>
          <cell r="M1147">
            <v>0.2</v>
          </cell>
          <cell r="N1147" t="str">
            <v/>
          </cell>
          <cell r="P1147" t="str">
            <v/>
          </cell>
          <cell r="Q1147">
            <v>0.19159709999999999</v>
          </cell>
          <cell r="R1147">
            <v>106.1219</v>
          </cell>
          <cell r="S1147">
            <v>0.56664709999999996</v>
          </cell>
          <cell r="T1147">
            <v>0.81869650000000005</v>
          </cell>
          <cell r="U1147">
            <v>9.4325594811552413</v>
          </cell>
          <cell r="V1147">
            <v>1.2733901561199605E-2</v>
          </cell>
          <cell r="AA1147">
            <v>108.26730000000001</v>
          </cell>
          <cell r="AB1147">
            <v>2.8398940000000001</v>
          </cell>
          <cell r="AC1147">
            <v>0.3418757</v>
          </cell>
          <cell r="AD1147">
            <v>5.6241971407000007</v>
          </cell>
          <cell r="AE1147">
            <v>1.629613</v>
          </cell>
          <cell r="AF1147">
            <v>18.46585</v>
          </cell>
        </row>
        <row r="1148">
          <cell r="A1148" t="str">
            <v>KANDANGHAUR TIMUR - BASE3. High Value</v>
          </cell>
          <cell r="B1148" t="str">
            <v>Oil-Gas</v>
          </cell>
          <cell r="C1148" t="str">
            <v>3. High Value</v>
          </cell>
          <cell r="D1148" t="str">
            <v>KANDANGHAUR TIMUR - BASE</v>
          </cell>
          <cell r="E1148" t="str">
            <v>KANDANGHAUR TIMUR</v>
          </cell>
          <cell r="F1148" t="str">
            <v>E0. On Production</v>
          </cell>
          <cell r="G1148" t="str">
            <v>PT PERTAMINA EP</v>
          </cell>
          <cell r="H1148">
            <v>22.765999999999998</v>
          </cell>
          <cell r="I1148">
            <v>0.11799999999999999</v>
          </cell>
          <cell r="K1148">
            <v>4649</v>
          </cell>
          <cell r="L1148" t="str">
            <v/>
          </cell>
          <cell r="M1148">
            <v>0.2</v>
          </cell>
          <cell r="N1148" t="str">
            <v/>
          </cell>
          <cell r="P1148" t="str">
            <v/>
          </cell>
          <cell r="Q1148">
            <v>0.19159709999999999</v>
          </cell>
          <cell r="R1148">
            <v>106.1219</v>
          </cell>
          <cell r="S1148">
            <v>0.56664709999999996</v>
          </cell>
          <cell r="T1148">
            <v>0.81869650000000005</v>
          </cell>
          <cell r="U1148">
            <v>9.4325594811552413</v>
          </cell>
          <cell r="V1148">
            <v>1.2733901561199605E-2</v>
          </cell>
          <cell r="AA1148">
            <v>108.26730000000001</v>
          </cell>
          <cell r="AB1148">
            <v>2.8398940000000001</v>
          </cell>
          <cell r="AC1148">
            <v>0.3418757</v>
          </cell>
          <cell r="AD1148">
            <v>7.7831421861999992</v>
          </cell>
          <cell r="AE1148">
            <v>1.629613</v>
          </cell>
          <cell r="AF1148">
            <v>18.46585</v>
          </cell>
        </row>
        <row r="1149">
          <cell r="A1149" t="str">
            <v>KARANG BARU - BASE1. Low Value</v>
          </cell>
          <cell r="B1149" t="str">
            <v>Oil-Gas</v>
          </cell>
          <cell r="C1149" t="str">
            <v>1. Low Value</v>
          </cell>
          <cell r="D1149" t="str">
            <v>KARANG BARU - BASE</v>
          </cell>
          <cell r="E1149" t="str">
            <v>KARANG BARU</v>
          </cell>
          <cell r="F1149" t="str">
            <v>E0. On Production</v>
          </cell>
          <cell r="G1149" t="str">
            <v>PT PERTAMINA EP</v>
          </cell>
          <cell r="H1149">
            <v>72.474000000000004</v>
          </cell>
          <cell r="I1149">
            <v>3.3740000000000001</v>
          </cell>
          <cell r="Q1149">
            <v>0.2983034</v>
          </cell>
          <cell r="R1149">
            <v>80.441249999999997</v>
          </cell>
          <cell r="S1149">
            <v>0.63820390000000005</v>
          </cell>
          <cell r="T1149">
            <v>0.84238550000000001</v>
          </cell>
          <cell r="U1149">
            <v>12.90052398397817</v>
          </cell>
          <cell r="V1149">
            <v>1.7415633882623904E-2</v>
          </cell>
          <cell r="AA1149">
            <v>25.256080000000001</v>
          </cell>
          <cell r="AB1149">
            <v>200.38419999999999</v>
          </cell>
          <cell r="AC1149">
            <v>0.35894559999999998</v>
          </cell>
          <cell r="AD1149">
            <v>26.0142234144</v>
          </cell>
          <cell r="AE1149">
            <v>8.0306800000000003</v>
          </cell>
          <cell r="AF1149">
            <v>918.851</v>
          </cell>
        </row>
        <row r="1150">
          <cell r="A1150" t="str">
            <v>KARANG BARU - BASE2. Middle Value</v>
          </cell>
          <cell r="B1150" t="str">
            <v>Oil-Gas</v>
          </cell>
          <cell r="C1150" t="str">
            <v>2. Middle Value</v>
          </cell>
          <cell r="D1150" t="str">
            <v>KARANG BARU - BASE</v>
          </cell>
          <cell r="E1150" t="str">
            <v>KARANG BARU</v>
          </cell>
          <cell r="F1150" t="str">
            <v>E0. On Production</v>
          </cell>
          <cell r="G1150" t="str">
            <v>PT PERTAMINA EP</v>
          </cell>
          <cell r="H1150">
            <v>95.832999999999998</v>
          </cell>
          <cell r="I1150">
            <v>3.3740000000000001</v>
          </cell>
          <cell r="Q1150">
            <v>0.2983034</v>
          </cell>
          <cell r="R1150">
            <v>80.441249999999997</v>
          </cell>
          <cell r="S1150">
            <v>0.63820390000000005</v>
          </cell>
          <cell r="T1150">
            <v>0.84238550000000001</v>
          </cell>
          <cell r="U1150">
            <v>12.90052398397817</v>
          </cell>
          <cell r="V1150">
            <v>1.7415633882623904E-2</v>
          </cell>
          <cell r="AA1150">
            <v>25.256080000000001</v>
          </cell>
          <cell r="AB1150">
            <v>200.38419999999999</v>
          </cell>
          <cell r="AC1150">
            <v>0.35894559999999998</v>
          </cell>
          <cell r="AD1150">
            <v>34.398833684799996</v>
          </cell>
          <cell r="AE1150">
            <v>8.0306800000000003</v>
          </cell>
          <cell r="AF1150">
            <v>918.851</v>
          </cell>
        </row>
        <row r="1151">
          <cell r="A1151" t="str">
            <v>KARANG BARU - BASE3. High Value</v>
          </cell>
          <cell r="B1151" t="str">
            <v>Oil-Gas</v>
          </cell>
          <cell r="C1151" t="str">
            <v>3. High Value</v>
          </cell>
          <cell r="D1151" t="str">
            <v>KARANG BARU - BASE</v>
          </cell>
          <cell r="E1151" t="str">
            <v>KARANG BARU</v>
          </cell>
          <cell r="F1151" t="str">
            <v>E0. On Production</v>
          </cell>
          <cell r="G1151" t="str">
            <v>PT PERTAMINA EP</v>
          </cell>
          <cell r="H1151">
            <v>121.276</v>
          </cell>
          <cell r="I1151">
            <v>3.3740000000000001</v>
          </cell>
          <cell r="Q1151">
            <v>0.2983034</v>
          </cell>
          <cell r="R1151">
            <v>80.441249999999997</v>
          </cell>
          <cell r="S1151">
            <v>0.63820390000000005</v>
          </cell>
          <cell r="T1151">
            <v>0.84238550000000001</v>
          </cell>
          <cell r="U1151">
            <v>12.90052398397817</v>
          </cell>
          <cell r="V1151">
            <v>1.7415633882623904E-2</v>
          </cell>
          <cell r="AA1151">
            <v>25.256080000000001</v>
          </cell>
          <cell r="AB1151">
            <v>200.38419999999999</v>
          </cell>
          <cell r="AC1151">
            <v>0.35894559999999998</v>
          </cell>
          <cell r="AD1151">
            <v>43.531486585599993</v>
          </cell>
          <cell r="AE1151">
            <v>8.0306800000000003</v>
          </cell>
          <cell r="AF1151">
            <v>918.851</v>
          </cell>
        </row>
        <row r="1152">
          <cell r="A1152" t="str">
            <v>PENGEMBANGAN LAPANGAN KARANG BARU POFD PHASE-21. Low Value</v>
          </cell>
          <cell r="B1152" t="str">
            <v>Oil-Gas</v>
          </cell>
          <cell r="C1152" t="str">
            <v>1. Low Value</v>
          </cell>
          <cell r="D1152" t="str">
            <v>PENGEMBANGAN LAPANGAN KARANG BARU POFD PHASE-2</v>
          </cell>
          <cell r="E1152" t="str">
            <v>KARANG BARU</v>
          </cell>
          <cell r="F1152" t="str">
            <v>E4. Production Pending</v>
          </cell>
          <cell r="G1152" t="str">
            <v>PT PERTAMINA EP</v>
          </cell>
          <cell r="H1152">
            <v>72.474000000000004</v>
          </cell>
          <cell r="Q1152">
            <v>0.2983034</v>
          </cell>
          <cell r="R1152">
            <v>80.441249999999997</v>
          </cell>
          <cell r="S1152">
            <v>0.63820390000000005</v>
          </cell>
          <cell r="T1152">
            <v>0.84238550000000001</v>
          </cell>
          <cell r="U1152">
            <v>12.90052398397817</v>
          </cell>
          <cell r="V1152">
            <v>1.7415633882623904E-2</v>
          </cell>
          <cell r="AA1152">
            <v>25.256080000000001</v>
          </cell>
          <cell r="AB1152">
            <v>200.38419999999999</v>
          </cell>
          <cell r="AC1152">
            <v>0.35894559999999998</v>
          </cell>
          <cell r="AD1152">
            <v>26.0142234144</v>
          </cell>
          <cell r="AE1152">
            <v>8.0306800000000003</v>
          </cell>
          <cell r="AF1152">
            <v>918.851</v>
          </cell>
        </row>
        <row r="1153">
          <cell r="A1153" t="str">
            <v>PENGEMBANGAN LAPANGAN KARANG BARU POFD PHASE-22. Middle Value</v>
          </cell>
          <cell r="B1153" t="str">
            <v>Oil-Gas</v>
          </cell>
          <cell r="C1153" t="str">
            <v>2. Middle Value</v>
          </cell>
          <cell r="D1153" t="str">
            <v>PENGEMBANGAN LAPANGAN KARANG BARU POFD PHASE-2</v>
          </cell>
          <cell r="E1153" t="str">
            <v>KARANG BARU</v>
          </cell>
          <cell r="F1153" t="str">
            <v>E4. Production Pending</v>
          </cell>
          <cell r="G1153" t="str">
            <v>PT PERTAMINA EP</v>
          </cell>
          <cell r="H1153">
            <v>95.832999999999998</v>
          </cell>
          <cell r="Q1153">
            <v>0.2983034</v>
          </cell>
          <cell r="R1153">
            <v>80.441249999999997</v>
          </cell>
          <cell r="S1153">
            <v>0.63820390000000005</v>
          </cell>
          <cell r="T1153">
            <v>0.84238550000000001</v>
          </cell>
          <cell r="U1153">
            <v>12.90052398397817</v>
          </cell>
          <cell r="V1153">
            <v>1.7415633882623904E-2</v>
          </cell>
          <cell r="AA1153">
            <v>25.256080000000001</v>
          </cell>
          <cell r="AB1153">
            <v>200.38419999999999</v>
          </cell>
          <cell r="AC1153">
            <v>0.35894559999999998</v>
          </cell>
          <cell r="AD1153">
            <v>34.398833684799996</v>
          </cell>
          <cell r="AE1153">
            <v>8.0306800000000003</v>
          </cell>
          <cell r="AF1153">
            <v>918.851</v>
          </cell>
        </row>
        <row r="1154">
          <cell r="A1154" t="str">
            <v>PENGEMBANGAN LAPANGAN KARANG BARU POFD PHASE-23. High Value</v>
          </cell>
          <cell r="B1154" t="str">
            <v>Oil-Gas</v>
          </cell>
          <cell r="C1154" t="str">
            <v>3. High Value</v>
          </cell>
          <cell r="D1154" t="str">
            <v>PENGEMBANGAN LAPANGAN KARANG BARU POFD PHASE-2</v>
          </cell>
          <cell r="E1154" t="str">
            <v>KARANG BARU</v>
          </cell>
          <cell r="F1154" t="str">
            <v>E4. Production Pending</v>
          </cell>
          <cell r="G1154" t="str">
            <v>PT PERTAMINA EP</v>
          </cell>
          <cell r="H1154">
            <v>121.276</v>
          </cell>
          <cell r="Q1154">
            <v>0.2983034</v>
          </cell>
          <cell r="R1154">
            <v>80.441249999999997</v>
          </cell>
          <cell r="S1154">
            <v>0.63820390000000005</v>
          </cell>
          <cell r="T1154">
            <v>0.84238550000000001</v>
          </cell>
          <cell r="U1154">
            <v>12.90052398397817</v>
          </cell>
          <cell r="V1154">
            <v>1.7415633882623904E-2</v>
          </cell>
          <cell r="AA1154">
            <v>25.256080000000001</v>
          </cell>
          <cell r="AB1154">
            <v>200.38419999999999</v>
          </cell>
          <cell r="AC1154">
            <v>0.35894559999999998</v>
          </cell>
          <cell r="AD1154">
            <v>43.531486585599993</v>
          </cell>
          <cell r="AE1154">
            <v>8.0306800000000003</v>
          </cell>
          <cell r="AF1154">
            <v>918.851</v>
          </cell>
        </row>
        <row r="1155">
          <cell r="A1155" t="str">
            <v>KARANG DEGAN - BASE1. Low Value</v>
          </cell>
          <cell r="B1155" t="str">
            <v>Gas</v>
          </cell>
          <cell r="C1155" t="str">
            <v>1. Low Value</v>
          </cell>
          <cell r="D1155" t="str">
            <v>KARANG DEGAN - BASE</v>
          </cell>
          <cell r="E1155" t="str">
            <v>KARANG DEGAN</v>
          </cell>
          <cell r="F1155" t="str">
            <v>E0. On Production</v>
          </cell>
          <cell r="G1155" t="str">
            <v>PT PERTAMINA EP</v>
          </cell>
          <cell r="H1155">
            <v>3.7450000000000001</v>
          </cell>
          <cell r="Q1155">
            <v>0.31480599999999997</v>
          </cell>
          <cell r="R1155">
            <v>971.29269999999997</v>
          </cell>
          <cell r="S1155">
            <v>0.66660920000000001</v>
          </cell>
          <cell r="T1155">
            <v>0.84944779999999998</v>
          </cell>
          <cell r="U1155">
            <v>173.14147974723929</v>
          </cell>
          <cell r="V1155">
            <v>0.23374001125214788</v>
          </cell>
          <cell r="AA1155">
            <v>9.4451110000000007</v>
          </cell>
          <cell r="AB1155">
            <v>0.80061780000000005</v>
          </cell>
          <cell r="AC1155">
            <v>0.57975650000000001</v>
          </cell>
          <cell r="AD1155">
            <v>2.1711880925</v>
          </cell>
          <cell r="AE1155">
            <v>11.957240000000001</v>
          </cell>
          <cell r="AF1155">
            <v>82.218180000000004</v>
          </cell>
        </row>
        <row r="1156">
          <cell r="A1156" t="str">
            <v>KARANG DEGAN - BASE2. Middle Value</v>
          </cell>
          <cell r="B1156" t="str">
            <v>Gas</v>
          </cell>
          <cell r="C1156" t="str">
            <v>2. Middle Value</v>
          </cell>
          <cell r="D1156" t="str">
            <v>KARANG DEGAN - BASE</v>
          </cell>
          <cell r="E1156" t="str">
            <v>KARANG DEGAN</v>
          </cell>
          <cell r="F1156" t="str">
            <v>E0. On Production</v>
          </cell>
          <cell r="G1156" t="str">
            <v>PT PERTAMINA EP</v>
          </cell>
          <cell r="H1156">
            <v>3.7450000000000001</v>
          </cell>
          <cell r="Q1156">
            <v>0.31480599999999997</v>
          </cell>
          <cell r="R1156">
            <v>971.29269999999997</v>
          </cell>
          <cell r="S1156">
            <v>0.66660920000000001</v>
          </cell>
          <cell r="T1156">
            <v>0.84944779999999998</v>
          </cell>
          <cell r="U1156">
            <v>173.14147974723929</v>
          </cell>
          <cell r="V1156">
            <v>0.23374001125214788</v>
          </cell>
          <cell r="AA1156">
            <v>9.4451110000000007</v>
          </cell>
          <cell r="AB1156">
            <v>0.80061780000000005</v>
          </cell>
          <cell r="AC1156">
            <v>0.57975650000000001</v>
          </cell>
          <cell r="AD1156">
            <v>2.1711880925</v>
          </cell>
          <cell r="AE1156">
            <v>11.957240000000001</v>
          </cell>
          <cell r="AF1156">
            <v>82.218180000000004</v>
          </cell>
        </row>
        <row r="1157">
          <cell r="A1157" t="str">
            <v>KARANG DEGAN - BASE3. High Value</v>
          </cell>
          <cell r="B1157" t="str">
            <v>Gas</v>
          </cell>
          <cell r="C1157" t="str">
            <v>3. High Value</v>
          </cell>
          <cell r="D1157" t="str">
            <v>KARANG DEGAN - BASE</v>
          </cell>
          <cell r="E1157" t="str">
            <v>KARANG DEGAN</v>
          </cell>
          <cell r="F1157" t="str">
            <v>E0. On Production</v>
          </cell>
          <cell r="G1157" t="str">
            <v>PT PERTAMINA EP</v>
          </cell>
          <cell r="H1157">
            <v>3.7450000000000001</v>
          </cell>
          <cell r="Q1157">
            <v>0.31480599999999997</v>
          </cell>
          <cell r="R1157">
            <v>971.29269999999997</v>
          </cell>
          <cell r="S1157">
            <v>0.66660920000000001</v>
          </cell>
          <cell r="T1157">
            <v>0.84944779999999998</v>
          </cell>
          <cell r="U1157">
            <v>173.14147974723929</v>
          </cell>
          <cell r="V1157">
            <v>0.23374001125214788</v>
          </cell>
          <cell r="AA1157">
            <v>9.4451110000000007</v>
          </cell>
          <cell r="AB1157">
            <v>0.80061780000000005</v>
          </cell>
          <cell r="AC1157">
            <v>0.57975650000000001</v>
          </cell>
          <cell r="AD1157">
            <v>2.1711880925</v>
          </cell>
          <cell r="AE1157">
            <v>11.957240000000001</v>
          </cell>
          <cell r="AF1157">
            <v>82.218180000000004</v>
          </cell>
        </row>
        <row r="1158">
          <cell r="A1158" t="str">
            <v>PENGEMBANGAN LAPANGAN KARANG DEGAN- POFD PHASE-21. Low Value</v>
          </cell>
          <cell r="B1158" t="str">
            <v>Gas</v>
          </cell>
          <cell r="C1158" t="str">
            <v>1. Low Value</v>
          </cell>
          <cell r="D1158" t="str">
            <v>PENGEMBANGAN LAPANGAN KARANG DEGAN- POFD PHASE-2</v>
          </cell>
          <cell r="E1158" t="str">
            <v>KARANG DEGAN</v>
          </cell>
          <cell r="F1158" t="str">
            <v>E0. On Production</v>
          </cell>
          <cell r="G1158" t="str">
            <v>PT PERTAMINA EP</v>
          </cell>
          <cell r="H1158">
            <v>3.7450000000000001</v>
          </cell>
          <cell r="Q1158">
            <v>0.31480599999999997</v>
          </cell>
          <cell r="R1158">
            <v>971.29269999999997</v>
          </cell>
          <cell r="S1158">
            <v>0.66660920000000001</v>
          </cell>
          <cell r="T1158">
            <v>0.84944779999999998</v>
          </cell>
          <cell r="U1158">
            <v>173.14147974723929</v>
          </cell>
          <cell r="V1158">
            <v>0.23374001125214788</v>
          </cell>
          <cell r="AA1158">
            <v>9.4451110000000007</v>
          </cell>
          <cell r="AB1158">
            <v>0.80061780000000005</v>
          </cell>
          <cell r="AC1158">
            <v>0.57975650000000001</v>
          </cell>
          <cell r="AD1158">
            <v>2.1711880925</v>
          </cell>
          <cell r="AE1158">
            <v>11.957240000000001</v>
          </cell>
          <cell r="AF1158">
            <v>82.218180000000004</v>
          </cell>
        </row>
        <row r="1159">
          <cell r="A1159" t="str">
            <v>PENGEMBANGAN LAPANGAN KARANG DEGAN- POFD PHASE-22. Middle Value</v>
          </cell>
          <cell r="B1159" t="str">
            <v>Gas</v>
          </cell>
          <cell r="C1159" t="str">
            <v>2. Middle Value</v>
          </cell>
          <cell r="D1159" t="str">
            <v>PENGEMBANGAN LAPANGAN KARANG DEGAN- POFD PHASE-2</v>
          </cell>
          <cell r="E1159" t="str">
            <v>KARANG DEGAN</v>
          </cell>
          <cell r="F1159" t="str">
            <v>E0. On Production</v>
          </cell>
          <cell r="G1159" t="str">
            <v>PT PERTAMINA EP</v>
          </cell>
          <cell r="H1159">
            <v>3.7450000000000001</v>
          </cell>
          <cell r="Q1159">
            <v>0.31480599999999997</v>
          </cell>
          <cell r="R1159">
            <v>971.29269999999997</v>
          </cell>
          <cell r="S1159">
            <v>0.66660920000000001</v>
          </cell>
          <cell r="T1159">
            <v>0.84944779999999998</v>
          </cell>
          <cell r="U1159">
            <v>173.14147974723929</v>
          </cell>
          <cell r="V1159">
            <v>0.23374001125214788</v>
          </cell>
          <cell r="AA1159">
            <v>9.4451110000000007</v>
          </cell>
          <cell r="AB1159">
            <v>0.80061780000000005</v>
          </cell>
          <cell r="AC1159">
            <v>0.57975650000000001</v>
          </cell>
          <cell r="AD1159">
            <v>2.1711880925</v>
          </cell>
          <cell r="AE1159">
            <v>11.957240000000001</v>
          </cell>
          <cell r="AF1159">
            <v>82.218180000000004</v>
          </cell>
        </row>
        <row r="1160">
          <cell r="A1160" t="str">
            <v>PENGEMBANGAN LAPANGAN KARANG DEGAN- POFD PHASE-23. High Value</v>
          </cell>
          <cell r="B1160" t="str">
            <v>Gas</v>
          </cell>
          <cell r="C1160" t="str">
            <v>3. High Value</v>
          </cell>
          <cell r="D1160" t="str">
            <v>PENGEMBANGAN LAPANGAN KARANG DEGAN- POFD PHASE-2</v>
          </cell>
          <cell r="E1160" t="str">
            <v>KARANG DEGAN</v>
          </cell>
          <cell r="F1160" t="str">
            <v>E0. On Production</v>
          </cell>
          <cell r="G1160" t="str">
            <v>PT PERTAMINA EP</v>
          </cell>
          <cell r="H1160">
            <v>3.7450000000000001</v>
          </cell>
          <cell r="Q1160">
            <v>0.31480599999999997</v>
          </cell>
          <cell r="R1160">
            <v>971.29269999999997</v>
          </cell>
          <cell r="S1160">
            <v>0.66660920000000001</v>
          </cell>
          <cell r="T1160">
            <v>0.84944779999999998</v>
          </cell>
          <cell r="U1160">
            <v>173.14147974723929</v>
          </cell>
          <cell r="V1160">
            <v>0.23374001125214788</v>
          </cell>
          <cell r="AA1160">
            <v>9.4451110000000007</v>
          </cell>
          <cell r="AB1160">
            <v>0.80061780000000005</v>
          </cell>
          <cell r="AC1160">
            <v>0.57975650000000001</v>
          </cell>
          <cell r="AD1160">
            <v>2.1711880925</v>
          </cell>
          <cell r="AE1160">
            <v>11.957240000000001</v>
          </cell>
          <cell r="AF1160">
            <v>82.218180000000004</v>
          </cell>
        </row>
        <row r="1161">
          <cell r="A1161" t="str">
            <v>KARANG ENGGAL - BASE1. Low Value</v>
          </cell>
          <cell r="B1161" t="str">
            <v>Oil-Gas</v>
          </cell>
          <cell r="C1161" t="str">
            <v>1. Low Value</v>
          </cell>
          <cell r="D1161" t="str">
            <v>KARANG ENGGAL - BASE</v>
          </cell>
          <cell r="E1161" t="str">
            <v>KARANG ENGGAL</v>
          </cell>
          <cell r="F1161" t="str">
            <v>E0. On Production</v>
          </cell>
          <cell r="G1161" t="str">
            <v>PT PERTAMINA EP</v>
          </cell>
          <cell r="H1161">
            <v>87.869</v>
          </cell>
          <cell r="I1161">
            <v>0.30599999999999999</v>
          </cell>
          <cell r="K1161">
            <v>8491</v>
          </cell>
          <cell r="L1161" t="str">
            <v/>
          </cell>
          <cell r="N1161" t="str">
            <v/>
          </cell>
          <cell r="P1161" t="str">
            <v/>
          </cell>
          <cell r="Q1161">
            <v>0.24553929999999999</v>
          </cell>
          <cell r="R1161">
            <v>861.96479999999997</v>
          </cell>
          <cell r="S1161">
            <v>0.73101830000000001</v>
          </cell>
          <cell r="T1161">
            <v>0.65166800000000003</v>
          </cell>
          <cell r="U1161">
            <v>100.82429384108829</v>
          </cell>
          <cell r="V1161">
            <v>0.1361122222780449</v>
          </cell>
          <cell r="AA1161">
            <v>133.20650000000001</v>
          </cell>
          <cell r="AB1161">
            <v>124.6721</v>
          </cell>
          <cell r="AC1161">
            <v>0.30786019999999997</v>
          </cell>
          <cell r="AD1161">
            <v>27.051367913799997</v>
          </cell>
          <cell r="AE1161">
            <v>53.541040000000002</v>
          </cell>
          <cell r="AF1161">
            <v>319.83550000000002</v>
          </cell>
        </row>
        <row r="1162">
          <cell r="A1162" t="str">
            <v>KARANG ENGGAL - BASE2. Middle Value</v>
          </cell>
          <cell r="B1162" t="str">
            <v>Oil-Gas</v>
          </cell>
          <cell r="C1162" t="str">
            <v>2. Middle Value</v>
          </cell>
          <cell r="D1162" t="str">
            <v>KARANG ENGGAL - BASE</v>
          </cell>
          <cell r="E1162" t="str">
            <v>KARANG ENGGAL</v>
          </cell>
          <cell r="F1162" t="str">
            <v>E0. On Production</v>
          </cell>
          <cell r="G1162" t="str">
            <v>PT PERTAMINA EP</v>
          </cell>
          <cell r="H1162">
            <v>110.336</v>
          </cell>
          <cell r="I1162">
            <v>0.30599999999999999</v>
          </cell>
          <cell r="K1162">
            <v>8491</v>
          </cell>
          <cell r="L1162" t="str">
            <v/>
          </cell>
          <cell r="N1162" t="str">
            <v/>
          </cell>
          <cell r="P1162" t="str">
            <v/>
          </cell>
          <cell r="Q1162">
            <v>0.24553929999999999</v>
          </cell>
          <cell r="R1162">
            <v>861.96479999999997</v>
          </cell>
          <cell r="S1162">
            <v>0.73101830000000001</v>
          </cell>
          <cell r="T1162">
            <v>0.65166800000000003</v>
          </cell>
          <cell r="U1162">
            <v>100.82429384108829</v>
          </cell>
          <cell r="V1162">
            <v>0.1361122222780449</v>
          </cell>
          <cell r="AA1162">
            <v>133.20650000000001</v>
          </cell>
          <cell r="AB1162">
            <v>124.6721</v>
          </cell>
          <cell r="AC1162">
            <v>0.30786019999999997</v>
          </cell>
          <cell r="AD1162">
            <v>33.968063027199996</v>
          </cell>
          <cell r="AE1162">
            <v>53.541040000000002</v>
          </cell>
          <cell r="AF1162">
            <v>319.83550000000002</v>
          </cell>
        </row>
        <row r="1163">
          <cell r="A1163" t="str">
            <v>KARANG ENGGAL - BASE3. High Value</v>
          </cell>
          <cell r="B1163" t="str">
            <v>Oil-Gas</v>
          </cell>
          <cell r="C1163" t="str">
            <v>3. High Value</v>
          </cell>
          <cell r="D1163" t="str">
            <v>KARANG ENGGAL - BASE</v>
          </cell>
          <cell r="E1163" t="str">
            <v>KARANG ENGGAL</v>
          </cell>
          <cell r="F1163" t="str">
            <v>E0. On Production</v>
          </cell>
          <cell r="G1163" t="str">
            <v>PT PERTAMINA EP</v>
          </cell>
          <cell r="H1163">
            <v>147.98500000000001</v>
          </cell>
          <cell r="I1163">
            <v>0.30599999999999999</v>
          </cell>
          <cell r="K1163">
            <v>8491</v>
          </cell>
          <cell r="L1163" t="str">
            <v/>
          </cell>
          <cell r="N1163" t="str">
            <v/>
          </cell>
          <cell r="P1163" t="str">
            <v/>
          </cell>
          <cell r="Q1163">
            <v>0.24553929999999999</v>
          </cell>
          <cell r="R1163">
            <v>861.96479999999997</v>
          </cell>
          <cell r="S1163">
            <v>0.73101830000000001</v>
          </cell>
          <cell r="T1163">
            <v>0.65166800000000003</v>
          </cell>
          <cell r="U1163">
            <v>100.82429384108829</v>
          </cell>
          <cell r="V1163">
            <v>0.1361122222780449</v>
          </cell>
          <cell r="AA1163">
            <v>133.20650000000001</v>
          </cell>
          <cell r="AB1163">
            <v>124.6721</v>
          </cell>
          <cell r="AC1163">
            <v>0.30786019999999997</v>
          </cell>
          <cell r="AD1163">
            <v>45.558691697</v>
          </cell>
          <cell r="AE1163">
            <v>53.541040000000002</v>
          </cell>
          <cell r="AF1163">
            <v>319.83550000000002</v>
          </cell>
        </row>
        <row r="1164">
          <cell r="A1164" t="str">
            <v>PENGEMBANGAN LAPANGAN KARANG ENGGAL - POFD PHASE-21. Low Value</v>
          </cell>
          <cell r="B1164" t="str">
            <v>Oil-Gas</v>
          </cell>
          <cell r="C1164" t="str">
            <v>1. Low Value</v>
          </cell>
          <cell r="D1164" t="str">
            <v>PENGEMBANGAN LAPANGAN KARANG ENGGAL - POFD PHASE-2</v>
          </cell>
          <cell r="E1164" t="str">
            <v>KARANG ENGGAL</v>
          </cell>
          <cell r="F1164" t="str">
            <v>E0. On Production</v>
          </cell>
          <cell r="G1164" t="str">
            <v>PT PERTAMINA EP</v>
          </cell>
          <cell r="H1164">
            <v>87.869</v>
          </cell>
          <cell r="K1164">
            <v>8491</v>
          </cell>
          <cell r="L1164" t="str">
            <v/>
          </cell>
          <cell r="N1164" t="str">
            <v/>
          </cell>
          <cell r="P1164" t="str">
            <v/>
          </cell>
          <cell r="Q1164">
            <v>0.24553929999999999</v>
          </cell>
          <cell r="R1164">
            <v>861.96479999999997</v>
          </cell>
          <cell r="S1164">
            <v>0.73101830000000001</v>
          </cell>
          <cell r="T1164">
            <v>0.65166800000000003</v>
          </cell>
          <cell r="U1164">
            <v>100.82429384108829</v>
          </cell>
          <cell r="V1164">
            <v>0.1361122222780449</v>
          </cell>
          <cell r="AA1164">
            <v>133.20650000000001</v>
          </cell>
          <cell r="AB1164">
            <v>124.6721</v>
          </cell>
          <cell r="AC1164">
            <v>0.30786019999999997</v>
          </cell>
          <cell r="AD1164">
            <v>27.051367913799997</v>
          </cell>
          <cell r="AE1164">
            <v>53.541040000000002</v>
          </cell>
          <cell r="AF1164">
            <v>319.83550000000002</v>
          </cell>
        </row>
        <row r="1165">
          <cell r="A1165" t="str">
            <v>PENGEMBANGAN LAPANGAN KARANG ENGGAL - POFD PHASE-22. Middle Value</v>
          </cell>
          <cell r="B1165" t="str">
            <v>Oil-Gas</v>
          </cell>
          <cell r="C1165" t="str">
            <v>2. Middle Value</v>
          </cell>
          <cell r="D1165" t="str">
            <v>PENGEMBANGAN LAPANGAN KARANG ENGGAL - POFD PHASE-2</v>
          </cell>
          <cell r="E1165" t="str">
            <v>KARANG ENGGAL</v>
          </cell>
          <cell r="F1165" t="str">
            <v>E0. On Production</v>
          </cell>
          <cell r="G1165" t="str">
            <v>PT PERTAMINA EP</v>
          </cell>
          <cell r="H1165">
            <v>110.336</v>
          </cell>
          <cell r="K1165">
            <v>8491</v>
          </cell>
          <cell r="L1165" t="str">
            <v/>
          </cell>
          <cell r="N1165" t="str">
            <v/>
          </cell>
          <cell r="P1165" t="str">
            <v/>
          </cell>
          <cell r="Q1165">
            <v>0.24553929999999999</v>
          </cell>
          <cell r="R1165">
            <v>861.96479999999997</v>
          </cell>
          <cell r="S1165">
            <v>0.73101830000000001</v>
          </cell>
          <cell r="T1165">
            <v>0.65166800000000003</v>
          </cell>
          <cell r="U1165">
            <v>100.82429384108829</v>
          </cell>
          <cell r="V1165">
            <v>0.1361122222780449</v>
          </cell>
          <cell r="AA1165">
            <v>133.20650000000001</v>
          </cell>
          <cell r="AB1165">
            <v>124.6721</v>
          </cell>
          <cell r="AC1165">
            <v>0.30786019999999997</v>
          </cell>
          <cell r="AD1165">
            <v>33.968063027199996</v>
          </cell>
          <cell r="AE1165">
            <v>53.541040000000002</v>
          </cell>
          <cell r="AF1165">
            <v>319.83550000000002</v>
          </cell>
        </row>
        <row r="1166">
          <cell r="A1166" t="str">
            <v>PENGEMBANGAN LAPANGAN KARANG ENGGAL - POFD PHASE-23. High Value</v>
          </cell>
          <cell r="B1166" t="str">
            <v>Oil-Gas</v>
          </cell>
          <cell r="C1166" t="str">
            <v>3. High Value</v>
          </cell>
          <cell r="D1166" t="str">
            <v>PENGEMBANGAN LAPANGAN KARANG ENGGAL - POFD PHASE-2</v>
          </cell>
          <cell r="E1166" t="str">
            <v>KARANG ENGGAL</v>
          </cell>
          <cell r="F1166" t="str">
            <v>E0. On Production</v>
          </cell>
          <cell r="G1166" t="str">
            <v>PT PERTAMINA EP</v>
          </cell>
          <cell r="H1166">
            <v>147.98500000000001</v>
          </cell>
          <cell r="K1166">
            <v>8491</v>
          </cell>
          <cell r="L1166" t="str">
            <v/>
          </cell>
          <cell r="N1166" t="str">
            <v/>
          </cell>
          <cell r="P1166" t="str">
            <v/>
          </cell>
          <cell r="Q1166">
            <v>0.24553929999999999</v>
          </cell>
          <cell r="R1166">
            <v>861.96479999999997</v>
          </cell>
          <cell r="S1166">
            <v>0.73101830000000001</v>
          </cell>
          <cell r="T1166">
            <v>0.65166800000000003</v>
          </cell>
          <cell r="U1166">
            <v>100.82429384108829</v>
          </cell>
          <cell r="V1166">
            <v>0.1361122222780449</v>
          </cell>
          <cell r="AA1166">
            <v>133.20650000000001</v>
          </cell>
          <cell r="AB1166">
            <v>124.6721</v>
          </cell>
          <cell r="AC1166">
            <v>0.30786019999999997</v>
          </cell>
          <cell r="AD1166">
            <v>45.558691697</v>
          </cell>
          <cell r="AE1166">
            <v>53.541040000000002</v>
          </cell>
          <cell r="AF1166">
            <v>319.83550000000002</v>
          </cell>
        </row>
        <row r="1167">
          <cell r="A1167" t="str">
            <v>KARANG TUNGGAL - BASE1. Low Value</v>
          </cell>
          <cell r="B1167" t="str">
            <v>Oil-Gas</v>
          </cell>
          <cell r="C1167" t="str">
            <v>1. Low Value</v>
          </cell>
          <cell r="D1167" t="str">
            <v>KARANG TUNGGAL - BASE</v>
          </cell>
          <cell r="E1167" t="str">
            <v>KARANG TUNGGAL</v>
          </cell>
          <cell r="F1167" t="str">
            <v>E7. Production Not Viable</v>
          </cell>
          <cell r="G1167" t="str">
            <v>PT PERTAMINA EP</v>
          </cell>
          <cell r="H1167">
            <v>11.93</v>
          </cell>
          <cell r="K1167">
            <v>11250</v>
          </cell>
          <cell r="L1167" t="str">
            <v/>
          </cell>
          <cell r="N1167" t="str">
            <v/>
          </cell>
          <cell r="P1167" t="str">
            <v/>
          </cell>
          <cell r="Q1167">
            <v>0.1078234</v>
          </cell>
          <cell r="R1167">
            <v>118.2338</v>
          </cell>
          <cell r="S1167">
            <v>0.75781169999999998</v>
          </cell>
          <cell r="T1167">
            <v>0.79773830000000001</v>
          </cell>
          <cell r="U1167">
            <v>7.7068413655278905</v>
          </cell>
          <cell r="V1167">
            <v>1.0404191936714291E-2</v>
          </cell>
          <cell r="AA1167">
            <v>20.322590000000002</v>
          </cell>
          <cell r="AB1167">
            <v>2.8071350000000002</v>
          </cell>
          <cell r="AC1167">
            <v>0.41645290000000001</v>
          </cell>
          <cell r="AD1167">
            <v>4.9682830970000005</v>
          </cell>
          <cell r="AE1167">
            <v>6.8292830000000002</v>
          </cell>
          <cell r="AF1167">
            <v>14.769360000000001</v>
          </cell>
        </row>
        <row r="1168">
          <cell r="A1168" t="str">
            <v>KARANG TUNGGAL - BASE2. Middle Value</v>
          </cell>
          <cell r="B1168" t="str">
            <v>Oil-Gas</v>
          </cell>
          <cell r="C1168" t="str">
            <v>2. Middle Value</v>
          </cell>
          <cell r="D1168" t="str">
            <v>KARANG TUNGGAL - BASE</v>
          </cell>
          <cell r="E1168" t="str">
            <v>KARANG TUNGGAL</v>
          </cell>
          <cell r="F1168" t="str">
            <v>E7. Production Not Viable</v>
          </cell>
          <cell r="G1168" t="str">
            <v>PT PERTAMINA EP</v>
          </cell>
          <cell r="H1168">
            <v>11.93</v>
          </cell>
          <cell r="K1168">
            <v>11250</v>
          </cell>
          <cell r="L1168" t="str">
            <v/>
          </cell>
          <cell r="N1168" t="str">
            <v/>
          </cell>
          <cell r="P1168" t="str">
            <v/>
          </cell>
          <cell r="Q1168">
            <v>0.1078234</v>
          </cell>
          <cell r="R1168">
            <v>118.2338</v>
          </cell>
          <cell r="S1168">
            <v>0.75781169999999998</v>
          </cell>
          <cell r="T1168">
            <v>0.79773830000000001</v>
          </cell>
          <cell r="U1168">
            <v>7.7068413655278905</v>
          </cell>
          <cell r="V1168">
            <v>1.0404191936714291E-2</v>
          </cell>
          <cell r="AA1168">
            <v>20.322590000000002</v>
          </cell>
          <cell r="AB1168">
            <v>2.8071350000000002</v>
          </cell>
          <cell r="AC1168">
            <v>0.41645290000000001</v>
          </cell>
          <cell r="AD1168">
            <v>4.9682830970000005</v>
          </cell>
          <cell r="AE1168">
            <v>6.8292830000000002</v>
          </cell>
          <cell r="AF1168">
            <v>14.769360000000001</v>
          </cell>
        </row>
        <row r="1169">
          <cell r="A1169" t="str">
            <v>KARANG TUNGGAL - BASE3. High Value</v>
          </cell>
          <cell r="B1169" t="str">
            <v>Oil-Gas</v>
          </cell>
          <cell r="C1169" t="str">
            <v>3. High Value</v>
          </cell>
          <cell r="D1169" t="str">
            <v>KARANG TUNGGAL - BASE</v>
          </cell>
          <cell r="E1169" t="str">
            <v>KARANG TUNGGAL</v>
          </cell>
          <cell r="F1169" t="str">
            <v>E7. Production Not Viable</v>
          </cell>
          <cell r="G1169" t="str">
            <v>PT PERTAMINA EP</v>
          </cell>
          <cell r="H1169">
            <v>11.93</v>
          </cell>
          <cell r="K1169">
            <v>11250</v>
          </cell>
          <cell r="L1169" t="str">
            <v/>
          </cell>
          <cell r="N1169" t="str">
            <v/>
          </cell>
          <cell r="P1169" t="str">
            <v/>
          </cell>
          <cell r="Q1169">
            <v>0.1078234</v>
          </cell>
          <cell r="R1169">
            <v>118.2338</v>
          </cell>
          <cell r="S1169">
            <v>0.75781169999999998</v>
          </cell>
          <cell r="T1169">
            <v>0.79773830000000001</v>
          </cell>
          <cell r="U1169">
            <v>7.7068413655278905</v>
          </cell>
          <cell r="V1169">
            <v>1.0404191936714291E-2</v>
          </cell>
          <cell r="AA1169">
            <v>20.322590000000002</v>
          </cell>
          <cell r="AB1169">
            <v>2.8071350000000002</v>
          </cell>
          <cell r="AC1169">
            <v>0.41645290000000001</v>
          </cell>
          <cell r="AD1169">
            <v>4.9682830970000005</v>
          </cell>
          <cell r="AE1169">
            <v>6.8292830000000002</v>
          </cell>
          <cell r="AF1169">
            <v>14.769360000000001</v>
          </cell>
        </row>
        <row r="1170">
          <cell r="A1170" t="str">
            <v>PENGEMBANGAN LAPANGAN KARANG TUNGGAL- POFD PHASE-21. Low Value</v>
          </cell>
          <cell r="B1170" t="str">
            <v>Oil-Gas</v>
          </cell>
          <cell r="C1170" t="str">
            <v>1. Low Value</v>
          </cell>
          <cell r="D1170" t="str">
            <v>PENGEMBANGAN LAPANGAN KARANG TUNGGAL- POFD PHASE-2</v>
          </cell>
          <cell r="E1170" t="str">
            <v>KARANG TUNGGAL</v>
          </cell>
          <cell r="F1170" t="str">
            <v>E7. Production Not Viable</v>
          </cell>
          <cell r="G1170" t="str">
            <v>PT PERTAMINA EP</v>
          </cell>
          <cell r="H1170">
            <v>11.93</v>
          </cell>
          <cell r="K1170">
            <v>11250</v>
          </cell>
          <cell r="L1170" t="str">
            <v/>
          </cell>
          <cell r="N1170" t="str">
            <v/>
          </cell>
          <cell r="P1170" t="str">
            <v/>
          </cell>
          <cell r="Q1170">
            <v>0.1078234</v>
          </cell>
          <cell r="R1170">
            <v>118.2338</v>
          </cell>
          <cell r="S1170">
            <v>0.75781169999999998</v>
          </cell>
          <cell r="T1170">
            <v>0.79773830000000001</v>
          </cell>
          <cell r="U1170">
            <v>7.7068413655278905</v>
          </cell>
          <cell r="V1170">
            <v>1.0404191936714291E-2</v>
          </cell>
          <cell r="AA1170">
            <v>20.322590000000002</v>
          </cell>
          <cell r="AB1170">
            <v>2.8071350000000002</v>
          </cell>
          <cell r="AC1170">
            <v>0.41645290000000001</v>
          </cell>
          <cell r="AD1170">
            <v>4.9682830970000005</v>
          </cell>
          <cell r="AE1170">
            <v>6.8292830000000002</v>
          </cell>
          <cell r="AF1170">
            <v>14.769360000000001</v>
          </cell>
        </row>
        <row r="1171">
          <cell r="A1171" t="str">
            <v>PENGEMBANGAN LAPANGAN KARANG TUNGGAL- POFD PHASE-22. Middle Value</v>
          </cell>
          <cell r="B1171" t="str">
            <v>Oil-Gas</v>
          </cell>
          <cell r="C1171" t="str">
            <v>2. Middle Value</v>
          </cell>
          <cell r="D1171" t="str">
            <v>PENGEMBANGAN LAPANGAN KARANG TUNGGAL- POFD PHASE-2</v>
          </cell>
          <cell r="E1171" t="str">
            <v>KARANG TUNGGAL</v>
          </cell>
          <cell r="F1171" t="str">
            <v>E7. Production Not Viable</v>
          </cell>
          <cell r="G1171" t="str">
            <v>PT PERTAMINA EP</v>
          </cell>
          <cell r="H1171">
            <v>11.93</v>
          </cell>
          <cell r="K1171">
            <v>11250</v>
          </cell>
          <cell r="L1171" t="str">
            <v/>
          </cell>
          <cell r="N1171" t="str">
            <v/>
          </cell>
          <cell r="P1171" t="str">
            <v/>
          </cell>
          <cell r="Q1171">
            <v>0.1078234</v>
          </cell>
          <cell r="R1171">
            <v>118.2338</v>
          </cell>
          <cell r="S1171">
            <v>0.75781169999999998</v>
          </cell>
          <cell r="T1171">
            <v>0.79773830000000001</v>
          </cell>
          <cell r="U1171">
            <v>7.7068413655278905</v>
          </cell>
          <cell r="V1171">
            <v>1.0404191936714291E-2</v>
          </cell>
          <cell r="AA1171">
            <v>20.322590000000002</v>
          </cell>
          <cell r="AB1171">
            <v>2.8071350000000002</v>
          </cell>
          <cell r="AC1171">
            <v>0.41645290000000001</v>
          </cell>
          <cell r="AD1171">
            <v>4.9682830970000005</v>
          </cell>
          <cell r="AE1171">
            <v>6.8292830000000002</v>
          </cell>
          <cell r="AF1171">
            <v>14.769360000000001</v>
          </cell>
        </row>
        <row r="1172">
          <cell r="A1172" t="str">
            <v>PENGEMBANGAN LAPANGAN KARANG TUNGGAL- POFD PHASE-23. High Value</v>
          </cell>
          <cell r="B1172" t="str">
            <v>Oil-Gas</v>
          </cell>
          <cell r="C1172" t="str">
            <v>3. High Value</v>
          </cell>
          <cell r="D1172" t="str">
            <v>PENGEMBANGAN LAPANGAN KARANG TUNGGAL- POFD PHASE-2</v>
          </cell>
          <cell r="E1172" t="str">
            <v>KARANG TUNGGAL</v>
          </cell>
          <cell r="F1172" t="str">
            <v>E7. Production Not Viable</v>
          </cell>
          <cell r="G1172" t="str">
            <v>PT PERTAMINA EP</v>
          </cell>
          <cell r="H1172">
            <v>11.93</v>
          </cell>
          <cell r="K1172">
            <v>11250</v>
          </cell>
          <cell r="L1172" t="str">
            <v/>
          </cell>
          <cell r="N1172" t="str">
            <v/>
          </cell>
          <cell r="P1172" t="str">
            <v/>
          </cell>
          <cell r="Q1172">
            <v>0.1078234</v>
          </cell>
          <cell r="R1172">
            <v>118.2338</v>
          </cell>
          <cell r="S1172">
            <v>0.75781169999999998</v>
          </cell>
          <cell r="T1172">
            <v>0.79773830000000001</v>
          </cell>
          <cell r="U1172">
            <v>7.7068413655278905</v>
          </cell>
          <cell r="V1172">
            <v>1.0404191936714291E-2</v>
          </cell>
          <cell r="AA1172">
            <v>20.322590000000002</v>
          </cell>
          <cell r="AB1172">
            <v>2.8071350000000002</v>
          </cell>
          <cell r="AC1172">
            <v>0.41645290000000001</v>
          </cell>
          <cell r="AD1172">
            <v>4.9682830970000005</v>
          </cell>
          <cell r="AE1172">
            <v>6.8292830000000002</v>
          </cell>
          <cell r="AF1172">
            <v>14.769360000000001</v>
          </cell>
        </row>
        <row r="1173">
          <cell r="A1173" t="str">
            <v>KARANG BARU BARAT - BASE1. Low Value</v>
          </cell>
          <cell r="B1173" t="str">
            <v>Oil-Gas</v>
          </cell>
          <cell r="C1173" t="str">
            <v>1. Low Value</v>
          </cell>
          <cell r="D1173" t="str">
            <v>KARANG BARU BARAT - BASE</v>
          </cell>
          <cell r="E1173" t="str">
            <v>KARANGBARU BARAT</v>
          </cell>
          <cell r="F1173" t="str">
            <v>E0. On Production</v>
          </cell>
          <cell r="G1173" t="str">
            <v>PT PERTAMINA EP</v>
          </cell>
          <cell r="H1173">
            <v>2.69</v>
          </cell>
          <cell r="I1173">
            <v>4.9000000000000002E-2</v>
          </cell>
          <cell r="K1173">
            <v>9577</v>
          </cell>
          <cell r="L1173" t="str">
            <v/>
          </cell>
          <cell r="N1173" t="str">
            <v/>
          </cell>
          <cell r="P1173" t="str">
            <v/>
          </cell>
          <cell r="Q1173">
            <v>0.14581769999999999</v>
          </cell>
          <cell r="R1173">
            <v>17.189070000000001</v>
          </cell>
          <cell r="S1173">
            <v>0.55593760000000003</v>
          </cell>
          <cell r="T1173">
            <v>0.80313579999999996</v>
          </cell>
          <cell r="U1173">
            <v>1.1191225763971953</v>
          </cell>
          <cell r="V1173">
            <v>1.5108091023681115E-3</v>
          </cell>
          <cell r="AA1173">
            <v>54.729489999999998</v>
          </cell>
          <cell r="AB1173">
            <v>12.065860000000001</v>
          </cell>
          <cell r="AC1173">
            <v>0.40410459999999998</v>
          </cell>
          <cell r="AD1173">
            <v>1.087041374</v>
          </cell>
          <cell r="AE1173">
            <v>0.93739090000000003</v>
          </cell>
          <cell r="AF1173">
            <v>11.633599999999999</v>
          </cell>
        </row>
        <row r="1174">
          <cell r="A1174" t="str">
            <v>KARANG BARU BARAT - BASE2. Middle Value</v>
          </cell>
          <cell r="B1174" t="str">
            <v>Oil-Gas</v>
          </cell>
          <cell r="C1174" t="str">
            <v>2. Middle Value</v>
          </cell>
          <cell r="D1174" t="str">
            <v>KARANG BARU BARAT - BASE</v>
          </cell>
          <cell r="E1174" t="str">
            <v>KARANGBARU BARAT</v>
          </cell>
          <cell r="F1174" t="str">
            <v>E0. On Production</v>
          </cell>
          <cell r="G1174" t="str">
            <v>PT PERTAMINA EP</v>
          </cell>
          <cell r="H1174">
            <v>2.69</v>
          </cell>
          <cell r="I1174">
            <v>4.9000000000000002E-2</v>
          </cell>
          <cell r="K1174">
            <v>9577</v>
          </cell>
          <cell r="L1174" t="str">
            <v/>
          </cell>
          <cell r="N1174" t="str">
            <v/>
          </cell>
          <cell r="P1174" t="str">
            <v/>
          </cell>
          <cell r="Q1174">
            <v>0.14581769999999999</v>
          </cell>
          <cell r="R1174">
            <v>17.189070000000001</v>
          </cell>
          <cell r="S1174">
            <v>0.55593760000000003</v>
          </cell>
          <cell r="T1174">
            <v>0.80313579999999996</v>
          </cell>
          <cell r="U1174">
            <v>1.1191225763971953</v>
          </cell>
          <cell r="V1174">
            <v>1.5108091023681115E-3</v>
          </cell>
          <cell r="AA1174">
            <v>54.729489999999998</v>
          </cell>
          <cell r="AB1174">
            <v>12.065860000000001</v>
          </cell>
          <cell r="AC1174">
            <v>0.40410459999999998</v>
          </cell>
          <cell r="AD1174">
            <v>1.087041374</v>
          </cell>
          <cell r="AE1174">
            <v>0.93739090000000003</v>
          </cell>
          <cell r="AF1174">
            <v>11.633599999999999</v>
          </cell>
        </row>
        <row r="1175">
          <cell r="A1175" t="str">
            <v>KARANG BARU BARAT - BASE3. High Value</v>
          </cell>
          <cell r="B1175" t="str">
            <v>Oil-Gas</v>
          </cell>
          <cell r="C1175" t="str">
            <v>3. High Value</v>
          </cell>
          <cell r="D1175" t="str">
            <v>KARANG BARU BARAT - BASE</v>
          </cell>
          <cell r="E1175" t="str">
            <v>KARANGBARU BARAT</v>
          </cell>
          <cell r="F1175" t="str">
            <v>E0. On Production</v>
          </cell>
          <cell r="G1175" t="str">
            <v>PT PERTAMINA EP</v>
          </cell>
          <cell r="H1175">
            <v>2.69</v>
          </cell>
          <cell r="I1175">
            <v>4.9000000000000002E-2</v>
          </cell>
          <cell r="K1175">
            <v>9577</v>
          </cell>
          <cell r="L1175" t="str">
            <v/>
          </cell>
          <cell r="N1175" t="str">
            <v/>
          </cell>
          <cell r="P1175" t="str">
            <v/>
          </cell>
          <cell r="Q1175">
            <v>0.14581769999999999</v>
          </cell>
          <cell r="R1175">
            <v>17.189070000000001</v>
          </cell>
          <cell r="S1175">
            <v>0.55593760000000003</v>
          </cell>
          <cell r="T1175">
            <v>0.80313579999999996</v>
          </cell>
          <cell r="U1175">
            <v>1.1191225763971953</v>
          </cell>
          <cell r="V1175">
            <v>1.5108091023681115E-3</v>
          </cell>
          <cell r="AA1175">
            <v>54.729489999999998</v>
          </cell>
          <cell r="AB1175">
            <v>12.065860000000001</v>
          </cell>
          <cell r="AC1175">
            <v>0.40410459999999998</v>
          </cell>
          <cell r="AD1175">
            <v>1.087041374</v>
          </cell>
          <cell r="AE1175">
            <v>0.93739090000000003</v>
          </cell>
          <cell r="AF1175">
            <v>11.633599999999999</v>
          </cell>
        </row>
        <row r="1176">
          <cell r="A1176" t="str">
            <v>PENGEMBANGAN LAPANGAN KARANG BARU BARAT - POFD PHASE-21. Low Value</v>
          </cell>
          <cell r="B1176" t="str">
            <v>Oil-Gas</v>
          </cell>
          <cell r="C1176" t="str">
            <v>1. Low Value</v>
          </cell>
          <cell r="D1176" t="str">
            <v>PENGEMBANGAN LAPANGAN KARANG BARU BARAT - POFD PHASE-2</v>
          </cell>
          <cell r="E1176" t="str">
            <v>KARANGBARU BARAT</v>
          </cell>
          <cell r="F1176" t="str">
            <v>E0. On Production</v>
          </cell>
          <cell r="G1176" t="str">
            <v>PT PERTAMINA EP</v>
          </cell>
          <cell r="H1176">
            <v>2.69</v>
          </cell>
          <cell r="K1176">
            <v>9577</v>
          </cell>
          <cell r="L1176" t="str">
            <v/>
          </cell>
          <cell r="N1176" t="str">
            <v/>
          </cell>
          <cell r="P1176" t="str">
            <v/>
          </cell>
          <cell r="Q1176">
            <v>0.14581769999999999</v>
          </cell>
          <cell r="R1176">
            <v>17.189070000000001</v>
          </cell>
          <cell r="S1176">
            <v>0.55593760000000003</v>
          </cell>
          <cell r="T1176">
            <v>0.80313579999999996</v>
          </cell>
          <cell r="U1176">
            <v>1.1191225763971953</v>
          </cell>
          <cell r="V1176">
            <v>1.5108091023681115E-3</v>
          </cell>
          <cell r="AA1176">
            <v>54.729489999999998</v>
          </cell>
          <cell r="AB1176">
            <v>12.065860000000001</v>
          </cell>
          <cell r="AC1176">
            <v>0.40410459999999998</v>
          </cell>
          <cell r="AD1176">
            <v>1.087041374</v>
          </cell>
          <cell r="AE1176">
            <v>0.93739090000000003</v>
          </cell>
          <cell r="AF1176">
            <v>11.633599999999999</v>
          </cell>
        </row>
        <row r="1177">
          <cell r="A1177" t="str">
            <v>PENGEMBANGAN LAPANGAN KARANG BARU BARAT - POFD PHASE-22. Middle Value</v>
          </cell>
          <cell r="B1177" t="str">
            <v>Oil-Gas</v>
          </cell>
          <cell r="C1177" t="str">
            <v>2. Middle Value</v>
          </cell>
          <cell r="D1177" t="str">
            <v>PENGEMBANGAN LAPANGAN KARANG BARU BARAT - POFD PHASE-2</v>
          </cell>
          <cell r="E1177" t="str">
            <v>KARANGBARU BARAT</v>
          </cell>
          <cell r="F1177" t="str">
            <v>E0. On Production</v>
          </cell>
          <cell r="G1177" t="str">
            <v>PT PERTAMINA EP</v>
          </cell>
          <cell r="H1177">
            <v>2.69</v>
          </cell>
          <cell r="K1177">
            <v>9577</v>
          </cell>
          <cell r="L1177" t="str">
            <v/>
          </cell>
          <cell r="N1177" t="str">
            <v/>
          </cell>
          <cell r="P1177" t="str">
            <v/>
          </cell>
          <cell r="Q1177">
            <v>0.14581769999999999</v>
          </cell>
          <cell r="R1177">
            <v>17.189070000000001</v>
          </cell>
          <cell r="S1177">
            <v>0.55593760000000003</v>
          </cell>
          <cell r="T1177">
            <v>0.80313579999999996</v>
          </cell>
          <cell r="U1177">
            <v>1.1191225763971953</v>
          </cell>
          <cell r="V1177">
            <v>1.5108091023681115E-3</v>
          </cell>
          <cell r="AA1177">
            <v>54.729489999999998</v>
          </cell>
          <cell r="AB1177">
            <v>12.065860000000001</v>
          </cell>
          <cell r="AC1177">
            <v>0.40410459999999998</v>
          </cell>
          <cell r="AD1177">
            <v>1.087041374</v>
          </cell>
          <cell r="AE1177">
            <v>0.93739090000000003</v>
          </cell>
          <cell r="AF1177">
            <v>11.633599999999999</v>
          </cell>
        </row>
        <row r="1178">
          <cell r="A1178" t="str">
            <v>PENGEMBANGAN LAPANGAN KARANG BARU BARAT - POFD PHASE-23. High Value</v>
          </cell>
          <cell r="B1178" t="str">
            <v>Oil-Gas</v>
          </cell>
          <cell r="C1178" t="str">
            <v>3. High Value</v>
          </cell>
          <cell r="D1178" t="str">
            <v>PENGEMBANGAN LAPANGAN KARANG BARU BARAT - POFD PHASE-2</v>
          </cell>
          <cell r="E1178" t="str">
            <v>KARANGBARU BARAT</v>
          </cell>
          <cell r="F1178" t="str">
            <v>E0. On Production</v>
          </cell>
          <cell r="G1178" t="str">
            <v>PT PERTAMINA EP</v>
          </cell>
          <cell r="H1178">
            <v>2.69</v>
          </cell>
          <cell r="K1178">
            <v>9577</v>
          </cell>
          <cell r="L1178" t="str">
            <v/>
          </cell>
          <cell r="N1178" t="str">
            <v/>
          </cell>
          <cell r="P1178" t="str">
            <v/>
          </cell>
          <cell r="Q1178">
            <v>0.14581769999999999</v>
          </cell>
          <cell r="R1178">
            <v>17.189070000000001</v>
          </cell>
          <cell r="S1178">
            <v>0.55593760000000003</v>
          </cell>
          <cell r="T1178">
            <v>0.80313579999999996</v>
          </cell>
          <cell r="U1178">
            <v>1.1191225763971953</v>
          </cell>
          <cell r="V1178">
            <v>1.5108091023681115E-3</v>
          </cell>
          <cell r="AA1178">
            <v>54.729489999999998</v>
          </cell>
          <cell r="AB1178">
            <v>12.065860000000001</v>
          </cell>
          <cell r="AC1178">
            <v>0.40410459999999998</v>
          </cell>
          <cell r="AD1178">
            <v>1.087041374</v>
          </cell>
          <cell r="AE1178">
            <v>0.93739090000000003</v>
          </cell>
          <cell r="AF1178">
            <v>11.633599999999999</v>
          </cell>
        </row>
        <row r="1179">
          <cell r="A1179" t="str">
            <v>KARANGDEWA - BASE1. Low Value</v>
          </cell>
          <cell r="B1179" t="str">
            <v>Gas</v>
          </cell>
          <cell r="C1179" t="str">
            <v>1. Low Value</v>
          </cell>
          <cell r="D1179" t="str">
            <v>KARANGDEWA - BASE</v>
          </cell>
          <cell r="E1179" t="str">
            <v>KARANGDEWA</v>
          </cell>
          <cell r="F1179" t="str">
            <v>E0. On Production</v>
          </cell>
          <cell r="G1179" t="str">
            <v>PT PERTAMINA EP</v>
          </cell>
          <cell r="H1179">
            <v>14.6</v>
          </cell>
          <cell r="K1179">
            <v>5276</v>
          </cell>
          <cell r="L1179" t="str">
            <v/>
          </cell>
          <cell r="M1179">
            <v>0.21</v>
          </cell>
          <cell r="N1179">
            <v>1916.5</v>
          </cell>
          <cell r="P1179" t="str">
            <v/>
          </cell>
          <cell r="Q1179">
            <v>0.20861289999999999</v>
          </cell>
          <cell r="R1179">
            <v>1843.2660000000001</v>
          </cell>
          <cell r="S1179">
            <v>0.49404229999999999</v>
          </cell>
          <cell r="T1179">
            <v>0.70760339999999999</v>
          </cell>
          <cell r="U1179">
            <v>134.42598228866223</v>
          </cell>
          <cell r="V1179">
            <v>0.18147431024964392</v>
          </cell>
          <cell r="AA1179">
            <v>30.681699999999999</v>
          </cell>
          <cell r="AB1179">
            <v>0.22836100000000001</v>
          </cell>
          <cell r="AC1179">
            <v>0.79973720000000004</v>
          </cell>
          <cell r="AD1179">
            <v>11.67616312</v>
          </cell>
          <cell r="AE1179">
            <v>7.3296479999999997</v>
          </cell>
          <cell r="AF1179">
            <v>13.921659999999999</v>
          </cell>
        </row>
        <row r="1180">
          <cell r="A1180" t="str">
            <v>KARANGDEWA - BASE2. Middle Value</v>
          </cell>
          <cell r="B1180" t="str">
            <v>Gas</v>
          </cell>
          <cell r="C1180" t="str">
            <v>2. Middle Value</v>
          </cell>
          <cell r="D1180" t="str">
            <v>KARANGDEWA - BASE</v>
          </cell>
          <cell r="E1180" t="str">
            <v>KARANGDEWA</v>
          </cell>
          <cell r="F1180" t="str">
            <v>E0. On Production</v>
          </cell>
          <cell r="G1180" t="str">
            <v>PT PERTAMINA EP</v>
          </cell>
          <cell r="H1180">
            <v>14.6</v>
          </cell>
          <cell r="K1180">
            <v>5276</v>
          </cell>
          <cell r="L1180" t="str">
            <v/>
          </cell>
          <cell r="M1180">
            <v>0.21</v>
          </cell>
          <cell r="N1180">
            <v>1916.5</v>
          </cell>
          <cell r="P1180" t="str">
            <v/>
          </cell>
          <cell r="Q1180">
            <v>0.20861289999999999</v>
          </cell>
          <cell r="R1180">
            <v>1843.2660000000001</v>
          </cell>
          <cell r="S1180">
            <v>0.49404229999999999</v>
          </cell>
          <cell r="T1180">
            <v>0.70760339999999999</v>
          </cell>
          <cell r="U1180">
            <v>134.42598228866223</v>
          </cell>
          <cell r="V1180">
            <v>0.18147431024964392</v>
          </cell>
          <cell r="AA1180">
            <v>30.681699999999999</v>
          </cell>
          <cell r="AB1180">
            <v>0.22836100000000001</v>
          </cell>
          <cell r="AC1180">
            <v>0.79973720000000004</v>
          </cell>
          <cell r="AD1180">
            <v>11.67616312</v>
          </cell>
          <cell r="AE1180">
            <v>7.3296479999999997</v>
          </cell>
          <cell r="AF1180">
            <v>13.921659999999999</v>
          </cell>
        </row>
        <row r="1181">
          <cell r="A1181" t="str">
            <v>KARANGDEWA - BASE3. High Value</v>
          </cell>
          <cell r="B1181" t="str">
            <v>Gas</v>
          </cell>
          <cell r="C1181" t="str">
            <v>3. High Value</v>
          </cell>
          <cell r="D1181" t="str">
            <v>KARANGDEWA - BASE</v>
          </cell>
          <cell r="E1181" t="str">
            <v>KARANGDEWA</v>
          </cell>
          <cell r="F1181" t="str">
            <v>E0. On Production</v>
          </cell>
          <cell r="G1181" t="str">
            <v>PT PERTAMINA EP</v>
          </cell>
          <cell r="H1181">
            <v>14.6</v>
          </cell>
          <cell r="K1181">
            <v>5276</v>
          </cell>
          <cell r="L1181" t="str">
            <v/>
          </cell>
          <cell r="M1181">
            <v>0.21</v>
          </cell>
          <cell r="N1181">
            <v>1916.5</v>
          </cell>
          <cell r="P1181" t="str">
            <v/>
          </cell>
          <cell r="Q1181">
            <v>0.20861289999999999</v>
          </cell>
          <cell r="R1181">
            <v>1843.2660000000001</v>
          </cell>
          <cell r="S1181">
            <v>0.49404229999999999</v>
          </cell>
          <cell r="T1181">
            <v>0.70760339999999999</v>
          </cell>
          <cell r="U1181">
            <v>134.42598228866223</v>
          </cell>
          <cell r="V1181">
            <v>0.18147431024964392</v>
          </cell>
          <cell r="AA1181">
            <v>30.681699999999999</v>
          </cell>
          <cell r="AB1181">
            <v>0.22836100000000001</v>
          </cell>
          <cell r="AC1181">
            <v>0.79973720000000004</v>
          </cell>
          <cell r="AD1181">
            <v>11.67616312</v>
          </cell>
          <cell r="AE1181">
            <v>7.3296479999999997</v>
          </cell>
          <cell r="AF1181">
            <v>13.921659999999999</v>
          </cell>
        </row>
        <row r="1182">
          <cell r="A1182" t="str">
            <v>KARANGLUHUR - BASE1. Low Value</v>
          </cell>
          <cell r="B1182" t="str">
            <v>Gas</v>
          </cell>
          <cell r="C1182" t="str">
            <v>1. Low Value</v>
          </cell>
          <cell r="D1182" t="str">
            <v>KARANGLUHUR - BASE</v>
          </cell>
          <cell r="E1182" t="str">
            <v>KARANGLUHUR</v>
          </cell>
          <cell r="F1182" t="str">
            <v>E0. On Production</v>
          </cell>
          <cell r="G1182" t="str">
            <v>PT PERTAMINA EP</v>
          </cell>
          <cell r="H1182">
            <v>9.8859999999999992</v>
          </cell>
          <cell r="K1182">
            <v>8540</v>
          </cell>
          <cell r="L1182" t="str">
            <v/>
          </cell>
          <cell r="M1182">
            <v>0.2</v>
          </cell>
          <cell r="N1182" t="str">
            <v/>
          </cell>
          <cell r="P1182" t="str">
            <v/>
          </cell>
          <cell r="Q1182">
            <v>0.1983338</v>
          </cell>
          <cell r="R1182">
            <v>176.20609999999999</v>
          </cell>
          <cell r="S1182">
            <v>0.72256810000000005</v>
          </cell>
          <cell r="T1182">
            <v>0.78080070000000001</v>
          </cell>
          <cell r="U1182">
            <v>19.716809947836158</v>
          </cell>
          <cell r="V1182">
            <v>2.6617581100678842E-2</v>
          </cell>
          <cell r="AA1182">
            <v>129.56710000000001</v>
          </cell>
          <cell r="AB1182">
            <v>30.5078</v>
          </cell>
          <cell r="AC1182">
            <v>0.69975299999999996</v>
          </cell>
          <cell r="AD1182">
            <v>6.9177581579999989</v>
          </cell>
          <cell r="AE1182">
            <v>21.23</v>
          </cell>
          <cell r="AF1182">
            <v>39.119579999999999</v>
          </cell>
        </row>
        <row r="1183">
          <cell r="A1183" t="str">
            <v>KARANGLUHUR - BASE2. Middle Value</v>
          </cell>
          <cell r="B1183" t="str">
            <v>Gas</v>
          </cell>
          <cell r="C1183" t="str">
            <v>2. Middle Value</v>
          </cell>
          <cell r="D1183" t="str">
            <v>KARANGLUHUR - BASE</v>
          </cell>
          <cell r="E1183" t="str">
            <v>KARANGLUHUR</v>
          </cell>
          <cell r="F1183" t="str">
            <v>E0. On Production</v>
          </cell>
          <cell r="G1183" t="str">
            <v>PT PERTAMINA EP</v>
          </cell>
          <cell r="H1183">
            <v>10.041</v>
          </cell>
          <cell r="K1183">
            <v>8540</v>
          </cell>
          <cell r="L1183" t="str">
            <v/>
          </cell>
          <cell r="M1183">
            <v>0.2</v>
          </cell>
          <cell r="N1183" t="str">
            <v/>
          </cell>
          <cell r="P1183" t="str">
            <v/>
          </cell>
          <cell r="Q1183">
            <v>0.1983338</v>
          </cell>
          <cell r="R1183">
            <v>176.20609999999999</v>
          </cell>
          <cell r="S1183">
            <v>0.72256810000000005</v>
          </cell>
          <cell r="T1183">
            <v>0.78080070000000001</v>
          </cell>
          <cell r="U1183">
            <v>19.716809947836158</v>
          </cell>
          <cell r="V1183">
            <v>2.6617581100678842E-2</v>
          </cell>
          <cell r="AA1183">
            <v>129.56710000000001</v>
          </cell>
          <cell r="AB1183">
            <v>30.5078</v>
          </cell>
          <cell r="AC1183">
            <v>0.69975299999999996</v>
          </cell>
          <cell r="AD1183">
            <v>7.0262198729999996</v>
          </cell>
          <cell r="AE1183">
            <v>21.23</v>
          </cell>
          <cell r="AF1183">
            <v>39.119579999999999</v>
          </cell>
        </row>
        <row r="1184">
          <cell r="A1184" t="str">
            <v>KARANGLUHUR - BASE3. High Value</v>
          </cell>
          <cell r="B1184" t="str">
            <v>Gas</v>
          </cell>
          <cell r="C1184" t="str">
            <v>3. High Value</v>
          </cell>
          <cell r="D1184" t="str">
            <v>KARANGLUHUR - BASE</v>
          </cell>
          <cell r="E1184" t="str">
            <v>KARANGLUHUR</v>
          </cell>
          <cell r="F1184" t="str">
            <v>E0. On Production</v>
          </cell>
          <cell r="G1184" t="str">
            <v>PT PERTAMINA EP</v>
          </cell>
          <cell r="H1184">
            <v>10.041</v>
          </cell>
          <cell r="K1184">
            <v>8540</v>
          </cell>
          <cell r="L1184" t="str">
            <v/>
          </cell>
          <cell r="M1184">
            <v>0.2</v>
          </cell>
          <cell r="N1184" t="str">
            <v/>
          </cell>
          <cell r="P1184" t="str">
            <v/>
          </cell>
          <cell r="Q1184">
            <v>0.1983338</v>
          </cell>
          <cell r="R1184">
            <v>176.20609999999999</v>
          </cell>
          <cell r="S1184">
            <v>0.72256810000000005</v>
          </cell>
          <cell r="T1184">
            <v>0.78080070000000001</v>
          </cell>
          <cell r="U1184">
            <v>19.716809947836158</v>
          </cell>
          <cell r="V1184">
            <v>2.6617581100678842E-2</v>
          </cell>
          <cell r="AA1184">
            <v>129.56710000000001</v>
          </cell>
          <cell r="AB1184">
            <v>30.5078</v>
          </cell>
          <cell r="AC1184">
            <v>0.69975299999999996</v>
          </cell>
          <cell r="AD1184">
            <v>7.0262198729999996</v>
          </cell>
          <cell r="AE1184">
            <v>21.23</v>
          </cell>
          <cell r="AF1184">
            <v>39.119579999999999</v>
          </cell>
        </row>
        <row r="1185">
          <cell r="A1185" t="str">
            <v>PENGEMBANGAN LAPANGAN KARANG  LUHUR- POFD PHASE-21. Low Value</v>
          </cell>
          <cell r="B1185" t="str">
            <v>Gas</v>
          </cell>
          <cell r="C1185" t="str">
            <v>1. Low Value</v>
          </cell>
          <cell r="D1185" t="str">
            <v>PENGEMBANGAN LAPANGAN KARANG  LUHUR- POFD PHASE-2</v>
          </cell>
          <cell r="E1185" t="str">
            <v>KARANGLUHUR</v>
          </cell>
          <cell r="F1185" t="str">
            <v>E7. Production Not Viable</v>
          </cell>
          <cell r="G1185" t="str">
            <v>PT PERTAMINA EP</v>
          </cell>
          <cell r="H1185">
            <v>9.8859999999999992</v>
          </cell>
          <cell r="K1185">
            <v>8540</v>
          </cell>
          <cell r="L1185" t="str">
            <v/>
          </cell>
          <cell r="M1185">
            <v>0.2</v>
          </cell>
          <cell r="N1185" t="str">
            <v/>
          </cell>
          <cell r="P1185" t="str">
            <v/>
          </cell>
          <cell r="Q1185">
            <v>0.1983338</v>
          </cell>
          <cell r="R1185">
            <v>176.20609999999999</v>
          </cell>
          <cell r="S1185">
            <v>0.72256810000000005</v>
          </cell>
          <cell r="T1185">
            <v>0.78080070000000001</v>
          </cell>
          <cell r="U1185">
            <v>19.716809947836158</v>
          </cell>
          <cell r="V1185">
            <v>2.6617581100678842E-2</v>
          </cell>
          <cell r="AA1185">
            <v>129.56710000000001</v>
          </cell>
          <cell r="AB1185">
            <v>30.5078</v>
          </cell>
          <cell r="AC1185">
            <v>0.69975299999999996</v>
          </cell>
          <cell r="AD1185">
            <v>6.9177581579999989</v>
          </cell>
          <cell r="AE1185">
            <v>21.23</v>
          </cell>
          <cell r="AF1185">
            <v>39.119579999999999</v>
          </cell>
        </row>
        <row r="1186">
          <cell r="A1186" t="str">
            <v>PENGEMBANGAN LAPANGAN KARANG  LUHUR- POFD PHASE-22. Middle Value</v>
          </cell>
          <cell r="B1186" t="str">
            <v>Gas</v>
          </cell>
          <cell r="C1186" t="str">
            <v>2. Middle Value</v>
          </cell>
          <cell r="D1186" t="str">
            <v>PENGEMBANGAN LAPANGAN KARANG  LUHUR- POFD PHASE-2</v>
          </cell>
          <cell r="E1186" t="str">
            <v>KARANGLUHUR</v>
          </cell>
          <cell r="F1186" t="str">
            <v>E7. Production Not Viable</v>
          </cell>
          <cell r="G1186" t="str">
            <v>PT PERTAMINA EP</v>
          </cell>
          <cell r="H1186">
            <v>10.041</v>
          </cell>
          <cell r="K1186">
            <v>8540</v>
          </cell>
          <cell r="L1186" t="str">
            <v/>
          </cell>
          <cell r="M1186">
            <v>0.2</v>
          </cell>
          <cell r="N1186" t="str">
            <v/>
          </cell>
          <cell r="P1186" t="str">
            <v/>
          </cell>
          <cell r="Q1186">
            <v>0.1983338</v>
          </cell>
          <cell r="R1186">
            <v>176.20609999999999</v>
          </cell>
          <cell r="S1186">
            <v>0.72256810000000005</v>
          </cell>
          <cell r="T1186">
            <v>0.78080070000000001</v>
          </cell>
          <cell r="U1186">
            <v>19.716809947836158</v>
          </cell>
          <cell r="V1186">
            <v>2.6617581100678842E-2</v>
          </cell>
          <cell r="AA1186">
            <v>129.56710000000001</v>
          </cell>
          <cell r="AB1186">
            <v>30.5078</v>
          </cell>
          <cell r="AC1186">
            <v>0.69975299999999996</v>
          </cell>
          <cell r="AD1186">
            <v>7.0262198729999996</v>
          </cell>
          <cell r="AE1186">
            <v>21.23</v>
          </cell>
          <cell r="AF1186">
            <v>39.119579999999999</v>
          </cell>
        </row>
        <row r="1187">
          <cell r="A1187" t="str">
            <v>PENGEMBANGAN LAPANGAN KARANG  LUHUR- POFD PHASE-23. High Value</v>
          </cell>
          <cell r="B1187" t="str">
            <v>Gas</v>
          </cell>
          <cell r="C1187" t="str">
            <v>3. High Value</v>
          </cell>
          <cell r="D1187" t="str">
            <v>PENGEMBANGAN LAPANGAN KARANG  LUHUR- POFD PHASE-2</v>
          </cell>
          <cell r="E1187" t="str">
            <v>KARANGLUHUR</v>
          </cell>
          <cell r="F1187" t="str">
            <v>E7. Production Not Viable</v>
          </cell>
          <cell r="G1187" t="str">
            <v>PT PERTAMINA EP</v>
          </cell>
          <cell r="H1187">
            <v>10.041</v>
          </cell>
          <cell r="K1187">
            <v>8540</v>
          </cell>
          <cell r="L1187" t="str">
            <v/>
          </cell>
          <cell r="M1187">
            <v>0.2</v>
          </cell>
          <cell r="N1187" t="str">
            <v/>
          </cell>
          <cell r="P1187" t="str">
            <v/>
          </cell>
          <cell r="Q1187">
            <v>0.1983338</v>
          </cell>
          <cell r="R1187">
            <v>176.20609999999999</v>
          </cell>
          <cell r="S1187">
            <v>0.72256810000000005</v>
          </cell>
          <cell r="T1187">
            <v>0.78080070000000001</v>
          </cell>
          <cell r="U1187">
            <v>19.716809947836158</v>
          </cell>
          <cell r="V1187">
            <v>2.6617581100678842E-2</v>
          </cell>
          <cell r="AA1187">
            <v>129.56710000000001</v>
          </cell>
          <cell r="AB1187">
            <v>30.5078</v>
          </cell>
          <cell r="AC1187">
            <v>0.69975299999999996</v>
          </cell>
          <cell r="AD1187">
            <v>7.0262198729999996</v>
          </cell>
          <cell r="AE1187">
            <v>21.23</v>
          </cell>
          <cell r="AF1187">
            <v>39.119579999999999</v>
          </cell>
        </row>
        <row r="1188">
          <cell r="A1188" t="str">
            <v>KEDUNGLUSI - BASE1. Low Value</v>
          </cell>
          <cell r="B1188" t="str">
            <v>Gas</v>
          </cell>
          <cell r="C1188" t="str">
            <v>1. Low Value</v>
          </cell>
          <cell r="D1188" t="str">
            <v>KEDUNGLUSI - BASE</v>
          </cell>
          <cell r="E1188" t="str">
            <v>KEDUNGLUSI</v>
          </cell>
          <cell r="F1188" t="str">
            <v>E0. On Production</v>
          </cell>
          <cell r="G1188" t="str">
            <v>PT PERTAMINA EP</v>
          </cell>
          <cell r="H1188">
            <v>70.62</v>
          </cell>
          <cell r="K1188">
            <v>11463</v>
          </cell>
          <cell r="L1188" t="str">
            <v/>
          </cell>
          <cell r="N1188" t="str">
            <v/>
          </cell>
          <cell r="P1188" t="str">
            <v/>
          </cell>
          <cell r="Q1188">
            <v>0.1112552</v>
          </cell>
          <cell r="R1188">
            <v>179.5616</v>
          </cell>
          <cell r="S1188">
            <v>0.75781169999999998</v>
          </cell>
          <cell r="T1188">
            <v>0.79773830000000001</v>
          </cell>
          <cell r="U1188">
            <v>12.076901796625936</v>
          </cell>
          <cell r="V1188">
            <v>1.6303748621967297E-2</v>
          </cell>
          <cell r="AA1188">
            <v>180.9667</v>
          </cell>
          <cell r="AB1188">
            <v>590.41380000000004</v>
          </cell>
          <cell r="AC1188">
            <v>0.70019509999999996</v>
          </cell>
          <cell r="AD1188">
            <v>49.447777962000004</v>
          </cell>
          <cell r="AE1188">
            <v>29.808250000000001</v>
          </cell>
          <cell r="AF1188">
            <v>247.87430000000001</v>
          </cell>
        </row>
        <row r="1189">
          <cell r="A1189" t="str">
            <v>KEDUNGLUSI - BASE2. Middle Value</v>
          </cell>
          <cell r="B1189" t="str">
            <v>Gas</v>
          </cell>
          <cell r="C1189" t="str">
            <v>2. Middle Value</v>
          </cell>
          <cell r="D1189" t="str">
            <v>KEDUNGLUSI - BASE</v>
          </cell>
          <cell r="E1189" t="str">
            <v>KEDUNGLUSI</v>
          </cell>
          <cell r="F1189" t="str">
            <v>E0. On Production</v>
          </cell>
          <cell r="G1189" t="str">
            <v>PT PERTAMINA EP</v>
          </cell>
          <cell r="H1189">
            <v>96.65</v>
          </cell>
          <cell r="K1189">
            <v>11463</v>
          </cell>
          <cell r="L1189" t="str">
            <v/>
          </cell>
          <cell r="N1189" t="str">
            <v/>
          </cell>
          <cell r="P1189" t="str">
            <v/>
          </cell>
          <cell r="Q1189">
            <v>0.1112552</v>
          </cell>
          <cell r="R1189">
            <v>179.5616</v>
          </cell>
          <cell r="S1189">
            <v>0.75781169999999998</v>
          </cell>
          <cell r="T1189">
            <v>0.79773830000000001</v>
          </cell>
          <cell r="U1189">
            <v>12.076901796625936</v>
          </cell>
          <cell r="V1189">
            <v>1.6303748621967297E-2</v>
          </cell>
          <cell r="AA1189">
            <v>180.9667</v>
          </cell>
          <cell r="AB1189">
            <v>590.41380000000004</v>
          </cell>
          <cell r="AC1189">
            <v>0.70019509999999996</v>
          </cell>
          <cell r="AD1189">
            <v>67.673856415000003</v>
          </cell>
          <cell r="AE1189">
            <v>29.808250000000001</v>
          </cell>
          <cell r="AF1189">
            <v>247.87430000000001</v>
          </cell>
        </row>
        <row r="1190">
          <cell r="A1190" t="str">
            <v>KEDUNGLUSI - BASE3. High Value</v>
          </cell>
          <cell r="B1190" t="str">
            <v>Gas</v>
          </cell>
          <cell r="C1190" t="str">
            <v>3. High Value</v>
          </cell>
          <cell r="D1190" t="str">
            <v>KEDUNGLUSI - BASE</v>
          </cell>
          <cell r="E1190" t="str">
            <v>KEDUNGLUSI</v>
          </cell>
          <cell r="F1190" t="str">
            <v>E0. On Production</v>
          </cell>
          <cell r="G1190" t="str">
            <v>PT PERTAMINA EP</v>
          </cell>
          <cell r="H1190">
            <v>96.65</v>
          </cell>
          <cell r="K1190">
            <v>11463</v>
          </cell>
          <cell r="L1190" t="str">
            <v/>
          </cell>
          <cell r="N1190" t="str">
            <v/>
          </cell>
          <cell r="P1190" t="str">
            <v/>
          </cell>
          <cell r="Q1190">
            <v>0.1112552</v>
          </cell>
          <cell r="R1190">
            <v>179.5616</v>
          </cell>
          <cell r="S1190">
            <v>0.75781169999999998</v>
          </cell>
          <cell r="T1190">
            <v>0.79773830000000001</v>
          </cell>
          <cell r="U1190">
            <v>12.076901796625936</v>
          </cell>
          <cell r="V1190">
            <v>1.6303748621967297E-2</v>
          </cell>
          <cell r="AA1190">
            <v>180.9667</v>
          </cell>
          <cell r="AB1190">
            <v>590.41380000000004</v>
          </cell>
          <cell r="AC1190">
            <v>0.70019509999999996</v>
          </cell>
          <cell r="AD1190">
            <v>67.673856415000003</v>
          </cell>
          <cell r="AE1190">
            <v>29.808250000000001</v>
          </cell>
          <cell r="AF1190">
            <v>247.87430000000001</v>
          </cell>
        </row>
        <row r="1191">
          <cell r="A1191" t="str">
            <v>KEDUNGTUBAN - BASE1. Low Value</v>
          </cell>
          <cell r="B1191" t="str">
            <v>Gas</v>
          </cell>
          <cell r="C1191" t="str">
            <v>1. Low Value</v>
          </cell>
          <cell r="D1191" t="str">
            <v>KEDUNGTUBAN - BASE</v>
          </cell>
          <cell r="E1191" t="str">
            <v>KEDUNGTUBAN</v>
          </cell>
          <cell r="F1191" t="str">
            <v>E0. On Production</v>
          </cell>
          <cell r="G1191" t="str">
            <v>PT PERTAMINA EP</v>
          </cell>
          <cell r="H1191">
            <v>282.7</v>
          </cell>
          <cell r="K1191">
            <v>9537</v>
          </cell>
          <cell r="L1191" t="str">
            <v/>
          </cell>
          <cell r="M1191">
            <v>0.1</v>
          </cell>
          <cell r="N1191" t="str">
            <v/>
          </cell>
          <cell r="P1191" t="str">
            <v/>
          </cell>
          <cell r="Q1191">
            <v>0.1032785</v>
          </cell>
          <cell r="R1191">
            <v>103.8321</v>
          </cell>
          <cell r="S1191">
            <v>0.54745069999999996</v>
          </cell>
          <cell r="T1191">
            <v>0.79773830000000001</v>
          </cell>
          <cell r="U1191">
            <v>4.683246509845679</v>
          </cell>
          <cell r="V1191">
            <v>6.3223561073057393E-3</v>
          </cell>
          <cell r="AA1191">
            <v>126.86709999999999</v>
          </cell>
          <cell r="AB1191">
            <v>3.847067</v>
          </cell>
          <cell r="AC1191">
            <v>0.88772569999999995</v>
          </cell>
          <cell r="AD1191">
            <v>250.96005538999998</v>
          </cell>
          <cell r="AE1191">
            <v>33.047040000000003</v>
          </cell>
          <cell r="AF1191">
            <v>135.4828</v>
          </cell>
        </row>
        <row r="1192">
          <cell r="A1192" t="str">
            <v>KEDUNGTUBAN - BASE2. Middle Value</v>
          </cell>
          <cell r="B1192" t="str">
            <v>Gas</v>
          </cell>
          <cell r="C1192" t="str">
            <v>2. Middle Value</v>
          </cell>
          <cell r="D1192" t="str">
            <v>KEDUNGTUBAN - BASE</v>
          </cell>
          <cell r="E1192" t="str">
            <v>KEDUNGTUBAN</v>
          </cell>
          <cell r="F1192" t="str">
            <v>E0. On Production</v>
          </cell>
          <cell r="G1192" t="str">
            <v>PT PERTAMINA EP</v>
          </cell>
          <cell r="H1192">
            <v>347.84</v>
          </cell>
          <cell r="K1192">
            <v>9537</v>
          </cell>
          <cell r="L1192" t="str">
            <v/>
          </cell>
          <cell r="M1192">
            <v>0.1</v>
          </cell>
          <cell r="N1192" t="str">
            <v/>
          </cell>
          <cell r="P1192" t="str">
            <v/>
          </cell>
          <cell r="Q1192">
            <v>0.1032785</v>
          </cell>
          <cell r="R1192">
            <v>103.8321</v>
          </cell>
          <cell r="S1192">
            <v>0.54745069999999996</v>
          </cell>
          <cell r="T1192">
            <v>0.79773830000000001</v>
          </cell>
          <cell r="U1192">
            <v>4.683246509845679</v>
          </cell>
          <cell r="V1192">
            <v>6.3223561073057393E-3</v>
          </cell>
          <cell r="AA1192">
            <v>126.86709999999999</v>
          </cell>
          <cell r="AB1192">
            <v>3.847067</v>
          </cell>
          <cell r="AC1192">
            <v>0.88772569999999995</v>
          </cell>
          <cell r="AD1192">
            <v>308.78650748799998</v>
          </cell>
          <cell r="AE1192">
            <v>33.047040000000003</v>
          </cell>
          <cell r="AF1192">
            <v>135.4828</v>
          </cell>
        </row>
        <row r="1193">
          <cell r="A1193" t="str">
            <v>KEDUNGTUBAN - BASE3. High Value</v>
          </cell>
          <cell r="B1193" t="str">
            <v>Gas</v>
          </cell>
          <cell r="C1193" t="str">
            <v>3. High Value</v>
          </cell>
          <cell r="D1193" t="str">
            <v>KEDUNGTUBAN - BASE</v>
          </cell>
          <cell r="E1193" t="str">
            <v>KEDUNGTUBAN</v>
          </cell>
          <cell r="F1193" t="str">
            <v>E0. On Production</v>
          </cell>
          <cell r="G1193" t="str">
            <v>PT PERTAMINA EP</v>
          </cell>
          <cell r="H1193">
            <v>347.84</v>
          </cell>
          <cell r="K1193">
            <v>9537</v>
          </cell>
          <cell r="L1193" t="str">
            <v/>
          </cell>
          <cell r="M1193">
            <v>0.1</v>
          </cell>
          <cell r="N1193" t="str">
            <v/>
          </cell>
          <cell r="P1193" t="str">
            <v/>
          </cell>
          <cell r="Q1193">
            <v>0.1032785</v>
          </cell>
          <cell r="R1193">
            <v>103.8321</v>
          </cell>
          <cell r="S1193">
            <v>0.54745069999999996</v>
          </cell>
          <cell r="T1193">
            <v>0.79773830000000001</v>
          </cell>
          <cell r="U1193">
            <v>4.683246509845679</v>
          </cell>
          <cell r="V1193">
            <v>6.3223561073057393E-3</v>
          </cell>
          <cell r="AA1193">
            <v>126.86709999999999</v>
          </cell>
          <cell r="AB1193">
            <v>3.847067</v>
          </cell>
          <cell r="AC1193">
            <v>0.88772569999999995</v>
          </cell>
          <cell r="AD1193">
            <v>308.78650748799998</v>
          </cell>
          <cell r="AE1193">
            <v>33.047040000000003</v>
          </cell>
          <cell r="AF1193">
            <v>135.4828</v>
          </cell>
        </row>
        <row r="1194">
          <cell r="A1194" t="str">
            <v>KEMANG - BASE1. Low Value</v>
          </cell>
          <cell r="B1194" t="str">
            <v>Gas</v>
          </cell>
          <cell r="C1194" t="str">
            <v>1. Low Value</v>
          </cell>
          <cell r="D1194" t="str">
            <v>KEMANG - BASE</v>
          </cell>
          <cell r="E1194" t="str">
            <v>KEMANG</v>
          </cell>
          <cell r="F1194" t="str">
            <v>E0. On Production</v>
          </cell>
          <cell r="G1194" t="str">
            <v>PT PERTAMINA EP</v>
          </cell>
          <cell r="H1194">
            <v>84.93</v>
          </cell>
          <cell r="K1194">
            <v>4777</v>
          </cell>
          <cell r="L1194" t="str">
            <v/>
          </cell>
          <cell r="M1194">
            <v>0.35</v>
          </cell>
          <cell r="N1194" t="str">
            <v/>
          </cell>
          <cell r="P1194" t="str">
            <v/>
          </cell>
          <cell r="Q1194">
            <v>0.3421748</v>
          </cell>
          <cell r="R1194">
            <v>126.3486</v>
          </cell>
          <cell r="S1194">
            <v>0.72761030000000004</v>
          </cell>
          <cell r="T1194">
            <v>0.77466740000000001</v>
          </cell>
          <cell r="U1194">
            <v>24.368711959597512</v>
          </cell>
          <cell r="V1194">
            <v>3.28976223141439E-2</v>
          </cell>
          <cell r="AA1194">
            <v>17.21144</v>
          </cell>
          <cell r="AB1194">
            <v>5.3504949999999996</v>
          </cell>
          <cell r="AC1194">
            <v>0.81740550000000001</v>
          </cell>
          <cell r="AD1194">
            <v>69.422249115</v>
          </cell>
          <cell r="AE1194">
            <v>78.919420000000002</v>
          </cell>
          <cell r="AF1194">
            <v>27.87707</v>
          </cell>
        </row>
        <row r="1195">
          <cell r="A1195" t="str">
            <v>KEMANG - BASE2. Middle Value</v>
          </cell>
          <cell r="B1195" t="str">
            <v>Gas</v>
          </cell>
          <cell r="C1195" t="str">
            <v>2. Middle Value</v>
          </cell>
          <cell r="D1195" t="str">
            <v>KEMANG - BASE</v>
          </cell>
          <cell r="E1195" t="str">
            <v>KEMANG</v>
          </cell>
          <cell r="F1195" t="str">
            <v>E0. On Production</v>
          </cell>
          <cell r="G1195" t="str">
            <v>PT PERTAMINA EP</v>
          </cell>
          <cell r="H1195">
            <v>84.93</v>
          </cell>
          <cell r="K1195">
            <v>4777</v>
          </cell>
          <cell r="L1195" t="str">
            <v/>
          </cell>
          <cell r="M1195">
            <v>0.35</v>
          </cell>
          <cell r="N1195" t="str">
            <v/>
          </cell>
          <cell r="P1195" t="str">
            <v/>
          </cell>
          <cell r="Q1195">
            <v>0.3421748</v>
          </cell>
          <cell r="R1195">
            <v>126.3486</v>
          </cell>
          <cell r="S1195">
            <v>0.72761030000000004</v>
          </cell>
          <cell r="T1195">
            <v>0.77466740000000001</v>
          </cell>
          <cell r="U1195">
            <v>24.368711959597512</v>
          </cell>
          <cell r="V1195">
            <v>3.28976223141439E-2</v>
          </cell>
          <cell r="AA1195">
            <v>17.21144</v>
          </cell>
          <cell r="AB1195">
            <v>5.3504949999999996</v>
          </cell>
          <cell r="AC1195">
            <v>0.81740550000000001</v>
          </cell>
          <cell r="AD1195">
            <v>69.422249115</v>
          </cell>
          <cell r="AE1195">
            <v>78.919420000000002</v>
          </cell>
          <cell r="AF1195">
            <v>27.87707</v>
          </cell>
        </row>
        <row r="1196">
          <cell r="A1196" t="str">
            <v>KEMANG - BASE3. High Value</v>
          </cell>
          <cell r="B1196" t="str">
            <v>Gas</v>
          </cell>
          <cell r="C1196" t="str">
            <v>3. High Value</v>
          </cell>
          <cell r="D1196" t="str">
            <v>KEMANG - BASE</v>
          </cell>
          <cell r="E1196" t="str">
            <v>KEMANG</v>
          </cell>
          <cell r="F1196" t="str">
            <v>E0. On Production</v>
          </cell>
          <cell r="G1196" t="str">
            <v>PT PERTAMINA EP</v>
          </cell>
          <cell r="H1196">
            <v>84.93</v>
          </cell>
          <cell r="K1196">
            <v>4777</v>
          </cell>
          <cell r="L1196" t="str">
            <v/>
          </cell>
          <cell r="M1196">
            <v>0.35</v>
          </cell>
          <cell r="N1196" t="str">
            <v/>
          </cell>
          <cell r="P1196" t="str">
            <v/>
          </cell>
          <cell r="Q1196">
            <v>0.3421748</v>
          </cell>
          <cell r="R1196">
            <v>126.3486</v>
          </cell>
          <cell r="S1196">
            <v>0.72761030000000004</v>
          </cell>
          <cell r="T1196">
            <v>0.77466740000000001</v>
          </cell>
          <cell r="U1196">
            <v>24.368711959597512</v>
          </cell>
          <cell r="V1196">
            <v>3.28976223141439E-2</v>
          </cell>
          <cell r="AA1196">
            <v>17.21144</v>
          </cell>
          <cell r="AB1196">
            <v>5.3504949999999996</v>
          </cell>
          <cell r="AC1196">
            <v>0.81740550000000001</v>
          </cell>
          <cell r="AD1196">
            <v>69.422249115</v>
          </cell>
          <cell r="AE1196">
            <v>78.919420000000002</v>
          </cell>
          <cell r="AF1196">
            <v>27.87707</v>
          </cell>
        </row>
        <row r="1197">
          <cell r="A1197" t="str">
            <v>LOYAK - BASE3. High Value</v>
          </cell>
          <cell r="B1197" t="str">
            <v>Oil-Gas</v>
          </cell>
          <cell r="C1197" t="str">
            <v>3. High Value</v>
          </cell>
          <cell r="D1197" t="str">
            <v>LOYAK - BASE</v>
          </cell>
          <cell r="E1197" t="str">
            <v>LOYAK</v>
          </cell>
          <cell r="F1197" t="str">
            <v>E4. Production Pending</v>
          </cell>
          <cell r="G1197" t="str">
            <v>PT PERTAMINA EP</v>
          </cell>
          <cell r="H1197">
            <v>7.7619999999999996</v>
          </cell>
          <cell r="K1197">
            <v>5682</v>
          </cell>
          <cell r="L1197">
            <v>113</v>
          </cell>
          <cell r="M1197">
            <v>0.26</v>
          </cell>
          <cell r="N1197" t="str">
            <v/>
          </cell>
          <cell r="P1197" t="str">
            <v/>
          </cell>
          <cell r="Q1197">
            <v>0.25882430000000001</v>
          </cell>
          <cell r="R1197">
            <v>101.7256</v>
          </cell>
          <cell r="S1197">
            <v>0.7089453</v>
          </cell>
          <cell r="T1197">
            <v>0.91359849999999998</v>
          </cell>
          <cell r="U1197">
            <v>17.053102943299173</v>
          </cell>
          <cell r="V1197">
            <v>2.3021591819994483E-2</v>
          </cell>
          <cell r="W1197">
            <v>0.63840777358490575</v>
          </cell>
          <cell r="AA1197">
            <v>156.91220000000001</v>
          </cell>
          <cell r="AB1197">
            <v>9.109496</v>
          </cell>
          <cell r="AC1197">
            <v>0.3487864</v>
          </cell>
          <cell r="AD1197">
            <v>2.7072800367999998</v>
          </cell>
          <cell r="AE1197">
            <v>2.2124090000000001</v>
          </cell>
          <cell r="AF1197">
            <v>157.13229999999999</v>
          </cell>
        </row>
        <row r="1198">
          <cell r="A1198" t="str">
            <v>MADURA-BD - BASE1. Low Value</v>
          </cell>
          <cell r="B1198" t="str">
            <v>Oil-Gas</v>
          </cell>
          <cell r="C1198" t="str">
            <v>1. Low Value</v>
          </cell>
          <cell r="D1198" t="str">
            <v>MADURA-BD - BASE</v>
          </cell>
          <cell r="E1198" t="str">
            <v>MADURA-BD</v>
          </cell>
          <cell r="F1198" t="str">
            <v>E0. On Production</v>
          </cell>
          <cell r="G1198" t="str">
            <v>HUSKY-CNOOC MADURA LTD.</v>
          </cell>
          <cell r="H1198">
            <v>678</v>
          </cell>
          <cell r="I1198">
            <v>344.31099999999998</v>
          </cell>
          <cell r="J1198">
            <v>0.50783333333333325</v>
          </cell>
          <cell r="K1198">
            <v>10900</v>
          </cell>
          <cell r="L1198">
            <v>150.15</v>
          </cell>
          <cell r="M1198">
            <v>0.33</v>
          </cell>
          <cell r="N1198">
            <v>155</v>
          </cell>
          <cell r="O1198">
            <v>0</v>
          </cell>
          <cell r="Q1198">
            <v>0.3249958</v>
          </cell>
          <cell r="R1198">
            <v>164.251</v>
          </cell>
          <cell r="S1198">
            <v>0.90881259999999997</v>
          </cell>
          <cell r="T1198">
            <v>0.72667320000000002</v>
          </cell>
          <cell r="U1198">
            <v>35.2532575606606</v>
          </cell>
          <cell r="V1198">
            <v>4.7591696865089676E-2</v>
          </cell>
          <cell r="AA1198">
            <v>9.6959540000000004</v>
          </cell>
          <cell r="AB1198">
            <v>39.663499999999999</v>
          </cell>
          <cell r="AC1198">
            <v>0.55211279999999996</v>
          </cell>
          <cell r="AD1198">
            <v>374.33247839999996</v>
          </cell>
          <cell r="AE1198">
            <v>33.61853</v>
          </cell>
          <cell r="AF1198">
            <v>128.4683</v>
          </cell>
        </row>
        <row r="1199">
          <cell r="A1199" t="str">
            <v>MADURA-BD - BASE2. Middle Value</v>
          </cell>
          <cell r="B1199" t="str">
            <v>Oil-Gas</v>
          </cell>
          <cell r="C1199" t="str">
            <v>2. Middle Value</v>
          </cell>
          <cell r="D1199" t="str">
            <v>MADURA-BD - BASE</v>
          </cell>
          <cell r="E1199" t="str">
            <v>MADURA-BD</v>
          </cell>
          <cell r="F1199" t="str">
            <v>E0. On Production</v>
          </cell>
          <cell r="G1199" t="str">
            <v>HUSKY-CNOOC MADURA LTD.</v>
          </cell>
          <cell r="H1199">
            <v>678</v>
          </cell>
          <cell r="I1199">
            <v>374.66899999999998</v>
          </cell>
          <cell r="J1199">
            <v>0.55260914454277288</v>
          </cell>
          <cell r="K1199">
            <v>10900</v>
          </cell>
          <cell r="L1199">
            <v>150.15</v>
          </cell>
          <cell r="M1199">
            <v>0.33</v>
          </cell>
          <cell r="N1199">
            <v>155</v>
          </cell>
          <cell r="O1199">
            <v>0</v>
          </cell>
          <cell r="Q1199">
            <v>0.3249958</v>
          </cell>
          <cell r="R1199">
            <v>164.251</v>
          </cell>
          <cell r="S1199">
            <v>0.90881259999999997</v>
          </cell>
          <cell r="T1199">
            <v>0.72667320000000002</v>
          </cell>
          <cell r="U1199">
            <v>35.2532575606606</v>
          </cell>
          <cell r="V1199">
            <v>4.7591696865089676E-2</v>
          </cell>
          <cell r="AA1199">
            <v>9.6959540000000004</v>
          </cell>
          <cell r="AB1199">
            <v>39.663499999999999</v>
          </cell>
          <cell r="AC1199">
            <v>0.55211279999999996</v>
          </cell>
          <cell r="AD1199">
            <v>374.33247839999996</v>
          </cell>
          <cell r="AE1199">
            <v>33.61853</v>
          </cell>
          <cell r="AF1199">
            <v>128.4683</v>
          </cell>
        </row>
        <row r="1200">
          <cell r="A1200" t="str">
            <v>MADURA-BD - BASE3. High Value</v>
          </cell>
          <cell r="B1200" t="str">
            <v>Oil-Gas</v>
          </cell>
          <cell r="C1200" t="str">
            <v>3. High Value</v>
          </cell>
          <cell r="D1200" t="str">
            <v>MADURA-BD - BASE</v>
          </cell>
          <cell r="E1200" t="str">
            <v>MADURA-BD</v>
          </cell>
          <cell r="F1200" t="str">
            <v>E0. On Production</v>
          </cell>
          <cell r="G1200" t="str">
            <v>HUSKY-CNOOC MADURA LTD.</v>
          </cell>
          <cell r="H1200">
            <v>678</v>
          </cell>
          <cell r="I1200">
            <v>405.02600000000001</v>
          </cell>
          <cell r="J1200">
            <v>0.59738348082595871</v>
          </cell>
          <cell r="K1200">
            <v>10900</v>
          </cell>
          <cell r="L1200">
            <v>150.15</v>
          </cell>
          <cell r="M1200">
            <v>0.33</v>
          </cell>
          <cell r="N1200">
            <v>155</v>
          </cell>
          <cell r="O1200">
            <v>0</v>
          </cell>
          <cell r="Q1200">
            <v>0.3249958</v>
          </cell>
          <cell r="R1200">
            <v>164.251</v>
          </cell>
          <cell r="S1200">
            <v>0.90881259999999997</v>
          </cell>
          <cell r="T1200">
            <v>0.72667320000000002</v>
          </cell>
          <cell r="U1200">
            <v>35.2532575606606</v>
          </cell>
          <cell r="V1200">
            <v>4.7591696865089676E-2</v>
          </cell>
          <cell r="AA1200">
            <v>9.6959540000000004</v>
          </cell>
          <cell r="AB1200">
            <v>39.663499999999999</v>
          </cell>
          <cell r="AC1200">
            <v>0.55211279999999996</v>
          </cell>
          <cell r="AD1200">
            <v>374.33247839999996</v>
          </cell>
          <cell r="AE1200">
            <v>33.61853</v>
          </cell>
          <cell r="AF1200">
            <v>128.4683</v>
          </cell>
        </row>
        <row r="1201">
          <cell r="A1201" t="str">
            <v>MAHONI - BASE1. Low Value</v>
          </cell>
          <cell r="B1201" t="str">
            <v>Oil-Gas</v>
          </cell>
          <cell r="C1201" t="str">
            <v>1. Low Value</v>
          </cell>
          <cell r="D1201" t="str">
            <v>MAHONI - BASE</v>
          </cell>
          <cell r="E1201" t="str">
            <v>MAHONI</v>
          </cell>
          <cell r="F1201" t="str">
            <v>E0. On Production</v>
          </cell>
          <cell r="G1201" t="str">
            <v>PT PERTAMINA HULU KALIMANTAN TIMUR</v>
          </cell>
          <cell r="H1201">
            <v>26.116</v>
          </cell>
          <cell r="I1201">
            <v>0.255</v>
          </cell>
          <cell r="K1201">
            <v>3500</v>
          </cell>
          <cell r="L1201" t="str">
            <v/>
          </cell>
          <cell r="M1201">
            <v>0.34</v>
          </cell>
          <cell r="N1201" t="str">
            <v/>
          </cell>
          <cell r="O1201">
            <v>0</v>
          </cell>
          <cell r="P1201" t="str">
            <v/>
          </cell>
          <cell r="Q1201">
            <v>0.31905810000000001</v>
          </cell>
          <cell r="R1201">
            <v>160.48609999999999</v>
          </cell>
          <cell r="S1201">
            <v>0.70134249999999998</v>
          </cell>
          <cell r="T1201">
            <v>0.77465340000000005</v>
          </cell>
          <cell r="U1201">
            <v>27.819209584849489</v>
          </cell>
          <cell r="V1201">
            <v>3.7555774450358188E-2</v>
          </cell>
          <cell r="AA1201">
            <v>54.147030000000001</v>
          </cell>
          <cell r="AB1201">
            <v>70.719390000000004</v>
          </cell>
          <cell r="AC1201">
            <v>0.3107451</v>
          </cell>
          <cell r="AD1201">
            <v>8.1154190316000001</v>
          </cell>
          <cell r="AE1201">
            <v>7.8385920000000002</v>
          </cell>
          <cell r="AF1201">
            <v>159.75389999999999</v>
          </cell>
        </row>
        <row r="1202">
          <cell r="A1202" t="str">
            <v>MAHONI - BASE2. Middle Value</v>
          </cell>
          <cell r="B1202" t="str">
            <v>Oil-Gas</v>
          </cell>
          <cell r="C1202" t="str">
            <v>2. Middle Value</v>
          </cell>
          <cell r="D1202" t="str">
            <v>MAHONI - BASE</v>
          </cell>
          <cell r="E1202" t="str">
            <v>MAHONI</v>
          </cell>
          <cell r="F1202" t="str">
            <v>E0. On Production</v>
          </cell>
          <cell r="G1202" t="str">
            <v>PT PERTAMINA HULU KALIMANTAN TIMUR</v>
          </cell>
          <cell r="H1202">
            <v>31</v>
          </cell>
          <cell r="I1202">
            <v>0.60299999999999998</v>
          </cell>
          <cell r="K1202">
            <v>3500</v>
          </cell>
          <cell r="L1202" t="str">
            <v/>
          </cell>
          <cell r="M1202">
            <v>0.34</v>
          </cell>
          <cell r="N1202" t="str">
            <v/>
          </cell>
          <cell r="O1202">
            <v>0</v>
          </cell>
          <cell r="P1202" t="str">
            <v/>
          </cell>
          <cell r="Q1202">
            <v>0.31905810000000001</v>
          </cell>
          <cell r="R1202">
            <v>160.48609999999999</v>
          </cell>
          <cell r="S1202">
            <v>0.70134249999999998</v>
          </cell>
          <cell r="T1202">
            <v>0.77465340000000005</v>
          </cell>
          <cell r="U1202">
            <v>27.819209584849489</v>
          </cell>
          <cell r="V1202">
            <v>3.7555774450358188E-2</v>
          </cell>
          <cell r="AA1202">
            <v>54.147030000000001</v>
          </cell>
          <cell r="AB1202">
            <v>70.719390000000004</v>
          </cell>
          <cell r="AC1202">
            <v>0.3107451</v>
          </cell>
          <cell r="AD1202">
            <v>9.6330980999999998</v>
          </cell>
          <cell r="AE1202">
            <v>7.8385920000000002</v>
          </cell>
          <cell r="AF1202">
            <v>159.75389999999999</v>
          </cell>
        </row>
        <row r="1203">
          <cell r="A1203" t="str">
            <v>MAHONI - BASE3. High Value</v>
          </cell>
          <cell r="B1203" t="str">
            <v>Oil-Gas</v>
          </cell>
          <cell r="C1203" t="str">
            <v>3. High Value</v>
          </cell>
          <cell r="D1203" t="str">
            <v>MAHONI - BASE</v>
          </cell>
          <cell r="E1203" t="str">
            <v>MAHONI</v>
          </cell>
          <cell r="F1203" t="str">
            <v>E0. On Production</v>
          </cell>
          <cell r="G1203" t="str">
            <v>PT PERTAMINA HULU KALIMANTAN TIMUR</v>
          </cell>
          <cell r="H1203">
            <v>34.1</v>
          </cell>
          <cell r="I1203">
            <v>1.542</v>
          </cell>
          <cell r="K1203">
            <v>3500</v>
          </cell>
          <cell r="L1203" t="str">
            <v/>
          </cell>
          <cell r="M1203">
            <v>0.34</v>
          </cell>
          <cell r="N1203" t="str">
            <v/>
          </cell>
          <cell r="O1203">
            <v>0</v>
          </cell>
          <cell r="P1203" t="str">
            <v/>
          </cell>
          <cell r="Q1203">
            <v>0.31905810000000001</v>
          </cell>
          <cell r="R1203">
            <v>160.48609999999999</v>
          </cell>
          <cell r="S1203">
            <v>0.70134249999999998</v>
          </cell>
          <cell r="T1203">
            <v>0.77465340000000005</v>
          </cell>
          <cell r="U1203">
            <v>27.819209584849489</v>
          </cell>
          <cell r="V1203">
            <v>3.7555774450358188E-2</v>
          </cell>
          <cell r="AA1203">
            <v>54.147030000000001</v>
          </cell>
          <cell r="AB1203">
            <v>70.719390000000004</v>
          </cell>
          <cell r="AC1203">
            <v>0.3107451</v>
          </cell>
          <cell r="AD1203">
            <v>10.59640791</v>
          </cell>
          <cell r="AE1203">
            <v>7.8385920000000002</v>
          </cell>
          <cell r="AF1203">
            <v>159.75389999999999</v>
          </cell>
        </row>
        <row r="1204">
          <cell r="A1204" t="str">
            <v>MAHONI OPLL 11. Low Value</v>
          </cell>
          <cell r="B1204" t="str">
            <v>Oil-Gas</v>
          </cell>
          <cell r="C1204" t="str">
            <v>1. Low Value</v>
          </cell>
          <cell r="D1204" t="str">
            <v>MAHONI OPLL 1</v>
          </cell>
          <cell r="E1204" t="str">
            <v>MAHONI</v>
          </cell>
          <cell r="F1204" t="str">
            <v>E2. Under Development</v>
          </cell>
          <cell r="G1204" t="str">
            <v>PT PERTAMINA HULU KALIMANTAN TIMUR</v>
          </cell>
          <cell r="H1204">
            <v>26.116</v>
          </cell>
          <cell r="I1204">
            <v>1.165</v>
          </cell>
          <cell r="K1204">
            <v>3500</v>
          </cell>
          <cell r="L1204" t="str">
            <v/>
          </cell>
          <cell r="M1204">
            <v>0.34</v>
          </cell>
          <cell r="N1204" t="str">
            <v/>
          </cell>
          <cell r="O1204">
            <v>0</v>
          </cell>
          <cell r="P1204" t="str">
            <v/>
          </cell>
          <cell r="Q1204">
            <v>0.31905810000000001</v>
          </cell>
          <cell r="R1204">
            <v>160.48609999999999</v>
          </cell>
          <cell r="S1204">
            <v>0.70134249999999998</v>
          </cell>
          <cell r="T1204">
            <v>0.77465340000000005</v>
          </cell>
          <cell r="U1204">
            <v>27.819209584849489</v>
          </cell>
          <cell r="V1204">
            <v>3.7555774450358188E-2</v>
          </cell>
          <cell r="AA1204">
            <v>54.147030000000001</v>
          </cell>
          <cell r="AB1204">
            <v>70.719390000000004</v>
          </cell>
          <cell r="AC1204">
            <v>0.3107451</v>
          </cell>
          <cell r="AD1204">
            <v>8.1154190316000001</v>
          </cell>
          <cell r="AE1204">
            <v>7.8385920000000002</v>
          </cell>
          <cell r="AF1204">
            <v>159.75389999999999</v>
          </cell>
        </row>
        <row r="1205">
          <cell r="A1205" t="str">
            <v>MAHONI OPLL 12. Middle Value</v>
          </cell>
          <cell r="B1205" t="str">
            <v>Oil-Gas</v>
          </cell>
          <cell r="C1205" t="str">
            <v>2. Middle Value</v>
          </cell>
          <cell r="D1205" t="str">
            <v>MAHONI OPLL 1</v>
          </cell>
          <cell r="E1205" t="str">
            <v>MAHONI</v>
          </cell>
          <cell r="F1205" t="str">
            <v>E2. Under Development</v>
          </cell>
          <cell r="G1205" t="str">
            <v>PT PERTAMINA HULU KALIMANTAN TIMUR</v>
          </cell>
          <cell r="H1205">
            <v>31</v>
          </cell>
          <cell r="I1205">
            <v>8.48</v>
          </cell>
          <cell r="J1205">
            <v>0.2735483870967742</v>
          </cell>
          <cell r="K1205">
            <v>3500</v>
          </cell>
          <cell r="L1205" t="str">
            <v/>
          </cell>
          <cell r="M1205">
            <v>0.34</v>
          </cell>
          <cell r="N1205" t="str">
            <v/>
          </cell>
          <cell r="O1205">
            <v>0</v>
          </cell>
          <cell r="P1205" t="str">
            <v/>
          </cell>
          <cell r="Q1205">
            <v>0.31905810000000001</v>
          </cell>
          <cell r="R1205">
            <v>160.48609999999999</v>
          </cell>
          <cell r="S1205">
            <v>0.70134249999999998</v>
          </cell>
          <cell r="T1205">
            <v>0.77465340000000005</v>
          </cell>
          <cell r="U1205">
            <v>27.819209584849489</v>
          </cell>
          <cell r="V1205">
            <v>3.7555774450358188E-2</v>
          </cell>
          <cell r="AA1205">
            <v>54.147030000000001</v>
          </cell>
          <cell r="AB1205">
            <v>70.719390000000004</v>
          </cell>
          <cell r="AC1205">
            <v>0.3107451</v>
          </cell>
          <cell r="AD1205">
            <v>9.6330980999999998</v>
          </cell>
          <cell r="AE1205">
            <v>7.8385920000000002</v>
          </cell>
          <cell r="AF1205">
            <v>159.75389999999999</v>
          </cell>
        </row>
        <row r="1206">
          <cell r="A1206" t="str">
            <v>MAHONI OPLL 13. High Value</v>
          </cell>
          <cell r="B1206" t="str">
            <v>Oil-Gas</v>
          </cell>
          <cell r="C1206" t="str">
            <v>3. High Value</v>
          </cell>
          <cell r="D1206" t="str">
            <v>MAHONI OPLL 1</v>
          </cell>
          <cell r="E1206" t="str">
            <v>MAHONI</v>
          </cell>
          <cell r="F1206" t="str">
            <v>E2. Under Development</v>
          </cell>
          <cell r="G1206" t="str">
            <v>PT PERTAMINA HULU KALIMANTAN TIMUR</v>
          </cell>
          <cell r="H1206">
            <v>34.1</v>
          </cell>
          <cell r="I1206">
            <v>11.872</v>
          </cell>
          <cell r="J1206">
            <v>0.34815249266862169</v>
          </cell>
          <cell r="K1206">
            <v>3500</v>
          </cell>
          <cell r="L1206" t="str">
            <v/>
          </cell>
          <cell r="M1206">
            <v>0.34</v>
          </cell>
          <cell r="N1206" t="str">
            <v/>
          </cell>
          <cell r="O1206">
            <v>0</v>
          </cell>
          <cell r="P1206" t="str">
            <v/>
          </cell>
          <cell r="Q1206">
            <v>0.31905810000000001</v>
          </cell>
          <cell r="R1206">
            <v>160.48609999999999</v>
          </cell>
          <cell r="S1206">
            <v>0.70134249999999998</v>
          </cell>
          <cell r="T1206">
            <v>0.77465340000000005</v>
          </cell>
          <cell r="U1206">
            <v>27.819209584849489</v>
          </cell>
          <cell r="V1206">
            <v>3.7555774450358188E-2</v>
          </cell>
          <cell r="AA1206">
            <v>54.147030000000001</v>
          </cell>
          <cell r="AB1206">
            <v>70.719390000000004</v>
          </cell>
          <cell r="AC1206">
            <v>0.3107451</v>
          </cell>
          <cell r="AD1206">
            <v>10.59640791</v>
          </cell>
          <cell r="AE1206">
            <v>7.8385920000000002</v>
          </cell>
          <cell r="AF1206">
            <v>159.75389999999999</v>
          </cell>
        </row>
        <row r="1207">
          <cell r="A1207" t="str">
            <v>MAKMUR - BETARA COMPLEX1. Low Value</v>
          </cell>
          <cell r="B1207" t="str">
            <v>Oil-Gas</v>
          </cell>
          <cell r="C1207" t="str">
            <v>1. Low Value</v>
          </cell>
          <cell r="D1207" t="str">
            <v>MAKMUR - BETARA COMPLEX</v>
          </cell>
          <cell r="E1207" t="str">
            <v>MAKMUR</v>
          </cell>
          <cell r="F1207" t="str">
            <v>E0. On Production</v>
          </cell>
          <cell r="G1207" t="str">
            <v>PETROCHINA INTERNATIONAL JABUNG LTD.</v>
          </cell>
          <cell r="H1207">
            <v>141.34</v>
          </cell>
          <cell r="K1207">
            <v>3775</v>
          </cell>
          <cell r="L1207">
            <v>85.25</v>
          </cell>
          <cell r="M1207">
            <v>0.28000000000000003</v>
          </cell>
          <cell r="N1207">
            <v>835</v>
          </cell>
          <cell r="O1207">
            <v>0</v>
          </cell>
          <cell r="P1207" t="str">
            <v/>
          </cell>
          <cell r="Q1207">
            <v>0.2702445</v>
          </cell>
          <cell r="R1207">
            <v>812.72149999999999</v>
          </cell>
          <cell r="S1207">
            <v>0.29968739999999999</v>
          </cell>
          <cell r="T1207">
            <v>0.83910300000000004</v>
          </cell>
          <cell r="U1207">
            <v>55.230931842216393</v>
          </cell>
          <cell r="V1207">
            <v>7.4561443330116356E-2</v>
          </cell>
          <cell r="AA1207">
            <v>27.175799999999999</v>
          </cell>
          <cell r="AB1207">
            <v>9.9944649999999999</v>
          </cell>
          <cell r="AC1207">
            <v>0.32556879999999999</v>
          </cell>
          <cell r="AD1207">
            <v>46.015894191999998</v>
          </cell>
          <cell r="AE1207">
            <v>3.4997549999999999</v>
          </cell>
          <cell r="AF1207">
            <v>30.400130000000001</v>
          </cell>
        </row>
        <row r="1208">
          <cell r="A1208" t="str">
            <v>MAKMUR - BETARA COMPLEX2. Middle Value</v>
          </cell>
          <cell r="B1208" t="str">
            <v>Oil-Gas</v>
          </cell>
          <cell r="C1208" t="str">
            <v>2. Middle Value</v>
          </cell>
          <cell r="D1208" t="str">
            <v>MAKMUR - BETARA COMPLEX</v>
          </cell>
          <cell r="E1208" t="str">
            <v>MAKMUR</v>
          </cell>
          <cell r="F1208" t="str">
            <v>E0. On Production</v>
          </cell>
          <cell r="G1208" t="str">
            <v>PETROCHINA INTERNATIONAL JABUNG LTD.</v>
          </cell>
          <cell r="H1208">
            <v>211.25</v>
          </cell>
          <cell r="K1208">
            <v>3775</v>
          </cell>
          <cell r="L1208">
            <v>85.25</v>
          </cell>
          <cell r="M1208">
            <v>0.28000000000000003</v>
          </cell>
          <cell r="N1208">
            <v>835</v>
          </cell>
          <cell r="O1208">
            <v>0</v>
          </cell>
          <cell r="P1208" t="str">
            <v/>
          </cell>
          <cell r="Q1208">
            <v>0.2702445</v>
          </cell>
          <cell r="R1208">
            <v>812.72149999999999</v>
          </cell>
          <cell r="S1208">
            <v>0.29968739999999999</v>
          </cell>
          <cell r="T1208">
            <v>0.83910300000000004</v>
          </cell>
          <cell r="U1208">
            <v>55.230931842216393</v>
          </cell>
          <cell r="V1208">
            <v>7.4561443330116356E-2</v>
          </cell>
          <cell r="AA1208">
            <v>27.175799999999999</v>
          </cell>
          <cell r="AB1208">
            <v>9.9944649999999999</v>
          </cell>
          <cell r="AC1208">
            <v>0.32556879999999999</v>
          </cell>
          <cell r="AD1208">
            <v>68.776409000000001</v>
          </cell>
          <cell r="AE1208">
            <v>3.4997549999999999</v>
          </cell>
          <cell r="AF1208">
            <v>30.400130000000001</v>
          </cell>
        </row>
        <row r="1209">
          <cell r="A1209" t="str">
            <v>MAKMUR - BETARA COMPLEX3. High Value</v>
          </cell>
          <cell r="B1209" t="str">
            <v>Oil-Gas</v>
          </cell>
          <cell r="C1209" t="str">
            <v>3. High Value</v>
          </cell>
          <cell r="D1209" t="str">
            <v>MAKMUR - BETARA COMPLEX</v>
          </cell>
          <cell r="E1209" t="str">
            <v>MAKMUR</v>
          </cell>
          <cell r="F1209" t="str">
            <v>E0. On Production</v>
          </cell>
          <cell r="G1209" t="str">
            <v>PETROCHINA INTERNATIONAL JABUNG LTD.</v>
          </cell>
          <cell r="H1209">
            <v>271.95999999999998</v>
          </cell>
          <cell r="K1209">
            <v>3775</v>
          </cell>
          <cell r="L1209">
            <v>85.25</v>
          </cell>
          <cell r="M1209">
            <v>0.28000000000000003</v>
          </cell>
          <cell r="N1209">
            <v>835</v>
          </cell>
          <cell r="O1209">
            <v>0</v>
          </cell>
          <cell r="P1209" t="str">
            <v/>
          </cell>
          <cell r="Q1209">
            <v>0.2702445</v>
          </cell>
          <cell r="R1209">
            <v>812.72149999999999</v>
          </cell>
          <cell r="S1209">
            <v>0.29968739999999999</v>
          </cell>
          <cell r="T1209">
            <v>0.83910300000000004</v>
          </cell>
          <cell r="U1209">
            <v>55.230931842216393</v>
          </cell>
          <cell r="V1209">
            <v>7.4561443330116356E-2</v>
          </cell>
          <cell r="AA1209">
            <v>27.175799999999999</v>
          </cell>
          <cell r="AB1209">
            <v>9.9944649999999999</v>
          </cell>
          <cell r="AC1209">
            <v>0.32556879999999999</v>
          </cell>
          <cell r="AD1209">
            <v>88.541690847999988</v>
          </cell>
          <cell r="AE1209">
            <v>3.4997549999999999</v>
          </cell>
          <cell r="AF1209">
            <v>30.400130000000001</v>
          </cell>
        </row>
        <row r="1210">
          <cell r="A1210" t="str">
            <v>MAKMUR - OIL1. Low Value</v>
          </cell>
          <cell r="B1210" t="str">
            <v>Oil-Gas</v>
          </cell>
          <cell r="C1210" t="str">
            <v>1. Low Value</v>
          </cell>
          <cell r="D1210" t="str">
            <v>MAKMUR - OIL</v>
          </cell>
          <cell r="E1210" t="str">
            <v>MAKMUR</v>
          </cell>
          <cell r="F1210" t="str">
            <v>E0. On Production</v>
          </cell>
          <cell r="G1210" t="str">
            <v>PETROCHINA INTERNATIONAL JABUNG LTD.</v>
          </cell>
          <cell r="H1210">
            <v>141.34</v>
          </cell>
          <cell r="I1210">
            <v>7.0000000000000007E-2</v>
          </cell>
          <cell r="K1210">
            <v>3775</v>
          </cell>
          <cell r="L1210">
            <v>85.25</v>
          </cell>
          <cell r="M1210">
            <v>0.28000000000000003</v>
          </cell>
          <cell r="N1210">
            <v>835</v>
          </cell>
          <cell r="O1210">
            <v>0</v>
          </cell>
          <cell r="P1210" t="str">
            <v/>
          </cell>
          <cell r="Q1210">
            <v>0.2702445</v>
          </cell>
          <cell r="R1210">
            <v>812.72149999999999</v>
          </cell>
          <cell r="S1210">
            <v>0.29968739999999999</v>
          </cell>
          <cell r="T1210">
            <v>0.83910300000000004</v>
          </cell>
          <cell r="U1210">
            <v>55.230931842216393</v>
          </cell>
          <cell r="V1210">
            <v>7.4561443330116356E-2</v>
          </cell>
          <cell r="AA1210">
            <v>27.175799999999999</v>
          </cell>
          <cell r="AB1210">
            <v>9.9944649999999999</v>
          </cell>
          <cell r="AC1210">
            <v>0.32556879999999999</v>
          </cell>
          <cell r="AD1210">
            <v>46.015894191999998</v>
          </cell>
          <cell r="AE1210">
            <v>3.4997549999999999</v>
          </cell>
          <cell r="AF1210">
            <v>30.400130000000001</v>
          </cell>
        </row>
        <row r="1211">
          <cell r="A1211" t="str">
            <v>MAKMUR - OIL2. Middle Value</v>
          </cell>
          <cell r="B1211" t="str">
            <v>Oil-Gas</v>
          </cell>
          <cell r="C1211" t="str">
            <v>2. Middle Value</v>
          </cell>
          <cell r="D1211" t="str">
            <v>MAKMUR - OIL</v>
          </cell>
          <cell r="E1211" t="str">
            <v>MAKMUR</v>
          </cell>
          <cell r="F1211" t="str">
            <v>E0. On Production</v>
          </cell>
          <cell r="G1211" t="str">
            <v>PETROCHINA INTERNATIONAL JABUNG LTD.</v>
          </cell>
          <cell r="H1211">
            <v>211.25</v>
          </cell>
          <cell r="I1211">
            <v>7.0000000000000007E-2</v>
          </cell>
          <cell r="K1211">
            <v>3775</v>
          </cell>
          <cell r="L1211">
            <v>85.25</v>
          </cell>
          <cell r="M1211">
            <v>0.28000000000000003</v>
          </cell>
          <cell r="N1211">
            <v>835</v>
          </cell>
          <cell r="O1211">
            <v>0</v>
          </cell>
          <cell r="P1211" t="str">
            <v/>
          </cell>
          <cell r="Q1211">
            <v>0.2702445</v>
          </cell>
          <cell r="R1211">
            <v>812.72149999999999</v>
          </cell>
          <cell r="S1211">
            <v>0.29968739999999999</v>
          </cell>
          <cell r="T1211">
            <v>0.83910300000000004</v>
          </cell>
          <cell r="U1211">
            <v>55.230931842216393</v>
          </cell>
          <cell r="V1211">
            <v>7.4561443330116356E-2</v>
          </cell>
          <cell r="AA1211">
            <v>27.175799999999999</v>
          </cell>
          <cell r="AB1211">
            <v>9.9944649999999999</v>
          </cell>
          <cell r="AC1211">
            <v>0.32556879999999999</v>
          </cell>
          <cell r="AD1211">
            <v>68.776409000000001</v>
          </cell>
          <cell r="AE1211">
            <v>3.4997549999999999</v>
          </cell>
          <cell r="AF1211">
            <v>30.400130000000001</v>
          </cell>
        </row>
        <row r="1212">
          <cell r="A1212" t="str">
            <v>MAKMUR - OIL3. High Value</v>
          </cell>
          <cell r="B1212" t="str">
            <v>Oil-Gas</v>
          </cell>
          <cell r="C1212" t="str">
            <v>3. High Value</v>
          </cell>
          <cell r="D1212" t="str">
            <v>MAKMUR - OIL</v>
          </cell>
          <cell r="E1212" t="str">
            <v>MAKMUR</v>
          </cell>
          <cell r="F1212" t="str">
            <v>E0. On Production</v>
          </cell>
          <cell r="G1212" t="str">
            <v>PETROCHINA INTERNATIONAL JABUNG LTD.</v>
          </cell>
          <cell r="H1212">
            <v>271.95999999999998</v>
          </cell>
          <cell r="I1212">
            <v>7.0000000000000007E-2</v>
          </cell>
          <cell r="K1212">
            <v>3775</v>
          </cell>
          <cell r="L1212">
            <v>85.25</v>
          </cell>
          <cell r="M1212">
            <v>0.28000000000000003</v>
          </cell>
          <cell r="N1212">
            <v>835</v>
          </cell>
          <cell r="O1212">
            <v>0</v>
          </cell>
          <cell r="P1212" t="str">
            <v/>
          </cell>
          <cell r="Q1212">
            <v>0.2702445</v>
          </cell>
          <cell r="R1212">
            <v>812.72149999999999</v>
          </cell>
          <cell r="S1212">
            <v>0.29968739999999999</v>
          </cell>
          <cell r="T1212">
            <v>0.83910300000000004</v>
          </cell>
          <cell r="U1212">
            <v>55.230931842216393</v>
          </cell>
          <cell r="V1212">
            <v>7.4561443330116356E-2</v>
          </cell>
          <cell r="AA1212">
            <v>27.175799999999999</v>
          </cell>
          <cell r="AB1212">
            <v>9.9944649999999999</v>
          </cell>
          <cell r="AC1212">
            <v>0.32556879999999999</v>
          </cell>
          <cell r="AD1212">
            <v>88.541690847999988</v>
          </cell>
          <cell r="AE1212">
            <v>3.4997549999999999</v>
          </cell>
          <cell r="AF1212">
            <v>30.400130000000001</v>
          </cell>
        </row>
        <row r="1213">
          <cell r="A1213" t="str">
            <v>MAMBURUNGAN FIELD - BASE1. Low Value</v>
          </cell>
          <cell r="B1213" t="str">
            <v>Oil-Gas</v>
          </cell>
          <cell r="C1213" t="str">
            <v>1. Low Value</v>
          </cell>
          <cell r="D1213" t="str">
            <v>MAMBURUNGAN FIELD - BASE</v>
          </cell>
          <cell r="E1213" t="str">
            <v>MAMBURUNGAN FIELD</v>
          </cell>
          <cell r="F1213" t="str">
            <v>E0. On Production</v>
          </cell>
          <cell r="G1213" t="str">
            <v>PT MEDCO E&amp;P TARAKAN</v>
          </cell>
          <cell r="H1213">
            <v>186.893</v>
          </cell>
          <cell r="I1213">
            <v>0.19900000000000001</v>
          </cell>
          <cell r="K1213">
            <v>3002.1</v>
          </cell>
          <cell r="L1213">
            <v>94.832474000000019</v>
          </cell>
          <cell r="M1213">
            <v>0.25</v>
          </cell>
          <cell r="N1213">
            <v>50.442277892561975</v>
          </cell>
          <cell r="O1213">
            <v>0</v>
          </cell>
          <cell r="P1213" t="str">
            <v/>
          </cell>
          <cell r="Q1213">
            <v>0.24915899999999999</v>
          </cell>
          <cell r="R1213">
            <v>110.92919999999999</v>
          </cell>
          <cell r="S1213">
            <v>0.39417960000000002</v>
          </cell>
          <cell r="T1213">
            <v>0.99436630000000004</v>
          </cell>
          <cell r="U1213">
            <v>10.833355672626141</v>
          </cell>
          <cell r="V1213">
            <v>1.4624968439190722E-2</v>
          </cell>
          <cell r="AA1213">
            <v>203.48560000000001</v>
          </cell>
          <cell r="AB1213">
            <v>112.3343</v>
          </cell>
          <cell r="AC1213">
            <v>0.2876901</v>
          </cell>
          <cell r="AD1213">
            <v>53.767265859300004</v>
          </cell>
          <cell r="AE1213">
            <v>3.4608210000000001</v>
          </cell>
          <cell r="AF1213">
            <v>555.72249999999997</v>
          </cell>
        </row>
        <row r="1214">
          <cell r="A1214" t="str">
            <v>MAMBURUNGAN FIELD - BASE2. Middle Value</v>
          </cell>
          <cell r="B1214" t="str">
            <v>Oil-Gas</v>
          </cell>
          <cell r="C1214" t="str">
            <v>2. Middle Value</v>
          </cell>
          <cell r="D1214" t="str">
            <v>MAMBURUNGAN FIELD - BASE</v>
          </cell>
          <cell r="E1214" t="str">
            <v>MAMBURUNGAN FIELD</v>
          </cell>
          <cell r="F1214" t="str">
            <v>E0. On Production</v>
          </cell>
          <cell r="G1214" t="str">
            <v>PT MEDCO E&amp;P TARAKAN</v>
          </cell>
          <cell r="H1214">
            <v>186.893</v>
          </cell>
          <cell r="I1214">
            <v>0.34799999999999998</v>
          </cell>
          <cell r="K1214">
            <v>3002.1</v>
          </cell>
          <cell r="L1214">
            <v>94.832474000000019</v>
          </cell>
          <cell r="M1214">
            <v>0.25</v>
          </cell>
          <cell r="N1214">
            <v>50.442277892561975</v>
          </cell>
          <cell r="O1214">
            <v>0</v>
          </cell>
          <cell r="P1214" t="str">
            <v/>
          </cell>
          <cell r="Q1214">
            <v>0.24915899999999999</v>
          </cell>
          <cell r="R1214">
            <v>110.92919999999999</v>
          </cell>
          <cell r="S1214">
            <v>0.39417960000000002</v>
          </cell>
          <cell r="T1214">
            <v>0.99436630000000004</v>
          </cell>
          <cell r="U1214">
            <v>10.833355672626141</v>
          </cell>
          <cell r="V1214">
            <v>1.4624968439190722E-2</v>
          </cell>
          <cell r="AA1214">
            <v>203.48560000000001</v>
          </cell>
          <cell r="AB1214">
            <v>112.3343</v>
          </cell>
          <cell r="AC1214">
            <v>0.2876901</v>
          </cell>
          <cell r="AD1214">
            <v>53.767265859300004</v>
          </cell>
          <cell r="AE1214">
            <v>3.4608210000000001</v>
          </cell>
          <cell r="AF1214">
            <v>555.72249999999997</v>
          </cell>
        </row>
        <row r="1215">
          <cell r="A1215" t="str">
            <v>KUANG SELATAN - BASE1. Low Value</v>
          </cell>
          <cell r="B1215" t="str">
            <v>Gas</v>
          </cell>
          <cell r="C1215" t="str">
            <v>1. Low Value</v>
          </cell>
          <cell r="D1215" t="str">
            <v>KUANG SELATAN - BASE</v>
          </cell>
          <cell r="E1215" t="str">
            <v>KUANG SELATAN</v>
          </cell>
          <cell r="F1215" t="str">
            <v>E0. On Production</v>
          </cell>
          <cell r="G1215" t="str">
            <v>PT PERTAMINA EP</v>
          </cell>
          <cell r="H1215">
            <v>99.6</v>
          </cell>
          <cell r="K1215">
            <v>4600</v>
          </cell>
          <cell r="L1215" t="str">
            <v/>
          </cell>
          <cell r="M1215">
            <v>0.2</v>
          </cell>
          <cell r="N1215" t="str">
            <v/>
          </cell>
          <cell r="P1215" t="str">
            <v/>
          </cell>
          <cell r="Q1215">
            <v>0.21180379999999999</v>
          </cell>
          <cell r="R1215">
            <v>169.4607</v>
          </cell>
          <cell r="S1215">
            <v>0.66998230000000003</v>
          </cell>
          <cell r="T1215">
            <v>0.71389089999999999</v>
          </cell>
          <cell r="U1215">
            <v>17.167138820218032</v>
          </cell>
          <cell r="V1215">
            <v>2.3175539604159634E-2</v>
          </cell>
          <cell r="AA1215">
            <v>86.26294</v>
          </cell>
          <cell r="AB1215">
            <v>43.394620000000003</v>
          </cell>
          <cell r="AC1215">
            <v>0.76978639999999998</v>
          </cell>
          <cell r="AD1215">
            <v>76.670725439999998</v>
          </cell>
          <cell r="AE1215">
            <v>74.358279999999993</v>
          </cell>
          <cell r="AF1215">
            <v>235.04580000000001</v>
          </cell>
        </row>
        <row r="1216">
          <cell r="A1216" t="str">
            <v>KUANG SELATAN - BASE2. Middle Value</v>
          </cell>
          <cell r="B1216" t="str">
            <v>Gas</v>
          </cell>
          <cell r="C1216" t="str">
            <v>2. Middle Value</v>
          </cell>
          <cell r="D1216" t="str">
            <v>KUANG SELATAN - BASE</v>
          </cell>
          <cell r="E1216" t="str">
            <v>KUANG SELATAN</v>
          </cell>
          <cell r="F1216" t="str">
            <v>E0. On Production</v>
          </cell>
          <cell r="G1216" t="str">
            <v>PT PERTAMINA EP</v>
          </cell>
          <cell r="H1216">
            <v>99.6</v>
          </cell>
          <cell r="K1216">
            <v>4600</v>
          </cell>
          <cell r="L1216" t="str">
            <v/>
          </cell>
          <cell r="M1216">
            <v>0.2</v>
          </cell>
          <cell r="N1216" t="str">
            <v/>
          </cell>
          <cell r="P1216" t="str">
            <v/>
          </cell>
          <cell r="Q1216">
            <v>0.21180379999999999</v>
          </cell>
          <cell r="R1216">
            <v>169.4607</v>
          </cell>
          <cell r="S1216">
            <v>0.66998230000000003</v>
          </cell>
          <cell r="T1216">
            <v>0.71389089999999999</v>
          </cell>
          <cell r="U1216">
            <v>17.167138820218032</v>
          </cell>
          <cell r="V1216">
            <v>2.3175539604159634E-2</v>
          </cell>
          <cell r="AA1216">
            <v>86.26294</v>
          </cell>
          <cell r="AB1216">
            <v>43.394620000000003</v>
          </cell>
          <cell r="AC1216">
            <v>0.76978639999999998</v>
          </cell>
          <cell r="AD1216">
            <v>76.670725439999998</v>
          </cell>
          <cell r="AE1216">
            <v>74.358279999999993</v>
          </cell>
          <cell r="AF1216">
            <v>235.04580000000001</v>
          </cell>
        </row>
        <row r="1217">
          <cell r="A1217" t="str">
            <v>KUANG SELATAN - BASE3. High Value</v>
          </cell>
          <cell r="B1217" t="str">
            <v>Gas</v>
          </cell>
          <cell r="C1217" t="str">
            <v>3. High Value</v>
          </cell>
          <cell r="D1217" t="str">
            <v>KUANG SELATAN - BASE</v>
          </cell>
          <cell r="E1217" t="str">
            <v>KUANG SELATAN</v>
          </cell>
          <cell r="F1217" t="str">
            <v>E0. On Production</v>
          </cell>
          <cell r="G1217" t="str">
            <v>PT PERTAMINA EP</v>
          </cell>
          <cell r="H1217">
            <v>99.6</v>
          </cell>
          <cell r="K1217">
            <v>4600</v>
          </cell>
          <cell r="L1217" t="str">
            <v/>
          </cell>
          <cell r="M1217">
            <v>0.2</v>
          </cell>
          <cell r="N1217" t="str">
            <v/>
          </cell>
          <cell r="P1217" t="str">
            <v/>
          </cell>
          <cell r="Q1217">
            <v>0.21180379999999999</v>
          </cell>
          <cell r="R1217">
            <v>169.4607</v>
          </cell>
          <cell r="S1217">
            <v>0.66998230000000003</v>
          </cell>
          <cell r="T1217">
            <v>0.71389089999999999</v>
          </cell>
          <cell r="U1217">
            <v>17.167138820218032</v>
          </cell>
          <cell r="V1217">
            <v>2.3175539604159634E-2</v>
          </cell>
          <cell r="AA1217">
            <v>86.26294</v>
          </cell>
          <cell r="AB1217">
            <v>43.394620000000003</v>
          </cell>
          <cell r="AC1217">
            <v>0.76978639999999998</v>
          </cell>
          <cell r="AD1217">
            <v>76.670725439999998</v>
          </cell>
          <cell r="AE1217">
            <v>74.358279999999993</v>
          </cell>
          <cell r="AF1217">
            <v>235.04580000000001</v>
          </cell>
        </row>
        <row r="1218">
          <cell r="A1218" t="str">
            <v>L - PARIGI - BASE1. Low Value</v>
          </cell>
          <cell r="B1218" t="str">
            <v>Gas</v>
          </cell>
          <cell r="C1218" t="str">
            <v>1. Low Value</v>
          </cell>
          <cell r="D1218" t="str">
            <v>L - PARIGI - BASE</v>
          </cell>
          <cell r="E1218" t="str">
            <v>L - PARIGI</v>
          </cell>
          <cell r="F1218" t="str">
            <v>E0. On Production</v>
          </cell>
          <cell r="G1218" t="str">
            <v>PT PERTAMINA EP</v>
          </cell>
          <cell r="H1218">
            <v>2116.1</v>
          </cell>
          <cell r="K1218">
            <v>1800</v>
          </cell>
          <cell r="L1218" t="str">
            <v/>
          </cell>
          <cell r="M1218">
            <v>0.35</v>
          </cell>
          <cell r="N1218">
            <v>2000</v>
          </cell>
          <cell r="O1218">
            <v>0</v>
          </cell>
          <cell r="P1218" t="str">
            <v/>
          </cell>
          <cell r="Q1218">
            <v>0.35059610000000002</v>
          </cell>
          <cell r="R1218">
            <v>1985.5619999999999</v>
          </cell>
          <cell r="S1218">
            <v>0.60037479999999999</v>
          </cell>
          <cell r="T1218">
            <v>0.77466740000000001</v>
          </cell>
          <cell r="U1218">
            <v>323.76378490775153</v>
          </cell>
          <cell r="V1218">
            <v>0.43707926510650302</v>
          </cell>
          <cell r="AA1218">
            <v>172.59909999999999</v>
          </cell>
          <cell r="AB1218">
            <v>296.90890000000002</v>
          </cell>
          <cell r="AC1218">
            <v>0.65013790000000005</v>
          </cell>
          <cell r="AD1218">
            <v>1375.7568101900001</v>
          </cell>
          <cell r="AE1218">
            <v>759.89110000000005</v>
          </cell>
          <cell r="AF1218">
            <v>-95.566479999999999</v>
          </cell>
        </row>
        <row r="1219">
          <cell r="A1219" t="str">
            <v>L - PARIGI - BASE2. Middle Value</v>
          </cell>
          <cell r="B1219" t="str">
            <v>Gas</v>
          </cell>
          <cell r="C1219" t="str">
            <v>2. Middle Value</v>
          </cell>
          <cell r="D1219" t="str">
            <v>L - PARIGI - BASE</v>
          </cell>
          <cell r="E1219" t="str">
            <v>L - PARIGI</v>
          </cell>
          <cell r="F1219" t="str">
            <v>E0. On Production</v>
          </cell>
          <cell r="G1219" t="str">
            <v>PT PERTAMINA EP</v>
          </cell>
          <cell r="H1219">
            <v>2389.7719999999999</v>
          </cell>
          <cell r="K1219">
            <v>1800</v>
          </cell>
          <cell r="L1219" t="str">
            <v/>
          </cell>
          <cell r="M1219">
            <v>0.35</v>
          </cell>
          <cell r="N1219">
            <v>2000</v>
          </cell>
          <cell r="O1219">
            <v>0</v>
          </cell>
          <cell r="P1219" t="str">
            <v/>
          </cell>
          <cell r="Q1219">
            <v>0.35059610000000002</v>
          </cell>
          <cell r="R1219">
            <v>1985.5619999999999</v>
          </cell>
          <cell r="S1219">
            <v>0.60037479999999999</v>
          </cell>
          <cell r="T1219">
            <v>0.77466740000000001</v>
          </cell>
          <cell r="U1219">
            <v>323.76378490775153</v>
          </cell>
          <cell r="V1219">
            <v>0.43707926510650302</v>
          </cell>
          <cell r="AA1219">
            <v>172.59909999999999</v>
          </cell>
          <cell r="AB1219">
            <v>296.90890000000002</v>
          </cell>
          <cell r="AC1219">
            <v>0.65013790000000005</v>
          </cell>
          <cell r="AD1219">
            <v>1553.6813495588001</v>
          </cell>
          <cell r="AE1219">
            <v>759.89110000000005</v>
          </cell>
          <cell r="AF1219">
            <v>-95.566479999999999</v>
          </cell>
        </row>
        <row r="1220">
          <cell r="A1220" t="str">
            <v>L - PARIGI - BASE3. High Value</v>
          </cell>
          <cell r="B1220" t="str">
            <v>Gas</v>
          </cell>
          <cell r="C1220" t="str">
            <v>3. High Value</v>
          </cell>
          <cell r="D1220" t="str">
            <v>L - PARIGI - BASE</v>
          </cell>
          <cell r="E1220" t="str">
            <v>L - PARIGI</v>
          </cell>
          <cell r="F1220" t="str">
            <v>E0. On Production</v>
          </cell>
          <cell r="G1220" t="str">
            <v>PT PERTAMINA EP</v>
          </cell>
          <cell r="H1220">
            <v>2663.4430000000002</v>
          </cell>
          <cell r="K1220">
            <v>1800</v>
          </cell>
          <cell r="L1220" t="str">
            <v/>
          </cell>
          <cell r="M1220">
            <v>0.35</v>
          </cell>
          <cell r="N1220">
            <v>2000</v>
          </cell>
          <cell r="O1220">
            <v>0</v>
          </cell>
          <cell r="P1220" t="str">
            <v/>
          </cell>
          <cell r="Q1220">
            <v>0.35059610000000002</v>
          </cell>
          <cell r="R1220">
            <v>1985.5619999999999</v>
          </cell>
          <cell r="S1220">
            <v>0.60037479999999999</v>
          </cell>
          <cell r="T1220">
            <v>0.77466740000000001</v>
          </cell>
          <cell r="U1220">
            <v>323.76378490775153</v>
          </cell>
          <cell r="V1220">
            <v>0.43707926510650302</v>
          </cell>
          <cell r="AA1220">
            <v>172.59909999999999</v>
          </cell>
          <cell r="AB1220">
            <v>296.90890000000002</v>
          </cell>
          <cell r="AC1220">
            <v>0.65013790000000005</v>
          </cell>
          <cell r="AD1220">
            <v>1731.6052387897003</v>
          </cell>
          <cell r="AE1220">
            <v>759.89110000000005</v>
          </cell>
          <cell r="AF1220">
            <v>-95.566479999999999</v>
          </cell>
        </row>
        <row r="1221">
          <cell r="A1221" t="str">
            <v>PENGEMBANGAN LAPANGAN L PARIGI POFD1. Low Value</v>
          </cell>
          <cell r="B1221" t="str">
            <v>Gas</v>
          </cell>
          <cell r="C1221" t="str">
            <v>1. Low Value</v>
          </cell>
          <cell r="D1221" t="str">
            <v>PENGEMBANGAN LAPANGAN L PARIGI POFD</v>
          </cell>
          <cell r="E1221" t="str">
            <v>L - PARIGI</v>
          </cell>
          <cell r="F1221" t="str">
            <v>E5. Development Unclarified</v>
          </cell>
          <cell r="G1221" t="str">
            <v>PT PERTAMINA EP</v>
          </cell>
          <cell r="H1221">
            <v>2116.1</v>
          </cell>
          <cell r="K1221">
            <v>1800</v>
          </cell>
          <cell r="L1221" t="str">
            <v/>
          </cell>
          <cell r="M1221">
            <v>0.35</v>
          </cell>
          <cell r="N1221">
            <v>2000</v>
          </cell>
          <cell r="O1221">
            <v>0</v>
          </cell>
          <cell r="P1221" t="str">
            <v/>
          </cell>
          <cell r="Q1221">
            <v>0.35059610000000002</v>
          </cell>
          <cell r="R1221">
            <v>1985.5619999999999</v>
          </cell>
          <cell r="S1221">
            <v>0.60037479999999999</v>
          </cell>
          <cell r="T1221">
            <v>0.77466740000000001</v>
          </cell>
          <cell r="U1221">
            <v>323.76378490775153</v>
          </cell>
          <cell r="V1221">
            <v>0.43707926510650302</v>
          </cell>
          <cell r="AA1221">
            <v>172.59909999999999</v>
          </cell>
          <cell r="AB1221">
            <v>296.90890000000002</v>
          </cell>
          <cell r="AC1221">
            <v>0.65013790000000005</v>
          </cell>
          <cell r="AD1221">
            <v>1375.7568101900001</v>
          </cell>
          <cell r="AE1221">
            <v>759.89110000000005</v>
          </cell>
          <cell r="AF1221">
            <v>-95.566479999999999</v>
          </cell>
        </row>
        <row r="1222">
          <cell r="A1222" t="str">
            <v>PENGEMBANGAN LAPANGAN L PARIGI POFD2. Middle Value</v>
          </cell>
          <cell r="B1222" t="str">
            <v>Gas</v>
          </cell>
          <cell r="C1222" t="str">
            <v>2. Middle Value</v>
          </cell>
          <cell r="D1222" t="str">
            <v>PENGEMBANGAN LAPANGAN L PARIGI POFD</v>
          </cell>
          <cell r="E1222" t="str">
            <v>L - PARIGI</v>
          </cell>
          <cell r="F1222" t="str">
            <v>E5. Development Unclarified</v>
          </cell>
          <cell r="G1222" t="str">
            <v>PT PERTAMINA EP</v>
          </cell>
          <cell r="H1222">
            <v>2389.7719999999999</v>
          </cell>
          <cell r="K1222">
            <v>1800</v>
          </cell>
          <cell r="L1222" t="str">
            <v/>
          </cell>
          <cell r="M1222">
            <v>0.35</v>
          </cell>
          <cell r="N1222">
            <v>2000</v>
          </cell>
          <cell r="O1222">
            <v>0</v>
          </cell>
          <cell r="P1222" t="str">
            <v/>
          </cell>
          <cell r="Q1222">
            <v>0.35059610000000002</v>
          </cell>
          <cell r="R1222">
            <v>1985.5619999999999</v>
          </cell>
          <cell r="S1222">
            <v>0.60037479999999999</v>
          </cell>
          <cell r="T1222">
            <v>0.77466740000000001</v>
          </cell>
          <cell r="U1222">
            <v>323.76378490775153</v>
          </cell>
          <cell r="V1222">
            <v>0.43707926510650302</v>
          </cell>
          <cell r="AA1222">
            <v>172.59909999999999</v>
          </cell>
          <cell r="AB1222">
            <v>296.90890000000002</v>
          </cell>
          <cell r="AC1222">
            <v>0.65013790000000005</v>
          </cell>
          <cell r="AD1222">
            <v>1553.6813495588001</v>
          </cell>
          <cell r="AE1222">
            <v>759.89110000000005</v>
          </cell>
          <cell r="AF1222">
            <v>-95.566479999999999</v>
          </cell>
        </row>
        <row r="1223">
          <cell r="A1223" t="str">
            <v>PENGEMBANGAN LAPANGAN L PARIGI POFD3. High Value</v>
          </cell>
          <cell r="B1223" t="str">
            <v>Gas</v>
          </cell>
          <cell r="C1223" t="str">
            <v>3. High Value</v>
          </cell>
          <cell r="D1223" t="str">
            <v>PENGEMBANGAN LAPANGAN L PARIGI POFD</v>
          </cell>
          <cell r="E1223" t="str">
            <v>L - PARIGI</v>
          </cell>
          <cell r="F1223" t="str">
            <v>E5. Development Unclarified</v>
          </cell>
          <cell r="G1223" t="str">
            <v>PT PERTAMINA EP</v>
          </cell>
          <cell r="H1223">
            <v>2663.4430000000002</v>
          </cell>
          <cell r="K1223">
            <v>1800</v>
          </cell>
          <cell r="L1223" t="str">
            <v/>
          </cell>
          <cell r="M1223">
            <v>0.35</v>
          </cell>
          <cell r="N1223">
            <v>2000</v>
          </cell>
          <cell r="O1223">
            <v>0</v>
          </cell>
          <cell r="P1223" t="str">
            <v/>
          </cell>
          <cell r="Q1223">
            <v>0.35059610000000002</v>
          </cell>
          <cell r="R1223">
            <v>1985.5619999999999</v>
          </cell>
          <cell r="S1223">
            <v>0.60037479999999999</v>
          </cell>
          <cell r="T1223">
            <v>0.77466740000000001</v>
          </cell>
          <cell r="U1223">
            <v>323.76378490775153</v>
          </cell>
          <cell r="V1223">
            <v>0.43707926510650302</v>
          </cell>
          <cell r="AA1223">
            <v>172.59909999999999</v>
          </cell>
          <cell r="AB1223">
            <v>296.90890000000002</v>
          </cell>
          <cell r="AC1223">
            <v>0.65013790000000005</v>
          </cell>
          <cell r="AD1223">
            <v>1731.6052387897003</v>
          </cell>
          <cell r="AE1223">
            <v>759.89110000000005</v>
          </cell>
          <cell r="AF1223">
            <v>-95.566479999999999</v>
          </cell>
        </row>
        <row r="1224">
          <cell r="A1224" t="str">
            <v>LAVATERA - BASE1. Low Value</v>
          </cell>
          <cell r="B1224" t="str">
            <v>Gas</v>
          </cell>
          <cell r="C1224" t="str">
            <v>1. Low Value</v>
          </cell>
          <cell r="D1224" t="str">
            <v>LAVATERA - BASE</v>
          </cell>
          <cell r="E1224" t="str">
            <v>LAVATERA</v>
          </cell>
          <cell r="F1224" t="str">
            <v>E0. On Production</v>
          </cell>
          <cell r="G1224" t="str">
            <v>PT PERTAMINA EP</v>
          </cell>
          <cell r="H1224">
            <v>1.667</v>
          </cell>
          <cell r="K1224">
            <v>2750</v>
          </cell>
          <cell r="L1224" t="str">
            <v/>
          </cell>
          <cell r="M1224">
            <v>0.25</v>
          </cell>
          <cell r="N1224" t="str">
            <v/>
          </cell>
          <cell r="P1224" t="str">
            <v/>
          </cell>
          <cell r="Q1224">
            <v>0.2489796</v>
          </cell>
          <cell r="R1224">
            <v>110.92919999999999</v>
          </cell>
          <cell r="S1224">
            <v>0.61435450000000003</v>
          </cell>
          <cell r="T1224">
            <v>0.92522669999999996</v>
          </cell>
          <cell r="U1224">
            <v>15.699175579069751</v>
          </cell>
          <cell r="V1224">
            <v>2.1193797591762344E-2</v>
          </cell>
          <cell r="AA1224">
            <v>352.3827</v>
          </cell>
          <cell r="AB1224">
            <v>0.39870489999999997</v>
          </cell>
          <cell r="AC1224">
            <v>0.74279059999999997</v>
          </cell>
          <cell r="AD1224">
            <v>1.2382319302</v>
          </cell>
          <cell r="AE1224">
            <v>106.3223</v>
          </cell>
          <cell r="AF1224">
            <v>32.111150000000002</v>
          </cell>
        </row>
        <row r="1225">
          <cell r="A1225" t="str">
            <v>LAVATERA - BASE2. Middle Value</v>
          </cell>
          <cell r="B1225" t="str">
            <v>Gas</v>
          </cell>
          <cell r="C1225" t="str">
            <v>2. Middle Value</v>
          </cell>
          <cell r="D1225" t="str">
            <v>LAVATERA - BASE</v>
          </cell>
          <cell r="E1225" t="str">
            <v>LAVATERA</v>
          </cell>
          <cell r="F1225" t="str">
            <v>E0. On Production</v>
          </cell>
          <cell r="G1225" t="str">
            <v>PT PERTAMINA EP</v>
          </cell>
          <cell r="H1225">
            <v>1.667</v>
          </cell>
          <cell r="K1225">
            <v>2750</v>
          </cell>
          <cell r="L1225" t="str">
            <v/>
          </cell>
          <cell r="M1225">
            <v>0.25</v>
          </cell>
          <cell r="N1225" t="str">
            <v/>
          </cell>
          <cell r="P1225" t="str">
            <v/>
          </cell>
          <cell r="Q1225">
            <v>0.2489796</v>
          </cell>
          <cell r="R1225">
            <v>110.92919999999999</v>
          </cell>
          <cell r="S1225">
            <v>0.61435450000000003</v>
          </cell>
          <cell r="T1225">
            <v>0.92522669999999996</v>
          </cell>
          <cell r="U1225">
            <v>15.699175579069751</v>
          </cell>
          <cell r="V1225">
            <v>2.1193797591762344E-2</v>
          </cell>
          <cell r="AA1225">
            <v>352.3827</v>
          </cell>
          <cell r="AB1225">
            <v>0.39870489999999997</v>
          </cell>
          <cell r="AC1225">
            <v>0.74279059999999997</v>
          </cell>
          <cell r="AD1225">
            <v>1.2382319302</v>
          </cell>
          <cell r="AE1225">
            <v>106.3223</v>
          </cell>
          <cell r="AF1225">
            <v>32.111150000000002</v>
          </cell>
        </row>
        <row r="1226">
          <cell r="A1226" t="str">
            <v>LAVATERA - BASE3. High Value</v>
          </cell>
          <cell r="B1226" t="str">
            <v>Gas</v>
          </cell>
          <cell r="C1226" t="str">
            <v>3. High Value</v>
          </cell>
          <cell r="D1226" t="str">
            <v>LAVATERA - BASE</v>
          </cell>
          <cell r="E1226" t="str">
            <v>LAVATERA</v>
          </cell>
          <cell r="F1226" t="str">
            <v>E0. On Production</v>
          </cell>
          <cell r="G1226" t="str">
            <v>PT PERTAMINA EP</v>
          </cell>
          <cell r="H1226">
            <v>1.667</v>
          </cell>
          <cell r="K1226">
            <v>2750</v>
          </cell>
          <cell r="L1226" t="str">
            <v/>
          </cell>
          <cell r="M1226">
            <v>0.25</v>
          </cell>
          <cell r="N1226" t="str">
            <v/>
          </cell>
          <cell r="P1226" t="str">
            <v/>
          </cell>
          <cell r="Q1226">
            <v>0.2489796</v>
          </cell>
          <cell r="R1226">
            <v>110.92919999999999</v>
          </cell>
          <cell r="S1226">
            <v>0.61435450000000003</v>
          </cell>
          <cell r="T1226">
            <v>0.92522669999999996</v>
          </cell>
          <cell r="U1226">
            <v>15.699175579069751</v>
          </cell>
          <cell r="V1226">
            <v>2.1193797591762344E-2</v>
          </cell>
          <cell r="AA1226">
            <v>352.3827</v>
          </cell>
          <cell r="AB1226">
            <v>0.39870489999999997</v>
          </cell>
          <cell r="AC1226">
            <v>0.74279059999999997</v>
          </cell>
          <cell r="AD1226">
            <v>1.2382319302</v>
          </cell>
          <cell r="AE1226">
            <v>106.3223</v>
          </cell>
          <cell r="AF1226">
            <v>32.111150000000002</v>
          </cell>
        </row>
        <row r="1227">
          <cell r="A1227" t="str">
            <v>LEMBAK - BASE1. Low Value</v>
          </cell>
          <cell r="B1227" t="str">
            <v>Oil-Gas</v>
          </cell>
          <cell r="C1227" t="str">
            <v>1. Low Value</v>
          </cell>
          <cell r="D1227" t="str">
            <v>LEMBAK - BASE</v>
          </cell>
          <cell r="E1227" t="str">
            <v>LEMBAK</v>
          </cell>
          <cell r="F1227" t="str">
            <v>E0. On Production</v>
          </cell>
          <cell r="G1227" t="str">
            <v>PT PERTAMINA EP</v>
          </cell>
          <cell r="H1227">
            <v>805.83399999999995</v>
          </cell>
          <cell r="I1227">
            <v>6.63</v>
          </cell>
          <cell r="K1227">
            <v>4265</v>
          </cell>
          <cell r="L1227" t="str">
            <v/>
          </cell>
          <cell r="M1227">
            <v>0.35899999999999999</v>
          </cell>
          <cell r="N1227" t="str">
            <v/>
          </cell>
          <cell r="P1227" t="str">
            <v/>
          </cell>
          <cell r="Q1227">
            <v>0.35584949999999999</v>
          </cell>
          <cell r="R1227">
            <v>67.912080000000003</v>
          </cell>
          <cell r="S1227">
            <v>0.73620589999999997</v>
          </cell>
          <cell r="T1227">
            <v>0.77466740000000001</v>
          </cell>
          <cell r="U1227">
            <v>13.782498878740721</v>
          </cell>
          <cell r="V1227">
            <v>1.8606294965842454E-2</v>
          </cell>
          <cell r="AA1227">
            <v>199.053</v>
          </cell>
          <cell r="AB1227">
            <v>118.8789</v>
          </cell>
          <cell r="AC1227">
            <v>0.33763359999999998</v>
          </cell>
          <cell r="AD1227">
            <v>272.07663442239999</v>
          </cell>
          <cell r="AE1227">
            <v>35.32817</v>
          </cell>
          <cell r="AF1227">
            <v>212.0325</v>
          </cell>
        </row>
        <row r="1228">
          <cell r="A1228" t="str">
            <v>LEMBAK - BASE2. Middle Value</v>
          </cell>
          <cell r="B1228" t="str">
            <v>Oil-Gas</v>
          </cell>
          <cell r="C1228" t="str">
            <v>2. Middle Value</v>
          </cell>
          <cell r="D1228" t="str">
            <v>LEMBAK - BASE</v>
          </cell>
          <cell r="E1228" t="str">
            <v>LEMBAK</v>
          </cell>
          <cell r="F1228" t="str">
            <v>E0. On Production</v>
          </cell>
          <cell r="G1228" t="str">
            <v>PT PERTAMINA EP</v>
          </cell>
          <cell r="H1228">
            <v>806.49199999999996</v>
          </cell>
          <cell r="I1228">
            <v>6.63</v>
          </cell>
          <cell r="K1228">
            <v>4265</v>
          </cell>
          <cell r="L1228" t="str">
            <v/>
          </cell>
          <cell r="M1228">
            <v>0.35899999999999999</v>
          </cell>
          <cell r="N1228" t="str">
            <v/>
          </cell>
          <cell r="P1228" t="str">
            <v/>
          </cell>
          <cell r="Q1228">
            <v>0.35584949999999999</v>
          </cell>
          <cell r="R1228">
            <v>67.912080000000003</v>
          </cell>
          <cell r="S1228">
            <v>0.73620589999999997</v>
          </cell>
          <cell r="T1228">
            <v>0.77466740000000001</v>
          </cell>
          <cell r="U1228">
            <v>13.782498878740721</v>
          </cell>
          <cell r="V1228">
            <v>1.8606294965842454E-2</v>
          </cell>
          <cell r="AA1228">
            <v>199.053</v>
          </cell>
          <cell r="AB1228">
            <v>118.8789</v>
          </cell>
          <cell r="AC1228">
            <v>0.33763359999999998</v>
          </cell>
          <cell r="AD1228">
            <v>272.29879733119998</v>
          </cell>
          <cell r="AE1228">
            <v>35.32817</v>
          </cell>
          <cell r="AF1228">
            <v>212.0325</v>
          </cell>
        </row>
        <row r="1229">
          <cell r="A1229" t="str">
            <v>LEMBAK - BASE3. High Value</v>
          </cell>
          <cell r="B1229" t="str">
            <v>Oil-Gas</v>
          </cell>
          <cell r="C1229" t="str">
            <v>3. High Value</v>
          </cell>
          <cell r="D1229" t="str">
            <v>LEMBAK - BASE</v>
          </cell>
          <cell r="E1229" t="str">
            <v>LEMBAK</v>
          </cell>
          <cell r="F1229" t="str">
            <v>E0. On Production</v>
          </cell>
          <cell r="G1229" t="str">
            <v>PT PERTAMINA EP</v>
          </cell>
          <cell r="H1229">
            <v>806.49199999999996</v>
          </cell>
          <cell r="I1229">
            <v>6.63</v>
          </cell>
          <cell r="K1229">
            <v>4265</v>
          </cell>
          <cell r="L1229" t="str">
            <v/>
          </cell>
          <cell r="M1229">
            <v>0.35899999999999999</v>
          </cell>
          <cell r="N1229" t="str">
            <v/>
          </cell>
          <cell r="P1229" t="str">
            <v/>
          </cell>
          <cell r="Q1229">
            <v>0.35584949999999999</v>
          </cell>
          <cell r="R1229">
            <v>67.912080000000003</v>
          </cell>
          <cell r="S1229">
            <v>0.73620589999999997</v>
          </cell>
          <cell r="T1229">
            <v>0.77466740000000001</v>
          </cell>
          <cell r="U1229">
            <v>13.782498878740721</v>
          </cell>
          <cell r="V1229">
            <v>1.8606294965842454E-2</v>
          </cell>
          <cell r="AA1229">
            <v>199.053</v>
          </cell>
          <cell r="AB1229">
            <v>118.8789</v>
          </cell>
          <cell r="AC1229">
            <v>0.33763359999999998</v>
          </cell>
          <cell r="AD1229">
            <v>272.29879733119998</v>
          </cell>
          <cell r="AE1229">
            <v>35.32817</v>
          </cell>
          <cell r="AF1229">
            <v>212.0325</v>
          </cell>
        </row>
        <row r="1230">
          <cell r="A1230" t="str">
            <v>MAMBURUNGAN FIELD - BASE3. High Value</v>
          </cell>
          <cell r="B1230" t="str">
            <v>Oil-Gas</v>
          </cell>
          <cell r="C1230" t="str">
            <v>3. High Value</v>
          </cell>
          <cell r="D1230" t="str">
            <v>MAMBURUNGAN FIELD - BASE</v>
          </cell>
          <cell r="E1230" t="str">
            <v>MAMBURUNGAN FIELD</v>
          </cell>
          <cell r="F1230" t="str">
            <v>E0. On Production</v>
          </cell>
          <cell r="G1230" t="str">
            <v>PT MEDCO E&amp;P TARAKAN</v>
          </cell>
          <cell r="H1230">
            <v>186.893</v>
          </cell>
          <cell r="I1230">
            <v>0.36</v>
          </cell>
          <cell r="K1230">
            <v>3002.1</v>
          </cell>
          <cell r="L1230">
            <v>94.832474000000019</v>
          </cell>
          <cell r="M1230">
            <v>0.25</v>
          </cell>
          <cell r="N1230">
            <v>50.442277892561975</v>
          </cell>
          <cell r="O1230">
            <v>0</v>
          </cell>
          <cell r="P1230" t="str">
            <v/>
          </cell>
          <cell r="Q1230">
            <v>0.24915899999999999</v>
          </cell>
          <cell r="R1230">
            <v>110.92919999999999</v>
          </cell>
          <cell r="S1230">
            <v>0.39417960000000002</v>
          </cell>
          <cell r="T1230">
            <v>0.99436630000000004</v>
          </cell>
          <cell r="U1230">
            <v>10.833355672626141</v>
          </cell>
          <cell r="V1230">
            <v>1.4624968439190722E-2</v>
          </cell>
          <cell r="AA1230">
            <v>203.48560000000001</v>
          </cell>
          <cell r="AB1230">
            <v>112.3343</v>
          </cell>
          <cell r="AC1230">
            <v>0.2876901</v>
          </cell>
          <cell r="AD1230">
            <v>53.767265859300004</v>
          </cell>
          <cell r="AE1230">
            <v>3.4608210000000001</v>
          </cell>
          <cell r="AF1230">
            <v>555.72249999999997</v>
          </cell>
        </row>
        <row r="1231">
          <cell r="A1231" t="str">
            <v>MANDALA - UNITISASI - OGAN KOMERING - BASE1. Low Value</v>
          </cell>
          <cell r="B1231" t="str">
            <v>Gas</v>
          </cell>
          <cell r="C1231" t="str">
            <v>1. Low Value</v>
          </cell>
          <cell r="D1231" t="str">
            <v>MANDALA - UNITISASI - OGAN KOMERING - BASE</v>
          </cell>
          <cell r="E1231" t="str">
            <v>MANDALA</v>
          </cell>
          <cell r="F1231" t="str">
            <v>E0. On Production</v>
          </cell>
          <cell r="G1231" t="str">
            <v>PT PERTAMINA HULU ENERGI OGAN KOMERING</v>
          </cell>
          <cell r="H1231">
            <v>19.015999999999998</v>
          </cell>
          <cell r="K1231">
            <v>4593.4000000000005</v>
          </cell>
          <cell r="L1231">
            <v>107.80000000000001</v>
          </cell>
          <cell r="M1231">
            <v>0.12</v>
          </cell>
          <cell r="N1231" t="str">
            <v/>
          </cell>
          <cell r="O1231">
            <v>0</v>
          </cell>
          <cell r="P1231" t="str">
            <v/>
          </cell>
          <cell r="Q1231">
            <v>0.1519421</v>
          </cell>
          <cell r="R1231">
            <v>17.823810000000002</v>
          </cell>
          <cell r="S1231">
            <v>0.64020250000000001</v>
          </cell>
          <cell r="T1231">
            <v>0.72590030000000005</v>
          </cell>
          <cell r="U1231">
            <v>1.2585573495373044</v>
          </cell>
          <cell r="V1231">
            <v>1.6990452517315598E-3</v>
          </cell>
          <cell r="X1231">
            <v>1.4198598430754008</v>
          </cell>
          <cell r="Z1231">
            <v>0.27724319487443438</v>
          </cell>
          <cell r="AA1231">
            <v>41.56185</v>
          </cell>
          <cell r="AB1231">
            <v>0.45580029999999999</v>
          </cell>
          <cell r="AC1231">
            <v>0.32804489999999997</v>
          </cell>
          <cell r="AD1231">
            <v>6.2381018183999988</v>
          </cell>
          <cell r="AE1231">
            <v>0.1491615</v>
          </cell>
          <cell r="AF1231">
            <v>1.4147940000000001</v>
          </cell>
        </row>
        <row r="1232">
          <cell r="A1232" t="str">
            <v>MANDALA - UNITISASI - OGAN KOMERING - BASE2. Middle Value</v>
          </cell>
          <cell r="B1232" t="str">
            <v>Gas</v>
          </cell>
          <cell r="C1232" t="str">
            <v>2. Middle Value</v>
          </cell>
          <cell r="D1232" t="str">
            <v>MANDALA - UNITISASI - OGAN KOMERING - BASE</v>
          </cell>
          <cell r="E1232" t="str">
            <v>MANDALA</v>
          </cell>
          <cell r="F1232" t="str">
            <v>E0. On Production</v>
          </cell>
          <cell r="G1232" t="str">
            <v>PT PERTAMINA HULU ENERGI OGAN KOMERING</v>
          </cell>
          <cell r="H1232">
            <v>19.015999999999998</v>
          </cell>
          <cell r="K1232">
            <v>4593.4000000000005</v>
          </cell>
          <cell r="L1232">
            <v>107.80000000000001</v>
          </cell>
          <cell r="M1232">
            <v>0.15</v>
          </cell>
          <cell r="N1232" t="str">
            <v/>
          </cell>
          <cell r="O1232">
            <v>0</v>
          </cell>
          <cell r="P1232" t="str">
            <v/>
          </cell>
          <cell r="Q1232">
            <v>0.1519421</v>
          </cell>
          <cell r="R1232">
            <v>17.823810000000002</v>
          </cell>
          <cell r="S1232">
            <v>0.64020250000000001</v>
          </cell>
          <cell r="T1232">
            <v>0.72590030000000005</v>
          </cell>
          <cell r="U1232">
            <v>1.2585573495373044</v>
          </cell>
          <cell r="V1232">
            <v>1.6990452517315598E-3</v>
          </cell>
          <cell r="X1232">
            <v>1.4198598430754008</v>
          </cell>
          <cell r="Z1232">
            <v>0.27724319487443438</v>
          </cell>
          <cell r="AA1232">
            <v>41.56185</v>
          </cell>
          <cell r="AB1232">
            <v>0.45580029999999999</v>
          </cell>
          <cell r="AC1232">
            <v>0.32804489999999997</v>
          </cell>
          <cell r="AD1232">
            <v>6.2381018183999988</v>
          </cell>
          <cell r="AE1232">
            <v>0.1491615</v>
          </cell>
          <cell r="AF1232">
            <v>1.4147940000000001</v>
          </cell>
        </row>
        <row r="1233">
          <cell r="A1233" t="str">
            <v>MANDALA - UNITISASI - OGAN KOMERING - BASE3. High Value</v>
          </cell>
          <cell r="B1233" t="str">
            <v>Gas</v>
          </cell>
          <cell r="C1233" t="str">
            <v>3. High Value</v>
          </cell>
          <cell r="D1233" t="str">
            <v>MANDALA - UNITISASI - OGAN KOMERING - BASE</v>
          </cell>
          <cell r="E1233" t="str">
            <v>MANDALA</v>
          </cell>
          <cell r="F1233" t="str">
            <v>E0. On Production</v>
          </cell>
          <cell r="G1233" t="str">
            <v>PT PERTAMINA HULU ENERGI OGAN KOMERING</v>
          </cell>
          <cell r="H1233">
            <v>19.015999999999998</v>
          </cell>
          <cell r="K1233">
            <v>4593.4000000000005</v>
          </cell>
          <cell r="L1233">
            <v>107.80000000000001</v>
          </cell>
          <cell r="M1233">
            <v>0.17</v>
          </cell>
          <cell r="N1233" t="str">
            <v/>
          </cell>
          <cell r="O1233">
            <v>0</v>
          </cell>
          <cell r="P1233" t="str">
            <v/>
          </cell>
          <cell r="Q1233">
            <v>0.1519421</v>
          </cell>
          <cell r="R1233">
            <v>17.823810000000002</v>
          </cell>
          <cell r="S1233">
            <v>0.64020250000000001</v>
          </cell>
          <cell r="T1233">
            <v>0.72590030000000005</v>
          </cell>
          <cell r="U1233">
            <v>1.2585573495373044</v>
          </cell>
          <cell r="V1233">
            <v>1.6990452517315598E-3</v>
          </cell>
          <cell r="X1233">
            <v>1.4198598430754008</v>
          </cell>
          <cell r="Z1233">
            <v>0.27724319487443438</v>
          </cell>
          <cell r="AA1233">
            <v>41.56185</v>
          </cell>
          <cell r="AB1233">
            <v>0.45580029999999999</v>
          </cell>
          <cell r="AC1233">
            <v>0.32804489999999997</v>
          </cell>
          <cell r="AD1233">
            <v>6.2381018183999988</v>
          </cell>
          <cell r="AE1233">
            <v>0.1491615</v>
          </cell>
          <cell r="AF1233">
            <v>1.4147940000000001</v>
          </cell>
        </row>
        <row r="1234">
          <cell r="A1234" t="str">
            <v>MANDALA - UNITISASI - PERTAMINA EP - BASE1. Low Value</v>
          </cell>
          <cell r="B1234" t="str">
            <v>Gas</v>
          </cell>
          <cell r="C1234" t="str">
            <v>1. Low Value</v>
          </cell>
          <cell r="D1234" t="str">
            <v>MANDALA - UNITISASI - PERTAMINA EP - BASE</v>
          </cell>
          <cell r="E1234" t="str">
            <v>MANDALA</v>
          </cell>
          <cell r="F1234" t="str">
            <v>E0. On Production</v>
          </cell>
          <cell r="G1234" t="str">
            <v>PT PERTAMINA EP</v>
          </cell>
          <cell r="H1234">
            <v>19.015999999999998</v>
          </cell>
          <cell r="K1234">
            <v>4593.4000000000005</v>
          </cell>
          <cell r="L1234">
            <v>107.80000000000001</v>
          </cell>
          <cell r="M1234">
            <v>0.12</v>
          </cell>
          <cell r="N1234" t="str">
            <v/>
          </cell>
          <cell r="O1234">
            <v>0</v>
          </cell>
          <cell r="P1234" t="str">
            <v/>
          </cell>
          <cell r="Q1234">
            <v>0.1519421</v>
          </cell>
          <cell r="R1234">
            <v>17.823810000000002</v>
          </cell>
          <cell r="S1234">
            <v>0.64020250000000001</v>
          </cell>
          <cell r="T1234">
            <v>0.72590030000000005</v>
          </cell>
          <cell r="U1234">
            <v>1.2585573495373044</v>
          </cell>
          <cell r="V1234">
            <v>1.6990452517315598E-3</v>
          </cell>
          <cell r="X1234">
            <v>1.4198598430754008</v>
          </cell>
          <cell r="Z1234">
            <v>0.27724319487443438</v>
          </cell>
          <cell r="AA1234">
            <v>41.56185</v>
          </cell>
          <cell r="AB1234">
            <v>0.45580029999999999</v>
          </cell>
          <cell r="AC1234">
            <v>0.32804489999999997</v>
          </cell>
          <cell r="AD1234">
            <v>6.2381018183999988</v>
          </cell>
          <cell r="AE1234">
            <v>0.1491615</v>
          </cell>
          <cell r="AF1234">
            <v>1.4147940000000001</v>
          </cell>
        </row>
        <row r="1235">
          <cell r="A1235" t="str">
            <v>MANDALA - UNITISASI - PERTAMINA EP - BASE2. Middle Value</v>
          </cell>
          <cell r="B1235" t="str">
            <v>Gas</v>
          </cell>
          <cell r="C1235" t="str">
            <v>2. Middle Value</v>
          </cell>
          <cell r="D1235" t="str">
            <v>MANDALA - UNITISASI - PERTAMINA EP - BASE</v>
          </cell>
          <cell r="E1235" t="str">
            <v>MANDALA</v>
          </cell>
          <cell r="F1235" t="str">
            <v>E0. On Production</v>
          </cell>
          <cell r="G1235" t="str">
            <v>PT PERTAMINA EP</v>
          </cell>
          <cell r="H1235">
            <v>19.015999999999998</v>
          </cell>
          <cell r="K1235">
            <v>4593.4000000000005</v>
          </cell>
          <cell r="L1235">
            <v>107.80000000000001</v>
          </cell>
          <cell r="M1235">
            <v>0.15</v>
          </cell>
          <cell r="N1235" t="str">
            <v/>
          </cell>
          <cell r="O1235">
            <v>0</v>
          </cell>
          <cell r="P1235" t="str">
            <v/>
          </cell>
          <cell r="Q1235">
            <v>0.1519421</v>
          </cell>
          <cell r="R1235">
            <v>17.823810000000002</v>
          </cell>
          <cell r="S1235">
            <v>0.64020250000000001</v>
          </cell>
          <cell r="T1235">
            <v>0.72590030000000005</v>
          </cell>
          <cell r="U1235">
            <v>1.2585573495373044</v>
          </cell>
          <cell r="V1235">
            <v>1.6990452517315598E-3</v>
          </cell>
          <cell r="X1235">
            <v>1.4198598430754008</v>
          </cell>
          <cell r="Z1235">
            <v>0.27724319487443438</v>
          </cell>
          <cell r="AA1235">
            <v>41.56185</v>
          </cell>
          <cell r="AB1235">
            <v>0.45580029999999999</v>
          </cell>
          <cell r="AC1235">
            <v>0.32804489999999997</v>
          </cell>
          <cell r="AD1235">
            <v>6.2381018183999988</v>
          </cell>
          <cell r="AE1235">
            <v>0.1491615</v>
          </cell>
          <cell r="AF1235">
            <v>1.4147940000000001</v>
          </cell>
        </row>
        <row r="1236">
          <cell r="A1236" t="str">
            <v>MANDALA - UNITISASI - PERTAMINA EP - BASE3. High Value</v>
          </cell>
          <cell r="B1236" t="str">
            <v>Gas</v>
          </cell>
          <cell r="C1236" t="str">
            <v>3. High Value</v>
          </cell>
          <cell r="D1236" t="str">
            <v>MANDALA - UNITISASI - PERTAMINA EP - BASE</v>
          </cell>
          <cell r="E1236" t="str">
            <v>MANDALA</v>
          </cell>
          <cell r="F1236" t="str">
            <v>E0. On Production</v>
          </cell>
          <cell r="G1236" t="str">
            <v>PT PERTAMINA EP</v>
          </cell>
          <cell r="H1236">
            <v>19.015999999999998</v>
          </cell>
          <cell r="K1236">
            <v>4593.4000000000005</v>
          </cell>
          <cell r="L1236">
            <v>107.80000000000001</v>
          </cell>
          <cell r="M1236">
            <v>0.17</v>
          </cell>
          <cell r="N1236" t="str">
            <v/>
          </cell>
          <cell r="O1236">
            <v>0</v>
          </cell>
          <cell r="P1236" t="str">
            <v/>
          </cell>
          <cell r="Q1236">
            <v>0.1519421</v>
          </cell>
          <cell r="R1236">
            <v>17.823810000000002</v>
          </cell>
          <cell r="S1236">
            <v>0.64020250000000001</v>
          </cell>
          <cell r="T1236">
            <v>0.72590030000000005</v>
          </cell>
          <cell r="U1236">
            <v>1.2585573495373044</v>
          </cell>
          <cell r="V1236">
            <v>1.6990452517315598E-3</v>
          </cell>
          <cell r="X1236">
            <v>1.4198598430754008</v>
          </cell>
          <cell r="Z1236">
            <v>0.27724319487443438</v>
          </cell>
          <cell r="AA1236">
            <v>41.56185</v>
          </cell>
          <cell r="AB1236">
            <v>0.45580029999999999</v>
          </cell>
          <cell r="AC1236">
            <v>0.32804489999999997</v>
          </cell>
          <cell r="AD1236">
            <v>6.2381018183999988</v>
          </cell>
          <cell r="AE1236">
            <v>0.1491615</v>
          </cell>
          <cell r="AF1236">
            <v>1.4147940000000001</v>
          </cell>
        </row>
        <row r="1237">
          <cell r="A1237" t="str">
            <v>MANDALA 21.96% - BASE1. Low Value</v>
          </cell>
          <cell r="B1237" t="str">
            <v>Gas</v>
          </cell>
          <cell r="C1237" t="str">
            <v>1. Low Value</v>
          </cell>
          <cell r="D1237" t="str">
            <v>MANDALA 21.96% - BASE</v>
          </cell>
          <cell r="E1237" t="str">
            <v>MANDALA</v>
          </cell>
          <cell r="F1237" t="str">
            <v>E0. On Production</v>
          </cell>
          <cell r="G1237" t="str">
            <v>PT PERTAMINA EP</v>
          </cell>
          <cell r="H1237">
            <v>19.015999999999998</v>
          </cell>
          <cell r="K1237">
            <v>4593.4000000000005</v>
          </cell>
          <cell r="L1237">
            <v>107.80000000000001</v>
          </cell>
          <cell r="M1237">
            <v>0.12</v>
          </cell>
          <cell r="N1237" t="str">
            <v/>
          </cell>
          <cell r="O1237">
            <v>0</v>
          </cell>
          <cell r="P1237" t="str">
            <v/>
          </cell>
          <cell r="Q1237">
            <v>0.1519421</v>
          </cell>
          <cell r="R1237">
            <v>17.823810000000002</v>
          </cell>
          <cell r="S1237">
            <v>0.64020250000000001</v>
          </cell>
          <cell r="T1237">
            <v>0.72590030000000005</v>
          </cell>
          <cell r="U1237">
            <v>1.2585573495373044</v>
          </cell>
          <cell r="V1237">
            <v>1.6990452517315598E-3</v>
          </cell>
          <cell r="X1237">
            <v>1.4198598430754008</v>
          </cell>
          <cell r="Z1237">
            <v>0.27724319487443438</v>
          </cell>
          <cell r="AA1237">
            <v>41.56185</v>
          </cell>
          <cell r="AB1237">
            <v>0.45580029999999999</v>
          </cell>
          <cell r="AC1237">
            <v>0.32804489999999997</v>
          </cell>
          <cell r="AD1237">
            <v>6.2381018183999988</v>
          </cell>
          <cell r="AE1237">
            <v>0.1491615</v>
          </cell>
          <cell r="AF1237">
            <v>1.4147940000000001</v>
          </cell>
        </row>
        <row r="1238">
          <cell r="A1238" t="str">
            <v>MANDALA 21.96% - BASE2. Middle Value</v>
          </cell>
          <cell r="B1238" t="str">
            <v>Gas</v>
          </cell>
          <cell r="C1238" t="str">
            <v>2. Middle Value</v>
          </cell>
          <cell r="D1238" t="str">
            <v>MANDALA 21.96% - BASE</v>
          </cell>
          <cell r="E1238" t="str">
            <v>MANDALA</v>
          </cell>
          <cell r="F1238" t="str">
            <v>E0. On Production</v>
          </cell>
          <cell r="G1238" t="str">
            <v>PT PERTAMINA EP</v>
          </cell>
          <cell r="H1238">
            <v>19.015999999999998</v>
          </cell>
          <cell r="K1238">
            <v>4593.4000000000005</v>
          </cell>
          <cell r="L1238">
            <v>107.80000000000001</v>
          </cell>
          <cell r="M1238">
            <v>0.15</v>
          </cell>
          <cell r="N1238" t="str">
            <v/>
          </cell>
          <cell r="O1238">
            <v>0</v>
          </cell>
          <cell r="P1238" t="str">
            <v/>
          </cell>
          <cell r="Q1238">
            <v>0.1519421</v>
          </cell>
          <cell r="R1238">
            <v>17.823810000000002</v>
          </cell>
          <cell r="S1238">
            <v>0.64020250000000001</v>
          </cell>
          <cell r="T1238">
            <v>0.72590030000000005</v>
          </cell>
          <cell r="U1238">
            <v>1.2585573495373044</v>
          </cell>
          <cell r="V1238">
            <v>1.6990452517315598E-3</v>
          </cell>
          <cell r="X1238">
            <v>1.4198598430754008</v>
          </cell>
          <cell r="Z1238">
            <v>0.27724319487443438</v>
          </cell>
          <cell r="AA1238">
            <v>41.56185</v>
          </cell>
          <cell r="AB1238">
            <v>0.45580029999999999</v>
          </cell>
          <cell r="AC1238">
            <v>0.32804489999999997</v>
          </cell>
          <cell r="AD1238">
            <v>6.2381018183999988</v>
          </cell>
          <cell r="AE1238">
            <v>0.1491615</v>
          </cell>
          <cell r="AF1238">
            <v>1.4147940000000001</v>
          </cell>
        </row>
        <row r="1239">
          <cell r="A1239" t="str">
            <v>MANDALA 21.96% - BASE3. High Value</v>
          </cell>
          <cell r="B1239" t="str">
            <v>Gas</v>
          </cell>
          <cell r="C1239" t="str">
            <v>3. High Value</v>
          </cell>
          <cell r="D1239" t="str">
            <v>MANDALA 21.96% - BASE</v>
          </cell>
          <cell r="E1239" t="str">
            <v>MANDALA</v>
          </cell>
          <cell r="F1239" t="str">
            <v>E0. On Production</v>
          </cell>
          <cell r="G1239" t="str">
            <v>PT PERTAMINA EP</v>
          </cell>
          <cell r="H1239">
            <v>19.015999999999998</v>
          </cell>
          <cell r="K1239">
            <v>4593.4000000000005</v>
          </cell>
          <cell r="L1239">
            <v>107.80000000000001</v>
          </cell>
          <cell r="M1239">
            <v>0.17</v>
          </cell>
          <cell r="N1239" t="str">
            <v/>
          </cell>
          <cell r="O1239">
            <v>0</v>
          </cell>
          <cell r="P1239" t="str">
            <v/>
          </cell>
          <cell r="Q1239">
            <v>0.1519421</v>
          </cell>
          <cell r="R1239">
            <v>17.823810000000002</v>
          </cell>
          <cell r="S1239">
            <v>0.64020250000000001</v>
          </cell>
          <cell r="T1239">
            <v>0.72590030000000005</v>
          </cell>
          <cell r="U1239">
            <v>1.2585573495373044</v>
          </cell>
          <cell r="V1239">
            <v>1.6990452517315598E-3</v>
          </cell>
          <cell r="X1239">
            <v>1.4198598430754008</v>
          </cell>
          <cell r="Z1239">
            <v>0.27724319487443438</v>
          </cell>
          <cell r="AA1239">
            <v>41.56185</v>
          </cell>
          <cell r="AB1239">
            <v>0.45580029999999999</v>
          </cell>
          <cell r="AC1239">
            <v>0.32804489999999997</v>
          </cell>
          <cell r="AD1239">
            <v>6.2381018183999988</v>
          </cell>
          <cell r="AE1239">
            <v>0.1491615</v>
          </cell>
          <cell r="AF1239">
            <v>1.4147940000000001</v>
          </cell>
        </row>
        <row r="1240">
          <cell r="A1240" t="str">
            <v>MANDAR - BASE1. Low Value</v>
          </cell>
          <cell r="B1240" t="str">
            <v>Oil-Gas</v>
          </cell>
          <cell r="C1240" t="str">
            <v>1. Low Value</v>
          </cell>
          <cell r="D1240" t="str">
            <v>MANDAR - BASE</v>
          </cell>
          <cell r="E1240" t="str">
            <v>MANDAR</v>
          </cell>
          <cell r="F1240" t="str">
            <v>E0. On Production</v>
          </cell>
          <cell r="G1240" t="str">
            <v>PT PERTAMINA HULU ROKAN</v>
          </cell>
          <cell r="H1240">
            <v>49.328000000000003</v>
          </cell>
          <cell r="K1240">
            <v>5899</v>
          </cell>
          <cell r="L1240" t="str">
            <v/>
          </cell>
          <cell r="M1240">
            <v>0.13699999999999998</v>
          </cell>
          <cell r="N1240" t="str">
            <v/>
          </cell>
          <cell r="P1240" t="str">
            <v/>
          </cell>
          <cell r="Q1240">
            <v>0.14189260000000001</v>
          </cell>
          <cell r="R1240">
            <v>18.672550000000001</v>
          </cell>
          <cell r="S1240">
            <v>0.40741300000000003</v>
          </cell>
          <cell r="T1240">
            <v>0.80313579999999996</v>
          </cell>
          <cell r="U1240">
            <v>0.86693641486906281</v>
          </cell>
          <cell r="V1240">
            <v>1.1703592210382649E-3</v>
          </cell>
          <cell r="AA1240">
            <v>81.273700000000005</v>
          </cell>
          <cell r="AB1240">
            <v>77.433059999999998</v>
          </cell>
          <cell r="AC1240">
            <v>0.37746109999999999</v>
          </cell>
          <cell r="AD1240">
            <v>18.619401140800001</v>
          </cell>
          <cell r="AE1240">
            <v>1.1094170000000001</v>
          </cell>
          <cell r="AF1240">
            <v>34.280990000000003</v>
          </cell>
        </row>
        <row r="1241">
          <cell r="A1241" t="str">
            <v>MANDAR - BASE2. Middle Value</v>
          </cell>
          <cell r="B1241" t="str">
            <v>Oil-Gas</v>
          </cell>
          <cell r="C1241" t="str">
            <v>2. Middle Value</v>
          </cell>
          <cell r="D1241" t="str">
            <v>MANDAR - BASE</v>
          </cell>
          <cell r="E1241" t="str">
            <v>MANDAR</v>
          </cell>
          <cell r="F1241" t="str">
            <v>E0. On Production</v>
          </cell>
          <cell r="G1241" t="str">
            <v>PT PERTAMINA HULU ROKAN</v>
          </cell>
          <cell r="H1241">
            <v>49.328000000000003</v>
          </cell>
          <cell r="K1241">
            <v>5899</v>
          </cell>
          <cell r="L1241" t="str">
            <v/>
          </cell>
          <cell r="M1241">
            <v>0.13699999999999998</v>
          </cell>
          <cell r="N1241" t="str">
            <v/>
          </cell>
          <cell r="P1241" t="str">
            <v/>
          </cell>
          <cell r="Q1241">
            <v>0.14189260000000001</v>
          </cell>
          <cell r="R1241">
            <v>18.672550000000001</v>
          </cell>
          <cell r="S1241">
            <v>0.40741300000000003</v>
          </cell>
          <cell r="T1241">
            <v>0.80313579999999996</v>
          </cell>
          <cell r="U1241">
            <v>0.86693641486906281</v>
          </cell>
          <cell r="V1241">
            <v>1.1703592210382649E-3</v>
          </cell>
          <cell r="AA1241">
            <v>81.273700000000005</v>
          </cell>
          <cell r="AB1241">
            <v>77.433059999999998</v>
          </cell>
          <cell r="AC1241">
            <v>0.37746109999999999</v>
          </cell>
          <cell r="AD1241">
            <v>18.619401140800001</v>
          </cell>
          <cell r="AE1241">
            <v>1.1094170000000001</v>
          </cell>
          <cell r="AF1241">
            <v>34.280990000000003</v>
          </cell>
        </row>
        <row r="1242">
          <cell r="A1242" t="str">
            <v>MANDAR - BASE3. High Value</v>
          </cell>
          <cell r="B1242" t="str">
            <v>Oil-Gas</v>
          </cell>
          <cell r="C1242" t="str">
            <v>3. High Value</v>
          </cell>
          <cell r="D1242" t="str">
            <v>MANDAR - BASE</v>
          </cell>
          <cell r="E1242" t="str">
            <v>MANDAR</v>
          </cell>
          <cell r="F1242" t="str">
            <v>E0. On Production</v>
          </cell>
          <cell r="G1242" t="str">
            <v>PT PERTAMINA HULU ROKAN</v>
          </cell>
          <cell r="H1242">
            <v>49.328000000000003</v>
          </cell>
          <cell r="K1242">
            <v>5899</v>
          </cell>
          <cell r="L1242" t="str">
            <v/>
          </cell>
          <cell r="M1242">
            <v>0.13699999999999998</v>
          </cell>
          <cell r="N1242" t="str">
            <v/>
          </cell>
          <cell r="P1242" t="str">
            <v/>
          </cell>
          <cell r="Q1242">
            <v>0.14189260000000001</v>
          </cell>
          <cell r="R1242">
            <v>18.672550000000001</v>
          </cell>
          <cell r="S1242">
            <v>0.40741300000000003</v>
          </cell>
          <cell r="T1242">
            <v>0.80313579999999996</v>
          </cell>
          <cell r="U1242">
            <v>0.86693641486906281</v>
          </cell>
          <cell r="V1242">
            <v>1.1703592210382649E-3</v>
          </cell>
          <cell r="AA1242">
            <v>81.273700000000005</v>
          </cell>
          <cell r="AB1242">
            <v>77.433059999999998</v>
          </cell>
          <cell r="AC1242">
            <v>0.37746109999999999</v>
          </cell>
          <cell r="AD1242">
            <v>18.619401140800001</v>
          </cell>
          <cell r="AE1242">
            <v>1.1094170000000001</v>
          </cell>
          <cell r="AF1242">
            <v>34.280990000000003</v>
          </cell>
        </row>
        <row r="1243">
          <cell r="A1243" t="str">
            <v>MATRA - BASE1. Low Value</v>
          </cell>
          <cell r="B1243" t="str">
            <v>Oil-Gas</v>
          </cell>
          <cell r="C1243" t="str">
            <v>1. Low Value</v>
          </cell>
          <cell r="D1243" t="str">
            <v>MATRA - BASE</v>
          </cell>
          <cell r="E1243" t="str">
            <v>MATRA</v>
          </cell>
          <cell r="F1243" t="str">
            <v>E0. On Production</v>
          </cell>
          <cell r="G1243" t="str">
            <v>PT MEDCO E&amp;P INDONESIA</v>
          </cell>
          <cell r="H1243">
            <v>17.57</v>
          </cell>
          <cell r="I1243">
            <v>1.177</v>
          </cell>
          <cell r="K1243">
            <v>4681</v>
          </cell>
          <cell r="L1243">
            <v>103.95</v>
          </cell>
          <cell r="M1243">
            <v>0.23</v>
          </cell>
          <cell r="N1243">
            <v>476</v>
          </cell>
          <cell r="O1243">
            <v>0</v>
          </cell>
          <cell r="P1243" t="str">
            <v/>
          </cell>
          <cell r="Q1243">
            <v>0.2108313</v>
          </cell>
          <cell r="R1243">
            <v>468.69349999999997</v>
          </cell>
          <cell r="S1243">
            <v>0.2153912</v>
          </cell>
          <cell r="T1243">
            <v>0.81929459999999998</v>
          </cell>
          <cell r="U1243">
            <v>17.437814986409908</v>
          </cell>
          <cell r="V1243">
            <v>2.3540950886445883E-2</v>
          </cell>
          <cell r="AA1243">
            <v>114.4978</v>
          </cell>
          <cell r="AB1243">
            <v>1.0407759999999999</v>
          </cell>
          <cell r="AC1243">
            <v>0.31395600000000001</v>
          </cell>
          <cell r="AD1243">
            <v>5.5162069200000001</v>
          </cell>
          <cell r="AE1243">
            <v>0.49858400000000003</v>
          </cell>
          <cell r="AF1243">
            <v>12.439080000000001</v>
          </cell>
        </row>
        <row r="1244">
          <cell r="A1244" t="str">
            <v>MATRA - BASE2. Middle Value</v>
          </cell>
          <cell r="B1244" t="str">
            <v>Oil-Gas</v>
          </cell>
          <cell r="C1244" t="str">
            <v>2. Middle Value</v>
          </cell>
          <cell r="D1244" t="str">
            <v>MATRA - BASE</v>
          </cell>
          <cell r="E1244" t="str">
            <v>MATRA</v>
          </cell>
          <cell r="F1244" t="str">
            <v>E0. On Production</v>
          </cell>
          <cell r="G1244" t="str">
            <v>PT MEDCO E&amp;P INDONESIA</v>
          </cell>
          <cell r="H1244">
            <v>17.57</v>
          </cell>
          <cell r="I1244">
            <v>1.41</v>
          </cell>
          <cell r="K1244">
            <v>4681</v>
          </cell>
          <cell r="L1244">
            <v>103.95</v>
          </cell>
          <cell r="M1244">
            <v>0.23</v>
          </cell>
          <cell r="N1244">
            <v>476</v>
          </cell>
          <cell r="O1244">
            <v>0</v>
          </cell>
          <cell r="P1244" t="str">
            <v/>
          </cell>
          <cell r="Q1244">
            <v>0.2108313</v>
          </cell>
          <cell r="R1244">
            <v>468.69349999999997</v>
          </cell>
          <cell r="S1244">
            <v>0.2153912</v>
          </cell>
          <cell r="T1244">
            <v>0.81929459999999998</v>
          </cell>
          <cell r="U1244">
            <v>17.437814986409908</v>
          </cell>
          <cell r="V1244">
            <v>2.3540950886445883E-2</v>
          </cell>
          <cell r="AA1244">
            <v>114.4978</v>
          </cell>
          <cell r="AB1244">
            <v>1.0407759999999999</v>
          </cell>
          <cell r="AC1244">
            <v>0.31395600000000001</v>
          </cell>
          <cell r="AD1244">
            <v>5.5162069200000001</v>
          </cell>
          <cell r="AE1244">
            <v>0.49858400000000003</v>
          </cell>
          <cell r="AF1244">
            <v>12.439080000000001</v>
          </cell>
        </row>
        <row r="1245">
          <cell r="A1245" t="str">
            <v>LOUISE - BASE1. Low Value</v>
          </cell>
          <cell r="B1245" t="str">
            <v>Oil-Gas</v>
          </cell>
          <cell r="C1245" t="str">
            <v>1. Low Value</v>
          </cell>
          <cell r="D1245" t="str">
            <v>LOUISE - BASE</v>
          </cell>
          <cell r="E1245" t="str">
            <v>LOUISE</v>
          </cell>
          <cell r="F1245" t="str">
            <v>E0. On Production</v>
          </cell>
          <cell r="G1245" t="str">
            <v>PT PERTAMINA EP</v>
          </cell>
          <cell r="H1245">
            <v>9.2739999999999991</v>
          </cell>
          <cell r="Q1245">
            <v>0.3177294</v>
          </cell>
          <cell r="R1245">
            <v>160.48609999999999</v>
          </cell>
          <cell r="S1245">
            <v>0.66660920000000001</v>
          </cell>
          <cell r="T1245">
            <v>0.84944779999999998</v>
          </cell>
          <cell r="U1245">
            <v>28.873725608863058</v>
          </cell>
          <cell r="V1245">
            <v>3.8979365075079257E-2</v>
          </cell>
          <cell r="AA1245">
            <v>26.955310000000001</v>
          </cell>
          <cell r="AB1245">
            <v>177.6354</v>
          </cell>
          <cell r="AC1245">
            <v>0.32936130000000002</v>
          </cell>
          <cell r="AD1245">
            <v>3.0544966961999998</v>
          </cell>
          <cell r="AE1245">
            <v>3.698566</v>
          </cell>
          <cell r="AF1245">
            <v>908.37480000000005</v>
          </cell>
        </row>
        <row r="1246">
          <cell r="A1246" t="str">
            <v>LOUISE - BASE2. Middle Value</v>
          </cell>
          <cell r="B1246" t="str">
            <v>Oil-Gas</v>
          </cell>
          <cell r="C1246" t="str">
            <v>2. Middle Value</v>
          </cell>
          <cell r="D1246" t="str">
            <v>LOUISE - BASE</v>
          </cell>
          <cell r="E1246" t="str">
            <v>LOUISE</v>
          </cell>
          <cell r="F1246" t="str">
            <v>E0. On Production</v>
          </cell>
          <cell r="G1246" t="str">
            <v>PT PERTAMINA EP</v>
          </cell>
          <cell r="H1246">
            <v>24.834</v>
          </cell>
          <cell r="Q1246">
            <v>0.3177294</v>
          </cell>
          <cell r="R1246">
            <v>160.48609999999999</v>
          </cell>
          <cell r="S1246">
            <v>0.66660920000000001</v>
          </cell>
          <cell r="T1246">
            <v>0.84944779999999998</v>
          </cell>
          <cell r="U1246">
            <v>28.873725608863058</v>
          </cell>
          <cell r="V1246">
            <v>3.8979365075079257E-2</v>
          </cell>
          <cell r="AA1246">
            <v>26.955310000000001</v>
          </cell>
          <cell r="AB1246">
            <v>177.6354</v>
          </cell>
          <cell r="AC1246">
            <v>0.32936130000000002</v>
          </cell>
          <cell r="AD1246">
            <v>8.1793585242000013</v>
          </cell>
          <cell r="AE1246">
            <v>3.698566</v>
          </cell>
          <cell r="AF1246">
            <v>908.37480000000005</v>
          </cell>
        </row>
        <row r="1247">
          <cell r="A1247" t="str">
            <v>LOUISE - BASE3. High Value</v>
          </cell>
          <cell r="B1247" t="str">
            <v>Oil-Gas</v>
          </cell>
          <cell r="C1247" t="str">
            <v>3. High Value</v>
          </cell>
          <cell r="D1247" t="str">
            <v>LOUISE - BASE</v>
          </cell>
          <cell r="E1247" t="str">
            <v>LOUISE</v>
          </cell>
          <cell r="F1247" t="str">
            <v>E0. On Production</v>
          </cell>
          <cell r="G1247" t="str">
            <v>PT PERTAMINA EP</v>
          </cell>
          <cell r="H1247">
            <v>33.308999999999997</v>
          </cell>
          <cell r="Q1247">
            <v>0.3177294</v>
          </cell>
          <cell r="R1247">
            <v>160.48609999999999</v>
          </cell>
          <cell r="S1247">
            <v>0.66660920000000001</v>
          </cell>
          <cell r="T1247">
            <v>0.84944779999999998</v>
          </cell>
          <cell r="U1247">
            <v>28.873725608863058</v>
          </cell>
          <cell r="V1247">
            <v>3.8979365075079257E-2</v>
          </cell>
          <cell r="AA1247">
            <v>26.955310000000001</v>
          </cell>
          <cell r="AB1247">
            <v>177.6354</v>
          </cell>
          <cell r="AC1247">
            <v>0.32936130000000002</v>
          </cell>
          <cell r="AD1247">
            <v>10.9706955417</v>
          </cell>
          <cell r="AE1247">
            <v>3.698566</v>
          </cell>
          <cell r="AF1247">
            <v>908.37480000000005</v>
          </cell>
        </row>
        <row r="1248">
          <cell r="A1248" t="str">
            <v>PENGEMBANGAN LAPANGAN LOUISE POFD1. Low Value</v>
          </cell>
          <cell r="B1248" t="str">
            <v>Oil-Gas</v>
          </cell>
          <cell r="C1248" t="str">
            <v>1. Low Value</v>
          </cell>
          <cell r="D1248" t="str">
            <v>PENGEMBANGAN LAPANGAN LOUISE POFD</v>
          </cell>
          <cell r="E1248" t="str">
            <v>LOUISE</v>
          </cell>
          <cell r="F1248" t="str">
            <v>E0. On Production</v>
          </cell>
          <cell r="G1248" t="str">
            <v>PT PERTAMINA EP</v>
          </cell>
          <cell r="H1248">
            <v>9.2739999999999991</v>
          </cell>
          <cell r="Q1248">
            <v>0.3177294</v>
          </cell>
          <cell r="R1248">
            <v>160.48609999999999</v>
          </cell>
          <cell r="S1248">
            <v>0.66660920000000001</v>
          </cell>
          <cell r="T1248">
            <v>0.84944779999999998</v>
          </cell>
          <cell r="U1248">
            <v>28.873725608863058</v>
          </cell>
          <cell r="V1248">
            <v>3.8979365075079257E-2</v>
          </cell>
          <cell r="AA1248">
            <v>26.955310000000001</v>
          </cell>
          <cell r="AB1248">
            <v>177.6354</v>
          </cell>
          <cell r="AC1248">
            <v>0.32936130000000002</v>
          </cell>
          <cell r="AD1248">
            <v>3.0544966961999998</v>
          </cell>
          <cell r="AE1248">
            <v>3.698566</v>
          </cell>
          <cell r="AF1248">
            <v>908.37480000000005</v>
          </cell>
        </row>
        <row r="1249">
          <cell r="A1249" t="str">
            <v>PENGEMBANGAN LAPANGAN LOUISE POFD2. Middle Value</v>
          </cell>
          <cell r="B1249" t="str">
            <v>Oil-Gas</v>
          </cell>
          <cell r="C1249" t="str">
            <v>2. Middle Value</v>
          </cell>
          <cell r="D1249" t="str">
            <v>PENGEMBANGAN LAPANGAN LOUISE POFD</v>
          </cell>
          <cell r="E1249" t="str">
            <v>LOUISE</v>
          </cell>
          <cell r="F1249" t="str">
            <v>E0. On Production</v>
          </cell>
          <cell r="G1249" t="str">
            <v>PT PERTAMINA EP</v>
          </cell>
          <cell r="H1249">
            <v>24.834</v>
          </cell>
          <cell r="Q1249">
            <v>0.3177294</v>
          </cell>
          <cell r="R1249">
            <v>160.48609999999999</v>
          </cell>
          <cell r="S1249">
            <v>0.66660920000000001</v>
          </cell>
          <cell r="T1249">
            <v>0.84944779999999998</v>
          </cell>
          <cell r="U1249">
            <v>28.873725608863058</v>
          </cell>
          <cell r="V1249">
            <v>3.8979365075079257E-2</v>
          </cell>
          <cell r="AA1249">
            <v>26.955310000000001</v>
          </cell>
          <cell r="AB1249">
            <v>177.6354</v>
          </cell>
          <cell r="AC1249">
            <v>0.32936130000000002</v>
          </cell>
          <cell r="AD1249">
            <v>8.1793585242000013</v>
          </cell>
          <cell r="AE1249">
            <v>3.698566</v>
          </cell>
          <cell r="AF1249">
            <v>908.37480000000005</v>
          </cell>
        </row>
        <row r="1250">
          <cell r="A1250" t="str">
            <v>PENGEMBANGAN LAPANGAN LOUISE POFD3. High Value</v>
          </cell>
          <cell r="B1250" t="str">
            <v>Oil-Gas</v>
          </cell>
          <cell r="C1250" t="str">
            <v>3. High Value</v>
          </cell>
          <cell r="D1250" t="str">
            <v>PENGEMBANGAN LAPANGAN LOUISE POFD</v>
          </cell>
          <cell r="E1250" t="str">
            <v>LOUISE</v>
          </cell>
          <cell r="F1250" t="str">
            <v>E0. On Production</v>
          </cell>
          <cell r="G1250" t="str">
            <v>PT PERTAMINA EP</v>
          </cell>
          <cell r="H1250">
            <v>33.308999999999997</v>
          </cell>
          <cell r="Q1250">
            <v>0.3177294</v>
          </cell>
          <cell r="R1250">
            <v>160.48609999999999</v>
          </cell>
          <cell r="S1250">
            <v>0.66660920000000001</v>
          </cell>
          <cell r="T1250">
            <v>0.84944779999999998</v>
          </cell>
          <cell r="U1250">
            <v>28.873725608863058</v>
          </cell>
          <cell r="V1250">
            <v>3.8979365075079257E-2</v>
          </cell>
          <cell r="AA1250">
            <v>26.955310000000001</v>
          </cell>
          <cell r="AB1250">
            <v>177.6354</v>
          </cell>
          <cell r="AC1250">
            <v>0.32936130000000002</v>
          </cell>
          <cell r="AD1250">
            <v>10.9706955417</v>
          </cell>
          <cell r="AE1250">
            <v>3.698566</v>
          </cell>
          <cell r="AF1250">
            <v>908.37480000000005</v>
          </cell>
        </row>
        <row r="1251">
          <cell r="A1251" t="str">
            <v>MATRA - BASE3. High Value</v>
          </cell>
          <cell r="B1251" t="str">
            <v>Oil-Gas</v>
          </cell>
          <cell r="C1251" t="str">
            <v>3. High Value</v>
          </cell>
          <cell r="D1251" t="str">
            <v>MATRA - BASE</v>
          </cell>
          <cell r="E1251" t="str">
            <v>MATRA</v>
          </cell>
          <cell r="F1251" t="str">
            <v>E0. On Production</v>
          </cell>
          <cell r="G1251" t="str">
            <v>PT MEDCO E&amp;P INDONESIA</v>
          </cell>
          <cell r="H1251">
            <v>17.57</v>
          </cell>
          <cell r="I1251">
            <v>1.41</v>
          </cell>
          <cell r="K1251">
            <v>4681</v>
          </cell>
          <cell r="L1251">
            <v>103.95</v>
          </cell>
          <cell r="M1251">
            <v>0.23</v>
          </cell>
          <cell r="N1251">
            <v>476</v>
          </cell>
          <cell r="O1251">
            <v>0</v>
          </cell>
          <cell r="P1251" t="str">
            <v/>
          </cell>
          <cell r="Q1251">
            <v>0.2108313</v>
          </cell>
          <cell r="R1251">
            <v>468.69349999999997</v>
          </cell>
          <cell r="S1251">
            <v>0.2153912</v>
          </cell>
          <cell r="T1251">
            <v>0.81929459999999998</v>
          </cell>
          <cell r="U1251">
            <v>17.437814986409908</v>
          </cell>
          <cell r="V1251">
            <v>2.3540950886445883E-2</v>
          </cell>
          <cell r="AA1251">
            <v>114.4978</v>
          </cell>
          <cell r="AB1251">
            <v>1.0407759999999999</v>
          </cell>
          <cell r="AC1251">
            <v>0.31395600000000001</v>
          </cell>
          <cell r="AD1251">
            <v>5.5162069200000001</v>
          </cell>
          <cell r="AE1251">
            <v>0.49858400000000003</v>
          </cell>
          <cell r="AF1251">
            <v>12.439080000000001</v>
          </cell>
        </row>
        <row r="1252">
          <cell r="A1252" t="str">
            <v>MELAHIN FURTHER DEVELOPMENT 1. Low Value</v>
          </cell>
          <cell r="B1252" t="str">
            <v>Oil-Gas</v>
          </cell>
          <cell r="C1252" t="str">
            <v>1. Low Value</v>
          </cell>
          <cell r="D1252" t="str">
            <v xml:space="preserve">MELAHIN FURTHER DEVELOPMENT </v>
          </cell>
          <cell r="E1252" t="str">
            <v>MELAHIN</v>
          </cell>
          <cell r="F1252" t="str">
            <v>E6. Further Development</v>
          </cell>
          <cell r="G1252" t="str">
            <v>PT PERTAMINA HULU KALIMANTAN TIMUR</v>
          </cell>
          <cell r="H1252">
            <v>84.6</v>
          </cell>
          <cell r="K1252">
            <v>2400</v>
          </cell>
          <cell r="L1252" t="str">
            <v/>
          </cell>
          <cell r="M1252">
            <v>0.28000000000000003</v>
          </cell>
          <cell r="N1252" t="str">
            <v/>
          </cell>
          <cell r="O1252">
            <v>0</v>
          </cell>
          <cell r="P1252" t="str">
            <v/>
          </cell>
          <cell r="Q1252">
            <v>0.27565849999999997</v>
          </cell>
          <cell r="R1252">
            <v>305.38569999999999</v>
          </cell>
          <cell r="S1252">
            <v>0.45459290000000002</v>
          </cell>
          <cell r="T1252">
            <v>0.83434459999999999</v>
          </cell>
          <cell r="U1252">
            <v>31.929211485031917</v>
          </cell>
          <cell r="V1252">
            <v>4.3104253600458026E-2</v>
          </cell>
          <cell r="AA1252">
            <v>67.556979999999996</v>
          </cell>
          <cell r="AB1252">
            <v>90.943309999999997</v>
          </cell>
          <cell r="AC1252">
            <v>0.24917629999999999</v>
          </cell>
          <cell r="AD1252">
            <v>21.080314979999997</v>
          </cell>
          <cell r="AE1252">
            <v>7.6815090000000001</v>
          </cell>
          <cell r="AF1252">
            <v>24.77758</v>
          </cell>
        </row>
        <row r="1253">
          <cell r="A1253" t="str">
            <v>MELAHIN FURTHER DEVELOPMENT 2. Middle Value</v>
          </cell>
          <cell r="B1253" t="str">
            <v>Oil-Gas</v>
          </cell>
          <cell r="C1253" t="str">
            <v>2. Middle Value</v>
          </cell>
          <cell r="D1253" t="str">
            <v xml:space="preserve">MELAHIN FURTHER DEVELOPMENT </v>
          </cell>
          <cell r="E1253" t="str">
            <v>MELAHIN</v>
          </cell>
          <cell r="F1253" t="str">
            <v>E6. Further Development</v>
          </cell>
          <cell r="G1253" t="str">
            <v>PT PERTAMINA HULU KALIMANTAN TIMUR</v>
          </cell>
          <cell r="H1253">
            <v>98.3</v>
          </cell>
          <cell r="K1253">
            <v>2400</v>
          </cell>
          <cell r="L1253" t="str">
            <v/>
          </cell>
          <cell r="M1253">
            <v>0.28000000000000003</v>
          </cell>
          <cell r="N1253" t="str">
            <v/>
          </cell>
          <cell r="O1253">
            <v>0</v>
          </cell>
          <cell r="P1253" t="str">
            <v/>
          </cell>
          <cell r="Q1253">
            <v>0.27565849999999997</v>
          </cell>
          <cell r="R1253">
            <v>305.38569999999999</v>
          </cell>
          <cell r="S1253">
            <v>0.45459290000000002</v>
          </cell>
          <cell r="T1253">
            <v>0.83434459999999999</v>
          </cell>
          <cell r="U1253">
            <v>31.929211485031917</v>
          </cell>
          <cell r="V1253">
            <v>4.3104253600458026E-2</v>
          </cell>
          <cell r="AA1253">
            <v>67.556979999999996</v>
          </cell>
          <cell r="AB1253">
            <v>90.943309999999997</v>
          </cell>
          <cell r="AC1253">
            <v>0.24917629999999999</v>
          </cell>
          <cell r="AD1253">
            <v>24.494030289999998</v>
          </cell>
          <cell r="AE1253">
            <v>7.6815090000000001</v>
          </cell>
          <cell r="AF1253">
            <v>24.77758</v>
          </cell>
        </row>
        <row r="1254">
          <cell r="A1254" t="str">
            <v>MELAHIN FURTHER DEVELOPMENT 3. High Value</v>
          </cell>
          <cell r="B1254" t="str">
            <v>Oil-Gas</v>
          </cell>
          <cell r="C1254" t="str">
            <v>3. High Value</v>
          </cell>
          <cell r="D1254" t="str">
            <v xml:space="preserve">MELAHIN FURTHER DEVELOPMENT </v>
          </cell>
          <cell r="E1254" t="str">
            <v>MELAHIN</v>
          </cell>
          <cell r="F1254" t="str">
            <v>E6. Further Development</v>
          </cell>
          <cell r="G1254" t="str">
            <v>PT PERTAMINA HULU KALIMANTAN TIMUR</v>
          </cell>
          <cell r="H1254">
            <v>112.5</v>
          </cell>
          <cell r="K1254">
            <v>2400</v>
          </cell>
          <cell r="L1254" t="str">
            <v/>
          </cell>
          <cell r="M1254">
            <v>0.28000000000000003</v>
          </cell>
          <cell r="N1254" t="str">
            <v/>
          </cell>
          <cell r="O1254">
            <v>0</v>
          </cell>
          <cell r="P1254" t="str">
            <v/>
          </cell>
          <cell r="Q1254">
            <v>0.27565849999999997</v>
          </cell>
          <cell r="R1254">
            <v>305.38569999999999</v>
          </cell>
          <cell r="S1254">
            <v>0.45459290000000002</v>
          </cell>
          <cell r="T1254">
            <v>0.83434459999999999</v>
          </cell>
          <cell r="U1254">
            <v>31.929211485031917</v>
          </cell>
          <cell r="V1254">
            <v>4.3104253600458026E-2</v>
          </cell>
          <cell r="AA1254">
            <v>67.556979999999996</v>
          </cell>
          <cell r="AB1254">
            <v>90.943309999999997</v>
          </cell>
          <cell r="AC1254">
            <v>0.24917629999999999</v>
          </cell>
          <cell r="AD1254">
            <v>28.032333749999999</v>
          </cell>
          <cell r="AE1254">
            <v>7.6815090000000001</v>
          </cell>
          <cell r="AF1254">
            <v>24.77758</v>
          </cell>
        </row>
        <row r="1255">
          <cell r="A1255" t="str">
            <v>MELAHIN - BASE1. Low Value</v>
          </cell>
          <cell r="B1255" t="str">
            <v>Oil-Gas</v>
          </cell>
          <cell r="C1255" t="str">
            <v>1. Low Value</v>
          </cell>
          <cell r="D1255" t="str">
            <v>MELAHIN - BASE</v>
          </cell>
          <cell r="E1255" t="str">
            <v>MELAHIN</v>
          </cell>
          <cell r="F1255" t="str">
            <v>E0. On Production</v>
          </cell>
          <cell r="G1255" t="str">
            <v>PT PERTAMINA HULU KALIMANTAN TIMUR</v>
          </cell>
          <cell r="H1255">
            <v>84.6</v>
          </cell>
          <cell r="I1255">
            <v>0.17699999999999999</v>
          </cell>
          <cell r="K1255">
            <v>2400</v>
          </cell>
          <cell r="L1255" t="str">
            <v/>
          </cell>
          <cell r="M1255">
            <v>0.28000000000000003</v>
          </cell>
          <cell r="N1255" t="str">
            <v/>
          </cell>
          <cell r="O1255">
            <v>0</v>
          </cell>
          <cell r="P1255" t="str">
            <v/>
          </cell>
          <cell r="Q1255">
            <v>0.27565849999999997</v>
          </cell>
          <cell r="R1255">
            <v>305.38569999999999</v>
          </cell>
          <cell r="S1255">
            <v>0.45459290000000002</v>
          </cell>
          <cell r="T1255">
            <v>0.83434459999999999</v>
          </cell>
          <cell r="U1255">
            <v>31.929211485031917</v>
          </cell>
          <cell r="V1255">
            <v>4.3104253600458026E-2</v>
          </cell>
          <cell r="AA1255">
            <v>67.556979999999996</v>
          </cell>
          <cell r="AB1255">
            <v>90.943309999999997</v>
          </cell>
          <cell r="AC1255">
            <v>0.24917629999999999</v>
          </cell>
          <cell r="AD1255">
            <v>21.080314979999997</v>
          </cell>
          <cell r="AE1255">
            <v>7.6815090000000001</v>
          </cell>
          <cell r="AF1255">
            <v>24.77758</v>
          </cell>
        </row>
        <row r="1256">
          <cell r="A1256" t="str">
            <v>MELAHIN - BASE2. Middle Value</v>
          </cell>
          <cell r="B1256" t="str">
            <v>Oil-Gas</v>
          </cell>
          <cell r="C1256" t="str">
            <v>2. Middle Value</v>
          </cell>
          <cell r="D1256" t="str">
            <v>MELAHIN - BASE</v>
          </cell>
          <cell r="E1256" t="str">
            <v>MELAHIN</v>
          </cell>
          <cell r="F1256" t="str">
            <v>E0. On Production</v>
          </cell>
          <cell r="G1256" t="str">
            <v>PT PERTAMINA HULU KALIMANTAN TIMUR</v>
          </cell>
          <cell r="H1256">
            <v>98.3</v>
          </cell>
          <cell r="I1256">
            <v>0.26700000000000002</v>
          </cell>
          <cell r="K1256">
            <v>2400</v>
          </cell>
          <cell r="L1256" t="str">
            <v/>
          </cell>
          <cell r="M1256">
            <v>0.28000000000000003</v>
          </cell>
          <cell r="N1256" t="str">
            <v/>
          </cell>
          <cell r="O1256">
            <v>0</v>
          </cell>
          <cell r="P1256" t="str">
            <v/>
          </cell>
          <cell r="Q1256">
            <v>0.27565849999999997</v>
          </cell>
          <cell r="R1256">
            <v>305.38569999999999</v>
          </cell>
          <cell r="S1256">
            <v>0.45459290000000002</v>
          </cell>
          <cell r="T1256">
            <v>0.83434459999999999</v>
          </cell>
          <cell r="U1256">
            <v>31.929211485031917</v>
          </cell>
          <cell r="V1256">
            <v>4.3104253600458026E-2</v>
          </cell>
          <cell r="AA1256">
            <v>67.556979999999996</v>
          </cell>
          <cell r="AB1256">
            <v>90.943309999999997</v>
          </cell>
          <cell r="AC1256">
            <v>0.24917629999999999</v>
          </cell>
          <cell r="AD1256">
            <v>24.494030289999998</v>
          </cell>
          <cell r="AE1256">
            <v>7.6815090000000001</v>
          </cell>
          <cell r="AF1256">
            <v>24.77758</v>
          </cell>
        </row>
        <row r="1257">
          <cell r="A1257" t="str">
            <v>MATINDOK - BASE1. Low Value</v>
          </cell>
          <cell r="B1257" t="str">
            <v>Gas</v>
          </cell>
          <cell r="C1257" t="str">
            <v>1. Low Value</v>
          </cell>
          <cell r="D1257" t="str">
            <v>MATINDOK - BASE</v>
          </cell>
          <cell r="E1257" t="str">
            <v>MATINDOK</v>
          </cell>
          <cell r="F1257" t="str">
            <v>E0. On Production</v>
          </cell>
          <cell r="G1257" t="str">
            <v>PT PERTAMINA EP</v>
          </cell>
          <cell r="H1257">
            <v>355</v>
          </cell>
          <cell r="K1257">
            <v>8000</v>
          </cell>
          <cell r="L1257" t="str">
            <v/>
          </cell>
          <cell r="M1257">
            <v>0.23</v>
          </cell>
          <cell r="N1257" t="str">
            <v/>
          </cell>
          <cell r="O1257">
            <v>0</v>
          </cell>
          <cell r="P1257" t="str">
            <v/>
          </cell>
          <cell r="Q1257">
            <v>0.2231544</v>
          </cell>
          <cell r="R1257">
            <v>93.648859999999999</v>
          </cell>
          <cell r="S1257">
            <v>0.79447230000000002</v>
          </cell>
          <cell r="T1257">
            <v>0.64334820000000004</v>
          </cell>
          <cell r="U1257">
            <v>10.681513637964393</v>
          </cell>
          <cell r="V1257">
            <v>1.4419982557458636E-2</v>
          </cell>
          <cell r="W1257">
            <v>53.452328718750017</v>
          </cell>
          <cell r="X1257">
            <v>742.29470769423619</v>
          </cell>
          <cell r="Z1257">
            <v>107.60160915309756</v>
          </cell>
          <cell r="AA1257">
            <v>36.596769999999999</v>
          </cell>
          <cell r="AB1257">
            <v>107.60080000000001</v>
          </cell>
          <cell r="AC1257">
            <v>0.79939170000000004</v>
          </cell>
          <cell r="AD1257">
            <v>283.78405350000003</v>
          </cell>
          <cell r="AE1257">
            <v>53.45926</v>
          </cell>
          <cell r="AF1257">
            <v>742.35850000000005</v>
          </cell>
        </row>
        <row r="1258">
          <cell r="A1258" t="str">
            <v>MATINDOK - BASE2. Middle Value</v>
          </cell>
          <cell r="B1258" t="str">
            <v>Gas</v>
          </cell>
          <cell r="C1258" t="str">
            <v>2. Middle Value</v>
          </cell>
          <cell r="D1258" t="str">
            <v>MATINDOK - BASE</v>
          </cell>
          <cell r="E1258" t="str">
            <v>MATINDOK</v>
          </cell>
          <cell r="F1258" t="str">
            <v>E0. On Production</v>
          </cell>
          <cell r="G1258" t="str">
            <v>PT PERTAMINA EP</v>
          </cell>
          <cell r="H1258">
            <v>362</v>
          </cell>
          <cell r="K1258">
            <v>8000</v>
          </cell>
          <cell r="L1258" t="str">
            <v/>
          </cell>
          <cell r="M1258">
            <v>0.23</v>
          </cell>
          <cell r="N1258" t="str">
            <v/>
          </cell>
          <cell r="O1258">
            <v>0</v>
          </cell>
          <cell r="P1258" t="str">
            <v/>
          </cell>
          <cell r="Q1258">
            <v>0.2231544</v>
          </cell>
          <cell r="R1258">
            <v>93.648859999999999</v>
          </cell>
          <cell r="S1258">
            <v>0.79447230000000002</v>
          </cell>
          <cell r="T1258">
            <v>0.64334820000000004</v>
          </cell>
          <cell r="U1258">
            <v>10.681513637964393</v>
          </cell>
          <cell r="V1258">
            <v>1.4419982557458636E-2</v>
          </cell>
          <cell r="W1258">
            <v>53.452328718750017</v>
          </cell>
          <cell r="X1258">
            <v>742.29470769423619</v>
          </cell>
          <cell r="Z1258">
            <v>107.60160915309756</v>
          </cell>
          <cell r="AA1258">
            <v>36.596769999999999</v>
          </cell>
          <cell r="AB1258">
            <v>107.60080000000001</v>
          </cell>
          <cell r="AC1258">
            <v>0.79939170000000004</v>
          </cell>
          <cell r="AD1258">
            <v>289.37979540000003</v>
          </cell>
          <cell r="AE1258">
            <v>53.45926</v>
          </cell>
          <cell r="AF1258">
            <v>742.35850000000005</v>
          </cell>
        </row>
        <row r="1259">
          <cell r="A1259" t="str">
            <v>MATINDOK - BASE3. High Value</v>
          </cell>
          <cell r="B1259" t="str">
            <v>Gas</v>
          </cell>
          <cell r="C1259" t="str">
            <v>3. High Value</v>
          </cell>
          <cell r="D1259" t="str">
            <v>MATINDOK - BASE</v>
          </cell>
          <cell r="E1259" t="str">
            <v>MATINDOK</v>
          </cell>
          <cell r="F1259" t="str">
            <v>E0. On Production</v>
          </cell>
          <cell r="G1259" t="str">
            <v>PT PERTAMINA EP</v>
          </cell>
          <cell r="H1259">
            <v>362</v>
          </cell>
          <cell r="K1259">
            <v>8000</v>
          </cell>
          <cell r="L1259" t="str">
            <v/>
          </cell>
          <cell r="M1259">
            <v>0.23</v>
          </cell>
          <cell r="N1259" t="str">
            <v/>
          </cell>
          <cell r="O1259">
            <v>0</v>
          </cell>
          <cell r="P1259" t="str">
            <v/>
          </cell>
          <cell r="Q1259">
            <v>0.2231544</v>
          </cell>
          <cell r="R1259">
            <v>93.648859999999999</v>
          </cell>
          <cell r="S1259">
            <v>0.79447230000000002</v>
          </cell>
          <cell r="T1259">
            <v>0.64334820000000004</v>
          </cell>
          <cell r="U1259">
            <v>10.681513637964393</v>
          </cell>
          <cell r="V1259">
            <v>1.4419982557458636E-2</v>
          </cell>
          <cell r="W1259">
            <v>53.452328718750017</v>
          </cell>
          <cell r="X1259">
            <v>742.29470769423619</v>
          </cell>
          <cell r="Z1259">
            <v>107.60160915309756</v>
          </cell>
          <cell r="AA1259">
            <v>36.596769999999999</v>
          </cell>
          <cell r="AB1259">
            <v>107.60080000000001</v>
          </cell>
          <cell r="AC1259">
            <v>0.79939170000000004</v>
          </cell>
          <cell r="AD1259">
            <v>289.37979540000003</v>
          </cell>
          <cell r="AE1259">
            <v>53.45926</v>
          </cell>
          <cell r="AF1259">
            <v>742.35850000000005</v>
          </cell>
        </row>
        <row r="1260">
          <cell r="A1260" t="str">
            <v>MELANDONG - BASE1. Low Value</v>
          </cell>
          <cell r="B1260" t="str">
            <v>Oil-Gas</v>
          </cell>
          <cell r="C1260" t="str">
            <v>1. Low Value</v>
          </cell>
          <cell r="D1260" t="str">
            <v>MELANDONG - BASE</v>
          </cell>
          <cell r="E1260" t="str">
            <v>MELANDONG</v>
          </cell>
          <cell r="F1260" t="str">
            <v>E0. On Production</v>
          </cell>
          <cell r="G1260" t="str">
            <v>PT PERTAMINA EP</v>
          </cell>
          <cell r="H1260">
            <v>75.373999999999995</v>
          </cell>
          <cell r="I1260">
            <v>1.0169999999999999</v>
          </cell>
          <cell r="K1260">
            <v>7825</v>
          </cell>
          <cell r="L1260" t="str">
            <v/>
          </cell>
          <cell r="N1260" t="str">
            <v/>
          </cell>
          <cell r="P1260" t="str">
            <v/>
          </cell>
          <cell r="Q1260">
            <v>0.18224870000000001</v>
          </cell>
          <cell r="R1260">
            <v>58.210700000000003</v>
          </cell>
          <cell r="S1260">
            <v>0.56972009999999995</v>
          </cell>
          <cell r="T1260">
            <v>0.81928900000000004</v>
          </cell>
          <cell r="U1260">
            <v>4.9518322818960216</v>
          </cell>
          <cell r="V1260">
            <v>6.6849453694101304E-3</v>
          </cell>
          <cell r="AA1260">
            <v>51.071570000000001</v>
          </cell>
          <cell r="AB1260">
            <v>13.004110000000001</v>
          </cell>
          <cell r="AC1260">
            <v>0.33154109999999998</v>
          </cell>
          <cell r="AD1260">
            <v>24.989578871399996</v>
          </cell>
          <cell r="AE1260">
            <v>15.591850000000001</v>
          </cell>
          <cell r="AF1260">
            <v>30.077259999999999</v>
          </cell>
        </row>
        <row r="1261">
          <cell r="A1261" t="str">
            <v>MELANDONG - BASE2. Middle Value</v>
          </cell>
          <cell r="B1261" t="str">
            <v>Oil-Gas</v>
          </cell>
          <cell r="C1261" t="str">
            <v>2. Middle Value</v>
          </cell>
          <cell r="D1261" t="str">
            <v>MELANDONG - BASE</v>
          </cell>
          <cell r="E1261" t="str">
            <v>MELANDONG</v>
          </cell>
          <cell r="F1261" t="str">
            <v>E0. On Production</v>
          </cell>
          <cell r="G1261" t="str">
            <v>PT PERTAMINA EP</v>
          </cell>
          <cell r="H1261">
            <v>86.56</v>
          </cell>
          <cell r="I1261">
            <v>1.0169999999999999</v>
          </cell>
          <cell r="K1261">
            <v>7825</v>
          </cell>
          <cell r="L1261" t="str">
            <v/>
          </cell>
          <cell r="N1261" t="str">
            <v/>
          </cell>
          <cell r="P1261" t="str">
            <v/>
          </cell>
          <cell r="Q1261">
            <v>0.18224870000000001</v>
          </cell>
          <cell r="R1261">
            <v>58.210700000000003</v>
          </cell>
          <cell r="S1261">
            <v>0.56972009999999995</v>
          </cell>
          <cell r="T1261">
            <v>0.81928900000000004</v>
          </cell>
          <cell r="U1261">
            <v>4.9518322818960216</v>
          </cell>
          <cell r="V1261">
            <v>6.6849453694101304E-3</v>
          </cell>
          <cell r="AA1261">
            <v>51.071570000000001</v>
          </cell>
          <cell r="AB1261">
            <v>13.004110000000001</v>
          </cell>
          <cell r="AC1261">
            <v>0.33154109999999998</v>
          </cell>
          <cell r="AD1261">
            <v>28.698197615999998</v>
          </cell>
          <cell r="AE1261">
            <v>15.591850000000001</v>
          </cell>
          <cell r="AF1261">
            <v>30.077259999999999</v>
          </cell>
        </row>
        <row r="1262">
          <cell r="A1262" t="str">
            <v>MELANDONG - BASE3. High Value</v>
          </cell>
          <cell r="B1262" t="str">
            <v>Oil-Gas</v>
          </cell>
          <cell r="C1262" t="str">
            <v>3. High Value</v>
          </cell>
          <cell r="D1262" t="str">
            <v>MELANDONG - BASE</v>
          </cell>
          <cell r="E1262" t="str">
            <v>MELANDONG</v>
          </cell>
          <cell r="F1262" t="str">
            <v>E0. On Production</v>
          </cell>
          <cell r="G1262" t="str">
            <v>PT PERTAMINA EP</v>
          </cell>
          <cell r="H1262">
            <v>91.650999999999996</v>
          </cell>
          <cell r="I1262">
            <v>1.0169999999999999</v>
          </cell>
          <cell r="K1262">
            <v>7825</v>
          </cell>
          <cell r="L1262" t="str">
            <v/>
          </cell>
          <cell r="N1262" t="str">
            <v/>
          </cell>
          <cell r="P1262" t="str">
            <v/>
          </cell>
          <cell r="Q1262">
            <v>0.18224870000000001</v>
          </cell>
          <cell r="R1262">
            <v>58.210700000000003</v>
          </cell>
          <cell r="S1262">
            <v>0.56972009999999995</v>
          </cell>
          <cell r="T1262">
            <v>0.81928900000000004</v>
          </cell>
          <cell r="U1262">
            <v>4.9518322818960216</v>
          </cell>
          <cell r="V1262">
            <v>6.6849453694101304E-3</v>
          </cell>
          <cell r="AA1262">
            <v>51.071570000000001</v>
          </cell>
          <cell r="AB1262">
            <v>13.004110000000001</v>
          </cell>
          <cell r="AC1262">
            <v>0.33154109999999998</v>
          </cell>
          <cell r="AD1262">
            <v>30.386073356099995</v>
          </cell>
          <cell r="AE1262">
            <v>15.591850000000001</v>
          </cell>
          <cell r="AF1262">
            <v>30.077259999999999</v>
          </cell>
        </row>
        <row r="1263">
          <cell r="A1263" t="str">
            <v>PENGEMBANGAN LAPANGAN MELANDONG - POFD PHASE-21. Low Value</v>
          </cell>
          <cell r="B1263" t="str">
            <v>Oil-Gas</v>
          </cell>
          <cell r="C1263" t="str">
            <v>1. Low Value</v>
          </cell>
          <cell r="D1263" t="str">
            <v>PENGEMBANGAN LAPANGAN MELANDONG - POFD PHASE-2</v>
          </cell>
          <cell r="E1263" t="str">
            <v>MELANDONG</v>
          </cell>
          <cell r="F1263" t="str">
            <v>E0. On Production</v>
          </cell>
          <cell r="G1263" t="str">
            <v>PT PERTAMINA EP</v>
          </cell>
          <cell r="H1263">
            <v>75.373999999999995</v>
          </cell>
          <cell r="K1263">
            <v>7825</v>
          </cell>
          <cell r="L1263" t="str">
            <v/>
          </cell>
          <cell r="N1263" t="str">
            <v/>
          </cell>
          <cell r="P1263" t="str">
            <v/>
          </cell>
          <cell r="Q1263">
            <v>0.18224870000000001</v>
          </cell>
          <cell r="R1263">
            <v>58.210700000000003</v>
          </cell>
          <cell r="S1263">
            <v>0.56972009999999995</v>
          </cell>
          <cell r="T1263">
            <v>0.81928900000000004</v>
          </cell>
          <cell r="U1263">
            <v>4.9518322818960216</v>
          </cell>
          <cell r="V1263">
            <v>6.6849453694101304E-3</v>
          </cell>
          <cell r="AA1263">
            <v>51.071570000000001</v>
          </cell>
          <cell r="AB1263">
            <v>13.004110000000001</v>
          </cell>
          <cell r="AC1263">
            <v>0.33154109999999998</v>
          </cell>
          <cell r="AD1263">
            <v>24.989578871399996</v>
          </cell>
          <cell r="AE1263">
            <v>15.591850000000001</v>
          </cell>
          <cell r="AF1263">
            <v>30.077259999999999</v>
          </cell>
        </row>
        <row r="1264">
          <cell r="A1264" t="str">
            <v>PENGEMBANGAN LAPANGAN MELANDONG - POFD PHASE-22. Middle Value</v>
          </cell>
          <cell r="B1264" t="str">
            <v>Oil-Gas</v>
          </cell>
          <cell r="C1264" t="str">
            <v>2. Middle Value</v>
          </cell>
          <cell r="D1264" t="str">
            <v>PENGEMBANGAN LAPANGAN MELANDONG - POFD PHASE-2</v>
          </cell>
          <cell r="E1264" t="str">
            <v>MELANDONG</v>
          </cell>
          <cell r="F1264" t="str">
            <v>E0. On Production</v>
          </cell>
          <cell r="G1264" t="str">
            <v>PT PERTAMINA EP</v>
          </cell>
          <cell r="H1264">
            <v>86.56</v>
          </cell>
          <cell r="K1264">
            <v>7825</v>
          </cell>
          <cell r="L1264" t="str">
            <v/>
          </cell>
          <cell r="N1264" t="str">
            <v/>
          </cell>
          <cell r="P1264" t="str">
            <v/>
          </cell>
          <cell r="Q1264">
            <v>0.18224870000000001</v>
          </cell>
          <cell r="R1264">
            <v>58.210700000000003</v>
          </cell>
          <cell r="S1264">
            <v>0.56972009999999995</v>
          </cell>
          <cell r="T1264">
            <v>0.81928900000000004</v>
          </cell>
          <cell r="U1264">
            <v>4.9518322818960216</v>
          </cell>
          <cell r="V1264">
            <v>6.6849453694101304E-3</v>
          </cell>
          <cell r="AA1264">
            <v>51.071570000000001</v>
          </cell>
          <cell r="AB1264">
            <v>13.004110000000001</v>
          </cell>
          <cell r="AC1264">
            <v>0.33154109999999998</v>
          </cell>
          <cell r="AD1264">
            <v>28.698197615999998</v>
          </cell>
          <cell r="AE1264">
            <v>15.591850000000001</v>
          </cell>
          <cell r="AF1264">
            <v>30.077259999999999</v>
          </cell>
        </row>
        <row r="1265">
          <cell r="A1265" t="str">
            <v>PENGEMBANGAN LAPANGAN MELANDONG - POFD PHASE-23. High Value</v>
          </cell>
          <cell r="B1265" t="str">
            <v>Oil-Gas</v>
          </cell>
          <cell r="C1265" t="str">
            <v>3. High Value</v>
          </cell>
          <cell r="D1265" t="str">
            <v>PENGEMBANGAN LAPANGAN MELANDONG - POFD PHASE-2</v>
          </cell>
          <cell r="E1265" t="str">
            <v>MELANDONG</v>
          </cell>
          <cell r="F1265" t="str">
            <v>E0. On Production</v>
          </cell>
          <cell r="G1265" t="str">
            <v>PT PERTAMINA EP</v>
          </cell>
          <cell r="H1265">
            <v>91.650999999999996</v>
          </cell>
          <cell r="K1265">
            <v>7825</v>
          </cell>
          <cell r="L1265" t="str">
            <v/>
          </cell>
          <cell r="N1265" t="str">
            <v/>
          </cell>
          <cell r="P1265" t="str">
            <v/>
          </cell>
          <cell r="Q1265">
            <v>0.18224870000000001</v>
          </cell>
          <cell r="R1265">
            <v>58.210700000000003</v>
          </cell>
          <cell r="S1265">
            <v>0.56972009999999995</v>
          </cell>
          <cell r="T1265">
            <v>0.81928900000000004</v>
          </cell>
          <cell r="U1265">
            <v>4.9518322818960216</v>
          </cell>
          <cell r="V1265">
            <v>6.6849453694101304E-3</v>
          </cell>
          <cell r="AA1265">
            <v>51.071570000000001</v>
          </cell>
          <cell r="AB1265">
            <v>13.004110000000001</v>
          </cell>
          <cell r="AC1265">
            <v>0.33154109999999998</v>
          </cell>
          <cell r="AD1265">
            <v>30.386073356099995</v>
          </cell>
          <cell r="AE1265">
            <v>15.591850000000001</v>
          </cell>
          <cell r="AF1265">
            <v>30.077259999999999</v>
          </cell>
        </row>
        <row r="1266">
          <cell r="A1266" t="str">
            <v>MENGATAL - BASE1. Low Value</v>
          </cell>
          <cell r="B1266" t="str">
            <v>Oil-Gas</v>
          </cell>
          <cell r="C1266" t="str">
            <v>1. Low Value</v>
          </cell>
          <cell r="D1266" t="str">
            <v>MENGATAL - BASE</v>
          </cell>
          <cell r="E1266" t="str">
            <v>MENGATAL</v>
          </cell>
          <cell r="F1266" t="str">
            <v>E0. On Production</v>
          </cell>
          <cell r="G1266" t="str">
            <v>PT PERTAMINA EP</v>
          </cell>
          <cell r="H1266">
            <v>22.84</v>
          </cell>
          <cell r="N1266">
            <v>135.5</v>
          </cell>
          <cell r="Q1266">
            <v>0.34178199999999997</v>
          </cell>
          <cell r="R1266">
            <v>126.3486</v>
          </cell>
          <cell r="S1266">
            <v>0.6991754</v>
          </cell>
          <cell r="T1266">
            <v>0.77466740000000001</v>
          </cell>
          <cell r="U1266">
            <v>23.389505527060894</v>
          </cell>
          <cell r="V1266">
            <v>3.1575699208869441E-2</v>
          </cell>
          <cell r="AA1266">
            <v>21.011679999999998</v>
          </cell>
          <cell r="AB1266">
            <v>18.687860000000001</v>
          </cell>
          <cell r="AC1266">
            <v>0.3486397</v>
          </cell>
          <cell r="AD1266">
            <v>7.9629307479999998</v>
          </cell>
          <cell r="AE1266">
            <v>4.4573720000000003</v>
          </cell>
          <cell r="AF1266">
            <v>43.746850000000002</v>
          </cell>
        </row>
        <row r="1267">
          <cell r="A1267" t="str">
            <v>MENGATAL - BASE2. Middle Value</v>
          </cell>
          <cell r="B1267" t="str">
            <v>Oil-Gas</v>
          </cell>
          <cell r="C1267" t="str">
            <v>2. Middle Value</v>
          </cell>
          <cell r="D1267" t="str">
            <v>MENGATAL - BASE</v>
          </cell>
          <cell r="E1267" t="str">
            <v>MENGATAL</v>
          </cell>
          <cell r="F1267" t="str">
            <v>E0. On Production</v>
          </cell>
          <cell r="G1267" t="str">
            <v>PT PERTAMINA EP</v>
          </cell>
          <cell r="H1267">
            <v>26.431999999999999</v>
          </cell>
          <cell r="N1267">
            <v>135.5</v>
          </cell>
          <cell r="Q1267">
            <v>0.34178199999999997</v>
          </cell>
          <cell r="R1267">
            <v>126.3486</v>
          </cell>
          <cell r="S1267">
            <v>0.6991754</v>
          </cell>
          <cell r="T1267">
            <v>0.77466740000000001</v>
          </cell>
          <cell r="U1267">
            <v>23.389505527060894</v>
          </cell>
          <cell r="V1267">
            <v>3.1575699208869441E-2</v>
          </cell>
          <cell r="AA1267">
            <v>21.011679999999998</v>
          </cell>
          <cell r="AB1267">
            <v>18.687860000000001</v>
          </cell>
          <cell r="AC1267">
            <v>0.3486397</v>
          </cell>
          <cell r="AD1267">
            <v>9.2152445503999996</v>
          </cell>
          <cell r="AE1267">
            <v>4.4573720000000003</v>
          </cell>
          <cell r="AF1267">
            <v>43.746850000000002</v>
          </cell>
        </row>
        <row r="1268">
          <cell r="A1268" t="str">
            <v>MENGATAL - BASE3. High Value</v>
          </cell>
          <cell r="B1268" t="str">
            <v>Oil-Gas</v>
          </cell>
          <cell r="C1268" t="str">
            <v>3. High Value</v>
          </cell>
          <cell r="D1268" t="str">
            <v>MENGATAL - BASE</v>
          </cell>
          <cell r="E1268" t="str">
            <v>MENGATAL</v>
          </cell>
          <cell r="F1268" t="str">
            <v>E0. On Production</v>
          </cell>
          <cell r="G1268" t="str">
            <v>PT PERTAMINA EP</v>
          </cell>
          <cell r="H1268">
            <v>29.081</v>
          </cell>
          <cell r="N1268">
            <v>135.5</v>
          </cell>
          <cell r="Q1268">
            <v>0.34178199999999997</v>
          </cell>
          <cell r="R1268">
            <v>126.3486</v>
          </cell>
          <cell r="S1268">
            <v>0.6991754</v>
          </cell>
          <cell r="T1268">
            <v>0.77466740000000001</v>
          </cell>
          <cell r="U1268">
            <v>23.389505527060894</v>
          </cell>
          <cell r="V1268">
            <v>3.1575699208869441E-2</v>
          </cell>
          <cell r="AA1268">
            <v>21.011679999999998</v>
          </cell>
          <cell r="AB1268">
            <v>18.687860000000001</v>
          </cell>
          <cell r="AC1268">
            <v>0.3486397</v>
          </cell>
          <cell r="AD1268">
            <v>10.1387911157</v>
          </cell>
          <cell r="AE1268">
            <v>4.4573720000000003</v>
          </cell>
          <cell r="AF1268">
            <v>43.746850000000002</v>
          </cell>
        </row>
        <row r="1269">
          <cell r="A1269" t="str">
            <v>PENGEMBANGAN LAPANGAN MENGATAL POFD1. Low Value</v>
          </cell>
          <cell r="B1269" t="str">
            <v>Oil-Gas</v>
          </cell>
          <cell r="C1269" t="str">
            <v>1. Low Value</v>
          </cell>
          <cell r="D1269" t="str">
            <v>PENGEMBANGAN LAPANGAN MENGATAL POFD</v>
          </cell>
          <cell r="E1269" t="str">
            <v>MENGATAL</v>
          </cell>
          <cell r="F1269" t="str">
            <v>E0. On Production</v>
          </cell>
          <cell r="G1269" t="str">
            <v>PT PERTAMINA EP</v>
          </cell>
          <cell r="H1269">
            <v>22.84</v>
          </cell>
          <cell r="N1269">
            <v>135.5</v>
          </cell>
          <cell r="Q1269">
            <v>0.34178199999999997</v>
          </cell>
          <cell r="R1269">
            <v>126.3486</v>
          </cell>
          <cell r="S1269">
            <v>0.6991754</v>
          </cell>
          <cell r="T1269">
            <v>0.77466740000000001</v>
          </cell>
          <cell r="U1269">
            <v>23.389505527060894</v>
          </cell>
          <cell r="V1269">
            <v>3.1575699208869441E-2</v>
          </cell>
          <cell r="AA1269">
            <v>21.011679999999998</v>
          </cell>
          <cell r="AB1269">
            <v>18.687860000000001</v>
          </cell>
          <cell r="AC1269">
            <v>0.3486397</v>
          </cell>
          <cell r="AD1269">
            <v>7.9629307479999998</v>
          </cell>
          <cell r="AE1269">
            <v>4.4573720000000003</v>
          </cell>
          <cell r="AF1269">
            <v>43.746850000000002</v>
          </cell>
        </row>
        <row r="1270">
          <cell r="A1270" t="str">
            <v>PENGEMBANGAN LAPANGAN MENGATAL POFD2. Middle Value</v>
          </cell>
          <cell r="B1270" t="str">
            <v>Oil-Gas</v>
          </cell>
          <cell r="C1270" t="str">
            <v>2. Middle Value</v>
          </cell>
          <cell r="D1270" t="str">
            <v>PENGEMBANGAN LAPANGAN MENGATAL POFD</v>
          </cell>
          <cell r="E1270" t="str">
            <v>MENGATAL</v>
          </cell>
          <cell r="F1270" t="str">
            <v>E0. On Production</v>
          </cell>
          <cell r="G1270" t="str">
            <v>PT PERTAMINA EP</v>
          </cell>
          <cell r="H1270">
            <v>26.431999999999999</v>
          </cell>
          <cell r="N1270">
            <v>135.5</v>
          </cell>
          <cell r="Q1270">
            <v>0.34178199999999997</v>
          </cell>
          <cell r="R1270">
            <v>126.3486</v>
          </cell>
          <cell r="S1270">
            <v>0.6991754</v>
          </cell>
          <cell r="T1270">
            <v>0.77466740000000001</v>
          </cell>
          <cell r="U1270">
            <v>23.389505527060894</v>
          </cell>
          <cell r="V1270">
            <v>3.1575699208869441E-2</v>
          </cell>
          <cell r="AA1270">
            <v>21.011679999999998</v>
          </cell>
          <cell r="AB1270">
            <v>18.687860000000001</v>
          </cell>
          <cell r="AC1270">
            <v>0.3486397</v>
          </cell>
          <cell r="AD1270">
            <v>9.2152445503999996</v>
          </cell>
          <cell r="AE1270">
            <v>4.4573720000000003</v>
          </cell>
          <cell r="AF1270">
            <v>43.746850000000002</v>
          </cell>
        </row>
        <row r="1271">
          <cell r="A1271" t="str">
            <v>PENGEMBANGAN LAPANGAN MENGATAL POFD3. High Value</v>
          </cell>
          <cell r="B1271" t="str">
            <v>Oil-Gas</v>
          </cell>
          <cell r="C1271" t="str">
            <v>3. High Value</v>
          </cell>
          <cell r="D1271" t="str">
            <v>PENGEMBANGAN LAPANGAN MENGATAL POFD</v>
          </cell>
          <cell r="E1271" t="str">
            <v>MENGATAL</v>
          </cell>
          <cell r="F1271" t="str">
            <v>E0. On Production</v>
          </cell>
          <cell r="G1271" t="str">
            <v>PT PERTAMINA EP</v>
          </cell>
          <cell r="H1271">
            <v>29.081</v>
          </cell>
          <cell r="N1271">
            <v>135.5</v>
          </cell>
          <cell r="Q1271">
            <v>0.34178199999999997</v>
          </cell>
          <cell r="R1271">
            <v>126.3486</v>
          </cell>
          <cell r="S1271">
            <v>0.6991754</v>
          </cell>
          <cell r="T1271">
            <v>0.77466740000000001</v>
          </cell>
          <cell r="U1271">
            <v>23.389505527060894</v>
          </cell>
          <cell r="V1271">
            <v>3.1575699208869441E-2</v>
          </cell>
          <cell r="AA1271">
            <v>21.011679999999998</v>
          </cell>
          <cell r="AB1271">
            <v>18.687860000000001</v>
          </cell>
          <cell r="AC1271">
            <v>0.3486397</v>
          </cell>
          <cell r="AD1271">
            <v>10.1387911157</v>
          </cell>
          <cell r="AE1271">
            <v>4.4573720000000003</v>
          </cell>
          <cell r="AF1271">
            <v>43.746850000000002</v>
          </cell>
        </row>
        <row r="1272">
          <cell r="A1272" t="str">
            <v>MELAHIN - BASE3. High Value</v>
          </cell>
          <cell r="B1272" t="str">
            <v>Oil-Gas</v>
          </cell>
          <cell r="C1272" t="str">
            <v>3. High Value</v>
          </cell>
          <cell r="D1272" t="str">
            <v>MELAHIN - BASE</v>
          </cell>
          <cell r="E1272" t="str">
            <v>MELAHIN</v>
          </cell>
          <cell r="F1272" t="str">
            <v>E0. On Production</v>
          </cell>
          <cell r="G1272" t="str">
            <v>PT PERTAMINA HULU KALIMANTAN TIMUR</v>
          </cell>
          <cell r="H1272">
            <v>112.5</v>
          </cell>
          <cell r="I1272">
            <v>0.42799999999999999</v>
          </cell>
          <cell r="K1272">
            <v>2400</v>
          </cell>
          <cell r="L1272" t="str">
            <v/>
          </cell>
          <cell r="M1272">
            <v>0.28000000000000003</v>
          </cell>
          <cell r="N1272" t="str">
            <v/>
          </cell>
          <cell r="O1272">
            <v>0</v>
          </cell>
          <cell r="P1272" t="str">
            <v/>
          </cell>
          <cell r="Q1272">
            <v>0.27565849999999997</v>
          </cell>
          <cell r="R1272">
            <v>305.38569999999999</v>
          </cell>
          <cell r="S1272">
            <v>0.45459290000000002</v>
          </cell>
          <cell r="T1272">
            <v>0.83434459999999999</v>
          </cell>
          <cell r="U1272">
            <v>31.929211485031917</v>
          </cell>
          <cell r="V1272">
            <v>4.3104253600458026E-2</v>
          </cell>
          <cell r="AA1272">
            <v>67.556979999999996</v>
          </cell>
          <cell r="AB1272">
            <v>90.943309999999997</v>
          </cell>
          <cell r="AC1272">
            <v>0.24917629999999999</v>
          </cell>
          <cell r="AD1272">
            <v>28.032333749999999</v>
          </cell>
          <cell r="AE1272">
            <v>7.6815090000000001</v>
          </cell>
          <cell r="AF1272">
            <v>24.77758</v>
          </cell>
        </row>
        <row r="1273">
          <cell r="A1273" t="str">
            <v>MELIBUR - BASE1. Low Value</v>
          </cell>
          <cell r="B1273" t="str">
            <v>Oil-Gas</v>
          </cell>
          <cell r="C1273" t="str">
            <v>1. Low Value</v>
          </cell>
          <cell r="D1273" t="str">
            <v>MELIBUR - BASE</v>
          </cell>
          <cell r="E1273" t="str">
            <v>MELIBUR</v>
          </cell>
          <cell r="F1273" t="str">
            <v>E0. On Production</v>
          </cell>
          <cell r="G1273" t="str">
            <v>EMP MALACCA STRAIT S.A.</v>
          </cell>
          <cell r="H1273">
            <v>39.722000000000001</v>
          </cell>
          <cell r="K1273">
            <v>895</v>
          </cell>
          <cell r="L1273">
            <v>62.150000000000006</v>
          </cell>
          <cell r="M1273">
            <v>0.26669999999999999</v>
          </cell>
          <cell r="N1273">
            <v>414</v>
          </cell>
          <cell r="O1273">
            <v>0</v>
          </cell>
          <cell r="P1273" t="str">
            <v/>
          </cell>
          <cell r="Q1273">
            <v>0.26936690000000002</v>
          </cell>
          <cell r="R1273">
            <v>324.89179999999999</v>
          </cell>
          <cell r="S1273">
            <v>0.70096619999999998</v>
          </cell>
          <cell r="T1273">
            <v>0.69533259999999997</v>
          </cell>
          <cell r="U1273">
            <v>42.655265255034067</v>
          </cell>
          <cell r="V1273">
            <v>5.7584365082417453E-2</v>
          </cell>
          <cell r="AA1273">
            <v>21.40483</v>
          </cell>
          <cell r="AB1273">
            <v>4.4471670000000003</v>
          </cell>
          <cell r="AC1273">
            <v>0.269646</v>
          </cell>
          <cell r="AD1273">
            <v>10.710878412</v>
          </cell>
          <cell r="AE1273">
            <v>12.50798</v>
          </cell>
          <cell r="AF1273">
            <v>22.125309999999999</v>
          </cell>
        </row>
        <row r="1274">
          <cell r="A1274" t="str">
            <v>MELIBUR - BASE2. Middle Value</v>
          </cell>
          <cell r="B1274" t="str">
            <v>Oil-Gas</v>
          </cell>
          <cell r="C1274" t="str">
            <v>2. Middle Value</v>
          </cell>
          <cell r="D1274" t="str">
            <v>MELIBUR - BASE</v>
          </cell>
          <cell r="E1274" t="str">
            <v>MELIBUR</v>
          </cell>
          <cell r="F1274" t="str">
            <v>E0. On Production</v>
          </cell>
          <cell r="G1274" t="str">
            <v>EMP MALACCA STRAIT S.A.</v>
          </cell>
          <cell r="H1274">
            <v>44.176000000000002</v>
          </cell>
          <cell r="K1274">
            <v>895</v>
          </cell>
          <cell r="L1274">
            <v>62.150000000000006</v>
          </cell>
          <cell r="M1274">
            <v>0.26669999999999999</v>
          </cell>
          <cell r="N1274">
            <v>414</v>
          </cell>
          <cell r="O1274">
            <v>0</v>
          </cell>
          <cell r="P1274" t="str">
            <v/>
          </cell>
          <cell r="Q1274">
            <v>0.26936690000000002</v>
          </cell>
          <cell r="R1274">
            <v>324.89179999999999</v>
          </cell>
          <cell r="S1274">
            <v>0.70096619999999998</v>
          </cell>
          <cell r="T1274">
            <v>0.69533259999999997</v>
          </cell>
          <cell r="U1274">
            <v>42.655265255034067</v>
          </cell>
          <cell r="V1274">
            <v>5.7584365082417453E-2</v>
          </cell>
          <cell r="AA1274">
            <v>21.40483</v>
          </cell>
          <cell r="AB1274">
            <v>4.4471670000000003</v>
          </cell>
          <cell r="AC1274">
            <v>0.269646</v>
          </cell>
          <cell r="AD1274">
            <v>11.911881696</v>
          </cell>
          <cell r="AE1274">
            <v>12.50798</v>
          </cell>
          <cell r="AF1274">
            <v>22.125309999999999</v>
          </cell>
        </row>
        <row r="1275">
          <cell r="A1275" t="str">
            <v>MELIBUR - BASE3. High Value</v>
          </cell>
          <cell r="B1275" t="str">
            <v>Oil-Gas</v>
          </cell>
          <cell r="C1275" t="str">
            <v>3. High Value</v>
          </cell>
          <cell r="D1275" t="str">
            <v>MELIBUR - BASE</v>
          </cell>
          <cell r="E1275" t="str">
            <v>MELIBUR</v>
          </cell>
          <cell r="F1275" t="str">
            <v>E0. On Production</v>
          </cell>
          <cell r="G1275" t="str">
            <v>EMP MALACCA STRAIT S.A.</v>
          </cell>
          <cell r="H1275">
            <v>48.43</v>
          </cell>
          <cell r="K1275">
            <v>895</v>
          </cell>
          <cell r="L1275">
            <v>62.150000000000006</v>
          </cell>
          <cell r="M1275">
            <v>0.26669999999999999</v>
          </cell>
          <cell r="N1275">
            <v>414</v>
          </cell>
          <cell r="O1275">
            <v>0</v>
          </cell>
          <cell r="P1275" t="str">
            <v/>
          </cell>
          <cell r="Q1275">
            <v>0.26936690000000002</v>
          </cell>
          <cell r="R1275">
            <v>324.89179999999999</v>
          </cell>
          <cell r="S1275">
            <v>0.70096619999999998</v>
          </cell>
          <cell r="T1275">
            <v>0.69533259999999997</v>
          </cell>
          <cell r="U1275">
            <v>42.655265255034067</v>
          </cell>
          <cell r="V1275">
            <v>5.7584365082417453E-2</v>
          </cell>
          <cell r="AA1275">
            <v>21.40483</v>
          </cell>
          <cell r="AB1275">
            <v>4.4471670000000003</v>
          </cell>
          <cell r="AC1275">
            <v>0.269646</v>
          </cell>
          <cell r="AD1275">
            <v>13.05895578</v>
          </cell>
          <cell r="AE1275">
            <v>12.50798</v>
          </cell>
          <cell r="AF1275">
            <v>22.125309999999999</v>
          </cell>
        </row>
        <row r="1276">
          <cell r="A1276" t="str">
            <v>MENGATAL FIELD - BASE1. Low Value</v>
          </cell>
          <cell r="B1276" t="str">
            <v>Oil-Gas</v>
          </cell>
          <cell r="C1276" t="str">
            <v>1. Low Value</v>
          </cell>
          <cell r="D1276" t="str">
            <v>MENGATAL FIELD - BASE</v>
          </cell>
          <cell r="E1276" t="str">
            <v>MENGATAL FIELD</v>
          </cell>
          <cell r="F1276" t="str">
            <v>E4. Production Pending</v>
          </cell>
          <cell r="G1276" t="str">
            <v>PT MEDCO E&amp;P TARAKAN</v>
          </cell>
          <cell r="H1276">
            <v>17.942</v>
          </cell>
          <cell r="K1276">
            <v>4987.1200000000008</v>
          </cell>
          <cell r="L1276">
            <v>80.855178249999994</v>
          </cell>
          <cell r="M1276">
            <v>0.22</v>
          </cell>
          <cell r="N1276">
            <v>69.201601562499988</v>
          </cell>
          <cell r="O1276">
            <v>0</v>
          </cell>
          <cell r="P1276">
            <v>0.62150000000000005</v>
          </cell>
          <cell r="Q1276">
            <v>0.20782870000000001</v>
          </cell>
          <cell r="R1276">
            <v>136.85480000000001</v>
          </cell>
          <cell r="S1276">
            <v>0.32437240000000001</v>
          </cell>
          <cell r="T1276">
            <v>0.62156800000000001</v>
          </cell>
          <cell r="U1276">
            <v>5.7345335403393332</v>
          </cell>
          <cell r="V1276">
            <v>7.7415876091708599E-3</v>
          </cell>
          <cell r="AA1276">
            <v>4.9816710000000004</v>
          </cell>
          <cell r="AB1276">
            <v>29.21001</v>
          </cell>
          <cell r="AC1276">
            <v>0.3553656</v>
          </cell>
          <cell r="AD1276">
            <v>6.3759695952</v>
          </cell>
          <cell r="AE1276">
            <v>67.131600000000006</v>
          </cell>
          <cell r="AF1276">
            <v>62.621020000000001</v>
          </cell>
        </row>
        <row r="1277">
          <cell r="A1277" t="str">
            <v>MENGATAL FIELD - BASE2. Middle Value</v>
          </cell>
          <cell r="B1277" t="str">
            <v>Oil-Gas</v>
          </cell>
          <cell r="C1277" t="str">
            <v>2. Middle Value</v>
          </cell>
          <cell r="D1277" t="str">
            <v>MENGATAL FIELD - BASE</v>
          </cell>
          <cell r="E1277" t="str">
            <v>MENGATAL FIELD</v>
          </cell>
          <cell r="F1277" t="str">
            <v>E4. Production Pending</v>
          </cell>
          <cell r="G1277" t="str">
            <v>PT MEDCO E&amp;P TARAKAN</v>
          </cell>
          <cell r="H1277">
            <v>17.942</v>
          </cell>
          <cell r="K1277">
            <v>4987.1200000000008</v>
          </cell>
          <cell r="L1277">
            <v>80.855178249999994</v>
          </cell>
          <cell r="M1277">
            <v>0.22</v>
          </cell>
          <cell r="N1277">
            <v>69.201601562499988</v>
          </cell>
          <cell r="O1277">
            <v>0</v>
          </cell>
          <cell r="P1277">
            <v>0.62150000000000005</v>
          </cell>
          <cell r="Q1277">
            <v>0.20782870000000001</v>
          </cell>
          <cell r="R1277">
            <v>136.85480000000001</v>
          </cell>
          <cell r="S1277">
            <v>0.32437240000000001</v>
          </cell>
          <cell r="T1277">
            <v>0.62156800000000001</v>
          </cell>
          <cell r="U1277">
            <v>5.7345335403393332</v>
          </cell>
          <cell r="V1277">
            <v>7.7415876091708599E-3</v>
          </cell>
          <cell r="AA1277">
            <v>4.9816710000000004</v>
          </cell>
          <cell r="AB1277">
            <v>29.21001</v>
          </cell>
          <cell r="AC1277">
            <v>0.3553656</v>
          </cell>
          <cell r="AD1277">
            <v>6.3759695952</v>
          </cell>
          <cell r="AE1277">
            <v>67.131600000000006</v>
          </cell>
          <cell r="AF1277">
            <v>62.621020000000001</v>
          </cell>
        </row>
        <row r="1278">
          <cell r="A1278" t="str">
            <v>MUARA - BASE1. Low Value</v>
          </cell>
          <cell r="B1278" t="str">
            <v>Oil-Gas</v>
          </cell>
          <cell r="C1278" t="str">
            <v>1. Low Value</v>
          </cell>
          <cell r="D1278" t="str">
            <v>MUARA - BASE</v>
          </cell>
          <cell r="E1278" t="str">
            <v>MUARA</v>
          </cell>
          <cell r="F1278" t="str">
            <v>E0. On Production</v>
          </cell>
          <cell r="G1278" t="str">
            <v>PT PERTAMINA EP</v>
          </cell>
          <cell r="H1278">
            <v>6.7539999999999996</v>
          </cell>
          <cell r="K1278">
            <v>4000</v>
          </cell>
          <cell r="L1278" t="str">
            <v/>
          </cell>
          <cell r="N1278" t="str">
            <v/>
          </cell>
          <cell r="P1278" t="str">
            <v/>
          </cell>
          <cell r="Q1278">
            <v>0.20529030000000001</v>
          </cell>
          <cell r="R1278">
            <v>979.90980000000002</v>
          </cell>
          <cell r="S1278">
            <v>0.64738669999999998</v>
          </cell>
          <cell r="T1278">
            <v>0.90123750000000002</v>
          </cell>
          <cell r="U1278">
            <v>117.37012241438008</v>
          </cell>
          <cell r="V1278">
            <v>0.15844899658852896</v>
          </cell>
          <cell r="W1278">
            <v>161.61774271428573</v>
          </cell>
          <cell r="AA1278">
            <v>26.042390000000001</v>
          </cell>
          <cell r="AB1278">
            <v>12.030720000000001</v>
          </cell>
          <cell r="AC1278">
            <v>0.27814689999999997</v>
          </cell>
          <cell r="AD1278">
            <v>1.8786041625999996</v>
          </cell>
          <cell r="AE1278">
            <v>67.131600000000006</v>
          </cell>
          <cell r="AF1278">
            <v>4.7740729999999996</v>
          </cell>
        </row>
        <row r="1279">
          <cell r="A1279" t="str">
            <v>MUARA - BASE2. Middle Value</v>
          </cell>
          <cell r="B1279" t="str">
            <v>Oil-Gas</v>
          </cell>
          <cell r="C1279" t="str">
            <v>2. Middle Value</v>
          </cell>
          <cell r="D1279" t="str">
            <v>MUARA - BASE</v>
          </cell>
          <cell r="E1279" t="str">
            <v>MUARA</v>
          </cell>
          <cell r="F1279" t="str">
            <v>E0. On Production</v>
          </cell>
          <cell r="G1279" t="str">
            <v>PT PERTAMINA EP</v>
          </cell>
          <cell r="H1279">
            <v>18.414999999999999</v>
          </cell>
          <cell r="K1279">
            <v>4000</v>
          </cell>
          <cell r="L1279" t="str">
            <v/>
          </cell>
          <cell r="N1279" t="str">
            <v/>
          </cell>
          <cell r="P1279" t="str">
            <v/>
          </cell>
          <cell r="Q1279">
            <v>0.20529030000000001</v>
          </cell>
          <cell r="R1279">
            <v>979.90980000000002</v>
          </cell>
          <cell r="S1279">
            <v>0.64738669999999998</v>
          </cell>
          <cell r="T1279">
            <v>0.90123750000000002</v>
          </cell>
          <cell r="U1279">
            <v>117.37012241438008</v>
          </cell>
          <cell r="V1279">
            <v>0.15844899658852896</v>
          </cell>
          <cell r="W1279">
            <v>161.61774271428573</v>
          </cell>
          <cell r="AA1279">
            <v>26.042390000000001</v>
          </cell>
          <cell r="AB1279">
            <v>12.030720000000001</v>
          </cell>
          <cell r="AC1279">
            <v>0.27814689999999997</v>
          </cell>
          <cell r="AD1279">
            <v>5.122075163499999</v>
          </cell>
          <cell r="AE1279">
            <v>67.131600000000006</v>
          </cell>
          <cell r="AF1279">
            <v>4.7740729999999996</v>
          </cell>
        </row>
        <row r="1280">
          <cell r="A1280" t="str">
            <v>MUARA - BASE3. High Value</v>
          </cell>
          <cell r="B1280" t="str">
            <v>Oil-Gas</v>
          </cell>
          <cell r="C1280" t="str">
            <v>3. High Value</v>
          </cell>
          <cell r="D1280" t="str">
            <v>MUARA - BASE</v>
          </cell>
          <cell r="E1280" t="str">
            <v>MUARA</v>
          </cell>
          <cell r="F1280" t="str">
            <v>E0. On Production</v>
          </cell>
          <cell r="G1280" t="str">
            <v>PT PERTAMINA EP</v>
          </cell>
          <cell r="H1280">
            <v>18.414999999999999</v>
          </cell>
          <cell r="K1280">
            <v>4000</v>
          </cell>
          <cell r="L1280" t="str">
            <v/>
          </cell>
          <cell r="N1280" t="str">
            <v/>
          </cell>
          <cell r="P1280" t="str">
            <v/>
          </cell>
          <cell r="Q1280">
            <v>0.20529030000000001</v>
          </cell>
          <cell r="R1280">
            <v>979.90980000000002</v>
          </cell>
          <cell r="S1280">
            <v>0.64738669999999998</v>
          </cell>
          <cell r="T1280">
            <v>0.90123750000000002</v>
          </cell>
          <cell r="U1280">
            <v>117.37012241438008</v>
          </cell>
          <cell r="V1280">
            <v>0.15844899658852896</v>
          </cell>
          <cell r="W1280">
            <v>161.61774271428573</v>
          </cell>
          <cell r="AA1280">
            <v>26.042390000000001</v>
          </cell>
          <cell r="AB1280">
            <v>12.030720000000001</v>
          </cell>
          <cell r="AC1280">
            <v>0.27814689999999997</v>
          </cell>
          <cell r="AD1280">
            <v>5.122075163499999</v>
          </cell>
          <cell r="AE1280">
            <v>67.131600000000006</v>
          </cell>
          <cell r="AF1280">
            <v>4.7740729999999996</v>
          </cell>
        </row>
        <row r="1281">
          <cell r="A1281" t="str">
            <v>PENGEMBANGAN LAPANGAN MUARA POFD1. Low Value</v>
          </cell>
          <cell r="B1281" t="str">
            <v>Oil-Gas</v>
          </cell>
          <cell r="C1281" t="str">
            <v>1. Low Value</v>
          </cell>
          <cell r="D1281" t="str">
            <v>PENGEMBANGAN LAPANGAN MUARA POFD</v>
          </cell>
          <cell r="E1281" t="str">
            <v>MUARA</v>
          </cell>
          <cell r="F1281" t="str">
            <v>E0. On Production</v>
          </cell>
          <cell r="G1281" t="str">
            <v>PT PERTAMINA EP</v>
          </cell>
          <cell r="H1281">
            <v>6.7539999999999996</v>
          </cell>
          <cell r="K1281">
            <v>4000</v>
          </cell>
          <cell r="L1281" t="str">
            <v/>
          </cell>
          <cell r="N1281" t="str">
            <v/>
          </cell>
          <cell r="P1281" t="str">
            <v/>
          </cell>
          <cell r="Q1281">
            <v>0.20529030000000001</v>
          </cell>
          <cell r="R1281">
            <v>979.90980000000002</v>
          </cell>
          <cell r="S1281">
            <v>0.64738669999999998</v>
          </cell>
          <cell r="T1281">
            <v>0.90123750000000002</v>
          </cell>
          <cell r="U1281">
            <v>117.37012241438008</v>
          </cell>
          <cell r="V1281">
            <v>0.15844899658852896</v>
          </cell>
          <cell r="W1281">
            <v>161.61774271428573</v>
          </cell>
          <cell r="AA1281">
            <v>26.042390000000001</v>
          </cell>
          <cell r="AB1281">
            <v>12.030720000000001</v>
          </cell>
          <cell r="AC1281">
            <v>0.27814689999999997</v>
          </cell>
          <cell r="AD1281">
            <v>1.8786041625999996</v>
          </cell>
          <cell r="AE1281">
            <v>67.131600000000006</v>
          </cell>
          <cell r="AF1281">
            <v>4.7740729999999996</v>
          </cell>
        </row>
        <row r="1282">
          <cell r="A1282" t="str">
            <v>PENGEMBANGAN LAPANGAN MUARA POFD2. Middle Value</v>
          </cell>
          <cell r="B1282" t="str">
            <v>Oil-Gas</v>
          </cell>
          <cell r="C1282" t="str">
            <v>2. Middle Value</v>
          </cell>
          <cell r="D1282" t="str">
            <v>PENGEMBANGAN LAPANGAN MUARA POFD</v>
          </cell>
          <cell r="E1282" t="str">
            <v>MUARA</v>
          </cell>
          <cell r="F1282" t="str">
            <v>E0. On Production</v>
          </cell>
          <cell r="G1282" t="str">
            <v>PT PERTAMINA EP</v>
          </cell>
          <cell r="H1282">
            <v>18.414999999999999</v>
          </cell>
          <cell r="K1282">
            <v>4000</v>
          </cell>
          <cell r="L1282" t="str">
            <v/>
          </cell>
          <cell r="N1282" t="str">
            <v/>
          </cell>
          <cell r="P1282" t="str">
            <v/>
          </cell>
          <cell r="Q1282">
            <v>0.20529030000000001</v>
          </cell>
          <cell r="R1282">
            <v>979.90980000000002</v>
          </cell>
          <cell r="S1282">
            <v>0.64738669999999998</v>
          </cell>
          <cell r="T1282">
            <v>0.90123750000000002</v>
          </cell>
          <cell r="U1282">
            <v>117.37012241438008</v>
          </cell>
          <cell r="V1282">
            <v>0.15844899658852896</v>
          </cell>
          <cell r="W1282">
            <v>161.61774271428573</v>
          </cell>
          <cell r="AA1282">
            <v>26.042390000000001</v>
          </cell>
          <cell r="AB1282">
            <v>12.030720000000001</v>
          </cell>
          <cell r="AC1282">
            <v>0.27814689999999997</v>
          </cell>
          <cell r="AD1282">
            <v>5.122075163499999</v>
          </cell>
          <cell r="AE1282">
            <v>67.131600000000006</v>
          </cell>
          <cell r="AF1282">
            <v>4.7740729999999996</v>
          </cell>
        </row>
        <row r="1283">
          <cell r="A1283" t="str">
            <v>PENGEMBANGAN LAPANGAN MUARA POFD3. High Value</v>
          </cell>
          <cell r="B1283" t="str">
            <v>Oil-Gas</v>
          </cell>
          <cell r="C1283" t="str">
            <v>3. High Value</v>
          </cell>
          <cell r="D1283" t="str">
            <v>PENGEMBANGAN LAPANGAN MUARA POFD</v>
          </cell>
          <cell r="E1283" t="str">
            <v>MUARA</v>
          </cell>
          <cell r="F1283" t="str">
            <v>E0. On Production</v>
          </cell>
          <cell r="G1283" t="str">
            <v>PT PERTAMINA EP</v>
          </cell>
          <cell r="H1283">
            <v>18.414999999999999</v>
          </cell>
          <cell r="K1283">
            <v>4000</v>
          </cell>
          <cell r="L1283" t="str">
            <v/>
          </cell>
          <cell r="N1283" t="str">
            <v/>
          </cell>
          <cell r="P1283" t="str">
            <v/>
          </cell>
          <cell r="Q1283">
            <v>0.20529030000000001</v>
          </cell>
          <cell r="R1283">
            <v>979.90980000000002</v>
          </cell>
          <cell r="S1283">
            <v>0.64738669999999998</v>
          </cell>
          <cell r="T1283">
            <v>0.90123750000000002</v>
          </cell>
          <cell r="U1283">
            <v>117.37012241438008</v>
          </cell>
          <cell r="V1283">
            <v>0.15844899658852896</v>
          </cell>
          <cell r="W1283">
            <v>161.61774271428573</v>
          </cell>
          <cell r="AA1283">
            <v>26.042390000000001</v>
          </cell>
          <cell r="AB1283">
            <v>12.030720000000001</v>
          </cell>
          <cell r="AC1283">
            <v>0.27814689999999997</v>
          </cell>
          <cell r="AD1283">
            <v>5.122075163499999</v>
          </cell>
          <cell r="AE1283">
            <v>67.131600000000006</v>
          </cell>
          <cell r="AF1283">
            <v>4.7740729999999996</v>
          </cell>
        </row>
        <row r="1284">
          <cell r="A1284" t="str">
            <v>MUSI BARAT - BASE1. Low Value</v>
          </cell>
          <cell r="B1284" t="str">
            <v>Gas</v>
          </cell>
          <cell r="C1284" t="str">
            <v>1. Low Value</v>
          </cell>
          <cell r="D1284" t="str">
            <v>MUSI BARAT - BASE</v>
          </cell>
          <cell r="E1284" t="str">
            <v>MUSI BARAT</v>
          </cell>
          <cell r="F1284" t="str">
            <v>E0. On Production</v>
          </cell>
          <cell r="G1284" t="str">
            <v>PT PERTAMINA EP</v>
          </cell>
          <cell r="H1284">
            <v>717.56600000000003</v>
          </cell>
          <cell r="Q1284">
            <v>0.24405879999999999</v>
          </cell>
          <cell r="R1284">
            <v>752.27639999999997</v>
          </cell>
          <cell r="S1284">
            <v>0.76482360000000005</v>
          </cell>
          <cell r="T1284">
            <v>0.65735089999999996</v>
          </cell>
          <cell r="U1284">
            <v>92.306110489933332</v>
          </cell>
          <cell r="V1284">
            <v>0.12461272328304127</v>
          </cell>
          <cell r="AA1284">
            <v>177.7903</v>
          </cell>
          <cell r="AB1284">
            <v>20.764410000000002</v>
          </cell>
          <cell r="AC1284">
            <v>0.48869489999999999</v>
          </cell>
          <cell r="AD1284">
            <v>350.67084461339999</v>
          </cell>
          <cell r="AE1284">
            <v>81.54186</v>
          </cell>
          <cell r="AF1284">
            <v>69.781859999999995</v>
          </cell>
        </row>
        <row r="1285">
          <cell r="A1285" t="str">
            <v>MUSI BARAT - BASE2. Middle Value</v>
          </cell>
          <cell r="B1285" t="str">
            <v>Gas</v>
          </cell>
          <cell r="C1285" t="str">
            <v>2. Middle Value</v>
          </cell>
          <cell r="D1285" t="str">
            <v>MUSI BARAT - BASE</v>
          </cell>
          <cell r="E1285" t="str">
            <v>MUSI BARAT</v>
          </cell>
          <cell r="F1285" t="str">
            <v>E0. On Production</v>
          </cell>
          <cell r="G1285" t="str">
            <v>PT PERTAMINA EP</v>
          </cell>
          <cell r="H1285">
            <v>717.56600000000003</v>
          </cell>
          <cell r="Q1285">
            <v>0.24405879999999999</v>
          </cell>
          <cell r="R1285">
            <v>752.27639999999997</v>
          </cell>
          <cell r="S1285">
            <v>0.76482360000000005</v>
          </cell>
          <cell r="T1285">
            <v>0.65735089999999996</v>
          </cell>
          <cell r="U1285">
            <v>92.306110489933332</v>
          </cell>
          <cell r="V1285">
            <v>0.12461272328304127</v>
          </cell>
          <cell r="AA1285">
            <v>177.7903</v>
          </cell>
          <cell r="AB1285">
            <v>20.764410000000002</v>
          </cell>
          <cell r="AC1285">
            <v>0.48869489999999999</v>
          </cell>
          <cell r="AD1285">
            <v>350.67084461339999</v>
          </cell>
          <cell r="AE1285">
            <v>81.54186</v>
          </cell>
          <cell r="AF1285">
            <v>69.781859999999995</v>
          </cell>
        </row>
        <row r="1286">
          <cell r="A1286" t="str">
            <v>MUSI BARAT - BASE3. High Value</v>
          </cell>
          <cell r="B1286" t="str">
            <v>Gas</v>
          </cell>
          <cell r="C1286" t="str">
            <v>3. High Value</v>
          </cell>
          <cell r="D1286" t="str">
            <v>MUSI BARAT - BASE</v>
          </cell>
          <cell r="E1286" t="str">
            <v>MUSI BARAT</v>
          </cell>
          <cell r="F1286" t="str">
            <v>E0. On Production</v>
          </cell>
          <cell r="G1286" t="str">
            <v>PT PERTAMINA EP</v>
          </cell>
          <cell r="H1286">
            <v>717.56600000000003</v>
          </cell>
          <cell r="Q1286">
            <v>0.24405879999999999</v>
          </cell>
          <cell r="R1286">
            <v>752.27639999999997</v>
          </cell>
          <cell r="S1286">
            <v>0.76482360000000005</v>
          </cell>
          <cell r="T1286">
            <v>0.65735089999999996</v>
          </cell>
          <cell r="U1286">
            <v>92.306110489933332</v>
          </cell>
          <cell r="V1286">
            <v>0.12461272328304127</v>
          </cell>
          <cell r="AA1286">
            <v>177.7903</v>
          </cell>
          <cell r="AB1286">
            <v>20.764410000000002</v>
          </cell>
          <cell r="AC1286">
            <v>0.48869489999999999</v>
          </cell>
          <cell r="AD1286">
            <v>350.67084461339999</v>
          </cell>
          <cell r="AE1286">
            <v>81.54186</v>
          </cell>
          <cell r="AF1286">
            <v>69.781859999999995</v>
          </cell>
        </row>
        <row r="1287">
          <cell r="A1287" t="str">
            <v>MENGATAL FIELD - BASE3. High Value</v>
          </cell>
          <cell r="B1287" t="str">
            <v>Oil-Gas</v>
          </cell>
          <cell r="C1287" t="str">
            <v>3. High Value</v>
          </cell>
          <cell r="D1287" t="str">
            <v>MENGATAL FIELD - BASE</v>
          </cell>
          <cell r="E1287" t="str">
            <v>MENGATAL FIELD</v>
          </cell>
          <cell r="F1287" t="str">
            <v>E4. Production Pending</v>
          </cell>
          <cell r="G1287" t="str">
            <v>PT MEDCO E&amp;P TARAKAN</v>
          </cell>
          <cell r="H1287">
            <v>17.942</v>
          </cell>
          <cell r="K1287">
            <v>4987.1200000000008</v>
          </cell>
          <cell r="L1287">
            <v>80.855178249999994</v>
          </cell>
          <cell r="M1287">
            <v>0.22</v>
          </cell>
          <cell r="N1287">
            <v>69.201601562499988</v>
          </cell>
          <cell r="O1287">
            <v>0</v>
          </cell>
          <cell r="P1287">
            <v>0.62150000000000005</v>
          </cell>
          <cell r="Q1287">
            <v>0.20782870000000001</v>
          </cell>
          <cell r="R1287">
            <v>136.85480000000001</v>
          </cell>
          <cell r="S1287">
            <v>0.32437240000000001</v>
          </cell>
          <cell r="T1287">
            <v>0.62156800000000001</v>
          </cell>
          <cell r="U1287">
            <v>5.7345335403393332</v>
          </cell>
          <cell r="V1287">
            <v>7.7415876091708599E-3</v>
          </cell>
          <cell r="AA1287">
            <v>4.9816710000000004</v>
          </cell>
          <cell r="AB1287">
            <v>29.21001</v>
          </cell>
          <cell r="AC1287">
            <v>0.3553656</v>
          </cell>
          <cell r="AD1287">
            <v>6.3759695952</v>
          </cell>
          <cell r="AE1287">
            <v>67.131600000000006</v>
          </cell>
          <cell r="AF1287">
            <v>62.621020000000001</v>
          </cell>
        </row>
        <row r="1288">
          <cell r="A1288" t="str">
            <v>MENGGALA NORTH - BASE1. Low Value</v>
          </cell>
          <cell r="B1288" t="str">
            <v>Oil-Gas</v>
          </cell>
          <cell r="C1288" t="str">
            <v>1. Low Value</v>
          </cell>
          <cell r="D1288" t="str">
            <v>MENGGALA NORTH - BASE</v>
          </cell>
          <cell r="E1288" t="str">
            <v>MENGGALA NORTH</v>
          </cell>
          <cell r="F1288" t="str">
            <v>E0. On Production</v>
          </cell>
          <cell r="G1288" t="str">
            <v>PT PERTAMINA HULU ROKAN</v>
          </cell>
          <cell r="H1288">
            <v>4.6749999999999998</v>
          </cell>
          <cell r="K1288">
            <v>3600</v>
          </cell>
          <cell r="L1288">
            <v>113</v>
          </cell>
          <cell r="M1288">
            <v>0.21600000000000003</v>
          </cell>
          <cell r="N1288" t="str">
            <v/>
          </cell>
          <cell r="P1288" t="str">
            <v/>
          </cell>
          <cell r="Q1288">
            <v>0.22697030000000001</v>
          </cell>
          <cell r="R1288">
            <v>176.5334</v>
          </cell>
          <cell r="S1288">
            <v>0.55429720000000005</v>
          </cell>
          <cell r="T1288">
            <v>0.82778010000000002</v>
          </cell>
          <cell r="U1288">
            <v>18.384574543204675</v>
          </cell>
          <cell r="V1288">
            <v>2.4819070894322365E-2</v>
          </cell>
          <cell r="AA1288">
            <v>237.9325</v>
          </cell>
          <cell r="AB1288">
            <v>67.197119999999998</v>
          </cell>
          <cell r="AC1288">
            <v>0.26096340000000001</v>
          </cell>
          <cell r="AD1288">
            <v>1.2200038950000001</v>
          </cell>
          <cell r="AE1288">
            <v>2.1747390000000002</v>
          </cell>
          <cell r="AF1288">
            <v>165.51089999999999</v>
          </cell>
        </row>
        <row r="1289">
          <cell r="A1289" t="str">
            <v>MENGGALA NORTH - BASE2. Middle Value</v>
          </cell>
          <cell r="B1289" t="str">
            <v>Oil-Gas</v>
          </cell>
          <cell r="C1289" t="str">
            <v>2. Middle Value</v>
          </cell>
          <cell r="D1289" t="str">
            <v>MENGGALA NORTH - BASE</v>
          </cell>
          <cell r="E1289" t="str">
            <v>MENGGALA NORTH</v>
          </cell>
          <cell r="F1289" t="str">
            <v>E0. On Production</v>
          </cell>
          <cell r="G1289" t="str">
            <v>PT PERTAMINA HULU ROKAN</v>
          </cell>
          <cell r="H1289">
            <v>4.6749999999999998</v>
          </cell>
          <cell r="K1289">
            <v>3600</v>
          </cell>
          <cell r="L1289">
            <v>113</v>
          </cell>
          <cell r="M1289">
            <v>0.21600000000000003</v>
          </cell>
          <cell r="N1289" t="str">
            <v/>
          </cell>
          <cell r="P1289" t="str">
            <v/>
          </cell>
          <cell r="Q1289">
            <v>0.22697030000000001</v>
          </cell>
          <cell r="R1289">
            <v>176.5334</v>
          </cell>
          <cell r="S1289">
            <v>0.55429720000000005</v>
          </cell>
          <cell r="T1289">
            <v>0.82778010000000002</v>
          </cell>
          <cell r="U1289">
            <v>18.384574543204675</v>
          </cell>
          <cell r="V1289">
            <v>2.4819070894322365E-2</v>
          </cell>
          <cell r="AA1289">
            <v>237.9325</v>
          </cell>
          <cell r="AB1289">
            <v>67.197119999999998</v>
          </cell>
          <cell r="AC1289">
            <v>0.26096340000000001</v>
          </cell>
          <cell r="AD1289">
            <v>1.2200038950000001</v>
          </cell>
          <cell r="AE1289">
            <v>2.1747390000000002</v>
          </cell>
          <cell r="AF1289">
            <v>165.51089999999999</v>
          </cell>
        </row>
        <row r="1290">
          <cell r="A1290" t="str">
            <v>NONNY - BASE1. Low Value</v>
          </cell>
          <cell r="B1290" t="str">
            <v>Oil-Gas</v>
          </cell>
          <cell r="C1290" t="str">
            <v>1. Low Value</v>
          </cell>
          <cell r="D1290" t="str">
            <v>NONNY - BASE</v>
          </cell>
          <cell r="E1290" t="str">
            <v>NONNY</v>
          </cell>
          <cell r="F1290" t="str">
            <v>E0. On Production</v>
          </cell>
          <cell r="G1290" t="str">
            <v>PT PERTAMINA EP</v>
          </cell>
          <cell r="H1290">
            <v>9.7379999999999995</v>
          </cell>
          <cell r="Q1290">
            <v>0.33035979999999998</v>
          </cell>
          <cell r="R1290">
            <v>325.2355</v>
          </cell>
          <cell r="S1290">
            <v>0.6991754</v>
          </cell>
          <cell r="T1290">
            <v>0.77762149999999997</v>
          </cell>
          <cell r="U1290">
            <v>58.417038621577326</v>
          </cell>
          <cell r="V1290">
            <v>7.8862669330642343E-2</v>
          </cell>
          <cell r="AA1290">
            <v>19.116620000000001</v>
          </cell>
          <cell r="AB1290">
            <v>30.568190000000001</v>
          </cell>
          <cell r="AC1290">
            <v>0.30361909999999998</v>
          </cell>
          <cell r="AD1290">
            <v>2.9566427957999997</v>
          </cell>
          <cell r="AE1290">
            <v>0.35452669999999997</v>
          </cell>
          <cell r="AF1290">
            <v>30.055679999999999</v>
          </cell>
        </row>
        <row r="1291">
          <cell r="A1291" t="str">
            <v>NONNY - BASE2. Middle Value</v>
          </cell>
          <cell r="B1291" t="str">
            <v>Oil-Gas</v>
          </cell>
          <cell r="C1291" t="str">
            <v>2. Middle Value</v>
          </cell>
          <cell r="D1291" t="str">
            <v>NONNY - BASE</v>
          </cell>
          <cell r="E1291" t="str">
            <v>NONNY</v>
          </cell>
          <cell r="F1291" t="str">
            <v>E0. On Production</v>
          </cell>
          <cell r="G1291" t="str">
            <v>PT PERTAMINA EP</v>
          </cell>
          <cell r="H1291">
            <v>25.821000000000002</v>
          </cell>
          <cell r="Q1291">
            <v>0.33035979999999998</v>
          </cell>
          <cell r="R1291">
            <v>325.2355</v>
          </cell>
          <cell r="S1291">
            <v>0.6991754</v>
          </cell>
          <cell r="T1291">
            <v>0.77762149999999997</v>
          </cell>
          <cell r="U1291">
            <v>58.417038621577326</v>
          </cell>
          <cell r="V1291">
            <v>7.8862669330642343E-2</v>
          </cell>
          <cell r="AA1291">
            <v>19.116620000000001</v>
          </cell>
          <cell r="AB1291">
            <v>30.568190000000001</v>
          </cell>
          <cell r="AC1291">
            <v>0.30361909999999998</v>
          </cell>
          <cell r="AD1291">
            <v>7.8397487811</v>
          </cell>
          <cell r="AE1291">
            <v>0.35452669999999997</v>
          </cell>
          <cell r="AF1291">
            <v>30.055679999999999</v>
          </cell>
        </row>
        <row r="1292">
          <cell r="A1292" t="str">
            <v>NONNY - BASE3. High Value</v>
          </cell>
          <cell r="B1292" t="str">
            <v>Oil-Gas</v>
          </cell>
          <cell r="C1292" t="str">
            <v>3. High Value</v>
          </cell>
          <cell r="D1292" t="str">
            <v>NONNY - BASE</v>
          </cell>
          <cell r="E1292" t="str">
            <v>NONNY</v>
          </cell>
          <cell r="F1292" t="str">
            <v>E0. On Production</v>
          </cell>
          <cell r="G1292" t="str">
            <v>PT PERTAMINA EP</v>
          </cell>
          <cell r="H1292">
            <v>34.908000000000001</v>
          </cell>
          <cell r="Q1292">
            <v>0.33035979999999998</v>
          </cell>
          <cell r="R1292">
            <v>325.2355</v>
          </cell>
          <cell r="S1292">
            <v>0.6991754</v>
          </cell>
          <cell r="T1292">
            <v>0.77762149999999997</v>
          </cell>
          <cell r="U1292">
            <v>58.417038621577326</v>
          </cell>
          <cell r="V1292">
            <v>7.8862669330642343E-2</v>
          </cell>
          <cell r="AA1292">
            <v>19.116620000000001</v>
          </cell>
          <cell r="AB1292">
            <v>30.568190000000001</v>
          </cell>
          <cell r="AC1292">
            <v>0.30361909999999998</v>
          </cell>
          <cell r="AD1292">
            <v>10.5987355428</v>
          </cell>
          <cell r="AE1292">
            <v>0.35452669999999997</v>
          </cell>
          <cell r="AF1292">
            <v>30.055679999999999</v>
          </cell>
        </row>
        <row r="1293">
          <cell r="A1293" t="str">
            <v>NORTH KEDUNGTUBAN - BASE1. Low Value</v>
          </cell>
          <cell r="B1293" t="str">
            <v>Gas</v>
          </cell>
          <cell r="C1293" t="str">
            <v>1. Low Value</v>
          </cell>
          <cell r="D1293" t="str">
            <v>NORTH KEDUNGTUBAN - BASE</v>
          </cell>
          <cell r="E1293" t="str">
            <v>NORTH KEDUNGTUBAN</v>
          </cell>
          <cell r="F1293" t="str">
            <v>E0. On Production</v>
          </cell>
          <cell r="G1293" t="str">
            <v>PT PERTAMINA EP</v>
          </cell>
          <cell r="H1293">
            <v>118.3</v>
          </cell>
          <cell r="Q1293">
            <v>0.32183349999999999</v>
          </cell>
          <cell r="R1293">
            <v>160.48609999999999</v>
          </cell>
          <cell r="S1293">
            <v>0.6991754</v>
          </cell>
          <cell r="T1293">
            <v>0.77465340000000005</v>
          </cell>
          <cell r="U1293">
            <v>27.974494175961013</v>
          </cell>
          <cell r="V1293">
            <v>3.7765407763684838E-2</v>
          </cell>
          <cell r="AA1293">
            <v>40.943390000000001</v>
          </cell>
          <cell r="AB1293">
            <v>11.26539</v>
          </cell>
          <cell r="AC1293">
            <v>0.68753030000000004</v>
          </cell>
          <cell r="AD1293">
            <v>81.334834490000006</v>
          </cell>
          <cell r="AE1293">
            <v>10.93154</v>
          </cell>
          <cell r="AF1293">
            <v>29.392669999999999</v>
          </cell>
        </row>
        <row r="1294">
          <cell r="A1294" t="str">
            <v>NORTH KEDUNGTUBAN - BASE2. Middle Value</v>
          </cell>
          <cell r="B1294" t="str">
            <v>Gas</v>
          </cell>
          <cell r="C1294" t="str">
            <v>2. Middle Value</v>
          </cell>
          <cell r="D1294" t="str">
            <v>NORTH KEDUNGTUBAN - BASE</v>
          </cell>
          <cell r="E1294" t="str">
            <v>NORTH KEDUNGTUBAN</v>
          </cell>
          <cell r="F1294" t="str">
            <v>E0. On Production</v>
          </cell>
          <cell r="G1294" t="str">
            <v>PT PERTAMINA EP</v>
          </cell>
          <cell r="H1294">
            <v>165.309</v>
          </cell>
          <cell r="Q1294">
            <v>0.32183349999999999</v>
          </cell>
          <cell r="R1294">
            <v>160.48609999999999</v>
          </cell>
          <cell r="S1294">
            <v>0.6991754</v>
          </cell>
          <cell r="T1294">
            <v>0.77465340000000005</v>
          </cell>
          <cell r="U1294">
            <v>27.974494175961013</v>
          </cell>
          <cell r="V1294">
            <v>3.7765407763684838E-2</v>
          </cell>
          <cell r="AA1294">
            <v>40.943390000000001</v>
          </cell>
          <cell r="AB1294">
            <v>11.26539</v>
          </cell>
          <cell r="AC1294">
            <v>0.68753030000000004</v>
          </cell>
          <cell r="AD1294">
            <v>113.6549463627</v>
          </cell>
          <cell r="AE1294">
            <v>10.93154</v>
          </cell>
          <cell r="AF1294">
            <v>29.392669999999999</v>
          </cell>
        </row>
        <row r="1295">
          <cell r="A1295" t="str">
            <v>NORTH KEDUNGTUBAN - BASE3. High Value</v>
          </cell>
          <cell r="B1295" t="str">
            <v>Gas</v>
          </cell>
          <cell r="C1295" t="str">
            <v>3. High Value</v>
          </cell>
          <cell r="D1295" t="str">
            <v>NORTH KEDUNGTUBAN - BASE</v>
          </cell>
          <cell r="E1295" t="str">
            <v>NORTH KEDUNGTUBAN</v>
          </cell>
          <cell r="F1295" t="str">
            <v>E0. On Production</v>
          </cell>
          <cell r="G1295" t="str">
            <v>PT PERTAMINA EP</v>
          </cell>
          <cell r="H1295">
            <v>165.309</v>
          </cell>
          <cell r="Q1295">
            <v>0.32183349999999999</v>
          </cell>
          <cell r="R1295">
            <v>160.48609999999999</v>
          </cell>
          <cell r="S1295">
            <v>0.6991754</v>
          </cell>
          <cell r="T1295">
            <v>0.77465340000000005</v>
          </cell>
          <cell r="U1295">
            <v>27.974494175961013</v>
          </cell>
          <cell r="V1295">
            <v>3.7765407763684838E-2</v>
          </cell>
          <cell r="AA1295">
            <v>40.943390000000001</v>
          </cell>
          <cell r="AB1295">
            <v>11.26539</v>
          </cell>
          <cell r="AC1295">
            <v>0.68753030000000004</v>
          </cell>
          <cell r="AD1295">
            <v>113.6549463627</v>
          </cell>
          <cell r="AE1295">
            <v>10.93154</v>
          </cell>
          <cell r="AF1295">
            <v>29.392669999999999</v>
          </cell>
        </row>
        <row r="1296">
          <cell r="A1296" t="str">
            <v>NORTH KUTAI LAMA - BASE1. Low Value</v>
          </cell>
          <cell r="B1296" t="str">
            <v>Oil-Gas</v>
          </cell>
          <cell r="C1296" t="str">
            <v>1. Low Value</v>
          </cell>
          <cell r="D1296" t="str">
            <v>NORTH KUTAI LAMA - BASE</v>
          </cell>
          <cell r="E1296" t="str">
            <v>NORTH KUTAI LAMA</v>
          </cell>
          <cell r="F1296" t="str">
            <v>E0. On Production</v>
          </cell>
          <cell r="G1296" t="str">
            <v>PT PERTAMINA EP</v>
          </cell>
          <cell r="H1296">
            <v>89.320999999999998</v>
          </cell>
          <cell r="I1296">
            <v>1.161</v>
          </cell>
          <cell r="Q1296">
            <v>0.30142580000000002</v>
          </cell>
          <cell r="R1296">
            <v>57.953090000000003</v>
          </cell>
          <cell r="S1296">
            <v>0.70339629999999997</v>
          </cell>
          <cell r="T1296">
            <v>0.84238550000000001</v>
          </cell>
          <cell r="U1296">
            <v>10.350658533515306</v>
          </cell>
          <cell r="V1296">
            <v>1.397333005137138E-2</v>
          </cell>
          <cell r="AA1296">
            <v>175.4204</v>
          </cell>
          <cell r="AB1296">
            <v>110.0855</v>
          </cell>
          <cell r="AC1296">
            <v>0.28894639999999999</v>
          </cell>
          <cell r="AD1296">
            <v>25.8089813944</v>
          </cell>
          <cell r="AE1296">
            <v>0.60756339999999998</v>
          </cell>
          <cell r="AF1296">
            <v>241.34829999999999</v>
          </cell>
        </row>
        <row r="1297">
          <cell r="A1297" t="str">
            <v>NORTH KUTAI LAMA - BASE2. Middle Value</v>
          </cell>
          <cell r="B1297" t="str">
            <v>Oil-Gas</v>
          </cell>
          <cell r="C1297" t="str">
            <v>2. Middle Value</v>
          </cell>
          <cell r="D1297" t="str">
            <v>NORTH KUTAI LAMA - BASE</v>
          </cell>
          <cell r="E1297" t="str">
            <v>NORTH KUTAI LAMA</v>
          </cell>
          <cell r="F1297" t="str">
            <v>E0. On Production</v>
          </cell>
          <cell r="G1297" t="str">
            <v>PT PERTAMINA EP</v>
          </cell>
          <cell r="H1297">
            <v>107.252</v>
          </cell>
          <cell r="I1297">
            <v>1.161</v>
          </cell>
          <cell r="Q1297">
            <v>0.30142580000000002</v>
          </cell>
          <cell r="R1297">
            <v>57.953090000000003</v>
          </cell>
          <cell r="S1297">
            <v>0.70339629999999997</v>
          </cell>
          <cell r="T1297">
            <v>0.84238550000000001</v>
          </cell>
          <cell r="U1297">
            <v>10.350658533515306</v>
          </cell>
          <cell r="V1297">
            <v>1.397333005137138E-2</v>
          </cell>
          <cell r="AA1297">
            <v>175.4204</v>
          </cell>
          <cell r="AB1297">
            <v>110.0855</v>
          </cell>
          <cell r="AC1297">
            <v>0.28894639999999999</v>
          </cell>
          <cell r="AD1297">
            <v>30.990079292799997</v>
          </cell>
          <cell r="AE1297">
            <v>0.60756339999999998</v>
          </cell>
          <cell r="AF1297">
            <v>241.34829999999999</v>
          </cell>
        </row>
        <row r="1298">
          <cell r="A1298" t="str">
            <v>NORTH KUTAI LAMA - BASE3. High Value</v>
          </cell>
          <cell r="B1298" t="str">
            <v>Oil-Gas</v>
          </cell>
          <cell r="C1298" t="str">
            <v>3. High Value</v>
          </cell>
          <cell r="D1298" t="str">
            <v>NORTH KUTAI LAMA - BASE</v>
          </cell>
          <cell r="E1298" t="str">
            <v>NORTH KUTAI LAMA</v>
          </cell>
          <cell r="F1298" t="str">
            <v>E0. On Production</v>
          </cell>
          <cell r="G1298" t="str">
            <v>PT PERTAMINA EP</v>
          </cell>
          <cell r="H1298">
            <v>107.538</v>
          </cell>
          <cell r="I1298">
            <v>1.161</v>
          </cell>
          <cell r="Q1298">
            <v>0.30142580000000002</v>
          </cell>
          <cell r="R1298">
            <v>57.953090000000003</v>
          </cell>
          <cell r="S1298">
            <v>0.70339629999999997</v>
          </cell>
          <cell r="T1298">
            <v>0.84238550000000001</v>
          </cell>
          <cell r="U1298">
            <v>10.350658533515306</v>
          </cell>
          <cell r="V1298">
            <v>1.397333005137138E-2</v>
          </cell>
          <cell r="AA1298">
            <v>175.4204</v>
          </cell>
          <cell r="AB1298">
            <v>110.0855</v>
          </cell>
          <cell r="AC1298">
            <v>0.28894639999999999</v>
          </cell>
          <cell r="AD1298">
            <v>31.072717963199999</v>
          </cell>
          <cell r="AE1298">
            <v>0.60756339999999998</v>
          </cell>
          <cell r="AF1298">
            <v>241.34829999999999</v>
          </cell>
        </row>
        <row r="1299">
          <cell r="A1299" t="str">
            <v>PENGEMBANGAN LAPANGAN NORTH KUTAI LAMA -POFD PHASE-21. Low Value</v>
          </cell>
          <cell r="B1299" t="str">
            <v>Oil-Gas</v>
          </cell>
          <cell r="C1299" t="str">
            <v>1. Low Value</v>
          </cell>
          <cell r="D1299" t="str">
            <v>PENGEMBANGAN LAPANGAN NORTH KUTAI LAMA -POFD PHASE-2</v>
          </cell>
          <cell r="E1299" t="str">
            <v>NORTH KUTAI LAMA</v>
          </cell>
          <cell r="F1299" t="str">
            <v>E0. On Production</v>
          </cell>
          <cell r="G1299" t="str">
            <v>PT PERTAMINA EP</v>
          </cell>
          <cell r="H1299">
            <v>89.320999999999998</v>
          </cell>
          <cell r="Q1299">
            <v>0.30142580000000002</v>
          </cell>
          <cell r="R1299">
            <v>57.953090000000003</v>
          </cell>
          <cell r="S1299">
            <v>0.70339629999999997</v>
          </cell>
          <cell r="T1299">
            <v>0.84238550000000001</v>
          </cell>
          <cell r="U1299">
            <v>10.350658533515306</v>
          </cell>
          <cell r="V1299">
            <v>1.397333005137138E-2</v>
          </cell>
          <cell r="AA1299">
            <v>175.4204</v>
          </cell>
          <cell r="AB1299">
            <v>110.0855</v>
          </cell>
          <cell r="AC1299">
            <v>0.28894639999999999</v>
          </cell>
          <cell r="AD1299">
            <v>25.8089813944</v>
          </cell>
          <cell r="AE1299">
            <v>0.60756339999999998</v>
          </cell>
          <cell r="AF1299">
            <v>241.34829999999999</v>
          </cell>
        </row>
        <row r="1300">
          <cell r="A1300" t="str">
            <v>PENGEMBANGAN LAPANGAN NORTH KUTAI LAMA -POFD PHASE-22. Middle Value</v>
          </cell>
          <cell r="B1300" t="str">
            <v>Oil-Gas</v>
          </cell>
          <cell r="C1300" t="str">
            <v>2. Middle Value</v>
          </cell>
          <cell r="D1300" t="str">
            <v>PENGEMBANGAN LAPANGAN NORTH KUTAI LAMA -POFD PHASE-2</v>
          </cell>
          <cell r="E1300" t="str">
            <v>NORTH KUTAI LAMA</v>
          </cell>
          <cell r="F1300" t="str">
            <v>E0. On Production</v>
          </cell>
          <cell r="G1300" t="str">
            <v>PT PERTAMINA EP</v>
          </cell>
          <cell r="H1300">
            <v>107.252</v>
          </cell>
          <cell r="Q1300">
            <v>0.30142580000000002</v>
          </cell>
          <cell r="R1300">
            <v>57.953090000000003</v>
          </cell>
          <cell r="S1300">
            <v>0.70339629999999997</v>
          </cell>
          <cell r="T1300">
            <v>0.84238550000000001</v>
          </cell>
          <cell r="U1300">
            <v>10.350658533515306</v>
          </cell>
          <cell r="V1300">
            <v>1.397333005137138E-2</v>
          </cell>
          <cell r="AA1300">
            <v>175.4204</v>
          </cell>
          <cell r="AB1300">
            <v>110.0855</v>
          </cell>
          <cell r="AC1300">
            <v>0.28894639999999999</v>
          </cell>
          <cell r="AD1300">
            <v>30.990079292799997</v>
          </cell>
          <cell r="AE1300">
            <v>0.60756339999999998</v>
          </cell>
          <cell r="AF1300">
            <v>241.34829999999999</v>
          </cell>
        </row>
        <row r="1301">
          <cell r="A1301" t="str">
            <v>PENGEMBANGAN LAPANGAN NORTH KUTAI LAMA -POFD PHASE-23. High Value</v>
          </cell>
          <cell r="B1301" t="str">
            <v>Oil-Gas</v>
          </cell>
          <cell r="C1301" t="str">
            <v>3. High Value</v>
          </cell>
          <cell r="D1301" t="str">
            <v>PENGEMBANGAN LAPANGAN NORTH KUTAI LAMA -POFD PHASE-2</v>
          </cell>
          <cell r="E1301" t="str">
            <v>NORTH KUTAI LAMA</v>
          </cell>
          <cell r="F1301" t="str">
            <v>E0. On Production</v>
          </cell>
          <cell r="G1301" t="str">
            <v>PT PERTAMINA EP</v>
          </cell>
          <cell r="H1301">
            <v>107.538</v>
          </cell>
          <cell r="Q1301">
            <v>0.30142580000000002</v>
          </cell>
          <cell r="R1301">
            <v>57.953090000000003</v>
          </cell>
          <cell r="S1301">
            <v>0.70339629999999997</v>
          </cell>
          <cell r="T1301">
            <v>0.84238550000000001</v>
          </cell>
          <cell r="U1301">
            <v>10.350658533515306</v>
          </cell>
          <cell r="V1301">
            <v>1.397333005137138E-2</v>
          </cell>
          <cell r="AA1301">
            <v>175.4204</v>
          </cell>
          <cell r="AB1301">
            <v>110.0855</v>
          </cell>
          <cell r="AC1301">
            <v>0.28894639999999999</v>
          </cell>
          <cell r="AD1301">
            <v>31.072717963199999</v>
          </cell>
          <cell r="AE1301">
            <v>0.60756339999999998</v>
          </cell>
          <cell r="AF1301">
            <v>241.34829999999999</v>
          </cell>
        </row>
        <row r="1302">
          <cell r="A1302" t="str">
            <v>MENGGALA NORTH - BASE3. High Value</v>
          </cell>
          <cell r="B1302" t="str">
            <v>Oil-Gas</v>
          </cell>
          <cell r="C1302" t="str">
            <v>3. High Value</v>
          </cell>
          <cell r="D1302" t="str">
            <v>MENGGALA NORTH - BASE</v>
          </cell>
          <cell r="E1302" t="str">
            <v>MENGGALA NORTH</v>
          </cell>
          <cell r="F1302" t="str">
            <v>E0. On Production</v>
          </cell>
          <cell r="G1302" t="str">
            <v>PT PERTAMINA HULU ROKAN</v>
          </cell>
          <cell r="H1302">
            <v>4.6749999999999998</v>
          </cell>
          <cell r="K1302">
            <v>3600</v>
          </cell>
          <cell r="L1302">
            <v>113</v>
          </cell>
          <cell r="M1302">
            <v>0.21600000000000003</v>
          </cell>
          <cell r="N1302" t="str">
            <v/>
          </cell>
          <cell r="P1302" t="str">
            <v/>
          </cell>
          <cell r="Q1302">
            <v>0.22697030000000001</v>
          </cell>
          <cell r="R1302">
            <v>176.5334</v>
          </cell>
          <cell r="S1302">
            <v>0.55429720000000005</v>
          </cell>
          <cell r="T1302">
            <v>0.82778010000000002</v>
          </cell>
          <cell r="U1302">
            <v>18.384574543204675</v>
          </cell>
          <cell r="V1302">
            <v>2.4819070894322365E-2</v>
          </cell>
          <cell r="AA1302">
            <v>237.9325</v>
          </cell>
          <cell r="AB1302">
            <v>67.197119999999998</v>
          </cell>
          <cell r="AC1302">
            <v>0.26096340000000001</v>
          </cell>
          <cell r="AD1302">
            <v>1.2200038950000001</v>
          </cell>
          <cell r="AE1302">
            <v>2.1747390000000002</v>
          </cell>
          <cell r="AF1302">
            <v>165.51089999999999</v>
          </cell>
        </row>
        <row r="1303">
          <cell r="A1303" t="str">
            <v>MENGGALA SOUTH UNITISASI ROKAN1. Low Value</v>
          </cell>
          <cell r="B1303" t="str">
            <v>Oil-Gas</v>
          </cell>
          <cell r="C1303" t="str">
            <v>1. Low Value</v>
          </cell>
          <cell r="D1303" t="str">
            <v>MENGGALA SOUTH UNITISASI ROKAN</v>
          </cell>
          <cell r="E1303" t="str">
            <v>MENGGALA SOUTH</v>
          </cell>
          <cell r="F1303" t="str">
            <v>E0. On Production</v>
          </cell>
          <cell r="G1303" t="str">
            <v>PT PERTAMINA HULU ROKAN</v>
          </cell>
          <cell r="H1303">
            <v>5.7450000000000001</v>
          </cell>
          <cell r="K1303">
            <v>3410</v>
          </cell>
          <cell r="L1303">
            <v>113</v>
          </cell>
          <cell r="M1303">
            <v>0.23</v>
          </cell>
          <cell r="N1303" t="str">
            <v/>
          </cell>
          <cell r="P1303" t="str">
            <v/>
          </cell>
          <cell r="Q1303">
            <v>0.23829020000000001</v>
          </cell>
          <cell r="R1303">
            <v>59.308720000000001</v>
          </cell>
          <cell r="S1303">
            <v>0.55481559999999996</v>
          </cell>
          <cell r="T1303">
            <v>0.78389629999999999</v>
          </cell>
          <cell r="U1303">
            <v>6.1465583866885494</v>
          </cell>
          <cell r="V1303">
            <v>8.2978188043900739E-3</v>
          </cell>
          <cell r="Z1303">
            <v>0.23652842536119287</v>
          </cell>
          <cell r="AA1303">
            <v>4.6184979999999998</v>
          </cell>
          <cell r="AB1303">
            <v>0.53762169999999998</v>
          </cell>
          <cell r="AC1303">
            <v>0.34597280000000002</v>
          </cell>
          <cell r="AD1303">
            <v>1.9876137360000001</v>
          </cell>
          <cell r="AE1303">
            <v>2.1747390000000002</v>
          </cell>
          <cell r="AF1303">
            <v>3.0939480000000001</v>
          </cell>
        </row>
        <row r="1304">
          <cell r="A1304" t="str">
            <v>MENGGALA SOUTH UNITISASI ROKAN2. Middle Value</v>
          </cell>
          <cell r="B1304" t="str">
            <v>Oil-Gas</v>
          </cell>
          <cell r="C1304" t="str">
            <v>2. Middle Value</v>
          </cell>
          <cell r="D1304" t="str">
            <v>MENGGALA SOUTH UNITISASI ROKAN</v>
          </cell>
          <cell r="E1304" t="str">
            <v>MENGGALA SOUTH</v>
          </cell>
          <cell r="F1304" t="str">
            <v>E0. On Production</v>
          </cell>
          <cell r="G1304" t="str">
            <v>PT PERTAMINA HULU ROKAN</v>
          </cell>
          <cell r="H1304">
            <v>5.7450000000000001</v>
          </cell>
          <cell r="K1304">
            <v>3410</v>
          </cell>
          <cell r="L1304">
            <v>113</v>
          </cell>
          <cell r="M1304">
            <v>0.23</v>
          </cell>
          <cell r="N1304" t="str">
            <v/>
          </cell>
          <cell r="P1304" t="str">
            <v/>
          </cell>
          <cell r="Q1304">
            <v>0.23829020000000001</v>
          </cell>
          <cell r="R1304">
            <v>59.308720000000001</v>
          </cell>
          <cell r="S1304">
            <v>0.55481559999999996</v>
          </cell>
          <cell r="T1304">
            <v>0.78389629999999999</v>
          </cell>
          <cell r="U1304">
            <v>6.1465583866885494</v>
          </cell>
          <cell r="V1304">
            <v>8.2978188043900739E-3</v>
          </cell>
          <cell r="Z1304">
            <v>0.23652842536119287</v>
          </cell>
          <cell r="AA1304">
            <v>4.6184979999999998</v>
          </cell>
          <cell r="AB1304">
            <v>0.53762169999999998</v>
          </cell>
          <cell r="AC1304">
            <v>0.34597280000000002</v>
          </cell>
          <cell r="AD1304">
            <v>1.9876137360000001</v>
          </cell>
          <cell r="AE1304">
            <v>2.1747390000000002</v>
          </cell>
          <cell r="AF1304">
            <v>3.0939480000000001</v>
          </cell>
        </row>
        <row r="1305">
          <cell r="A1305" t="str">
            <v>MENGGALA SOUTH UNITISASI ROKAN3. High Value</v>
          </cell>
          <cell r="B1305" t="str">
            <v>Oil-Gas</v>
          </cell>
          <cell r="C1305" t="str">
            <v>3. High Value</v>
          </cell>
          <cell r="D1305" t="str">
            <v>MENGGALA SOUTH UNITISASI ROKAN</v>
          </cell>
          <cell r="E1305" t="str">
            <v>MENGGALA SOUTH</v>
          </cell>
          <cell r="F1305" t="str">
            <v>E0. On Production</v>
          </cell>
          <cell r="G1305" t="str">
            <v>PT PERTAMINA HULU ROKAN</v>
          </cell>
          <cell r="H1305">
            <v>5.7450000000000001</v>
          </cell>
          <cell r="K1305">
            <v>3410</v>
          </cell>
          <cell r="L1305">
            <v>113</v>
          </cell>
          <cell r="M1305">
            <v>0.23</v>
          </cell>
          <cell r="N1305" t="str">
            <v/>
          </cell>
          <cell r="P1305" t="str">
            <v/>
          </cell>
          <cell r="Q1305">
            <v>0.23829020000000001</v>
          </cell>
          <cell r="R1305">
            <v>59.308720000000001</v>
          </cell>
          <cell r="S1305">
            <v>0.55481559999999996</v>
          </cell>
          <cell r="T1305">
            <v>0.78389629999999999</v>
          </cell>
          <cell r="U1305">
            <v>6.1465583866885494</v>
          </cell>
          <cell r="V1305">
            <v>8.2978188043900739E-3</v>
          </cell>
          <cell r="Z1305">
            <v>0.23652842536119287</v>
          </cell>
          <cell r="AA1305">
            <v>4.6184979999999998</v>
          </cell>
          <cell r="AB1305">
            <v>0.53762169999999998</v>
          </cell>
          <cell r="AC1305">
            <v>0.34597280000000002</v>
          </cell>
          <cell r="AD1305">
            <v>1.9876137360000001</v>
          </cell>
          <cell r="AE1305">
            <v>2.1747390000000002</v>
          </cell>
          <cell r="AF1305">
            <v>3.0939480000000001</v>
          </cell>
        </row>
        <row r="1306">
          <cell r="A1306" t="str">
            <v>PAGARDEWA SELATAN - BASE1. Low Value</v>
          </cell>
          <cell r="B1306" t="str">
            <v>Gas</v>
          </cell>
          <cell r="C1306" t="str">
            <v>1. Low Value</v>
          </cell>
          <cell r="D1306" t="str">
            <v>PAGARDEWA SELATAN - BASE</v>
          </cell>
          <cell r="E1306" t="str">
            <v>PAGARDEWA SELATAN</v>
          </cell>
          <cell r="F1306" t="str">
            <v>E0. On Production</v>
          </cell>
          <cell r="G1306" t="str">
            <v>PT PERTAMINA EP</v>
          </cell>
          <cell r="H1306">
            <v>7.6740000000000004</v>
          </cell>
          <cell r="Q1306">
            <v>0.3255516</v>
          </cell>
          <cell r="R1306">
            <v>325.2355</v>
          </cell>
          <cell r="S1306">
            <v>0.6991754</v>
          </cell>
          <cell r="T1306">
            <v>0.77762149999999997</v>
          </cell>
          <cell r="U1306">
            <v>57.566811671747885</v>
          </cell>
          <cell r="V1306">
            <v>7.7714867792211859E-2</v>
          </cell>
          <cell r="AA1306">
            <v>347.09750000000003</v>
          </cell>
          <cell r="AB1306">
            <v>32.00403</v>
          </cell>
          <cell r="AC1306">
            <v>0.70881959999999999</v>
          </cell>
          <cell r="AD1306">
            <v>5.4394816104000006</v>
          </cell>
          <cell r="AE1306">
            <v>16.492319999999999</v>
          </cell>
          <cell r="AF1306">
            <v>91.824719999999999</v>
          </cell>
        </row>
        <row r="1307">
          <cell r="A1307" t="str">
            <v>PAGARDEWA SELATAN - BASE2. Middle Value</v>
          </cell>
          <cell r="B1307" t="str">
            <v>Gas</v>
          </cell>
          <cell r="C1307" t="str">
            <v>2. Middle Value</v>
          </cell>
          <cell r="D1307" t="str">
            <v>PAGARDEWA SELATAN - BASE</v>
          </cell>
          <cell r="E1307" t="str">
            <v>PAGARDEWA SELATAN</v>
          </cell>
          <cell r="F1307" t="str">
            <v>E0. On Production</v>
          </cell>
          <cell r="G1307" t="str">
            <v>PT PERTAMINA EP</v>
          </cell>
          <cell r="H1307">
            <v>7.6740000000000004</v>
          </cell>
          <cell r="Q1307">
            <v>0.3255516</v>
          </cell>
          <cell r="R1307">
            <v>325.2355</v>
          </cell>
          <cell r="S1307">
            <v>0.6991754</v>
          </cell>
          <cell r="T1307">
            <v>0.77762149999999997</v>
          </cell>
          <cell r="U1307">
            <v>57.566811671747885</v>
          </cell>
          <cell r="V1307">
            <v>7.7714867792211859E-2</v>
          </cell>
          <cell r="AA1307">
            <v>347.09750000000003</v>
          </cell>
          <cell r="AB1307">
            <v>32.00403</v>
          </cell>
          <cell r="AC1307">
            <v>0.70881959999999999</v>
          </cell>
          <cell r="AD1307">
            <v>5.4394816104000006</v>
          </cell>
          <cell r="AE1307">
            <v>16.492319999999999</v>
          </cell>
          <cell r="AF1307">
            <v>91.824719999999999</v>
          </cell>
        </row>
        <row r="1308">
          <cell r="A1308" t="str">
            <v>PAGARDEWA SELATAN - BASE3. High Value</v>
          </cell>
          <cell r="B1308" t="str">
            <v>Gas</v>
          </cell>
          <cell r="C1308" t="str">
            <v>3. High Value</v>
          </cell>
          <cell r="D1308" t="str">
            <v>PAGARDEWA SELATAN - BASE</v>
          </cell>
          <cell r="E1308" t="str">
            <v>PAGARDEWA SELATAN</v>
          </cell>
          <cell r="F1308" t="str">
            <v>E0. On Production</v>
          </cell>
          <cell r="G1308" t="str">
            <v>PT PERTAMINA EP</v>
          </cell>
          <cell r="H1308">
            <v>7.6740000000000004</v>
          </cell>
          <cell r="Q1308">
            <v>0.3255516</v>
          </cell>
          <cell r="R1308">
            <v>325.2355</v>
          </cell>
          <cell r="S1308">
            <v>0.6991754</v>
          </cell>
          <cell r="T1308">
            <v>0.77762149999999997</v>
          </cell>
          <cell r="U1308">
            <v>57.566811671747885</v>
          </cell>
          <cell r="V1308">
            <v>7.7714867792211859E-2</v>
          </cell>
          <cell r="AA1308">
            <v>347.09750000000003</v>
          </cell>
          <cell r="AB1308">
            <v>32.00403</v>
          </cell>
          <cell r="AC1308">
            <v>0.70881959999999999</v>
          </cell>
          <cell r="AD1308">
            <v>5.4394816104000006</v>
          </cell>
          <cell r="AE1308">
            <v>16.492319999999999</v>
          </cell>
          <cell r="AF1308">
            <v>91.824719999999999</v>
          </cell>
        </row>
        <row r="1309">
          <cell r="A1309" t="str">
            <v>PAGARDEWA UTARA - BASE1. Low Value</v>
          </cell>
          <cell r="B1309" t="str">
            <v>Gas</v>
          </cell>
          <cell r="C1309" t="str">
            <v>1. Low Value</v>
          </cell>
          <cell r="D1309" t="str">
            <v>PAGARDEWA UTARA - BASE</v>
          </cell>
          <cell r="E1309" t="str">
            <v>PAGARDEWA UTARA</v>
          </cell>
          <cell r="F1309" t="str">
            <v>E0. On Production</v>
          </cell>
          <cell r="G1309" t="str">
            <v>PT PERTAMINA EP</v>
          </cell>
          <cell r="H1309">
            <v>117.85299999999999</v>
          </cell>
          <cell r="Q1309">
            <v>0.27834920000000002</v>
          </cell>
          <cell r="R1309">
            <v>302.40890000000002</v>
          </cell>
          <cell r="S1309">
            <v>0.60778189999999999</v>
          </cell>
          <cell r="T1309">
            <v>0.84178319999999995</v>
          </cell>
          <cell r="U1309">
            <v>43.06580428329282</v>
          </cell>
          <cell r="V1309">
            <v>5.8138590431679418E-2</v>
          </cell>
          <cell r="AA1309">
            <v>88.049800000000005</v>
          </cell>
          <cell r="AB1309">
            <v>36.895310000000002</v>
          </cell>
          <cell r="AC1309">
            <v>0.71998200000000001</v>
          </cell>
          <cell r="AD1309">
            <v>84.852038645999997</v>
          </cell>
          <cell r="AE1309">
            <v>18.841719999999999</v>
          </cell>
          <cell r="AF1309">
            <v>234.15170000000001</v>
          </cell>
        </row>
        <row r="1310">
          <cell r="A1310" t="str">
            <v>PAGARDEWA UTARA - BASE2. Middle Value</v>
          </cell>
          <cell r="B1310" t="str">
            <v>Gas</v>
          </cell>
          <cell r="C1310" t="str">
            <v>2. Middle Value</v>
          </cell>
          <cell r="D1310" t="str">
            <v>PAGARDEWA UTARA - BASE</v>
          </cell>
          <cell r="E1310" t="str">
            <v>PAGARDEWA UTARA</v>
          </cell>
          <cell r="F1310" t="str">
            <v>E0. On Production</v>
          </cell>
          <cell r="G1310" t="str">
            <v>PT PERTAMINA EP</v>
          </cell>
          <cell r="H1310">
            <v>117.85299999999999</v>
          </cell>
          <cell r="Q1310">
            <v>0.27834920000000002</v>
          </cell>
          <cell r="R1310">
            <v>302.40890000000002</v>
          </cell>
          <cell r="S1310">
            <v>0.60778189999999999</v>
          </cell>
          <cell r="T1310">
            <v>0.84178319999999995</v>
          </cell>
          <cell r="U1310">
            <v>43.06580428329282</v>
          </cell>
          <cell r="V1310">
            <v>5.8138590431679418E-2</v>
          </cell>
          <cell r="AA1310">
            <v>88.049800000000005</v>
          </cell>
          <cell r="AB1310">
            <v>36.895310000000002</v>
          </cell>
          <cell r="AC1310">
            <v>0.71998200000000001</v>
          </cell>
          <cell r="AD1310">
            <v>84.852038645999997</v>
          </cell>
          <cell r="AE1310">
            <v>18.841719999999999</v>
          </cell>
          <cell r="AF1310">
            <v>234.15170000000001</v>
          </cell>
        </row>
        <row r="1311">
          <cell r="A1311" t="str">
            <v>PAGARDEWA UTARA - BASE3. High Value</v>
          </cell>
          <cell r="B1311" t="str">
            <v>Gas</v>
          </cell>
          <cell r="C1311" t="str">
            <v>3. High Value</v>
          </cell>
          <cell r="D1311" t="str">
            <v>PAGARDEWA UTARA - BASE</v>
          </cell>
          <cell r="E1311" t="str">
            <v>PAGARDEWA UTARA</v>
          </cell>
          <cell r="F1311" t="str">
            <v>E0. On Production</v>
          </cell>
          <cell r="G1311" t="str">
            <v>PT PERTAMINA EP</v>
          </cell>
          <cell r="H1311">
            <v>117.85299999999999</v>
          </cell>
          <cell r="Q1311">
            <v>0.27834920000000002</v>
          </cell>
          <cell r="R1311">
            <v>302.40890000000002</v>
          </cell>
          <cell r="S1311">
            <v>0.60778189999999999</v>
          </cell>
          <cell r="T1311">
            <v>0.84178319999999995</v>
          </cell>
          <cell r="U1311">
            <v>43.06580428329282</v>
          </cell>
          <cell r="V1311">
            <v>5.8138590431679418E-2</v>
          </cell>
          <cell r="AA1311">
            <v>88.049800000000005</v>
          </cell>
          <cell r="AB1311">
            <v>36.895310000000002</v>
          </cell>
          <cell r="AC1311">
            <v>0.71998200000000001</v>
          </cell>
          <cell r="AD1311">
            <v>84.852038645999997</v>
          </cell>
          <cell r="AE1311">
            <v>18.841719999999999</v>
          </cell>
          <cell r="AF1311">
            <v>234.15170000000001</v>
          </cell>
        </row>
        <row r="1312">
          <cell r="A1312" t="str">
            <v>PALUH TABUHAN BARAT - BASE1. Low Value</v>
          </cell>
          <cell r="B1312" t="str">
            <v>Oil-Gas</v>
          </cell>
          <cell r="C1312" t="str">
            <v>1. Low Value</v>
          </cell>
          <cell r="D1312" t="str">
            <v>PALUH TABUHAN BARAT - BASE</v>
          </cell>
          <cell r="E1312" t="str">
            <v>PALUH TABUHAN BARAT</v>
          </cell>
          <cell r="F1312" t="str">
            <v>E0. On Production</v>
          </cell>
          <cell r="G1312" t="str">
            <v>PT PERTAMINA EP</v>
          </cell>
          <cell r="H1312">
            <v>167.023</v>
          </cell>
          <cell r="I1312">
            <v>2.7280000000000002</v>
          </cell>
          <cell r="K1312">
            <v>4300</v>
          </cell>
          <cell r="L1312">
            <v>107</v>
          </cell>
          <cell r="M1312">
            <v>0.23499999999999999</v>
          </cell>
          <cell r="N1312" t="str">
            <v/>
          </cell>
          <cell r="O1312">
            <v>0</v>
          </cell>
          <cell r="P1312">
            <v>0.82020000000000004</v>
          </cell>
          <cell r="Q1312">
            <v>0.23482990000000001</v>
          </cell>
          <cell r="R1312">
            <v>93.901439999999994</v>
          </cell>
          <cell r="S1312">
            <v>0.47135589999999999</v>
          </cell>
          <cell r="T1312">
            <v>0.8201503</v>
          </cell>
          <cell r="U1312">
            <v>8.5244828453365429</v>
          </cell>
          <cell r="V1312">
            <v>1.1508003276259832E-2</v>
          </cell>
          <cell r="AA1312">
            <v>89.961969999999994</v>
          </cell>
          <cell r="AB1312">
            <v>39.797420000000002</v>
          </cell>
          <cell r="AC1312">
            <v>0.3333815</v>
          </cell>
          <cell r="AD1312">
            <v>55.682378274499996</v>
          </cell>
          <cell r="AE1312">
            <v>4.1809789999999998</v>
          </cell>
          <cell r="AF1312">
            <v>20.425239999999999</v>
          </cell>
        </row>
        <row r="1313">
          <cell r="A1313" t="str">
            <v>PALUH TABUHAN BARAT - BASE2. Middle Value</v>
          </cell>
          <cell r="B1313" t="str">
            <v>Oil-Gas</v>
          </cell>
          <cell r="C1313" t="str">
            <v>2. Middle Value</v>
          </cell>
          <cell r="D1313" t="str">
            <v>PALUH TABUHAN BARAT - BASE</v>
          </cell>
          <cell r="E1313" t="str">
            <v>PALUH TABUHAN BARAT</v>
          </cell>
          <cell r="F1313" t="str">
            <v>E0. On Production</v>
          </cell>
          <cell r="G1313" t="str">
            <v>PT PERTAMINA EP</v>
          </cell>
          <cell r="H1313">
            <v>167.023</v>
          </cell>
          <cell r="I1313">
            <v>2.7280000000000002</v>
          </cell>
          <cell r="K1313">
            <v>4300</v>
          </cell>
          <cell r="L1313">
            <v>107</v>
          </cell>
          <cell r="M1313">
            <v>0.23499999999999999</v>
          </cell>
          <cell r="N1313" t="str">
            <v/>
          </cell>
          <cell r="O1313">
            <v>0</v>
          </cell>
          <cell r="P1313">
            <v>0.82020000000000004</v>
          </cell>
          <cell r="Q1313">
            <v>0.23482990000000001</v>
          </cell>
          <cell r="R1313">
            <v>93.901439999999994</v>
          </cell>
          <cell r="S1313">
            <v>0.47135589999999999</v>
          </cell>
          <cell r="T1313">
            <v>0.8201503</v>
          </cell>
          <cell r="U1313">
            <v>8.5244828453365429</v>
          </cell>
          <cell r="V1313">
            <v>1.1508003276259832E-2</v>
          </cell>
          <cell r="AA1313">
            <v>89.961969999999994</v>
          </cell>
          <cell r="AB1313">
            <v>39.797420000000002</v>
          </cell>
          <cell r="AC1313">
            <v>0.3333815</v>
          </cell>
          <cell r="AD1313">
            <v>55.682378274499996</v>
          </cell>
          <cell r="AE1313">
            <v>4.1809789999999998</v>
          </cell>
          <cell r="AF1313">
            <v>20.425239999999999</v>
          </cell>
        </row>
        <row r="1314">
          <cell r="A1314" t="str">
            <v>PALUH TABUHAN BARAT - BASE3. High Value</v>
          </cell>
          <cell r="B1314" t="str">
            <v>Oil-Gas</v>
          </cell>
          <cell r="C1314" t="str">
            <v>3. High Value</v>
          </cell>
          <cell r="D1314" t="str">
            <v>PALUH TABUHAN BARAT - BASE</v>
          </cell>
          <cell r="E1314" t="str">
            <v>PALUH TABUHAN BARAT</v>
          </cell>
          <cell r="F1314" t="str">
            <v>E0. On Production</v>
          </cell>
          <cell r="G1314" t="str">
            <v>PT PERTAMINA EP</v>
          </cell>
          <cell r="H1314">
            <v>167.023</v>
          </cell>
          <cell r="I1314">
            <v>2.7280000000000002</v>
          </cell>
          <cell r="K1314">
            <v>4300</v>
          </cell>
          <cell r="L1314">
            <v>107</v>
          </cell>
          <cell r="M1314">
            <v>0.23499999999999999</v>
          </cell>
          <cell r="N1314" t="str">
            <v/>
          </cell>
          <cell r="O1314">
            <v>0</v>
          </cell>
          <cell r="P1314">
            <v>0.82020000000000004</v>
          </cell>
          <cell r="Q1314">
            <v>0.23482990000000001</v>
          </cell>
          <cell r="R1314">
            <v>93.901439999999994</v>
          </cell>
          <cell r="S1314">
            <v>0.47135589999999999</v>
          </cell>
          <cell r="T1314">
            <v>0.8201503</v>
          </cell>
          <cell r="U1314">
            <v>8.5244828453365429</v>
          </cell>
          <cell r="V1314">
            <v>1.1508003276259832E-2</v>
          </cell>
          <cell r="AA1314">
            <v>89.961969999999994</v>
          </cell>
          <cell r="AB1314">
            <v>39.797420000000002</v>
          </cell>
          <cell r="AC1314">
            <v>0.3333815</v>
          </cell>
          <cell r="AD1314">
            <v>55.682378274499996</v>
          </cell>
          <cell r="AE1314">
            <v>4.1809789999999998</v>
          </cell>
          <cell r="AF1314">
            <v>20.425239999999999</v>
          </cell>
        </row>
        <row r="1315">
          <cell r="A1315" t="str">
            <v>PENGEMBANGAN LAPANGAN PALUH TABUHAN BARAT POFD1. Low Value</v>
          </cell>
          <cell r="B1315" t="str">
            <v>Oil-Gas</v>
          </cell>
          <cell r="C1315" t="str">
            <v>1. Low Value</v>
          </cell>
          <cell r="D1315" t="str">
            <v>PENGEMBANGAN LAPANGAN PALUH TABUHAN BARAT POFD</v>
          </cell>
          <cell r="E1315" t="str">
            <v>PALUH TABUHAN BARAT</v>
          </cell>
          <cell r="F1315" t="str">
            <v>E4. Production Pending</v>
          </cell>
          <cell r="G1315" t="str">
            <v>PT PERTAMINA EP</v>
          </cell>
          <cell r="H1315">
            <v>167.023</v>
          </cell>
          <cell r="K1315">
            <v>4300</v>
          </cell>
          <cell r="L1315">
            <v>107</v>
          </cell>
          <cell r="M1315">
            <v>0.23499999999999999</v>
          </cell>
          <cell r="N1315" t="str">
            <v/>
          </cell>
          <cell r="O1315">
            <v>0</v>
          </cell>
          <cell r="P1315">
            <v>0.82020000000000004</v>
          </cell>
          <cell r="Q1315">
            <v>0.23482990000000001</v>
          </cell>
          <cell r="R1315">
            <v>93.901439999999994</v>
          </cell>
          <cell r="S1315">
            <v>0.47135589999999999</v>
          </cell>
          <cell r="T1315">
            <v>0.8201503</v>
          </cell>
          <cell r="U1315">
            <v>8.5244828453365429</v>
          </cell>
          <cell r="V1315">
            <v>1.1508003276259832E-2</v>
          </cell>
          <cell r="AA1315">
            <v>89.961969999999994</v>
          </cell>
          <cell r="AB1315">
            <v>39.797420000000002</v>
          </cell>
          <cell r="AC1315">
            <v>0.3333815</v>
          </cell>
          <cell r="AD1315">
            <v>55.682378274499996</v>
          </cell>
          <cell r="AE1315">
            <v>4.1809789999999998</v>
          </cell>
          <cell r="AF1315">
            <v>20.425239999999999</v>
          </cell>
        </row>
        <row r="1316">
          <cell r="A1316" t="str">
            <v>PENGEMBANGAN LAPANGAN PALUH TABUHAN BARAT POFD2. Middle Value</v>
          </cell>
          <cell r="B1316" t="str">
            <v>Oil-Gas</v>
          </cell>
          <cell r="C1316" t="str">
            <v>2. Middle Value</v>
          </cell>
          <cell r="D1316" t="str">
            <v>PENGEMBANGAN LAPANGAN PALUH TABUHAN BARAT POFD</v>
          </cell>
          <cell r="E1316" t="str">
            <v>PALUH TABUHAN BARAT</v>
          </cell>
          <cell r="F1316" t="str">
            <v>E4. Production Pending</v>
          </cell>
          <cell r="G1316" t="str">
            <v>PT PERTAMINA EP</v>
          </cell>
          <cell r="H1316">
            <v>167.023</v>
          </cell>
          <cell r="K1316">
            <v>4300</v>
          </cell>
          <cell r="L1316">
            <v>107</v>
          </cell>
          <cell r="M1316">
            <v>0.23499999999999999</v>
          </cell>
          <cell r="N1316" t="str">
            <v/>
          </cell>
          <cell r="O1316">
            <v>0</v>
          </cell>
          <cell r="P1316">
            <v>0.82020000000000004</v>
          </cell>
          <cell r="Q1316">
            <v>0.23482990000000001</v>
          </cell>
          <cell r="R1316">
            <v>93.901439999999994</v>
          </cell>
          <cell r="S1316">
            <v>0.47135589999999999</v>
          </cell>
          <cell r="T1316">
            <v>0.8201503</v>
          </cell>
          <cell r="U1316">
            <v>8.5244828453365429</v>
          </cell>
          <cell r="V1316">
            <v>1.1508003276259832E-2</v>
          </cell>
          <cell r="AA1316">
            <v>89.961969999999994</v>
          </cell>
          <cell r="AB1316">
            <v>39.797420000000002</v>
          </cell>
          <cell r="AC1316">
            <v>0.3333815</v>
          </cell>
          <cell r="AD1316">
            <v>55.682378274499996</v>
          </cell>
          <cell r="AE1316">
            <v>4.1809789999999998</v>
          </cell>
          <cell r="AF1316">
            <v>20.425239999999999</v>
          </cell>
        </row>
        <row r="1317">
          <cell r="A1317" t="str">
            <v>PENGEMBANGAN LAPANGAN PALUH TABUHAN BARAT POFD3. High Value</v>
          </cell>
          <cell r="B1317" t="str">
            <v>Oil-Gas</v>
          </cell>
          <cell r="C1317" t="str">
            <v>3. High Value</v>
          </cell>
          <cell r="D1317" t="str">
            <v>PENGEMBANGAN LAPANGAN PALUH TABUHAN BARAT POFD</v>
          </cell>
          <cell r="E1317" t="str">
            <v>PALUH TABUHAN BARAT</v>
          </cell>
          <cell r="F1317" t="str">
            <v>E4. Production Pending</v>
          </cell>
          <cell r="G1317" t="str">
            <v>PT PERTAMINA EP</v>
          </cell>
          <cell r="H1317">
            <v>167.023</v>
          </cell>
          <cell r="K1317">
            <v>4300</v>
          </cell>
          <cell r="L1317">
            <v>107</v>
          </cell>
          <cell r="M1317">
            <v>0.23499999999999999</v>
          </cell>
          <cell r="N1317" t="str">
            <v/>
          </cell>
          <cell r="O1317">
            <v>0</v>
          </cell>
          <cell r="P1317">
            <v>0.82020000000000004</v>
          </cell>
          <cell r="Q1317">
            <v>0.23482990000000001</v>
          </cell>
          <cell r="R1317">
            <v>93.901439999999994</v>
          </cell>
          <cell r="S1317">
            <v>0.47135589999999999</v>
          </cell>
          <cell r="T1317">
            <v>0.8201503</v>
          </cell>
          <cell r="U1317">
            <v>8.5244828453365429</v>
          </cell>
          <cell r="V1317">
            <v>1.1508003276259832E-2</v>
          </cell>
          <cell r="AA1317">
            <v>89.961969999999994</v>
          </cell>
          <cell r="AB1317">
            <v>39.797420000000002</v>
          </cell>
          <cell r="AC1317">
            <v>0.3333815</v>
          </cell>
          <cell r="AD1317">
            <v>55.682378274499996</v>
          </cell>
          <cell r="AE1317">
            <v>4.1809789999999998</v>
          </cell>
          <cell r="AF1317">
            <v>20.425239999999999</v>
          </cell>
        </row>
        <row r="1318">
          <cell r="A1318" t="str">
            <v>MENGKAPAN BASE1. Low Value</v>
          </cell>
          <cell r="B1318" t="str">
            <v>Oil-Gas</v>
          </cell>
          <cell r="C1318" t="str">
            <v>1. Low Value</v>
          </cell>
          <cell r="D1318" t="str">
            <v>MENGKAPAN BASE</v>
          </cell>
          <cell r="E1318" t="str">
            <v>MENGKAPAN</v>
          </cell>
          <cell r="F1318" t="str">
            <v>E1. Production on Hold</v>
          </cell>
          <cell r="G1318" t="str">
            <v>EMP MALACCA STRAIT S.A.</v>
          </cell>
          <cell r="H1318">
            <v>14.592000000000001</v>
          </cell>
          <cell r="K1318">
            <v>3960</v>
          </cell>
          <cell r="L1318">
            <v>119.9</v>
          </cell>
          <cell r="M1318">
            <v>0.27</v>
          </cell>
          <cell r="N1318" t="str">
            <v/>
          </cell>
          <cell r="P1318" t="str">
            <v/>
          </cell>
          <cell r="Q1318">
            <v>0.26748280000000002</v>
          </cell>
          <cell r="R1318">
            <v>74.646259999999998</v>
          </cell>
          <cell r="S1318">
            <v>0.56893930000000004</v>
          </cell>
          <cell r="T1318">
            <v>0.67381409999999997</v>
          </cell>
          <cell r="U1318">
            <v>7.6543786558972986</v>
          </cell>
          <cell r="V1318">
            <v>1.0333367577598992E-2</v>
          </cell>
          <cell r="AA1318">
            <v>20.322590000000002</v>
          </cell>
          <cell r="AB1318">
            <v>1.5619890000000001</v>
          </cell>
          <cell r="AC1318">
            <v>0.33316570000000001</v>
          </cell>
          <cell r="AD1318">
            <v>4.8615538944000001</v>
          </cell>
          <cell r="AE1318">
            <v>8.3413830000000004</v>
          </cell>
          <cell r="AF1318">
            <v>12.357379999999999</v>
          </cell>
        </row>
        <row r="1319">
          <cell r="A1319" t="str">
            <v>MENGKAPAN BASE2. Middle Value</v>
          </cell>
          <cell r="B1319" t="str">
            <v>Oil-Gas</v>
          </cell>
          <cell r="C1319" t="str">
            <v>2. Middle Value</v>
          </cell>
          <cell r="D1319" t="str">
            <v>MENGKAPAN BASE</v>
          </cell>
          <cell r="E1319" t="str">
            <v>MENGKAPAN</v>
          </cell>
          <cell r="F1319" t="str">
            <v>E1. Production on Hold</v>
          </cell>
          <cell r="G1319" t="str">
            <v>EMP MALACCA STRAIT S.A.</v>
          </cell>
          <cell r="H1319">
            <v>14.988</v>
          </cell>
          <cell r="K1319">
            <v>3960</v>
          </cell>
          <cell r="L1319">
            <v>119.9</v>
          </cell>
          <cell r="M1319">
            <v>0.27</v>
          </cell>
          <cell r="N1319" t="str">
            <v/>
          </cell>
          <cell r="P1319" t="str">
            <v/>
          </cell>
          <cell r="Q1319">
            <v>0.26748280000000002</v>
          </cell>
          <cell r="R1319">
            <v>74.646259999999998</v>
          </cell>
          <cell r="S1319">
            <v>0.56893930000000004</v>
          </cell>
          <cell r="T1319">
            <v>0.67381409999999997</v>
          </cell>
          <cell r="U1319">
            <v>7.6543786558972986</v>
          </cell>
          <cell r="V1319">
            <v>1.0333367577598992E-2</v>
          </cell>
          <cell r="AA1319">
            <v>20.322590000000002</v>
          </cell>
          <cell r="AB1319">
            <v>1.5619890000000001</v>
          </cell>
          <cell r="AC1319">
            <v>0.33316570000000001</v>
          </cell>
          <cell r="AD1319">
            <v>4.9934875115999997</v>
          </cell>
          <cell r="AE1319">
            <v>8.3413830000000004</v>
          </cell>
          <cell r="AF1319">
            <v>12.357379999999999</v>
          </cell>
        </row>
        <row r="1320">
          <cell r="A1320" t="str">
            <v>MENGKAPAN BASE3. High Value</v>
          </cell>
          <cell r="B1320" t="str">
            <v>Oil-Gas</v>
          </cell>
          <cell r="C1320" t="str">
            <v>3. High Value</v>
          </cell>
          <cell r="D1320" t="str">
            <v>MENGKAPAN BASE</v>
          </cell>
          <cell r="E1320" t="str">
            <v>MENGKAPAN</v>
          </cell>
          <cell r="F1320" t="str">
            <v>E1. Production on Hold</v>
          </cell>
          <cell r="G1320" t="str">
            <v>EMP MALACCA STRAIT S.A.</v>
          </cell>
          <cell r="H1320">
            <v>15.612</v>
          </cell>
          <cell r="K1320">
            <v>3960</v>
          </cell>
          <cell r="L1320">
            <v>119.9</v>
          </cell>
          <cell r="M1320">
            <v>0.27</v>
          </cell>
          <cell r="N1320" t="str">
            <v/>
          </cell>
          <cell r="P1320" t="str">
            <v/>
          </cell>
          <cell r="Q1320">
            <v>0.26748280000000002</v>
          </cell>
          <cell r="R1320">
            <v>74.646259999999998</v>
          </cell>
          <cell r="S1320">
            <v>0.56893930000000004</v>
          </cell>
          <cell r="T1320">
            <v>0.67381409999999997</v>
          </cell>
          <cell r="U1320">
            <v>7.6543786558972986</v>
          </cell>
          <cell r="V1320">
            <v>1.0333367577598992E-2</v>
          </cell>
          <cell r="AA1320">
            <v>20.322590000000002</v>
          </cell>
          <cell r="AB1320">
            <v>1.5619890000000001</v>
          </cell>
          <cell r="AC1320">
            <v>0.33316570000000001</v>
          </cell>
          <cell r="AD1320">
            <v>5.2013829084000003</v>
          </cell>
          <cell r="AE1320">
            <v>8.3413830000000004</v>
          </cell>
          <cell r="AF1320">
            <v>12.357379999999999</v>
          </cell>
        </row>
        <row r="1321">
          <cell r="A1321" t="str">
            <v>MENGKAPAN - BASE1. Low Value</v>
          </cell>
          <cell r="B1321" t="str">
            <v>Oil-Gas</v>
          </cell>
          <cell r="C1321" t="str">
            <v>1. Low Value</v>
          </cell>
          <cell r="D1321" t="str">
            <v>MENGKAPAN - BASE</v>
          </cell>
          <cell r="E1321" t="str">
            <v>MENGKAPAN</v>
          </cell>
          <cell r="F1321" t="str">
            <v>E7. Production Not Viable</v>
          </cell>
          <cell r="G1321" t="str">
            <v>BOB PERTAMINA - BUMI SIAK PUSAKO</v>
          </cell>
          <cell r="H1321">
            <v>0.218</v>
          </cell>
          <cell r="K1321">
            <v>3960</v>
          </cell>
          <cell r="L1321">
            <v>119.9</v>
          </cell>
          <cell r="M1321">
            <v>0.27</v>
          </cell>
          <cell r="N1321" t="str">
            <v/>
          </cell>
          <cell r="P1321" t="str">
            <v/>
          </cell>
          <cell r="Q1321">
            <v>0.26714650000000001</v>
          </cell>
          <cell r="R1321">
            <v>74.646259999999998</v>
          </cell>
          <cell r="S1321">
            <v>0.74552229999999997</v>
          </cell>
          <cell r="T1321">
            <v>0.67381409999999997</v>
          </cell>
          <cell r="U1321">
            <v>10.017475179296577</v>
          </cell>
          <cell r="V1321">
            <v>1.3523534421359411E-2</v>
          </cell>
          <cell r="AA1321">
            <v>126.7633</v>
          </cell>
          <cell r="AB1321">
            <v>28.14555</v>
          </cell>
          <cell r="AC1321">
            <v>0.3412635</v>
          </cell>
          <cell r="AD1321">
            <v>7.4395443000000006E-2</v>
          </cell>
          <cell r="AE1321">
            <v>3.6739350000000002</v>
          </cell>
          <cell r="AF1321">
            <v>53.518300000000004</v>
          </cell>
        </row>
        <row r="1322">
          <cell r="A1322" t="str">
            <v>MENGKAPAN - BASE2. Middle Value</v>
          </cell>
          <cell r="B1322" t="str">
            <v>Oil-Gas</v>
          </cell>
          <cell r="C1322" t="str">
            <v>2. Middle Value</v>
          </cell>
          <cell r="D1322" t="str">
            <v>MENGKAPAN - BASE</v>
          </cell>
          <cell r="E1322" t="str">
            <v>MENGKAPAN</v>
          </cell>
          <cell r="F1322" t="str">
            <v>E7. Production Not Viable</v>
          </cell>
          <cell r="G1322" t="str">
            <v>BOB PERTAMINA - BUMI SIAK PUSAKO</v>
          </cell>
          <cell r="H1322">
            <v>0.218</v>
          </cell>
          <cell r="K1322">
            <v>3960</v>
          </cell>
          <cell r="L1322">
            <v>119.9</v>
          </cell>
          <cell r="M1322">
            <v>0.27</v>
          </cell>
          <cell r="N1322" t="str">
            <v/>
          </cell>
          <cell r="P1322" t="str">
            <v/>
          </cell>
          <cell r="Q1322">
            <v>0.26714650000000001</v>
          </cell>
          <cell r="R1322">
            <v>74.646259999999998</v>
          </cell>
          <cell r="S1322">
            <v>0.74552229999999997</v>
          </cell>
          <cell r="T1322">
            <v>0.67381409999999997</v>
          </cell>
          <cell r="U1322">
            <v>10.017475179296577</v>
          </cell>
          <cell r="V1322">
            <v>1.3523534421359411E-2</v>
          </cell>
          <cell r="AA1322">
            <v>126.7633</v>
          </cell>
          <cell r="AB1322">
            <v>28.14555</v>
          </cell>
          <cell r="AC1322">
            <v>0.3412635</v>
          </cell>
          <cell r="AD1322">
            <v>7.4395443000000006E-2</v>
          </cell>
          <cell r="AE1322">
            <v>3.6739350000000002</v>
          </cell>
          <cell r="AF1322">
            <v>53.518300000000004</v>
          </cell>
        </row>
        <row r="1323">
          <cell r="A1323" t="str">
            <v>PAMUSIAN - BASE1. Low Value</v>
          </cell>
          <cell r="B1323" t="str">
            <v>Oil-Gas</v>
          </cell>
          <cell r="C1323" t="str">
            <v>1. Low Value</v>
          </cell>
          <cell r="D1323" t="str">
            <v>PAMUSIAN - BASE</v>
          </cell>
          <cell r="E1323" t="str">
            <v>PAMUSIAN</v>
          </cell>
          <cell r="F1323" t="str">
            <v>E0. On Production</v>
          </cell>
          <cell r="G1323" t="str">
            <v>PT PERTAMINA EP</v>
          </cell>
          <cell r="H1323">
            <v>19.931999999999999</v>
          </cell>
          <cell r="K1323">
            <v>5823</v>
          </cell>
          <cell r="L1323" t="str">
            <v/>
          </cell>
          <cell r="N1323" t="str">
            <v/>
          </cell>
          <cell r="P1323" t="str">
            <v/>
          </cell>
          <cell r="Q1323">
            <v>0.21051310000000001</v>
          </cell>
          <cell r="R1323">
            <v>388.57339999999999</v>
          </cell>
          <cell r="S1323">
            <v>0.52497490000000002</v>
          </cell>
          <cell r="T1323">
            <v>0.71389089999999999</v>
          </cell>
          <cell r="U1323">
            <v>30.656500630372836</v>
          </cell>
          <cell r="V1323">
            <v>4.1386101197446193E-2</v>
          </cell>
          <cell r="AA1323">
            <v>66.713800000000006</v>
          </cell>
          <cell r="AB1323">
            <v>61.580880000000001</v>
          </cell>
          <cell r="AC1323">
            <v>0.24917539999999999</v>
          </cell>
          <cell r="AD1323">
            <v>4.9665640727999998</v>
          </cell>
          <cell r="AE1323">
            <v>54.133499999999998</v>
          </cell>
          <cell r="AF1323">
            <v>59.169939999999997</v>
          </cell>
        </row>
        <row r="1324">
          <cell r="A1324" t="str">
            <v>PAMUSIAN - BASE2. Middle Value</v>
          </cell>
          <cell r="B1324" t="str">
            <v>Oil-Gas</v>
          </cell>
          <cell r="C1324" t="str">
            <v>2. Middle Value</v>
          </cell>
          <cell r="D1324" t="str">
            <v>PAMUSIAN - BASE</v>
          </cell>
          <cell r="E1324" t="str">
            <v>PAMUSIAN</v>
          </cell>
          <cell r="F1324" t="str">
            <v>E0. On Production</v>
          </cell>
          <cell r="G1324" t="str">
            <v>PT PERTAMINA EP</v>
          </cell>
          <cell r="H1324">
            <v>31.484999999999999</v>
          </cell>
          <cell r="K1324">
            <v>5823</v>
          </cell>
          <cell r="L1324" t="str">
            <v/>
          </cell>
          <cell r="N1324" t="str">
            <v/>
          </cell>
          <cell r="P1324" t="str">
            <v/>
          </cell>
          <cell r="Q1324">
            <v>0.21051310000000001</v>
          </cell>
          <cell r="R1324">
            <v>388.57339999999999</v>
          </cell>
          <cell r="S1324">
            <v>0.52497490000000002</v>
          </cell>
          <cell r="T1324">
            <v>0.71389089999999999</v>
          </cell>
          <cell r="U1324">
            <v>30.656500630372836</v>
          </cell>
          <cell r="V1324">
            <v>4.1386101197446193E-2</v>
          </cell>
          <cell r="AA1324">
            <v>66.713800000000006</v>
          </cell>
          <cell r="AB1324">
            <v>61.580880000000001</v>
          </cell>
          <cell r="AC1324">
            <v>0.24917539999999999</v>
          </cell>
          <cell r="AD1324">
            <v>7.8452874689999996</v>
          </cell>
          <cell r="AE1324">
            <v>54.133499999999998</v>
          </cell>
          <cell r="AF1324">
            <v>59.169939999999997</v>
          </cell>
        </row>
        <row r="1325">
          <cell r="A1325" t="str">
            <v>PAMUSIAN - BASE3. High Value</v>
          </cell>
          <cell r="B1325" t="str">
            <v>Oil-Gas</v>
          </cell>
          <cell r="C1325" t="str">
            <v>3. High Value</v>
          </cell>
          <cell r="D1325" t="str">
            <v>PAMUSIAN - BASE</v>
          </cell>
          <cell r="E1325" t="str">
            <v>PAMUSIAN</v>
          </cell>
          <cell r="F1325" t="str">
            <v>E0. On Production</v>
          </cell>
          <cell r="G1325" t="str">
            <v>PT PERTAMINA EP</v>
          </cell>
          <cell r="H1325">
            <v>40.235999999999997</v>
          </cell>
          <cell r="K1325">
            <v>5823</v>
          </cell>
          <cell r="L1325" t="str">
            <v/>
          </cell>
          <cell r="N1325" t="str">
            <v/>
          </cell>
          <cell r="P1325" t="str">
            <v/>
          </cell>
          <cell r="Q1325">
            <v>0.21051310000000001</v>
          </cell>
          <cell r="R1325">
            <v>388.57339999999999</v>
          </cell>
          <cell r="S1325">
            <v>0.52497490000000002</v>
          </cell>
          <cell r="T1325">
            <v>0.71389089999999999</v>
          </cell>
          <cell r="U1325">
            <v>30.656500630372836</v>
          </cell>
          <cell r="V1325">
            <v>4.1386101197446193E-2</v>
          </cell>
          <cell r="AA1325">
            <v>66.713800000000006</v>
          </cell>
          <cell r="AB1325">
            <v>61.580880000000001</v>
          </cell>
          <cell r="AC1325">
            <v>0.24917539999999999</v>
          </cell>
          <cell r="AD1325">
            <v>10.025821394399999</v>
          </cell>
          <cell r="AE1325">
            <v>54.133499999999998</v>
          </cell>
          <cell r="AF1325">
            <v>59.169939999999997</v>
          </cell>
        </row>
        <row r="1326">
          <cell r="A1326" t="str">
            <v>PANTAI PAKAM TIMUR - BASE1. Low Value</v>
          </cell>
          <cell r="B1326" t="str">
            <v>Gas</v>
          </cell>
          <cell r="C1326" t="str">
            <v>1. Low Value</v>
          </cell>
          <cell r="D1326" t="str">
            <v>PANTAI PAKAM TIMUR - BASE</v>
          </cell>
          <cell r="E1326" t="str">
            <v>PANTAI PAKAM TIMUR</v>
          </cell>
          <cell r="F1326" t="str">
            <v>E7. Production Not Viable</v>
          </cell>
          <cell r="G1326" t="str">
            <v>PT PERTAMINA EP</v>
          </cell>
          <cell r="H1326">
            <v>254.947</v>
          </cell>
          <cell r="K1326">
            <v>8225</v>
          </cell>
          <cell r="L1326" t="str">
            <v/>
          </cell>
          <cell r="M1326">
            <v>0.15</v>
          </cell>
          <cell r="N1326" t="str">
            <v/>
          </cell>
          <cell r="P1326" t="str">
            <v/>
          </cell>
          <cell r="Q1326">
            <v>0.15398580000000001</v>
          </cell>
          <cell r="R1326">
            <v>22.340769999999999</v>
          </cell>
          <cell r="S1326">
            <v>0.56634269999999998</v>
          </cell>
          <cell r="T1326">
            <v>0.80313579999999996</v>
          </cell>
          <cell r="U1326">
            <v>1.5647577211885813</v>
          </cell>
          <cell r="V1326">
            <v>2.1124140090025769E-3</v>
          </cell>
          <cell r="Z1326">
            <v>8.5175462089424461E-2</v>
          </cell>
          <cell r="AA1326">
            <v>363.23309999999998</v>
          </cell>
          <cell r="AB1326">
            <v>0.83162360000000002</v>
          </cell>
          <cell r="AC1326">
            <v>0.72337960000000001</v>
          </cell>
          <cell r="AD1326">
            <v>184.42345888119999</v>
          </cell>
          <cell r="AE1326">
            <v>20.47908</v>
          </cell>
          <cell r="AF1326">
            <v>117.0928</v>
          </cell>
        </row>
        <row r="1327">
          <cell r="A1327" t="str">
            <v>PANTAI PAKAM TIMUR - BASE2. Middle Value</v>
          </cell>
          <cell r="B1327" t="str">
            <v>Gas</v>
          </cell>
          <cell r="C1327" t="str">
            <v>2. Middle Value</v>
          </cell>
          <cell r="D1327" t="str">
            <v>PANTAI PAKAM TIMUR - BASE</v>
          </cell>
          <cell r="E1327" t="str">
            <v>PANTAI PAKAM TIMUR</v>
          </cell>
          <cell r="F1327" t="str">
            <v>E7. Production Not Viable</v>
          </cell>
          <cell r="G1327" t="str">
            <v>PT PERTAMINA EP</v>
          </cell>
          <cell r="H1327">
            <v>254.947</v>
          </cell>
          <cell r="K1327">
            <v>8225</v>
          </cell>
          <cell r="L1327" t="str">
            <v/>
          </cell>
          <cell r="M1327">
            <v>0.15</v>
          </cell>
          <cell r="N1327" t="str">
            <v/>
          </cell>
          <cell r="P1327" t="str">
            <v/>
          </cell>
          <cell r="Q1327">
            <v>0.15398580000000001</v>
          </cell>
          <cell r="R1327">
            <v>22.340769999999999</v>
          </cell>
          <cell r="S1327">
            <v>0.56634269999999998</v>
          </cell>
          <cell r="T1327">
            <v>0.80313579999999996</v>
          </cell>
          <cell r="U1327">
            <v>1.5647577211885813</v>
          </cell>
          <cell r="V1327">
            <v>2.1124140090025769E-3</v>
          </cell>
          <cell r="Z1327">
            <v>8.5175462089424461E-2</v>
          </cell>
          <cell r="AA1327">
            <v>363.23309999999998</v>
          </cell>
          <cell r="AB1327">
            <v>0.83162360000000002</v>
          </cell>
          <cell r="AC1327">
            <v>0.72337960000000001</v>
          </cell>
          <cell r="AD1327">
            <v>184.42345888119999</v>
          </cell>
          <cell r="AE1327">
            <v>20.47908</v>
          </cell>
          <cell r="AF1327">
            <v>117.0928</v>
          </cell>
        </row>
        <row r="1328">
          <cell r="A1328" t="str">
            <v>PANTAI PAKAM TIMUR - BASE3. High Value</v>
          </cell>
          <cell r="B1328" t="str">
            <v>Gas</v>
          </cell>
          <cell r="C1328" t="str">
            <v>3. High Value</v>
          </cell>
          <cell r="D1328" t="str">
            <v>PANTAI PAKAM TIMUR - BASE</v>
          </cell>
          <cell r="E1328" t="str">
            <v>PANTAI PAKAM TIMUR</v>
          </cell>
          <cell r="F1328" t="str">
            <v>E7. Production Not Viable</v>
          </cell>
          <cell r="G1328" t="str">
            <v>PT PERTAMINA EP</v>
          </cell>
          <cell r="H1328">
            <v>254.947</v>
          </cell>
          <cell r="K1328">
            <v>8225</v>
          </cell>
          <cell r="L1328" t="str">
            <v/>
          </cell>
          <cell r="M1328">
            <v>0.15</v>
          </cell>
          <cell r="N1328" t="str">
            <v/>
          </cell>
          <cell r="P1328" t="str">
            <v/>
          </cell>
          <cell r="Q1328">
            <v>0.15398580000000001</v>
          </cell>
          <cell r="R1328">
            <v>22.340769999999999</v>
          </cell>
          <cell r="S1328">
            <v>0.56634269999999998</v>
          </cell>
          <cell r="T1328">
            <v>0.80313579999999996</v>
          </cell>
          <cell r="U1328">
            <v>1.5647577211885813</v>
          </cell>
          <cell r="V1328">
            <v>2.1124140090025769E-3</v>
          </cell>
          <cell r="Z1328">
            <v>8.5175462089424461E-2</v>
          </cell>
          <cell r="AA1328">
            <v>363.23309999999998</v>
          </cell>
          <cell r="AB1328">
            <v>0.83162360000000002</v>
          </cell>
          <cell r="AC1328">
            <v>0.72337960000000001</v>
          </cell>
          <cell r="AD1328">
            <v>184.42345888119999</v>
          </cell>
          <cell r="AE1328">
            <v>20.47908</v>
          </cell>
          <cell r="AF1328">
            <v>117.0928</v>
          </cell>
        </row>
        <row r="1329">
          <cell r="A1329" t="str">
            <v>PASIRCATANG - BASE1. Low Value</v>
          </cell>
          <cell r="B1329" t="str">
            <v>Oil-Gas</v>
          </cell>
          <cell r="C1329" t="str">
            <v>1. Low Value</v>
          </cell>
          <cell r="D1329" t="str">
            <v>PASIRCATANG - BASE</v>
          </cell>
          <cell r="E1329" t="str">
            <v>PASIRCATANG</v>
          </cell>
          <cell r="F1329" t="str">
            <v>E0. On Production</v>
          </cell>
          <cell r="G1329" t="str">
            <v>PT PERTAMINA EP</v>
          </cell>
          <cell r="H1329">
            <v>30.603999999999999</v>
          </cell>
          <cell r="I1329">
            <v>0.81299999999999994</v>
          </cell>
          <cell r="K1329">
            <v>5594</v>
          </cell>
          <cell r="L1329" t="str">
            <v/>
          </cell>
          <cell r="M1329">
            <v>0.15</v>
          </cell>
          <cell r="N1329" t="str">
            <v/>
          </cell>
          <cell r="P1329" t="str">
            <v/>
          </cell>
          <cell r="Q1329">
            <v>0.15327060000000001</v>
          </cell>
          <cell r="R1329">
            <v>20.85388</v>
          </cell>
          <cell r="S1329">
            <v>0.45490999999999998</v>
          </cell>
          <cell r="T1329">
            <v>0.80313579999999996</v>
          </cell>
          <cell r="U1329">
            <v>1.1677777507732756</v>
          </cell>
          <cell r="V1329">
            <v>1.5764933105817795E-3</v>
          </cell>
          <cell r="AA1329">
            <v>39.730690000000003</v>
          </cell>
          <cell r="AB1329">
            <v>35.121009999999998</v>
          </cell>
          <cell r="AC1329">
            <v>0.31380920000000001</v>
          </cell>
          <cell r="AD1329">
            <v>9.6038167568000006</v>
          </cell>
          <cell r="AE1329">
            <v>3.752033</v>
          </cell>
          <cell r="AF1329">
            <v>33.941090000000003</v>
          </cell>
        </row>
        <row r="1330">
          <cell r="A1330" t="str">
            <v>PASIRCATANG - BASE2. Middle Value</v>
          </cell>
          <cell r="B1330" t="str">
            <v>Oil-Gas</v>
          </cell>
          <cell r="C1330" t="str">
            <v>2. Middle Value</v>
          </cell>
          <cell r="D1330" t="str">
            <v>PASIRCATANG - BASE</v>
          </cell>
          <cell r="E1330" t="str">
            <v>PASIRCATANG</v>
          </cell>
          <cell r="F1330" t="str">
            <v>E0. On Production</v>
          </cell>
          <cell r="G1330" t="str">
            <v>PT PERTAMINA EP</v>
          </cell>
          <cell r="H1330">
            <v>30.603999999999999</v>
          </cell>
          <cell r="I1330">
            <v>0.81299999999999994</v>
          </cell>
          <cell r="K1330">
            <v>5594</v>
          </cell>
          <cell r="L1330" t="str">
            <v/>
          </cell>
          <cell r="M1330">
            <v>0.15</v>
          </cell>
          <cell r="N1330" t="str">
            <v/>
          </cell>
          <cell r="P1330" t="str">
            <v/>
          </cell>
          <cell r="Q1330">
            <v>0.15327060000000001</v>
          </cell>
          <cell r="R1330">
            <v>20.85388</v>
          </cell>
          <cell r="S1330">
            <v>0.45490999999999998</v>
          </cell>
          <cell r="T1330">
            <v>0.80313579999999996</v>
          </cell>
          <cell r="U1330">
            <v>1.1677777507732756</v>
          </cell>
          <cell r="V1330">
            <v>1.5764933105817795E-3</v>
          </cell>
          <cell r="AA1330">
            <v>39.730690000000003</v>
          </cell>
          <cell r="AB1330">
            <v>35.121009999999998</v>
          </cell>
          <cell r="AC1330">
            <v>0.31380920000000001</v>
          </cell>
          <cell r="AD1330">
            <v>9.6038167568000006</v>
          </cell>
          <cell r="AE1330">
            <v>3.752033</v>
          </cell>
          <cell r="AF1330">
            <v>33.941090000000003</v>
          </cell>
        </row>
        <row r="1331">
          <cell r="A1331" t="str">
            <v>PASIRCATANG - BASE3. High Value</v>
          </cell>
          <cell r="B1331" t="str">
            <v>Oil-Gas</v>
          </cell>
          <cell r="C1331" t="str">
            <v>3. High Value</v>
          </cell>
          <cell r="D1331" t="str">
            <v>PASIRCATANG - BASE</v>
          </cell>
          <cell r="E1331" t="str">
            <v>PASIRCATANG</v>
          </cell>
          <cell r="F1331" t="str">
            <v>E0. On Production</v>
          </cell>
          <cell r="G1331" t="str">
            <v>PT PERTAMINA EP</v>
          </cell>
          <cell r="H1331">
            <v>30.603999999999999</v>
          </cell>
          <cell r="I1331">
            <v>0.81299999999999994</v>
          </cell>
          <cell r="K1331">
            <v>5594</v>
          </cell>
          <cell r="L1331" t="str">
            <v/>
          </cell>
          <cell r="M1331">
            <v>0.15</v>
          </cell>
          <cell r="N1331" t="str">
            <v/>
          </cell>
          <cell r="P1331" t="str">
            <v/>
          </cell>
          <cell r="Q1331">
            <v>0.15327060000000001</v>
          </cell>
          <cell r="R1331">
            <v>20.85388</v>
          </cell>
          <cell r="S1331">
            <v>0.45490999999999998</v>
          </cell>
          <cell r="T1331">
            <v>0.80313579999999996</v>
          </cell>
          <cell r="U1331">
            <v>1.1677777507732756</v>
          </cell>
          <cell r="V1331">
            <v>1.5764933105817795E-3</v>
          </cell>
          <cell r="AA1331">
            <v>39.730690000000003</v>
          </cell>
          <cell r="AB1331">
            <v>35.121009999999998</v>
          </cell>
          <cell r="AC1331">
            <v>0.31380920000000001</v>
          </cell>
          <cell r="AD1331">
            <v>9.6038167568000006</v>
          </cell>
          <cell r="AE1331">
            <v>3.752033</v>
          </cell>
          <cell r="AF1331">
            <v>33.941090000000003</v>
          </cell>
        </row>
        <row r="1332">
          <cell r="A1332" t="str">
            <v>PASIRJADI - BASE1. Low Value</v>
          </cell>
          <cell r="B1332" t="str">
            <v>Gas</v>
          </cell>
          <cell r="C1332" t="str">
            <v>1. Low Value</v>
          </cell>
          <cell r="D1332" t="str">
            <v>PASIRJADI - BASE</v>
          </cell>
          <cell r="E1332" t="str">
            <v>PASIRJADI</v>
          </cell>
          <cell r="F1332" t="str">
            <v>E0. On Production</v>
          </cell>
          <cell r="G1332" t="str">
            <v>PT PERTAMINA EP</v>
          </cell>
          <cell r="H1332">
            <v>320.48899999999998</v>
          </cell>
          <cell r="K1332">
            <v>1831</v>
          </cell>
          <cell r="L1332" t="str">
            <v/>
          </cell>
          <cell r="M1332">
            <v>0.3</v>
          </cell>
          <cell r="N1332" t="str">
            <v/>
          </cell>
          <cell r="P1332" t="str">
            <v/>
          </cell>
          <cell r="Q1332">
            <v>0.300145</v>
          </cell>
          <cell r="R1332">
            <v>57.953090000000003</v>
          </cell>
          <cell r="S1332">
            <v>0.74132220000000004</v>
          </cell>
          <cell r="T1332">
            <v>0.84238550000000001</v>
          </cell>
          <cell r="U1332">
            <v>10.862395182020167</v>
          </cell>
          <cell r="V1332">
            <v>1.4664171611431282E-2</v>
          </cell>
          <cell r="AA1332">
            <v>50.491480000000003</v>
          </cell>
          <cell r="AB1332">
            <v>8.6035409999999999</v>
          </cell>
          <cell r="AC1332">
            <v>0.77147160000000004</v>
          </cell>
          <cell r="AD1332">
            <v>247.2481616124</v>
          </cell>
          <cell r="AE1332">
            <v>11.48969</v>
          </cell>
          <cell r="AF1332">
            <v>216.04140000000001</v>
          </cell>
        </row>
        <row r="1333">
          <cell r="A1333" t="str">
            <v>PASIRJADI - BASE2. Middle Value</v>
          </cell>
          <cell r="B1333" t="str">
            <v>Gas</v>
          </cell>
          <cell r="C1333" t="str">
            <v>2. Middle Value</v>
          </cell>
          <cell r="D1333" t="str">
            <v>PASIRJADI - BASE</v>
          </cell>
          <cell r="E1333" t="str">
            <v>PASIRJADI</v>
          </cell>
          <cell r="F1333" t="str">
            <v>E0. On Production</v>
          </cell>
          <cell r="G1333" t="str">
            <v>PT PERTAMINA EP</v>
          </cell>
          <cell r="H1333">
            <v>320.48899999999998</v>
          </cell>
          <cell r="K1333">
            <v>1831</v>
          </cell>
          <cell r="L1333" t="str">
            <v/>
          </cell>
          <cell r="M1333">
            <v>0.3</v>
          </cell>
          <cell r="N1333" t="str">
            <v/>
          </cell>
          <cell r="P1333" t="str">
            <v/>
          </cell>
          <cell r="Q1333">
            <v>0.300145</v>
          </cell>
          <cell r="R1333">
            <v>57.953090000000003</v>
          </cell>
          <cell r="S1333">
            <v>0.74132220000000004</v>
          </cell>
          <cell r="T1333">
            <v>0.84238550000000001</v>
          </cell>
          <cell r="U1333">
            <v>10.862395182020167</v>
          </cell>
          <cell r="V1333">
            <v>1.4664171611431282E-2</v>
          </cell>
          <cell r="AA1333">
            <v>50.491480000000003</v>
          </cell>
          <cell r="AB1333">
            <v>8.6035409999999999</v>
          </cell>
          <cell r="AC1333">
            <v>0.77147160000000004</v>
          </cell>
          <cell r="AD1333">
            <v>247.2481616124</v>
          </cell>
          <cell r="AE1333">
            <v>11.48969</v>
          </cell>
          <cell r="AF1333">
            <v>216.04140000000001</v>
          </cell>
        </row>
        <row r="1334">
          <cell r="A1334" t="str">
            <v>PASIRJADI - BASE3. High Value</v>
          </cell>
          <cell r="B1334" t="str">
            <v>Gas</v>
          </cell>
          <cell r="C1334" t="str">
            <v>3. High Value</v>
          </cell>
          <cell r="D1334" t="str">
            <v>PASIRJADI - BASE</v>
          </cell>
          <cell r="E1334" t="str">
            <v>PASIRJADI</v>
          </cell>
          <cell r="F1334" t="str">
            <v>E0. On Production</v>
          </cell>
          <cell r="G1334" t="str">
            <v>PT PERTAMINA EP</v>
          </cell>
          <cell r="H1334">
            <v>320.48899999999998</v>
          </cell>
          <cell r="K1334">
            <v>1831</v>
          </cell>
          <cell r="L1334" t="str">
            <v/>
          </cell>
          <cell r="M1334">
            <v>0.3</v>
          </cell>
          <cell r="N1334" t="str">
            <v/>
          </cell>
          <cell r="P1334" t="str">
            <v/>
          </cell>
          <cell r="Q1334">
            <v>0.300145</v>
          </cell>
          <cell r="R1334">
            <v>57.953090000000003</v>
          </cell>
          <cell r="S1334">
            <v>0.74132220000000004</v>
          </cell>
          <cell r="T1334">
            <v>0.84238550000000001</v>
          </cell>
          <cell r="U1334">
            <v>10.862395182020167</v>
          </cell>
          <cell r="V1334">
            <v>1.4664171611431282E-2</v>
          </cell>
          <cell r="AA1334">
            <v>50.491480000000003</v>
          </cell>
          <cell r="AB1334">
            <v>8.6035409999999999</v>
          </cell>
          <cell r="AC1334">
            <v>0.77147160000000004</v>
          </cell>
          <cell r="AD1334">
            <v>247.2481616124</v>
          </cell>
          <cell r="AE1334">
            <v>11.48969</v>
          </cell>
          <cell r="AF1334">
            <v>216.04140000000001</v>
          </cell>
        </row>
        <row r="1335">
          <cell r="A1335" t="str">
            <v>PEGADEN - BASE1. Low Value</v>
          </cell>
          <cell r="B1335" t="str">
            <v>Oil-Gas</v>
          </cell>
          <cell r="C1335" t="str">
            <v>1. Low Value</v>
          </cell>
          <cell r="D1335" t="str">
            <v>PEGADEN - BASE</v>
          </cell>
          <cell r="E1335" t="str">
            <v>PEGADEN</v>
          </cell>
          <cell r="F1335" t="str">
            <v>E0. On Production</v>
          </cell>
          <cell r="G1335" t="str">
            <v>PT PERTAMINA EP</v>
          </cell>
          <cell r="H1335">
            <v>209.65899999999999</v>
          </cell>
          <cell r="K1335">
            <v>6650</v>
          </cell>
          <cell r="L1335" t="str">
            <v/>
          </cell>
          <cell r="N1335" t="str">
            <v/>
          </cell>
          <cell r="P1335" t="str">
            <v/>
          </cell>
          <cell r="Q1335">
            <v>0.1598069</v>
          </cell>
          <cell r="R1335">
            <v>85.91798</v>
          </cell>
          <cell r="S1335">
            <v>0.47542630000000002</v>
          </cell>
          <cell r="T1335">
            <v>0.80343279999999995</v>
          </cell>
          <cell r="U1335">
            <v>5.2445996939587589</v>
          </cell>
          <cell r="V1335">
            <v>7.0801797077657122E-3</v>
          </cell>
          <cell r="AA1335">
            <v>106.0795</v>
          </cell>
          <cell r="AB1335">
            <v>73.31371</v>
          </cell>
          <cell r="AC1335">
            <v>0.28875770000000001</v>
          </cell>
          <cell r="AD1335">
            <v>60.5406506243</v>
          </cell>
          <cell r="AE1335">
            <v>3.4997549999999999</v>
          </cell>
          <cell r="AF1335">
            <v>38.365360000000003</v>
          </cell>
        </row>
        <row r="1336">
          <cell r="A1336" t="str">
            <v>PEGADEN - BASE2. Middle Value</v>
          </cell>
          <cell r="B1336" t="str">
            <v>Oil-Gas</v>
          </cell>
          <cell r="C1336" t="str">
            <v>2. Middle Value</v>
          </cell>
          <cell r="D1336" t="str">
            <v>PEGADEN - BASE</v>
          </cell>
          <cell r="E1336" t="str">
            <v>PEGADEN</v>
          </cell>
          <cell r="F1336" t="str">
            <v>E0. On Production</v>
          </cell>
          <cell r="G1336" t="str">
            <v>PT PERTAMINA EP</v>
          </cell>
          <cell r="H1336">
            <v>210.23099999999999</v>
          </cell>
          <cell r="K1336">
            <v>6650</v>
          </cell>
          <cell r="L1336" t="str">
            <v/>
          </cell>
          <cell r="N1336" t="str">
            <v/>
          </cell>
          <cell r="P1336" t="str">
            <v/>
          </cell>
          <cell r="Q1336">
            <v>0.1598069</v>
          </cell>
          <cell r="R1336">
            <v>85.91798</v>
          </cell>
          <cell r="S1336">
            <v>0.47542630000000002</v>
          </cell>
          <cell r="T1336">
            <v>0.80343279999999995</v>
          </cell>
          <cell r="U1336">
            <v>5.2445996939587589</v>
          </cell>
          <cell r="V1336">
            <v>7.0801797077657122E-3</v>
          </cell>
          <cell r="AA1336">
            <v>106.0795</v>
          </cell>
          <cell r="AB1336">
            <v>73.31371</v>
          </cell>
          <cell r="AC1336">
            <v>0.28875770000000001</v>
          </cell>
          <cell r="AD1336">
            <v>60.705820028699996</v>
          </cell>
          <cell r="AE1336">
            <v>3.4997549999999999</v>
          </cell>
          <cell r="AF1336">
            <v>38.365360000000003</v>
          </cell>
        </row>
        <row r="1337">
          <cell r="A1337" t="str">
            <v>PEGADEN - BASE3. High Value</v>
          </cell>
          <cell r="B1337" t="str">
            <v>Oil-Gas</v>
          </cell>
          <cell r="C1337" t="str">
            <v>3. High Value</v>
          </cell>
          <cell r="D1337" t="str">
            <v>PEGADEN - BASE</v>
          </cell>
          <cell r="E1337" t="str">
            <v>PEGADEN</v>
          </cell>
          <cell r="F1337" t="str">
            <v>E0. On Production</v>
          </cell>
          <cell r="G1337" t="str">
            <v>PT PERTAMINA EP</v>
          </cell>
          <cell r="H1337">
            <v>210.23099999999999</v>
          </cell>
          <cell r="K1337">
            <v>6650</v>
          </cell>
          <cell r="L1337" t="str">
            <v/>
          </cell>
          <cell r="N1337" t="str">
            <v/>
          </cell>
          <cell r="P1337" t="str">
            <v/>
          </cell>
          <cell r="Q1337">
            <v>0.1598069</v>
          </cell>
          <cell r="R1337">
            <v>85.91798</v>
          </cell>
          <cell r="S1337">
            <v>0.47542630000000002</v>
          </cell>
          <cell r="T1337">
            <v>0.80343279999999995</v>
          </cell>
          <cell r="U1337">
            <v>5.2445996939587589</v>
          </cell>
          <cell r="V1337">
            <v>7.0801797077657122E-3</v>
          </cell>
          <cell r="AA1337">
            <v>106.0795</v>
          </cell>
          <cell r="AB1337">
            <v>73.31371</v>
          </cell>
          <cell r="AC1337">
            <v>0.28875770000000001</v>
          </cell>
          <cell r="AD1337">
            <v>60.705820028699996</v>
          </cell>
          <cell r="AE1337">
            <v>3.4997549999999999</v>
          </cell>
          <cell r="AF1337">
            <v>38.365360000000003</v>
          </cell>
        </row>
        <row r="1338">
          <cell r="A1338" t="str">
            <v>PEMAAT UTARA - BASE1. Low Value</v>
          </cell>
          <cell r="B1338" t="str">
            <v>Gas</v>
          </cell>
          <cell r="C1338" t="str">
            <v>1. Low Value</v>
          </cell>
          <cell r="D1338" t="str">
            <v>PEMAAT UTARA - BASE</v>
          </cell>
          <cell r="E1338" t="str">
            <v>PEMAAT UTARA</v>
          </cell>
          <cell r="F1338" t="str">
            <v>E0. On Production</v>
          </cell>
          <cell r="G1338" t="str">
            <v>PT PERTAMINA EP</v>
          </cell>
          <cell r="H1338">
            <v>5.19</v>
          </cell>
          <cell r="Q1338">
            <v>0.34458680000000003</v>
          </cell>
          <cell r="R1338">
            <v>97.267650000000003</v>
          </cell>
          <cell r="S1338">
            <v>0.6991754</v>
          </cell>
          <cell r="T1338">
            <v>0.77466740000000001</v>
          </cell>
          <cell r="U1338">
            <v>18.153839023104055</v>
          </cell>
          <cell r="V1338">
            <v>2.4507579256712927E-2</v>
          </cell>
          <cell r="AA1338">
            <v>342.66090000000003</v>
          </cell>
          <cell r="AB1338">
            <v>2.414606</v>
          </cell>
          <cell r="AC1338">
            <v>0.76674430000000005</v>
          </cell>
          <cell r="AD1338">
            <v>3.9794029170000007</v>
          </cell>
          <cell r="AE1338">
            <v>4.9483550000000003</v>
          </cell>
          <cell r="AF1338">
            <v>22.910309999999999</v>
          </cell>
        </row>
        <row r="1339">
          <cell r="A1339" t="str">
            <v>PEMAAT UTARA - BASE2. Middle Value</v>
          </cell>
          <cell r="B1339" t="str">
            <v>Gas</v>
          </cell>
          <cell r="C1339" t="str">
            <v>2. Middle Value</v>
          </cell>
          <cell r="D1339" t="str">
            <v>PEMAAT UTARA - BASE</v>
          </cell>
          <cell r="E1339" t="str">
            <v>PEMAAT UTARA</v>
          </cell>
          <cell r="F1339" t="str">
            <v>E0. On Production</v>
          </cell>
          <cell r="G1339" t="str">
            <v>PT PERTAMINA EP</v>
          </cell>
          <cell r="H1339">
            <v>5.19</v>
          </cell>
          <cell r="Q1339">
            <v>0.34458680000000003</v>
          </cell>
          <cell r="R1339">
            <v>97.267650000000003</v>
          </cell>
          <cell r="S1339">
            <v>0.6991754</v>
          </cell>
          <cell r="T1339">
            <v>0.77466740000000001</v>
          </cell>
          <cell r="U1339">
            <v>18.153839023104055</v>
          </cell>
          <cell r="V1339">
            <v>2.4507579256712927E-2</v>
          </cell>
          <cell r="AA1339">
            <v>342.66090000000003</v>
          </cell>
          <cell r="AB1339">
            <v>2.414606</v>
          </cell>
          <cell r="AC1339">
            <v>0.76674430000000005</v>
          </cell>
          <cell r="AD1339">
            <v>3.9794029170000007</v>
          </cell>
          <cell r="AE1339">
            <v>4.9483550000000003</v>
          </cell>
          <cell r="AF1339">
            <v>22.910309999999999</v>
          </cell>
        </row>
        <row r="1340">
          <cell r="A1340" t="str">
            <v>PEMAAT UTARA - BASE3. High Value</v>
          </cell>
          <cell r="B1340" t="str">
            <v>Gas</v>
          </cell>
          <cell r="C1340" t="str">
            <v>3. High Value</v>
          </cell>
          <cell r="D1340" t="str">
            <v>PEMAAT UTARA - BASE</v>
          </cell>
          <cell r="E1340" t="str">
            <v>PEMAAT UTARA</v>
          </cell>
          <cell r="F1340" t="str">
            <v>E0. On Production</v>
          </cell>
          <cell r="G1340" t="str">
            <v>PT PERTAMINA EP</v>
          </cell>
          <cell r="H1340">
            <v>5.19</v>
          </cell>
          <cell r="Q1340">
            <v>0.34458680000000003</v>
          </cell>
          <cell r="R1340">
            <v>97.267650000000003</v>
          </cell>
          <cell r="S1340">
            <v>0.6991754</v>
          </cell>
          <cell r="T1340">
            <v>0.77466740000000001</v>
          </cell>
          <cell r="U1340">
            <v>18.153839023104055</v>
          </cell>
          <cell r="V1340">
            <v>2.4507579256712927E-2</v>
          </cell>
          <cell r="AA1340">
            <v>342.66090000000003</v>
          </cell>
          <cell r="AB1340">
            <v>2.414606</v>
          </cell>
          <cell r="AC1340">
            <v>0.76674430000000005</v>
          </cell>
          <cell r="AD1340">
            <v>3.9794029170000007</v>
          </cell>
          <cell r="AE1340">
            <v>4.9483550000000003</v>
          </cell>
          <cell r="AF1340">
            <v>22.910309999999999</v>
          </cell>
        </row>
        <row r="1341">
          <cell r="A1341" t="str">
            <v>PEMATANG PANJANG - BASE1. Low Value</v>
          </cell>
          <cell r="B1341" t="str">
            <v>Oil-Gas</v>
          </cell>
          <cell r="C1341" t="str">
            <v>1. Low Value</v>
          </cell>
          <cell r="D1341" t="str">
            <v>PEMATANG PANJANG - BASE</v>
          </cell>
          <cell r="E1341" t="str">
            <v>PEMATANG PANJANG</v>
          </cell>
          <cell r="F1341" t="str">
            <v>E0. On Production</v>
          </cell>
          <cell r="G1341" t="str">
            <v>PT PERTAMINA EP</v>
          </cell>
          <cell r="H1341">
            <v>1.4870000000000001</v>
          </cell>
          <cell r="Q1341">
            <v>0.2562449</v>
          </cell>
          <cell r="R1341">
            <v>130.23560000000001</v>
          </cell>
          <cell r="S1341">
            <v>0.60416950000000003</v>
          </cell>
          <cell r="T1341">
            <v>0.81277319999999997</v>
          </cell>
          <cell r="U1341">
            <v>16.387515588184737</v>
          </cell>
          <cell r="V1341">
            <v>2.2123052682516561E-2</v>
          </cell>
          <cell r="AA1341">
            <v>63.003610000000002</v>
          </cell>
          <cell r="AB1341">
            <v>26.48892</v>
          </cell>
          <cell r="AC1341">
            <v>0.32386999999999999</v>
          </cell>
          <cell r="AD1341">
            <v>0.48159468999999999</v>
          </cell>
          <cell r="AE1341">
            <v>25.679670000000002</v>
          </cell>
          <cell r="AF1341">
            <v>23.51097</v>
          </cell>
        </row>
        <row r="1342">
          <cell r="A1342" t="str">
            <v>PEMATANG PANJANG - BASE2. Middle Value</v>
          </cell>
          <cell r="B1342" t="str">
            <v>Oil-Gas</v>
          </cell>
          <cell r="C1342" t="str">
            <v>2. Middle Value</v>
          </cell>
          <cell r="D1342" t="str">
            <v>PEMATANG PANJANG - BASE</v>
          </cell>
          <cell r="E1342" t="str">
            <v>PEMATANG PANJANG</v>
          </cell>
          <cell r="F1342" t="str">
            <v>E0. On Production</v>
          </cell>
          <cell r="G1342" t="str">
            <v>PT PERTAMINA EP</v>
          </cell>
          <cell r="H1342">
            <v>1.4870000000000001</v>
          </cell>
          <cell r="Q1342">
            <v>0.2562449</v>
          </cell>
          <cell r="R1342">
            <v>130.23560000000001</v>
          </cell>
          <cell r="S1342">
            <v>0.60416950000000003</v>
          </cell>
          <cell r="T1342">
            <v>0.81277319999999997</v>
          </cell>
          <cell r="U1342">
            <v>16.387515588184737</v>
          </cell>
          <cell r="V1342">
            <v>2.2123052682516561E-2</v>
          </cell>
          <cell r="AA1342">
            <v>63.003610000000002</v>
          </cell>
          <cell r="AB1342">
            <v>26.48892</v>
          </cell>
          <cell r="AC1342">
            <v>0.32386999999999999</v>
          </cell>
          <cell r="AD1342">
            <v>0.48159468999999999</v>
          </cell>
          <cell r="AE1342">
            <v>25.679670000000002</v>
          </cell>
          <cell r="AF1342">
            <v>23.51097</v>
          </cell>
        </row>
        <row r="1343">
          <cell r="A1343" t="str">
            <v>PEMATANG PANJANG - BASE3. High Value</v>
          </cell>
          <cell r="B1343" t="str">
            <v>Oil-Gas</v>
          </cell>
          <cell r="C1343" t="str">
            <v>3. High Value</v>
          </cell>
          <cell r="D1343" t="str">
            <v>PEMATANG PANJANG - BASE</v>
          </cell>
          <cell r="E1343" t="str">
            <v>PEMATANG PANJANG</v>
          </cell>
          <cell r="F1343" t="str">
            <v>E0. On Production</v>
          </cell>
          <cell r="G1343" t="str">
            <v>PT PERTAMINA EP</v>
          </cell>
          <cell r="H1343">
            <v>1.4870000000000001</v>
          </cell>
          <cell r="Q1343">
            <v>0.2562449</v>
          </cell>
          <cell r="R1343">
            <v>130.23560000000001</v>
          </cell>
          <cell r="S1343">
            <v>0.60416950000000003</v>
          </cell>
          <cell r="T1343">
            <v>0.81277319999999997</v>
          </cell>
          <cell r="U1343">
            <v>16.387515588184737</v>
          </cell>
          <cell r="V1343">
            <v>2.2123052682516561E-2</v>
          </cell>
          <cell r="AA1343">
            <v>63.003610000000002</v>
          </cell>
          <cell r="AB1343">
            <v>26.48892</v>
          </cell>
          <cell r="AC1343">
            <v>0.32386999999999999</v>
          </cell>
          <cell r="AD1343">
            <v>0.48159468999999999</v>
          </cell>
          <cell r="AE1343">
            <v>25.679670000000002</v>
          </cell>
          <cell r="AF1343">
            <v>23.51097</v>
          </cell>
        </row>
        <row r="1344">
          <cell r="A1344" t="str">
            <v>MENGKAPAN - BASE3. High Value</v>
          </cell>
          <cell r="B1344" t="str">
            <v>Oil-Gas</v>
          </cell>
          <cell r="C1344" t="str">
            <v>3. High Value</v>
          </cell>
          <cell r="D1344" t="str">
            <v>MENGKAPAN - BASE</v>
          </cell>
          <cell r="E1344" t="str">
            <v>MENGKAPAN</v>
          </cell>
          <cell r="F1344" t="str">
            <v>E7. Production Not Viable</v>
          </cell>
          <cell r="G1344" t="str">
            <v>BOB PERTAMINA - BUMI SIAK PUSAKO</v>
          </cell>
          <cell r="H1344">
            <v>0.218</v>
          </cell>
          <cell r="K1344">
            <v>3960</v>
          </cell>
          <cell r="L1344">
            <v>119.9</v>
          </cell>
          <cell r="M1344">
            <v>0.27</v>
          </cell>
          <cell r="N1344" t="str">
            <v/>
          </cell>
          <cell r="P1344" t="str">
            <v/>
          </cell>
          <cell r="Q1344">
            <v>0.26714650000000001</v>
          </cell>
          <cell r="R1344">
            <v>74.646259999999998</v>
          </cell>
          <cell r="S1344">
            <v>0.74552229999999997</v>
          </cell>
          <cell r="T1344">
            <v>0.67381409999999997</v>
          </cell>
          <cell r="U1344">
            <v>10.017475179296577</v>
          </cell>
          <cell r="V1344">
            <v>1.3523534421359411E-2</v>
          </cell>
          <cell r="AA1344">
            <v>126.7633</v>
          </cell>
          <cell r="AB1344">
            <v>28.14555</v>
          </cell>
          <cell r="AC1344">
            <v>0.3412635</v>
          </cell>
          <cell r="AD1344">
            <v>7.4395443000000006E-2</v>
          </cell>
          <cell r="AE1344">
            <v>3.6739350000000002</v>
          </cell>
          <cell r="AF1344">
            <v>53.518300000000004</v>
          </cell>
        </row>
        <row r="1345">
          <cell r="A1345" t="str">
            <v>MERBAU - BASE1. Low Value</v>
          </cell>
          <cell r="B1345" t="str">
            <v>Gas</v>
          </cell>
          <cell r="C1345" t="str">
            <v>1. Low Value</v>
          </cell>
          <cell r="D1345" t="str">
            <v>MERBAU - BASE</v>
          </cell>
          <cell r="E1345" t="str">
            <v>MERBAU</v>
          </cell>
          <cell r="F1345" t="str">
            <v>E0. On Production</v>
          </cell>
          <cell r="G1345" t="str">
            <v>PT PERTAMINA EP</v>
          </cell>
          <cell r="H1345">
            <v>222.886</v>
          </cell>
          <cell r="K1345">
            <v>2339</v>
          </cell>
          <cell r="L1345">
            <v>55</v>
          </cell>
          <cell r="M1345">
            <v>0.22855902777777784</v>
          </cell>
          <cell r="N1345">
            <v>500</v>
          </cell>
          <cell r="P1345">
            <v>0.57999999999999996</v>
          </cell>
          <cell r="Q1345">
            <v>0.22717909999999999</v>
          </cell>
          <cell r="R1345">
            <v>371.94420000000002</v>
          </cell>
          <cell r="S1345">
            <v>0.54683950000000003</v>
          </cell>
          <cell r="T1345">
            <v>0.58087690000000003</v>
          </cell>
          <cell r="U1345">
            <v>26.840472017694939</v>
          </cell>
          <cell r="V1345">
            <v>3.6234484310678348E-2</v>
          </cell>
          <cell r="AA1345">
            <v>71.564189999999996</v>
          </cell>
          <cell r="AB1345">
            <v>31.331289999999999</v>
          </cell>
          <cell r="AC1345">
            <v>0.2986335</v>
          </cell>
          <cell r="AD1345">
            <v>66.561226281000003</v>
          </cell>
          <cell r="AE1345">
            <v>13.94369</v>
          </cell>
          <cell r="AF1345">
            <v>21.28951</v>
          </cell>
        </row>
        <row r="1346">
          <cell r="A1346" t="str">
            <v>MERBAU - BASE2. Middle Value</v>
          </cell>
          <cell r="B1346" t="str">
            <v>Gas</v>
          </cell>
          <cell r="C1346" t="str">
            <v>2. Middle Value</v>
          </cell>
          <cell r="D1346" t="str">
            <v>MERBAU - BASE</v>
          </cell>
          <cell r="E1346" t="str">
            <v>MERBAU</v>
          </cell>
          <cell r="F1346" t="str">
            <v>E0. On Production</v>
          </cell>
          <cell r="G1346" t="str">
            <v>PT PERTAMINA EP</v>
          </cell>
          <cell r="H1346">
            <v>298.42599999999999</v>
          </cell>
          <cell r="K1346">
            <v>2339</v>
          </cell>
          <cell r="L1346">
            <v>55</v>
          </cell>
          <cell r="M1346">
            <v>0.22855902777777784</v>
          </cell>
          <cell r="N1346">
            <v>500</v>
          </cell>
          <cell r="P1346">
            <v>0.57999999999999996</v>
          </cell>
          <cell r="Q1346">
            <v>0.22717909999999999</v>
          </cell>
          <cell r="R1346">
            <v>371.94420000000002</v>
          </cell>
          <cell r="S1346">
            <v>0.54683950000000003</v>
          </cell>
          <cell r="T1346">
            <v>0.58087690000000003</v>
          </cell>
          <cell r="U1346">
            <v>26.840472017694939</v>
          </cell>
          <cell r="V1346">
            <v>3.6234484310678348E-2</v>
          </cell>
          <cell r="AA1346">
            <v>71.564189999999996</v>
          </cell>
          <cell r="AB1346">
            <v>31.331289999999999</v>
          </cell>
          <cell r="AC1346">
            <v>0.2986335</v>
          </cell>
          <cell r="AD1346">
            <v>89.120000871000002</v>
          </cell>
          <cell r="AE1346">
            <v>13.94369</v>
          </cell>
          <cell r="AF1346">
            <v>21.28951</v>
          </cell>
        </row>
        <row r="1347">
          <cell r="A1347" t="str">
            <v>MERBAU - BASE3. High Value</v>
          </cell>
          <cell r="B1347" t="str">
            <v>Gas</v>
          </cell>
          <cell r="C1347" t="str">
            <v>3. High Value</v>
          </cell>
          <cell r="D1347" t="str">
            <v>MERBAU - BASE</v>
          </cell>
          <cell r="E1347" t="str">
            <v>MERBAU</v>
          </cell>
          <cell r="F1347" t="str">
            <v>E0. On Production</v>
          </cell>
          <cell r="G1347" t="str">
            <v>PT PERTAMINA EP</v>
          </cell>
          <cell r="H1347">
            <v>299.46899999999999</v>
          </cell>
          <cell r="K1347">
            <v>2339</v>
          </cell>
          <cell r="L1347">
            <v>55</v>
          </cell>
          <cell r="M1347">
            <v>0.22855902777777784</v>
          </cell>
          <cell r="N1347">
            <v>500</v>
          </cell>
          <cell r="P1347">
            <v>0.57999999999999996</v>
          </cell>
          <cell r="Q1347">
            <v>0.22717909999999999</v>
          </cell>
          <cell r="R1347">
            <v>371.94420000000002</v>
          </cell>
          <cell r="S1347">
            <v>0.54683950000000003</v>
          </cell>
          <cell r="T1347">
            <v>0.58087690000000003</v>
          </cell>
          <cell r="U1347">
            <v>26.840472017694939</v>
          </cell>
          <cell r="V1347">
            <v>3.6234484310678348E-2</v>
          </cell>
          <cell r="AA1347">
            <v>71.564189999999996</v>
          </cell>
          <cell r="AB1347">
            <v>31.331289999999999</v>
          </cell>
          <cell r="AC1347">
            <v>0.2986335</v>
          </cell>
          <cell r="AD1347">
            <v>89.431475611499991</v>
          </cell>
          <cell r="AE1347">
            <v>13.94369</v>
          </cell>
          <cell r="AF1347">
            <v>21.28951</v>
          </cell>
        </row>
        <row r="1348">
          <cell r="A1348" t="str">
            <v>MERUAP - BASE1. Low Value</v>
          </cell>
          <cell r="B1348" t="str">
            <v>Oil-Gas</v>
          </cell>
          <cell r="C1348" t="str">
            <v>1. Low Value</v>
          </cell>
          <cell r="D1348" t="str">
            <v>MERUAP - BASE</v>
          </cell>
          <cell r="E1348" t="str">
            <v>MERUAP</v>
          </cell>
          <cell r="F1348" t="str">
            <v>E0. On Production</v>
          </cell>
          <cell r="G1348" t="str">
            <v>PT PERTAMINA EP</v>
          </cell>
          <cell r="H1348">
            <v>3.1230000000000002</v>
          </cell>
          <cell r="I1348">
            <v>7.8E-2</v>
          </cell>
          <cell r="K1348">
            <v>1848.73133796805</v>
          </cell>
          <cell r="L1348">
            <v>55.550000000000004</v>
          </cell>
          <cell r="N1348" t="str">
            <v/>
          </cell>
          <cell r="P1348" t="str">
            <v/>
          </cell>
          <cell r="Q1348">
            <v>0.25698100000000001</v>
          </cell>
          <cell r="R1348">
            <v>101.7256</v>
          </cell>
          <cell r="S1348">
            <v>0.60406890000000002</v>
          </cell>
          <cell r="T1348">
            <v>0.74923169999999994</v>
          </cell>
          <cell r="U1348">
            <v>11.831338937680041</v>
          </cell>
          <cell r="V1348">
            <v>1.5972240161389765E-2</v>
          </cell>
          <cell r="W1348">
            <v>0.75391274626865667</v>
          </cell>
          <cell r="X1348">
            <v>50.721756259258328</v>
          </cell>
          <cell r="Y1348">
            <v>9.4448086986978375</v>
          </cell>
          <cell r="Z1348">
            <v>35.041481198729002</v>
          </cell>
          <cell r="AA1348">
            <v>9.4513730000000002</v>
          </cell>
          <cell r="AB1348">
            <v>33.579349999999998</v>
          </cell>
          <cell r="AC1348">
            <v>0.54855419999999999</v>
          </cell>
          <cell r="AD1348">
            <v>1.7131347666000001</v>
          </cell>
          <cell r="AE1348">
            <v>2.4748610000000002</v>
          </cell>
          <cell r="AF1348">
            <v>50.699170000000002</v>
          </cell>
        </row>
        <row r="1349">
          <cell r="A1349" t="str">
            <v>MERUAP - BASE2. Middle Value</v>
          </cell>
          <cell r="B1349" t="str">
            <v>Oil-Gas</v>
          </cell>
          <cell r="C1349" t="str">
            <v>2. Middle Value</v>
          </cell>
          <cell r="D1349" t="str">
            <v>MERUAP - BASE</v>
          </cell>
          <cell r="E1349" t="str">
            <v>MERUAP</v>
          </cell>
          <cell r="F1349" t="str">
            <v>E0. On Production</v>
          </cell>
          <cell r="G1349" t="str">
            <v>PT PERTAMINA EP</v>
          </cell>
          <cell r="H1349">
            <v>7.085</v>
          </cell>
          <cell r="I1349">
            <v>7.8E-2</v>
          </cell>
          <cell r="K1349">
            <v>1848.73133796805</v>
          </cell>
          <cell r="L1349">
            <v>55.550000000000004</v>
          </cell>
          <cell r="N1349" t="str">
            <v/>
          </cell>
          <cell r="P1349" t="str">
            <v/>
          </cell>
          <cell r="Q1349">
            <v>0.25698100000000001</v>
          </cell>
          <cell r="R1349">
            <v>101.7256</v>
          </cell>
          <cell r="S1349">
            <v>0.60406890000000002</v>
          </cell>
          <cell r="T1349">
            <v>0.74923169999999994</v>
          </cell>
          <cell r="U1349">
            <v>11.831338937680041</v>
          </cell>
          <cell r="V1349">
            <v>1.5972240161389765E-2</v>
          </cell>
          <cell r="W1349">
            <v>0.75391274626865667</v>
          </cell>
          <cell r="X1349">
            <v>50.721756259258328</v>
          </cell>
          <cell r="Y1349">
            <v>9.4448086986978375</v>
          </cell>
          <cell r="Z1349">
            <v>35.041481198729002</v>
          </cell>
          <cell r="AA1349">
            <v>9.4513730000000002</v>
          </cell>
          <cell r="AB1349">
            <v>33.579349999999998</v>
          </cell>
          <cell r="AC1349">
            <v>0.54855419999999999</v>
          </cell>
          <cell r="AD1349">
            <v>3.886506507</v>
          </cell>
          <cell r="AE1349">
            <v>2.4748610000000002</v>
          </cell>
          <cell r="AF1349">
            <v>50.699170000000002</v>
          </cell>
        </row>
        <row r="1350">
          <cell r="A1350" t="str">
            <v>PONDOK MAKMUR - BASE1. Low Value</v>
          </cell>
          <cell r="B1350" t="str">
            <v>Oil-Gas</v>
          </cell>
          <cell r="C1350" t="str">
            <v>1. Low Value</v>
          </cell>
          <cell r="D1350" t="str">
            <v>PONDOK MAKMUR - BASE</v>
          </cell>
          <cell r="E1350" t="str">
            <v>PONDOK MAKMUR</v>
          </cell>
          <cell r="F1350" t="str">
            <v>E0. On Production</v>
          </cell>
          <cell r="G1350" t="str">
            <v>PT PERTAMINA EP</v>
          </cell>
          <cell r="H1350">
            <v>12.698</v>
          </cell>
          <cell r="I1350">
            <v>2.105</v>
          </cell>
          <cell r="K1350">
            <v>8750</v>
          </cell>
          <cell r="L1350" t="str">
            <v/>
          </cell>
          <cell r="M1350">
            <v>0.1</v>
          </cell>
          <cell r="N1350">
            <v>100</v>
          </cell>
          <cell r="P1350" t="str">
            <v/>
          </cell>
          <cell r="Q1350">
            <v>0.1063259</v>
          </cell>
          <cell r="R1350">
            <v>118.2338</v>
          </cell>
          <cell r="S1350">
            <v>0.73395710000000003</v>
          </cell>
          <cell r="T1350">
            <v>0.79773830000000001</v>
          </cell>
          <cell r="U1350">
            <v>7.3605765679833661</v>
          </cell>
          <cell r="V1350">
            <v>9.9367364327389626E-3</v>
          </cell>
          <cell r="AA1350">
            <v>20.322590000000002</v>
          </cell>
          <cell r="AB1350">
            <v>6.6247569999999998</v>
          </cell>
          <cell r="AC1350">
            <v>0.41731740000000001</v>
          </cell>
          <cell r="AD1350">
            <v>5.2990963452000006</v>
          </cell>
          <cell r="AE1350">
            <v>18.919889999999999</v>
          </cell>
          <cell r="AF1350">
            <v>18.776109999999999</v>
          </cell>
        </row>
        <row r="1351">
          <cell r="A1351" t="str">
            <v>PONDOK MAKMUR - BASE2. Middle Value</v>
          </cell>
          <cell r="B1351" t="str">
            <v>Oil-Gas</v>
          </cell>
          <cell r="C1351" t="str">
            <v>2. Middle Value</v>
          </cell>
          <cell r="D1351" t="str">
            <v>PONDOK MAKMUR - BASE</v>
          </cell>
          <cell r="E1351" t="str">
            <v>PONDOK MAKMUR</v>
          </cell>
          <cell r="F1351" t="str">
            <v>E0. On Production</v>
          </cell>
          <cell r="G1351" t="str">
            <v>PT PERTAMINA EP</v>
          </cell>
          <cell r="H1351">
            <v>13.486000000000001</v>
          </cell>
          <cell r="I1351">
            <v>2.129</v>
          </cell>
          <cell r="K1351">
            <v>8750</v>
          </cell>
          <cell r="L1351" t="str">
            <v/>
          </cell>
          <cell r="M1351">
            <v>0.1</v>
          </cell>
          <cell r="N1351">
            <v>100</v>
          </cell>
          <cell r="P1351" t="str">
            <v/>
          </cell>
          <cell r="Q1351">
            <v>0.1063259</v>
          </cell>
          <cell r="R1351">
            <v>118.2338</v>
          </cell>
          <cell r="S1351">
            <v>0.73395710000000003</v>
          </cell>
          <cell r="T1351">
            <v>0.79773830000000001</v>
          </cell>
          <cell r="U1351">
            <v>7.3605765679833661</v>
          </cell>
          <cell r="V1351">
            <v>9.9367364327389626E-3</v>
          </cell>
          <cell r="AA1351">
            <v>20.322590000000002</v>
          </cell>
          <cell r="AB1351">
            <v>6.6247569999999998</v>
          </cell>
          <cell r="AC1351">
            <v>0.41731740000000001</v>
          </cell>
          <cell r="AD1351">
            <v>5.6279424564000005</v>
          </cell>
          <cell r="AE1351">
            <v>18.919889999999999</v>
          </cell>
          <cell r="AF1351">
            <v>18.776109999999999</v>
          </cell>
        </row>
        <row r="1352">
          <cell r="A1352" t="str">
            <v>PONDOK MAKMUR - BASE3. High Value</v>
          </cell>
          <cell r="B1352" t="str">
            <v>Oil-Gas</v>
          </cell>
          <cell r="C1352" t="str">
            <v>3. High Value</v>
          </cell>
          <cell r="D1352" t="str">
            <v>PONDOK MAKMUR - BASE</v>
          </cell>
          <cell r="E1352" t="str">
            <v>PONDOK MAKMUR</v>
          </cell>
          <cell r="F1352" t="str">
            <v>E0. On Production</v>
          </cell>
          <cell r="G1352" t="str">
            <v>PT PERTAMINA EP</v>
          </cell>
          <cell r="H1352">
            <v>13.486000000000001</v>
          </cell>
          <cell r="I1352">
            <v>2.1560000000000001</v>
          </cell>
          <cell r="K1352">
            <v>8750</v>
          </cell>
          <cell r="L1352" t="str">
            <v/>
          </cell>
          <cell r="M1352">
            <v>0.1</v>
          </cell>
          <cell r="N1352">
            <v>100</v>
          </cell>
          <cell r="P1352" t="str">
            <v/>
          </cell>
          <cell r="Q1352">
            <v>0.1063259</v>
          </cell>
          <cell r="R1352">
            <v>118.2338</v>
          </cell>
          <cell r="S1352">
            <v>0.73395710000000003</v>
          </cell>
          <cell r="T1352">
            <v>0.79773830000000001</v>
          </cell>
          <cell r="U1352">
            <v>7.3605765679833661</v>
          </cell>
          <cell r="V1352">
            <v>9.9367364327389626E-3</v>
          </cell>
          <cell r="AA1352">
            <v>20.322590000000002</v>
          </cell>
          <cell r="AB1352">
            <v>6.6247569999999998</v>
          </cell>
          <cell r="AC1352">
            <v>0.41731740000000001</v>
          </cell>
          <cell r="AD1352">
            <v>5.6279424564000005</v>
          </cell>
          <cell r="AE1352">
            <v>18.919889999999999</v>
          </cell>
          <cell r="AF1352">
            <v>18.776109999999999</v>
          </cell>
        </row>
        <row r="1353">
          <cell r="A1353" t="str">
            <v>PONDOK MULIA BASE1. Low Value</v>
          </cell>
          <cell r="B1353" t="str">
            <v>Gas</v>
          </cell>
          <cell r="C1353" t="str">
            <v>1. Low Value</v>
          </cell>
          <cell r="D1353" t="str">
            <v>PONDOK MULIA BASE</v>
          </cell>
          <cell r="E1353" t="str">
            <v>PONDOK MULIA</v>
          </cell>
          <cell r="F1353" t="str">
            <v>E0. On Production</v>
          </cell>
          <cell r="G1353" t="str">
            <v>PT PERTAMINA EP</v>
          </cell>
          <cell r="H1353">
            <v>2.6989999999999998</v>
          </cell>
          <cell r="K1353">
            <v>7217.85</v>
          </cell>
          <cell r="L1353" t="str">
            <v/>
          </cell>
          <cell r="N1353" t="str">
            <v/>
          </cell>
          <cell r="P1353" t="str">
            <v/>
          </cell>
          <cell r="Q1353">
            <v>0.16989899999999999</v>
          </cell>
          <cell r="R1353">
            <v>64.737549999999999</v>
          </cell>
          <cell r="S1353">
            <v>0.56489769999999995</v>
          </cell>
          <cell r="T1353">
            <v>0.80343279999999995</v>
          </cell>
          <cell r="U1353">
            <v>4.9919065472227437</v>
          </cell>
          <cell r="V1353">
            <v>6.7390453992935756E-3</v>
          </cell>
          <cell r="X1353">
            <v>15.705126750470372</v>
          </cell>
          <cell r="Y1353">
            <v>22.369879481854852</v>
          </cell>
          <cell r="Z1353">
            <v>3.2386829990784958</v>
          </cell>
          <cell r="AA1353">
            <v>150.43369999999999</v>
          </cell>
          <cell r="AB1353">
            <v>466.76170000000002</v>
          </cell>
          <cell r="AC1353">
            <v>0.70032559999999999</v>
          </cell>
          <cell r="AD1353">
            <v>1.8901787943999999</v>
          </cell>
          <cell r="AE1353">
            <v>2.691344</v>
          </cell>
          <cell r="AF1353">
            <v>66.364080000000001</v>
          </cell>
        </row>
        <row r="1354">
          <cell r="A1354" t="str">
            <v>PONDOK MULIA BASE2. Middle Value</v>
          </cell>
          <cell r="B1354" t="str">
            <v>Gas</v>
          </cell>
          <cell r="C1354" t="str">
            <v>2. Middle Value</v>
          </cell>
          <cell r="D1354" t="str">
            <v>PONDOK MULIA BASE</v>
          </cell>
          <cell r="E1354" t="str">
            <v>PONDOK MULIA</v>
          </cell>
          <cell r="F1354" t="str">
            <v>E0. On Production</v>
          </cell>
          <cell r="G1354" t="str">
            <v>PT PERTAMINA EP</v>
          </cell>
          <cell r="H1354">
            <v>2.6989999999999998</v>
          </cell>
          <cell r="K1354">
            <v>7217.85</v>
          </cell>
          <cell r="L1354" t="str">
            <v/>
          </cell>
          <cell r="N1354" t="str">
            <v/>
          </cell>
          <cell r="P1354" t="str">
            <v/>
          </cell>
          <cell r="Q1354">
            <v>0.16989899999999999</v>
          </cell>
          <cell r="R1354">
            <v>64.737549999999999</v>
          </cell>
          <cell r="S1354">
            <v>0.56489769999999995</v>
          </cell>
          <cell r="T1354">
            <v>0.80343279999999995</v>
          </cell>
          <cell r="U1354">
            <v>4.9919065472227437</v>
          </cell>
          <cell r="V1354">
            <v>6.7390453992935756E-3</v>
          </cell>
          <cell r="X1354">
            <v>15.705126750470372</v>
          </cell>
          <cell r="Y1354">
            <v>22.369879481854852</v>
          </cell>
          <cell r="Z1354">
            <v>3.2386829990784958</v>
          </cell>
          <cell r="AA1354">
            <v>150.43369999999999</v>
          </cell>
          <cell r="AB1354">
            <v>466.76170000000002</v>
          </cell>
          <cell r="AC1354">
            <v>0.70032559999999999</v>
          </cell>
          <cell r="AD1354">
            <v>1.8901787943999999</v>
          </cell>
          <cell r="AE1354">
            <v>2.691344</v>
          </cell>
          <cell r="AF1354">
            <v>66.364080000000001</v>
          </cell>
        </row>
        <row r="1355">
          <cell r="A1355" t="str">
            <v>PONDOK MULIA BASE3. High Value</v>
          </cell>
          <cell r="B1355" t="str">
            <v>Gas</v>
          </cell>
          <cell r="C1355" t="str">
            <v>3. High Value</v>
          </cell>
          <cell r="D1355" t="str">
            <v>PONDOK MULIA BASE</v>
          </cell>
          <cell r="E1355" t="str">
            <v>PONDOK MULIA</v>
          </cell>
          <cell r="F1355" t="str">
            <v>E0. On Production</v>
          </cell>
          <cell r="G1355" t="str">
            <v>PT PERTAMINA EP</v>
          </cell>
          <cell r="H1355">
            <v>2.6989999999999998</v>
          </cell>
          <cell r="K1355">
            <v>7217.85</v>
          </cell>
          <cell r="L1355" t="str">
            <v/>
          </cell>
          <cell r="N1355" t="str">
            <v/>
          </cell>
          <cell r="P1355" t="str">
            <v/>
          </cell>
          <cell r="Q1355">
            <v>0.16989899999999999</v>
          </cell>
          <cell r="R1355">
            <v>64.737549999999999</v>
          </cell>
          <cell r="S1355">
            <v>0.56489769999999995</v>
          </cell>
          <cell r="T1355">
            <v>0.80343279999999995</v>
          </cell>
          <cell r="U1355">
            <v>4.9919065472227437</v>
          </cell>
          <cell r="V1355">
            <v>6.7390453992935756E-3</v>
          </cell>
          <cell r="X1355">
            <v>15.705126750470372</v>
          </cell>
          <cell r="Y1355">
            <v>22.369879481854852</v>
          </cell>
          <cell r="Z1355">
            <v>3.2386829990784958</v>
          </cell>
          <cell r="AA1355">
            <v>150.43369999999999</v>
          </cell>
          <cell r="AB1355">
            <v>466.76170000000002</v>
          </cell>
          <cell r="AC1355">
            <v>0.70032559999999999</v>
          </cell>
          <cell r="AD1355">
            <v>1.8901787943999999</v>
          </cell>
          <cell r="AE1355">
            <v>2.691344</v>
          </cell>
          <cell r="AF1355">
            <v>66.364080000000001</v>
          </cell>
        </row>
        <row r="1356">
          <cell r="A1356" t="str">
            <v>PONDOK TENGAH - BASE1. Low Value</v>
          </cell>
          <cell r="B1356" t="str">
            <v>Oil-Gas</v>
          </cell>
          <cell r="C1356" t="str">
            <v>1. Low Value</v>
          </cell>
          <cell r="D1356" t="str">
            <v>PONDOK TENGAH - BASE</v>
          </cell>
          <cell r="E1356" t="str">
            <v>PONDOK TENGAH</v>
          </cell>
          <cell r="F1356" t="str">
            <v>E0. On Production</v>
          </cell>
          <cell r="G1356" t="str">
            <v>PT PERTAMINA EP</v>
          </cell>
          <cell r="H1356">
            <v>2.46</v>
          </cell>
          <cell r="I1356">
            <v>0.76300000000000001</v>
          </cell>
          <cell r="J1356">
            <v>0.31016260162601628</v>
          </cell>
          <cell r="K1356">
            <v>7218</v>
          </cell>
          <cell r="L1356" t="str">
            <v/>
          </cell>
          <cell r="M1356">
            <v>0.15</v>
          </cell>
          <cell r="N1356" t="str">
            <v/>
          </cell>
          <cell r="P1356" t="str">
            <v/>
          </cell>
          <cell r="Q1356">
            <v>0.15136160000000001</v>
          </cell>
          <cell r="R1356">
            <v>20.945219999999999</v>
          </cell>
          <cell r="S1356">
            <v>0.4849675</v>
          </cell>
          <cell r="T1356">
            <v>0.80313579999999996</v>
          </cell>
          <cell r="U1356">
            <v>1.2348160245614965</v>
          </cell>
          <cell r="V1356">
            <v>1.6669945982712372E-3</v>
          </cell>
          <cell r="AA1356">
            <v>58.637079999999997</v>
          </cell>
          <cell r="AB1356">
            <v>9.2042470000000005</v>
          </cell>
          <cell r="AC1356">
            <v>0.3104441</v>
          </cell>
          <cell r="AD1356">
            <v>0.76369248599999995</v>
          </cell>
          <cell r="AE1356">
            <v>1.6745989999999999</v>
          </cell>
          <cell r="AF1356">
            <v>5.4623650000000001</v>
          </cell>
        </row>
        <row r="1357">
          <cell r="A1357" t="str">
            <v>PONDOK TENGAH - BASE2. Middle Value</v>
          </cell>
          <cell r="B1357" t="str">
            <v>Oil-Gas</v>
          </cell>
          <cell r="C1357" t="str">
            <v>2. Middle Value</v>
          </cell>
          <cell r="D1357" t="str">
            <v>PONDOK TENGAH - BASE</v>
          </cell>
          <cell r="E1357" t="str">
            <v>PONDOK TENGAH</v>
          </cell>
          <cell r="F1357" t="str">
            <v>E0. On Production</v>
          </cell>
          <cell r="G1357" t="str">
            <v>PT PERTAMINA EP</v>
          </cell>
          <cell r="H1357">
            <v>2.46</v>
          </cell>
          <cell r="I1357">
            <v>0.76300000000000001</v>
          </cell>
          <cell r="J1357">
            <v>0.31016260162601628</v>
          </cell>
          <cell r="K1357">
            <v>7218</v>
          </cell>
          <cell r="L1357" t="str">
            <v/>
          </cell>
          <cell r="M1357">
            <v>0.15</v>
          </cell>
          <cell r="N1357" t="str">
            <v/>
          </cell>
          <cell r="P1357" t="str">
            <v/>
          </cell>
          <cell r="Q1357">
            <v>0.15136160000000001</v>
          </cell>
          <cell r="R1357">
            <v>20.945219999999999</v>
          </cell>
          <cell r="S1357">
            <v>0.4849675</v>
          </cell>
          <cell r="T1357">
            <v>0.80313579999999996</v>
          </cell>
          <cell r="U1357">
            <v>1.2348160245614965</v>
          </cell>
          <cell r="V1357">
            <v>1.6669945982712372E-3</v>
          </cell>
          <cell r="AA1357">
            <v>58.637079999999997</v>
          </cell>
          <cell r="AB1357">
            <v>9.2042470000000005</v>
          </cell>
          <cell r="AC1357">
            <v>0.3104441</v>
          </cell>
          <cell r="AD1357">
            <v>0.76369248599999995</v>
          </cell>
          <cell r="AE1357">
            <v>1.6745989999999999</v>
          </cell>
          <cell r="AF1357">
            <v>5.4623650000000001</v>
          </cell>
        </row>
        <row r="1358">
          <cell r="A1358" t="str">
            <v>PONDOK TENGAH - BASE3. High Value</v>
          </cell>
          <cell r="B1358" t="str">
            <v>Oil-Gas</v>
          </cell>
          <cell r="C1358" t="str">
            <v>3. High Value</v>
          </cell>
          <cell r="D1358" t="str">
            <v>PONDOK TENGAH - BASE</v>
          </cell>
          <cell r="E1358" t="str">
            <v>PONDOK TENGAH</v>
          </cell>
          <cell r="F1358" t="str">
            <v>E0. On Production</v>
          </cell>
          <cell r="G1358" t="str">
            <v>PT PERTAMINA EP</v>
          </cell>
          <cell r="H1358">
            <v>2.46</v>
          </cell>
          <cell r="I1358">
            <v>0.76300000000000001</v>
          </cell>
          <cell r="J1358">
            <v>0.31016260162601628</v>
          </cell>
          <cell r="K1358">
            <v>7218</v>
          </cell>
          <cell r="L1358" t="str">
            <v/>
          </cell>
          <cell r="M1358">
            <v>0.15</v>
          </cell>
          <cell r="N1358" t="str">
            <v/>
          </cell>
          <cell r="P1358" t="str">
            <v/>
          </cell>
          <cell r="Q1358">
            <v>0.15136160000000001</v>
          </cell>
          <cell r="R1358">
            <v>20.945219999999999</v>
          </cell>
          <cell r="S1358">
            <v>0.4849675</v>
          </cell>
          <cell r="T1358">
            <v>0.80313579999999996</v>
          </cell>
          <cell r="U1358">
            <v>1.2348160245614965</v>
          </cell>
          <cell r="V1358">
            <v>1.6669945982712372E-3</v>
          </cell>
          <cell r="AA1358">
            <v>58.637079999999997</v>
          </cell>
          <cell r="AB1358">
            <v>9.2042470000000005</v>
          </cell>
          <cell r="AC1358">
            <v>0.3104441</v>
          </cell>
          <cell r="AD1358">
            <v>0.76369248599999995</v>
          </cell>
          <cell r="AE1358">
            <v>1.6745989999999999</v>
          </cell>
          <cell r="AF1358">
            <v>5.4623650000000001</v>
          </cell>
        </row>
        <row r="1359">
          <cell r="A1359" t="str">
            <v>PRABUMENANG - BASE1. Low Value</v>
          </cell>
          <cell r="B1359" t="str">
            <v>Gas</v>
          </cell>
          <cell r="C1359" t="str">
            <v>1. Low Value</v>
          </cell>
          <cell r="D1359" t="str">
            <v>PRABUMENANG - BASE</v>
          </cell>
          <cell r="E1359" t="str">
            <v>PRABUMENANG</v>
          </cell>
          <cell r="F1359" t="str">
            <v>E0. On Production</v>
          </cell>
          <cell r="G1359" t="str">
            <v>PT PERTAMINA EP</v>
          </cell>
          <cell r="H1359">
            <v>72.900000000000006</v>
          </cell>
          <cell r="K1359">
            <v>5049</v>
          </cell>
          <cell r="L1359" t="str">
            <v/>
          </cell>
          <cell r="M1359">
            <v>0.16</v>
          </cell>
          <cell r="N1359" t="str">
            <v/>
          </cell>
          <cell r="P1359" t="str">
            <v/>
          </cell>
          <cell r="Q1359">
            <v>0.164822</v>
          </cell>
          <cell r="R1359">
            <v>283.06119999999999</v>
          </cell>
          <cell r="S1359">
            <v>0.51940850000000005</v>
          </cell>
          <cell r="T1359">
            <v>0.80343279999999995</v>
          </cell>
          <cell r="U1359">
            <v>19.469470185128358</v>
          </cell>
          <cell r="V1359">
            <v>2.6283673830145959E-2</v>
          </cell>
          <cell r="AA1359">
            <v>132.05590000000001</v>
          </cell>
          <cell r="AB1359">
            <v>45.450769999999999</v>
          </cell>
          <cell r="AC1359">
            <v>0.79980359999999995</v>
          </cell>
          <cell r="AD1359">
            <v>58.305682439999998</v>
          </cell>
          <cell r="AE1359">
            <v>23.239730000000002</v>
          </cell>
          <cell r="AF1359">
            <v>145.77449999999999</v>
          </cell>
        </row>
        <row r="1360">
          <cell r="A1360" t="str">
            <v>PRABUMENANG - BASE2. Middle Value</v>
          </cell>
          <cell r="B1360" t="str">
            <v>Gas</v>
          </cell>
          <cell r="C1360" t="str">
            <v>2. Middle Value</v>
          </cell>
          <cell r="D1360" t="str">
            <v>PRABUMENANG - BASE</v>
          </cell>
          <cell r="E1360" t="str">
            <v>PRABUMENANG</v>
          </cell>
          <cell r="F1360" t="str">
            <v>E0. On Production</v>
          </cell>
          <cell r="G1360" t="str">
            <v>PT PERTAMINA EP</v>
          </cell>
          <cell r="H1360">
            <v>72.900000000000006</v>
          </cell>
          <cell r="K1360">
            <v>5049</v>
          </cell>
          <cell r="L1360" t="str">
            <v/>
          </cell>
          <cell r="M1360">
            <v>0.16</v>
          </cell>
          <cell r="N1360" t="str">
            <v/>
          </cell>
          <cell r="P1360" t="str">
            <v/>
          </cell>
          <cell r="Q1360">
            <v>0.164822</v>
          </cell>
          <cell r="R1360">
            <v>283.06119999999999</v>
          </cell>
          <cell r="S1360">
            <v>0.51940850000000005</v>
          </cell>
          <cell r="T1360">
            <v>0.80343279999999995</v>
          </cell>
          <cell r="U1360">
            <v>19.469470185128358</v>
          </cell>
          <cell r="V1360">
            <v>2.6283673830145959E-2</v>
          </cell>
          <cell r="AA1360">
            <v>132.05590000000001</v>
          </cell>
          <cell r="AB1360">
            <v>45.450769999999999</v>
          </cell>
          <cell r="AC1360">
            <v>0.79980359999999995</v>
          </cell>
          <cell r="AD1360">
            <v>58.305682439999998</v>
          </cell>
          <cell r="AE1360">
            <v>23.239730000000002</v>
          </cell>
          <cell r="AF1360">
            <v>145.77449999999999</v>
          </cell>
        </row>
        <row r="1361">
          <cell r="A1361" t="str">
            <v>PRABUMENANG - BASE3. High Value</v>
          </cell>
          <cell r="B1361" t="str">
            <v>Gas</v>
          </cell>
          <cell r="C1361" t="str">
            <v>3. High Value</v>
          </cell>
          <cell r="D1361" t="str">
            <v>PRABUMENANG - BASE</v>
          </cell>
          <cell r="E1361" t="str">
            <v>PRABUMENANG</v>
          </cell>
          <cell r="F1361" t="str">
            <v>E0. On Production</v>
          </cell>
          <cell r="G1361" t="str">
            <v>PT PERTAMINA EP</v>
          </cell>
          <cell r="H1361">
            <v>72.900000000000006</v>
          </cell>
          <cell r="K1361">
            <v>5049</v>
          </cell>
          <cell r="L1361" t="str">
            <v/>
          </cell>
          <cell r="M1361">
            <v>0.16</v>
          </cell>
          <cell r="N1361" t="str">
            <v/>
          </cell>
          <cell r="P1361" t="str">
            <v/>
          </cell>
          <cell r="Q1361">
            <v>0.164822</v>
          </cell>
          <cell r="R1361">
            <v>283.06119999999999</v>
          </cell>
          <cell r="S1361">
            <v>0.51940850000000005</v>
          </cell>
          <cell r="T1361">
            <v>0.80343279999999995</v>
          </cell>
          <cell r="U1361">
            <v>19.469470185128358</v>
          </cell>
          <cell r="V1361">
            <v>2.6283673830145959E-2</v>
          </cell>
          <cell r="AA1361">
            <v>132.05590000000001</v>
          </cell>
          <cell r="AB1361">
            <v>45.450769999999999</v>
          </cell>
          <cell r="AC1361">
            <v>0.79980359999999995</v>
          </cell>
          <cell r="AD1361">
            <v>58.305682439999998</v>
          </cell>
          <cell r="AE1361">
            <v>23.239730000000002</v>
          </cell>
          <cell r="AF1361">
            <v>145.77449999999999</v>
          </cell>
        </row>
        <row r="1362">
          <cell r="A1362" t="str">
            <v>MERUAP - BASE3. High Value</v>
          </cell>
          <cell r="B1362" t="str">
            <v>Oil-Gas</v>
          </cell>
          <cell r="C1362" t="str">
            <v>3. High Value</v>
          </cell>
          <cell r="D1362" t="str">
            <v>MERUAP - BASE</v>
          </cell>
          <cell r="E1362" t="str">
            <v>MERUAP</v>
          </cell>
          <cell r="F1362" t="str">
            <v>E0. On Production</v>
          </cell>
          <cell r="G1362" t="str">
            <v>PT PERTAMINA EP</v>
          </cell>
          <cell r="H1362">
            <v>11.047000000000001</v>
          </cell>
          <cell r="I1362">
            <v>7.8E-2</v>
          </cell>
          <cell r="K1362">
            <v>1848.73133796805</v>
          </cell>
          <cell r="L1362">
            <v>55.550000000000004</v>
          </cell>
          <cell r="N1362" t="str">
            <v/>
          </cell>
          <cell r="P1362" t="str">
            <v/>
          </cell>
          <cell r="Q1362">
            <v>0.25698100000000001</v>
          </cell>
          <cell r="R1362">
            <v>101.7256</v>
          </cell>
          <cell r="S1362">
            <v>0.60406890000000002</v>
          </cell>
          <cell r="T1362">
            <v>0.74923169999999994</v>
          </cell>
          <cell r="U1362">
            <v>11.831338937680041</v>
          </cell>
          <cell r="V1362">
            <v>1.5972240161389765E-2</v>
          </cell>
          <cell r="W1362">
            <v>0.75391274626865667</v>
          </cell>
          <cell r="X1362">
            <v>50.721756259258328</v>
          </cell>
          <cell r="Y1362">
            <v>9.4448086986978375</v>
          </cell>
          <cell r="Z1362">
            <v>35.041481198729002</v>
          </cell>
          <cell r="AA1362">
            <v>9.4513730000000002</v>
          </cell>
          <cell r="AB1362">
            <v>33.579349999999998</v>
          </cell>
          <cell r="AC1362">
            <v>0.54855419999999999</v>
          </cell>
          <cell r="AD1362">
            <v>6.0598782474000004</v>
          </cell>
          <cell r="AE1362">
            <v>2.4748610000000002</v>
          </cell>
          <cell r="AF1362">
            <v>50.699170000000002</v>
          </cell>
        </row>
        <row r="1363">
          <cell r="A1363" t="str">
            <v>PENGEMBANGAN LAPANGAN MERUAP POFD1. Low Value</v>
          </cell>
          <cell r="B1363" t="str">
            <v>Oil-Gas</v>
          </cell>
          <cell r="C1363" t="str">
            <v>1. Low Value</v>
          </cell>
          <cell r="D1363" t="str">
            <v>PENGEMBANGAN LAPANGAN MERUAP POFD</v>
          </cell>
          <cell r="E1363" t="str">
            <v>MERUAP</v>
          </cell>
          <cell r="F1363" t="str">
            <v>E3. Justified for Development</v>
          </cell>
          <cell r="G1363" t="str">
            <v>PT PERTAMINA EP</v>
          </cell>
          <cell r="H1363">
            <v>3.1230000000000002</v>
          </cell>
          <cell r="K1363">
            <v>1848.73133796805</v>
          </cell>
          <cell r="L1363">
            <v>55.550000000000004</v>
          </cell>
          <cell r="N1363" t="str">
            <v/>
          </cell>
          <cell r="P1363" t="str">
            <v/>
          </cell>
          <cell r="Q1363">
            <v>0.25698100000000001</v>
          </cell>
          <cell r="R1363">
            <v>101.7256</v>
          </cell>
          <cell r="S1363">
            <v>0.60406890000000002</v>
          </cell>
          <cell r="T1363">
            <v>0.74923169999999994</v>
          </cell>
          <cell r="U1363">
            <v>11.831338937680041</v>
          </cell>
          <cell r="V1363">
            <v>1.5972240161389765E-2</v>
          </cell>
          <cell r="W1363">
            <v>0.75391274626865667</v>
          </cell>
          <cell r="X1363">
            <v>50.721756259258328</v>
          </cell>
          <cell r="Y1363">
            <v>9.4448086986978375</v>
          </cell>
          <cell r="Z1363">
            <v>35.041481198729002</v>
          </cell>
          <cell r="AA1363">
            <v>9.4513730000000002</v>
          </cell>
          <cell r="AB1363">
            <v>33.579349999999998</v>
          </cell>
          <cell r="AC1363">
            <v>0.54855419999999999</v>
          </cell>
          <cell r="AD1363">
            <v>1.7131347666000001</v>
          </cell>
          <cell r="AE1363">
            <v>2.4748610000000002</v>
          </cell>
          <cell r="AF1363">
            <v>50.699170000000002</v>
          </cell>
        </row>
        <row r="1364">
          <cell r="A1364" t="str">
            <v>PENGEMBANGAN LAPANGAN MERUAP POFD2. Middle Value</v>
          </cell>
          <cell r="B1364" t="str">
            <v>Oil-Gas</v>
          </cell>
          <cell r="C1364" t="str">
            <v>2. Middle Value</v>
          </cell>
          <cell r="D1364" t="str">
            <v>PENGEMBANGAN LAPANGAN MERUAP POFD</v>
          </cell>
          <cell r="E1364" t="str">
            <v>MERUAP</v>
          </cell>
          <cell r="F1364" t="str">
            <v>E3. Justified for Development</v>
          </cell>
          <cell r="G1364" t="str">
            <v>PT PERTAMINA EP</v>
          </cell>
          <cell r="H1364">
            <v>7.085</v>
          </cell>
          <cell r="K1364">
            <v>1848.73133796805</v>
          </cell>
          <cell r="L1364">
            <v>55.550000000000004</v>
          </cell>
          <cell r="N1364" t="str">
            <v/>
          </cell>
          <cell r="P1364" t="str">
            <v/>
          </cell>
          <cell r="Q1364">
            <v>0.25698100000000001</v>
          </cell>
          <cell r="R1364">
            <v>101.7256</v>
          </cell>
          <cell r="S1364">
            <v>0.60406890000000002</v>
          </cell>
          <cell r="T1364">
            <v>0.74923169999999994</v>
          </cell>
          <cell r="U1364">
            <v>11.831338937680041</v>
          </cell>
          <cell r="V1364">
            <v>1.5972240161389765E-2</v>
          </cell>
          <cell r="W1364">
            <v>0.75391274626865667</v>
          </cell>
          <cell r="X1364">
            <v>50.721756259258328</v>
          </cell>
          <cell r="Y1364">
            <v>9.4448086986978375</v>
          </cell>
          <cell r="Z1364">
            <v>35.041481198729002</v>
          </cell>
          <cell r="AA1364">
            <v>9.4513730000000002</v>
          </cell>
          <cell r="AB1364">
            <v>33.579349999999998</v>
          </cell>
          <cell r="AC1364">
            <v>0.54855419999999999</v>
          </cell>
          <cell r="AD1364">
            <v>3.886506507</v>
          </cell>
          <cell r="AE1364">
            <v>2.4748610000000002</v>
          </cell>
          <cell r="AF1364">
            <v>50.699170000000002</v>
          </cell>
        </row>
        <row r="1365">
          <cell r="A1365" t="str">
            <v>PENGEMBANGAN LAPANGAN MERUAP POFD3. High Value</v>
          </cell>
          <cell r="B1365" t="str">
            <v>Oil-Gas</v>
          </cell>
          <cell r="C1365" t="str">
            <v>3. High Value</v>
          </cell>
          <cell r="D1365" t="str">
            <v>PENGEMBANGAN LAPANGAN MERUAP POFD</v>
          </cell>
          <cell r="E1365" t="str">
            <v>MERUAP</v>
          </cell>
          <cell r="F1365" t="str">
            <v>E3. Justified for Development</v>
          </cell>
          <cell r="G1365" t="str">
            <v>PT PERTAMINA EP</v>
          </cell>
          <cell r="H1365">
            <v>11.047000000000001</v>
          </cell>
          <cell r="K1365">
            <v>1848.73133796805</v>
          </cell>
          <cell r="L1365">
            <v>55.550000000000004</v>
          </cell>
          <cell r="N1365" t="str">
            <v/>
          </cell>
          <cell r="P1365" t="str">
            <v/>
          </cell>
          <cell r="Q1365">
            <v>0.25698100000000001</v>
          </cell>
          <cell r="R1365">
            <v>101.7256</v>
          </cell>
          <cell r="S1365">
            <v>0.60406890000000002</v>
          </cell>
          <cell r="T1365">
            <v>0.74923169999999994</v>
          </cell>
          <cell r="U1365">
            <v>11.831338937680041</v>
          </cell>
          <cell r="V1365">
            <v>1.5972240161389765E-2</v>
          </cell>
          <cell r="W1365">
            <v>0.75391274626865667</v>
          </cell>
          <cell r="X1365">
            <v>50.721756259258328</v>
          </cell>
          <cell r="Y1365">
            <v>9.4448086986978375</v>
          </cell>
          <cell r="Z1365">
            <v>35.041481198729002</v>
          </cell>
          <cell r="AA1365">
            <v>9.4513730000000002</v>
          </cell>
          <cell r="AB1365">
            <v>33.579349999999998</v>
          </cell>
          <cell r="AC1365">
            <v>0.54855419999999999</v>
          </cell>
          <cell r="AD1365">
            <v>6.0598782474000004</v>
          </cell>
          <cell r="AE1365">
            <v>2.4748610000000002</v>
          </cell>
          <cell r="AF1365">
            <v>50.699170000000002</v>
          </cell>
        </row>
        <row r="1366">
          <cell r="A1366" t="str">
            <v>MERUO SENAMI - BASE1. Low Value</v>
          </cell>
          <cell r="B1366" t="str">
            <v>Oil-Gas</v>
          </cell>
          <cell r="C1366" t="str">
            <v>1. Low Value</v>
          </cell>
          <cell r="D1366" t="str">
            <v>MERUO SENAMI - BASE</v>
          </cell>
          <cell r="E1366" t="str">
            <v>MERUO SENAMI</v>
          </cell>
          <cell r="F1366" t="str">
            <v>E4. Production Pending</v>
          </cell>
          <cell r="G1366" t="str">
            <v>PT PERTAMINA EP</v>
          </cell>
          <cell r="H1366">
            <v>0.20599999999999999</v>
          </cell>
          <cell r="K1366">
            <v>1575</v>
          </cell>
          <cell r="L1366">
            <v>70.95</v>
          </cell>
          <cell r="M1366">
            <v>0.25</v>
          </cell>
          <cell r="N1366">
            <v>65</v>
          </cell>
          <cell r="P1366" t="str">
            <v/>
          </cell>
          <cell r="Q1366">
            <v>0.24524119999999999</v>
          </cell>
          <cell r="R1366">
            <v>124.37779999999999</v>
          </cell>
          <cell r="S1366">
            <v>0.66881950000000001</v>
          </cell>
          <cell r="T1366">
            <v>0.56112949999999995</v>
          </cell>
          <cell r="U1366">
            <v>11.447438825392664</v>
          </cell>
          <cell r="V1366">
            <v>1.5453977196924238E-2</v>
          </cell>
          <cell r="AA1366">
            <v>10.346019999999999</v>
          </cell>
          <cell r="AB1366">
            <v>2.4315389999999999</v>
          </cell>
          <cell r="AC1366">
            <v>0.54493400000000003</v>
          </cell>
          <cell r="AD1366">
            <v>0.112256404</v>
          </cell>
          <cell r="AE1366">
            <v>2.8602959999999999</v>
          </cell>
          <cell r="AF1366">
            <v>36.634889999999999</v>
          </cell>
        </row>
        <row r="1367">
          <cell r="A1367" t="str">
            <v>MERUO SENAMI - BASE2. Middle Value</v>
          </cell>
          <cell r="B1367" t="str">
            <v>Oil-Gas</v>
          </cell>
          <cell r="C1367" t="str">
            <v>2. Middle Value</v>
          </cell>
          <cell r="D1367" t="str">
            <v>MERUO SENAMI - BASE</v>
          </cell>
          <cell r="E1367" t="str">
            <v>MERUO SENAMI</v>
          </cell>
          <cell r="F1367" t="str">
            <v>E4. Production Pending</v>
          </cell>
          <cell r="G1367" t="str">
            <v>PT PERTAMINA EP</v>
          </cell>
          <cell r="H1367">
            <v>0.20599999999999999</v>
          </cell>
          <cell r="K1367">
            <v>1575</v>
          </cell>
          <cell r="L1367">
            <v>70.95</v>
          </cell>
          <cell r="M1367">
            <v>0.25</v>
          </cell>
          <cell r="N1367">
            <v>65</v>
          </cell>
          <cell r="P1367" t="str">
            <v/>
          </cell>
          <cell r="Q1367">
            <v>0.24524119999999999</v>
          </cell>
          <cell r="R1367">
            <v>124.37779999999999</v>
          </cell>
          <cell r="S1367">
            <v>0.66881950000000001</v>
          </cell>
          <cell r="T1367">
            <v>0.56112949999999995</v>
          </cell>
          <cell r="U1367">
            <v>11.447438825392664</v>
          </cell>
          <cell r="V1367">
            <v>1.5453977196924238E-2</v>
          </cell>
          <cell r="AA1367">
            <v>10.346019999999999</v>
          </cell>
          <cell r="AB1367">
            <v>2.4315389999999999</v>
          </cell>
          <cell r="AC1367">
            <v>0.54493400000000003</v>
          </cell>
          <cell r="AD1367">
            <v>0.112256404</v>
          </cell>
          <cell r="AE1367">
            <v>2.8602959999999999</v>
          </cell>
          <cell r="AF1367">
            <v>36.634889999999999</v>
          </cell>
        </row>
        <row r="1368">
          <cell r="A1368" t="str">
            <v>MERUO SENAMI - BASE3. High Value</v>
          </cell>
          <cell r="B1368" t="str">
            <v>Oil-Gas</v>
          </cell>
          <cell r="C1368" t="str">
            <v>3. High Value</v>
          </cell>
          <cell r="D1368" t="str">
            <v>MERUO SENAMI - BASE</v>
          </cell>
          <cell r="E1368" t="str">
            <v>MERUO SENAMI</v>
          </cell>
          <cell r="F1368" t="str">
            <v>E4. Production Pending</v>
          </cell>
          <cell r="G1368" t="str">
            <v>PT PERTAMINA EP</v>
          </cell>
          <cell r="H1368">
            <v>0.20599999999999999</v>
          </cell>
          <cell r="K1368">
            <v>1575</v>
          </cell>
          <cell r="L1368">
            <v>70.95</v>
          </cell>
          <cell r="M1368">
            <v>0.25</v>
          </cell>
          <cell r="N1368">
            <v>65</v>
          </cell>
          <cell r="P1368" t="str">
            <v/>
          </cell>
          <cell r="Q1368">
            <v>0.24524119999999999</v>
          </cell>
          <cell r="R1368">
            <v>124.37779999999999</v>
          </cell>
          <cell r="S1368">
            <v>0.66881950000000001</v>
          </cell>
          <cell r="T1368">
            <v>0.56112949999999995</v>
          </cell>
          <cell r="U1368">
            <v>11.447438825392664</v>
          </cell>
          <cell r="V1368">
            <v>1.5453977196924238E-2</v>
          </cell>
          <cell r="AA1368">
            <v>10.346019999999999</v>
          </cell>
          <cell r="AB1368">
            <v>2.4315389999999999</v>
          </cell>
          <cell r="AC1368">
            <v>0.54493400000000003</v>
          </cell>
          <cell r="AD1368">
            <v>0.112256404</v>
          </cell>
          <cell r="AE1368">
            <v>2.8602959999999999</v>
          </cell>
          <cell r="AF1368">
            <v>36.634889999999999</v>
          </cell>
        </row>
        <row r="1369">
          <cell r="A1369" t="str">
            <v>META - BASE1. Low Value</v>
          </cell>
          <cell r="B1369" t="str">
            <v>Oil-Gas</v>
          </cell>
          <cell r="C1369" t="str">
            <v>1. Low Value</v>
          </cell>
          <cell r="D1369" t="str">
            <v>META - BASE</v>
          </cell>
          <cell r="E1369" t="str">
            <v>META</v>
          </cell>
          <cell r="F1369" t="str">
            <v>E0. On Production</v>
          </cell>
          <cell r="G1369" t="str">
            <v>PT MEDCO E&amp;P INDONESIA</v>
          </cell>
          <cell r="H1369">
            <v>0.55000000000000004</v>
          </cell>
          <cell r="I1369">
            <v>0.04</v>
          </cell>
          <cell r="K1369">
            <v>4200</v>
          </cell>
          <cell r="L1369">
            <v>97.350000000000009</v>
          </cell>
          <cell r="M1369">
            <v>0.21</v>
          </cell>
          <cell r="N1369">
            <v>280</v>
          </cell>
          <cell r="O1369">
            <v>0</v>
          </cell>
          <cell r="P1369" t="str">
            <v/>
          </cell>
          <cell r="Q1369">
            <v>0.21319070000000001</v>
          </cell>
          <cell r="R1369">
            <v>238.8879</v>
          </cell>
          <cell r="S1369">
            <v>0.6442987</v>
          </cell>
          <cell r="T1369">
            <v>0.81899379999999999</v>
          </cell>
          <cell r="U1369">
            <v>26.8738740481813</v>
          </cell>
          <cell r="V1369">
            <v>3.6279576861539785E-2</v>
          </cell>
          <cell r="AA1369">
            <v>55.6828</v>
          </cell>
          <cell r="AB1369">
            <v>104.88460000000001</v>
          </cell>
          <cell r="AC1369">
            <v>0.2308317</v>
          </cell>
          <cell r="AD1369">
            <v>0.12695743500000001</v>
          </cell>
          <cell r="AE1369">
            <v>9.2786249999999999</v>
          </cell>
          <cell r="AF1369">
            <v>760.00900000000001</v>
          </cell>
        </row>
        <row r="1370">
          <cell r="A1370" t="str">
            <v>META - BASE2. Middle Value</v>
          </cell>
          <cell r="B1370" t="str">
            <v>Oil-Gas</v>
          </cell>
          <cell r="C1370" t="str">
            <v>2. Middle Value</v>
          </cell>
          <cell r="D1370" t="str">
            <v>META - BASE</v>
          </cell>
          <cell r="E1370" t="str">
            <v>META</v>
          </cell>
          <cell r="F1370" t="str">
            <v>E0. On Production</v>
          </cell>
          <cell r="G1370" t="str">
            <v>PT MEDCO E&amp;P INDONESIA</v>
          </cell>
          <cell r="H1370">
            <v>0.55000000000000004</v>
          </cell>
          <cell r="I1370">
            <v>6.0999999999999999E-2</v>
          </cell>
          <cell r="K1370">
            <v>4200</v>
          </cell>
          <cell r="L1370">
            <v>97.350000000000009</v>
          </cell>
          <cell r="M1370">
            <v>0.21</v>
          </cell>
          <cell r="N1370">
            <v>280</v>
          </cell>
          <cell r="O1370">
            <v>0</v>
          </cell>
          <cell r="P1370" t="str">
            <v/>
          </cell>
          <cell r="Q1370">
            <v>0.21319070000000001</v>
          </cell>
          <cell r="R1370">
            <v>238.8879</v>
          </cell>
          <cell r="S1370">
            <v>0.6442987</v>
          </cell>
          <cell r="T1370">
            <v>0.81899379999999999</v>
          </cell>
          <cell r="U1370">
            <v>26.8738740481813</v>
          </cell>
          <cell r="V1370">
            <v>3.6279576861539785E-2</v>
          </cell>
          <cell r="AA1370">
            <v>55.6828</v>
          </cell>
          <cell r="AB1370">
            <v>104.88460000000001</v>
          </cell>
          <cell r="AC1370">
            <v>0.2308317</v>
          </cell>
          <cell r="AD1370">
            <v>0.12695743500000001</v>
          </cell>
          <cell r="AE1370">
            <v>9.2786249999999999</v>
          </cell>
          <cell r="AF1370">
            <v>760.00900000000001</v>
          </cell>
        </row>
        <row r="1371">
          <cell r="A1371" t="str">
            <v>META - BASE3. High Value</v>
          </cell>
          <cell r="B1371" t="str">
            <v>Oil-Gas</v>
          </cell>
          <cell r="C1371" t="str">
            <v>3. High Value</v>
          </cell>
          <cell r="D1371" t="str">
            <v>META - BASE</v>
          </cell>
          <cell r="E1371" t="str">
            <v>META</v>
          </cell>
          <cell r="F1371" t="str">
            <v>E0. On Production</v>
          </cell>
          <cell r="G1371" t="str">
            <v>PT MEDCO E&amp;P INDONESIA</v>
          </cell>
          <cell r="H1371">
            <v>0.55000000000000004</v>
          </cell>
          <cell r="I1371">
            <v>6.0999999999999999E-2</v>
          </cell>
          <cell r="K1371">
            <v>4200</v>
          </cell>
          <cell r="L1371">
            <v>97.350000000000009</v>
          </cell>
          <cell r="M1371">
            <v>0.21</v>
          </cell>
          <cell r="N1371">
            <v>280</v>
          </cell>
          <cell r="O1371">
            <v>0</v>
          </cell>
          <cell r="P1371" t="str">
            <v/>
          </cell>
          <cell r="Q1371">
            <v>0.21319070000000001</v>
          </cell>
          <cell r="R1371">
            <v>238.8879</v>
          </cell>
          <cell r="S1371">
            <v>0.6442987</v>
          </cell>
          <cell r="T1371">
            <v>0.81899379999999999</v>
          </cell>
          <cell r="U1371">
            <v>26.8738740481813</v>
          </cell>
          <cell r="V1371">
            <v>3.6279576861539785E-2</v>
          </cell>
          <cell r="AA1371">
            <v>55.6828</v>
          </cell>
          <cell r="AB1371">
            <v>104.88460000000001</v>
          </cell>
          <cell r="AC1371">
            <v>0.2308317</v>
          </cell>
          <cell r="AD1371">
            <v>0.12695743500000001</v>
          </cell>
          <cell r="AE1371">
            <v>9.2786249999999999</v>
          </cell>
          <cell r="AF1371">
            <v>760.00900000000001</v>
          </cell>
        </row>
        <row r="1372">
          <cell r="A1372" t="str">
            <v>MINAS - BASE1. Low Value</v>
          </cell>
          <cell r="B1372" t="str">
            <v>Oil-Gas</v>
          </cell>
          <cell r="C1372" t="str">
            <v>1. Low Value</v>
          </cell>
          <cell r="D1372" t="str">
            <v>MINAS - BASE</v>
          </cell>
          <cell r="E1372" t="str">
            <v>MINAS</v>
          </cell>
          <cell r="F1372" t="str">
            <v>E0. On Production</v>
          </cell>
          <cell r="G1372" t="str">
            <v>PT PERTAMINA HULU ROKAN</v>
          </cell>
          <cell r="H1372">
            <v>1153.433</v>
          </cell>
          <cell r="K1372">
            <v>1750</v>
          </cell>
          <cell r="L1372" t="str">
            <v/>
          </cell>
          <cell r="N1372" t="str">
            <v/>
          </cell>
          <cell r="P1372" t="str">
            <v/>
          </cell>
          <cell r="Q1372">
            <v>0.40023110000000001</v>
          </cell>
          <cell r="R1372">
            <v>537.71259999999995</v>
          </cell>
          <cell r="S1372">
            <v>0.44214720000000002</v>
          </cell>
          <cell r="T1372">
            <v>0.77406489999999994</v>
          </cell>
          <cell r="U1372">
            <v>73.655519951372639</v>
          </cell>
          <cell r="V1372">
            <v>9.9434532310511525E-2</v>
          </cell>
          <cell r="X1372">
            <v>626.71364927671925</v>
          </cell>
          <cell r="Y1372">
            <v>446.48671080519017</v>
          </cell>
          <cell r="Z1372">
            <v>2118.0706395596408</v>
          </cell>
          <cell r="AA1372">
            <v>446.25490000000002</v>
          </cell>
          <cell r="AB1372">
            <v>2117.181</v>
          </cell>
          <cell r="AC1372">
            <v>0.35211379999999998</v>
          </cell>
          <cell r="AD1372">
            <v>406.13967667539998</v>
          </cell>
          <cell r="AE1372">
            <v>15.691599999999999</v>
          </cell>
          <cell r="AF1372">
            <v>626.70060000000001</v>
          </cell>
        </row>
        <row r="1373">
          <cell r="A1373" t="str">
            <v>MINAS - BASE2. Middle Value</v>
          </cell>
          <cell r="B1373" t="str">
            <v>Oil-Gas</v>
          </cell>
          <cell r="C1373" t="str">
            <v>2. Middle Value</v>
          </cell>
          <cell r="D1373" t="str">
            <v>MINAS - BASE</v>
          </cell>
          <cell r="E1373" t="str">
            <v>MINAS</v>
          </cell>
          <cell r="F1373" t="str">
            <v>E0. On Production</v>
          </cell>
          <cell r="G1373" t="str">
            <v>PT PERTAMINA HULU ROKAN</v>
          </cell>
          <cell r="H1373">
            <v>1153.433</v>
          </cell>
          <cell r="K1373">
            <v>1750</v>
          </cell>
          <cell r="L1373" t="str">
            <v/>
          </cell>
          <cell r="N1373" t="str">
            <v/>
          </cell>
          <cell r="P1373" t="str">
            <v/>
          </cell>
          <cell r="Q1373">
            <v>0.40023110000000001</v>
          </cell>
          <cell r="R1373">
            <v>537.71259999999995</v>
          </cell>
          <cell r="S1373">
            <v>0.44214720000000002</v>
          </cell>
          <cell r="T1373">
            <v>0.77406489999999994</v>
          </cell>
          <cell r="U1373">
            <v>73.655519951372639</v>
          </cell>
          <cell r="V1373">
            <v>9.9434532310511525E-2</v>
          </cell>
          <cell r="X1373">
            <v>626.71364927671925</v>
          </cell>
          <cell r="Y1373">
            <v>446.48671080519017</v>
          </cell>
          <cell r="Z1373">
            <v>2118.0706395596408</v>
          </cell>
          <cell r="AA1373">
            <v>446.25490000000002</v>
          </cell>
          <cell r="AB1373">
            <v>2117.181</v>
          </cell>
          <cell r="AC1373">
            <v>0.35211379999999998</v>
          </cell>
          <cell r="AD1373">
            <v>406.13967667539998</v>
          </cell>
          <cell r="AE1373">
            <v>15.691599999999999</v>
          </cell>
          <cell r="AF1373">
            <v>626.70060000000001</v>
          </cell>
        </row>
        <row r="1374">
          <cell r="A1374" t="str">
            <v>MINAS - BASE3. High Value</v>
          </cell>
          <cell r="B1374" t="str">
            <v>Oil-Gas</v>
          </cell>
          <cell r="C1374" t="str">
            <v>3. High Value</v>
          </cell>
          <cell r="D1374" t="str">
            <v>MINAS - BASE</v>
          </cell>
          <cell r="E1374" t="str">
            <v>MINAS</v>
          </cell>
          <cell r="F1374" t="str">
            <v>E0. On Production</v>
          </cell>
          <cell r="G1374" t="str">
            <v>PT PERTAMINA HULU ROKAN</v>
          </cell>
          <cell r="H1374">
            <v>1153.433</v>
          </cell>
          <cell r="K1374">
            <v>1750</v>
          </cell>
          <cell r="L1374" t="str">
            <v/>
          </cell>
          <cell r="N1374" t="str">
            <v/>
          </cell>
          <cell r="P1374" t="str">
            <v/>
          </cell>
          <cell r="Q1374">
            <v>0.40023110000000001</v>
          </cell>
          <cell r="R1374">
            <v>537.71259999999995</v>
          </cell>
          <cell r="S1374">
            <v>0.44214720000000002</v>
          </cell>
          <cell r="T1374">
            <v>0.77406489999999994</v>
          </cell>
          <cell r="U1374">
            <v>73.655519951372639</v>
          </cell>
          <cell r="V1374">
            <v>9.9434532310511525E-2</v>
          </cell>
          <cell r="X1374">
            <v>626.71364927671925</v>
          </cell>
          <cell r="Y1374">
            <v>446.48671080519017</v>
          </cell>
          <cell r="Z1374">
            <v>2118.0706395596408</v>
          </cell>
          <cell r="AA1374">
            <v>446.25490000000002</v>
          </cell>
          <cell r="AB1374">
            <v>2117.181</v>
          </cell>
          <cell r="AC1374">
            <v>0.35211379999999998</v>
          </cell>
          <cell r="AD1374">
            <v>406.13967667539998</v>
          </cell>
          <cell r="AE1374">
            <v>15.691599999999999</v>
          </cell>
          <cell r="AF1374">
            <v>626.70060000000001</v>
          </cell>
        </row>
        <row r="1375">
          <cell r="A1375" t="str">
            <v>MINDAL - BASE1. Low Value</v>
          </cell>
          <cell r="B1375" t="str">
            <v>Oil-Gas</v>
          </cell>
          <cell r="C1375" t="str">
            <v>1. Low Value</v>
          </cell>
          <cell r="D1375" t="str">
            <v>MINDAL - BASE</v>
          </cell>
          <cell r="E1375" t="str">
            <v>MINDAL</v>
          </cell>
          <cell r="F1375" t="str">
            <v>E7. Production Not Viable</v>
          </cell>
          <cell r="G1375" t="str">
            <v>PT PERTAMINA HULU ROKAN</v>
          </cell>
          <cell r="H1375">
            <v>9.8960000000000008</v>
          </cell>
          <cell r="K1375">
            <v>3074</v>
          </cell>
          <cell r="L1375">
            <v>106</v>
          </cell>
          <cell r="M1375">
            <v>0.2</v>
          </cell>
          <cell r="N1375" t="str">
            <v/>
          </cell>
          <cell r="P1375" t="str">
            <v/>
          </cell>
          <cell r="Q1375">
            <v>0.20572560000000001</v>
          </cell>
          <cell r="R1375">
            <v>106.80459999999999</v>
          </cell>
          <cell r="S1375">
            <v>0.59863010000000005</v>
          </cell>
          <cell r="T1375">
            <v>0.76718509999999995</v>
          </cell>
          <cell r="U1375">
            <v>10.091065032587011</v>
          </cell>
          <cell r="V1375">
            <v>1.3622880304051767E-2</v>
          </cell>
          <cell r="AA1375">
            <v>127.4808</v>
          </cell>
          <cell r="AB1375">
            <v>32.762059999999998</v>
          </cell>
          <cell r="AC1375">
            <v>0.33514519999999998</v>
          </cell>
          <cell r="AD1375">
            <v>3.3165968991999999</v>
          </cell>
          <cell r="AE1375">
            <v>6.9500970000000004</v>
          </cell>
          <cell r="AF1375">
            <v>58.235790000000001</v>
          </cell>
        </row>
        <row r="1376">
          <cell r="A1376" t="str">
            <v>MINDAL - BASE2. Middle Value</v>
          </cell>
          <cell r="B1376" t="str">
            <v>Oil-Gas</v>
          </cell>
          <cell r="C1376" t="str">
            <v>2. Middle Value</v>
          </cell>
          <cell r="D1376" t="str">
            <v>MINDAL - BASE</v>
          </cell>
          <cell r="E1376" t="str">
            <v>MINDAL</v>
          </cell>
          <cell r="F1376" t="str">
            <v>E7. Production Not Viable</v>
          </cell>
          <cell r="G1376" t="str">
            <v>PT PERTAMINA HULU ROKAN</v>
          </cell>
          <cell r="H1376">
            <v>9.8960000000000008</v>
          </cell>
          <cell r="K1376">
            <v>3074</v>
          </cell>
          <cell r="L1376">
            <v>106</v>
          </cell>
          <cell r="M1376">
            <v>0.2</v>
          </cell>
          <cell r="N1376" t="str">
            <v/>
          </cell>
          <cell r="P1376" t="str">
            <v/>
          </cell>
          <cell r="Q1376">
            <v>0.20572560000000001</v>
          </cell>
          <cell r="R1376">
            <v>106.80459999999999</v>
          </cell>
          <cell r="S1376">
            <v>0.59863010000000005</v>
          </cell>
          <cell r="T1376">
            <v>0.76718509999999995</v>
          </cell>
          <cell r="U1376">
            <v>10.091065032587011</v>
          </cell>
          <cell r="V1376">
            <v>1.3622880304051767E-2</v>
          </cell>
          <cell r="AA1376">
            <v>127.4808</v>
          </cell>
          <cell r="AB1376">
            <v>32.762059999999998</v>
          </cell>
          <cell r="AC1376">
            <v>0.33514519999999998</v>
          </cell>
          <cell r="AD1376">
            <v>3.3165968991999999</v>
          </cell>
          <cell r="AE1376">
            <v>6.9500970000000004</v>
          </cell>
          <cell r="AF1376">
            <v>58.235790000000001</v>
          </cell>
        </row>
        <row r="1377">
          <cell r="A1377" t="str">
            <v>MINDAL - BASE3. High Value</v>
          </cell>
          <cell r="B1377" t="str">
            <v>Oil-Gas</v>
          </cell>
          <cell r="C1377" t="str">
            <v>3. High Value</v>
          </cell>
          <cell r="D1377" t="str">
            <v>MINDAL - BASE</v>
          </cell>
          <cell r="E1377" t="str">
            <v>MINDAL</v>
          </cell>
          <cell r="F1377" t="str">
            <v>E7. Production Not Viable</v>
          </cell>
          <cell r="G1377" t="str">
            <v>PT PERTAMINA HULU ROKAN</v>
          </cell>
          <cell r="H1377">
            <v>9.8960000000000008</v>
          </cell>
          <cell r="K1377">
            <v>3074</v>
          </cell>
          <cell r="L1377">
            <v>106</v>
          </cell>
          <cell r="M1377">
            <v>0.2</v>
          </cell>
          <cell r="N1377" t="str">
            <v/>
          </cell>
          <cell r="P1377" t="str">
            <v/>
          </cell>
          <cell r="Q1377">
            <v>0.20572560000000001</v>
          </cell>
          <cell r="R1377">
            <v>106.80459999999999</v>
          </cell>
          <cell r="S1377">
            <v>0.59863010000000005</v>
          </cell>
          <cell r="T1377">
            <v>0.76718509999999995</v>
          </cell>
          <cell r="U1377">
            <v>10.091065032587011</v>
          </cell>
          <cell r="V1377">
            <v>1.3622880304051767E-2</v>
          </cell>
          <cell r="AA1377">
            <v>127.4808</v>
          </cell>
          <cell r="AB1377">
            <v>32.762059999999998</v>
          </cell>
          <cell r="AC1377">
            <v>0.33514519999999998</v>
          </cell>
          <cell r="AD1377">
            <v>3.3165968991999999</v>
          </cell>
          <cell r="AE1377">
            <v>6.9500970000000004</v>
          </cell>
          <cell r="AF1377">
            <v>58.235790000000001</v>
          </cell>
        </row>
        <row r="1378">
          <cell r="A1378" t="str">
            <v>MSBM - BASE1. Low Value</v>
          </cell>
          <cell r="B1378" t="str">
            <v>Oil-Gas</v>
          </cell>
          <cell r="C1378" t="str">
            <v>1. Low Value</v>
          </cell>
          <cell r="D1378" t="str">
            <v>MSBM - BASE</v>
          </cell>
          <cell r="E1378" t="str">
            <v>MSBM</v>
          </cell>
          <cell r="F1378" t="str">
            <v>E4. Production Pending</v>
          </cell>
          <cell r="G1378" t="str">
            <v>EMP MALACCA STRAIT S.A.</v>
          </cell>
          <cell r="H1378">
            <v>0.38</v>
          </cell>
          <cell r="K1378">
            <v>5027</v>
          </cell>
          <cell r="L1378">
            <v>132.55000000000001</v>
          </cell>
          <cell r="M1378">
            <v>0.21099999999999999</v>
          </cell>
          <cell r="N1378">
            <v>1332</v>
          </cell>
          <cell r="P1378" t="str">
            <v/>
          </cell>
          <cell r="Q1378">
            <v>0.21129210000000001</v>
          </cell>
          <cell r="R1378">
            <v>1190.086</v>
          </cell>
          <cell r="S1378">
            <v>0.33528459999999999</v>
          </cell>
          <cell r="T1378">
            <v>0.80195959999999999</v>
          </cell>
          <cell r="U1378">
            <v>67.612610243075991</v>
          </cell>
          <cell r="V1378">
            <v>9.1276638631452259E-2</v>
          </cell>
          <cell r="AA1378">
            <v>20.660779999999999</v>
          </cell>
          <cell r="AB1378">
            <v>38.483539999999998</v>
          </cell>
          <cell r="AC1378">
            <v>0.3189401</v>
          </cell>
          <cell r="AD1378">
            <v>0.121197238</v>
          </cell>
          <cell r="AE1378">
            <v>2.2541479999999998</v>
          </cell>
          <cell r="AF1378">
            <v>40.433909999999997</v>
          </cell>
        </row>
        <row r="1379">
          <cell r="A1379" t="str">
            <v>MSBM - BASE2. Middle Value</v>
          </cell>
          <cell r="B1379" t="str">
            <v>Oil-Gas</v>
          </cell>
          <cell r="C1379" t="str">
            <v>2. Middle Value</v>
          </cell>
          <cell r="D1379" t="str">
            <v>MSBM - BASE</v>
          </cell>
          <cell r="E1379" t="str">
            <v>MSBM</v>
          </cell>
          <cell r="F1379" t="str">
            <v>E4. Production Pending</v>
          </cell>
          <cell r="G1379" t="str">
            <v>EMP MALACCA STRAIT S.A.</v>
          </cell>
          <cell r="H1379">
            <v>0.38</v>
          </cell>
          <cell r="K1379">
            <v>5027</v>
          </cell>
          <cell r="L1379">
            <v>132.55000000000001</v>
          </cell>
          <cell r="M1379">
            <v>0.21099999999999999</v>
          </cell>
          <cell r="N1379">
            <v>1332</v>
          </cell>
          <cell r="P1379" t="str">
            <v/>
          </cell>
          <cell r="Q1379">
            <v>0.21129210000000001</v>
          </cell>
          <cell r="R1379">
            <v>1190.086</v>
          </cell>
          <cell r="S1379">
            <v>0.33528459999999999</v>
          </cell>
          <cell r="T1379">
            <v>0.80195959999999999</v>
          </cell>
          <cell r="U1379">
            <v>67.612610243075991</v>
          </cell>
          <cell r="V1379">
            <v>9.1276638631452259E-2</v>
          </cell>
          <cell r="AA1379">
            <v>20.660779999999999</v>
          </cell>
          <cell r="AB1379">
            <v>38.483539999999998</v>
          </cell>
          <cell r="AC1379">
            <v>0.3189401</v>
          </cell>
          <cell r="AD1379">
            <v>0.121197238</v>
          </cell>
          <cell r="AE1379">
            <v>2.2541479999999998</v>
          </cell>
          <cell r="AF1379">
            <v>40.433909999999997</v>
          </cell>
        </row>
        <row r="1380">
          <cell r="A1380" t="str">
            <v>PENGEMBANGAN LAPANGAN RANDEGAN POFD1. Low Value</v>
          </cell>
          <cell r="B1380" t="str">
            <v>Oil-Gas</v>
          </cell>
          <cell r="C1380" t="str">
            <v>1. Low Value</v>
          </cell>
          <cell r="D1380" t="str">
            <v>PENGEMBANGAN LAPANGAN RANDEGAN POFD</v>
          </cell>
          <cell r="E1380" t="str">
            <v>RANDEGAN</v>
          </cell>
          <cell r="F1380" t="str">
            <v>E0. On Production</v>
          </cell>
          <cell r="G1380" t="str">
            <v>PT PERTAMINA EP</v>
          </cell>
          <cell r="H1380">
            <v>62.04</v>
          </cell>
          <cell r="I1380">
            <v>2.806</v>
          </cell>
          <cell r="K1380">
            <v>3850</v>
          </cell>
          <cell r="L1380" t="str">
            <v/>
          </cell>
          <cell r="M1380">
            <v>0.16399999999999998</v>
          </cell>
          <cell r="N1380" t="str">
            <v/>
          </cell>
          <cell r="P1380" t="str">
            <v/>
          </cell>
          <cell r="Q1380">
            <v>0.1767011</v>
          </cell>
          <cell r="R1380">
            <v>75.501760000000004</v>
          </cell>
          <cell r="S1380">
            <v>0.71555429999999998</v>
          </cell>
          <cell r="T1380">
            <v>0.81928900000000004</v>
          </cell>
          <cell r="U1380">
            <v>7.8212478458399284</v>
          </cell>
          <cell r="V1380">
            <v>1.0558640033348863E-2</v>
          </cell>
          <cell r="AA1380">
            <v>41.146360000000001</v>
          </cell>
          <cell r="AB1380">
            <v>4.5606390000000001</v>
          </cell>
          <cell r="AC1380">
            <v>0.34744580000000003</v>
          </cell>
          <cell r="AD1380">
            <v>21.555537432000001</v>
          </cell>
          <cell r="AE1380">
            <v>20.460609999999999</v>
          </cell>
          <cell r="AF1380">
            <v>28.56108</v>
          </cell>
        </row>
        <row r="1381">
          <cell r="A1381" t="str">
            <v>PENGEMBANGAN LAPANGAN RANDEGAN POFD2. Middle Value</v>
          </cell>
          <cell r="B1381" t="str">
            <v>Oil-Gas</v>
          </cell>
          <cell r="C1381" t="str">
            <v>2. Middle Value</v>
          </cell>
          <cell r="D1381" t="str">
            <v>PENGEMBANGAN LAPANGAN RANDEGAN POFD</v>
          </cell>
          <cell r="E1381" t="str">
            <v>RANDEGAN</v>
          </cell>
          <cell r="F1381" t="str">
            <v>E0. On Production</v>
          </cell>
          <cell r="G1381" t="str">
            <v>PT PERTAMINA EP</v>
          </cell>
          <cell r="H1381">
            <v>79.430999999999997</v>
          </cell>
          <cell r="I1381">
            <v>2.806</v>
          </cell>
          <cell r="K1381">
            <v>3850</v>
          </cell>
          <cell r="L1381" t="str">
            <v/>
          </cell>
          <cell r="M1381">
            <v>0.16399999999999998</v>
          </cell>
          <cell r="N1381" t="str">
            <v/>
          </cell>
          <cell r="P1381" t="str">
            <v/>
          </cell>
          <cell r="Q1381">
            <v>0.1767011</v>
          </cell>
          <cell r="R1381">
            <v>75.501760000000004</v>
          </cell>
          <cell r="S1381">
            <v>0.71555429999999998</v>
          </cell>
          <cell r="T1381">
            <v>0.81928900000000004</v>
          </cell>
          <cell r="U1381">
            <v>7.8212478458399284</v>
          </cell>
          <cell r="V1381">
            <v>1.0558640033348863E-2</v>
          </cell>
          <cell r="AA1381">
            <v>41.146360000000001</v>
          </cell>
          <cell r="AB1381">
            <v>4.5606390000000001</v>
          </cell>
          <cell r="AC1381">
            <v>0.34744580000000003</v>
          </cell>
          <cell r="AD1381">
            <v>27.5979673398</v>
          </cell>
          <cell r="AE1381">
            <v>20.460609999999999</v>
          </cell>
          <cell r="AF1381">
            <v>28.56108</v>
          </cell>
        </row>
        <row r="1382">
          <cell r="A1382" t="str">
            <v>PENGEMBANGAN LAPANGAN RANDEGAN POFD3. High Value</v>
          </cell>
          <cell r="B1382" t="str">
            <v>Oil-Gas</v>
          </cell>
          <cell r="C1382" t="str">
            <v>3. High Value</v>
          </cell>
          <cell r="D1382" t="str">
            <v>PENGEMBANGAN LAPANGAN RANDEGAN POFD</v>
          </cell>
          <cell r="E1382" t="str">
            <v>RANDEGAN</v>
          </cell>
          <cell r="F1382" t="str">
            <v>E0. On Production</v>
          </cell>
          <cell r="G1382" t="str">
            <v>PT PERTAMINA EP</v>
          </cell>
          <cell r="H1382">
            <v>79.430999999999997</v>
          </cell>
          <cell r="I1382">
            <v>2.806</v>
          </cell>
          <cell r="K1382">
            <v>3850</v>
          </cell>
          <cell r="L1382" t="str">
            <v/>
          </cell>
          <cell r="M1382">
            <v>0.16399999999999998</v>
          </cell>
          <cell r="N1382" t="str">
            <v/>
          </cell>
          <cell r="P1382" t="str">
            <v/>
          </cell>
          <cell r="Q1382">
            <v>0.1767011</v>
          </cell>
          <cell r="R1382">
            <v>75.501760000000004</v>
          </cell>
          <cell r="S1382">
            <v>0.71555429999999998</v>
          </cell>
          <cell r="T1382">
            <v>0.81928900000000004</v>
          </cell>
          <cell r="U1382">
            <v>7.8212478458399284</v>
          </cell>
          <cell r="V1382">
            <v>1.0558640033348863E-2</v>
          </cell>
          <cell r="AA1382">
            <v>41.146360000000001</v>
          </cell>
          <cell r="AB1382">
            <v>4.5606390000000001</v>
          </cell>
          <cell r="AC1382">
            <v>0.34744580000000003</v>
          </cell>
          <cell r="AD1382">
            <v>27.5979673398</v>
          </cell>
          <cell r="AE1382">
            <v>20.460609999999999</v>
          </cell>
          <cell r="AF1382">
            <v>28.56108</v>
          </cell>
        </row>
        <row r="1383">
          <cell r="A1383" t="str">
            <v>RANDEGAN - BASE1. Low Value</v>
          </cell>
          <cell r="B1383" t="str">
            <v>Oil-Gas</v>
          </cell>
          <cell r="C1383" t="str">
            <v>1. Low Value</v>
          </cell>
          <cell r="D1383" t="str">
            <v>RANDEGAN - BASE</v>
          </cell>
          <cell r="E1383" t="str">
            <v>RANDEGAN</v>
          </cell>
          <cell r="F1383" t="str">
            <v>E0. On Production</v>
          </cell>
          <cell r="G1383" t="str">
            <v>PT PERTAMINA EP</v>
          </cell>
          <cell r="H1383">
            <v>62.04</v>
          </cell>
          <cell r="I1383">
            <v>0.81499999999999995</v>
          </cell>
          <cell r="K1383">
            <v>3850</v>
          </cell>
          <cell r="L1383" t="str">
            <v/>
          </cell>
          <cell r="M1383">
            <v>0.16399999999999998</v>
          </cell>
          <cell r="N1383" t="str">
            <v/>
          </cell>
          <cell r="P1383" t="str">
            <v/>
          </cell>
          <cell r="Q1383">
            <v>0.1767011</v>
          </cell>
          <cell r="R1383">
            <v>75.501760000000004</v>
          </cell>
          <cell r="S1383">
            <v>0.71555429999999998</v>
          </cell>
          <cell r="T1383">
            <v>0.81928900000000004</v>
          </cell>
          <cell r="U1383">
            <v>7.8212478458399284</v>
          </cell>
          <cell r="V1383">
            <v>1.0558640033348863E-2</v>
          </cell>
          <cell r="AA1383">
            <v>41.146360000000001</v>
          </cell>
          <cell r="AB1383">
            <v>4.5606390000000001</v>
          </cell>
          <cell r="AC1383">
            <v>0.34744580000000003</v>
          </cell>
          <cell r="AD1383">
            <v>21.555537432000001</v>
          </cell>
          <cell r="AE1383">
            <v>20.460609999999999</v>
          </cell>
          <cell r="AF1383">
            <v>28.56108</v>
          </cell>
        </row>
        <row r="1384">
          <cell r="A1384" t="str">
            <v>RANDEGAN - BASE2. Middle Value</v>
          </cell>
          <cell r="B1384" t="str">
            <v>Oil-Gas</v>
          </cell>
          <cell r="C1384" t="str">
            <v>2. Middle Value</v>
          </cell>
          <cell r="D1384" t="str">
            <v>RANDEGAN - BASE</v>
          </cell>
          <cell r="E1384" t="str">
            <v>RANDEGAN</v>
          </cell>
          <cell r="F1384" t="str">
            <v>E0. On Production</v>
          </cell>
          <cell r="G1384" t="str">
            <v>PT PERTAMINA EP</v>
          </cell>
          <cell r="H1384">
            <v>79.430999999999997</v>
          </cell>
          <cell r="I1384">
            <v>0.81499999999999995</v>
          </cell>
          <cell r="K1384">
            <v>3850</v>
          </cell>
          <cell r="L1384" t="str">
            <v/>
          </cell>
          <cell r="M1384">
            <v>0.16399999999999998</v>
          </cell>
          <cell r="N1384" t="str">
            <v/>
          </cell>
          <cell r="P1384" t="str">
            <v/>
          </cell>
          <cell r="Q1384">
            <v>0.1767011</v>
          </cell>
          <cell r="R1384">
            <v>75.501760000000004</v>
          </cell>
          <cell r="S1384">
            <v>0.71555429999999998</v>
          </cell>
          <cell r="T1384">
            <v>0.81928900000000004</v>
          </cell>
          <cell r="U1384">
            <v>7.8212478458399284</v>
          </cell>
          <cell r="V1384">
            <v>1.0558640033348863E-2</v>
          </cell>
          <cell r="AA1384">
            <v>41.146360000000001</v>
          </cell>
          <cell r="AB1384">
            <v>4.5606390000000001</v>
          </cell>
          <cell r="AC1384">
            <v>0.34744580000000003</v>
          </cell>
          <cell r="AD1384">
            <v>27.5979673398</v>
          </cell>
          <cell r="AE1384">
            <v>20.460609999999999</v>
          </cell>
          <cell r="AF1384">
            <v>28.56108</v>
          </cell>
        </row>
        <row r="1385">
          <cell r="A1385" t="str">
            <v>RANDEGAN - BASE3. High Value</v>
          </cell>
          <cell r="B1385" t="str">
            <v>Oil-Gas</v>
          </cell>
          <cell r="C1385" t="str">
            <v>3. High Value</v>
          </cell>
          <cell r="D1385" t="str">
            <v>RANDEGAN - BASE</v>
          </cell>
          <cell r="E1385" t="str">
            <v>RANDEGAN</v>
          </cell>
          <cell r="F1385" t="str">
            <v>E0. On Production</v>
          </cell>
          <cell r="G1385" t="str">
            <v>PT PERTAMINA EP</v>
          </cell>
          <cell r="H1385">
            <v>79.430999999999997</v>
          </cell>
          <cell r="I1385">
            <v>0.81499999999999995</v>
          </cell>
          <cell r="K1385">
            <v>3850</v>
          </cell>
          <cell r="L1385" t="str">
            <v/>
          </cell>
          <cell r="M1385">
            <v>0.16399999999999998</v>
          </cell>
          <cell r="N1385" t="str">
            <v/>
          </cell>
          <cell r="P1385" t="str">
            <v/>
          </cell>
          <cell r="Q1385">
            <v>0.1767011</v>
          </cell>
          <cell r="R1385">
            <v>75.501760000000004</v>
          </cell>
          <cell r="S1385">
            <v>0.71555429999999998</v>
          </cell>
          <cell r="T1385">
            <v>0.81928900000000004</v>
          </cell>
          <cell r="U1385">
            <v>7.8212478458399284</v>
          </cell>
          <cell r="V1385">
            <v>1.0558640033348863E-2</v>
          </cell>
          <cell r="AA1385">
            <v>41.146360000000001</v>
          </cell>
          <cell r="AB1385">
            <v>4.5606390000000001</v>
          </cell>
          <cell r="AC1385">
            <v>0.34744580000000003</v>
          </cell>
          <cell r="AD1385">
            <v>27.5979673398</v>
          </cell>
          <cell r="AE1385">
            <v>20.460609999999999</v>
          </cell>
          <cell r="AF1385">
            <v>28.56108</v>
          </cell>
        </row>
        <row r="1386">
          <cell r="A1386" t="str">
            <v>RANDUBLATUNG - BASE1. Low Value</v>
          </cell>
          <cell r="B1386" t="str">
            <v>Gas</v>
          </cell>
          <cell r="C1386" t="str">
            <v>1. Low Value</v>
          </cell>
          <cell r="D1386" t="str">
            <v>RANDUBLATUNG - BASE</v>
          </cell>
          <cell r="E1386" t="str">
            <v>RANDUBLATUNG</v>
          </cell>
          <cell r="F1386" t="str">
            <v>E0. On Production</v>
          </cell>
          <cell r="G1386" t="str">
            <v>PT PERTAMINA EP</v>
          </cell>
          <cell r="H1386">
            <v>82.64</v>
          </cell>
          <cell r="K1386">
            <v>5250</v>
          </cell>
          <cell r="L1386" t="str">
            <v/>
          </cell>
          <cell r="M1386">
            <v>0.18</v>
          </cell>
          <cell r="N1386">
            <v>160</v>
          </cell>
          <cell r="P1386" t="str">
            <v/>
          </cell>
          <cell r="Q1386">
            <v>0.1980421</v>
          </cell>
          <cell r="R1386">
            <v>165.1927</v>
          </cell>
          <cell r="S1386">
            <v>0.52549420000000002</v>
          </cell>
          <cell r="T1386">
            <v>0.78080070000000001</v>
          </cell>
          <cell r="U1386">
            <v>13.423213426262228</v>
          </cell>
          <cell r="V1386">
            <v>1.8121261651886413E-2</v>
          </cell>
          <cell r="AA1386">
            <v>169.5787</v>
          </cell>
          <cell r="AB1386">
            <v>63.348500000000001</v>
          </cell>
          <cell r="AC1386">
            <v>0.68000660000000002</v>
          </cell>
          <cell r="AD1386">
            <v>56.195745424000002</v>
          </cell>
          <cell r="AE1386">
            <v>16.59375</v>
          </cell>
          <cell r="AF1386">
            <v>148.7465</v>
          </cell>
        </row>
        <row r="1387">
          <cell r="A1387" t="str">
            <v>RANDUBLATUNG - BASE2. Middle Value</v>
          </cell>
          <cell r="B1387" t="str">
            <v>Gas</v>
          </cell>
          <cell r="C1387" t="str">
            <v>2. Middle Value</v>
          </cell>
          <cell r="D1387" t="str">
            <v>RANDUBLATUNG - BASE</v>
          </cell>
          <cell r="E1387" t="str">
            <v>RANDUBLATUNG</v>
          </cell>
          <cell r="F1387" t="str">
            <v>E0. On Production</v>
          </cell>
          <cell r="G1387" t="str">
            <v>PT PERTAMINA EP</v>
          </cell>
          <cell r="H1387">
            <v>97.5</v>
          </cell>
          <cell r="K1387">
            <v>5250</v>
          </cell>
          <cell r="L1387" t="str">
            <v/>
          </cell>
          <cell r="M1387">
            <v>0.18</v>
          </cell>
          <cell r="N1387">
            <v>160</v>
          </cell>
          <cell r="P1387" t="str">
            <v/>
          </cell>
          <cell r="Q1387">
            <v>0.1980421</v>
          </cell>
          <cell r="R1387">
            <v>165.1927</v>
          </cell>
          <cell r="S1387">
            <v>0.52549420000000002</v>
          </cell>
          <cell r="T1387">
            <v>0.78080070000000001</v>
          </cell>
          <cell r="U1387">
            <v>13.423213426262228</v>
          </cell>
          <cell r="V1387">
            <v>1.8121261651886413E-2</v>
          </cell>
          <cell r="AA1387">
            <v>169.5787</v>
          </cell>
          <cell r="AB1387">
            <v>63.348500000000001</v>
          </cell>
          <cell r="AC1387">
            <v>0.68000660000000002</v>
          </cell>
          <cell r="AD1387">
            <v>66.300643500000007</v>
          </cell>
          <cell r="AE1387">
            <v>16.59375</v>
          </cell>
          <cell r="AF1387">
            <v>148.7465</v>
          </cell>
        </row>
        <row r="1388">
          <cell r="A1388" t="str">
            <v>RANDUBLATUNG - BASE3. High Value</v>
          </cell>
          <cell r="B1388" t="str">
            <v>Gas</v>
          </cell>
          <cell r="C1388" t="str">
            <v>3. High Value</v>
          </cell>
          <cell r="D1388" t="str">
            <v>RANDUBLATUNG - BASE</v>
          </cell>
          <cell r="E1388" t="str">
            <v>RANDUBLATUNG</v>
          </cell>
          <cell r="F1388" t="str">
            <v>E0. On Production</v>
          </cell>
          <cell r="G1388" t="str">
            <v>PT PERTAMINA EP</v>
          </cell>
          <cell r="H1388">
            <v>97.5</v>
          </cell>
          <cell r="K1388">
            <v>5250</v>
          </cell>
          <cell r="L1388" t="str">
            <v/>
          </cell>
          <cell r="M1388">
            <v>0.18</v>
          </cell>
          <cell r="N1388">
            <v>160</v>
          </cell>
          <cell r="P1388" t="str">
            <v/>
          </cell>
          <cell r="Q1388">
            <v>0.1980421</v>
          </cell>
          <cell r="R1388">
            <v>165.1927</v>
          </cell>
          <cell r="S1388">
            <v>0.52549420000000002</v>
          </cell>
          <cell r="T1388">
            <v>0.78080070000000001</v>
          </cell>
          <cell r="U1388">
            <v>13.423213426262228</v>
          </cell>
          <cell r="V1388">
            <v>1.8121261651886413E-2</v>
          </cell>
          <cell r="AA1388">
            <v>169.5787</v>
          </cell>
          <cell r="AB1388">
            <v>63.348500000000001</v>
          </cell>
          <cell r="AC1388">
            <v>0.68000660000000002</v>
          </cell>
          <cell r="AD1388">
            <v>66.300643500000007</v>
          </cell>
          <cell r="AE1388">
            <v>16.59375</v>
          </cell>
          <cell r="AF1388">
            <v>148.7465</v>
          </cell>
        </row>
        <row r="1389">
          <cell r="A1389" t="str">
            <v>MSBM - BASE3. High Value</v>
          </cell>
          <cell r="B1389" t="str">
            <v>Oil-Gas</v>
          </cell>
          <cell r="C1389" t="str">
            <v>3. High Value</v>
          </cell>
          <cell r="D1389" t="str">
            <v>MSBM - BASE</v>
          </cell>
          <cell r="E1389" t="str">
            <v>MSBM</v>
          </cell>
          <cell r="F1389" t="str">
            <v>E4. Production Pending</v>
          </cell>
          <cell r="G1389" t="str">
            <v>EMP MALACCA STRAIT S.A.</v>
          </cell>
          <cell r="H1389">
            <v>0.38</v>
          </cell>
          <cell r="K1389">
            <v>5027</v>
          </cell>
          <cell r="L1389">
            <v>132.55000000000001</v>
          </cell>
          <cell r="M1389">
            <v>0.21099999999999999</v>
          </cell>
          <cell r="N1389">
            <v>1332</v>
          </cell>
          <cell r="P1389" t="str">
            <v/>
          </cell>
          <cell r="Q1389">
            <v>0.21129210000000001</v>
          </cell>
          <cell r="R1389">
            <v>1190.086</v>
          </cell>
          <cell r="S1389">
            <v>0.33528459999999999</v>
          </cell>
          <cell r="T1389">
            <v>0.80195959999999999</v>
          </cell>
          <cell r="U1389">
            <v>67.612610243075991</v>
          </cell>
          <cell r="V1389">
            <v>9.1276638631452259E-2</v>
          </cell>
          <cell r="AA1389">
            <v>20.660779999999999</v>
          </cell>
          <cell r="AB1389">
            <v>38.483539999999998</v>
          </cell>
          <cell r="AC1389">
            <v>0.3189401</v>
          </cell>
          <cell r="AD1389">
            <v>0.121197238</v>
          </cell>
          <cell r="AE1389">
            <v>2.2541479999999998</v>
          </cell>
          <cell r="AF1389">
            <v>40.433909999999997</v>
          </cell>
        </row>
        <row r="1390">
          <cell r="A1390" t="str">
            <v>MSBV - BASE1. Low Value</v>
          </cell>
          <cell r="B1390" t="str">
            <v>Oil-Gas</v>
          </cell>
          <cell r="C1390" t="str">
            <v>1. Low Value</v>
          </cell>
          <cell r="D1390" t="str">
            <v>MSBV - BASE</v>
          </cell>
          <cell r="E1390" t="str">
            <v>MSBV</v>
          </cell>
          <cell r="F1390" t="str">
            <v>E0. On Production</v>
          </cell>
          <cell r="G1390" t="str">
            <v>EMP MALACCA STRAIT S.A.</v>
          </cell>
          <cell r="H1390">
            <v>3.75</v>
          </cell>
          <cell r="K1390">
            <v>4595</v>
          </cell>
          <cell r="L1390">
            <v>132</v>
          </cell>
          <cell r="M1390">
            <v>0.2006</v>
          </cell>
          <cell r="N1390">
            <v>183</v>
          </cell>
          <cell r="P1390" t="str">
            <v/>
          </cell>
          <cell r="Q1390">
            <v>0.21348919999999999</v>
          </cell>
          <cell r="R1390">
            <v>214.49680000000001</v>
          </cell>
          <cell r="S1390">
            <v>0.66211489999999995</v>
          </cell>
          <cell r="T1390">
            <v>0.78958930000000005</v>
          </cell>
          <cell r="U1390">
            <v>23.940396721838823</v>
          </cell>
          <cell r="V1390">
            <v>3.23193991833301E-2</v>
          </cell>
          <cell r="AA1390">
            <v>21.531870000000001</v>
          </cell>
          <cell r="AB1390">
            <v>3.953856</v>
          </cell>
          <cell r="AC1390">
            <v>0.25657799999999997</v>
          </cell>
          <cell r="AD1390">
            <v>0.96216749999999984</v>
          </cell>
          <cell r="AE1390">
            <v>2.1747390000000002</v>
          </cell>
          <cell r="AF1390">
            <v>18.412189999999999</v>
          </cell>
        </row>
        <row r="1391">
          <cell r="A1391" t="str">
            <v>MSBV - BASE2. Middle Value</v>
          </cell>
          <cell r="B1391" t="str">
            <v>Oil-Gas</v>
          </cell>
          <cell r="C1391" t="str">
            <v>2. Middle Value</v>
          </cell>
          <cell r="D1391" t="str">
            <v>MSBV - BASE</v>
          </cell>
          <cell r="E1391" t="str">
            <v>MSBV</v>
          </cell>
          <cell r="F1391" t="str">
            <v>E0. On Production</v>
          </cell>
          <cell r="G1391" t="str">
            <v>EMP MALACCA STRAIT S.A.</v>
          </cell>
          <cell r="H1391">
            <v>4.3849999999999998</v>
          </cell>
          <cell r="K1391">
            <v>4595</v>
          </cell>
          <cell r="L1391">
            <v>132</v>
          </cell>
          <cell r="M1391">
            <v>0.21690000000000001</v>
          </cell>
          <cell r="N1391">
            <v>183</v>
          </cell>
          <cell r="P1391" t="str">
            <v/>
          </cell>
          <cell r="Q1391">
            <v>0.21348919999999999</v>
          </cell>
          <cell r="R1391">
            <v>214.49680000000001</v>
          </cell>
          <cell r="S1391">
            <v>0.66211489999999995</v>
          </cell>
          <cell r="T1391">
            <v>0.78958930000000005</v>
          </cell>
          <cell r="U1391">
            <v>23.940396721838823</v>
          </cell>
          <cell r="V1391">
            <v>3.23193991833301E-2</v>
          </cell>
          <cell r="AA1391">
            <v>21.531870000000001</v>
          </cell>
          <cell r="AB1391">
            <v>3.953856</v>
          </cell>
          <cell r="AC1391">
            <v>0.25657799999999997</v>
          </cell>
          <cell r="AD1391">
            <v>1.1250945299999999</v>
          </cell>
          <cell r="AE1391">
            <v>2.1747390000000002</v>
          </cell>
          <cell r="AF1391">
            <v>18.412189999999999</v>
          </cell>
        </row>
        <row r="1392">
          <cell r="A1392" t="str">
            <v>MSBV - BASE3. High Value</v>
          </cell>
          <cell r="B1392" t="str">
            <v>Oil-Gas</v>
          </cell>
          <cell r="C1392" t="str">
            <v>3. High Value</v>
          </cell>
          <cell r="D1392" t="str">
            <v>MSBV - BASE</v>
          </cell>
          <cell r="E1392" t="str">
            <v>MSBV</v>
          </cell>
          <cell r="F1392" t="str">
            <v>E0. On Production</v>
          </cell>
          <cell r="G1392" t="str">
            <v>EMP MALACCA STRAIT S.A.</v>
          </cell>
          <cell r="H1392">
            <v>5.1619999999999999</v>
          </cell>
          <cell r="K1392">
            <v>4595</v>
          </cell>
          <cell r="L1392">
            <v>132</v>
          </cell>
          <cell r="M1392">
            <v>0.2364</v>
          </cell>
          <cell r="N1392">
            <v>183</v>
          </cell>
          <cell r="P1392" t="str">
            <v/>
          </cell>
          <cell r="Q1392">
            <v>0.21348919999999999</v>
          </cell>
          <cell r="R1392">
            <v>214.49680000000001</v>
          </cell>
          <cell r="S1392">
            <v>0.66211489999999995</v>
          </cell>
          <cell r="T1392">
            <v>0.78958930000000005</v>
          </cell>
          <cell r="U1392">
            <v>23.940396721838823</v>
          </cell>
          <cell r="V1392">
            <v>3.23193991833301E-2</v>
          </cell>
          <cell r="AA1392">
            <v>21.531870000000001</v>
          </cell>
          <cell r="AB1392">
            <v>3.953856</v>
          </cell>
          <cell r="AC1392">
            <v>0.25657799999999997</v>
          </cell>
          <cell r="AD1392">
            <v>1.3244556359999999</v>
          </cell>
          <cell r="AE1392">
            <v>2.1747390000000002</v>
          </cell>
          <cell r="AF1392">
            <v>18.412189999999999</v>
          </cell>
        </row>
        <row r="1393">
          <cell r="A1393" t="str">
            <v>MSCA - BASE1. Low Value</v>
          </cell>
          <cell r="B1393" t="str">
            <v>Oil-Gas</v>
          </cell>
          <cell r="C1393" t="str">
            <v>1. Low Value</v>
          </cell>
          <cell r="D1393" t="str">
            <v>MSCA - BASE</v>
          </cell>
          <cell r="E1393" t="str">
            <v>MSCA</v>
          </cell>
          <cell r="F1393" t="str">
            <v>E4. Production Pending</v>
          </cell>
          <cell r="G1393" t="str">
            <v>EMP MALACCA STRAIT S.A.</v>
          </cell>
          <cell r="H1393">
            <v>0.161</v>
          </cell>
          <cell r="K1393">
            <v>4632</v>
          </cell>
          <cell r="L1393">
            <v>128.15</v>
          </cell>
          <cell r="M1393">
            <v>0.21</v>
          </cell>
          <cell r="N1393">
            <v>370</v>
          </cell>
          <cell r="Q1393">
            <v>0.2090359</v>
          </cell>
          <cell r="R1393">
            <v>372.51639999999998</v>
          </cell>
          <cell r="S1393">
            <v>0.5823779</v>
          </cell>
          <cell r="T1393">
            <v>0.73736409999999997</v>
          </cell>
          <cell r="U1393">
            <v>33.438989988929606</v>
          </cell>
          <cell r="V1393">
            <v>4.514244597934073E-2</v>
          </cell>
          <cell r="AA1393">
            <v>31.86487</v>
          </cell>
          <cell r="AB1393">
            <v>94.736879999999999</v>
          </cell>
          <cell r="AC1393">
            <v>0.23571130000000001</v>
          </cell>
          <cell r="AD1393">
            <v>3.7949519300000005E-2</v>
          </cell>
          <cell r="AE1393">
            <v>44.531869999999998</v>
          </cell>
          <cell r="AF1393">
            <v>173.73699999999999</v>
          </cell>
        </row>
        <row r="1394">
          <cell r="A1394" t="str">
            <v>MSCA - BASE2. Middle Value</v>
          </cell>
          <cell r="B1394" t="str">
            <v>Oil-Gas</v>
          </cell>
          <cell r="C1394" t="str">
            <v>2. Middle Value</v>
          </cell>
          <cell r="D1394" t="str">
            <v>MSCA - BASE</v>
          </cell>
          <cell r="E1394" t="str">
            <v>MSCA</v>
          </cell>
          <cell r="F1394" t="str">
            <v>E4. Production Pending</v>
          </cell>
          <cell r="G1394" t="str">
            <v>EMP MALACCA STRAIT S.A.</v>
          </cell>
          <cell r="H1394">
            <v>0.161</v>
          </cell>
          <cell r="K1394">
            <v>4632</v>
          </cell>
          <cell r="L1394">
            <v>128.15</v>
          </cell>
          <cell r="M1394">
            <v>0.21</v>
          </cell>
          <cell r="N1394">
            <v>370</v>
          </cell>
          <cell r="Q1394">
            <v>0.2090359</v>
          </cell>
          <cell r="R1394">
            <v>372.51639999999998</v>
          </cell>
          <cell r="S1394">
            <v>0.5823779</v>
          </cell>
          <cell r="T1394">
            <v>0.73736409999999997</v>
          </cell>
          <cell r="U1394">
            <v>33.438989988929606</v>
          </cell>
          <cell r="V1394">
            <v>4.514244597934073E-2</v>
          </cell>
          <cell r="AA1394">
            <v>31.86487</v>
          </cell>
          <cell r="AB1394">
            <v>94.736879999999999</v>
          </cell>
          <cell r="AC1394">
            <v>0.23571130000000001</v>
          </cell>
          <cell r="AD1394">
            <v>3.7949519300000005E-2</v>
          </cell>
          <cell r="AE1394">
            <v>44.531869999999998</v>
          </cell>
          <cell r="AF1394">
            <v>173.73699999999999</v>
          </cell>
        </row>
        <row r="1395">
          <cell r="A1395" t="str">
            <v>RAYU UTARA - BASE1. Low Value</v>
          </cell>
          <cell r="B1395" t="str">
            <v>Gas</v>
          </cell>
          <cell r="C1395" t="str">
            <v>1. Low Value</v>
          </cell>
          <cell r="D1395" t="str">
            <v>RAYU UTARA - BASE</v>
          </cell>
          <cell r="E1395" t="str">
            <v>RAYU UTARA</v>
          </cell>
          <cell r="F1395" t="str">
            <v>E0. On Production</v>
          </cell>
          <cell r="G1395" t="str">
            <v>PT PERTAMINA EP</v>
          </cell>
          <cell r="H1395">
            <v>62.38</v>
          </cell>
          <cell r="K1395">
            <v>3220</v>
          </cell>
          <cell r="L1395" t="str">
            <v/>
          </cell>
          <cell r="N1395">
            <v>33.79</v>
          </cell>
          <cell r="P1395" t="str">
            <v/>
          </cell>
          <cell r="Q1395">
            <v>0.21603729999999999</v>
          </cell>
          <cell r="R1395">
            <v>234.04089999999999</v>
          </cell>
          <cell r="S1395">
            <v>0.71959720000000005</v>
          </cell>
          <cell r="T1395">
            <v>0.71345820000000004</v>
          </cell>
          <cell r="U1395">
            <v>25.958434590766725</v>
          </cell>
          <cell r="V1395">
            <v>3.5043738809392405E-2</v>
          </cell>
          <cell r="AA1395">
            <v>131.9528</v>
          </cell>
          <cell r="AB1395">
            <v>402.77190000000002</v>
          </cell>
          <cell r="AC1395">
            <v>0.57410660000000002</v>
          </cell>
          <cell r="AD1395">
            <v>35.812769708000005</v>
          </cell>
          <cell r="AE1395">
            <v>70.983750000000001</v>
          </cell>
          <cell r="AF1395">
            <v>176.44229999999999</v>
          </cell>
        </row>
        <row r="1396">
          <cell r="A1396" t="str">
            <v>RAYU UTARA - BASE2. Middle Value</v>
          </cell>
          <cell r="B1396" t="str">
            <v>Gas</v>
          </cell>
          <cell r="C1396" t="str">
            <v>2. Middle Value</v>
          </cell>
          <cell r="D1396" t="str">
            <v>RAYU UTARA - BASE</v>
          </cell>
          <cell r="E1396" t="str">
            <v>RAYU UTARA</v>
          </cell>
          <cell r="F1396" t="str">
            <v>E0. On Production</v>
          </cell>
          <cell r="G1396" t="str">
            <v>PT PERTAMINA EP</v>
          </cell>
          <cell r="H1396">
            <v>64.98</v>
          </cell>
          <cell r="K1396">
            <v>3220</v>
          </cell>
          <cell r="L1396" t="str">
            <v/>
          </cell>
          <cell r="N1396">
            <v>33.79</v>
          </cell>
          <cell r="P1396" t="str">
            <v/>
          </cell>
          <cell r="Q1396">
            <v>0.21603729999999999</v>
          </cell>
          <cell r="R1396">
            <v>234.04089999999999</v>
          </cell>
          <cell r="S1396">
            <v>0.71959720000000005</v>
          </cell>
          <cell r="T1396">
            <v>0.71345820000000004</v>
          </cell>
          <cell r="U1396">
            <v>25.958434590766725</v>
          </cell>
          <cell r="V1396">
            <v>3.5043738809392405E-2</v>
          </cell>
          <cell r="AA1396">
            <v>131.9528</v>
          </cell>
          <cell r="AB1396">
            <v>402.77190000000002</v>
          </cell>
          <cell r="AC1396">
            <v>0.57410660000000002</v>
          </cell>
          <cell r="AD1396">
            <v>37.305446868000004</v>
          </cell>
          <cell r="AE1396">
            <v>70.983750000000001</v>
          </cell>
          <cell r="AF1396">
            <v>176.44229999999999</v>
          </cell>
        </row>
        <row r="1397">
          <cell r="A1397" t="str">
            <v>RAYU UTARA - BASE3. High Value</v>
          </cell>
          <cell r="B1397" t="str">
            <v>Gas</v>
          </cell>
          <cell r="C1397" t="str">
            <v>3. High Value</v>
          </cell>
          <cell r="D1397" t="str">
            <v>RAYU UTARA - BASE</v>
          </cell>
          <cell r="E1397" t="str">
            <v>RAYU UTARA</v>
          </cell>
          <cell r="F1397" t="str">
            <v>E0. On Production</v>
          </cell>
          <cell r="G1397" t="str">
            <v>PT PERTAMINA EP</v>
          </cell>
          <cell r="H1397">
            <v>72.28</v>
          </cell>
          <cell r="K1397">
            <v>3220</v>
          </cell>
          <cell r="L1397" t="str">
            <v/>
          </cell>
          <cell r="N1397">
            <v>33.79</v>
          </cell>
          <cell r="P1397" t="str">
            <v/>
          </cell>
          <cell r="Q1397">
            <v>0.21603729999999999</v>
          </cell>
          <cell r="R1397">
            <v>234.04089999999999</v>
          </cell>
          <cell r="S1397">
            <v>0.71959720000000005</v>
          </cell>
          <cell r="T1397">
            <v>0.71345820000000004</v>
          </cell>
          <cell r="U1397">
            <v>25.958434590766725</v>
          </cell>
          <cell r="V1397">
            <v>3.5043738809392405E-2</v>
          </cell>
          <cell r="AA1397">
            <v>131.9528</v>
          </cell>
          <cell r="AB1397">
            <v>402.77190000000002</v>
          </cell>
          <cell r="AC1397">
            <v>0.57410660000000002</v>
          </cell>
          <cell r="AD1397">
            <v>41.496425047999999</v>
          </cell>
          <cell r="AE1397">
            <v>70.983750000000001</v>
          </cell>
          <cell r="AF1397">
            <v>176.44229999999999</v>
          </cell>
        </row>
        <row r="1398">
          <cell r="A1398" t="str">
            <v>SALAWATI N - BASE1. Low Value</v>
          </cell>
          <cell r="B1398" t="str">
            <v>Gas</v>
          </cell>
          <cell r="C1398" t="str">
            <v>1. Low Value</v>
          </cell>
          <cell r="D1398" t="str">
            <v>SALAWATI N - BASE</v>
          </cell>
          <cell r="E1398" t="str">
            <v>SALAWATI N</v>
          </cell>
          <cell r="F1398" t="str">
            <v>E0. On Production</v>
          </cell>
          <cell r="G1398" t="str">
            <v>PT PERTAMINA EP</v>
          </cell>
          <cell r="H1398">
            <v>45.6</v>
          </cell>
          <cell r="K1398">
            <v>9331</v>
          </cell>
          <cell r="L1398">
            <v>102</v>
          </cell>
          <cell r="M1398">
            <v>0.12300000000000001</v>
          </cell>
          <cell r="N1398" t="str">
            <v/>
          </cell>
          <cell r="P1398">
            <v>0.65300000000000002</v>
          </cell>
          <cell r="Q1398">
            <v>0.126997</v>
          </cell>
          <cell r="R1398">
            <v>250.5103</v>
          </cell>
          <cell r="S1398">
            <v>0.57010740000000004</v>
          </cell>
          <cell r="T1398">
            <v>0.65342029999999995</v>
          </cell>
          <cell r="U1398">
            <v>11.851364346802656</v>
          </cell>
          <cell r="V1398">
            <v>1.5999274349618273E-2</v>
          </cell>
          <cell r="AA1398">
            <v>132.63640000000001</v>
          </cell>
          <cell r="AB1398">
            <v>38.891219999999997</v>
          </cell>
          <cell r="AC1398">
            <v>0.58115300000000003</v>
          </cell>
          <cell r="AD1398">
            <v>26.500576800000001</v>
          </cell>
          <cell r="AE1398">
            <v>56.748950000000001</v>
          </cell>
          <cell r="AF1398">
            <v>61.466380000000001</v>
          </cell>
        </row>
        <row r="1399">
          <cell r="A1399" t="str">
            <v>SALAWATI N - BASE2. Middle Value</v>
          </cell>
          <cell r="B1399" t="str">
            <v>Gas</v>
          </cell>
          <cell r="C1399" t="str">
            <v>2. Middle Value</v>
          </cell>
          <cell r="D1399" t="str">
            <v>SALAWATI N - BASE</v>
          </cell>
          <cell r="E1399" t="str">
            <v>SALAWATI N</v>
          </cell>
          <cell r="F1399" t="str">
            <v>E0. On Production</v>
          </cell>
          <cell r="G1399" t="str">
            <v>PT PERTAMINA EP</v>
          </cell>
          <cell r="H1399">
            <v>45.6</v>
          </cell>
          <cell r="K1399">
            <v>9331</v>
          </cell>
          <cell r="L1399">
            <v>102</v>
          </cell>
          <cell r="M1399">
            <v>0.12300000000000001</v>
          </cell>
          <cell r="N1399" t="str">
            <v/>
          </cell>
          <cell r="P1399">
            <v>0.65300000000000002</v>
          </cell>
          <cell r="Q1399">
            <v>0.126997</v>
          </cell>
          <cell r="R1399">
            <v>250.5103</v>
          </cell>
          <cell r="S1399">
            <v>0.57010740000000004</v>
          </cell>
          <cell r="T1399">
            <v>0.65342029999999995</v>
          </cell>
          <cell r="U1399">
            <v>11.851364346802656</v>
          </cell>
          <cell r="V1399">
            <v>1.5999274349618273E-2</v>
          </cell>
          <cell r="AA1399">
            <v>132.63640000000001</v>
          </cell>
          <cell r="AB1399">
            <v>38.891219999999997</v>
          </cell>
          <cell r="AC1399">
            <v>0.58115300000000003</v>
          </cell>
          <cell r="AD1399">
            <v>26.500576800000001</v>
          </cell>
          <cell r="AE1399">
            <v>56.748950000000001</v>
          </cell>
          <cell r="AF1399">
            <v>61.466380000000001</v>
          </cell>
        </row>
        <row r="1400">
          <cell r="A1400" t="str">
            <v>SALAWATI N - BASE3. High Value</v>
          </cell>
          <cell r="B1400" t="str">
            <v>Gas</v>
          </cell>
          <cell r="C1400" t="str">
            <v>3. High Value</v>
          </cell>
          <cell r="D1400" t="str">
            <v>SALAWATI N - BASE</v>
          </cell>
          <cell r="E1400" t="str">
            <v>SALAWATI N</v>
          </cell>
          <cell r="F1400" t="str">
            <v>E0. On Production</v>
          </cell>
          <cell r="G1400" t="str">
            <v>PT PERTAMINA EP</v>
          </cell>
          <cell r="H1400">
            <v>45.6</v>
          </cell>
          <cell r="K1400">
            <v>9331</v>
          </cell>
          <cell r="L1400">
            <v>102</v>
          </cell>
          <cell r="M1400">
            <v>0.12300000000000001</v>
          </cell>
          <cell r="N1400" t="str">
            <v/>
          </cell>
          <cell r="P1400">
            <v>0.65300000000000002</v>
          </cell>
          <cell r="Q1400">
            <v>0.126997</v>
          </cell>
          <cell r="R1400">
            <v>250.5103</v>
          </cell>
          <cell r="S1400">
            <v>0.57010740000000004</v>
          </cell>
          <cell r="T1400">
            <v>0.65342029999999995</v>
          </cell>
          <cell r="U1400">
            <v>11.851364346802656</v>
          </cell>
          <cell r="V1400">
            <v>1.5999274349618273E-2</v>
          </cell>
          <cell r="AA1400">
            <v>132.63640000000001</v>
          </cell>
          <cell r="AB1400">
            <v>38.891219999999997</v>
          </cell>
          <cell r="AC1400">
            <v>0.58115300000000003</v>
          </cell>
          <cell r="AD1400">
            <v>26.500576800000001</v>
          </cell>
          <cell r="AE1400">
            <v>56.748950000000001</v>
          </cell>
          <cell r="AF1400">
            <v>61.466380000000001</v>
          </cell>
        </row>
        <row r="1401">
          <cell r="A1401" t="str">
            <v>PENGEMBANGAN LAPANGAN SAMBOJA POFD1. Low Value</v>
          </cell>
          <cell r="B1401" t="str">
            <v>Oil-Gas</v>
          </cell>
          <cell r="C1401" t="str">
            <v>1. Low Value</v>
          </cell>
          <cell r="D1401" t="str">
            <v>PENGEMBANGAN LAPANGAN SAMBOJA POFD</v>
          </cell>
          <cell r="E1401" t="str">
            <v>SAMBOJA</v>
          </cell>
          <cell r="F1401" t="str">
            <v>E0. On Production</v>
          </cell>
          <cell r="G1401" t="str">
            <v>PT PERTAMINA EP</v>
          </cell>
          <cell r="H1401">
            <v>2.2690000000000001</v>
          </cell>
          <cell r="K1401">
            <v>1370</v>
          </cell>
          <cell r="L1401" t="str">
            <v/>
          </cell>
          <cell r="N1401" t="str">
            <v/>
          </cell>
          <cell r="P1401" t="str">
            <v/>
          </cell>
          <cell r="Q1401">
            <v>0.3166448</v>
          </cell>
          <cell r="R1401">
            <v>160.48609999999999</v>
          </cell>
          <cell r="S1401">
            <v>0.71109610000000001</v>
          </cell>
          <cell r="T1401">
            <v>0.84944779999999998</v>
          </cell>
          <cell r="U1401">
            <v>30.695504546158485</v>
          </cell>
          <cell r="V1401">
            <v>4.143875626154709E-2</v>
          </cell>
          <cell r="AA1401">
            <v>66.733249999999998</v>
          </cell>
          <cell r="AB1401">
            <v>62.785550000000001</v>
          </cell>
          <cell r="AC1401">
            <v>0.29790230000000001</v>
          </cell>
          <cell r="AD1401">
            <v>0.67594031870000004</v>
          </cell>
          <cell r="AE1401">
            <v>2.1747390000000002</v>
          </cell>
          <cell r="AF1401">
            <v>55.602849999999997</v>
          </cell>
        </row>
        <row r="1402">
          <cell r="A1402" t="str">
            <v>PENGEMBANGAN LAPANGAN SAMBOJA POFD2. Middle Value</v>
          </cell>
          <cell r="B1402" t="str">
            <v>Oil-Gas</v>
          </cell>
          <cell r="C1402" t="str">
            <v>2. Middle Value</v>
          </cell>
          <cell r="D1402" t="str">
            <v>PENGEMBANGAN LAPANGAN SAMBOJA POFD</v>
          </cell>
          <cell r="E1402" t="str">
            <v>SAMBOJA</v>
          </cell>
          <cell r="F1402" t="str">
            <v>E0. On Production</v>
          </cell>
          <cell r="G1402" t="str">
            <v>PT PERTAMINA EP</v>
          </cell>
          <cell r="H1402">
            <v>4.5350000000000001</v>
          </cell>
          <cell r="K1402">
            <v>1370</v>
          </cell>
          <cell r="L1402" t="str">
            <v/>
          </cell>
          <cell r="N1402" t="str">
            <v/>
          </cell>
          <cell r="P1402" t="str">
            <v/>
          </cell>
          <cell r="Q1402">
            <v>0.3166448</v>
          </cell>
          <cell r="R1402">
            <v>160.48609999999999</v>
          </cell>
          <cell r="S1402">
            <v>0.71109610000000001</v>
          </cell>
          <cell r="T1402">
            <v>0.84944779999999998</v>
          </cell>
          <cell r="U1402">
            <v>30.695504546158485</v>
          </cell>
          <cell r="V1402">
            <v>4.143875626154709E-2</v>
          </cell>
          <cell r="AA1402">
            <v>66.733249999999998</v>
          </cell>
          <cell r="AB1402">
            <v>62.785550000000001</v>
          </cell>
          <cell r="AC1402">
            <v>0.29790230000000001</v>
          </cell>
          <cell r="AD1402">
            <v>1.3509869305000002</v>
          </cell>
          <cell r="AE1402">
            <v>2.1747390000000002</v>
          </cell>
          <cell r="AF1402">
            <v>55.602849999999997</v>
          </cell>
        </row>
        <row r="1403">
          <cell r="A1403" t="str">
            <v>PENGEMBANGAN LAPANGAN SAMBOJA POFD3. High Value</v>
          </cell>
          <cell r="B1403" t="str">
            <v>Oil-Gas</v>
          </cell>
          <cell r="C1403" t="str">
            <v>3. High Value</v>
          </cell>
          <cell r="D1403" t="str">
            <v>PENGEMBANGAN LAPANGAN SAMBOJA POFD</v>
          </cell>
          <cell r="E1403" t="str">
            <v>SAMBOJA</v>
          </cell>
          <cell r="F1403" t="str">
            <v>E0. On Production</v>
          </cell>
          <cell r="G1403" t="str">
            <v>PT PERTAMINA EP</v>
          </cell>
          <cell r="H1403">
            <v>6.3259999999999996</v>
          </cell>
          <cell r="K1403">
            <v>1370</v>
          </cell>
          <cell r="L1403" t="str">
            <v/>
          </cell>
          <cell r="N1403" t="str">
            <v/>
          </cell>
          <cell r="P1403" t="str">
            <v/>
          </cell>
          <cell r="Q1403">
            <v>0.3166448</v>
          </cell>
          <cell r="R1403">
            <v>160.48609999999999</v>
          </cell>
          <cell r="S1403">
            <v>0.71109610000000001</v>
          </cell>
          <cell r="T1403">
            <v>0.84944779999999998</v>
          </cell>
          <cell r="U1403">
            <v>30.695504546158485</v>
          </cell>
          <cell r="V1403">
            <v>4.143875626154709E-2</v>
          </cell>
          <cell r="AA1403">
            <v>66.733249999999998</v>
          </cell>
          <cell r="AB1403">
            <v>62.785550000000001</v>
          </cell>
          <cell r="AC1403">
            <v>0.29790230000000001</v>
          </cell>
          <cell r="AD1403">
            <v>1.8845299497999999</v>
          </cell>
          <cell r="AE1403">
            <v>2.1747390000000002</v>
          </cell>
          <cell r="AF1403">
            <v>55.602849999999997</v>
          </cell>
        </row>
        <row r="1404">
          <cell r="A1404" t="str">
            <v>SAMBOJA - BASE1. Low Value</v>
          </cell>
          <cell r="B1404" t="str">
            <v>Oil-Gas</v>
          </cell>
          <cell r="C1404" t="str">
            <v>1. Low Value</v>
          </cell>
          <cell r="D1404" t="str">
            <v>SAMBOJA - BASE</v>
          </cell>
          <cell r="E1404" t="str">
            <v>SAMBOJA</v>
          </cell>
          <cell r="F1404" t="str">
            <v>E0. On Production</v>
          </cell>
          <cell r="G1404" t="str">
            <v>PT PERTAMINA EP</v>
          </cell>
          <cell r="H1404">
            <v>2.2690000000000001</v>
          </cell>
          <cell r="K1404">
            <v>1370</v>
          </cell>
          <cell r="L1404" t="str">
            <v/>
          </cell>
          <cell r="N1404" t="str">
            <v/>
          </cell>
          <cell r="P1404" t="str">
            <v/>
          </cell>
          <cell r="Q1404">
            <v>0.3166448</v>
          </cell>
          <cell r="R1404">
            <v>160.48609999999999</v>
          </cell>
          <cell r="S1404">
            <v>0.71109610000000001</v>
          </cell>
          <cell r="T1404">
            <v>0.84944779999999998</v>
          </cell>
          <cell r="U1404">
            <v>30.695504546158485</v>
          </cell>
          <cell r="V1404">
            <v>4.143875626154709E-2</v>
          </cell>
          <cell r="AA1404">
            <v>66.733249999999998</v>
          </cell>
          <cell r="AB1404">
            <v>62.785550000000001</v>
          </cell>
          <cell r="AC1404">
            <v>0.29790230000000001</v>
          </cell>
          <cell r="AD1404">
            <v>0.67594031870000004</v>
          </cell>
          <cell r="AE1404">
            <v>2.1747390000000002</v>
          </cell>
          <cell r="AF1404">
            <v>55.602849999999997</v>
          </cell>
        </row>
        <row r="1405">
          <cell r="A1405" t="str">
            <v>SAMBOJA - BASE2. Middle Value</v>
          </cell>
          <cell r="B1405" t="str">
            <v>Oil-Gas</v>
          </cell>
          <cell r="C1405" t="str">
            <v>2. Middle Value</v>
          </cell>
          <cell r="D1405" t="str">
            <v>SAMBOJA - BASE</v>
          </cell>
          <cell r="E1405" t="str">
            <v>SAMBOJA</v>
          </cell>
          <cell r="F1405" t="str">
            <v>E0. On Production</v>
          </cell>
          <cell r="G1405" t="str">
            <v>PT PERTAMINA EP</v>
          </cell>
          <cell r="H1405">
            <v>4.5350000000000001</v>
          </cell>
          <cell r="K1405">
            <v>1370</v>
          </cell>
          <cell r="L1405" t="str">
            <v/>
          </cell>
          <cell r="N1405" t="str">
            <v/>
          </cell>
          <cell r="P1405" t="str">
            <v/>
          </cell>
          <cell r="Q1405">
            <v>0.3166448</v>
          </cell>
          <cell r="R1405">
            <v>160.48609999999999</v>
          </cell>
          <cell r="S1405">
            <v>0.71109610000000001</v>
          </cell>
          <cell r="T1405">
            <v>0.84944779999999998</v>
          </cell>
          <cell r="U1405">
            <v>30.695504546158485</v>
          </cell>
          <cell r="V1405">
            <v>4.143875626154709E-2</v>
          </cell>
          <cell r="AA1405">
            <v>66.733249999999998</v>
          </cell>
          <cell r="AB1405">
            <v>62.785550000000001</v>
          </cell>
          <cell r="AC1405">
            <v>0.29790230000000001</v>
          </cell>
          <cell r="AD1405">
            <v>1.3509869305000002</v>
          </cell>
          <cell r="AE1405">
            <v>2.1747390000000002</v>
          </cell>
          <cell r="AF1405">
            <v>55.602849999999997</v>
          </cell>
        </row>
        <row r="1406">
          <cell r="A1406" t="str">
            <v>SAMBOJA - BASE3. High Value</v>
          </cell>
          <cell r="B1406" t="str">
            <v>Oil-Gas</v>
          </cell>
          <cell r="C1406" t="str">
            <v>3. High Value</v>
          </cell>
          <cell r="D1406" t="str">
            <v>SAMBOJA - BASE</v>
          </cell>
          <cell r="E1406" t="str">
            <v>SAMBOJA</v>
          </cell>
          <cell r="F1406" t="str">
            <v>E0. On Production</v>
          </cell>
          <cell r="G1406" t="str">
            <v>PT PERTAMINA EP</v>
          </cell>
          <cell r="H1406">
            <v>6.3259999999999996</v>
          </cell>
          <cell r="K1406">
            <v>1370</v>
          </cell>
          <cell r="L1406" t="str">
            <v/>
          </cell>
          <cell r="N1406" t="str">
            <v/>
          </cell>
          <cell r="P1406" t="str">
            <v/>
          </cell>
          <cell r="Q1406">
            <v>0.3166448</v>
          </cell>
          <cell r="R1406">
            <v>160.48609999999999</v>
          </cell>
          <cell r="S1406">
            <v>0.71109610000000001</v>
          </cell>
          <cell r="T1406">
            <v>0.84944779999999998</v>
          </cell>
          <cell r="U1406">
            <v>30.695504546158485</v>
          </cell>
          <cell r="V1406">
            <v>4.143875626154709E-2</v>
          </cell>
          <cell r="AA1406">
            <v>66.733249999999998</v>
          </cell>
          <cell r="AB1406">
            <v>62.785550000000001</v>
          </cell>
          <cell r="AC1406">
            <v>0.29790230000000001</v>
          </cell>
          <cell r="AD1406">
            <v>1.8845299497999999</v>
          </cell>
          <cell r="AE1406">
            <v>2.1747390000000002</v>
          </cell>
          <cell r="AF1406">
            <v>55.602849999999997</v>
          </cell>
        </row>
        <row r="1407">
          <cell r="A1407" t="str">
            <v>SAMBUTAN - BASE1. Low Value</v>
          </cell>
          <cell r="B1407" t="str">
            <v>Oil-Gas</v>
          </cell>
          <cell r="C1407" t="str">
            <v>1. Low Value</v>
          </cell>
          <cell r="D1407" t="str">
            <v>SAMBUTAN - BASE</v>
          </cell>
          <cell r="E1407" t="str">
            <v>SAMBUTAN</v>
          </cell>
          <cell r="F1407" t="str">
            <v>E0. On Production</v>
          </cell>
          <cell r="G1407" t="str">
            <v>PT PERTAMINA EP</v>
          </cell>
          <cell r="H1407">
            <v>23.282</v>
          </cell>
          <cell r="K1407">
            <v>656</v>
          </cell>
          <cell r="L1407" t="str">
            <v/>
          </cell>
          <cell r="N1407" t="str">
            <v/>
          </cell>
          <cell r="P1407" t="str">
            <v/>
          </cell>
          <cell r="Q1407">
            <v>0.29261939999999997</v>
          </cell>
          <cell r="R1407">
            <v>306.60579999999999</v>
          </cell>
          <cell r="S1407">
            <v>0.66463989999999995</v>
          </cell>
          <cell r="T1407">
            <v>0.84501139999999997</v>
          </cell>
          <cell r="U1407">
            <v>50.388619378447224</v>
          </cell>
          <cell r="V1407">
            <v>6.8024349091230674E-2</v>
          </cell>
          <cell r="X1407">
            <v>25.903553918989985</v>
          </cell>
          <cell r="Y1407">
            <v>19.445108725880441</v>
          </cell>
          <cell r="Z1407">
            <v>38.286046095363062</v>
          </cell>
          <cell r="AA1407">
            <v>19.501570000000001</v>
          </cell>
          <cell r="AB1407">
            <v>38.751309999999997</v>
          </cell>
          <cell r="AC1407">
            <v>0.2846687</v>
          </cell>
          <cell r="AD1407">
            <v>6.6276566733999998</v>
          </cell>
          <cell r="AE1407">
            <v>9.1172090000000008</v>
          </cell>
          <cell r="AF1407">
            <v>25.973299999999998</v>
          </cell>
        </row>
        <row r="1408">
          <cell r="A1408" t="str">
            <v>SAMBUTAN - BASE2. Middle Value</v>
          </cell>
          <cell r="B1408" t="str">
            <v>Oil-Gas</v>
          </cell>
          <cell r="C1408" t="str">
            <v>2. Middle Value</v>
          </cell>
          <cell r="D1408" t="str">
            <v>SAMBUTAN - BASE</v>
          </cell>
          <cell r="E1408" t="str">
            <v>SAMBUTAN</v>
          </cell>
          <cell r="F1408" t="str">
            <v>E0. On Production</v>
          </cell>
          <cell r="G1408" t="str">
            <v>PT PERTAMINA EP</v>
          </cell>
          <cell r="H1408">
            <v>33.570999999999998</v>
          </cell>
          <cell r="K1408">
            <v>656</v>
          </cell>
          <cell r="L1408" t="str">
            <v/>
          </cell>
          <cell r="N1408" t="str">
            <v/>
          </cell>
          <cell r="P1408" t="str">
            <v/>
          </cell>
          <cell r="Q1408">
            <v>0.29261939999999997</v>
          </cell>
          <cell r="R1408">
            <v>306.60579999999999</v>
          </cell>
          <cell r="S1408">
            <v>0.66463989999999995</v>
          </cell>
          <cell r="T1408">
            <v>0.84501139999999997</v>
          </cell>
          <cell r="U1408">
            <v>50.388619378447224</v>
          </cell>
          <cell r="V1408">
            <v>6.8024349091230674E-2</v>
          </cell>
          <cell r="X1408">
            <v>25.903553918989985</v>
          </cell>
          <cell r="Y1408">
            <v>19.445108725880441</v>
          </cell>
          <cell r="Z1408">
            <v>38.286046095363062</v>
          </cell>
          <cell r="AA1408">
            <v>19.501570000000001</v>
          </cell>
          <cell r="AB1408">
            <v>38.751309999999997</v>
          </cell>
          <cell r="AC1408">
            <v>0.2846687</v>
          </cell>
          <cell r="AD1408">
            <v>9.5566129276999998</v>
          </cell>
          <cell r="AE1408">
            <v>9.1172090000000008</v>
          </cell>
          <cell r="AF1408">
            <v>25.973299999999998</v>
          </cell>
        </row>
        <row r="1409">
          <cell r="A1409" t="str">
            <v>SAMBUTAN - BASE3. High Value</v>
          </cell>
          <cell r="B1409" t="str">
            <v>Oil-Gas</v>
          </cell>
          <cell r="C1409" t="str">
            <v>3. High Value</v>
          </cell>
          <cell r="D1409" t="str">
            <v>SAMBUTAN - BASE</v>
          </cell>
          <cell r="E1409" t="str">
            <v>SAMBUTAN</v>
          </cell>
          <cell r="F1409" t="str">
            <v>E0. On Production</v>
          </cell>
          <cell r="G1409" t="str">
            <v>PT PERTAMINA EP</v>
          </cell>
          <cell r="H1409">
            <v>41.542999999999999</v>
          </cell>
          <cell r="K1409">
            <v>656</v>
          </cell>
          <cell r="L1409" t="str">
            <v/>
          </cell>
          <cell r="N1409" t="str">
            <v/>
          </cell>
          <cell r="P1409" t="str">
            <v/>
          </cell>
          <cell r="Q1409">
            <v>0.29261939999999997</v>
          </cell>
          <cell r="R1409">
            <v>306.60579999999999</v>
          </cell>
          <cell r="S1409">
            <v>0.66463989999999995</v>
          </cell>
          <cell r="T1409">
            <v>0.84501139999999997</v>
          </cell>
          <cell r="U1409">
            <v>50.388619378447224</v>
          </cell>
          <cell r="V1409">
            <v>6.8024349091230674E-2</v>
          </cell>
          <cell r="X1409">
            <v>25.903553918989985</v>
          </cell>
          <cell r="Y1409">
            <v>19.445108725880441</v>
          </cell>
          <cell r="Z1409">
            <v>38.286046095363062</v>
          </cell>
          <cell r="AA1409">
            <v>19.501570000000001</v>
          </cell>
          <cell r="AB1409">
            <v>38.751309999999997</v>
          </cell>
          <cell r="AC1409">
            <v>0.2846687</v>
          </cell>
          <cell r="AD1409">
            <v>11.825991804099999</v>
          </cell>
          <cell r="AE1409">
            <v>9.1172090000000008</v>
          </cell>
          <cell r="AF1409">
            <v>25.973299999999998</v>
          </cell>
        </row>
        <row r="1410">
          <cell r="A1410" t="str">
            <v>PENGEMBANGAN LAPANGAN SANGATTA POFD1. Low Value</v>
          </cell>
          <cell r="B1410" t="str">
            <v>Oil-Gas</v>
          </cell>
          <cell r="C1410" t="str">
            <v>1. Low Value</v>
          </cell>
          <cell r="D1410" t="str">
            <v>PENGEMBANGAN LAPANGAN SANGATTA POFD</v>
          </cell>
          <cell r="E1410" t="str">
            <v>SANGATTA SELATAN</v>
          </cell>
          <cell r="F1410" t="str">
            <v>E0. On Production</v>
          </cell>
          <cell r="G1410" t="str">
            <v>PT PERTAMINA EP</v>
          </cell>
          <cell r="H1410">
            <v>104.736</v>
          </cell>
          <cell r="K1410">
            <v>1300</v>
          </cell>
          <cell r="L1410" t="str">
            <v/>
          </cell>
          <cell r="M1410">
            <v>0.255</v>
          </cell>
          <cell r="N1410" t="str">
            <v/>
          </cell>
          <cell r="O1410">
            <v>0</v>
          </cell>
          <cell r="P1410">
            <v>0.70830000000000004</v>
          </cell>
          <cell r="Q1410">
            <v>0.25945459999999998</v>
          </cell>
          <cell r="R1410">
            <v>53.34375</v>
          </cell>
          <cell r="S1410">
            <v>0.560114</v>
          </cell>
          <cell r="T1410">
            <v>0.78652650000000002</v>
          </cell>
          <cell r="U1410">
            <v>6.0972598690798305</v>
          </cell>
          <cell r="V1410">
            <v>8.2312660864775431E-3</v>
          </cell>
          <cell r="AA1410">
            <v>35.88317</v>
          </cell>
          <cell r="AB1410">
            <v>20.814920000000001</v>
          </cell>
          <cell r="AC1410">
            <v>0.32626650000000001</v>
          </cell>
          <cell r="AD1410">
            <v>34.171848144000002</v>
          </cell>
          <cell r="AE1410">
            <v>0.60756339999999998</v>
          </cell>
          <cell r="AF1410">
            <v>32.692149999999998</v>
          </cell>
        </row>
        <row r="1411">
          <cell r="A1411" t="str">
            <v>PENGEMBANGAN LAPANGAN SANGATTA POFD2. Middle Value</v>
          </cell>
          <cell r="B1411" t="str">
            <v>Oil-Gas</v>
          </cell>
          <cell r="C1411" t="str">
            <v>2. Middle Value</v>
          </cell>
          <cell r="D1411" t="str">
            <v>PENGEMBANGAN LAPANGAN SANGATTA POFD</v>
          </cell>
          <cell r="E1411" t="str">
            <v>SANGATTA SELATAN</v>
          </cell>
          <cell r="F1411" t="str">
            <v>E0. On Production</v>
          </cell>
          <cell r="G1411" t="str">
            <v>PT PERTAMINA EP</v>
          </cell>
          <cell r="H1411">
            <v>104.736</v>
          </cell>
          <cell r="K1411">
            <v>1300</v>
          </cell>
          <cell r="L1411" t="str">
            <v/>
          </cell>
          <cell r="M1411">
            <v>0.255</v>
          </cell>
          <cell r="N1411" t="str">
            <v/>
          </cell>
          <cell r="O1411">
            <v>0</v>
          </cell>
          <cell r="P1411">
            <v>0.70830000000000004</v>
          </cell>
          <cell r="Q1411">
            <v>0.25945459999999998</v>
          </cell>
          <cell r="R1411">
            <v>53.34375</v>
          </cell>
          <cell r="S1411">
            <v>0.560114</v>
          </cell>
          <cell r="T1411">
            <v>0.78652650000000002</v>
          </cell>
          <cell r="U1411">
            <v>6.0972598690798305</v>
          </cell>
          <cell r="V1411">
            <v>8.2312660864775431E-3</v>
          </cell>
          <cell r="AA1411">
            <v>35.88317</v>
          </cell>
          <cell r="AB1411">
            <v>20.814920000000001</v>
          </cell>
          <cell r="AC1411">
            <v>0.32626650000000001</v>
          </cell>
          <cell r="AD1411">
            <v>34.171848144000002</v>
          </cell>
          <cell r="AE1411">
            <v>0.60756339999999998</v>
          </cell>
          <cell r="AF1411">
            <v>32.692149999999998</v>
          </cell>
        </row>
        <row r="1412">
          <cell r="A1412" t="str">
            <v>PENGEMBANGAN LAPANGAN SANGATTA POFD3. High Value</v>
          </cell>
          <cell r="B1412" t="str">
            <v>Oil-Gas</v>
          </cell>
          <cell r="C1412" t="str">
            <v>3. High Value</v>
          </cell>
          <cell r="D1412" t="str">
            <v>PENGEMBANGAN LAPANGAN SANGATTA POFD</v>
          </cell>
          <cell r="E1412" t="str">
            <v>SANGATTA SELATAN</v>
          </cell>
          <cell r="F1412" t="str">
            <v>E0. On Production</v>
          </cell>
          <cell r="G1412" t="str">
            <v>PT PERTAMINA EP</v>
          </cell>
          <cell r="H1412">
            <v>104.736</v>
          </cell>
          <cell r="K1412">
            <v>1300</v>
          </cell>
          <cell r="L1412" t="str">
            <v/>
          </cell>
          <cell r="M1412">
            <v>0.255</v>
          </cell>
          <cell r="N1412" t="str">
            <v/>
          </cell>
          <cell r="O1412">
            <v>0</v>
          </cell>
          <cell r="P1412">
            <v>0.70830000000000004</v>
          </cell>
          <cell r="Q1412">
            <v>0.25945459999999998</v>
          </cell>
          <cell r="R1412">
            <v>53.34375</v>
          </cell>
          <cell r="S1412">
            <v>0.560114</v>
          </cell>
          <cell r="T1412">
            <v>0.78652650000000002</v>
          </cell>
          <cell r="U1412">
            <v>6.0972598690798305</v>
          </cell>
          <cell r="V1412">
            <v>8.2312660864775431E-3</v>
          </cell>
          <cell r="AA1412">
            <v>35.88317</v>
          </cell>
          <cell r="AB1412">
            <v>20.814920000000001</v>
          </cell>
          <cell r="AC1412">
            <v>0.32626650000000001</v>
          </cell>
          <cell r="AD1412">
            <v>34.171848144000002</v>
          </cell>
          <cell r="AE1412">
            <v>0.60756339999999998</v>
          </cell>
          <cell r="AF1412">
            <v>32.692149999999998</v>
          </cell>
        </row>
        <row r="1413">
          <cell r="A1413" t="str">
            <v>SANGATTA SELATAN - BASE1. Low Value</v>
          </cell>
          <cell r="B1413" t="str">
            <v>Oil-Gas</v>
          </cell>
          <cell r="C1413" t="str">
            <v>1. Low Value</v>
          </cell>
          <cell r="D1413" t="str">
            <v>SANGATTA SELATAN - BASE</v>
          </cell>
          <cell r="E1413" t="str">
            <v>SANGATTA SELATAN</v>
          </cell>
          <cell r="F1413" t="str">
            <v>E0. On Production</v>
          </cell>
          <cell r="G1413" t="str">
            <v>PT PERTAMINA EP</v>
          </cell>
          <cell r="H1413">
            <v>104.736</v>
          </cell>
          <cell r="K1413">
            <v>1300</v>
          </cell>
          <cell r="L1413" t="str">
            <v/>
          </cell>
          <cell r="M1413">
            <v>0.255</v>
          </cell>
          <cell r="N1413" t="str">
            <v/>
          </cell>
          <cell r="O1413">
            <v>0</v>
          </cell>
          <cell r="P1413">
            <v>0.70830000000000004</v>
          </cell>
          <cell r="Q1413">
            <v>0.25945459999999998</v>
          </cell>
          <cell r="R1413">
            <v>53.34375</v>
          </cell>
          <cell r="S1413">
            <v>0.560114</v>
          </cell>
          <cell r="T1413">
            <v>0.78652650000000002</v>
          </cell>
          <cell r="U1413">
            <v>6.0972598690798305</v>
          </cell>
          <cell r="V1413">
            <v>8.2312660864775431E-3</v>
          </cell>
          <cell r="AA1413">
            <v>35.88317</v>
          </cell>
          <cell r="AB1413">
            <v>20.814920000000001</v>
          </cell>
          <cell r="AC1413">
            <v>0.32626650000000001</v>
          </cell>
          <cell r="AD1413">
            <v>34.171848144000002</v>
          </cell>
          <cell r="AE1413">
            <v>0.60756339999999998</v>
          </cell>
          <cell r="AF1413">
            <v>32.692149999999998</v>
          </cell>
        </row>
        <row r="1414">
          <cell r="A1414" t="str">
            <v>SANGATTA SELATAN - BASE2. Middle Value</v>
          </cell>
          <cell r="B1414" t="str">
            <v>Oil-Gas</v>
          </cell>
          <cell r="C1414" t="str">
            <v>2. Middle Value</v>
          </cell>
          <cell r="D1414" t="str">
            <v>SANGATTA SELATAN - BASE</v>
          </cell>
          <cell r="E1414" t="str">
            <v>SANGATTA SELATAN</v>
          </cell>
          <cell r="F1414" t="str">
            <v>E0. On Production</v>
          </cell>
          <cell r="G1414" t="str">
            <v>PT PERTAMINA EP</v>
          </cell>
          <cell r="H1414">
            <v>104.736</v>
          </cell>
          <cell r="K1414">
            <v>1300</v>
          </cell>
          <cell r="L1414" t="str">
            <v/>
          </cell>
          <cell r="M1414">
            <v>0.255</v>
          </cell>
          <cell r="N1414" t="str">
            <v/>
          </cell>
          <cell r="O1414">
            <v>0</v>
          </cell>
          <cell r="P1414">
            <v>0.70830000000000004</v>
          </cell>
          <cell r="Q1414">
            <v>0.25945459999999998</v>
          </cell>
          <cell r="R1414">
            <v>53.34375</v>
          </cell>
          <cell r="S1414">
            <v>0.560114</v>
          </cell>
          <cell r="T1414">
            <v>0.78652650000000002</v>
          </cell>
          <cell r="U1414">
            <v>6.0972598690798305</v>
          </cell>
          <cell r="V1414">
            <v>8.2312660864775431E-3</v>
          </cell>
          <cell r="AA1414">
            <v>35.88317</v>
          </cell>
          <cell r="AB1414">
            <v>20.814920000000001</v>
          </cell>
          <cell r="AC1414">
            <v>0.32626650000000001</v>
          </cell>
          <cell r="AD1414">
            <v>34.171848144000002</v>
          </cell>
          <cell r="AE1414">
            <v>0.60756339999999998</v>
          </cell>
          <cell r="AF1414">
            <v>32.692149999999998</v>
          </cell>
        </row>
        <row r="1415">
          <cell r="A1415" t="str">
            <v>SANGATTA SELATAN - BASE3. High Value</v>
          </cell>
          <cell r="B1415" t="str">
            <v>Oil-Gas</v>
          </cell>
          <cell r="C1415" t="str">
            <v>3. High Value</v>
          </cell>
          <cell r="D1415" t="str">
            <v>SANGATTA SELATAN - BASE</v>
          </cell>
          <cell r="E1415" t="str">
            <v>SANGATTA SELATAN</v>
          </cell>
          <cell r="F1415" t="str">
            <v>E0. On Production</v>
          </cell>
          <cell r="G1415" t="str">
            <v>PT PERTAMINA EP</v>
          </cell>
          <cell r="H1415">
            <v>104.736</v>
          </cell>
          <cell r="K1415">
            <v>1300</v>
          </cell>
          <cell r="L1415" t="str">
            <v/>
          </cell>
          <cell r="M1415">
            <v>0.255</v>
          </cell>
          <cell r="N1415" t="str">
            <v/>
          </cell>
          <cell r="O1415">
            <v>0</v>
          </cell>
          <cell r="P1415">
            <v>0.70830000000000004</v>
          </cell>
          <cell r="Q1415">
            <v>0.25945459999999998</v>
          </cell>
          <cell r="R1415">
            <v>53.34375</v>
          </cell>
          <cell r="S1415">
            <v>0.560114</v>
          </cell>
          <cell r="T1415">
            <v>0.78652650000000002</v>
          </cell>
          <cell r="U1415">
            <v>6.0972598690798305</v>
          </cell>
          <cell r="V1415">
            <v>8.2312660864775431E-3</v>
          </cell>
          <cell r="AA1415">
            <v>35.88317</v>
          </cell>
          <cell r="AB1415">
            <v>20.814920000000001</v>
          </cell>
          <cell r="AC1415">
            <v>0.32626650000000001</v>
          </cell>
          <cell r="AD1415">
            <v>34.171848144000002</v>
          </cell>
          <cell r="AE1415">
            <v>0.60756339999999998</v>
          </cell>
          <cell r="AF1415">
            <v>32.692149999999998</v>
          </cell>
        </row>
        <row r="1416">
          <cell r="A1416" t="str">
            <v>PENGEMBANGAN LAPANGAN SEMBAKUNG POFD PHASE-21. Low Value</v>
          </cell>
          <cell r="B1416" t="str">
            <v>Oil-Gas</v>
          </cell>
          <cell r="C1416" t="str">
            <v>1. Low Value</v>
          </cell>
          <cell r="D1416" t="str">
            <v>PENGEMBANGAN LAPANGAN SEMBAKUNG POFD PHASE-2</v>
          </cell>
          <cell r="E1416" t="str">
            <v>SEMBAKUNG</v>
          </cell>
          <cell r="F1416" t="str">
            <v>E0. On Production</v>
          </cell>
          <cell r="G1416" t="str">
            <v>PT PERTAMINA EP</v>
          </cell>
          <cell r="H1416">
            <v>25.975999999999999</v>
          </cell>
          <cell r="I1416">
            <v>3.0840000000000001</v>
          </cell>
          <cell r="K1416">
            <v>2200</v>
          </cell>
          <cell r="L1416">
            <v>66.550000000000011</v>
          </cell>
          <cell r="M1416">
            <v>0.17</v>
          </cell>
          <cell r="N1416">
            <v>0.27</v>
          </cell>
          <cell r="O1416">
            <v>0</v>
          </cell>
          <cell r="P1416" t="str">
            <v/>
          </cell>
          <cell r="Q1416">
            <v>0.17193890000000001</v>
          </cell>
          <cell r="R1416">
            <v>78.753410000000002</v>
          </cell>
          <cell r="S1416">
            <v>0.361147</v>
          </cell>
          <cell r="T1416">
            <v>0.79800700000000002</v>
          </cell>
          <cell r="U1416">
            <v>3.9024219357669532</v>
          </cell>
          <cell r="V1416">
            <v>5.2682473807455169E-3</v>
          </cell>
          <cell r="W1416">
            <v>4.1057640701754394</v>
          </cell>
          <cell r="X1416">
            <v>39.323878779191659</v>
          </cell>
          <cell r="Z1416">
            <v>24.666463433707492</v>
          </cell>
          <cell r="AA1416">
            <v>47.142510000000001</v>
          </cell>
          <cell r="AB1416">
            <v>25.032389999999999</v>
          </cell>
          <cell r="AC1416">
            <v>0.31380920000000001</v>
          </cell>
          <cell r="AD1416">
            <v>8.1515077791999992</v>
          </cell>
          <cell r="AE1416">
            <v>4.0974459999999997</v>
          </cell>
          <cell r="AF1416">
            <v>39.520310000000002</v>
          </cell>
        </row>
        <row r="1417">
          <cell r="A1417" t="str">
            <v>PENGEMBANGAN LAPANGAN SEMBAKUNG POFD PHASE-22. Middle Value</v>
          </cell>
          <cell r="B1417" t="str">
            <v>Oil-Gas</v>
          </cell>
          <cell r="C1417" t="str">
            <v>2. Middle Value</v>
          </cell>
          <cell r="D1417" t="str">
            <v>PENGEMBANGAN LAPANGAN SEMBAKUNG POFD PHASE-2</v>
          </cell>
          <cell r="E1417" t="str">
            <v>SEMBAKUNG</v>
          </cell>
          <cell r="F1417" t="str">
            <v>E0. On Production</v>
          </cell>
          <cell r="G1417" t="str">
            <v>PT PERTAMINA EP</v>
          </cell>
          <cell r="H1417">
            <v>118.048</v>
          </cell>
          <cell r="I1417">
            <v>3.0840000000000001</v>
          </cell>
          <cell r="K1417">
            <v>2200</v>
          </cell>
          <cell r="L1417">
            <v>66.550000000000011</v>
          </cell>
          <cell r="M1417">
            <v>0.17</v>
          </cell>
          <cell r="N1417">
            <v>0.27</v>
          </cell>
          <cell r="O1417">
            <v>0</v>
          </cell>
          <cell r="P1417" t="str">
            <v/>
          </cell>
          <cell r="Q1417">
            <v>0.17193890000000001</v>
          </cell>
          <cell r="R1417">
            <v>78.753410000000002</v>
          </cell>
          <cell r="S1417">
            <v>0.361147</v>
          </cell>
          <cell r="T1417">
            <v>0.79800700000000002</v>
          </cell>
          <cell r="U1417">
            <v>3.9024219357669532</v>
          </cell>
          <cell r="V1417">
            <v>5.2682473807455169E-3</v>
          </cell>
          <cell r="W1417">
            <v>4.1057640701754394</v>
          </cell>
          <cell r="X1417">
            <v>39.323878779191659</v>
          </cell>
          <cell r="Z1417">
            <v>24.666463433707492</v>
          </cell>
          <cell r="AA1417">
            <v>47.142510000000001</v>
          </cell>
          <cell r="AB1417">
            <v>25.032389999999999</v>
          </cell>
          <cell r="AC1417">
            <v>0.31380920000000001</v>
          </cell>
          <cell r="AD1417">
            <v>37.0445484416</v>
          </cell>
          <cell r="AE1417">
            <v>4.0974459999999997</v>
          </cell>
          <cell r="AF1417">
            <v>39.520310000000002</v>
          </cell>
        </row>
        <row r="1418">
          <cell r="A1418" t="str">
            <v>PENGEMBANGAN LAPANGAN SEMBAKUNG POFD PHASE-23. High Value</v>
          </cell>
          <cell r="B1418" t="str">
            <v>Oil-Gas</v>
          </cell>
          <cell r="C1418" t="str">
            <v>3. High Value</v>
          </cell>
          <cell r="D1418" t="str">
            <v>PENGEMBANGAN LAPANGAN SEMBAKUNG POFD PHASE-2</v>
          </cell>
          <cell r="E1418" t="str">
            <v>SEMBAKUNG</v>
          </cell>
          <cell r="F1418" t="str">
            <v>E0. On Production</v>
          </cell>
          <cell r="G1418" t="str">
            <v>PT PERTAMINA EP</v>
          </cell>
          <cell r="H1418">
            <v>118.048</v>
          </cell>
          <cell r="I1418">
            <v>3.0840000000000001</v>
          </cell>
          <cell r="K1418">
            <v>2200</v>
          </cell>
          <cell r="L1418">
            <v>66.550000000000011</v>
          </cell>
          <cell r="M1418">
            <v>0.17</v>
          </cell>
          <cell r="N1418">
            <v>0.27</v>
          </cell>
          <cell r="O1418">
            <v>0</v>
          </cell>
          <cell r="P1418" t="str">
            <v/>
          </cell>
          <cell r="Q1418">
            <v>0.17193890000000001</v>
          </cell>
          <cell r="R1418">
            <v>78.753410000000002</v>
          </cell>
          <cell r="S1418">
            <v>0.361147</v>
          </cell>
          <cell r="T1418">
            <v>0.79800700000000002</v>
          </cell>
          <cell r="U1418">
            <v>3.9024219357669532</v>
          </cell>
          <cell r="V1418">
            <v>5.2682473807455169E-3</v>
          </cell>
          <cell r="W1418">
            <v>4.1057640701754394</v>
          </cell>
          <cell r="X1418">
            <v>39.323878779191659</v>
          </cell>
          <cell r="Z1418">
            <v>24.666463433707492</v>
          </cell>
          <cell r="AA1418">
            <v>47.142510000000001</v>
          </cell>
          <cell r="AB1418">
            <v>25.032389999999999</v>
          </cell>
          <cell r="AC1418">
            <v>0.31380920000000001</v>
          </cell>
          <cell r="AD1418">
            <v>37.0445484416</v>
          </cell>
          <cell r="AE1418">
            <v>4.0974459999999997</v>
          </cell>
          <cell r="AF1418">
            <v>39.520310000000002</v>
          </cell>
        </row>
        <row r="1419">
          <cell r="A1419" t="str">
            <v>SEMBAKUNG - BASE1. Low Value</v>
          </cell>
          <cell r="B1419" t="str">
            <v>Oil-Gas</v>
          </cell>
          <cell r="C1419" t="str">
            <v>1. Low Value</v>
          </cell>
          <cell r="D1419" t="str">
            <v>SEMBAKUNG - BASE</v>
          </cell>
          <cell r="E1419" t="str">
            <v>SEMBAKUNG</v>
          </cell>
          <cell r="F1419" t="str">
            <v>E0. On Production</v>
          </cell>
          <cell r="G1419" t="str">
            <v>PT PERTAMINA EP</v>
          </cell>
          <cell r="H1419">
            <v>25.975999999999999</v>
          </cell>
          <cell r="I1419">
            <v>7.0000000000000001E-3</v>
          </cell>
          <cell r="K1419">
            <v>2200</v>
          </cell>
          <cell r="L1419">
            <v>66.550000000000011</v>
          </cell>
          <cell r="M1419">
            <v>0.17</v>
          </cell>
          <cell r="N1419">
            <v>0.27</v>
          </cell>
          <cell r="O1419">
            <v>0</v>
          </cell>
          <cell r="P1419" t="str">
            <v/>
          </cell>
          <cell r="Q1419">
            <v>0.17193890000000001</v>
          </cell>
          <cell r="R1419">
            <v>78.753410000000002</v>
          </cell>
          <cell r="S1419">
            <v>0.361147</v>
          </cell>
          <cell r="T1419">
            <v>0.79800700000000002</v>
          </cell>
          <cell r="U1419">
            <v>3.9024219357669532</v>
          </cell>
          <cell r="V1419">
            <v>5.2682473807455169E-3</v>
          </cell>
          <cell r="W1419">
            <v>4.1057640701754394</v>
          </cell>
          <cell r="X1419">
            <v>39.323878779191659</v>
          </cell>
          <cell r="Z1419">
            <v>24.666463433707492</v>
          </cell>
          <cell r="AA1419">
            <v>47.142510000000001</v>
          </cell>
          <cell r="AB1419">
            <v>25.032389999999999</v>
          </cell>
          <cell r="AC1419">
            <v>0.31380920000000001</v>
          </cell>
          <cell r="AD1419">
            <v>8.1515077791999992</v>
          </cell>
          <cell r="AE1419">
            <v>4.0974459999999997</v>
          </cell>
          <cell r="AF1419">
            <v>39.520310000000002</v>
          </cell>
        </row>
        <row r="1420">
          <cell r="A1420" t="str">
            <v>SEMBAKUNG - BASE2. Middle Value</v>
          </cell>
          <cell r="B1420" t="str">
            <v>Oil-Gas</v>
          </cell>
          <cell r="C1420" t="str">
            <v>2. Middle Value</v>
          </cell>
          <cell r="D1420" t="str">
            <v>SEMBAKUNG - BASE</v>
          </cell>
          <cell r="E1420" t="str">
            <v>SEMBAKUNG</v>
          </cell>
          <cell r="F1420" t="str">
            <v>E0. On Production</v>
          </cell>
          <cell r="G1420" t="str">
            <v>PT PERTAMINA EP</v>
          </cell>
          <cell r="H1420">
            <v>118.048</v>
          </cell>
          <cell r="I1420">
            <v>7.0000000000000001E-3</v>
          </cell>
          <cell r="K1420">
            <v>2200</v>
          </cell>
          <cell r="L1420">
            <v>66.550000000000011</v>
          </cell>
          <cell r="M1420">
            <v>0.17</v>
          </cell>
          <cell r="N1420">
            <v>0.27</v>
          </cell>
          <cell r="O1420">
            <v>0</v>
          </cell>
          <cell r="P1420" t="str">
            <v/>
          </cell>
          <cell r="Q1420">
            <v>0.17193890000000001</v>
          </cell>
          <cell r="R1420">
            <v>78.753410000000002</v>
          </cell>
          <cell r="S1420">
            <v>0.361147</v>
          </cell>
          <cell r="T1420">
            <v>0.79800700000000002</v>
          </cell>
          <cell r="U1420">
            <v>3.9024219357669532</v>
          </cell>
          <cell r="V1420">
            <v>5.2682473807455169E-3</v>
          </cell>
          <cell r="W1420">
            <v>4.1057640701754394</v>
          </cell>
          <cell r="X1420">
            <v>39.323878779191659</v>
          </cell>
          <cell r="Z1420">
            <v>24.666463433707492</v>
          </cell>
          <cell r="AA1420">
            <v>47.142510000000001</v>
          </cell>
          <cell r="AB1420">
            <v>25.032389999999999</v>
          </cell>
          <cell r="AC1420">
            <v>0.31380920000000001</v>
          </cell>
          <cell r="AD1420">
            <v>37.0445484416</v>
          </cell>
          <cell r="AE1420">
            <v>4.0974459999999997</v>
          </cell>
          <cell r="AF1420">
            <v>39.520310000000002</v>
          </cell>
        </row>
        <row r="1421">
          <cell r="A1421" t="str">
            <v>SEMBAKUNG - BASE3. High Value</v>
          </cell>
          <cell r="B1421" t="str">
            <v>Oil-Gas</v>
          </cell>
          <cell r="C1421" t="str">
            <v>3. High Value</v>
          </cell>
          <cell r="D1421" t="str">
            <v>SEMBAKUNG - BASE</v>
          </cell>
          <cell r="E1421" t="str">
            <v>SEMBAKUNG</v>
          </cell>
          <cell r="F1421" t="str">
            <v>E0. On Production</v>
          </cell>
          <cell r="G1421" t="str">
            <v>PT PERTAMINA EP</v>
          </cell>
          <cell r="H1421">
            <v>118.048</v>
          </cell>
          <cell r="I1421">
            <v>7.0000000000000001E-3</v>
          </cell>
          <cell r="K1421">
            <v>2200</v>
          </cell>
          <cell r="L1421">
            <v>66.550000000000011</v>
          </cell>
          <cell r="M1421">
            <v>0.17</v>
          </cell>
          <cell r="N1421">
            <v>0.27</v>
          </cell>
          <cell r="O1421">
            <v>0</v>
          </cell>
          <cell r="P1421" t="str">
            <v/>
          </cell>
          <cell r="Q1421">
            <v>0.17193890000000001</v>
          </cell>
          <cell r="R1421">
            <v>78.753410000000002</v>
          </cell>
          <cell r="S1421">
            <v>0.361147</v>
          </cell>
          <cell r="T1421">
            <v>0.79800700000000002</v>
          </cell>
          <cell r="U1421">
            <v>3.9024219357669532</v>
          </cell>
          <cell r="V1421">
            <v>5.2682473807455169E-3</v>
          </cell>
          <cell r="W1421">
            <v>4.1057640701754394</v>
          </cell>
          <cell r="X1421">
            <v>39.323878779191659</v>
          </cell>
          <cell r="Z1421">
            <v>24.666463433707492</v>
          </cell>
          <cell r="AA1421">
            <v>47.142510000000001</v>
          </cell>
          <cell r="AB1421">
            <v>25.032389999999999</v>
          </cell>
          <cell r="AC1421">
            <v>0.31380920000000001</v>
          </cell>
          <cell r="AD1421">
            <v>37.0445484416</v>
          </cell>
          <cell r="AE1421">
            <v>4.0974459999999997</v>
          </cell>
          <cell r="AF1421">
            <v>39.520310000000002</v>
          </cell>
        </row>
        <row r="1422">
          <cell r="A1422" t="str">
            <v>PENGEMBANGAN LAPANGAN SEMBERAH - POFD PHASE-21. Low Value</v>
          </cell>
          <cell r="B1422" t="str">
            <v>Oil-Gas</v>
          </cell>
          <cell r="C1422" t="str">
            <v>1. Low Value</v>
          </cell>
          <cell r="D1422" t="str">
            <v>PENGEMBANGAN LAPANGAN SEMBERAH - POFD PHASE-2</v>
          </cell>
          <cell r="E1422" t="str">
            <v>SEMBERAH</v>
          </cell>
          <cell r="F1422" t="str">
            <v>E0. On Production</v>
          </cell>
          <cell r="G1422" t="str">
            <v>PT PERTAMINA EP</v>
          </cell>
          <cell r="H1422">
            <v>7.7629999999999999</v>
          </cell>
          <cell r="K1422">
            <v>2555.05291970803</v>
          </cell>
          <cell r="L1422">
            <v>50.154761904761806</v>
          </cell>
          <cell r="M1422">
            <v>0.26469999999999999</v>
          </cell>
          <cell r="N1422" t="str">
            <v/>
          </cell>
          <cell r="O1422">
            <v>0</v>
          </cell>
          <cell r="P1422" t="str">
            <v/>
          </cell>
          <cell r="Q1422">
            <v>0.26149080000000002</v>
          </cell>
          <cell r="R1422">
            <v>595.67290000000003</v>
          </cell>
          <cell r="S1422">
            <v>0.63722299999999998</v>
          </cell>
          <cell r="T1422">
            <v>0.83829710000000002</v>
          </cell>
          <cell r="U1422">
            <v>83.205811924993512</v>
          </cell>
          <cell r="V1422">
            <v>0.1123273720658044</v>
          </cell>
          <cell r="W1422">
            <v>4.0285384313725485</v>
          </cell>
          <cell r="X1422">
            <v>43.052090531822429</v>
          </cell>
          <cell r="Y1422">
            <v>25.59795824654697</v>
          </cell>
          <cell r="Z1422">
            <v>5.1081785098034675</v>
          </cell>
          <cell r="AA1422">
            <v>25.57687</v>
          </cell>
          <cell r="AB1422">
            <v>5.2770780000000004</v>
          </cell>
          <cell r="AC1422">
            <v>0.27574589999999999</v>
          </cell>
          <cell r="AD1422">
            <v>2.1406154216999997</v>
          </cell>
          <cell r="AE1422">
            <v>1.925916</v>
          </cell>
          <cell r="AF1422">
            <v>43.014189999999999</v>
          </cell>
        </row>
        <row r="1423">
          <cell r="A1423" t="str">
            <v>PENGEMBANGAN LAPANGAN SEMBERAH - POFD PHASE-22. Middle Value</v>
          </cell>
          <cell r="B1423" t="str">
            <v>Oil-Gas</v>
          </cell>
          <cell r="C1423" t="str">
            <v>2. Middle Value</v>
          </cell>
          <cell r="D1423" t="str">
            <v>PENGEMBANGAN LAPANGAN SEMBERAH - POFD PHASE-2</v>
          </cell>
          <cell r="E1423" t="str">
            <v>SEMBERAH</v>
          </cell>
          <cell r="F1423" t="str">
            <v>E0. On Production</v>
          </cell>
          <cell r="G1423" t="str">
            <v>PT PERTAMINA EP</v>
          </cell>
          <cell r="H1423">
            <v>16.942</v>
          </cell>
          <cell r="K1423">
            <v>2555.05291970803</v>
          </cell>
          <cell r="L1423">
            <v>50.154761904761806</v>
          </cell>
          <cell r="M1423">
            <v>0.26469999999999999</v>
          </cell>
          <cell r="N1423" t="str">
            <v/>
          </cell>
          <cell r="O1423">
            <v>0</v>
          </cell>
          <cell r="P1423" t="str">
            <v/>
          </cell>
          <cell r="Q1423">
            <v>0.26149080000000002</v>
          </cell>
          <cell r="R1423">
            <v>595.67290000000003</v>
          </cell>
          <cell r="S1423">
            <v>0.63722299999999998</v>
          </cell>
          <cell r="T1423">
            <v>0.83829710000000002</v>
          </cell>
          <cell r="U1423">
            <v>83.205811924993512</v>
          </cell>
          <cell r="V1423">
            <v>0.1123273720658044</v>
          </cell>
          <cell r="W1423">
            <v>4.0285384313725485</v>
          </cell>
          <cell r="X1423">
            <v>43.052090531822429</v>
          </cell>
          <cell r="Y1423">
            <v>25.59795824654697</v>
          </cell>
          <cell r="Z1423">
            <v>5.1081785098034675</v>
          </cell>
          <cell r="AA1423">
            <v>25.57687</v>
          </cell>
          <cell r="AB1423">
            <v>5.2770780000000004</v>
          </cell>
          <cell r="AC1423">
            <v>0.27574589999999999</v>
          </cell>
          <cell r="AD1423">
            <v>4.6716870377999999</v>
          </cell>
          <cell r="AE1423">
            <v>1.925916</v>
          </cell>
          <cell r="AF1423">
            <v>43.014189999999999</v>
          </cell>
        </row>
        <row r="1424">
          <cell r="A1424" t="str">
            <v>PENGEMBANGAN LAPANGAN SEMBERAH - POFD PHASE-23. High Value</v>
          </cell>
          <cell r="B1424" t="str">
            <v>Oil-Gas</v>
          </cell>
          <cell r="C1424" t="str">
            <v>3. High Value</v>
          </cell>
          <cell r="D1424" t="str">
            <v>PENGEMBANGAN LAPANGAN SEMBERAH - POFD PHASE-2</v>
          </cell>
          <cell r="E1424" t="str">
            <v>SEMBERAH</v>
          </cell>
          <cell r="F1424" t="str">
            <v>E0. On Production</v>
          </cell>
          <cell r="G1424" t="str">
            <v>PT PERTAMINA EP</v>
          </cell>
          <cell r="H1424">
            <v>21.89</v>
          </cell>
          <cell r="K1424">
            <v>2555.05291970803</v>
          </cell>
          <cell r="L1424">
            <v>50.154761904761806</v>
          </cell>
          <cell r="M1424">
            <v>0.26469999999999999</v>
          </cell>
          <cell r="N1424" t="str">
            <v/>
          </cell>
          <cell r="O1424">
            <v>0</v>
          </cell>
          <cell r="P1424" t="str">
            <v/>
          </cell>
          <cell r="Q1424">
            <v>0.26149080000000002</v>
          </cell>
          <cell r="R1424">
            <v>595.67290000000003</v>
          </cell>
          <cell r="S1424">
            <v>0.63722299999999998</v>
          </cell>
          <cell r="T1424">
            <v>0.83829710000000002</v>
          </cell>
          <cell r="U1424">
            <v>83.205811924993512</v>
          </cell>
          <cell r="V1424">
            <v>0.1123273720658044</v>
          </cell>
          <cell r="W1424">
            <v>4.0285384313725485</v>
          </cell>
          <cell r="X1424">
            <v>43.052090531822429</v>
          </cell>
          <cell r="Y1424">
            <v>25.59795824654697</v>
          </cell>
          <cell r="Z1424">
            <v>5.1081785098034675</v>
          </cell>
          <cell r="AA1424">
            <v>25.57687</v>
          </cell>
          <cell r="AB1424">
            <v>5.2770780000000004</v>
          </cell>
          <cell r="AC1424">
            <v>0.27574589999999999</v>
          </cell>
          <cell r="AD1424">
            <v>6.0360777509999997</v>
          </cell>
          <cell r="AE1424">
            <v>1.925916</v>
          </cell>
          <cell r="AF1424">
            <v>43.014189999999999</v>
          </cell>
        </row>
        <row r="1425">
          <cell r="A1425" t="str">
            <v>SEMBERAH - BASE1. Low Value</v>
          </cell>
          <cell r="B1425" t="str">
            <v>Oil-Gas</v>
          </cell>
          <cell r="C1425" t="str">
            <v>1. Low Value</v>
          </cell>
          <cell r="D1425" t="str">
            <v>SEMBERAH - BASE</v>
          </cell>
          <cell r="E1425" t="str">
            <v>SEMBERAH</v>
          </cell>
          <cell r="F1425" t="str">
            <v>E0. On Production</v>
          </cell>
          <cell r="G1425" t="str">
            <v>PT PERTAMINA EP</v>
          </cell>
          <cell r="H1425">
            <v>7.7629999999999999</v>
          </cell>
          <cell r="I1425">
            <v>1E-3</v>
          </cell>
          <cell r="K1425">
            <v>2555.05291970803</v>
          </cell>
          <cell r="L1425">
            <v>50.154761904761806</v>
          </cell>
          <cell r="M1425">
            <v>0.26469999999999999</v>
          </cell>
          <cell r="N1425" t="str">
            <v/>
          </cell>
          <cell r="O1425">
            <v>0</v>
          </cell>
          <cell r="P1425" t="str">
            <v/>
          </cell>
          <cell r="Q1425">
            <v>0.26149080000000002</v>
          </cell>
          <cell r="R1425">
            <v>595.67290000000003</v>
          </cell>
          <cell r="S1425">
            <v>0.63722299999999998</v>
          </cell>
          <cell r="T1425">
            <v>0.83829710000000002</v>
          </cell>
          <cell r="U1425">
            <v>83.205811924993512</v>
          </cell>
          <cell r="V1425">
            <v>0.1123273720658044</v>
          </cell>
          <cell r="W1425">
            <v>4.0285384313725485</v>
          </cell>
          <cell r="X1425">
            <v>43.052090531822429</v>
          </cell>
          <cell r="Y1425">
            <v>25.59795824654697</v>
          </cell>
          <cell r="Z1425">
            <v>5.1081785098034675</v>
          </cell>
          <cell r="AA1425">
            <v>25.57687</v>
          </cell>
          <cell r="AB1425">
            <v>5.2770780000000004</v>
          </cell>
          <cell r="AC1425">
            <v>0.27574589999999999</v>
          </cell>
          <cell r="AD1425">
            <v>2.1406154216999997</v>
          </cell>
          <cell r="AE1425">
            <v>1.925916</v>
          </cell>
          <cell r="AF1425">
            <v>43.014189999999999</v>
          </cell>
        </row>
        <row r="1426">
          <cell r="A1426" t="str">
            <v>SEMBERAH - BASE2. Middle Value</v>
          </cell>
          <cell r="B1426" t="str">
            <v>Oil-Gas</v>
          </cell>
          <cell r="C1426" t="str">
            <v>2. Middle Value</v>
          </cell>
          <cell r="D1426" t="str">
            <v>SEMBERAH - BASE</v>
          </cell>
          <cell r="E1426" t="str">
            <v>SEMBERAH</v>
          </cell>
          <cell r="F1426" t="str">
            <v>E0. On Production</v>
          </cell>
          <cell r="G1426" t="str">
            <v>PT PERTAMINA EP</v>
          </cell>
          <cell r="H1426">
            <v>16.942</v>
          </cell>
          <cell r="I1426">
            <v>1E-3</v>
          </cell>
          <cell r="K1426">
            <v>2555.05291970803</v>
          </cell>
          <cell r="L1426">
            <v>50.154761904761806</v>
          </cell>
          <cell r="M1426">
            <v>0.26469999999999999</v>
          </cell>
          <cell r="N1426" t="str">
            <v/>
          </cell>
          <cell r="O1426">
            <v>0</v>
          </cell>
          <cell r="P1426" t="str">
            <v/>
          </cell>
          <cell r="Q1426">
            <v>0.26149080000000002</v>
          </cell>
          <cell r="R1426">
            <v>595.67290000000003</v>
          </cell>
          <cell r="S1426">
            <v>0.63722299999999998</v>
          </cell>
          <cell r="T1426">
            <v>0.83829710000000002</v>
          </cell>
          <cell r="U1426">
            <v>83.205811924993512</v>
          </cell>
          <cell r="V1426">
            <v>0.1123273720658044</v>
          </cell>
          <cell r="W1426">
            <v>4.0285384313725485</v>
          </cell>
          <cell r="X1426">
            <v>43.052090531822429</v>
          </cell>
          <cell r="Y1426">
            <v>25.59795824654697</v>
          </cell>
          <cell r="Z1426">
            <v>5.1081785098034675</v>
          </cell>
          <cell r="AA1426">
            <v>25.57687</v>
          </cell>
          <cell r="AB1426">
            <v>5.2770780000000004</v>
          </cell>
          <cell r="AC1426">
            <v>0.27574589999999999</v>
          </cell>
          <cell r="AD1426">
            <v>4.6716870377999999</v>
          </cell>
          <cell r="AE1426">
            <v>1.925916</v>
          </cell>
          <cell r="AF1426">
            <v>43.014189999999999</v>
          </cell>
        </row>
        <row r="1427">
          <cell r="A1427" t="str">
            <v>SEMBERAH - BASE3. High Value</v>
          </cell>
          <cell r="B1427" t="str">
            <v>Oil-Gas</v>
          </cell>
          <cell r="C1427" t="str">
            <v>3. High Value</v>
          </cell>
          <cell r="D1427" t="str">
            <v>SEMBERAH - BASE</v>
          </cell>
          <cell r="E1427" t="str">
            <v>SEMBERAH</v>
          </cell>
          <cell r="F1427" t="str">
            <v>E0. On Production</v>
          </cell>
          <cell r="G1427" t="str">
            <v>PT PERTAMINA EP</v>
          </cell>
          <cell r="H1427">
            <v>21.89</v>
          </cell>
          <cell r="I1427">
            <v>1E-3</v>
          </cell>
          <cell r="K1427">
            <v>2555.05291970803</v>
          </cell>
          <cell r="L1427">
            <v>50.154761904761806</v>
          </cell>
          <cell r="M1427">
            <v>0.26469999999999999</v>
          </cell>
          <cell r="N1427" t="str">
            <v/>
          </cell>
          <cell r="O1427">
            <v>0</v>
          </cell>
          <cell r="P1427" t="str">
            <v/>
          </cell>
          <cell r="Q1427">
            <v>0.26149080000000002</v>
          </cell>
          <cell r="R1427">
            <v>595.67290000000003</v>
          </cell>
          <cell r="S1427">
            <v>0.63722299999999998</v>
          </cell>
          <cell r="T1427">
            <v>0.83829710000000002</v>
          </cell>
          <cell r="U1427">
            <v>83.205811924993512</v>
          </cell>
          <cell r="V1427">
            <v>0.1123273720658044</v>
          </cell>
          <cell r="W1427">
            <v>4.0285384313725485</v>
          </cell>
          <cell r="X1427">
            <v>43.052090531822429</v>
          </cell>
          <cell r="Y1427">
            <v>25.59795824654697</v>
          </cell>
          <cell r="Z1427">
            <v>5.1081785098034675</v>
          </cell>
          <cell r="AA1427">
            <v>25.57687</v>
          </cell>
          <cell r="AB1427">
            <v>5.2770780000000004</v>
          </cell>
          <cell r="AC1427">
            <v>0.27574589999999999</v>
          </cell>
          <cell r="AD1427">
            <v>6.0360777509999997</v>
          </cell>
          <cell r="AE1427">
            <v>1.925916</v>
          </cell>
          <cell r="AF1427">
            <v>43.014189999999999</v>
          </cell>
        </row>
        <row r="1428">
          <cell r="A1428" t="str">
            <v>MSCA - BASE3. High Value</v>
          </cell>
          <cell r="B1428" t="str">
            <v>Oil-Gas</v>
          </cell>
          <cell r="C1428" t="str">
            <v>3. High Value</v>
          </cell>
          <cell r="D1428" t="str">
            <v>MSCA - BASE</v>
          </cell>
          <cell r="E1428" t="str">
            <v>MSCA</v>
          </cell>
          <cell r="F1428" t="str">
            <v>E4. Production Pending</v>
          </cell>
          <cell r="G1428" t="str">
            <v>EMP MALACCA STRAIT S.A.</v>
          </cell>
          <cell r="H1428">
            <v>0.161</v>
          </cell>
          <cell r="K1428">
            <v>4632</v>
          </cell>
          <cell r="L1428">
            <v>128.15</v>
          </cell>
          <cell r="M1428">
            <v>0.21</v>
          </cell>
          <cell r="N1428">
            <v>370</v>
          </cell>
          <cell r="Q1428">
            <v>0.2090359</v>
          </cell>
          <cell r="R1428">
            <v>372.51639999999998</v>
          </cell>
          <cell r="S1428">
            <v>0.5823779</v>
          </cell>
          <cell r="T1428">
            <v>0.73736409999999997</v>
          </cell>
          <cell r="U1428">
            <v>33.438989988929606</v>
          </cell>
          <cell r="V1428">
            <v>4.514244597934073E-2</v>
          </cell>
          <cell r="AA1428">
            <v>31.86487</v>
          </cell>
          <cell r="AB1428">
            <v>94.736879999999999</v>
          </cell>
          <cell r="AC1428">
            <v>0.23571130000000001</v>
          </cell>
          <cell r="AD1428">
            <v>3.7949519300000005E-2</v>
          </cell>
          <cell r="AE1428">
            <v>44.531869999999998</v>
          </cell>
          <cell r="AF1428">
            <v>173.73699999999999</v>
          </cell>
        </row>
        <row r="1429">
          <cell r="A1429" t="str">
            <v>MSCN - BASE1. Low Value</v>
          </cell>
          <cell r="B1429" t="str">
            <v>Oil-Gas</v>
          </cell>
          <cell r="C1429" t="str">
            <v>1. Low Value</v>
          </cell>
          <cell r="D1429" t="str">
            <v>MSCN - BASE</v>
          </cell>
          <cell r="E1429" t="str">
            <v>MSCN</v>
          </cell>
          <cell r="F1429" t="str">
            <v>E0. On Production</v>
          </cell>
          <cell r="G1429" t="str">
            <v>EMP MALACCA STRAIT S.A.</v>
          </cell>
          <cell r="H1429">
            <v>0.214</v>
          </cell>
          <cell r="K1429">
            <v>1586</v>
          </cell>
          <cell r="L1429">
            <v>81.400000000000006</v>
          </cell>
          <cell r="M1429">
            <v>0.3</v>
          </cell>
          <cell r="N1429">
            <v>69</v>
          </cell>
          <cell r="O1429">
            <v>0</v>
          </cell>
          <cell r="P1429" t="str">
            <v/>
          </cell>
          <cell r="Q1429">
            <v>0.29739989999999999</v>
          </cell>
          <cell r="R1429">
            <v>76.850679999999997</v>
          </cell>
          <cell r="S1429">
            <v>0.65092499999999998</v>
          </cell>
          <cell r="T1429">
            <v>0.63086500000000001</v>
          </cell>
          <cell r="U1429">
            <v>9.3854676744394503</v>
          </cell>
          <cell r="V1429">
            <v>1.2670327890420646E-2</v>
          </cell>
          <cell r="AA1429">
            <v>106.7073</v>
          </cell>
          <cell r="AB1429">
            <v>1.7321</v>
          </cell>
          <cell r="AC1429">
            <v>0.33849319999999999</v>
          </cell>
          <cell r="AD1429">
            <v>7.2437544800000003E-2</v>
          </cell>
          <cell r="AE1429">
            <v>8.4581870000000006</v>
          </cell>
          <cell r="AF1429">
            <v>25.869859999999999</v>
          </cell>
        </row>
        <row r="1430">
          <cell r="A1430" t="str">
            <v>MSCN - BASE2. Middle Value</v>
          </cell>
          <cell r="B1430" t="str">
            <v>Oil-Gas</v>
          </cell>
          <cell r="C1430" t="str">
            <v>2. Middle Value</v>
          </cell>
          <cell r="D1430" t="str">
            <v>MSCN - BASE</v>
          </cell>
          <cell r="E1430" t="str">
            <v>MSCN</v>
          </cell>
          <cell r="F1430" t="str">
            <v>E0. On Production</v>
          </cell>
          <cell r="G1430" t="str">
            <v>EMP MALACCA STRAIT S.A.</v>
          </cell>
          <cell r="H1430">
            <v>0.25</v>
          </cell>
          <cell r="K1430">
            <v>1586</v>
          </cell>
          <cell r="L1430">
            <v>81.400000000000006</v>
          </cell>
          <cell r="M1430">
            <v>0.3</v>
          </cell>
          <cell r="N1430">
            <v>69</v>
          </cell>
          <cell r="O1430">
            <v>0</v>
          </cell>
          <cell r="P1430" t="str">
            <v/>
          </cell>
          <cell r="Q1430">
            <v>0.29739989999999999</v>
          </cell>
          <cell r="R1430">
            <v>76.850679999999997</v>
          </cell>
          <cell r="S1430">
            <v>0.65092499999999998</v>
          </cell>
          <cell r="T1430">
            <v>0.63086500000000001</v>
          </cell>
          <cell r="U1430">
            <v>9.3854676744394503</v>
          </cell>
          <cell r="V1430">
            <v>1.2670327890420646E-2</v>
          </cell>
          <cell r="AA1430">
            <v>106.7073</v>
          </cell>
          <cell r="AB1430">
            <v>1.7321</v>
          </cell>
          <cell r="AC1430">
            <v>0.33849319999999999</v>
          </cell>
          <cell r="AD1430">
            <v>8.4623299999999999E-2</v>
          </cell>
          <cell r="AE1430">
            <v>8.4581870000000006</v>
          </cell>
          <cell r="AF1430">
            <v>25.869859999999999</v>
          </cell>
        </row>
        <row r="1431">
          <cell r="A1431" t="str">
            <v>MSCN - BASE3. High Value</v>
          </cell>
          <cell r="B1431" t="str">
            <v>Oil-Gas</v>
          </cell>
          <cell r="C1431" t="str">
            <v>3. High Value</v>
          </cell>
          <cell r="D1431" t="str">
            <v>MSCN - BASE</v>
          </cell>
          <cell r="E1431" t="str">
            <v>MSCN</v>
          </cell>
          <cell r="F1431" t="str">
            <v>E0. On Production</v>
          </cell>
          <cell r="G1431" t="str">
            <v>EMP MALACCA STRAIT S.A.</v>
          </cell>
          <cell r="H1431">
            <v>0.32200000000000001</v>
          </cell>
          <cell r="K1431">
            <v>1586</v>
          </cell>
          <cell r="L1431">
            <v>81.400000000000006</v>
          </cell>
          <cell r="M1431">
            <v>0.3</v>
          </cell>
          <cell r="N1431">
            <v>69</v>
          </cell>
          <cell r="O1431">
            <v>0</v>
          </cell>
          <cell r="P1431" t="str">
            <v/>
          </cell>
          <cell r="Q1431">
            <v>0.29739989999999999</v>
          </cell>
          <cell r="R1431">
            <v>76.850679999999997</v>
          </cell>
          <cell r="S1431">
            <v>0.65092499999999998</v>
          </cell>
          <cell r="T1431">
            <v>0.63086500000000001</v>
          </cell>
          <cell r="U1431">
            <v>9.3854676744394503</v>
          </cell>
          <cell r="V1431">
            <v>1.2670327890420646E-2</v>
          </cell>
          <cell r="AA1431">
            <v>106.7073</v>
          </cell>
          <cell r="AB1431">
            <v>1.7321</v>
          </cell>
          <cell r="AC1431">
            <v>0.33849319999999999</v>
          </cell>
          <cell r="AD1431">
            <v>0.1089948104</v>
          </cell>
          <cell r="AE1431">
            <v>8.4581870000000006</v>
          </cell>
          <cell r="AF1431">
            <v>25.869859999999999</v>
          </cell>
        </row>
        <row r="1432">
          <cell r="A1432" t="str">
            <v>SIMPANG TUAN - BASE1. Low Value</v>
          </cell>
          <cell r="B1432" t="str">
            <v>Gas</v>
          </cell>
          <cell r="C1432" t="str">
            <v>1. Low Value</v>
          </cell>
          <cell r="D1432" t="str">
            <v>SIMPANG TUAN - BASE</v>
          </cell>
          <cell r="E1432" t="str">
            <v>SIMPANG TUAN</v>
          </cell>
          <cell r="F1432" t="str">
            <v>E0. On Production</v>
          </cell>
          <cell r="G1432" t="str">
            <v>PT PERTAMINA EP</v>
          </cell>
          <cell r="H1432">
            <v>13.308</v>
          </cell>
          <cell r="K1432">
            <v>2103</v>
          </cell>
          <cell r="L1432" t="str">
            <v/>
          </cell>
          <cell r="M1432">
            <v>0.28000000000000003</v>
          </cell>
          <cell r="N1432">
            <v>250</v>
          </cell>
          <cell r="P1432" t="str">
            <v/>
          </cell>
          <cell r="Q1432">
            <v>0.26774419999999999</v>
          </cell>
          <cell r="R1432">
            <v>192.44720000000001</v>
          </cell>
          <cell r="S1432">
            <v>0.68084199999999995</v>
          </cell>
          <cell r="T1432">
            <v>0.76155360000000005</v>
          </cell>
          <cell r="U1432">
            <v>26.716433561727118</v>
          </cell>
          <cell r="V1432">
            <v>3.6067033101782928E-2</v>
          </cell>
          <cell r="AA1432">
            <v>32.910789999999999</v>
          </cell>
          <cell r="AB1432">
            <v>7.0080650000000002</v>
          </cell>
          <cell r="AC1432">
            <v>0.64068899999999995</v>
          </cell>
          <cell r="AD1432">
            <v>8.526289212</v>
          </cell>
          <cell r="AE1432">
            <v>0.35849779999999998</v>
          </cell>
          <cell r="AF1432">
            <v>12.415229999999999</v>
          </cell>
        </row>
        <row r="1433">
          <cell r="A1433" t="str">
            <v>SIMPANG TUAN - BASE2. Middle Value</v>
          </cell>
          <cell r="B1433" t="str">
            <v>Gas</v>
          </cell>
          <cell r="C1433" t="str">
            <v>2. Middle Value</v>
          </cell>
          <cell r="D1433" t="str">
            <v>SIMPANG TUAN - BASE</v>
          </cell>
          <cell r="E1433" t="str">
            <v>SIMPANG TUAN</v>
          </cell>
          <cell r="F1433" t="str">
            <v>E0. On Production</v>
          </cell>
          <cell r="G1433" t="str">
            <v>PT PERTAMINA EP</v>
          </cell>
          <cell r="H1433">
            <v>16.388000000000002</v>
          </cell>
          <cell r="K1433">
            <v>2103</v>
          </cell>
          <cell r="L1433" t="str">
            <v/>
          </cell>
          <cell r="M1433">
            <v>0.28000000000000003</v>
          </cell>
          <cell r="N1433">
            <v>250</v>
          </cell>
          <cell r="P1433" t="str">
            <v/>
          </cell>
          <cell r="Q1433">
            <v>0.26774419999999999</v>
          </cell>
          <cell r="R1433">
            <v>192.44720000000001</v>
          </cell>
          <cell r="S1433">
            <v>0.68084199999999995</v>
          </cell>
          <cell r="T1433">
            <v>0.76155360000000005</v>
          </cell>
          <cell r="U1433">
            <v>26.716433561727118</v>
          </cell>
          <cell r="V1433">
            <v>3.6067033101782928E-2</v>
          </cell>
          <cell r="AA1433">
            <v>32.910789999999999</v>
          </cell>
          <cell r="AB1433">
            <v>7.0080650000000002</v>
          </cell>
          <cell r="AC1433">
            <v>0.64068899999999995</v>
          </cell>
          <cell r="AD1433">
            <v>10.499611332000001</v>
          </cell>
          <cell r="AE1433">
            <v>0.35849779999999998</v>
          </cell>
          <cell r="AF1433">
            <v>12.415229999999999</v>
          </cell>
        </row>
        <row r="1434">
          <cell r="A1434" t="str">
            <v>SIMPANG TUAN - BASE3. High Value</v>
          </cell>
          <cell r="B1434" t="str">
            <v>Gas</v>
          </cell>
          <cell r="C1434" t="str">
            <v>3. High Value</v>
          </cell>
          <cell r="D1434" t="str">
            <v>SIMPANG TUAN - BASE</v>
          </cell>
          <cell r="E1434" t="str">
            <v>SIMPANG TUAN</v>
          </cell>
          <cell r="F1434" t="str">
            <v>E0. On Production</v>
          </cell>
          <cell r="G1434" t="str">
            <v>PT PERTAMINA EP</v>
          </cell>
          <cell r="H1434">
            <v>43.488999999999997</v>
          </cell>
          <cell r="K1434">
            <v>2103</v>
          </cell>
          <cell r="L1434" t="str">
            <v/>
          </cell>
          <cell r="M1434">
            <v>0.28000000000000003</v>
          </cell>
          <cell r="N1434">
            <v>250</v>
          </cell>
          <cell r="P1434" t="str">
            <v/>
          </cell>
          <cell r="Q1434">
            <v>0.26774419999999999</v>
          </cell>
          <cell r="R1434">
            <v>192.44720000000001</v>
          </cell>
          <cell r="S1434">
            <v>0.68084199999999995</v>
          </cell>
          <cell r="T1434">
            <v>0.76155360000000005</v>
          </cell>
          <cell r="U1434">
            <v>26.716433561727118</v>
          </cell>
          <cell r="V1434">
            <v>3.6067033101782928E-2</v>
          </cell>
          <cell r="AA1434">
            <v>32.910789999999999</v>
          </cell>
          <cell r="AB1434">
            <v>7.0080650000000002</v>
          </cell>
          <cell r="AC1434">
            <v>0.64068899999999995</v>
          </cell>
          <cell r="AD1434">
            <v>27.862923920999997</v>
          </cell>
          <cell r="AE1434">
            <v>0.35849779999999998</v>
          </cell>
          <cell r="AF1434">
            <v>12.415229999999999</v>
          </cell>
        </row>
        <row r="1435">
          <cell r="A1435" t="str">
            <v>SINDANG - BASE1. Low Value</v>
          </cell>
          <cell r="B1435" t="str">
            <v>Oil-Gas</v>
          </cell>
          <cell r="C1435" t="str">
            <v>1. Low Value</v>
          </cell>
          <cell r="D1435" t="str">
            <v>SINDANG - BASE</v>
          </cell>
          <cell r="E1435" t="str">
            <v>SINDANG</v>
          </cell>
          <cell r="F1435" t="str">
            <v>E0. On Production</v>
          </cell>
          <cell r="G1435" t="str">
            <v>PT PERTAMINA EP</v>
          </cell>
          <cell r="H1435">
            <v>81.242999999999995</v>
          </cell>
          <cell r="I1435">
            <v>0.40200000000000002</v>
          </cell>
          <cell r="K1435">
            <v>4117</v>
          </cell>
          <cell r="L1435">
            <v>121</v>
          </cell>
          <cell r="M1435">
            <v>0.44</v>
          </cell>
          <cell r="N1435" t="str">
            <v/>
          </cell>
          <cell r="P1435">
            <v>0.67</v>
          </cell>
          <cell r="Q1435">
            <v>0.4219426</v>
          </cell>
          <cell r="R1435">
            <v>98.052689999999998</v>
          </cell>
          <cell r="S1435">
            <v>0.55601299999999998</v>
          </cell>
          <cell r="T1435">
            <v>0.66967739999999998</v>
          </cell>
          <cell r="U1435">
            <v>15.405062902525865</v>
          </cell>
          <cell r="V1435">
            <v>2.0796747154021335E-2</v>
          </cell>
          <cell r="AA1435">
            <v>28.0779</v>
          </cell>
          <cell r="AB1435">
            <v>2.6694580000000001</v>
          </cell>
          <cell r="AC1435">
            <v>0.32720640000000001</v>
          </cell>
          <cell r="AD1435">
            <v>26.583229555199999</v>
          </cell>
          <cell r="AE1435">
            <v>15.166119999999999</v>
          </cell>
          <cell r="AF1435">
            <v>15.87513</v>
          </cell>
        </row>
        <row r="1436">
          <cell r="A1436" t="str">
            <v>SINDANG - BASE2. Middle Value</v>
          </cell>
          <cell r="B1436" t="str">
            <v>Oil-Gas</v>
          </cell>
          <cell r="C1436" t="str">
            <v>2. Middle Value</v>
          </cell>
          <cell r="D1436" t="str">
            <v>SINDANG - BASE</v>
          </cell>
          <cell r="E1436" t="str">
            <v>SINDANG</v>
          </cell>
          <cell r="F1436" t="str">
            <v>E0. On Production</v>
          </cell>
          <cell r="G1436" t="str">
            <v>PT PERTAMINA EP</v>
          </cell>
          <cell r="H1436">
            <v>81.242999999999995</v>
          </cell>
          <cell r="I1436">
            <v>0.40200000000000002</v>
          </cell>
          <cell r="K1436">
            <v>4117</v>
          </cell>
          <cell r="L1436">
            <v>121</v>
          </cell>
          <cell r="M1436">
            <v>0.44</v>
          </cell>
          <cell r="N1436" t="str">
            <v/>
          </cell>
          <cell r="P1436">
            <v>0.67</v>
          </cell>
          <cell r="Q1436">
            <v>0.4219426</v>
          </cell>
          <cell r="R1436">
            <v>98.052689999999998</v>
          </cell>
          <cell r="S1436">
            <v>0.55601299999999998</v>
          </cell>
          <cell r="T1436">
            <v>0.66967739999999998</v>
          </cell>
          <cell r="U1436">
            <v>15.405062902525865</v>
          </cell>
          <cell r="V1436">
            <v>2.0796747154021335E-2</v>
          </cell>
          <cell r="AA1436">
            <v>28.0779</v>
          </cell>
          <cell r="AB1436">
            <v>2.6694580000000001</v>
          </cell>
          <cell r="AC1436">
            <v>0.32720640000000001</v>
          </cell>
          <cell r="AD1436">
            <v>26.583229555199999</v>
          </cell>
          <cell r="AE1436">
            <v>15.166119999999999</v>
          </cell>
          <cell r="AF1436">
            <v>15.87513</v>
          </cell>
        </row>
        <row r="1437">
          <cell r="A1437" t="str">
            <v>SINDANG - BASE3. High Value</v>
          </cell>
          <cell r="B1437" t="str">
            <v>Oil-Gas</v>
          </cell>
          <cell r="C1437" t="str">
            <v>3. High Value</v>
          </cell>
          <cell r="D1437" t="str">
            <v>SINDANG - BASE</v>
          </cell>
          <cell r="E1437" t="str">
            <v>SINDANG</v>
          </cell>
          <cell r="F1437" t="str">
            <v>E0. On Production</v>
          </cell>
          <cell r="G1437" t="str">
            <v>PT PERTAMINA EP</v>
          </cell>
          <cell r="H1437">
            <v>81.242999999999995</v>
          </cell>
          <cell r="I1437">
            <v>0.40200000000000002</v>
          </cell>
          <cell r="K1437">
            <v>4117</v>
          </cell>
          <cell r="L1437">
            <v>121</v>
          </cell>
          <cell r="M1437">
            <v>0.44</v>
          </cell>
          <cell r="N1437" t="str">
            <v/>
          </cell>
          <cell r="P1437">
            <v>0.67</v>
          </cell>
          <cell r="Q1437">
            <v>0.4219426</v>
          </cell>
          <cell r="R1437">
            <v>98.052689999999998</v>
          </cell>
          <cell r="S1437">
            <v>0.55601299999999998</v>
          </cell>
          <cell r="T1437">
            <v>0.66967739999999998</v>
          </cell>
          <cell r="U1437">
            <v>15.405062902525865</v>
          </cell>
          <cell r="V1437">
            <v>2.0796747154021335E-2</v>
          </cell>
          <cell r="AA1437">
            <v>28.0779</v>
          </cell>
          <cell r="AB1437">
            <v>2.6694580000000001</v>
          </cell>
          <cell r="AC1437">
            <v>0.32720640000000001</v>
          </cell>
          <cell r="AD1437">
            <v>26.583229555199999</v>
          </cell>
          <cell r="AE1437">
            <v>15.166119999999999</v>
          </cell>
          <cell r="AF1437">
            <v>15.87513</v>
          </cell>
        </row>
        <row r="1438">
          <cell r="A1438" t="str">
            <v>SINDANG TURUN - BASE1. Low Value</v>
          </cell>
          <cell r="B1438" t="str">
            <v>Gas</v>
          </cell>
          <cell r="C1438" t="str">
            <v>1. Low Value</v>
          </cell>
          <cell r="D1438" t="str">
            <v>SINDANG TURUN - BASE</v>
          </cell>
          <cell r="E1438" t="str">
            <v>SINDANG TURUN</v>
          </cell>
          <cell r="F1438" t="str">
            <v>E0. On Production</v>
          </cell>
          <cell r="G1438" t="str">
            <v>PT PERTAMINA EP</v>
          </cell>
          <cell r="H1438">
            <v>6.5640000000000001</v>
          </cell>
          <cell r="K1438">
            <v>4295</v>
          </cell>
          <cell r="L1438" t="str">
            <v/>
          </cell>
          <cell r="N1438" t="str">
            <v/>
          </cell>
          <cell r="P1438" t="str">
            <v/>
          </cell>
          <cell r="Q1438">
            <v>0.19524449999999999</v>
          </cell>
          <cell r="R1438">
            <v>117.0372</v>
          </cell>
          <cell r="S1438">
            <v>0.58878509999999995</v>
          </cell>
          <cell r="T1438">
            <v>0.82980259999999995</v>
          </cell>
          <cell r="U1438">
            <v>11.164372908792114</v>
          </cell>
          <cell r="V1438">
            <v>1.5071839822172091E-2</v>
          </cell>
          <cell r="AA1438">
            <v>92.499970000000005</v>
          </cell>
          <cell r="AB1438">
            <v>16.641369999999998</v>
          </cell>
          <cell r="AC1438">
            <v>0.80132099999999995</v>
          </cell>
          <cell r="AD1438">
            <v>5.2598710439999996</v>
          </cell>
          <cell r="AE1438">
            <v>7.2909430000000004</v>
          </cell>
          <cell r="AF1438">
            <v>124.285</v>
          </cell>
        </row>
        <row r="1439">
          <cell r="A1439" t="str">
            <v>SINDANG TURUN - BASE2. Middle Value</v>
          </cell>
          <cell r="B1439" t="str">
            <v>Gas</v>
          </cell>
          <cell r="C1439" t="str">
            <v>2. Middle Value</v>
          </cell>
          <cell r="D1439" t="str">
            <v>SINDANG TURUN - BASE</v>
          </cell>
          <cell r="E1439" t="str">
            <v>SINDANG TURUN</v>
          </cell>
          <cell r="F1439" t="str">
            <v>E0. On Production</v>
          </cell>
          <cell r="G1439" t="str">
            <v>PT PERTAMINA EP</v>
          </cell>
          <cell r="H1439">
            <v>6.5640000000000001</v>
          </cell>
          <cell r="K1439">
            <v>4295</v>
          </cell>
          <cell r="L1439" t="str">
            <v/>
          </cell>
          <cell r="N1439" t="str">
            <v/>
          </cell>
          <cell r="P1439" t="str">
            <v/>
          </cell>
          <cell r="Q1439">
            <v>0.19524449999999999</v>
          </cell>
          <cell r="R1439">
            <v>117.0372</v>
          </cell>
          <cell r="S1439">
            <v>0.58878509999999995</v>
          </cell>
          <cell r="T1439">
            <v>0.82980259999999995</v>
          </cell>
          <cell r="U1439">
            <v>11.164372908792114</v>
          </cell>
          <cell r="V1439">
            <v>1.5071839822172091E-2</v>
          </cell>
          <cell r="AA1439">
            <v>92.499970000000005</v>
          </cell>
          <cell r="AB1439">
            <v>16.641369999999998</v>
          </cell>
          <cell r="AC1439">
            <v>0.80132099999999995</v>
          </cell>
          <cell r="AD1439">
            <v>5.2598710439999996</v>
          </cell>
          <cell r="AE1439">
            <v>7.2909430000000004</v>
          </cell>
          <cell r="AF1439">
            <v>124.285</v>
          </cell>
        </row>
        <row r="1440">
          <cell r="A1440" t="str">
            <v>SINDANG TURUN - BASE3. High Value</v>
          </cell>
          <cell r="B1440" t="str">
            <v>Gas</v>
          </cell>
          <cell r="C1440" t="str">
            <v>3. High Value</v>
          </cell>
          <cell r="D1440" t="str">
            <v>SINDANG TURUN - BASE</v>
          </cell>
          <cell r="E1440" t="str">
            <v>SINDANG TURUN</v>
          </cell>
          <cell r="F1440" t="str">
            <v>E0. On Production</v>
          </cell>
          <cell r="G1440" t="str">
            <v>PT PERTAMINA EP</v>
          </cell>
          <cell r="H1440">
            <v>6.5640000000000001</v>
          </cell>
          <cell r="K1440">
            <v>4295</v>
          </cell>
          <cell r="L1440" t="str">
            <v/>
          </cell>
          <cell r="N1440" t="str">
            <v/>
          </cell>
          <cell r="P1440" t="str">
            <v/>
          </cell>
          <cell r="Q1440">
            <v>0.19524449999999999</v>
          </cell>
          <cell r="R1440">
            <v>117.0372</v>
          </cell>
          <cell r="S1440">
            <v>0.58878509999999995</v>
          </cell>
          <cell r="T1440">
            <v>0.82980259999999995</v>
          </cell>
          <cell r="U1440">
            <v>11.164372908792114</v>
          </cell>
          <cell r="V1440">
            <v>1.5071839822172091E-2</v>
          </cell>
          <cell r="AA1440">
            <v>92.499970000000005</v>
          </cell>
          <cell r="AB1440">
            <v>16.641369999999998</v>
          </cell>
          <cell r="AC1440">
            <v>0.80132099999999995</v>
          </cell>
          <cell r="AD1440">
            <v>5.2598710439999996</v>
          </cell>
          <cell r="AE1440">
            <v>7.2909430000000004</v>
          </cell>
          <cell r="AF1440">
            <v>124.285</v>
          </cell>
        </row>
        <row r="1441">
          <cell r="A1441" t="str">
            <v>SINDANGSARI - BASE1. Low Value</v>
          </cell>
          <cell r="B1441" t="str">
            <v>Gas</v>
          </cell>
          <cell r="C1441" t="str">
            <v>1. Low Value</v>
          </cell>
          <cell r="D1441" t="str">
            <v>SINDANGSARI - BASE</v>
          </cell>
          <cell r="E1441" t="str">
            <v>SINDANGSARI</v>
          </cell>
          <cell r="F1441" t="str">
            <v>E7. Production Not Viable</v>
          </cell>
          <cell r="G1441" t="str">
            <v>PT PERTAMINA EP</v>
          </cell>
          <cell r="H1441">
            <v>36.78</v>
          </cell>
          <cell r="K1441">
            <v>6775</v>
          </cell>
          <cell r="L1441" t="str">
            <v/>
          </cell>
          <cell r="N1441" t="str">
            <v/>
          </cell>
          <cell r="P1441" t="str">
            <v/>
          </cell>
          <cell r="Q1441">
            <v>0.1772677</v>
          </cell>
          <cell r="R1441">
            <v>75.501760000000004</v>
          </cell>
          <cell r="S1441">
            <v>0.58315280000000003</v>
          </cell>
          <cell r="T1441">
            <v>0.81928900000000004</v>
          </cell>
          <cell r="U1441">
            <v>6.3944938573414651</v>
          </cell>
          <cell r="V1441">
            <v>8.6325302772550464E-3</v>
          </cell>
          <cell r="AA1441">
            <v>53.533529999999999</v>
          </cell>
          <cell r="AB1441">
            <v>17.196809999999999</v>
          </cell>
          <cell r="AC1441">
            <v>0.87816819999999995</v>
          </cell>
          <cell r="AD1441">
            <v>32.299026396000002</v>
          </cell>
          <cell r="AE1441">
            <v>28.943519999999999</v>
          </cell>
          <cell r="AF1441">
            <v>10.61223</v>
          </cell>
        </row>
        <row r="1442">
          <cell r="A1442" t="str">
            <v>SINDANGSARI - BASE2. Middle Value</v>
          </cell>
          <cell r="B1442" t="str">
            <v>Gas</v>
          </cell>
          <cell r="C1442" t="str">
            <v>2. Middle Value</v>
          </cell>
          <cell r="D1442" t="str">
            <v>SINDANGSARI - BASE</v>
          </cell>
          <cell r="E1442" t="str">
            <v>SINDANGSARI</v>
          </cell>
          <cell r="F1442" t="str">
            <v>E7. Production Not Viable</v>
          </cell>
          <cell r="G1442" t="str">
            <v>PT PERTAMINA EP</v>
          </cell>
          <cell r="H1442">
            <v>55.030999999999999</v>
          </cell>
          <cell r="K1442">
            <v>6775</v>
          </cell>
          <cell r="L1442" t="str">
            <v/>
          </cell>
          <cell r="N1442" t="str">
            <v/>
          </cell>
          <cell r="P1442" t="str">
            <v/>
          </cell>
          <cell r="Q1442">
            <v>0.1772677</v>
          </cell>
          <cell r="R1442">
            <v>75.501760000000004</v>
          </cell>
          <cell r="S1442">
            <v>0.58315280000000003</v>
          </cell>
          <cell r="T1442">
            <v>0.81928900000000004</v>
          </cell>
          <cell r="U1442">
            <v>6.3944938573414651</v>
          </cell>
          <cell r="V1442">
            <v>8.6325302772550464E-3</v>
          </cell>
          <cell r="AA1442">
            <v>53.533529999999999</v>
          </cell>
          <cell r="AB1442">
            <v>17.196809999999999</v>
          </cell>
          <cell r="AC1442">
            <v>0.87816819999999995</v>
          </cell>
          <cell r="AD1442">
            <v>48.326474214199997</v>
          </cell>
          <cell r="AE1442">
            <v>28.943519999999999</v>
          </cell>
          <cell r="AF1442">
            <v>10.61223</v>
          </cell>
        </row>
        <row r="1443">
          <cell r="A1443" t="str">
            <v>SINDANGSARI - BASE3. High Value</v>
          </cell>
          <cell r="B1443" t="str">
            <v>Gas</v>
          </cell>
          <cell r="C1443" t="str">
            <v>3. High Value</v>
          </cell>
          <cell r="D1443" t="str">
            <v>SINDANGSARI - BASE</v>
          </cell>
          <cell r="E1443" t="str">
            <v>SINDANGSARI</v>
          </cell>
          <cell r="F1443" t="str">
            <v>E7. Production Not Viable</v>
          </cell>
          <cell r="G1443" t="str">
            <v>PT PERTAMINA EP</v>
          </cell>
          <cell r="H1443">
            <v>55.030999999999999</v>
          </cell>
          <cell r="K1443">
            <v>6775</v>
          </cell>
          <cell r="L1443" t="str">
            <v/>
          </cell>
          <cell r="N1443" t="str">
            <v/>
          </cell>
          <cell r="P1443" t="str">
            <v/>
          </cell>
          <cell r="Q1443">
            <v>0.1772677</v>
          </cell>
          <cell r="R1443">
            <v>75.501760000000004</v>
          </cell>
          <cell r="S1443">
            <v>0.58315280000000003</v>
          </cell>
          <cell r="T1443">
            <v>0.81928900000000004</v>
          </cell>
          <cell r="U1443">
            <v>6.3944938573414651</v>
          </cell>
          <cell r="V1443">
            <v>8.6325302772550464E-3</v>
          </cell>
          <cell r="AA1443">
            <v>53.533529999999999</v>
          </cell>
          <cell r="AB1443">
            <v>17.196809999999999</v>
          </cell>
          <cell r="AC1443">
            <v>0.87816819999999995</v>
          </cell>
          <cell r="AD1443">
            <v>48.326474214199997</v>
          </cell>
          <cell r="AE1443">
            <v>28.943519999999999</v>
          </cell>
          <cell r="AF1443">
            <v>10.61223</v>
          </cell>
        </row>
        <row r="1444">
          <cell r="A1444" t="str">
            <v>MSCW - BASE1. Low Value</v>
          </cell>
          <cell r="B1444" t="str">
            <v>Oil-Gas</v>
          </cell>
          <cell r="C1444" t="str">
            <v>1. Low Value</v>
          </cell>
          <cell r="D1444" t="str">
            <v>MSCW - BASE</v>
          </cell>
          <cell r="E1444" t="str">
            <v>MSCW</v>
          </cell>
          <cell r="F1444" t="str">
            <v>E4. Production Pending</v>
          </cell>
          <cell r="G1444" t="str">
            <v>EMP MALACCA STRAIT S.A.</v>
          </cell>
          <cell r="H1444">
            <v>0.13600000000000001</v>
          </cell>
          <cell r="K1444">
            <v>4481</v>
          </cell>
          <cell r="M1444">
            <v>0.2</v>
          </cell>
          <cell r="Q1444">
            <v>0.1998326</v>
          </cell>
          <cell r="R1444">
            <v>160.04169999999999</v>
          </cell>
          <cell r="S1444">
            <v>0.5590425</v>
          </cell>
          <cell r="T1444">
            <v>0.78080070000000001</v>
          </cell>
          <cell r="U1444">
            <v>13.959970943223233</v>
          </cell>
          <cell r="V1444">
            <v>1.8845881241815389E-2</v>
          </cell>
          <cell r="AA1444">
            <v>42.752189999999999</v>
          </cell>
          <cell r="AB1444">
            <v>25.415050000000001</v>
          </cell>
          <cell r="AC1444">
            <v>0.27808110000000003</v>
          </cell>
          <cell r="AD1444">
            <v>3.7819029600000005E-2</v>
          </cell>
          <cell r="AE1444">
            <v>37.806420000000003</v>
          </cell>
          <cell r="AF1444">
            <v>32.321100000000001</v>
          </cell>
        </row>
        <row r="1445">
          <cell r="A1445" t="str">
            <v>MSCW - BASE2. Middle Value</v>
          </cell>
          <cell r="B1445" t="str">
            <v>Oil-Gas</v>
          </cell>
          <cell r="C1445" t="str">
            <v>2. Middle Value</v>
          </cell>
          <cell r="D1445" t="str">
            <v>MSCW - BASE</v>
          </cell>
          <cell r="E1445" t="str">
            <v>MSCW</v>
          </cell>
          <cell r="F1445" t="str">
            <v>E4. Production Pending</v>
          </cell>
          <cell r="G1445" t="str">
            <v>EMP MALACCA STRAIT S.A.</v>
          </cell>
          <cell r="H1445">
            <v>0.13600000000000001</v>
          </cell>
          <cell r="K1445">
            <v>4481</v>
          </cell>
          <cell r="M1445">
            <v>0.2</v>
          </cell>
          <cell r="Q1445">
            <v>0.1998326</v>
          </cell>
          <cell r="R1445">
            <v>160.04169999999999</v>
          </cell>
          <cell r="S1445">
            <v>0.5590425</v>
          </cell>
          <cell r="T1445">
            <v>0.78080070000000001</v>
          </cell>
          <cell r="U1445">
            <v>13.959970943223233</v>
          </cell>
          <cell r="V1445">
            <v>1.8845881241815389E-2</v>
          </cell>
          <cell r="AA1445">
            <v>42.752189999999999</v>
          </cell>
          <cell r="AB1445">
            <v>25.415050000000001</v>
          </cell>
          <cell r="AC1445">
            <v>0.27808110000000003</v>
          </cell>
          <cell r="AD1445">
            <v>3.7819029600000005E-2</v>
          </cell>
          <cell r="AE1445">
            <v>37.806420000000003</v>
          </cell>
          <cell r="AF1445">
            <v>32.321100000000001</v>
          </cell>
        </row>
        <row r="1446">
          <cell r="A1446" t="str">
            <v>MSCW - BASE3. High Value</v>
          </cell>
          <cell r="B1446" t="str">
            <v>Oil-Gas</v>
          </cell>
          <cell r="C1446" t="str">
            <v>3. High Value</v>
          </cell>
          <cell r="D1446" t="str">
            <v>MSCW - BASE</v>
          </cell>
          <cell r="E1446" t="str">
            <v>MSCW</v>
          </cell>
          <cell r="F1446" t="str">
            <v>E4. Production Pending</v>
          </cell>
          <cell r="G1446" t="str">
            <v>EMP MALACCA STRAIT S.A.</v>
          </cell>
          <cell r="H1446">
            <v>0.13600000000000001</v>
          </cell>
          <cell r="K1446">
            <v>4481</v>
          </cell>
          <cell r="M1446">
            <v>0.2</v>
          </cell>
          <cell r="Q1446">
            <v>0.1998326</v>
          </cell>
          <cell r="R1446">
            <v>160.04169999999999</v>
          </cell>
          <cell r="S1446">
            <v>0.5590425</v>
          </cell>
          <cell r="T1446">
            <v>0.78080070000000001</v>
          </cell>
          <cell r="U1446">
            <v>13.959970943223233</v>
          </cell>
          <cell r="V1446">
            <v>1.8845881241815389E-2</v>
          </cell>
          <cell r="AA1446">
            <v>42.752189999999999</v>
          </cell>
          <cell r="AB1446">
            <v>25.415050000000001</v>
          </cell>
          <cell r="AC1446">
            <v>0.27808110000000003</v>
          </cell>
          <cell r="AD1446">
            <v>3.7819029600000005E-2</v>
          </cell>
          <cell r="AE1446">
            <v>37.806420000000003</v>
          </cell>
          <cell r="AF1446">
            <v>32.321100000000001</v>
          </cell>
        </row>
        <row r="1447">
          <cell r="A1447" t="str">
            <v>MSEA - BASE1. Low Value</v>
          </cell>
          <cell r="B1447" t="str">
            <v>Oil-Gas</v>
          </cell>
          <cell r="C1447" t="str">
            <v>1. Low Value</v>
          </cell>
          <cell r="D1447" t="str">
            <v>MSEA - BASE</v>
          </cell>
          <cell r="E1447" t="str">
            <v>MSEA</v>
          </cell>
          <cell r="F1447" t="str">
            <v>E7. Production Not Viable</v>
          </cell>
          <cell r="G1447" t="str">
            <v>EMP MALACCA STRAIT S.A.</v>
          </cell>
          <cell r="H1447">
            <v>0.88</v>
          </cell>
          <cell r="K1447">
            <v>4922</v>
          </cell>
          <cell r="L1447">
            <v>137.5</v>
          </cell>
          <cell r="M1447">
            <v>0.19</v>
          </cell>
          <cell r="N1447">
            <v>233</v>
          </cell>
          <cell r="P1447" t="str">
            <v/>
          </cell>
          <cell r="Q1447">
            <v>0.18313940000000001</v>
          </cell>
          <cell r="R1447">
            <v>236.458</v>
          </cell>
          <cell r="S1447">
            <v>0.42467969999999999</v>
          </cell>
          <cell r="T1447">
            <v>0.77954100000000004</v>
          </cell>
          <cell r="U1447">
            <v>14.336273007157928</v>
          </cell>
          <cell r="V1447">
            <v>1.9353886884291738E-2</v>
          </cell>
          <cell r="AA1447">
            <v>43.256180000000001</v>
          </cell>
          <cell r="AB1447">
            <v>345.45620000000002</v>
          </cell>
          <cell r="AC1447">
            <v>0.328932</v>
          </cell>
          <cell r="AD1447">
            <v>0.28946016000000002</v>
          </cell>
          <cell r="AE1447">
            <v>37.921489999999999</v>
          </cell>
          <cell r="AF1447">
            <v>291.1979</v>
          </cell>
        </row>
        <row r="1448">
          <cell r="A1448" t="str">
            <v>MSEA - BASE2. Middle Value</v>
          </cell>
          <cell r="B1448" t="str">
            <v>Oil-Gas</v>
          </cell>
          <cell r="C1448" t="str">
            <v>2. Middle Value</v>
          </cell>
          <cell r="D1448" t="str">
            <v>MSEA - BASE</v>
          </cell>
          <cell r="E1448" t="str">
            <v>MSEA</v>
          </cell>
          <cell r="F1448" t="str">
            <v>E7. Production Not Viable</v>
          </cell>
          <cell r="G1448" t="str">
            <v>EMP MALACCA STRAIT S.A.</v>
          </cell>
          <cell r="H1448">
            <v>0.91400000000000003</v>
          </cell>
          <cell r="K1448">
            <v>4922</v>
          </cell>
          <cell r="L1448">
            <v>137.5</v>
          </cell>
          <cell r="M1448">
            <v>0.19</v>
          </cell>
          <cell r="N1448">
            <v>233</v>
          </cell>
          <cell r="P1448" t="str">
            <v/>
          </cell>
          <cell r="Q1448">
            <v>0.18313940000000001</v>
          </cell>
          <cell r="R1448">
            <v>236.458</v>
          </cell>
          <cell r="S1448">
            <v>0.42467969999999999</v>
          </cell>
          <cell r="T1448">
            <v>0.77954100000000004</v>
          </cell>
          <cell r="U1448">
            <v>14.336273007157928</v>
          </cell>
          <cell r="V1448">
            <v>1.9353886884291738E-2</v>
          </cell>
          <cell r="AA1448">
            <v>43.256180000000001</v>
          </cell>
          <cell r="AB1448">
            <v>345.45620000000002</v>
          </cell>
          <cell r="AC1448">
            <v>0.328932</v>
          </cell>
          <cell r="AD1448">
            <v>0.30064384799999999</v>
          </cell>
          <cell r="AE1448">
            <v>37.921489999999999</v>
          </cell>
          <cell r="AF1448">
            <v>291.1979</v>
          </cell>
        </row>
        <row r="1449">
          <cell r="A1449" t="str">
            <v>MSEA - BASE3. High Value</v>
          </cell>
          <cell r="B1449" t="str">
            <v>Oil-Gas</v>
          </cell>
          <cell r="C1449" t="str">
            <v>3. High Value</v>
          </cell>
          <cell r="D1449" t="str">
            <v>MSEA - BASE</v>
          </cell>
          <cell r="E1449" t="str">
            <v>MSEA</v>
          </cell>
          <cell r="F1449" t="str">
            <v>E7. Production Not Viable</v>
          </cell>
          <cell r="G1449" t="str">
            <v>EMP MALACCA STRAIT S.A.</v>
          </cell>
          <cell r="H1449">
            <v>0.94699999999999995</v>
          </cell>
          <cell r="K1449">
            <v>4922</v>
          </cell>
          <cell r="L1449">
            <v>137.5</v>
          </cell>
          <cell r="M1449">
            <v>0.19</v>
          </cell>
          <cell r="N1449">
            <v>233</v>
          </cell>
          <cell r="P1449" t="str">
            <v/>
          </cell>
          <cell r="Q1449">
            <v>0.18313940000000001</v>
          </cell>
          <cell r="R1449">
            <v>236.458</v>
          </cell>
          <cell r="S1449">
            <v>0.42467969999999999</v>
          </cell>
          <cell r="T1449">
            <v>0.77954100000000004</v>
          </cell>
          <cell r="U1449">
            <v>14.336273007157928</v>
          </cell>
          <cell r="V1449">
            <v>1.9353886884291738E-2</v>
          </cell>
          <cell r="AA1449">
            <v>43.256180000000001</v>
          </cell>
          <cell r="AB1449">
            <v>345.45620000000002</v>
          </cell>
          <cell r="AC1449">
            <v>0.328932</v>
          </cell>
          <cell r="AD1449">
            <v>0.31149860400000001</v>
          </cell>
          <cell r="AE1449">
            <v>37.921489999999999</v>
          </cell>
          <cell r="AF1449">
            <v>291.1979</v>
          </cell>
        </row>
        <row r="1450">
          <cell r="A1450" t="str">
            <v>SUBAN 10% UNITISASI PEP1. Low Value</v>
          </cell>
          <cell r="B1450" t="str">
            <v>Gas</v>
          </cell>
          <cell r="C1450" t="str">
            <v>1. Low Value</v>
          </cell>
          <cell r="D1450" t="str">
            <v>SUBAN 10% UNITISASI PEP</v>
          </cell>
          <cell r="E1450" t="str">
            <v>SUBAN</v>
          </cell>
          <cell r="F1450" t="str">
            <v>E0. On Production</v>
          </cell>
          <cell r="G1450" t="str">
            <v>PT PERTAMINA EP</v>
          </cell>
          <cell r="H1450">
            <v>614.79999999999995</v>
          </cell>
          <cell r="K1450">
            <v>7100</v>
          </cell>
          <cell r="L1450">
            <v>152.9</v>
          </cell>
          <cell r="M1450">
            <v>6.5000000000000002E-2</v>
          </cell>
          <cell r="N1450">
            <v>200</v>
          </cell>
          <cell r="P1450" t="str">
            <v/>
          </cell>
          <cell r="Q1450">
            <v>7.0195170000000001E-2</v>
          </cell>
          <cell r="R1450">
            <v>201.2441</v>
          </cell>
          <cell r="S1450">
            <v>0.20002229999999999</v>
          </cell>
          <cell r="T1450">
            <v>0.71957709999999997</v>
          </cell>
          <cell r="U1450">
            <v>2.0332282606087078</v>
          </cell>
          <cell r="V1450">
            <v>2.7448465682900123E-3</v>
          </cell>
          <cell r="W1450">
            <v>17.193406099999997</v>
          </cell>
          <cell r="X1450">
            <v>137.58555514784942</v>
          </cell>
          <cell r="Y1450">
            <v>40.267003323197819</v>
          </cell>
          <cell r="Z1450">
            <v>121.15585360710162</v>
          </cell>
          <cell r="AA1450">
            <v>40.267629999999997</v>
          </cell>
          <cell r="AB1450">
            <v>121.1551</v>
          </cell>
          <cell r="AC1450">
            <v>0.75287999999999999</v>
          </cell>
          <cell r="AD1450">
            <v>462.87062399999996</v>
          </cell>
          <cell r="AE1450">
            <v>17.235320000000002</v>
          </cell>
          <cell r="AF1450">
            <v>138.51560000000001</v>
          </cell>
        </row>
        <row r="1451">
          <cell r="A1451" t="str">
            <v>SUBAN 10% UNITISASI PEP2. Middle Value</v>
          </cell>
          <cell r="B1451" t="str">
            <v>Gas</v>
          </cell>
          <cell r="C1451" t="str">
            <v>2. Middle Value</v>
          </cell>
          <cell r="D1451" t="str">
            <v>SUBAN 10% UNITISASI PEP</v>
          </cell>
          <cell r="E1451" t="str">
            <v>SUBAN</v>
          </cell>
          <cell r="F1451" t="str">
            <v>E0. On Production</v>
          </cell>
          <cell r="G1451" t="str">
            <v>PT PERTAMINA EP</v>
          </cell>
          <cell r="H1451">
            <v>1019.125</v>
          </cell>
          <cell r="K1451">
            <v>7100</v>
          </cell>
          <cell r="L1451">
            <v>152.9</v>
          </cell>
          <cell r="M1451">
            <v>6.5000000000000002E-2</v>
          </cell>
          <cell r="N1451">
            <v>200</v>
          </cell>
          <cell r="P1451" t="str">
            <v/>
          </cell>
          <cell r="Q1451">
            <v>7.0195170000000001E-2</v>
          </cell>
          <cell r="R1451">
            <v>201.2441</v>
          </cell>
          <cell r="S1451">
            <v>0.20002229999999999</v>
          </cell>
          <cell r="T1451">
            <v>0.71957709999999997</v>
          </cell>
          <cell r="U1451">
            <v>2.0332282606087078</v>
          </cell>
          <cell r="V1451">
            <v>2.7448465682900123E-3</v>
          </cell>
          <cell r="W1451">
            <v>17.193406099999997</v>
          </cell>
          <cell r="X1451">
            <v>137.58555514784942</v>
          </cell>
          <cell r="Y1451">
            <v>40.267003323197819</v>
          </cell>
          <cell r="Z1451">
            <v>121.15585360710162</v>
          </cell>
          <cell r="AA1451">
            <v>40.267629999999997</v>
          </cell>
          <cell r="AB1451">
            <v>121.1551</v>
          </cell>
          <cell r="AC1451">
            <v>0.75287999999999999</v>
          </cell>
          <cell r="AD1451">
            <v>767.27882999999997</v>
          </cell>
          <cell r="AE1451">
            <v>17.235320000000002</v>
          </cell>
          <cell r="AF1451">
            <v>138.51560000000001</v>
          </cell>
        </row>
        <row r="1452">
          <cell r="A1452" t="str">
            <v>SUBAN 10% UNITISASI PEP3. High Value</v>
          </cell>
          <cell r="B1452" t="str">
            <v>Gas</v>
          </cell>
          <cell r="C1452" t="str">
            <v>3. High Value</v>
          </cell>
          <cell r="D1452" t="str">
            <v>SUBAN 10% UNITISASI PEP</v>
          </cell>
          <cell r="E1452" t="str">
            <v>SUBAN</v>
          </cell>
          <cell r="F1452" t="str">
            <v>E0. On Production</v>
          </cell>
          <cell r="G1452" t="str">
            <v>PT PERTAMINA EP</v>
          </cell>
          <cell r="H1452">
            <v>1467.625</v>
          </cell>
          <cell r="K1452">
            <v>7100</v>
          </cell>
          <cell r="L1452">
            <v>152.9</v>
          </cell>
          <cell r="M1452">
            <v>6.5000000000000002E-2</v>
          </cell>
          <cell r="N1452">
            <v>200</v>
          </cell>
          <cell r="P1452" t="str">
            <v/>
          </cell>
          <cell r="Q1452">
            <v>7.0195170000000001E-2</v>
          </cell>
          <cell r="R1452">
            <v>201.2441</v>
          </cell>
          <cell r="S1452">
            <v>0.20002229999999999</v>
          </cell>
          <cell r="T1452">
            <v>0.71957709999999997</v>
          </cell>
          <cell r="U1452">
            <v>2.0332282606087078</v>
          </cell>
          <cell r="V1452">
            <v>2.7448465682900123E-3</v>
          </cell>
          <cell r="W1452">
            <v>17.193406099999997</v>
          </cell>
          <cell r="X1452">
            <v>137.58555514784942</v>
          </cell>
          <cell r="Y1452">
            <v>40.267003323197819</v>
          </cell>
          <cell r="Z1452">
            <v>121.15585360710162</v>
          </cell>
          <cell r="AA1452">
            <v>40.267629999999997</v>
          </cell>
          <cell r="AB1452">
            <v>121.1551</v>
          </cell>
          <cell r="AC1452">
            <v>0.75287999999999999</v>
          </cell>
          <cell r="AD1452">
            <v>1104.94551</v>
          </cell>
          <cell r="AE1452">
            <v>17.235320000000002</v>
          </cell>
          <cell r="AF1452">
            <v>138.51560000000001</v>
          </cell>
        </row>
        <row r="1453">
          <cell r="A1453" t="str">
            <v>PENGEMBANGAN LAPANGAN SUBANG POFD1. Low Value</v>
          </cell>
          <cell r="B1453" t="str">
            <v>Gas</v>
          </cell>
          <cell r="C1453" t="str">
            <v>1. Low Value</v>
          </cell>
          <cell r="D1453" t="str">
            <v>PENGEMBANGAN LAPANGAN SUBANG POFD</v>
          </cell>
          <cell r="E1453" t="str">
            <v>SUBANG</v>
          </cell>
          <cell r="F1453" t="str">
            <v>E0. On Production</v>
          </cell>
          <cell r="G1453" t="str">
            <v>PT PERTAMINA EP</v>
          </cell>
          <cell r="H1453">
            <v>1522</v>
          </cell>
          <cell r="K1453">
            <v>3730</v>
          </cell>
          <cell r="L1453" t="str">
            <v/>
          </cell>
          <cell r="N1453" t="str">
            <v/>
          </cell>
          <cell r="P1453" t="str">
            <v/>
          </cell>
          <cell r="Q1453">
            <v>0.2602949</v>
          </cell>
          <cell r="R1453">
            <v>176.00729999999999</v>
          </cell>
          <cell r="S1453">
            <v>0.49016710000000002</v>
          </cell>
          <cell r="T1453">
            <v>0.77809569999999995</v>
          </cell>
          <cell r="U1453">
            <v>17.473242856864442</v>
          </cell>
          <cell r="V1453">
            <v>2.3588778309722912E-2</v>
          </cell>
          <cell r="X1453">
            <v>300.41968666949401</v>
          </cell>
          <cell r="Y1453">
            <v>44.752935668650352</v>
          </cell>
          <cell r="Z1453">
            <v>51.536395278161145</v>
          </cell>
          <cell r="AA1453">
            <v>44.752800000000001</v>
          </cell>
          <cell r="AB1453">
            <v>51.536560000000001</v>
          </cell>
          <cell r="AC1453">
            <v>0.81019779999999997</v>
          </cell>
          <cell r="AD1453">
            <v>1233.1210515999999</v>
          </cell>
          <cell r="AE1453">
            <v>98.924180000000007</v>
          </cell>
          <cell r="AF1453">
            <v>300.4153</v>
          </cell>
        </row>
        <row r="1454">
          <cell r="A1454" t="str">
            <v>PENGEMBANGAN LAPANGAN SUBANG POFD2. Middle Value</v>
          </cell>
          <cell r="B1454" t="str">
            <v>Gas</v>
          </cell>
          <cell r="C1454" t="str">
            <v>2. Middle Value</v>
          </cell>
          <cell r="D1454" t="str">
            <v>PENGEMBANGAN LAPANGAN SUBANG POFD</v>
          </cell>
          <cell r="E1454" t="str">
            <v>SUBANG</v>
          </cell>
          <cell r="F1454" t="str">
            <v>E0. On Production</v>
          </cell>
          <cell r="G1454" t="str">
            <v>PT PERTAMINA EP</v>
          </cell>
          <cell r="H1454">
            <v>1522</v>
          </cell>
          <cell r="K1454">
            <v>3730</v>
          </cell>
          <cell r="L1454" t="str">
            <v/>
          </cell>
          <cell r="N1454" t="str">
            <v/>
          </cell>
          <cell r="P1454" t="str">
            <v/>
          </cell>
          <cell r="Q1454">
            <v>0.2602949</v>
          </cell>
          <cell r="R1454">
            <v>176.00729999999999</v>
          </cell>
          <cell r="S1454">
            <v>0.49016710000000002</v>
          </cell>
          <cell r="T1454">
            <v>0.77809569999999995</v>
          </cell>
          <cell r="U1454">
            <v>17.473242856864442</v>
          </cell>
          <cell r="V1454">
            <v>2.3588778309722912E-2</v>
          </cell>
          <cell r="X1454">
            <v>300.41968666949401</v>
          </cell>
          <cell r="Y1454">
            <v>44.752935668650352</v>
          </cell>
          <cell r="Z1454">
            <v>51.536395278161145</v>
          </cell>
          <cell r="AA1454">
            <v>44.752800000000001</v>
          </cell>
          <cell r="AB1454">
            <v>51.536560000000001</v>
          </cell>
          <cell r="AC1454">
            <v>0.81019779999999997</v>
          </cell>
          <cell r="AD1454">
            <v>1233.1210515999999</v>
          </cell>
          <cell r="AE1454">
            <v>98.924180000000007</v>
          </cell>
          <cell r="AF1454">
            <v>300.4153</v>
          </cell>
        </row>
        <row r="1455">
          <cell r="A1455" t="str">
            <v>PENGEMBANGAN LAPANGAN SUBANG POFD3. High Value</v>
          </cell>
          <cell r="B1455" t="str">
            <v>Gas</v>
          </cell>
          <cell r="C1455" t="str">
            <v>3. High Value</v>
          </cell>
          <cell r="D1455" t="str">
            <v>PENGEMBANGAN LAPANGAN SUBANG POFD</v>
          </cell>
          <cell r="E1455" t="str">
            <v>SUBANG</v>
          </cell>
          <cell r="F1455" t="str">
            <v>E0. On Production</v>
          </cell>
          <cell r="G1455" t="str">
            <v>PT PERTAMINA EP</v>
          </cell>
          <cell r="H1455">
            <v>1522</v>
          </cell>
          <cell r="K1455">
            <v>3730</v>
          </cell>
          <cell r="L1455" t="str">
            <v/>
          </cell>
          <cell r="N1455" t="str">
            <v/>
          </cell>
          <cell r="P1455" t="str">
            <v/>
          </cell>
          <cell r="Q1455">
            <v>0.2602949</v>
          </cell>
          <cell r="R1455">
            <v>176.00729999999999</v>
          </cell>
          <cell r="S1455">
            <v>0.49016710000000002</v>
          </cell>
          <cell r="T1455">
            <v>0.77809569999999995</v>
          </cell>
          <cell r="U1455">
            <v>17.473242856864442</v>
          </cell>
          <cell r="V1455">
            <v>2.3588778309722912E-2</v>
          </cell>
          <cell r="X1455">
            <v>300.41968666949401</v>
          </cell>
          <cell r="Y1455">
            <v>44.752935668650352</v>
          </cell>
          <cell r="Z1455">
            <v>51.536395278161145</v>
          </cell>
          <cell r="AA1455">
            <v>44.752800000000001</v>
          </cell>
          <cell r="AB1455">
            <v>51.536560000000001</v>
          </cell>
          <cell r="AC1455">
            <v>0.81019779999999997</v>
          </cell>
          <cell r="AD1455">
            <v>1233.1210515999999</v>
          </cell>
          <cell r="AE1455">
            <v>98.924180000000007</v>
          </cell>
          <cell r="AF1455">
            <v>300.4153</v>
          </cell>
        </row>
        <row r="1456">
          <cell r="A1456" t="str">
            <v>SUBANG - BASE1. Low Value</v>
          </cell>
          <cell r="B1456" t="str">
            <v>Gas</v>
          </cell>
          <cell r="C1456" t="str">
            <v>1. Low Value</v>
          </cell>
          <cell r="D1456" t="str">
            <v>SUBANG - BASE</v>
          </cell>
          <cell r="E1456" t="str">
            <v>SUBANG</v>
          </cell>
          <cell r="F1456" t="str">
            <v>E0. On Production</v>
          </cell>
          <cell r="G1456" t="str">
            <v>PT PERTAMINA EP</v>
          </cell>
          <cell r="H1456">
            <v>1522</v>
          </cell>
          <cell r="K1456">
            <v>3730</v>
          </cell>
          <cell r="L1456" t="str">
            <v/>
          </cell>
          <cell r="N1456" t="str">
            <v/>
          </cell>
          <cell r="P1456" t="str">
            <v/>
          </cell>
          <cell r="Q1456">
            <v>0.2602949</v>
          </cell>
          <cell r="R1456">
            <v>176.00729999999999</v>
          </cell>
          <cell r="S1456">
            <v>0.49016710000000002</v>
          </cell>
          <cell r="T1456">
            <v>0.77809569999999995</v>
          </cell>
          <cell r="U1456">
            <v>17.473242856864442</v>
          </cell>
          <cell r="V1456">
            <v>2.3588778309722912E-2</v>
          </cell>
          <cell r="X1456">
            <v>300.41968666949401</v>
          </cell>
          <cell r="Y1456">
            <v>44.752935668650352</v>
          </cell>
          <cell r="Z1456">
            <v>51.536395278161145</v>
          </cell>
          <cell r="AA1456">
            <v>44.752800000000001</v>
          </cell>
          <cell r="AB1456">
            <v>51.536560000000001</v>
          </cell>
          <cell r="AC1456">
            <v>0.81019779999999997</v>
          </cell>
          <cell r="AD1456">
            <v>1233.1210515999999</v>
          </cell>
          <cell r="AE1456">
            <v>98.924180000000007</v>
          </cell>
          <cell r="AF1456">
            <v>300.4153</v>
          </cell>
        </row>
        <row r="1457">
          <cell r="A1457" t="str">
            <v>SUBANG - BASE2. Middle Value</v>
          </cell>
          <cell r="B1457" t="str">
            <v>Gas</v>
          </cell>
          <cell r="C1457" t="str">
            <v>2. Middle Value</v>
          </cell>
          <cell r="D1457" t="str">
            <v>SUBANG - BASE</v>
          </cell>
          <cell r="E1457" t="str">
            <v>SUBANG</v>
          </cell>
          <cell r="F1457" t="str">
            <v>E0. On Production</v>
          </cell>
          <cell r="G1457" t="str">
            <v>PT PERTAMINA EP</v>
          </cell>
          <cell r="H1457">
            <v>1522</v>
          </cell>
          <cell r="K1457">
            <v>3730</v>
          </cell>
          <cell r="L1457" t="str">
            <v/>
          </cell>
          <cell r="N1457" t="str">
            <v/>
          </cell>
          <cell r="P1457" t="str">
            <v/>
          </cell>
          <cell r="Q1457">
            <v>0.2602949</v>
          </cell>
          <cell r="R1457">
            <v>176.00729999999999</v>
          </cell>
          <cell r="S1457">
            <v>0.49016710000000002</v>
          </cell>
          <cell r="T1457">
            <v>0.77809569999999995</v>
          </cell>
          <cell r="U1457">
            <v>17.473242856864442</v>
          </cell>
          <cell r="V1457">
            <v>2.3588778309722912E-2</v>
          </cell>
          <cell r="X1457">
            <v>300.41968666949401</v>
          </cell>
          <cell r="Y1457">
            <v>44.752935668650352</v>
          </cell>
          <cell r="Z1457">
            <v>51.536395278161145</v>
          </cell>
          <cell r="AA1457">
            <v>44.752800000000001</v>
          </cell>
          <cell r="AB1457">
            <v>51.536560000000001</v>
          </cell>
          <cell r="AC1457">
            <v>0.81019779999999997</v>
          </cell>
          <cell r="AD1457">
            <v>1233.1210515999999</v>
          </cell>
          <cell r="AE1457">
            <v>98.924180000000007</v>
          </cell>
          <cell r="AF1457">
            <v>300.4153</v>
          </cell>
        </row>
        <row r="1458">
          <cell r="A1458" t="str">
            <v>SUBANG - BASE3. High Value</v>
          </cell>
          <cell r="B1458" t="str">
            <v>Gas</v>
          </cell>
          <cell r="C1458" t="str">
            <v>3. High Value</v>
          </cell>
          <cell r="D1458" t="str">
            <v>SUBANG - BASE</v>
          </cell>
          <cell r="E1458" t="str">
            <v>SUBANG</v>
          </cell>
          <cell r="F1458" t="str">
            <v>E0. On Production</v>
          </cell>
          <cell r="G1458" t="str">
            <v>PT PERTAMINA EP</v>
          </cell>
          <cell r="H1458">
            <v>1522</v>
          </cell>
          <cell r="K1458">
            <v>3730</v>
          </cell>
          <cell r="L1458" t="str">
            <v/>
          </cell>
          <cell r="N1458" t="str">
            <v/>
          </cell>
          <cell r="P1458" t="str">
            <v/>
          </cell>
          <cell r="Q1458">
            <v>0.2602949</v>
          </cell>
          <cell r="R1458">
            <v>176.00729999999999</v>
          </cell>
          <cell r="S1458">
            <v>0.49016710000000002</v>
          </cell>
          <cell r="T1458">
            <v>0.77809569999999995</v>
          </cell>
          <cell r="U1458">
            <v>17.473242856864442</v>
          </cell>
          <cell r="V1458">
            <v>2.3588778309722912E-2</v>
          </cell>
          <cell r="X1458">
            <v>300.41968666949401</v>
          </cell>
          <cell r="Y1458">
            <v>44.752935668650352</v>
          </cell>
          <cell r="Z1458">
            <v>51.536395278161145</v>
          </cell>
          <cell r="AA1458">
            <v>44.752800000000001</v>
          </cell>
          <cell r="AB1458">
            <v>51.536560000000001</v>
          </cell>
          <cell r="AC1458">
            <v>0.81019779999999997</v>
          </cell>
          <cell r="AD1458">
            <v>1233.1210515999999</v>
          </cell>
          <cell r="AE1458">
            <v>98.924180000000007</v>
          </cell>
          <cell r="AF1458">
            <v>300.4153</v>
          </cell>
        </row>
        <row r="1459">
          <cell r="A1459" t="str">
            <v>MSEG - BASE1. Low Value</v>
          </cell>
          <cell r="B1459" t="str">
            <v>Oil-Gas</v>
          </cell>
          <cell r="C1459" t="str">
            <v>1. Low Value</v>
          </cell>
          <cell r="D1459" t="str">
            <v>MSEG - BASE</v>
          </cell>
          <cell r="E1459" t="str">
            <v>MSEG</v>
          </cell>
          <cell r="F1459" t="str">
            <v>E7. Production Not Viable</v>
          </cell>
          <cell r="G1459" t="str">
            <v>EMP MALACCA STRAIT S.A.</v>
          </cell>
          <cell r="H1459">
            <v>0.45200000000000001</v>
          </cell>
          <cell r="K1459">
            <v>4791</v>
          </cell>
          <cell r="L1459">
            <v>130.9</v>
          </cell>
          <cell r="M1459">
            <v>0.11</v>
          </cell>
          <cell r="N1459">
            <v>10</v>
          </cell>
          <cell r="O1459">
            <v>0</v>
          </cell>
          <cell r="P1459" t="str">
            <v/>
          </cell>
          <cell r="Q1459">
            <v>0.1146562</v>
          </cell>
          <cell r="R1459">
            <v>50.441229999999997</v>
          </cell>
          <cell r="S1459">
            <v>0.65058800000000006</v>
          </cell>
          <cell r="T1459">
            <v>0.71987460000000003</v>
          </cell>
          <cell r="U1459">
            <v>2.7086077141651201</v>
          </cell>
          <cell r="V1459">
            <v>3.6566049828779088E-3</v>
          </cell>
          <cell r="AA1459">
            <v>17.163489999999999</v>
          </cell>
          <cell r="AB1459">
            <v>0.1455408</v>
          </cell>
          <cell r="AC1459">
            <v>0.65897669999999997</v>
          </cell>
          <cell r="AD1459">
            <v>0.29785746839999999</v>
          </cell>
          <cell r="AE1459">
            <v>3.23983</v>
          </cell>
          <cell r="AF1459">
            <v>2.7391049999999999</v>
          </cell>
        </row>
        <row r="1460">
          <cell r="A1460" t="str">
            <v>MSEG - BASE2. Middle Value</v>
          </cell>
          <cell r="B1460" t="str">
            <v>Oil-Gas</v>
          </cell>
          <cell r="C1460" t="str">
            <v>2. Middle Value</v>
          </cell>
          <cell r="D1460" t="str">
            <v>MSEG - BASE</v>
          </cell>
          <cell r="E1460" t="str">
            <v>MSEG</v>
          </cell>
          <cell r="F1460" t="str">
            <v>E7. Production Not Viable</v>
          </cell>
          <cell r="G1460" t="str">
            <v>EMP MALACCA STRAIT S.A.</v>
          </cell>
          <cell r="H1460">
            <v>0.45200000000000001</v>
          </cell>
          <cell r="K1460">
            <v>4791</v>
          </cell>
          <cell r="L1460">
            <v>130.9</v>
          </cell>
          <cell r="M1460">
            <v>0.11</v>
          </cell>
          <cell r="N1460">
            <v>10</v>
          </cell>
          <cell r="O1460">
            <v>0</v>
          </cell>
          <cell r="P1460" t="str">
            <v/>
          </cell>
          <cell r="Q1460">
            <v>0.1146562</v>
          </cell>
          <cell r="R1460">
            <v>50.441229999999997</v>
          </cell>
          <cell r="S1460">
            <v>0.65058800000000006</v>
          </cell>
          <cell r="T1460">
            <v>0.71987460000000003</v>
          </cell>
          <cell r="U1460">
            <v>2.7086077141651201</v>
          </cell>
          <cell r="V1460">
            <v>3.6566049828779088E-3</v>
          </cell>
          <cell r="AA1460">
            <v>17.163489999999999</v>
          </cell>
          <cell r="AB1460">
            <v>0.1455408</v>
          </cell>
          <cell r="AC1460">
            <v>0.65897669999999997</v>
          </cell>
          <cell r="AD1460">
            <v>0.29785746839999999</v>
          </cell>
          <cell r="AE1460">
            <v>3.23983</v>
          </cell>
          <cell r="AF1460">
            <v>2.7391049999999999</v>
          </cell>
        </row>
        <row r="1461">
          <cell r="A1461" t="str">
            <v>MSEG - BASE3. High Value</v>
          </cell>
          <cell r="B1461" t="str">
            <v>Oil-Gas</v>
          </cell>
          <cell r="C1461" t="str">
            <v>3. High Value</v>
          </cell>
          <cell r="D1461" t="str">
            <v>MSEG - BASE</v>
          </cell>
          <cell r="E1461" t="str">
            <v>MSEG</v>
          </cell>
          <cell r="F1461" t="str">
            <v>E7. Production Not Viable</v>
          </cell>
          <cell r="G1461" t="str">
            <v>EMP MALACCA STRAIT S.A.</v>
          </cell>
          <cell r="H1461">
            <v>0.45200000000000001</v>
          </cell>
          <cell r="K1461">
            <v>4791</v>
          </cell>
          <cell r="L1461">
            <v>130.9</v>
          </cell>
          <cell r="M1461">
            <v>0.11</v>
          </cell>
          <cell r="N1461">
            <v>10</v>
          </cell>
          <cell r="O1461">
            <v>0</v>
          </cell>
          <cell r="P1461" t="str">
            <v/>
          </cell>
          <cell r="Q1461">
            <v>0.1146562</v>
          </cell>
          <cell r="R1461">
            <v>50.441229999999997</v>
          </cell>
          <cell r="S1461">
            <v>0.65058800000000006</v>
          </cell>
          <cell r="T1461">
            <v>0.71987460000000003</v>
          </cell>
          <cell r="U1461">
            <v>2.7086077141651201</v>
          </cell>
          <cell r="V1461">
            <v>3.6566049828779088E-3</v>
          </cell>
          <cell r="AA1461">
            <v>17.163489999999999</v>
          </cell>
          <cell r="AB1461">
            <v>0.1455408</v>
          </cell>
          <cell r="AC1461">
            <v>0.65897669999999997</v>
          </cell>
          <cell r="AD1461">
            <v>0.29785746839999999</v>
          </cell>
          <cell r="AE1461">
            <v>3.23983</v>
          </cell>
          <cell r="AF1461">
            <v>2.7391049999999999</v>
          </cell>
        </row>
        <row r="1462">
          <cell r="A1462" t="str">
            <v>MSTB - BASE1. Low Value</v>
          </cell>
          <cell r="B1462" t="str">
            <v>Oil-Gas</v>
          </cell>
          <cell r="C1462" t="str">
            <v>1. Low Value</v>
          </cell>
          <cell r="D1462" t="str">
            <v>MSTB - BASE</v>
          </cell>
          <cell r="E1462" t="str">
            <v>MSTB</v>
          </cell>
          <cell r="F1462" t="str">
            <v>E0. On Production</v>
          </cell>
          <cell r="G1462" t="str">
            <v>EMP MALACCA STRAIT S.A.</v>
          </cell>
          <cell r="H1462">
            <v>4.0179999999999998</v>
          </cell>
          <cell r="K1462">
            <v>1848</v>
          </cell>
          <cell r="L1462">
            <v>71.5</v>
          </cell>
          <cell r="M1462">
            <v>0.26</v>
          </cell>
          <cell r="N1462">
            <v>581</v>
          </cell>
          <cell r="O1462">
            <v>0</v>
          </cell>
          <cell r="P1462" t="str">
            <v/>
          </cell>
          <cell r="Q1462">
            <v>0.2621232</v>
          </cell>
          <cell r="R1462">
            <v>501.81279999999998</v>
          </cell>
          <cell r="S1462">
            <v>0.60128979999999999</v>
          </cell>
          <cell r="T1462">
            <v>0.75793120000000003</v>
          </cell>
          <cell r="U1462">
            <v>59.946083990684478</v>
          </cell>
          <cell r="V1462">
            <v>8.0926871867792308E-2</v>
          </cell>
          <cell r="AA1462">
            <v>19.144469999999998</v>
          </cell>
          <cell r="AB1462">
            <v>6.2306520000000001</v>
          </cell>
          <cell r="AC1462">
            <v>0.28702129999999998</v>
          </cell>
          <cell r="AD1462">
            <v>1.1532515833999999</v>
          </cell>
          <cell r="AE1462">
            <v>2.1747390000000002</v>
          </cell>
          <cell r="AF1462">
            <v>6.5072169999999998</v>
          </cell>
        </row>
        <row r="1463">
          <cell r="A1463" t="str">
            <v>MSTB - BASE2. Middle Value</v>
          </cell>
          <cell r="B1463" t="str">
            <v>Oil-Gas</v>
          </cell>
          <cell r="C1463" t="str">
            <v>2. Middle Value</v>
          </cell>
          <cell r="D1463" t="str">
            <v>MSTB - BASE</v>
          </cell>
          <cell r="E1463" t="str">
            <v>MSTB</v>
          </cell>
          <cell r="F1463" t="str">
            <v>E0. On Production</v>
          </cell>
          <cell r="G1463" t="str">
            <v>EMP MALACCA STRAIT S.A.</v>
          </cell>
          <cell r="H1463">
            <v>5.0960000000000001</v>
          </cell>
          <cell r="K1463">
            <v>1848</v>
          </cell>
          <cell r="L1463">
            <v>71.5</v>
          </cell>
          <cell r="M1463">
            <v>0.26</v>
          </cell>
          <cell r="N1463">
            <v>581</v>
          </cell>
          <cell r="O1463">
            <v>0</v>
          </cell>
          <cell r="P1463" t="str">
            <v/>
          </cell>
          <cell r="Q1463">
            <v>0.2621232</v>
          </cell>
          <cell r="R1463">
            <v>501.81279999999998</v>
          </cell>
          <cell r="S1463">
            <v>0.60128979999999999</v>
          </cell>
          <cell r="T1463">
            <v>0.75793120000000003</v>
          </cell>
          <cell r="U1463">
            <v>59.946083990684478</v>
          </cell>
          <cell r="V1463">
            <v>8.0926871867792308E-2</v>
          </cell>
          <cell r="AA1463">
            <v>19.144469999999998</v>
          </cell>
          <cell r="AB1463">
            <v>6.2306520000000001</v>
          </cell>
          <cell r="AC1463">
            <v>0.28702129999999998</v>
          </cell>
          <cell r="AD1463">
            <v>1.4626605447999999</v>
          </cell>
          <cell r="AE1463">
            <v>2.1747390000000002</v>
          </cell>
          <cell r="AF1463">
            <v>6.5072169999999998</v>
          </cell>
        </row>
        <row r="1464">
          <cell r="A1464" t="str">
            <v>MSTB - BASE3. High Value</v>
          </cell>
          <cell r="B1464" t="str">
            <v>Oil-Gas</v>
          </cell>
          <cell r="C1464" t="str">
            <v>3. High Value</v>
          </cell>
          <cell r="D1464" t="str">
            <v>MSTB - BASE</v>
          </cell>
          <cell r="E1464" t="str">
            <v>MSTB</v>
          </cell>
          <cell r="F1464" t="str">
            <v>E0. On Production</v>
          </cell>
          <cell r="G1464" t="str">
            <v>EMP MALACCA STRAIT S.A.</v>
          </cell>
          <cell r="H1464">
            <v>6.125</v>
          </cell>
          <cell r="K1464">
            <v>1848</v>
          </cell>
          <cell r="L1464">
            <v>71.5</v>
          </cell>
          <cell r="M1464">
            <v>0.26</v>
          </cell>
          <cell r="N1464">
            <v>581</v>
          </cell>
          <cell r="O1464">
            <v>0</v>
          </cell>
          <cell r="P1464" t="str">
            <v/>
          </cell>
          <cell r="Q1464">
            <v>0.2621232</v>
          </cell>
          <cell r="R1464">
            <v>501.81279999999998</v>
          </cell>
          <cell r="S1464">
            <v>0.60128979999999999</v>
          </cell>
          <cell r="T1464">
            <v>0.75793120000000003</v>
          </cell>
          <cell r="U1464">
            <v>59.946083990684478</v>
          </cell>
          <cell r="V1464">
            <v>8.0926871867792308E-2</v>
          </cell>
          <cell r="AA1464">
            <v>19.144469999999998</v>
          </cell>
          <cell r="AB1464">
            <v>6.2306520000000001</v>
          </cell>
          <cell r="AC1464">
            <v>0.28702129999999998</v>
          </cell>
          <cell r="AD1464">
            <v>1.7580054624999999</v>
          </cell>
          <cell r="AE1464">
            <v>2.1747390000000002</v>
          </cell>
          <cell r="AF1464">
            <v>6.5072169999999998</v>
          </cell>
        </row>
        <row r="1465">
          <cell r="A1465" t="str">
            <v>MTX - BASE1. Low Value</v>
          </cell>
          <cell r="B1465" t="str">
            <v>Oil-Gas</v>
          </cell>
          <cell r="C1465" t="str">
            <v>1. Low Value</v>
          </cell>
          <cell r="D1465" t="str">
            <v>MTX - BASE</v>
          </cell>
          <cell r="E1465" t="str">
            <v>MTX</v>
          </cell>
          <cell r="F1465" t="str">
            <v>X3. Development Not Viable</v>
          </cell>
          <cell r="G1465" t="str">
            <v>PT PERTAMINA HULU ENERGI OFFSHORE NORTH WEST JAVA</v>
          </cell>
          <cell r="H1465">
            <v>11.824</v>
          </cell>
          <cell r="K1465">
            <v>2600</v>
          </cell>
          <cell r="L1465">
            <v>71.5</v>
          </cell>
          <cell r="M1465">
            <v>0.28000000000000003</v>
          </cell>
          <cell r="N1465" t="str">
            <v/>
          </cell>
          <cell r="P1465" t="str">
            <v/>
          </cell>
          <cell r="Q1465">
            <v>0.27433610000000003</v>
          </cell>
          <cell r="R1465">
            <v>151.16849999999999</v>
          </cell>
          <cell r="S1465">
            <v>0.3796136</v>
          </cell>
          <cell r="T1465">
            <v>0.75436630000000005</v>
          </cell>
          <cell r="U1465">
            <v>11.875948508300343</v>
          </cell>
          <cell r="V1465">
            <v>1.6032462827581397E-2</v>
          </cell>
          <cell r="AA1465">
            <v>7.6933230000000004</v>
          </cell>
          <cell r="AB1465">
            <v>21.17408</v>
          </cell>
          <cell r="AC1465">
            <v>0.54658399999999996</v>
          </cell>
          <cell r="AD1465">
            <v>6.4628092159999992</v>
          </cell>
          <cell r="AE1465">
            <v>3.851</v>
          </cell>
          <cell r="AF1465">
            <v>28.75562</v>
          </cell>
        </row>
        <row r="1466">
          <cell r="A1466" t="str">
            <v>MTX - BASE2. Middle Value</v>
          </cell>
          <cell r="B1466" t="str">
            <v>Oil-Gas</v>
          </cell>
          <cell r="C1466" t="str">
            <v>2. Middle Value</v>
          </cell>
          <cell r="D1466" t="str">
            <v>MTX - BASE</v>
          </cell>
          <cell r="E1466" t="str">
            <v>MTX</v>
          </cell>
          <cell r="F1466" t="str">
            <v>X3. Development Not Viable</v>
          </cell>
          <cell r="G1466" t="str">
            <v>PT PERTAMINA HULU ENERGI OFFSHORE NORTH WEST JAVA</v>
          </cell>
          <cell r="H1466">
            <v>27.076000000000001</v>
          </cell>
          <cell r="K1466">
            <v>2600</v>
          </cell>
          <cell r="L1466">
            <v>71.5</v>
          </cell>
          <cell r="M1466">
            <v>0.28000000000000003</v>
          </cell>
          <cell r="N1466" t="str">
            <v/>
          </cell>
          <cell r="P1466" t="str">
            <v/>
          </cell>
          <cell r="Q1466">
            <v>0.27433610000000003</v>
          </cell>
          <cell r="R1466">
            <v>151.16849999999999</v>
          </cell>
          <cell r="S1466">
            <v>0.3796136</v>
          </cell>
          <cell r="T1466">
            <v>0.75436630000000005</v>
          </cell>
          <cell r="U1466">
            <v>11.875948508300343</v>
          </cell>
          <cell r="V1466">
            <v>1.6032462827581397E-2</v>
          </cell>
          <cell r="AA1466">
            <v>7.6933230000000004</v>
          </cell>
          <cell r="AB1466">
            <v>21.17408</v>
          </cell>
          <cell r="AC1466">
            <v>0.54658399999999996</v>
          </cell>
          <cell r="AD1466">
            <v>14.799308384</v>
          </cell>
          <cell r="AE1466">
            <v>3.851</v>
          </cell>
          <cell r="AF1466">
            <v>28.75562</v>
          </cell>
        </row>
        <row r="1467">
          <cell r="A1467" t="str">
            <v>MTX - BASE3. High Value</v>
          </cell>
          <cell r="B1467" t="str">
            <v>Oil-Gas</v>
          </cell>
          <cell r="C1467" t="str">
            <v>3. High Value</v>
          </cell>
          <cell r="D1467" t="str">
            <v>MTX - BASE</v>
          </cell>
          <cell r="E1467" t="str">
            <v>MTX</v>
          </cell>
          <cell r="F1467" t="str">
            <v>X3. Development Not Viable</v>
          </cell>
          <cell r="G1467" t="str">
            <v>PT PERTAMINA HULU ENERGI OFFSHORE NORTH WEST JAVA</v>
          </cell>
          <cell r="H1467">
            <v>29.425000000000001</v>
          </cell>
          <cell r="K1467">
            <v>2600</v>
          </cell>
          <cell r="L1467">
            <v>71.5</v>
          </cell>
          <cell r="M1467">
            <v>0.28000000000000003</v>
          </cell>
          <cell r="N1467" t="str">
            <v/>
          </cell>
          <cell r="P1467" t="str">
            <v/>
          </cell>
          <cell r="Q1467">
            <v>0.27433610000000003</v>
          </cell>
          <cell r="R1467">
            <v>151.16849999999999</v>
          </cell>
          <cell r="S1467">
            <v>0.3796136</v>
          </cell>
          <cell r="T1467">
            <v>0.75436630000000005</v>
          </cell>
          <cell r="U1467">
            <v>11.875948508300343</v>
          </cell>
          <cell r="V1467">
            <v>1.6032462827581397E-2</v>
          </cell>
          <cell r="AA1467">
            <v>7.6933230000000004</v>
          </cell>
          <cell r="AB1467">
            <v>21.17408</v>
          </cell>
          <cell r="AC1467">
            <v>0.54658399999999996</v>
          </cell>
          <cell r="AD1467">
            <v>16.0832342</v>
          </cell>
          <cell r="AE1467">
            <v>3.851</v>
          </cell>
          <cell r="AF1467">
            <v>28.75562</v>
          </cell>
        </row>
        <row r="1468">
          <cell r="A1468" t="str">
            <v>MUSI TIMUR - BASE1. Low Value</v>
          </cell>
          <cell r="B1468" t="str">
            <v>Oil-Gas</v>
          </cell>
          <cell r="C1468" t="str">
            <v>1. Low Value</v>
          </cell>
          <cell r="D1468" t="str">
            <v>MUSI TIMUR - BASE</v>
          </cell>
          <cell r="E1468" t="str">
            <v>MUSI TIMUR</v>
          </cell>
          <cell r="F1468" t="str">
            <v>E0. On Production</v>
          </cell>
          <cell r="G1468" t="str">
            <v>PT PERTAMINA EP</v>
          </cell>
          <cell r="H1468">
            <v>1551.7660000000001</v>
          </cell>
          <cell r="I1468">
            <v>342.09199999999998</v>
          </cell>
          <cell r="J1468">
            <v>0.22045334154763022</v>
          </cell>
          <cell r="K1468">
            <v>2914</v>
          </cell>
          <cell r="L1468">
            <v>76</v>
          </cell>
          <cell r="M1468">
            <v>0.31</v>
          </cell>
          <cell r="N1468" t="str">
            <v/>
          </cell>
          <cell r="O1468">
            <v>0</v>
          </cell>
          <cell r="P1468" t="str">
            <v/>
          </cell>
          <cell r="Q1468">
            <v>0.30805070000000001</v>
          </cell>
          <cell r="R1468">
            <v>504.95620000000002</v>
          </cell>
          <cell r="S1468">
            <v>0.80062719999999998</v>
          </cell>
          <cell r="T1468">
            <v>0.69419209999999998</v>
          </cell>
          <cell r="U1468">
            <v>86.454164175381052</v>
          </cell>
          <cell r="V1468">
            <v>0.1167126290975968</v>
          </cell>
          <cell r="AA1468">
            <v>178.81800000000001</v>
          </cell>
          <cell r="AB1468">
            <v>117.2294</v>
          </cell>
          <cell r="AC1468">
            <v>0.234073</v>
          </cell>
          <cell r="AD1468">
            <v>363.226522918</v>
          </cell>
          <cell r="AE1468">
            <v>15.77178</v>
          </cell>
          <cell r="AF1468">
            <v>220.13300000000001</v>
          </cell>
        </row>
        <row r="1469">
          <cell r="A1469" t="str">
            <v>MUSI TIMUR - BASE2. Middle Value</v>
          </cell>
          <cell r="B1469" t="str">
            <v>Oil-Gas</v>
          </cell>
          <cell r="C1469" t="str">
            <v>2. Middle Value</v>
          </cell>
          <cell r="D1469" t="str">
            <v>MUSI TIMUR - BASE</v>
          </cell>
          <cell r="E1469" t="str">
            <v>MUSI TIMUR</v>
          </cell>
          <cell r="F1469" t="str">
            <v>E0. On Production</v>
          </cell>
          <cell r="G1469" t="str">
            <v>PT PERTAMINA EP</v>
          </cell>
          <cell r="H1469">
            <v>1551.7660000000001</v>
          </cell>
          <cell r="I1469">
            <v>342.09199999999998</v>
          </cell>
          <cell r="J1469">
            <v>0.22045334154763022</v>
          </cell>
          <cell r="K1469">
            <v>2914</v>
          </cell>
          <cell r="L1469">
            <v>76</v>
          </cell>
          <cell r="M1469">
            <v>0.31</v>
          </cell>
          <cell r="N1469" t="str">
            <v/>
          </cell>
          <cell r="O1469">
            <v>0</v>
          </cell>
          <cell r="P1469" t="str">
            <v/>
          </cell>
          <cell r="Q1469">
            <v>0.30805070000000001</v>
          </cell>
          <cell r="R1469">
            <v>504.95620000000002</v>
          </cell>
          <cell r="S1469">
            <v>0.80062719999999998</v>
          </cell>
          <cell r="T1469">
            <v>0.69419209999999998</v>
          </cell>
          <cell r="U1469">
            <v>86.454164175381052</v>
          </cell>
          <cell r="V1469">
            <v>0.1167126290975968</v>
          </cell>
          <cell r="AA1469">
            <v>178.81800000000001</v>
          </cell>
          <cell r="AB1469">
            <v>117.2294</v>
          </cell>
          <cell r="AC1469">
            <v>0.234073</v>
          </cell>
          <cell r="AD1469">
            <v>363.226522918</v>
          </cell>
          <cell r="AE1469">
            <v>15.77178</v>
          </cell>
          <cell r="AF1469">
            <v>220.13300000000001</v>
          </cell>
        </row>
        <row r="1470">
          <cell r="A1470" t="str">
            <v>MUSI TIMUR - BASE3. High Value</v>
          </cell>
          <cell r="B1470" t="str">
            <v>Oil-Gas</v>
          </cell>
          <cell r="C1470" t="str">
            <v>3. High Value</v>
          </cell>
          <cell r="D1470" t="str">
            <v>MUSI TIMUR - BASE</v>
          </cell>
          <cell r="E1470" t="str">
            <v>MUSI TIMUR</v>
          </cell>
          <cell r="F1470" t="str">
            <v>E0. On Production</v>
          </cell>
          <cell r="G1470" t="str">
            <v>PT PERTAMINA EP</v>
          </cell>
          <cell r="H1470">
            <v>1551.7660000000001</v>
          </cell>
          <cell r="I1470">
            <v>342.09199999999998</v>
          </cell>
          <cell r="J1470">
            <v>0.22045334154763022</v>
          </cell>
          <cell r="K1470">
            <v>2914</v>
          </cell>
          <cell r="L1470">
            <v>76</v>
          </cell>
          <cell r="M1470">
            <v>0.31</v>
          </cell>
          <cell r="N1470" t="str">
            <v/>
          </cell>
          <cell r="O1470">
            <v>0</v>
          </cell>
          <cell r="P1470" t="str">
            <v/>
          </cell>
          <cell r="Q1470">
            <v>0.30805070000000001</v>
          </cell>
          <cell r="R1470">
            <v>504.95620000000002</v>
          </cell>
          <cell r="S1470">
            <v>0.80062719999999998</v>
          </cell>
          <cell r="T1470">
            <v>0.69419209999999998</v>
          </cell>
          <cell r="U1470">
            <v>86.454164175381052</v>
          </cell>
          <cell r="V1470">
            <v>0.1167126290975968</v>
          </cell>
          <cell r="AA1470">
            <v>178.81800000000001</v>
          </cell>
          <cell r="AB1470">
            <v>117.2294</v>
          </cell>
          <cell r="AC1470">
            <v>0.234073</v>
          </cell>
          <cell r="AD1470">
            <v>363.226522918</v>
          </cell>
          <cell r="AE1470">
            <v>15.77178</v>
          </cell>
          <cell r="AF1470">
            <v>220.13300000000001</v>
          </cell>
        </row>
        <row r="1471">
          <cell r="A1471" t="str">
            <v>PENGEMBANGAN LAPANGAN MUSI TIMUR POFD1. Low Value</v>
          </cell>
          <cell r="B1471" t="str">
            <v>Oil-Gas</v>
          </cell>
          <cell r="C1471" t="str">
            <v>1. Low Value</v>
          </cell>
          <cell r="D1471" t="str">
            <v>PENGEMBANGAN LAPANGAN MUSI TIMUR POFD</v>
          </cell>
          <cell r="E1471" t="str">
            <v>MUSI TIMUR</v>
          </cell>
          <cell r="F1471" t="str">
            <v>E2. Under Development</v>
          </cell>
          <cell r="G1471" t="str">
            <v>PT PERTAMINA EP</v>
          </cell>
          <cell r="H1471">
            <v>1551.7660000000001</v>
          </cell>
          <cell r="I1471">
            <v>384.24400000000003</v>
          </cell>
          <cell r="J1471">
            <v>0.24761723094848065</v>
          </cell>
          <cell r="K1471">
            <v>2914</v>
          </cell>
          <cell r="L1471">
            <v>76</v>
          </cell>
          <cell r="M1471">
            <v>0.31</v>
          </cell>
          <cell r="N1471" t="str">
            <v/>
          </cell>
          <cell r="O1471">
            <v>0</v>
          </cell>
          <cell r="P1471" t="str">
            <v/>
          </cell>
          <cell r="Q1471">
            <v>0.30805070000000001</v>
          </cell>
          <cell r="R1471">
            <v>504.95620000000002</v>
          </cell>
          <cell r="S1471">
            <v>0.80062719999999998</v>
          </cell>
          <cell r="T1471">
            <v>0.69419209999999998</v>
          </cell>
          <cell r="U1471">
            <v>86.454164175381052</v>
          </cell>
          <cell r="V1471">
            <v>0.1167126290975968</v>
          </cell>
          <cell r="AA1471">
            <v>178.81800000000001</v>
          </cell>
          <cell r="AB1471">
            <v>117.2294</v>
          </cell>
          <cell r="AC1471">
            <v>0.234073</v>
          </cell>
          <cell r="AD1471">
            <v>363.226522918</v>
          </cell>
          <cell r="AE1471">
            <v>15.77178</v>
          </cell>
          <cell r="AF1471">
            <v>220.13300000000001</v>
          </cell>
        </row>
        <row r="1472">
          <cell r="A1472" t="str">
            <v>PENGEMBANGAN LAPANGAN MUSI TIMUR POFD2. Middle Value</v>
          </cell>
          <cell r="B1472" t="str">
            <v>Oil-Gas</v>
          </cell>
          <cell r="C1472" t="str">
            <v>2. Middle Value</v>
          </cell>
          <cell r="D1472" t="str">
            <v>PENGEMBANGAN LAPANGAN MUSI TIMUR POFD</v>
          </cell>
          <cell r="E1472" t="str">
            <v>MUSI TIMUR</v>
          </cell>
          <cell r="F1472" t="str">
            <v>E2. Under Development</v>
          </cell>
          <cell r="G1472" t="str">
            <v>PT PERTAMINA EP</v>
          </cell>
          <cell r="H1472">
            <v>1551.7660000000001</v>
          </cell>
          <cell r="I1472">
            <v>384.24400000000003</v>
          </cell>
          <cell r="J1472">
            <v>0.24761723094848065</v>
          </cell>
          <cell r="K1472">
            <v>2914</v>
          </cell>
          <cell r="L1472">
            <v>76</v>
          </cell>
          <cell r="M1472">
            <v>0.31</v>
          </cell>
          <cell r="N1472" t="str">
            <v/>
          </cell>
          <cell r="O1472">
            <v>0</v>
          </cell>
          <cell r="P1472" t="str">
            <v/>
          </cell>
          <cell r="Q1472">
            <v>0.30805070000000001</v>
          </cell>
          <cell r="R1472">
            <v>504.95620000000002</v>
          </cell>
          <cell r="S1472">
            <v>0.80062719999999998</v>
          </cell>
          <cell r="T1472">
            <v>0.69419209999999998</v>
          </cell>
          <cell r="U1472">
            <v>86.454164175381052</v>
          </cell>
          <cell r="V1472">
            <v>0.1167126290975968</v>
          </cell>
          <cell r="AA1472">
            <v>178.81800000000001</v>
          </cell>
          <cell r="AB1472">
            <v>117.2294</v>
          </cell>
          <cell r="AC1472">
            <v>0.234073</v>
          </cell>
          <cell r="AD1472">
            <v>363.226522918</v>
          </cell>
          <cell r="AE1472">
            <v>15.77178</v>
          </cell>
          <cell r="AF1472">
            <v>220.13300000000001</v>
          </cell>
        </row>
        <row r="1473">
          <cell r="A1473" t="str">
            <v>PENGEMBANGAN LAPANGAN MUSI TIMUR POFD3. High Value</v>
          </cell>
          <cell r="B1473" t="str">
            <v>Oil-Gas</v>
          </cell>
          <cell r="C1473" t="str">
            <v>3. High Value</v>
          </cell>
          <cell r="D1473" t="str">
            <v>PENGEMBANGAN LAPANGAN MUSI TIMUR POFD</v>
          </cell>
          <cell r="E1473" t="str">
            <v>MUSI TIMUR</v>
          </cell>
          <cell r="F1473" t="str">
            <v>E2. Under Development</v>
          </cell>
          <cell r="G1473" t="str">
            <v>PT PERTAMINA EP</v>
          </cell>
          <cell r="H1473">
            <v>1551.7660000000001</v>
          </cell>
          <cell r="I1473">
            <v>384.24400000000003</v>
          </cell>
          <cell r="J1473">
            <v>0.24761723094848065</v>
          </cell>
          <cell r="K1473">
            <v>2914</v>
          </cell>
          <cell r="L1473">
            <v>76</v>
          </cell>
          <cell r="M1473">
            <v>0.31</v>
          </cell>
          <cell r="N1473" t="str">
            <v/>
          </cell>
          <cell r="O1473">
            <v>0</v>
          </cell>
          <cell r="P1473" t="str">
            <v/>
          </cell>
          <cell r="Q1473">
            <v>0.30805070000000001</v>
          </cell>
          <cell r="R1473">
            <v>504.95620000000002</v>
          </cell>
          <cell r="S1473">
            <v>0.80062719999999998</v>
          </cell>
          <cell r="T1473">
            <v>0.69419209999999998</v>
          </cell>
          <cell r="U1473">
            <v>86.454164175381052</v>
          </cell>
          <cell r="V1473">
            <v>0.1167126290975968</v>
          </cell>
          <cell r="AA1473">
            <v>178.81800000000001</v>
          </cell>
          <cell r="AB1473">
            <v>117.2294</v>
          </cell>
          <cell r="AC1473">
            <v>0.234073</v>
          </cell>
          <cell r="AD1473">
            <v>363.226522918</v>
          </cell>
          <cell r="AE1473">
            <v>15.77178</v>
          </cell>
          <cell r="AF1473">
            <v>220.13300000000001</v>
          </cell>
        </row>
        <row r="1474">
          <cell r="A1474" t="str">
            <v>PENGEMBANGAN LAPANGAN TAMBUN POFD (WATERFLOOD)1. Low Value</v>
          </cell>
          <cell r="B1474" t="str">
            <v>Oil-Gas</v>
          </cell>
          <cell r="C1474" t="str">
            <v>1. Low Value</v>
          </cell>
          <cell r="D1474" t="str">
            <v>PENGEMBANGAN LAPANGAN TAMBUN POFD (WATERFLOOD)</v>
          </cell>
          <cell r="E1474" t="str">
            <v>TAMBUN</v>
          </cell>
          <cell r="F1474" t="str">
            <v>E7. Production Not Viable</v>
          </cell>
          <cell r="G1474" t="str">
            <v>PT PERTAMINA EP</v>
          </cell>
          <cell r="H1474">
            <v>1.206</v>
          </cell>
          <cell r="K1474">
            <v>5974</v>
          </cell>
          <cell r="L1474" t="str">
            <v/>
          </cell>
          <cell r="M1474">
            <v>0.15</v>
          </cell>
          <cell r="N1474" t="str">
            <v/>
          </cell>
          <cell r="P1474" t="str">
            <v/>
          </cell>
          <cell r="Q1474">
            <v>0.14752409999999999</v>
          </cell>
          <cell r="R1474">
            <v>17.189070000000001</v>
          </cell>
          <cell r="S1474">
            <v>0.59768900000000003</v>
          </cell>
          <cell r="T1474">
            <v>0.80313579999999996</v>
          </cell>
          <cell r="U1474">
            <v>1.2172494926375512</v>
          </cell>
          <cell r="V1474">
            <v>1.6432798802524335E-3</v>
          </cell>
          <cell r="X1474">
            <v>5.4392407856070877</v>
          </cell>
          <cell r="Z1474">
            <v>8.9476978668003966</v>
          </cell>
          <cell r="AA1474">
            <v>58.637079999999997</v>
          </cell>
          <cell r="AB1474">
            <v>8.9969160000000006</v>
          </cell>
          <cell r="AC1474">
            <v>0.40675090000000003</v>
          </cell>
          <cell r="AD1474">
            <v>0.49054158540000004</v>
          </cell>
          <cell r="AE1474">
            <v>51.23319</v>
          </cell>
          <cell r="AF1474">
            <v>5.4623650000000001</v>
          </cell>
        </row>
        <row r="1475">
          <cell r="A1475" t="str">
            <v>PENGEMBANGAN LAPANGAN TAMBUN POFD (WATERFLOOD)2. Middle Value</v>
          </cell>
          <cell r="B1475" t="str">
            <v>Oil-Gas</v>
          </cell>
          <cell r="C1475" t="str">
            <v>2. Middle Value</v>
          </cell>
          <cell r="D1475" t="str">
            <v>PENGEMBANGAN LAPANGAN TAMBUN POFD (WATERFLOOD)</v>
          </cell>
          <cell r="E1475" t="str">
            <v>TAMBUN</v>
          </cell>
          <cell r="F1475" t="str">
            <v>E7. Production Not Viable</v>
          </cell>
          <cell r="G1475" t="str">
            <v>PT PERTAMINA EP</v>
          </cell>
          <cell r="H1475">
            <v>1.71</v>
          </cell>
          <cell r="K1475">
            <v>5974</v>
          </cell>
          <cell r="L1475" t="str">
            <v/>
          </cell>
          <cell r="M1475">
            <v>0.15</v>
          </cell>
          <cell r="N1475" t="str">
            <v/>
          </cell>
          <cell r="P1475" t="str">
            <v/>
          </cell>
          <cell r="Q1475">
            <v>0.14752409999999999</v>
          </cell>
          <cell r="R1475">
            <v>17.189070000000001</v>
          </cell>
          <cell r="S1475">
            <v>0.59768900000000003</v>
          </cell>
          <cell r="T1475">
            <v>0.80313579999999996</v>
          </cell>
          <cell r="U1475">
            <v>1.2172494926375512</v>
          </cell>
          <cell r="V1475">
            <v>1.6432798802524335E-3</v>
          </cell>
          <cell r="X1475">
            <v>5.4392407856070877</v>
          </cell>
          <cell r="Z1475">
            <v>8.9476978668003966</v>
          </cell>
          <cell r="AA1475">
            <v>58.637079999999997</v>
          </cell>
          <cell r="AB1475">
            <v>8.9969160000000006</v>
          </cell>
          <cell r="AC1475">
            <v>0.40675090000000003</v>
          </cell>
          <cell r="AD1475">
            <v>0.69554403900000006</v>
          </cell>
          <cell r="AE1475">
            <v>51.23319</v>
          </cell>
          <cell r="AF1475">
            <v>5.4623650000000001</v>
          </cell>
        </row>
        <row r="1476">
          <cell r="A1476" t="str">
            <v>PENGEMBANGAN LAPANGAN TAMBUN POFD (WATERFLOOD)3. High Value</v>
          </cell>
          <cell r="B1476" t="str">
            <v>Oil-Gas</v>
          </cell>
          <cell r="C1476" t="str">
            <v>3. High Value</v>
          </cell>
          <cell r="D1476" t="str">
            <v>PENGEMBANGAN LAPANGAN TAMBUN POFD (WATERFLOOD)</v>
          </cell>
          <cell r="E1476" t="str">
            <v>TAMBUN</v>
          </cell>
          <cell r="F1476" t="str">
            <v>E7. Production Not Viable</v>
          </cell>
          <cell r="G1476" t="str">
            <v>PT PERTAMINA EP</v>
          </cell>
          <cell r="H1476">
            <v>1.71</v>
          </cell>
          <cell r="K1476">
            <v>5974</v>
          </cell>
          <cell r="L1476" t="str">
            <v/>
          </cell>
          <cell r="M1476">
            <v>0.15</v>
          </cell>
          <cell r="N1476" t="str">
            <v/>
          </cell>
          <cell r="P1476" t="str">
            <v/>
          </cell>
          <cell r="Q1476">
            <v>0.14752409999999999</v>
          </cell>
          <cell r="R1476">
            <v>17.189070000000001</v>
          </cell>
          <cell r="S1476">
            <v>0.59768900000000003</v>
          </cell>
          <cell r="T1476">
            <v>0.80313579999999996</v>
          </cell>
          <cell r="U1476">
            <v>1.2172494926375512</v>
          </cell>
          <cell r="V1476">
            <v>1.6432798802524335E-3</v>
          </cell>
          <cell r="X1476">
            <v>5.4392407856070877</v>
          </cell>
          <cell r="Z1476">
            <v>8.9476978668003966</v>
          </cell>
          <cell r="AA1476">
            <v>58.637079999999997</v>
          </cell>
          <cell r="AB1476">
            <v>8.9969160000000006</v>
          </cell>
          <cell r="AC1476">
            <v>0.40675090000000003</v>
          </cell>
          <cell r="AD1476">
            <v>0.69554403900000006</v>
          </cell>
          <cell r="AE1476">
            <v>51.23319</v>
          </cell>
          <cell r="AF1476">
            <v>5.4623650000000001</v>
          </cell>
        </row>
        <row r="1477">
          <cell r="A1477" t="str">
            <v>TAMBUN - BASE1. Low Value</v>
          </cell>
          <cell r="B1477" t="str">
            <v>Oil-Gas</v>
          </cell>
          <cell r="C1477" t="str">
            <v>1. Low Value</v>
          </cell>
          <cell r="D1477" t="str">
            <v>TAMBUN - BASE</v>
          </cell>
          <cell r="E1477" t="str">
            <v>TAMBUN</v>
          </cell>
          <cell r="F1477" t="str">
            <v>E0. On Production</v>
          </cell>
          <cell r="G1477" t="str">
            <v>PT PERTAMINA EP</v>
          </cell>
          <cell r="H1477">
            <v>1.206</v>
          </cell>
          <cell r="I1477">
            <v>8.2149999999999999</v>
          </cell>
          <cell r="K1477">
            <v>5974</v>
          </cell>
          <cell r="L1477" t="str">
            <v/>
          </cell>
          <cell r="M1477">
            <v>0.15</v>
          </cell>
          <cell r="N1477" t="str">
            <v/>
          </cell>
          <cell r="P1477" t="str">
            <v/>
          </cell>
          <cell r="Q1477">
            <v>0.14752409999999999</v>
          </cell>
          <cell r="R1477">
            <v>17.189070000000001</v>
          </cell>
          <cell r="S1477">
            <v>0.59768900000000003</v>
          </cell>
          <cell r="T1477">
            <v>0.80313579999999996</v>
          </cell>
          <cell r="U1477">
            <v>1.2172494926375512</v>
          </cell>
          <cell r="V1477">
            <v>1.6432798802524335E-3</v>
          </cell>
          <cell r="X1477">
            <v>5.4392407856070877</v>
          </cell>
          <cell r="Z1477">
            <v>8.9476978668003966</v>
          </cell>
          <cell r="AA1477">
            <v>58.637079999999997</v>
          </cell>
          <cell r="AB1477">
            <v>8.9969160000000006</v>
          </cell>
          <cell r="AC1477">
            <v>0.40675090000000003</v>
          </cell>
          <cell r="AD1477">
            <v>0.49054158540000004</v>
          </cell>
          <cell r="AE1477">
            <v>51.23319</v>
          </cell>
          <cell r="AF1477">
            <v>5.4623650000000001</v>
          </cell>
        </row>
        <row r="1478">
          <cell r="A1478" t="str">
            <v>TAMBUN - BASE2. Middle Value</v>
          </cell>
          <cell r="B1478" t="str">
            <v>Oil-Gas</v>
          </cell>
          <cell r="C1478" t="str">
            <v>2. Middle Value</v>
          </cell>
          <cell r="D1478" t="str">
            <v>TAMBUN - BASE</v>
          </cell>
          <cell r="E1478" t="str">
            <v>TAMBUN</v>
          </cell>
          <cell r="F1478" t="str">
            <v>E0. On Production</v>
          </cell>
          <cell r="G1478" t="str">
            <v>PT PERTAMINA EP</v>
          </cell>
          <cell r="H1478">
            <v>1.71</v>
          </cell>
          <cell r="I1478">
            <v>8.2149999999999999</v>
          </cell>
          <cell r="K1478">
            <v>5974</v>
          </cell>
          <cell r="L1478" t="str">
            <v/>
          </cell>
          <cell r="M1478">
            <v>0.15</v>
          </cell>
          <cell r="N1478" t="str">
            <v/>
          </cell>
          <cell r="P1478" t="str">
            <v/>
          </cell>
          <cell r="Q1478">
            <v>0.14752409999999999</v>
          </cell>
          <cell r="R1478">
            <v>17.189070000000001</v>
          </cell>
          <cell r="S1478">
            <v>0.59768900000000003</v>
          </cell>
          <cell r="T1478">
            <v>0.80313579999999996</v>
          </cell>
          <cell r="U1478">
            <v>1.2172494926375512</v>
          </cell>
          <cell r="V1478">
            <v>1.6432798802524335E-3</v>
          </cell>
          <cell r="X1478">
            <v>5.4392407856070877</v>
          </cell>
          <cell r="Z1478">
            <v>8.9476978668003966</v>
          </cell>
          <cell r="AA1478">
            <v>58.637079999999997</v>
          </cell>
          <cell r="AB1478">
            <v>8.9969160000000006</v>
          </cell>
          <cell r="AC1478">
            <v>0.40675090000000003</v>
          </cell>
          <cell r="AD1478">
            <v>0.69554403900000006</v>
          </cell>
          <cell r="AE1478">
            <v>51.23319</v>
          </cell>
          <cell r="AF1478">
            <v>5.4623650000000001</v>
          </cell>
        </row>
        <row r="1479">
          <cell r="A1479" t="str">
            <v>TAMBUN - BASE3. High Value</v>
          </cell>
          <cell r="B1479" t="str">
            <v>Oil-Gas</v>
          </cell>
          <cell r="C1479" t="str">
            <v>3. High Value</v>
          </cell>
          <cell r="D1479" t="str">
            <v>TAMBUN - BASE</v>
          </cell>
          <cell r="E1479" t="str">
            <v>TAMBUN</v>
          </cell>
          <cell r="F1479" t="str">
            <v>E0. On Production</v>
          </cell>
          <cell r="G1479" t="str">
            <v>PT PERTAMINA EP</v>
          </cell>
          <cell r="H1479">
            <v>1.71</v>
          </cell>
          <cell r="I1479">
            <v>8.2149999999999999</v>
          </cell>
          <cell r="K1479">
            <v>5974</v>
          </cell>
          <cell r="L1479" t="str">
            <v/>
          </cell>
          <cell r="M1479">
            <v>0.15</v>
          </cell>
          <cell r="N1479" t="str">
            <v/>
          </cell>
          <cell r="P1479" t="str">
            <v/>
          </cell>
          <cell r="Q1479">
            <v>0.14752409999999999</v>
          </cell>
          <cell r="R1479">
            <v>17.189070000000001</v>
          </cell>
          <cell r="S1479">
            <v>0.59768900000000003</v>
          </cell>
          <cell r="T1479">
            <v>0.80313579999999996</v>
          </cell>
          <cell r="U1479">
            <v>1.2172494926375512</v>
          </cell>
          <cell r="V1479">
            <v>1.6432798802524335E-3</v>
          </cell>
          <cell r="X1479">
            <v>5.4392407856070877</v>
          </cell>
          <cell r="Z1479">
            <v>8.9476978668003966</v>
          </cell>
          <cell r="AA1479">
            <v>58.637079999999997</v>
          </cell>
          <cell r="AB1479">
            <v>8.9969160000000006</v>
          </cell>
          <cell r="AC1479">
            <v>0.40675090000000003</v>
          </cell>
          <cell r="AD1479">
            <v>0.69554403900000006</v>
          </cell>
          <cell r="AE1479">
            <v>51.23319</v>
          </cell>
          <cell r="AF1479">
            <v>5.4623650000000001</v>
          </cell>
        </row>
        <row r="1480">
          <cell r="A1480" t="str">
            <v>PENGEMBANGAN LAPANGAN TANJUNG LABAN POFD1. Low Value</v>
          </cell>
          <cell r="B1480" t="str">
            <v>Oil-Gas</v>
          </cell>
          <cell r="C1480" t="str">
            <v>1. Low Value</v>
          </cell>
          <cell r="D1480" t="str">
            <v>PENGEMBANGAN LAPANGAN TANJUNG LABAN POFD</v>
          </cell>
          <cell r="E1480" t="str">
            <v>TANJUNG LABAN</v>
          </cell>
          <cell r="F1480" t="str">
            <v>E0. On Production</v>
          </cell>
          <cell r="G1480" t="str">
            <v>PT PERTAMINA EP</v>
          </cell>
          <cell r="H1480">
            <v>3.0369999999999999</v>
          </cell>
          <cell r="K1480">
            <v>2686</v>
          </cell>
          <cell r="L1480">
            <v>82.5</v>
          </cell>
          <cell r="M1480">
            <v>0.21</v>
          </cell>
          <cell r="N1480">
            <v>480</v>
          </cell>
          <cell r="O1480">
            <v>0</v>
          </cell>
          <cell r="P1480" t="str">
            <v/>
          </cell>
          <cell r="Q1480">
            <v>0.2099269</v>
          </cell>
          <cell r="R1480">
            <v>478.49459999999999</v>
          </cell>
          <cell r="S1480">
            <v>0.69969340000000002</v>
          </cell>
          <cell r="T1480">
            <v>0.60758630000000002</v>
          </cell>
          <cell r="U1480">
            <v>42.703245540854319</v>
          </cell>
          <cell r="V1480">
            <v>5.7649138194925668E-2</v>
          </cell>
          <cell r="X1480">
            <v>1.9721020842967578</v>
          </cell>
          <cell r="Z1480">
            <v>4.3618575843840404</v>
          </cell>
          <cell r="AA1480">
            <v>31.753540000000001</v>
          </cell>
          <cell r="AB1480">
            <v>4.3578520000000003</v>
          </cell>
          <cell r="AC1480">
            <v>0.27831630000000002</v>
          </cell>
          <cell r="AD1480">
            <v>0.84524660309999999</v>
          </cell>
          <cell r="AE1480">
            <v>8.0577470000000009</v>
          </cell>
          <cell r="AF1480">
            <v>1.973527</v>
          </cell>
        </row>
        <row r="1481">
          <cell r="A1481" t="str">
            <v>PENGEMBANGAN LAPANGAN TANJUNG LABAN POFD2. Middle Value</v>
          </cell>
          <cell r="B1481" t="str">
            <v>Oil-Gas</v>
          </cell>
          <cell r="C1481" t="str">
            <v>2. Middle Value</v>
          </cell>
          <cell r="D1481" t="str">
            <v>PENGEMBANGAN LAPANGAN TANJUNG LABAN POFD</v>
          </cell>
          <cell r="E1481" t="str">
            <v>TANJUNG LABAN</v>
          </cell>
          <cell r="F1481" t="str">
            <v>E0. On Production</v>
          </cell>
          <cell r="G1481" t="str">
            <v>PT PERTAMINA EP</v>
          </cell>
          <cell r="H1481">
            <v>3.0369999999999999</v>
          </cell>
          <cell r="K1481">
            <v>2686</v>
          </cell>
          <cell r="L1481">
            <v>82.5</v>
          </cell>
          <cell r="M1481">
            <v>0.21</v>
          </cell>
          <cell r="N1481">
            <v>480</v>
          </cell>
          <cell r="O1481">
            <v>0</v>
          </cell>
          <cell r="P1481" t="str">
            <v/>
          </cell>
          <cell r="Q1481">
            <v>0.2099269</v>
          </cell>
          <cell r="R1481">
            <v>478.49459999999999</v>
          </cell>
          <cell r="S1481">
            <v>0.69969340000000002</v>
          </cell>
          <cell r="T1481">
            <v>0.60758630000000002</v>
          </cell>
          <cell r="U1481">
            <v>42.703245540854319</v>
          </cell>
          <cell r="V1481">
            <v>5.7649138194925668E-2</v>
          </cell>
          <cell r="X1481">
            <v>1.9721020842967578</v>
          </cell>
          <cell r="Z1481">
            <v>4.3618575843840404</v>
          </cell>
          <cell r="AA1481">
            <v>31.753540000000001</v>
          </cell>
          <cell r="AB1481">
            <v>4.3578520000000003</v>
          </cell>
          <cell r="AC1481">
            <v>0.27831630000000002</v>
          </cell>
          <cell r="AD1481">
            <v>0.84524660309999999</v>
          </cell>
          <cell r="AE1481">
            <v>8.0577470000000009</v>
          </cell>
          <cell r="AF1481">
            <v>1.973527</v>
          </cell>
        </row>
        <row r="1482">
          <cell r="A1482" t="str">
            <v>PENGEMBANGAN LAPANGAN TANJUNG LABAN POFD3. High Value</v>
          </cell>
          <cell r="B1482" t="str">
            <v>Oil-Gas</v>
          </cell>
          <cell r="C1482" t="str">
            <v>3. High Value</v>
          </cell>
          <cell r="D1482" t="str">
            <v>PENGEMBANGAN LAPANGAN TANJUNG LABAN POFD</v>
          </cell>
          <cell r="E1482" t="str">
            <v>TANJUNG LABAN</v>
          </cell>
          <cell r="F1482" t="str">
            <v>E0. On Production</v>
          </cell>
          <cell r="G1482" t="str">
            <v>PT PERTAMINA EP</v>
          </cell>
          <cell r="H1482">
            <v>3.0369999999999999</v>
          </cell>
          <cell r="K1482">
            <v>2686</v>
          </cell>
          <cell r="L1482">
            <v>82.5</v>
          </cell>
          <cell r="M1482">
            <v>0.21</v>
          </cell>
          <cell r="N1482">
            <v>480</v>
          </cell>
          <cell r="O1482">
            <v>0</v>
          </cell>
          <cell r="P1482" t="str">
            <v/>
          </cell>
          <cell r="Q1482">
            <v>0.2099269</v>
          </cell>
          <cell r="R1482">
            <v>478.49459999999999</v>
          </cell>
          <cell r="S1482">
            <v>0.69969340000000002</v>
          </cell>
          <cell r="T1482">
            <v>0.60758630000000002</v>
          </cell>
          <cell r="U1482">
            <v>42.703245540854319</v>
          </cell>
          <cell r="V1482">
            <v>5.7649138194925668E-2</v>
          </cell>
          <cell r="X1482">
            <v>1.9721020842967578</v>
          </cell>
          <cell r="Z1482">
            <v>4.3618575843840404</v>
          </cell>
          <cell r="AA1482">
            <v>31.753540000000001</v>
          </cell>
          <cell r="AB1482">
            <v>4.3578520000000003</v>
          </cell>
          <cell r="AC1482">
            <v>0.27831630000000002</v>
          </cell>
          <cell r="AD1482">
            <v>0.84524660309999999</v>
          </cell>
          <cell r="AE1482">
            <v>8.0577470000000009</v>
          </cell>
          <cell r="AF1482">
            <v>1.973527</v>
          </cell>
        </row>
        <row r="1483">
          <cell r="A1483" t="str">
            <v>TANJUNG LABAN - UNITISASI - PERTAMINA EP - BASE1. Low Value</v>
          </cell>
          <cell r="B1483" t="str">
            <v>Oil-Gas</v>
          </cell>
          <cell r="C1483" t="str">
            <v>1. Low Value</v>
          </cell>
          <cell r="D1483" t="str">
            <v>TANJUNG LABAN - UNITISASI - PERTAMINA EP - BASE</v>
          </cell>
          <cell r="E1483" t="str">
            <v>TANJUNG LABAN</v>
          </cell>
          <cell r="F1483" t="str">
            <v>E0. On Production</v>
          </cell>
          <cell r="G1483" t="str">
            <v>PT PERTAMINA EP</v>
          </cell>
          <cell r="H1483">
            <v>3.0369999999999999</v>
          </cell>
          <cell r="K1483">
            <v>2686</v>
          </cell>
          <cell r="L1483">
            <v>82.5</v>
          </cell>
          <cell r="M1483">
            <v>0.21</v>
          </cell>
          <cell r="N1483">
            <v>480</v>
          </cell>
          <cell r="O1483">
            <v>0</v>
          </cell>
          <cell r="P1483" t="str">
            <v/>
          </cell>
          <cell r="Q1483">
            <v>0.2099269</v>
          </cell>
          <cell r="R1483">
            <v>478.49459999999999</v>
          </cell>
          <cell r="S1483">
            <v>0.69969340000000002</v>
          </cell>
          <cell r="T1483">
            <v>0.60758630000000002</v>
          </cell>
          <cell r="U1483">
            <v>42.703245540854319</v>
          </cell>
          <cell r="V1483">
            <v>5.7649138194925668E-2</v>
          </cell>
          <cell r="X1483">
            <v>1.9721020842967578</v>
          </cell>
          <cell r="Z1483">
            <v>4.3618575843840404</v>
          </cell>
          <cell r="AA1483">
            <v>31.753540000000001</v>
          </cell>
          <cell r="AB1483">
            <v>4.3578520000000003</v>
          </cell>
          <cell r="AC1483">
            <v>0.27831630000000002</v>
          </cell>
          <cell r="AD1483">
            <v>0.84524660309999999</v>
          </cell>
          <cell r="AE1483">
            <v>8.0577470000000009</v>
          </cell>
          <cell r="AF1483">
            <v>1.973527</v>
          </cell>
        </row>
        <row r="1484">
          <cell r="A1484" t="str">
            <v>TANJUNG LABAN - UNITISASI - PERTAMINA EP - BASE2. Middle Value</v>
          </cell>
          <cell r="B1484" t="str">
            <v>Oil-Gas</v>
          </cell>
          <cell r="C1484" t="str">
            <v>2. Middle Value</v>
          </cell>
          <cell r="D1484" t="str">
            <v>TANJUNG LABAN - UNITISASI - PERTAMINA EP - BASE</v>
          </cell>
          <cell r="E1484" t="str">
            <v>TANJUNG LABAN</v>
          </cell>
          <cell r="F1484" t="str">
            <v>E0. On Production</v>
          </cell>
          <cell r="G1484" t="str">
            <v>PT PERTAMINA EP</v>
          </cell>
          <cell r="H1484">
            <v>3.0369999999999999</v>
          </cell>
          <cell r="K1484">
            <v>2686</v>
          </cell>
          <cell r="L1484">
            <v>82.5</v>
          </cell>
          <cell r="M1484">
            <v>0.21</v>
          </cell>
          <cell r="N1484">
            <v>480</v>
          </cell>
          <cell r="O1484">
            <v>0</v>
          </cell>
          <cell r="P1484" t="str">
            <v/>
          </cell>
          <cell r="Q1484">
            <v>0.2099269</v>
          </cell>
          <cell r="R1484">
            <v>478.49459999999999</v>
          </cell>
          <cell r="S1484">
            <v>0.69969340000000002</v>
          </cell>
          <cell r="T1484">
            <v>0.60758630000000002</v>
          </cell>
          <cell r="U1484">
            <v>42.703245540854319</v>
          </cell>
          <cell r="V1484">
            <v>5.7649138194925668E-2</v>
          </cell>
          <cell r="X1484">
            <v>1.9721020842967578</v>
          </cell>
          <cell r="Z1484">
            <v>4.3618575843840404</v>
          </cell>
          <cell r="AA1484">
            <v>31.753540000000001</v>
          </cell>
          <cell r="AB1484">
            <v>4.3578520000000003</v>
          </cell>
          <cell r="AC1484">
            <v>0.27831630000000002</v>
          </cell>
          <cell r="AD1484">
            <v>0.84524660309999999</v>
          </cell>
          <cell r="AE1484">
            <v>8.0577470000000009</v>
          </cell>
          <cell r="AF1484">
            <v>1.973527</v>
          </cell>
        </row>
        <row r="1485">
          <cell r="A1485" t="str">
            <v>TANJUNG LABAN - UNITISASI - PERTAMINA EP - BASE3. High Value</v>
          </cell>
          <cell r="B1485" t="str">
            <v>Oil-Gas</v>
          </cell>
          <cell r="C1485" t="str">
            <v>3. High Value</v>
          </cell>
          <cell r="D1485" t="str">
            <v>TANJUNG LABAN - UNITISASI - PERTAMINA EP - BASE</v>
          </cell>
          <cell r="E1485" t="str">
            <v>TANJUNG LABAN</v>
          </cell>
          <cell r="F1485" t="str">
            <v>E0. On Production</v>
          </cell>
          <cell r="G1485" t="str">
            <v>PT PERTAMINA EP</v>
          </cell>
          <cell r="H1485">
            <v>3.0369999999999999</v>
          </cell>
          <cell r="K1485">
            <v>2686</v>
          </cell>
          <cell r="L1485">
            <v>82.5</v>
          </cell>
          <cell r="M1485">
            <v>0.21</v>
          </cell>
          <cell r="N1485">
            <v>480</v>
          </cell>
          <cell r="O1485">
            <v>0</v>
          </cell>
          <cell r="P1485" t="str">
            <v/>
          </cell>
          <cell r="Q1485">
            <v>0.2099269</v>
          </cell>
          <cell r="R1485">
            <v>478.49459999999999</v>
          </cell>
          <cell r="S1485">
            <v>0.69969340000000002</v>
          </cell>
          <cell r="T1485">
            <v>0.60758630000000002</v>
          </cell>
          <cell r="U1485">
            <v>42.703245540854319</v>
          </cell>
          <cell r="V1485">
            <v>5.7649138194925668E-2</v>
          </cell>
          <cell r="X1485">
            <v>1.9721020842967578</v>
          </cell>
          <cell r="Z1485">
            <v>4.3618575843840404</v>
          </cell>
          <cell r="AA1485">
            <v>31.753540000000001</v>
          </cell>
          <cell r="AB1485">
            <v>4.3578520000000003</v>
          </cell>
          <cell r="AC1485">
            <v>0.27831630000000002</v>
          </cell>
          <cell r="AD1485">
            <v>0.84524660309999999</v>
          </cell>
          <cell r="AE1485">
            <v>8.0577470000000009</v>
          </cell>
          <cell r="AF1485">
            <v>1.973527</v>
          </cell>
        </row>
        <row r="1486">
          <cell r="A1486" t="str">
            <v>PENGEMBANGAN LAPANGAN TANJUNG TIGA BARAT POFD PHASE-11. Low Value</v>
          </cell>
          <cell r="B1486" t="str">
            <v>Oil-Gas</v>
          </cell>
          <cell r="C1486" t="str">
            <v>1. Low Value</v>
          </cell>
          <cell r="D1486" t="str">
            <v>PENGEMBANGAN LAPANGAN TANJUNG TIGA BARAT POFD PHASE-1</v>
          </cell>
          <cell r="E1486" t="str">
            <v>TANJUNG TIGA BARAT</v>
          </cell>
          <cell r="F1486" t="str">
            <v>E0. On Production</v>
          </cell>
          <cell r="G1486" t="str">
            <v>PT PERTAMINA EP</v>
          </cell>
          <cell r="H1486">
            <v>2.0409999999999999</v>
          </cell>
          <cell r="K1486">
            <v>3750</v>
          </cell>
          <cell r="L1486" t="str">
            <v/>
          </cell>
          <cell r="M1486">
            <v>0.21</v>
          </cell>
          <cell r="N1486" t="str">
            <v/>
          </cell>
          <cell r="O1486">
            <v>0</v>
          </cell>
          <cell r="P1486" t="str">
            <v/>
          </cell>
          <cell r="Q1486">
            <v>0.2077879</v>
          </cell>
          <cell r="R1486">
            <v>136.85480000000001</v>
          </cell>
          <cell r="S1486">
            <v>0.59947499999999998</v>
          </cell>
          <cell r="T1486">
            <v>0.71653829999999996</v>
          </cell>
          <cell r="U1486">
            <v>12.214924124684314</v>
          </cell>
          <cell r="V1486">
            <v>1.649007797851727E-2</v>
          </cell>
          <cell r="AA1486">
            <v>164.8717</v>
          </cell>
          <cell r="AB1486">
            <v>31.464870000000001</v>
          </cell>
          <cell r="AC1486">
            <v>0.28938449999999999</v>
          </cell>
          <cell r="AD1486">
            <v>0.59063376449999994</v>
          </cell>
          <cell r="AE1486">
            <v>10.24635</v>
          </cell>
          <cell r="AF1486">
            <v>151.19990000000001</v>
          </cell>
        </row>
        <row r="1487">
          <cell r="A1487" t="str">
            <v>PENGEMBANGAN LAPANGAN TANJUNG TIGA BARAT POFD PHASE-12. Middle Value</v>
          </cell>
          <cell r="B1487" t="str">
            <v>Oil-Gas</v>
          </cell>
          <cell r="C1487" t="str">
            <v>2. Middle Value</v>
          </cell>
          <cell r="D1487" t="str">
            <v>PENGEMBANGAN LAPANGAN TANJUNG TIGA BARAT POFD PHASE-1</v>
          </cell>
          <cell r="E1487" t="str">
            <v>TANJUNG TIGA BARAT</v>
          </cell>
          <cell r="F1487" t="str">
            <v>E0. On Production</v>
          </cell>
          <cell r="G1487" t="str">
            <v>PT PERTAMINA EP</v>
          </cell>
          <cell r="H1487">
            <v>2.0409999999999999</v>
          </cell>
          <cell r="K1487">
            <v>3750</v>
          </cell>
          <cell r="L1487" t="str">
            <v/>
          </cell>
          <cell r="M1487">
            <v>0.21</v>
          </cell>
          <cell r="N1487" t="str">
            <v/>
          </cell>
          <cell r="O1487">
            <v>0</v>
          </cell>
          <cell r="P1487" t="str">
            <v/>
          </cell>
          <cell r="Q1487">
            <v>0.2077879</v>
          </cell>
          <cell r="R1487">
            <v>136.85480000000001</v>
          </cell>
          <cell r="S1487">
            <v>0.59947499999999998</v>
          </cell>
          <cell r="T1487">
            <v>0.71653829999999996</v>
          </cell>
          <cell r="U1487">
            <v>12.214924124684314</v>
          </cell>
          <cell r="V1487">
            <v>1.649007797851727E-2</v>
          </cell>
          <cell r="AA1487">
            <v>164.8717</v>
          </cell>
          <cell r="AB1487">
            <v>31.464870000000001</v>
          </cell>
          <cell r="AC1487">
            <v>0.28938449999999999</v>
          </cell>
          <cell r="AD1487">
            <v>0.59063376449999994</v>
          </cell>
          <cell r="AE1487">
            <v>10.24635</v>
          </cell>
          <cell r="AF1487">
            <v>151.19990000000001</v>
          </cell>
        </row>
        <row r="1488">
          <cell r="A1488" t="str">
            <v>PENGEMBANGAN LAPANGAN TANJUNG TIGA BARAT POFD PHASE-13. High Value</v>
          </cell>
          <cell r="B1488" t="str">
            <v>Oil-Gas</v>
          </cell>
          <cell r="C1488" t="str">
            <v>3. High Value</v>
          </cell>
          <cell r="D1488" t="str">
            <v>PENGEMBANGAN LAPANGAN TANJUNG TIGA BARAT POFD PHASE-1</v>
          </cell>
          <cell r="E1488" t="str">
            <v>TANJUNG TIGA BARAT</v>
          </cell>
          <cell r="F1488" t="str">
            <v>E0. On Production</v>
          </cell>
          <cell r="G1488" t="str">
            <v>PT PERTAMINA EP</v>
          </cell>
          <cell r="H1488">
            <v>2.0409999999999999</v>
          </cell>
          <cell r="K1488">
            <v>3750</v>
          </cell>
          <cell r="L1488" t="str">
            <v/>
          </cell>
          <cell r="M1488">
            <v>0.21</v>
          </cell>
          <cell r="N1488" t="str">
            <v/>
          </cell>
          <cell r="O1488">
            <v>0</v>
          </cell>
          <cell r="P1488" t="str">
            <v/>
          </cell>
          <cell r="Q1488">
            <v>0.2077879</v>
          </cell>
          <cell r="R1488">
            <v>136.85480000000001</v>
          </cell>
          <cell r="S1488">
            <v>0.59947499999999998</v>
          </cell>
          <cell r="T1488">
            <v>0.71653829999999996</v>
          </cell>
          <cell r="U1488">
            <v>12.214924124684314</v>
          </cell>
          <cell r="V1488">
            <v>1.649007797851727E-2</v>
          </cell>
          <cell r="AA1488">
            <v>164.8717</v>
          </cell>
          <cell r="AB1488">
            <v>31.464870000000001</v>
          </cell>
          <cell r="AC1488">
            <v>0.28938449999999999</v>
          </cell>
          <cell r="AD1488">
            <v>0.59063376449999994</v>
          </cell>
          <cell r="AE1488">
            <v>10.24635</v>
          </cell>
          <cell r="AF1488">
            <v>151.19990000000001</v>
          </cell>
        </row>
        <row r="1489">
          <cell r="A1489" t="str">
            <v>TANJUNG TIGA BARAT - BASE1. Low Value</v>
          </cell>
          <cell r="B1489" t="str">
            <v>Oil-Gas</v>
          </cell>
          <cell r="C1489" t="str">
            <v>1. Low Value</v>
          </cell>
          <cell r="D1489" t="str">
            <v>TANJUNG TIGA BARAT - BASE</v>
          </cell>
          <cell r="E1489" t="str">
            <v>TANJUNG TIGA BARAT</v>
          </cell>
          <cell r="F1489" t="str">
            <v>E0. On Production</v>
          </cell>
          <cell r="G1489" t="str">
            <v>PT PERTAMINA EP</v>
          </cell>
          <cell r="H1489">
            <v>2.0409999999999999</v>
          </cell>
          <cell r="K1489">
            <v>3750</v>
          </cell>
          <cell r="L1489" t="str">
            <v/>
          </cell>
          <cell r="M1489">
            <v>0.21</v>
          </cell>
          <cell r="N1489" t="str">
            <v/>
          </cell>
          <cell r="O1489">
            <v>0</v>
          </cell>
          <cell r="P1489" t="str">
            <v/>
          </cell>
          <cell r="Q1489">
            <v>0.2077879</v>
          </cell>
          <cell r="R1489">
            <v>136.85480000000001</v>
          </cell>
          <cell r="S1489">
            <v>0.59947499999999998</v>
          </cell>
          <cell r="T1489">
            <v>0.71653829999999996</v>
          </cell>
          <cell r="U1489">
            <v>12.214924124684314</v>
          </cell>
          <cell r="V1489">
            <v>1.649007797851727E-2</v>
          </cell>
          <cell r="AA1489">
            <v>164.8717</v>
          </cell>
          <cell r="AB1489">
            <v>31.464870000000001</v>
          </cell>
          <cell r="AC1489">
            <v>0.28938449999999999</v>
          </cell>
          <cell r="AD1489">
            <v>0.59063376449999994</v>
          </cell>
          <cell r="AE1489">
            <v>10.24635</v>
          </cell>
          <cell r="AF1489">
            <v>151.19990000000001</v>
          </cell>
        </row>
        <row r="1490">
          <cell r="A1490" t="str">
            <v>TANJUNG TIGA BARAT - BASE2. Middle Value</v>
          </cell>
          <cell r="B1490" t="str">
            <v>Oil-Gas</v>
          </cell>
          <cell r="C1490" t="str">
            <v>2. Middle Value</v>
          </cell>
          <cell r="D1490" t="str">
            <v>TANJUNG TIGA BARAT - BASE</v>
          </cell>
          <cell r="E1490" t="str">
            <v>TANJUNG TIGA BARAT</v>
          </cell>
          <cell r="F1490" t="str">
            <v>E0. On Production</v>
          </cell>
          <cell r="G1490" t="str">
            <v>PT PERTAMINA EP</v>
          </cell>
          <cell r="H1490">
            <v>2.0409999999999999</v>
          </cell>
          <cell r="K1490">
            <v>3750</v>
          </cell>
          <cell r="L1490" t="str">
            <v/>
          </cell>
          <cell r="M1490">
            <v>0.21</v>
          </cell>
          <cell r="N1490" t="str">
            <v/>
          </cell>
          <cell r="O1490">
            <v>0</v>
          </cell>
          <cell r="P1490" t="str">
            <v/>
          </cell>
          <cell r="Q1490">
            <v>0.2077879</v>
          </cell>
          <cell r="R1490">
            <v>136.85480000000001</v>
          </cell>
          <cell r="S1490">
            <v>0.59947499999999998</v>
          </cell>
          <cell r="T1490">
            <v>0.71653829999999996</v>
          </cell>
          <cell r="U1490">
            <v>12.214924124684314</v>
          </cell>
          <cell r="V1490">
            <v>1.649007797851727E-2</v>
          </cell>
          <cell r="AA1490">
            <v>164.8717</v>
          </cell>
          <cell r="AB1490">
            <v>31.464870000000001</v>
          </cell>
          <cell r="AC1490">
            <v>0.28938449999999999</v>
          </cell>
          <cell r="AD1490">
            <v>0.59063376449999994</v>
          </cell>
          <cell r="AE1490">
            <v>10.24635</v>
          </cell>
          <cell r="AF1490">
            <v>151.19990000000001</v>
          </cell>
        </row>
        <row r="1491">
          <cell r="A1491" t="str">
            <v>TANJUNG TIGA BARAT - BASE3. High Value</v>
          </cell>
          <cell r="B1491" t="str">
            <v>Oil-Gas</v>
          </cell>
          <cell r="C1491" t="str">
            <v>3. High Value</v>
          </cell>
          <cell r="D1491" t="str">
            <v>TANJUNG TIGA BARAT - BASE</v>
          </cell>
          <cell r="E1491" t="str">
            <v>TANJUNG TIGA BARAT</v>
          </cell>
          <cell r="F1491" t="str">
            <v>E0. On Production</v>
          </cell>
          <cell r="G1491" t="str">
            <v>PT PERTAMINA EP</v>
          </cell>
          <cell r="H1491">
            <v>2.0409999999999999</v>
          </cell>
          <cell r="K1491">
            <v>3750</v>
          </cell>
          <cell r="L1491" t="str">
            <v/>
          </cell>
          <cell r="M1491">
            <v>0.21</v>
          </cell>
          <cell r="N1491" t="str">
            <v/>
          </cell>
          <cell r="O1491">
            <v>0</v>
          </cell>
          <cell r="P1491" t="str">
            <v/>
          </cell>
          <cell r="Q1491">
            <v>0.2077879</v>
          </cell>
          <cell r="R1491">
            <v>136.85480000000001</v>
          </cell>
          <cell r="S1491">
            <v>0.59947499999999998</v>
          </cell>
          <cell r="T1491">
            <v>0.71653829999999996</v>
          </cell>
          <cell r="U1491">
            <v>12.214924124684314</v>
          </cell>
          <cell r="V1491">
            <v>1.649007797851727E-2</v>
          </cell>
          <cell r="AA1491">
            <v>164.8717</v>
          </cell>
          <cell r="AB1491">
            <v>31.464870000000001</v>
          </cell>
          <cell r="AC1491">
            <v>0.28938449999999999</v>
          </cell>
          <cell r="AD1491">
            <v>0.59063376449999994</v>
          </cell>
          <cell r="AE1491">
            <v>10.24635</v>
          </cell>
          <cell r="AF1491">
            <v>151.19990000000001</v>
          </cell>
        </row>
        <row r="1492">
          <cell r="A1492" t="str">
            <v>TANJUNG UNA - BASE1. Low Value</v>
          </cell>
          <cell r="B1492" t="str">
            <v>Oil-Gas</v>
          </cell>
          <cell r="C1492" t="str">
            <v>1. Low Value</v>
          </cell>
          <cell r="D1492" t="str">
            <v>TANJUNG UNA - BASE</v>
          </cell>
          <cell r="E1492" t="str">
            <v>TANJUNG UNA</v>
          </cell>
          <cell r="F1492" t="str">
            <v>E0. On Production</v>
          </cell>
          <cell r="G1492" t="str">
            <v>PT PERTAMINA EP</v>
          </cell>
          <cell r="H1492">
            <v>7.0519999999999996</v>
          </cell>
          <cell r="Q1492">
            <v>0.35087010000000002</v>
          </cell>
          <cell r="R1492">
            <v>1985.5619999999999</v>
          </cell>
          <cell r="S1492">
            <v>0.62785630000000003</v>
          </cell>
          <cell r="T1492">
            <v>0.77466740000000001</v>
          </cell>
          <cell r="U1492">
            <v>338.84833015784375</v>
          </cell>
          <cell r="V1492">
            <v>0.45744331525576432</v>
          </cell>
          <cell r="AA1492">
            <v>12.9916</v>
          </cell>
          <cell r="AB1492">
            <v>5.6197499999999998</v>
          </cell>
          <cell r="AC1492">
            <v>0.47851320000000003</v>
          </cell>
          <cell r="AD1492">
            <v>3.3744750863999999</v>
          </cell>
          <cell r="AE1492">
            <v>0.49858400000000003</v>
          </cell>
          <cell r="AF1492">
            <v>36.936459999999997</v>
          </cell>
        </row>
        <row r="1493">
          <cell r="A1493" t="str">
            <v>TANJUNG UNA - BASE2. Middle Value</v>
          </cell>
          <cell r="B1493" t="str">
            <v>Oil-Gas</v>
          </cell>
          <cell r="C1493" t="str">
            <v>2. Middle Value</v>
          </cell>
          <cell r="D1493" t="str">
            <v>TANJUNG UNA - BASE</v>
          </cell>
          <cell r="E1493" t="str">
            <v>TANJUNG UNA</v>
          </cell>
          <cell r="F1493" t="str">
            <v>E0. On Production</v>
          </cell>
          <cell r="G1493" t="str">
            <v>PT PERTAMINA EP</v>
          </cell>
          <cell r="H1493">
            <v>17.356999999999999</v>
          </cell>
          <cell r="Q1493">
            <v>0.35087010000000002</v>
          </cell>
          <cell r="R1493">
            <v>1985.5619999999999</v>
          </cell>
          <cell r="S1493">
            <v>0.62785630000000003</v>
          </cell>
          <cell r="T1493">
            <v>0.77466740000000001</v>
          </cell>
          <cell r="U1493">
            <v>338.84833015784375</v>
          </cell>
          <cell r="V1493">
            <v>0.45744331525576432</v>
          </cell>
          <cell r="AA1493">
            <v>12.9916</v>
          </cell>
          <cell r="AB1493">
            <v>5.6197499999999998</v>
          </cell>
          <cell r="AC1493">
            <v>0.47851320000000003</v>
          </cell>
          <cell r="AD1493">
            <v>8.3055536124000007</v>
          </cell>
          <cell r="AE1493">
            <v>0.49858400000000003</v>
          </cell>
          <cell r="AF1493">
            <v>36.936459999999997</v>
          </cell>
        </row>
        <row r="1494">
          <cell r="A1494" t="str">
            <v>TANJUNG UNA - BASE3. High Value</v>
          </cell>
          <cell r="B1494" t="str">
            <v>Oil-Gas</v>
          </cell>
          <cell r="C1494" t="str">
            <v>3. High Value</v>
          </cell>
          <cell r="D1494" t="str">
            <v>TANJUNG UNA - BASE</v>
          </cell>
          <cell r="E1494" t="str">
            <v>TANJUNG UNA</v>
          </cell>
          <cell r="F1494" t="str">
            <v>E0. On Production</v>
          </cell>
          <cell r="G1494" t="str">
            <v>PT PERTAMINA EP</v>
          </cell>
          <cell r="H1494">
            <v>17.356999999999999</v>
          </cell>
          <cell r="Q1494">
            <v>0.35087010000000002</v>
          </cell>
          <cell r="R1494">
            <v>1985.5619999999999</v>
          </cell>
          <cell r="S1494">
            <v>0.62785630000000003</v>
          </cell>
          <cell r="T1494">
            <v>0.77466740000000001</v>
          </cell>
          <cell r="U1494">
            <v>338.84833015784375</v>
          </cell>
          <cell r="V1494">
            <v>0.45744331525576432</v>
          </cell>
          <cell r="AA1494">
            <v>12.9916</v>
          </cell>
          <cell r="AB1494">
            <v>5.6197499999999998</v>
          </cell>
          <cell r="AC1494">
            <v>0.47851320000000003</v>
          </cell>
          <cell r="AD1494">
            <v>8.3055536124000007</v>
          </cell>
          <cell r="AE1494">
            <v>0.49858400000000003</v>
          </cell>
          <cell r="AF1494">
            <v>36.936459999999997</v>
          </cell>
        </row>
        <row r="1495">
          <cell r="A1495" t="str">
            <v>TANJUNGSARI - BASE1. Low Value</v>
          </cell>
          <cell r="B1495" t="str">
            <v>Oil-Gas</v>
          </cell>
          <cell r="C1495" t="str">
            <v>1. Low Value</v>
          </cell>
          <cell r="D1495" t="str">
            <v>TANJUNGSARI - BASE</v>
          </cell>
          <cell r="E1495" t="str">
            <v>TANJUNGSARI</v>
          </cell>
          <cell r="F1495" t="str">
            <v>E0. On Production</v>
          </cell>
          <cell r="G1495" t="str">
            <v>PT PERTAMINA EP</v>
          </cell>
          <cell r="H1495">
            <v>80.122</v>
          </cell>
          <cell r="I1495">
            <v>2.5630000000000002</v>
          </cell>
          <cell r="K1495">
            <v>6700</v>
          </cell>
          <cell r="L1495" t="str">
            <v/>
          </cell>
          <cell r="N1495" t="str">
            <v/>
          </cell>
          <cell r="P1495" t="str">
            <v/>
          </cell>
          <cell r="Q1495">
            <v>0.12949269999999999</v>
          </cell>
          <cell r="R1495">
            <v>18.672550000000001</v>
          </cell>
          <cell r="S1495">
            <v>0.51791880000000001</v>
          </cell>
          <cell r="T1495">
            <v>0.79170839999999998</v>
          </cell>
          <cell r="U1495">
            <v>0.9914614803447761</v>
          </cell>
          <cell r="V1495">
            <v>1.3384673499970724E-3</v>
          </cell>
          <cell r="AA1495">
            <v>65.198300000000003</v>
          </cell>
          <cell r="AB1495">
            <v>64.948269999999994</v>
          </cell>
          <cell r="AC1495">
            <v>0.36656149999999998</v>
          </cell>
          <cell r="AD1495">
            <v>29.369640502999999</v>
          </cell>
          <cell r="AE1495">
            <v>4.4813070000000002</v>
          </cell>
          <cell r="AF1495">
            <v>165.16130000000001</v>
          </cell>
        </row>
        <row r="1496">
          <cell r="A1496" t="str">
            <v>TANJUNGSARI - BASE2. Middle Value</v>
          </cell>
          <cell r="B1496" t="str">
            <v>Oil-Gas</v>
          </cell>
          <cell r="C1496" t="str">
            <v>2. Middle Value</v>
          </cell>
          <cell r="D1496" t="str">
            <v>TANJUNGSARI - BASE</v>
          </cell>
          <cell r="E1496" t="str">
            <v>TANJUNGSARI</v>
          </cell>
          <cell r="F1496" t="str">
            <v>E0. On Production</v>
          </cell>
          <cell r="G1496" t="str">
            <v>PT PERTAMINA EP</v>
          </cell>
          <cell r="H1496">
            <v>80.122</v>
          </cell>
          <cell r="I1496">
            <v>2.5630000000000002</v>
          </cell>
          <cell r="K1496">
            <v>6700</v>
          </cell>
          <cell r="L1496" t="str">
            <v/>
          </cell>
          <cell r="N1496" t="str">
            <v/>
          </cell>
          <cell r="P1496" t="str">
            <v/>
          </cell>
          <cell r="Q1496">
            <v>0.12949269999999999</v>
          </cell>
          <cell r="R1496">
            <v>18.672550000000001</v>
          </cell>
          <cell r="S1496">
            <v>0.51791880000000001</v>
          </cell>
          <cell r="T1496">
            <v>0.79170839999999998</v>
          </cell>
          <cell r="U1496">
            <v>0.9914614803447761</v>
          </cell>
          <cell r="V1496">
            <v>1.3384673499970724E-3</v>
          </cell>
          <cell r="AA1496">
            <v>65.198300000000003</v>
          </cell>
          <cell r="AB1496">
            <v>64.948269999999994</v>
          </cell>
          <cell r="AC1496">
            <v>0.36656149999999998</v>
          </cell>
          <cell r="AD1496">
            <v>29.369640502999999</v>
          </cell>
          <cell r="AE1496">
            <v>4.4813070000000002</v>
          </cell>
          <cell r="AF1496">
            <v>165.16130000000001</v>
          </cell>
        </row>
        <row r="1497">
          <cell r="A1497" t="str">
            <v>TANJUNGSARI - BASE3. High Value</v>
          </cell>
          <cell r="B1497" t="str">
            <v>Oil-Gas</v>
          </cell>
          <cell r="C1497" t="str">
            <v>3. High Value</v>
          </cell>
          <cell r="D1497" t="str">
            <v>TANJUNGSARI - BASE</v>
          </cell>
          <cell r="E1497" t="str">
            <v>TANJUNGSARI</v>
          </cell>
          <cell r="F1497" t="str">
            <v>E0. On Production</v>
          </cell>
          <cell r="G1497" t="str">
            <v>PT PERTAMINA EP</v>
          </cell>
          <cell r="H1497">
            <v>80.122</v>
          </cell>
          <cell r="I1497">
            <v>2.5630000000000002</v>
          </cell>
          <cell r="K1497">
            <v>6700</v>
          </cell>
          <cell r="L1497" t="str">
            <v/>
          </cell>
          <cell r="N1497" t="str">
            <v/>
          </cell>
          <cell r="P1497" t="str">
            <v/>
          </cell>
          <cell r="Q1497">
            <v>0.12949269999999999</v>
          </cell>
          <cell r="R1497">
            <v>18.672550000000001</v>
          </cell>
          <cell r="S1497">
            <v>0.51791880000000001</v>
          </cell>
          <cell r="T1497">
            <v>0.79170839999999998</v>
          </cell>
          <cell r="U1497">
            <v>0.9914614803447761</v>
          </cell>
          <cell r="V1497">
            <v>1.3384673499970724E-3</v>
          </cell>
          <cell r="AA1497">
            <v>65.198300000000003</v>
          </cell>
          <cell r="AB1497">
            <v>64.948269999999994</v>
          </cell>
          <cell r="AC1497">
            <v>0.36656149999999998</v>
          </cell>
          <cell r="AD1497">
            <v>29.369640502999999</v>
          </cell>
          <cell r="AE1497">
            <v>4.4813070000000002</v>
          </cell>
          <cell r="AF1497">
            <v>165.16130000000001</v>
          </cell>
        </row>
        <row r="1498">
          <cell r="A1498" t="str">
            <v>TAPIAN TIMUR - BASE1. Low Value</v>
          </cell>
          <cell r="B1498" t="str">
            <v>Oil-Gas</v>
          </cell>
          <cell r="C1498" t="str">
            <v>1. Low Value</v>
          </cell>
          <cell r="D1498" t="str">
            <v>TAPIAN TIMUR - BASE</v>
          </cell>
          <cell r="E1498" t="str">
            <v>TAPIAN TIMUR</v>
          </cell>
          <cell r="F1498" t="str">
            <v>E0. On Production</v>
          </cell>
          <cell r="G1498" t="str">
            <v>PT PERTAMINA EP</v>
          </cell>
          <cell r="H1498">
            <v>4.1520000000000001</v>
          </cell>
          <cell r="K1498">
            <v>3498</v>
          </cell>
          <cell r="L1498" t="str">
            <v/>
          </cell>
          <cell r="M1498">
            <v>0.23</v>
          </cell>
          <cell r="N1498">
            <v>56.3</v>
          </cell>
          <cell r="P1498">
            <v>0.77500000000000002</v>
          </cell>
          <cell r="Q1498">
            <v>0.23477300000000001</v>
          </cell>
          <cell r="R1498">
            <v>93.901439999999994</v>
          </cell>
          <cell r="S1498">
            <v>0.43454169999999998</v>
          </cell>
          <cell r="T1498">
            <v>0.75342819999999999</v>
          </cell>
          <cell r="U1498">
            <v>7.2176153313323557</v>
          </cell>
          <cell r="V1498">
            <v>9.7437395777264599E-3</v>
          </cell>
          <cell r="Z1498">
            <v>1.5376740725547107</v>
          </cell>
          <cell r="AA1498">
            <v>20.214289999999998</v>
          </cell>
          <cell r="AB1498">
            <v>1.2172559999999999</v>
          </cell>
          <cell r="AC1498">
            <v>0.32128410000000002</v>
          </cell>
          <cell r="AD1498">
            <v>1.3339715832000001</v>
          </cell>
          <cell r="AE1498">
            <v>3.7458779999999998</v>
          </cell>
          <cell r="AF1498">
            <v>12.68741</v>
          </cell>
        </row>
        <row r="1499">
          <cell r="A1499" t="str">
            <v>TAPIAN TIMUR - BASE2. Middle Value</v>
          </cell>
          <cell r="B1499" t="str">
            <v>Oil-Gas</v>
          </cell>
          <cell r="C1499" t="str">
            <v>2. Middle Value</v>
          </cell>
          <cell r="D1499" t="str">
            <v>TAPIAN TIMUR - BASE</v>
          </cell>
          <cell r="E1499" t="str">
            <v>TAPIAN TIMUR</v>
          </cell>
          <cell r="F1499" t="str">
            <v>E0. On Production</v>
          </cell>
          <cell r="G1499" t="str">
            <v>PT PERTAMINA EP</v>
          </cell>
          <cell r="H1499">
            <v>4.1520000000000001</v>
          </cell>
          <cell r="K1499">
            <v>3498</v>
          </cell>
          <cell r="L1499" t="str">
            <v/>
          </cell>
          <cell r="M1499">
            <v>0.23</v>
          </cell>
          <cell r="N1499">
            <v>56.3</v>
          </cell>
          <cell r="P1499">
            <v>0.77500000000000002</v>
          </cell>
          <cell r="Q1499">
            <v>0.23477300000000001</v>
          </cell>
          <cell r="R1499">
            <v>93.901439999999994</v>
          </cell>
          <cell r="S1499">
            <v>0.43454169999999998</v>
          </cell>
          <cell r="T1499">
            <v>0.75342819999999999</v>
          </cell>
          <cell r="U1499">
            <v>7.2176153313323557</v>
          </cell>
          <cell r="V1499">
            <v>9.7437395777264599E-3</v>
          </cell>
          <cell r="Z1499">
            <v>1.5376740725547107</v>
          </cell>
          <cell r="AA1499">
            <v>20.214289999999998</v>
          </cell>
          <cell r="AB1499">
            <v>1.2172559999999999</v>
          </cell>
          <cell r="AC1499">
            <v>0.32128410000000002</v>
          </cell>
          <cell r="AD1499">
            <v>1.3339715832000001</v>
          </cell>
          <cell r="AE1499">
            <v>3.7458779999999998</v>
          </cell>
          <cell r="AF1499">
            <v>12.68741</v>
          </cell>
        </row>
        <row r="1500">
          <cell r="A1500" t="str">
            <v>TAPIAN TIMUR - BASE3. High Value</v>
          </cell>
          <cell r="B1500" t="str">
            <v>Oil-Gas</v>
          </cell>
          <cell r="C1500" t="str">
            <v>3. High Value</v>
          </cell>
          <cell r="D1500" t="str">
            <v>TAPIAN TIMUR - BASE</v>
          </cell>
          <cell r="E1500" t="str">
            <v>TAPIAN TIMUR</v>
          </cell>
          <cell r="F1500" t="str">
            <v>E0. On Production</v>
          </cell>
          <cell r="G1500" t="str">
            <v>PT PERTAMINA EP</v>
          </cell>
          <cell r="H1500">
            <v>4.1520000000000001</v>
          </cell>
          <cell r="K1500">
            <v>3498</v>
          </cell>
          <cell r="L1500" t="str">
            <v/>
          </cell>
          <cell r="M1500">
            <v>0.23</v>
          </cell>
          <cell r="N1500">
            <v>56.3</v>
          </cell>
          <cell r="P1500">
            <v>0.77500000000000002</v>
          </cell>
          <cell r="Q1500">
            <v>0.23477300000000001</v>
          </cell>
          <cell r="R1500">
            <v>93.901439999999994</v>
          </cell>
          <cell r="S1500">
            <v>0.43454169999999998</v>
          </cell>
          <cell r="T1500">
            <v>0.75342819999999999</v>
          </cell>
          <cell r="U1500">
            <v>7.2176153313323557</v>
          </cell>
          <cell r="V1500">
            <v>9.7437395777264599E-3</v>
          </cell>
          <cell r="Z1500">
            <v>1.5376740725547107</v>
          </cell>
          <cell r="AA1500">
            <v>20.214289999999998</v>
          </cell>
          <cell r="AB1500">
            <v>1.2172559999999999</v>
          </cell>
          <cell r="AC1500">
            <v>0.32128410000000002</v>
          </cell>
          <cell r="AD1500">
            <v>1.3339715832000001</v>
          </cell>
          <cell r="AE1500">
            <v>3.7458779999999998</v>
          </cell>
          <cell r="AF1500">
            <v>12.68741</v>
          </cell>
        </row>
        <row r="1501">
          <cell r="A1501" t="str">
            <v>TASIM BARAT - BASE1. Low Value</v>
          </cell>
          <cell r="B1501" t="str">
            <v>Gas</v>
          </cell>
          <cell r="C1501" t="str">
            <v>1. Low Value</v>
          </cell>
          <cell r="D1501" t="str">
            <v>TASIM BARAT - BASE</v>
          </cell>
          <cell r="E1501" t="str">
            <v>TASIM BARAT</v>
          </cell>
          <cell r="F1501" t="str">
            <v>E0. On Production</v>
          </cell>
          <cell r="G1501" t="str">
            <v>PT PERTAMINA EP</v>
          </cell>
          <cell r="H1501">
            <v>21.6</v>
          </cell>
          <cell r="Q1501">
            <v>0.33644869999999999</v>
          </cell>
          <cell r="R1501">
            <v>126.3486</v>
          </cell>
          <cell r="S1501">
            <v>0.6991754</v>
          </cell>
          <cell r="T1501">
            <v>0.77466740000000001</v>
          </cell>
          <cell r="U1501">
            <v>23.024526535108496</v>
          </cell>
          <cell r="V1501">
            <v>3.1082979649060372E-2</v>
          </cell>
          <cell r="AA1501">
            <v>32.394390000000001</v>
          </cell>
          <cell r="AB1501">
            <v>6.6633969999999998</v>
          </cell>
          <cell r="AC1501">
            <v>0.68469679999999999</v>
          </cell>
          <cell r="AD1501">
            <v>14.78945088</v>
          </cell>
          <cell r="AE1501">
            <v>4.427149</v>
          </cell>
          <cell r="AF1501">
            <v>101.96559999999999</v>
          </cell>
        </row>
        <row r="1502">
          <cell r="A1502" t="str">
            <v>TASIM BARAT - BASE2. Middle Value</v>
          </cell>
          <cell r="B1502" t="str">
            <v>Gas</v>
          </cell>
          <cell r="C1502" t="str">
            <v>2. Middle Value</v>
          </cell>
          <cell r="D1502" t="str">
            <v>TASIM BARAT - BASE</v>
          </cell>
          <cell r="E1502" t="str">
            <v>TASIM BARAT</v>
          </cell>
          <cell r="F1502" t="str">
            <v>E0. On Production</v>
          </cell>
          <cell r="G1502" t="str">
            <v>PT PERTAMINA EP</v>
          </cell>
          <cell r="H1502">
            <v>21.6</v>
          </cell>
          <cell r="Q1502">
            <v>0.33644869999999999</v>
          </cell>
          <cell r="R1502">
            <v>126.3486</v>
          </cell>
          <cell r="S1502">
            <v>0.6991754</v>
          </cell>
          <cell r="T1502">
            <v>0.77466740000000001</v>
          </cell>
          <cell r="U1502">
            <v>23.024526535108496</v>
          </cell>
          <cell r="V1502">
            <v>3.1082979649060372E-2</v>
          </cell>
          <cell r="AA1502">
            <v>32.394390000000001</v>
          </cell>
          <cell r="AB1502">
            <v>6.6633969999999998</v>
          </cell>
          <cell r="AC1502">
            <v>0.68469679999999999</v>
          </cell>
          <cell r="AD1502">
            <v>14.78945088</v>
          </cell>
          <cell r="AE1502">
            <v>4.427149</v>
          </cell>
          <cell r="AF1502">
            <v>101.96559999999999</v>
          </cell>
        </row>
        <row r="1503">
          <cell r="A1503" t="str">
            <v>TASIM BARAT - BASE3. High Value</v>
          </cell>
          <cell r="B1503" t="str">
            <v>Gas</v>
          </cell>
          <cell r="C1503" t="str">
            <v>3. High Value</v>
          </cell>
          <cell r="D1503" t="str">
            <v>TASIM BARAT - BASE</v>
          </cell>
          <cell r="E1503" t="str">
            <v>TASIM BARAT</v>
          </cell>
          <cell r="F1503" t="str">
            <v>E0. On Production</v>
          </cell>
          <cell r="G1503" t="str">
            <v>PT PERTAMINA EP</v>
          </cell>
          <cell r="H1503">
            <v>21.6</v>
          </cell>
          <cell r="Q1503">
            <v>0.33644869999999999</v>
          </cell>
          <cell r="R1503">
            <v>126.3486</v>
          </cell>
          <cell r="S1503">
            <v>0.6991754</v>
          </cell>
          <cell r="T1503">
            <v>0.77466740000000001</v>
          </cell>
          <cell r="U1503">
            <v>23.024526535108496</v>
          </cell>
          <cell r="V1503">
            <v>3.1082979649060372E-2</v>
          </cell>
          <cell r="AA1503">
            <v>32.394390000000001</v>
          </cell>
          <cell r="AB1503">
            <v>6.6633969999999998</v>
          </cell>
          <cell r="AC1503">
            <v>0.68469679999999999</v>
          </cell>
          <cell r="AD1503">
            <v>14.78945088</v>
          </cell>
          <cell r="AE1503">
            <v>4.427149</v>
          </cell>
          <cell r="AF1503">
            <v>101.96559999999999</v>
          </cell>
        </row>
        <row r="1504">
          <cell r="A1504" t="str">
            <v>TASIM TIMUR - BASE1. Low Value</v>
          </cell>
          <cell r="B1504" t="str">
            <v>Gas</v>
          </cell>
          <cell r="C1504" t="str">
            <v>1. Low Value</v>
          </cell>
          <cell r="D1504" t="str">
            <v>TASIM TIMUR - BASE</v>
          </cell>
          <cell r="E1504" t="str">
            <v>TASIM TIMUR</v>
          </cell>
          <cell r="F1504" t="str">
            <v>E0. On Production</v>
          </cell>
          <cell r="G1504" t="str">
            <v>PT PERTAMINA EP</v>
          </cell>
          <cell r="H1504">
            <v>8.9</v>
          </cell>
          <cell r="Q1504">
            <v>0.2411113</v>
          </cell>
          <cell r="R1504">
            <v>155.18510000000001</v>
          </cell>
          <cell r="S1504">
            <v>0.7603664</v>
          </cell>
          <cell r="T1504">
            <v>0.63684839999999998</v>
          </cell>
          <cell r="U1504">
            <v>18.118680405919964</v>
          </cell>
          <cell r="V1504">
            <v>2.446011532381703E-2</v>
          </cell>
          <cell r="AA1504">
            <v>347.09750000000003</v>
          </cell>
          <cell r="AB1504">
            <v>28.256340000000002</v>
          </cell>
          <cell r="AC1504">
            <v>0.74959989999999999</v>
          </cell>
          <cell r="AD1504">
            <v>6.6714391100000006</v>
          </cell>
          <cell r="AE1504">
            <v>27.243870000000001</v>
          </cell>
          <cell r="AF1504">
            <v>7.074624</v>
          </cell>
        </row>
        <row r="1505">
          <cell r="A1505" t="str">
            <v>TASIM TIMUR - BASE2. Middle Value</v>
          </cell>
          <cell r="B1505" t="str">
            <v>Gas</v>
          </cell>
          <cell r="C1505" t="str">
            <v>2. Middle Value</v>
          </cell>
          <cell r="D1505" t="str">
            <v>TASIM TIMUR - BASE</v>
          </cell>
          <cell r="E1505" t="str">
            <v>TASIM TIMUR</v>
          </cell>
          <cell r="F1505" t="str">
            <v>E0. On Production</v>
          </cell>
          <cell r="G1505" t="str">
            <v>PT PERTAMINA EP</v>
          </cell>
          <cell r="H1505">
            <v>8.9</v>
          </cell>
          <cell r="Q1505">
            <v>0.2411113</v>
          </cell>
          <cell r="R1505">
            <v>155.18510000000001</v>
          </cell>
          <cell r="S1505">
            <v>0.7603664</v>
          </cell>
          <cell r="T1505">
            <v>0.63684839999999998</v>
          </cell>
          <cell r="U1505">
            <v>18.118680405919964</v>
          </cell>
          <cell r="V1505">
            <v>2.446011532381703E-2</v>
          </cell>
          <cell r="AA1505">
            <v>347.09750000000003</v>
          </cell>
          <cell r="AB1505">
            <v>28.256340000000002</v>
          </cell>
          <cell r="AC1505">
            <v>0.74959989999999999</v>
          </cell>
          <cell r="AD1505">
            <v>6.6714391100000006</v>
          </cell>
          <cell r="AE1505">
            <v>27.243870000000001</v>
          </cell>
          <cell r="AF1505">
            <v>7.074624</v>
          </cell>
        </row>
        <row r="1506">
          <cell r="A1506" t="str">
            <v>TASIM TIMUR - BASE3. High Value</v>
          </cell>
          <cell r="B1506" t="str">
            <v>Gas</v>
          </cell>
          <cell r="C1506" t="str">
            <v>3. High Value</v>
          </cell>
          <cell r="D1506" t="str">
            <v>TASIM TIMUR - BASE</v>
          </cell>
          <cell r="E1506" t="str">
            <v>TASIM TIMUR</v>
          </cell>
          <cell r="F1506" t="str">
            <v>E0. On Production</v>
          </cell>
          <cell r="G1506" t="str">
            <v>PT PERTAMINA EP</v>
          </cell>
          <cell r="H1506">
            <v>8.9</v>
          </cell>
          <cell r="Q1506">
            <v>0.2411113</v>
          </cell>
          <cell r="R1506">
            <v>155.18510000000001</v>
          </cell>
          <cell r="S1506">
            <v>0.7603664</v>
          </cell>
          <cell r="T1506">
            <v>0.63684839999999998</v>
          </cell>
          <cell r="U1506">
            <v>18.118680405919964</v>
          </cell>
          <cell r="V1506">
            <v>2.446011532381703E-2</v>
          </cell>
          <cell r="AA1506">
            <v>347.09750000000003</v>
          </cell>
          <cell r="AB1506">
            <v>28.256340000000002</v>
          </cell>
          <cell r="AC1506">
            <v>0.74959989999999999</v>
          </cell>
          <cell r="AD1506">
            <v>6.6714391100000006</v>
          </cell>
          <cell r="AE1506">
            <v>27.243870000000001</v>
          </cell>
          <cell r="AF1506">
            <v>7.074624</v>
          </cell>
        </row>
        <row r="1507">
          <cell r="A1507" t="str">
            <v>TEGAL PACING - BASE1. Low Value</v>
          </cell>
          <cell r="B1507" t="str">
            <v>Gas</v>
          </cell>
          <cell r="C1507" t="str">
            <v>1. Low Value</v>
          </cell>
          <cell r="D1507" t="str">
            <v>TEGAL PACING - BASE</v>
          </cell>
          <cell r="E1507" t="str">
            <v>TEGAL PACING</v>
          </cell>
          <cell r="F1507" t="str">
            <v>E0. On Production</v>
          </cell>
          <cell r="G1507" t="str">
            <v>PT PERTAMINA EP</v>
          </cell>
          <cell r="H1507">
            <v>68.55</v>
          </cell>
          <cell r="K1507">
            <v>2530</v>
          </cell>
          <cell r="L1507" t="str">
            <v/>
          </cell>
          <cell r="N1507" t="str">
            <v/>
          </cell>
          <cell r="P1507" t="str">
            <v/>
          </cell>
          <cell r="Q1507">
            <v>0.25578919999999999</v>
          </cell>
          <cell r="R1507">
            <v>130.23560000000001</v>
          </cell>
          <cell r="S1507">
            <v>0.60286600000000001</v>
          </cell>
          <cell r="T1507">
            <v>0.81277319999999997</v>
          </cell>
          <cell r="U1507">
            <v>16.323079104710157</v>
          </cell>
          <cell r="V1507">
            <v>2.2036063796927824E-2</v>
          </cell>
          <cell r="AA1507">
            <v>131.82060000000001</v>
          </cell>
          <cell r="AB1507">
            <v>393.55810000000002</v>
          </cell>
          <cell r="AC1507">
            <v>0.85912449999999996</v>
          </cell>
          <cell r="AD1507">
            <v>58.892984474999992</v>
          </cell>
          <cell r="AE1507">
            <v>32.279640000000001</v>
          </cell>
          <cell r="AF1507">
            <v>148.5506</v>
          </cell>
        </row>
        <row r="1508">
          <cell r="A1508" t="str">
            <v>TEGAL PACING - BASE2. Middle Value</v>
          </cell>
          <cell r="B1508" t="str">
            <v>Gas</v>
          </cell>
          <cell r="C1508" t="str">
            <v>2. Middle Value</v>
          </cell>
          <cell r="D1508" t="str">
            <v>TEGAL PACING - BASE</v>
          </cell>
          <cell r="E1508" t="str">
            <v>TEGAL PACING</v>
          </cell>
          <cell r="F1508" t="str">
            <v>E0. On Production</v>
          </cell>
          <cell r="G1508" t="str">
            <v>PT PERTAMINA EP</v>
          </cell>
          <cell r="H1508">
            <v>68.55</v>
          </cell>
          <cell r="K1508">
            <v>2530</v>
          </cell>
          <cell r="L1508" t="str">
            <v/>
          </cell>
          <cell r="N1508" t="str">
            <v/>
          </cell>
          <cell r="P1508" t="str">
            <v/>
          </cell>
          <cell r="Q1508">
            <v>0.25578919999999999</v>
          </cell>
          <cell r="R1508">
            <v>130.23560000000001</v>
          </cell>
          <cell r="S1508">
            <v>0.60286600000000001</v>
          </cell>
          <cell r="T1508">
            <v>0.81277319999999997</v>
          </cell>
          <cell r="U1508">
            <v>16.323079104710157</v>
          </cell>
          <cell r="V1508">
            <v>2.2036063796927824E-2</v>
          </cell>
          <cell r="AA1508">
            <v>131.82060000000001</v>
          </cell>
          <cell r="AB1508">
            <v>393.55810000000002</v>
          </cell>
          <cell r="AC1508">
            <v>0.85912449999999996</v>
          </cell>
          <cell r="AD1508">
            <v>58.892984474999992</v>
          </cell>
          <cell r="AE1508">
            <v>32.279640000000001</v>
          </cell>
          <cell r="AF1508">
            <v>148.5506</v>
          </cell>
        </row>
        <row r="1509">
          <cell r="A1509" t="str">
            <v>TEGAL PACING - BASE3. High Value</v>
          </cell>
          <cell r="B1509" t="str">
            <v>Gas</v>
          </cell>
          <cell r="C1509" t="str">
            <v>3. High Value</v>
          </cell>
          <cell r="D1509" t="str">
            <v>TEGAL PACING - BASE</v>
          </cell>
          <cell r="E1509" t="str">
            <v>TEGAL PACING</v>
          </cell>
          <cell r="F1509" t="str">
            <v>E0. On Production</v>
          </cell>
          <cell r="G1509" t="str">
            <v>PT PERTAMINA EP</v>
          </cell>
          <cell r="H1509">
            <v>68.55</v>
          </cell>
          <cell r="K1509">
            <v>2530</v>
          </cell>
          <cell r="L1509" t="str">
            <v/>
          </cell>
          <cell r="N1509" t="str">
            <v/>
          </cell>
          <cell r="P1509" t="str">
            <v/>
          </cell>
          <cell r="Q1509">
            <v>0.25578919999999999</v>
          </cell>
          <cell r="R1509">
            <v>130.23560000000001</v>
          </cell>
          <cell r="S1509">
            <v>0.60286600000000001</v>
          </cell>
          <cell r="T1509">
            <v>0.81277319999999997</v>
          </cell>
          <cell r="U1509">
            <v>16.323079104710157</v>
          </cell>
          <cell r="V1509">
            <v>2.2036063796927824E-2</v>
          </cell>
          <cell r="AA1509">
            <v>131.82060000000001</v>
          </cell>
          <cell r="AB1509">
            <v>393.55810000000002</v>
          </cell>
          <cell r="AC1509">
            <v>0.85912449999999996</v>
          </cell>
          <cell r="AD1509">
            <v>58.892984474999992</v>
          </cell>
          <cell r="AE1509">
            <v>32.279640000000001</v>
          </cell>
          <cell r="AF1509">
            <v>148.5506</v>
          </cell>
        </row>
        <row r="1510">
          <cell r="A1510" t="str">
            <v>PENGEMBANGAN LAPANGAN TEGAL TAMAN - POFD PHASE-21. Low Value</v>
          </cell>
          <cell r="B1510" t="str">
            <v>Oil-Gas</v>
          </cell>
          <cell r="C1510" t="str">
            <v>1. Low Value</v>
          </cell>
          <cell r="D1510" t="str">
            <v>PENGEMBANGAN LAPANGAN TEGAL TAMAN - POFD PHASE-2</v>
          </cell>
          <cell r="E1510" t="str">
            <v>TEGAL TAMAN</v>
          </cell>
          <cell r="F1510" t="str">
            <v>E0. On Production</v>
          </cell>
          <cell r="G1510" t="str">
            <v>PT PERTAMINA EP</v>
          </cell>
          <cell r="H1510">
            <v>2.3959999999999999</v>
          </cell>
          <cell r="K1510">
            <v>8419</v>
          </cell>
          <cell r="L1510" t="str">
            <v/>
          </cell>
          <cell r="N1510" t="str">
            <v/>
          </cell>
          <cell r="P1510" t="str">
            <v/>
          </cell>
          <cell r="Q1510">
            <v>0.2022794</v>
          </cell>
          <cell r="R1510">
            <v>82.851979999999998</v>
          </cell>
          <cell r="S1510">
            <v>0.70924419999999999</v>
          </cell>
          <cell r="T1510">
            <v>0.77260770000000001</v>
          </cell>
          <cell r="U1510">
            <v>9.1835241730331578</v>
          </cell>
          <cell r="V1510">
            <v>1.2397705314017156E-2</v>
          </cell>
          <cell r="AA1510">
            <v>100.8399</v>
          </cell>
          <cell r="AB1510">
            <v>5.9404029999999999</v>
          </cell>
          <cell r="AC1510">
            <v>0.3388388</v>
          </cell>
          <cell r="AD1510">
            <v>0.81185776479999994</v>
          </cell>
          <cell r="AE1510">
            <v>6.8211690000000003</v>
          </cell>
          <cell r="AF1510">
            <v>14.37018</v>
          </cell>
        </row>
        <row r="1511">
          <cell r="A1511" t="str">
            <v>PENGEMBANGAN LAPANGAN TEGAL TAMAN - POFD PHASE-22. Middle Value</v>
          </cell>
          <cell r="B1511" t="str">
            <v>Oil-Gas</v>
          </cell>
          <cell r="C1511" t="str">
            <v>2. Middle Value</v>
          </cell>
          <cell r="D1511" t="str">
            <v>PENGEMBANGAN LAPANGAN TEGAL TAMAN - POFD PHASE-2</v>
          </cell>
          <cell r="E1511" t="str">
            <v>TEGAL TAMAN</v>
          </cell>
          <cell r="F1511" t="str">
            <v>E0. On Production</v>
          </cell>
          <cell r="G1511" t="str">
            <v>PT PERTAMINA EP</v>
          </cell>
          <cell r="H1511">
            <v>2.456</v>
          </cell>
          <cell r="K1511">
            <v>8419</v>
          </cell>
          <cell r="L1511" t="str">
            <v/>
          </cell>
          <cell r="N1511" t="str">
            <v/>
          </cell>
          <cell r="P1511" t="str">
            <v/>
          </cell>
          <cell r="Q1511">
            <v>0.2022794</v>
          </cell>
          <cell r="R1511">
            <v>82.851979999999998</v>
          </cell>
          <cell r="S1511">
            <v>0.70924419999999999</v>
          </cell>
          <cell r="T1511">
            <v>0.77260770000000001</v>
          </cell>
          <cell r="U1511">
            <v>9.1835241730331578</v>
          </cell>
          <cell r="V1511">
            <v>1.2397705314017156E-2</v>
          </cell>
          <cell r="AA1511">
            <v>100.8399</v>
          </cell>
          <cell r="AB1511">
            <v>5.9404029999999999</v>
          </cell>
          <cell r="AC1511">
            <v>0.3388388</v>
          </cell>
          <cell r="AD1511">
            <v>0.83218809279999995</v>
          </cell>
          <cell r="AE1511">
            <v>6.8211690000000003</v>
          </cell>
          <cell r="AF1511">
            <v>14.37018</v>
          </cell>
        </row>
        <row r="1512">
          <cell r="A1512" t="str">
            <v>PENGEMBANGAN LAPANGAN TEGAL TAMAN - POFD PHASE-23. High Value</v>
          </cell>
          <cell r="B1512" t="str">
            <v>Oil-Gas</v>
          </cell>
          <cell r="C1512" t="str">
            <v>3. High Value</v>
          </cell>
          <cell r="D1512" t="str">
            <v>PENGEMBANGAN LAPANGAN TEGAL TAMAN - POFD PHASE-2</v>
          </cell>
          <cell r="E1512" t="str">
            <v>TEGAL TAMAN</v>
          </cell>
          <cell r="F1512" t="str">
            <v>E0. On Production</v>
          </cell>
          <cell r="G1512" t="str">
            <v>PT PERTAMINA EP</v>
          </cell>
          <cell r="H1512">
            <v>18.163</v>
          </cell>
          <cell r="K1512">
            <v>8419</v>
          </cell>
          <cell r="L1512" t="str">
            <v/>
          </cell>
          <cell r="N1512" t="str">
            <v/>
          </cell>
          <cell r="P1512" t="str">
            <v/>
          </cell>
          <cell r="Q1512">
            <v>0.2022794</v>
          </cell>
          <cell r="R1512">
            <v>82.851979999999998</v>
          </cell>
          <cell r="S1512">
            <v>0.70924419999999999</v>
          </cell>
          <cell r="T1512">
            <v>0.77260770000000001</v>
          </cell>
          <cell r="U1512">
            <v>9.1835241730331578</v>
          </cell>
          <cell r="V1512">
            <v>1.2397705314017156E-2</v>
          </cell>
          <cell r="AA1512">
            <v>100.8399</v>
          </cell>
          <cell r="AB1512">
            <v>5.9404029999999999</v>
          </cell>
          <cell r="AC1512">
            <v>0.3388388</v>
          </cell>
          <cell r="AD1512">
            <v>6.1543291244000002</v>
          </cell>
          <cell r="AE1512">
            <v>6.8211690000000003</v>
          </cell>
          <cell r="AF1512">
            <v>14.37018</v>
          </cell>
        </row>
        <row r="1513">
          <cell r="A1513" t="str">
            <v>TEGAL TAMAN - BASE1. Low Value</v>
          </cell>
          <cell r="B1513" t="str">
            <v>Oil-Gas</v>
          </cell>
          <cell r="C1513" t="str">
            <v>1. Low Value</v>
          </cell>
          <cell r="D1513" t="str">
            <v>TEGAL TAMAN - BASE</v>
          </cell>
          <cell r="E1513" t="str">
            <v>TEGAL TAMAN</v>
          </cell>
          <cell r="F1513" t="str">
            <v>E0. On Production</v>
          </cell>
          <cell r="G1513" t="str">
            <v>PT PERTAMINA EP</v>
          </cell>
          <cell r="H1513">
            <v>2.3959999999999999</v>
          </cell>
          <cell r="I1513">
            <v>1E-3</v>
          </cell>
          <cell r="K1513">
            <v>8419</v>
          </cell>
          <cell r="L1513" t="str">
            <v/>
          </cell>
          <cell r="N1513" t="str">
            <v/>
          </cell>
          <cell r="P1513" t="str">
            <v/>
          </cell>
          <cell r="Q1513">
            <v>0.2022794</v>
          </cell>
          <cell r="R1513">
            <v>82.851979999999998</v>
          </cell>
          <cell r="S1513">
            <v>0.70924419999999999</v>
          </cell>
          <cell r="T1513">
            <v>0.77260770000000001</v>
          </cell>
          <cell r="U1513">
            <v>9.1835241730331578</v>
          </cell>
          <cell r="V1513">
            <v>1.2397705314017156E-2</v>
          </cell>
          <cell r="AA1513">
            <v>100.8399</v>
          </cell>
          <cell r="AB1513">
            <v>5.9404029999999999</v>
          </cell>
          <cell r="AC1513">
            <v>0.3388388</v>
          </cell>
          <cell r="AD1513">
            <v>0.81185776479999994</v>
          </cell>
          <cell r="AE1513">
            <v>6.8211690000000003</v>
          </cell>
          <cell r="AF1513">
            <v>14.37018</v>
          </cell>
        </row>
        <row r="1514">
          <cell r="A1514" t="str">
            <v>TEGAL TAMAN - BASE2. Middle Value</v>
          </cell>
          <cell r="B1514" t="str">
            <v>Oil-Gas</v>
          </cell>
          <cell r="C1514" t="str">
            <v>2. Middle Value</v>
          </cell>
          <cell r="D1514" t="str">
            <v>TEGAL TAMAN - BASE</v>
          </cell>
          <cell r="E1514" t="str">
            <v>TEGAL TAMAN</v>
          </cell>
          <cell r="F1514" t="str">
            <v>E0. On Production</v>
          </cell>
          <cell r="G1514" t="str">
            <v>PT PERTAMINA EP</v>
          </cell>
          <cell r="H1514">
            <v>2.456</v>
          </cell>
          <cell r="I1514">
            <v>1E-3</v>
          </cell>
          <cell r="K1514">
            <v>8419</v>
          </cell>
          <cell r="L1514" t="str">
            <v/>
          </cell>
          <cell r="N1514" t="str">
            <v/>
          </cell>
          <cell r="P1514" t="str">
            <v/>
          </cell>
          <cell r="Q1514">
            <v>0.2022794</v>
          </cell>
          <cell r="R1514">
            <v>82.851979999999998</v>
          </cell>
          <cell r="S1514">
            <v>0.70924419999999999</v>
          </cell>
          <cell r="T1514">
            <v>0.77260770000000001</v>
          </cell>
          <cell r="U1514">
            <v>9.1835241730331578</v>
          </cell>
          <cell r="V1514">
            <v>1.2397705314017156E-2</v>
          </cell>
          <cell r="AA1514">
            <v>100.8399</v>
          </cell>
          <cell r="AB1514">
            <v>5.9404029999999999</v>
          </cell>
          <cell r="AC1514">
            <v>0.3388388</v>
          </cell>
          <cell r="AD1514">
            <v>0.83218809279999995</v>
          </cell>
          <cell r="AE1514">
            <v>6.8211690000000003</v>
          </cell>
          <cell r="AF1514">
            <v>14.37018</v>
          </cell>
        </row>
        <row r="1515">
          <cell r="A1515" t="str">
            <v>TEGAL TAMAN - BASE3. High Value</v>
          </cell>
          <cell r="B1515" t="str">
            <v>Oil-Gas</v>
          </cell>
          <cell r="C1515" t="str">
            <v>3. High Value</v>
          </cell>
          <cell r="D1515" t="str">
            <v>TEGAL TAMAN - BASE</v>
          </cell>
          <cell r="E1515" t="str">
            <v>TEGAL TAMAN</v>
          </cell>
          <cell r="F1515" t="str">
            <v>E0. On Production</v>
          </cell>
          <cell r="G1515" t="str">
            <v>PT PERTAMINA EP</v>
          </cell>
          <cell r="H1515">
            <v>18.163</v>
          </cell>
          <cell r="I1515">
            <v>1E-3</v>
          </cell>
          <cell r="K1515">
            <v>8419</v>
          </cell>
          <cell r="L1515" t="str">
            <v/>
          </cell>
          <cell r="N1515" t="str">
            <v/>
          </cell>
          <cell r="P1515" t="str">
            <v/>
          </cell>
          <cell r="Q1515">
            <v>0.2022794</v>
          </cell>
          <cell r="R1515">
            <v>82.851979999999998</v>
          </cell>
          <cell r="S1515">
            <v>0.70924419999999999</v>
          </cell>
          <cell r="T1515">
            <v>0.77260770000000001</v>
          </cell>
          <cell r="U1515">
            <v>9.1835241730331578</v>
          </cell>
          <cell r="V1515">
            <v>1.2397705314017156E-2</v>
          </cell>
          <cell r="AA1515">
            <v>100.8399</v>
          </cell>
          <cell r="AB1515">
            <v>5.9404029999999999</v>
          </cell>
          <cell r="AC1515">
            <v>0.3388388</v>
          </cell>
          <cell r="AD1515">
            <v>6.1543291244000002</v>
          </cell>
          <cell r="AE1515">
            <v>6.8211690000000003</v>
          </cell>
          <cell r="AF1515">
            <v>14.37018</v>
          </cell>
        </row>
        <row r="1516">
          <cell r="A1516" t="str">
            <v>TUGU BARAT A - BASE1. Low Value</v>
          </cell>
          <cell r="B1516" t="str">
            <v>Oil-Gas</v>
          </cell>
          <cell r="C1516" t="str">
            <v>1. Low Value</v>
          </cell>
          <cell r="D1516" t="str">
            <v>TUGU BARAT A - BASE</v>
          </cell>
          <cell r="E1516" t="str">
            <v>TUGU BARAT A</v>
          </cell>
          <cell r="F1516" t="str">
            <v>E0. On Production</v>
          </cell>
          <cell r="G1516" t="str">
            <v>PT PERTAMINA EP</v>
          </cell>
          <cell r="H1516">
            <v>64.247</v>
          </cell>
          <cell r="I1516">
            <v>2.2549999999999999</v>
          </cell>
          <cell r="K1516">
            <v>2894</v>
          </cell>
          <cell r="L1516">
            <v>98</v>
          </cell>
          <cell r="M1516">
            <v>0.15</v>
          </cell>
          <cell r="N1516" t="str">
            <v/>
          </cell>
          <cell r="P1516" t="str">
            <v/>
          </cell>
          <cell r="Q1516">
            <v>0.15336469999999999</v>
          </cell>
          <cell r="R1516">
            <v>20.85388</v>
          </cell>
          <cell r="S1516">
            <v>0.66840520000000003</v>
          </cell>
          <cell r="T1516">
            <v>0.77621790000000002</v>
          </cell>
          <cell r="U1516">
            <v>1.6593414162086444</v>
          </cell>
          <cell r="V1516">
            <v>2.2401014584256364E-3</v>
          </cell>
          <cell r="AA1516">
            <v>362.10320000000002</v>
          </cell>
          <cell r="AB1516">
            <v>468.46319999999997</v>
          </cell>
          <cell r="AC1516">
            <v>0.34992390000000001</v>
          </cell>
          <cell r="AD1516">
            <v>22.481560803299999</v>
          </cell>
          <cell r="AE1516">
            <v>1.3269329999999999</v>
          </cell>
          <cell r="AF1516">
            <v>781.59990000000005</v>
          </cell>
        </row>
        <row r="1517">
          <cell r="A1517" t="str">
            <v>TUGU BARAT A - BASE2. Middle Value</v>
          </cell>
          <cell r="B1517" t="str">
            <v>Oil-Gas</v>
          </cell>
          <cell r="C1517" t="str">
            <v>2. Middle Value</v>
          </cell>
          <cell r="D1517" t="str">
            <v>TUGU BARAT A - BASE</v>
          </cell>
          <cell r="E1517" t="str">
            <v>TUGU BARAT A</v>
          </cell>
          <cell r="F1517" t="str">
            <v>E0. On Production</v>
          </cell>
          <cell r="G1517" t="str">
            <v>PT PERTAMINA EP</v>
          </cell>
          <cell r="H1517">
            <v>71.081999999999994</v>
          </cell>
          <cell r="I1517">
            <v>2.2549999999999999</v>
          </cell>
          <cell r="K1517">
            <v>2894</v>
          </cell>
          <cell r="L1517">
            <v>98</v>
          </cell>
          <cell r="M1517">
            <v>0.15</v>
          </cell>
          <cell r="N1517" t="str">
            <v/>
          </cell>
          <cell r="P1517" t="str">
            <v/>
          </cell>
          <cell r="Q1517">
            <v>0.15336469999999999</v>
          </cell>
          <cell r="R1517">
            <v>20.85388</v>
          </cell>
          <cell r="S1517">
            <v>0.66840520000000003</v>
          </cell>
          <cell r="T1517">
            <v>0.77621790000000002</v>
          </cell>
          <cell r="U1517">
            <v>1.6593414162086444</v>
          </cell>
          <cell r="V1517">
            <v>2.2401014584256364E-3</v>
          </cell>
          <cell r="AA1517">
            <v>362.10320000000002</v>
          </cell>
          <cell r="AB1517">
            <v>468.46319999999997</v>
          </cell>
          <cell r="AC1517">
            <v>0.34992390000000001</v>
          </cell>
          <cell r="AD1517">
            <v>24.873290659799999</v>
          </cell>
          <cell r="AE1517">
            <v>1.3269329999999999</v>
          </cell>
          <cell r="AF1517">
            <v>781.59990000000005</v>
          </cell>
        </row>
        <row r="1518">
          <cell r="A1518" t="str">
            <v>TUGU BARAT A - BASE3. High Value</v>
          </cell>
          <cell r="B1518" t="str">
            <v>Oil-Gas</v>
          </cell>
          <cell r="C1518" t="str">
            <v>3. High Value</v>
          </cell>
          <cell r="D1518" t="str">
            <v>TUGU BARAT A - BASE</v>
          </cell>
          <cell r="E1518" t="str">
            <v>TUGU BARAT A</v>
          </cell>
          <cell r="F1518" t="str">
            <v>E0. On Production</v>
          </cell>
          <cell r="G1518" t="str">
            <v>PT PERTAMINA EP</v>
          </cell>
          <cell r="H1518">
            <v>72.430000000000007</v>
          </cell>
          <cell r="I1518">
            <v>2.2549999999999999</v>
          </cell>
          <cell r="K1518">
            <v>2894</v>
          </cell>
          <cell r="L1518">
            <v>98</v>
          </cell>
          <cell r="M1518">
            <v>0.15</v>
          </cell>
          <cell r="N1518" t="str">
            <v/>
          </cell>
          <cell r="P1518" t="str">
            <v/>
          </cell>
          <cell r="Q1518">
            <v>0.15336469999999999</v>
          </cell>
          <cell r="R1518">
            <v>20.85388</v>
          </cell>
          <cell r="S1518">
            <v>0.66840520000000003</v>
          </cell>
          <cell r="T1518">
            <v>0.77621790000000002</v>
          </cell>
          <cell r="U1518">
            <v>1.6593414162086444</v>
          </cell>
          <cell r="V1518">
            <v>2.2401014584256364E-3</v>
          </cell>
          <cell r="AA1518">
            <v>362.10320000000002</v>
          </cell>
          <cell r="AB1518">
            <v>468.46319999999997</v>
          </cell>
          <cell r="AC1518">
            <v>0.34992390000000001</v>
          </cell>
          <cell r="AD1518">
            <v>25.344988077000004</v>
          </cell>
          <cell r="AE1518">
            <v>1.3269329999999999</v>
          </cell>
          <cell r="AF1518">
            <v>781.59990000000005</v>
          </cell>
        </row>
        <row r="1519">
          <cell r="A1519" t="str">
            <v>TUGU BARAT C - BASE1. Low Value</v>
          </cell>
          <cell r="B1519" t="str">
            <v>Oil-Gas</v>
          </cell>
          <cell r="C1519" t="str">
            <v>1. Low Value</v>
          </cell>
          <cell r="D1519" t="str">
            <v>TUGU BARAT C - BASE</v>
          </cell>
          <cell r="E1519" t="str">
            <v>TUGU BARAT C</v>
          </cell>
          <cell r="F1519" t="str">
            <v>E7. Production Not Viable</v>
          </cell>
          <cell r="G1519" t="str">
            <v>PT PERTAMINA EP</v>
          </cell>
          <cell r="H1519">
            <v>26.186</v>
          </cell>
          <cell r="K1519">
            <v>5000</v>
          </cell>
          <cell r="L1519" t="str">
            <v/>
          </cell>
          <cell r="N1519" t="str">
            <v/>
          </cell>
          <cell r="P1519" t="str">
            <v/>
          </cell>
          <cell r="Q1519">
            <v>0.2165475</v>
          </cell>
          <cell r="R1519">
            <v>218.57159999999999</v>
          </cell>
          <cell r="S1519">
            <v>0.65959599999999996</v>
          </cell>
          <cell r="T1519">
            <v>0.71345820000000004</v>
          </cell>
          <cell r="U1519">
            <v>22.273755739908715</v>
          </cell>
          <cell r="V1519">
            <v>3.0069443352766942E-2</v>
          </cell>
          <cell r="AA1519">
            <v>65.177959999999999</v>
          </cell>
          <cell r="AB1519">
            <v>68.821719999999999</v>
          </cell>
          <cell r="AC1519">
            <v>0.21113760000000001</v>
          </cell>
          <cell r="AD1519">
            <v>5.5288491936000002</v>
          </cell>
          <cell r="AE1519">
            <v>1.523984</v>
          </cell>
          <cell r="AF1519">
            <v>156.89109999999999</v>
          </cell>
        </row>
        <row r="1520">
          <cell r="A1520" t="str">
            <v>TUGU BARAT C - BASE2. Middle Value</v>
          </cell>
          <cell r="B1520" t="str">
            <v>Oil-Gas</v>
          </cell>
          <cell r="C1520" t="str">
            <v>2. Middle Value</v>
          </cell>
          <cell r="D1520" t="str">
            <v>TUGU BARAT C - BASE</v>
          </cell>
          <cell r="E1520" t="str">
            <v>TUGU BARAT C</v>
          </cell>
          <cell r="F1520" t="str">
            <v>E7. Production Not Viable</v>
          </cell>
          <cell r="G1520" t="str">
            <v>PT PERTAMINA EP</v>
          </cell>
          <cell r="H1520">
            <v>62.165999999999997</v>
          </cell>
          <cell r="K1520">
            <v>5000</v>
          </cell>
          <cell r="L1520" t="str">
            <v/>
          </cell>
          <cell r="N1520" t="str">
            <v/>
          </cell>
          <cell r="P1520" t="str">
            <v/>
          </cell>
          <cell r="Q1520">
            <v>0.2165475</v>
          </cell>
          <cell r="R1520">
            <v>218.57159999999999</v>
          </cell>
          <cell r="S1520">
            <v>0.65959599999999996</v>
          </cell>
          <cell r="T1520">
            <v>0.71345820000000004</v>
          </cell>
          <cell r="U1520">
            <v>22.273755739908715</v>
          </cell>
          <cell r="V1520">
            <v>3.0069443352766942E-2</v>
          </cell>
          <cell r="AA1520">
            <v>65.177959999999999</v>
          </cell>
          <cell r="AB1520">
            <v>68.821719999999999</v>
          </cell>
          <cell r="AC1520">
            <v>0.21113760000000001</v>
          </cell>
          <cell r="AD1520">
            <v>13.125580041599999</v>
          </cell>
          <cell r="AE1520">
            <v>1.523984</v>
          </cell>
          <cell r="AF1520">
            <v>156.89109999999999</v>
          </cell>
        </row>
        <row r="1521">
          <cell r="A1521" t="str">
            <v>TUGU BARAT C - BASE3. High Value</v>
          </cell>
          <cell r="B1521" t="str">
            <v>Oil-Gas</v>
          </cell>
          <cell r="C1521" t="str">
            <v>3. High Value</v>
          </cell>
          <cell r="D1521" t="str">
            <v>TUGU BARAT C - BASE</v>
          </cell>
          <cell r="E1521" t="str">
            <v>TUGU BARAT C</v>
          </cell>
          <cell r="F1521" t="str">
            <v>E7. Production Not Viable</v>
          </cell>
          <cell r="G1521" t="str">
            <v>PT PERTAMINA EP</v>
          </cell>
          <cell r="H1521">
            <v>62.165999999999997</v>
          </cell>
          <cell r="K1521">
            <v>5000</v>
          </cell>
          <cell r="L1521" t="str">
            <v/>
          </cell>
          <cell r="N1521" t="str">
            <v/>
          </cell>
          <cell r="P1521" t="str">
            <v/>
          </cell>
          <cell r="Q1521">
            <v>0.2165475</v>
          </cell>
          <cell r="R1521">
            <v>218.57159999999999</v>
          </cell>
          <cell r="S1521">
            <v>0.65959599999999996</v>
          </cell>
          <cell r="T1521">
            <v>0.71345820000000004</v>
          </cell>
          <cell r="U1521">
            <v>22.273755739908715</v>
          </cell>
          <cell r="V1521">
            <v>3.0069443352766942E-2</v>
          </cell>
          <cell r="AA1521">
            <v>65.177959999999999</v>
          </cell>
          <cell r="AB1521">
            <v>68.821719999999999</v>
          </cell>
          <cell r="AC1521">
            <v>0.21113760000000001</v>
          </cell>
          <cell r="AD1521">
            <v>13.125580041599999</v>
          </cell>
          <cell r="AE1521">
            <v>1.523984</v>
          </cell>
          <cell r="AF1521">
            <v>156.89109999999999</v>
          </cell>
        </row>
        <row r="1522">
          <cell r="A1522" t="str">
            <v>TUNDAN - BASE1. Low Value</v>
          </cell>
          <cell r="B1522" t="str">
            <v>Gas</v>
          </cell>
          <cell r="C1522" t="str">
            <v>1. Low Value</v>
          </cell>
          <cell r="D1522" t="str">
            <v>TUNDAN - BASE</v>
          </cell>
          <cell r="E1522" t="str">
            <v>TUNDAN</v>
          </cell>
          <cell r="F1522" t="str">
            <v>E0. On Production</v>
          </cell>
          <cell r="G1522" t="str">
            <v>PT PERTAMINA EP</v>
          </cell>
          <cell r="H1522">
            <v>40.564</v>
          </cell>
          <cell r="K1522">
            <v>4436</v>
          </cell>
          <cell r="L1522" t="str">
            <v/>
          </cell>
          <cell r="N1522" t="str">
            <v/>
          </cell>
          <cell r="P1522" t="str">
            <v/>
          </cell>
          <cell r="Q1522">
            <v>0.24067150000000001</v>
          </cell>
          <cell r="R1522">
            <v>294.79489999999998</v>
          </cell>
          <cell r="S1522">
            <v>0.58075160000000003</v>
          </cell>
          <cell r="T1522">
            <v>0.63684839999999998</v>
          </cell>
          <cell r="U1522">
            <v>26.240439675255512</v>
          </cell>
          <cell r="V1522">
            <v>3.5424444066837354E-2</v>
          </cell>
          <cell r="X1522">
            <v>23.286238770936606</v>
          </cell>
          <cell r="Z1522">
            <v>2.0222106626696128</v>
          </cell>
          <cell r="AA1522">
            <v>38.381210000000003</v>
          </cell>
          <cell r="AB1522">
            <v>2.0217350000000001</v>
          </cell>
          <cell r="AC1522">
            <v>0.79935259999999997</v>
          </cell>
          <cell r="AD1522">
            <v>32.424938866399998</v>
          </cell>
          <cell r="AE1522">
            <v>20.282119999999999</v>
          </cell>
          <cell r="AF1522">
            <v>23.677140000000001</v>
          </cell>
        </row>
        <row r="1523">
          <cell r="A1523" t="str">
            <v>TUNDAN - BASE2. Middle Value</v>
          </cell>
          <cell r="B1523" t="str">
            <v>Gas</v>
          </cell>
          <cell r="C1523" t="str">
            <v>2. Middle Value</v>
          </cell>
          <cell r="D1523" t="str">
            <v>TUNDAN - BASE</v>
          </cell>
          <cell r="E1523" t="str">
            <v>TUNDAN</v>
          </cell>
          <cell r="F1523" t="str">
            <v>E0. On Production</v>
          </cell>
          <cell r="G1523" t="str">
            <v>PT PERTAMINA EP</v>
          </cell>
          <cell r="H1523">
            <v>44.78</v>
          </cell>
          <cell r="K1523">
            <v>4436</v>
          </cell>
          <cell r="L1523" t="str">
            <v/>
          </cell>
          <cell r="N1523" t="str">
            <v/>
          </cell>
          <cell r="P1523" t="str">
            <v/>
          </cell>
          <cell r="Q1523">
            <v>0.24067150000000001</v>
          </cell>
          <cell r="R1523">
            <v>294.79489999999998</v>
          </cell>
          <cell r="S1523">
            <v>0.58075160000000003</v>
          </cell>
          <cell r="T1523">
            <v>0.63684839999999998</v>
          </cell>
          <cell r="U1523">
            <v>26.240439675255512</v>
          </cell>
          <cell r="V1523">
            <v>3.5424444066837354E-2</v>
          </cell>
          <cell r="X1523">
            <v>23.286238770936606</v>
          </cell>
          <cell r="Z1523">
            <v>2.0222106626696128</v>
          </cell>
          <cell r="AA1523">
            <v>38.381210000000003</v>
          </cell>
          <cell r="AB1523">
            <v>2.0217350000000001</v>
          </cell>
          <cell r="AC1523">
            <v>0.79935259999999997</v>
          </cell>
          <cell r="AD1523">
            <v>35.795009428</v>
          </cell>
          <cell r="AE1523">
            <v>20.282119999999999</v>
          </cell>
          <cell r="AF1523">
            <v>23.677140000000001</v>
          </cell>
        </row>
        <row r="1524">
          <cell r="A1524" t="str">
            <v>TUNDAN - BASE3. High Value</v>
          </cell>
          <cell r="B1524" t="str">
            <v>Gas</v>
          </cell>
          <cell r="C1524" t="str">
            <v>3. High Value</v>
          </cell>
          <cell r="D1524" t="str">
            <v>TUNDAN - BASE</v>
          </cell>
          <cell r="E1524" t="str">
            <v>TUNDAN</v>
          </cell>
          <cell r="F1524" t="str">
            <v>E0. On Production</v>
          </cell>
          <cell r="G1524" t="str">
            <v>PT PERTAMINA EP</v>
          </cell>
          <cell r="H1524">
            <v>48.002000000000002</v>
          </cell>
          <cell r="K1524">
            <v>4436</v>
          </cell>
          <cell r="L1524" t="str">
            <v/>
          </cell>
          <cell r="N1524" t="str">
            <v/>
          </cell>
          <cell r="P1524" t="str">
            <v/>
          </cell>
          <cell r="Q1524">
            <v>0.24067150000000001</v>
          </cell>
          <cell r="R1524">
            <v>294.79489999999998</v>
          </cell>
          <cell r="S1524">
            <v>0.58075160000000003</v>
          </cell>
          <cell r="T1524">
            <v>0.63684839999999998</v>
          </cell>
          <cell r="U1524">
            <v>26.240439675255512</v>
          </cell>
          <cell r="V1524">
            <v>3.5424444066837354E-2</v>
          </cell>
          <cell r="X1524">
            <v>23.286238770936606</v>
          </cell>
          <cell r="Z1524">
            <v>2.0222106626696128</v>
          </cell>
          <cell r="AA1524">
            <v>38.381210000000003</v>
          </cell>
          <cell r="AB1524">
            <v>2.0217350000000001</v>
          </cell>
          <cell r="AC1524">
            <v>0.79935259999999997</v>
          </cell>
          <cell r="AD1524">
            <v>38.370523505199998</v>
          </cell>
          <cell r="AE1524">
            <v>20.282119999999999</v>
          </cell>
          <cell r="AF1524">
            <v>23.677140000000001</v>
          </cell>
        </row>
        <row r="1525">
          <cell r="A1525" t="str">
            <v>TUNGGULMAUNG - BASE1. Low Value</v>
          </cell>
          <cell r="B1525" t="str">
            <v>Oil-Gas</v>
          </cell>
          <cell r="C1525" t="str">
            <v>1. Low Value</v>
          </cell>
          <cell r="D1525" t="str">
            <v>TUNGGULMAUNG - BASE</v>
          </cell>
          <cell r="E1525" t="str">
            <v>TUNGGULMAUNG</v>
          </cell>
          <cell r="F1525" t="str">
            <v>E0. On Production</v>
          </cell>
          <cell r="G1525" t="str">
            <v>PT PERTAMINA EP</v>
          </cell>
          <cell r="H1525">
            <v>103.64700000000001</v>
          </cell>
          <cell r="K1525">
            <v>6216</v>
          </cell>
          <cell r="L1525" t="str">
            <v/>
          </cell>
          <cell r="M1525">
            <v>0.16</v>
          </cell>
          <cell r="N1525" t="str">
            <v/>
          </cell>
          <cell r="P1525" t="str">
            <v/>
          </cell>
          <cell r="Q1525">
            <v>0.16115679999999999</v>
          </cell>
          <cell r="R1525">
            <v>247.18989999999999</v>
          </cell>
          <cell r="S1525">
            <v>0.46071289999999998</v>
          </cell>
          <cell r="T1525">
            <v>0.80343279999999995</v>
          </cell>
          <cell r="U1525">
            <v>14.745492668313082</v>
          </cell>
          <cell r="V1525">
            <v>1.9906331095480425E-2</v>
          </cell>
          <cell r="AA1525">
            <v>83.599909999999994</v>
          </cell>
          <cell r="AB1525">
            <v>13.92245</v>
          </cell>
          <cell r="AC1525">
            <v>0.28626380000000001</v>
          </cell>
          <cell r="AD1525">
            <v>29.670384078600001</v>
          </cell>
          <cell r="AE1525">
            <v>3.4608210000000001</v>
          </cell>
          <cell r="AF1525">
            <v>58.686210000000003</v>
          </cell>
        </row>
        <row r="1526">
          <cell r="A1526" t="str">
            <v>TUNGGULMAUNG - BASE2. Middle Value</v>
          </cell>
          <cell r="B1526" t="str">
            <v>Oil-Gas</v>
          </cell>
          <cell r="C1526" t="str">
            <v>2. Middle Value</v>
          </cell>
          <cell r="D1526" t="str">
            <v>TUNGGULMAUNG - BASE</v>
          </cell>
          <cell r="E1526" t="str">
            <v>TUNGGULMAUNG</v>
          </cell>
          <cell r="F1526" t="str">
            <v>E0. On Production</v>
          </cell>
          <cell r="G1526" t="str">
            <v>PT PERTAMINA EP</v>
          </cell>
          <cell r="H1526">
            <v>174.83600000000001</v>
          </cell>
          <cell r="K1526">
            <v>6216</v>
          </cell>
          <cell r="L1526" t="str">
            <v/>
          </cell>
          <cell r="M1526">
            <v>0.16</v>
          </cell>
          <cell r="N1526" t="str">
            <v/>
          </cell>
          <cell r="P1526" t="str">
            <v/>
          </cell>
          <cell r="Q1526">
            <v>0.16115679999999999</v>
          </cell>
          <cell r="R1526">
            <v>247.18989999999999</v>
          </cell>
          <cell r="S1526">
            <v>0.46071289999999998</v>
          </cell>
          <cell r="T1526">
            <v>0.80343279999999995</v>
          </cell>
          <cell r="U1526">
            <v>14.745492668313082</v>
          </cell>
          <cell r="V1526">
            <v>1.9906331095480425E-2</v>
          </cell>
          <cell r="AA1526">
            <v>83.599909999999994</v>
          </cell>
          <cell r="AB1526">
            <v>13.92245</v>
          </cell>
          <cell r="AC1526">
            <v>0.28626380000000001</v>
          </cell>
          <cell r="AD1526">
            <v>50.049217736800003</v>
          </cell>
          <cell r="AE1526">
            <v>3.4608210000000001</v>
          </cell>
          <cell r="AF1526">
            <v>58.686210000000003</v>
          </cell>
        </row>
        <row r="1527">
          <cell r="A1527" t="str">
            <v>TUNGGULMAUNG - BASE3. High Value</v>
          </cell>
          <cell r="B1527" t="str">
            <v>Oil-Gas</v>
          </cell>
          <cell r="C1527" t="str">
            <v>3. High Value</v>
          </cell>
          <cell r="D1527" t="str">
            <v>TUNGGULMAUNG - BASE</v>
          </cell>
          <cell r="E1527" t="str">
            <v>TUNGGULMAUNG</v>
          </cell>
          <cell r="F1527" t="str">
            <v>E0. On Production</v>
          </cell>
          <cell r="G1527" t="str">
            <v>PT PERTAMINA EP</v>
          </cell>
          <cell r="H1527">
            <v>186.72800000000001</v>
          </cell>
          <cell r="K1527">
            <v>6216</v>
          </cell>
          <cell r="L1527" t="str">
            <v/>
          </cell>
          <cell r="M1527">
            <v>0.16</v>
          </cell>
          <cell r="N1527" t="str">
            <v/>
          </cell>
          <cell r="P1527" t="str">
            <v/>
          </cell>
          <cell r="Q1527">
            <v>0.16115679999999999</v>
          </cell>
          <cell r="R1527">
            <v>247.18989999999999</v>
          </cell>
          <cell r="S1527">
            <v>0.46071289999999998</v>
          </cell>
          <cell r="T1527">
            <v>0.80343279999999995</v>
          </cell>
          <cell r="U1527">
            <v>14.745492668313082</v>
          </cell>
          <cell r="V1527">
            <v>1.9906331095480425E-2</v>
          </cell>
          <cell r="AA1527">
            <v>83.599909999999994</v>
          </cell>
          <cell r="AB1527">
            <v>13.92245</v>
          </cell>
          <cell r="AC1527">
            <v>0.28626380000000001</v>
          </cell>
          <cell r="AD1527">
            <v>53.453466846400005</v>
          </cell>
          <cell r="AE1527">
            <v>3.4608210000000001</v>
          </cell>
          <cell r="AF1527">
            <v>58.686210000000003</v>
          </cell>
        </row>
        <row r="1528">
          <cell r="A1528" t="str">
            <v>WALED UTARA - BASE1. Low Value</v>
          </cell>
          <cell r="B1528" t="str">
            <v>Oil-Gas</v>
          </cell>
          <cell r="C1528" t="str">
            <v>1. Low Value</v>
          </cell>
          <cell r="D1528" t="str">
            <v>WALED UTARA - BASE</v>
          </cell>
          <cell r="E1528" t="str">
            <v>WALED UTARA</v>
          </cell>
          <cell r="F1528" t="str">
            <v>E0. On Production</v>
          </cell>
          <cell r="G1528" t="str">
            <v>PT PERTAMINA EP</v>
          </cell>
          <cell r="H1528">
            <v>14.101000000000001</v>
          </cell>
          <cell r="K1528">
            <v>5325</v>
          </cell>
          <cell r="L1528" t="str">
            <v/>
          </cell>
          <cell r="M1528">
            <v>0.26</v>
          </cell>
          <cell r="N1528" t="str">
            <v/>
          </cell>
          <cell r="P1528" t="str">
            <v/>
          </cell>
          <cell r="Q1528">
            <v>0.24519379999999999</v>
          </cell>
          <cell r="R1528">
            <v>124.37779999999999</v>
          </cell>
          <cell r="S1528">
            <v>0.83454890000000004</v>
          </cell>
          <cell r="T1528">
            <v>0.65166800000000003</v>
          </cell>
          <cell r="U1528">
            <v>16.585575274581714</v>
          </cell>
          <cell r="V1528">
            <v>2.239043213078401E-2</v>
          </cell>
          <cell r="AA1528">
            <v>109.38849999999999</v>
          </cell>
          <cell r="AB1528">
            <v>9.8847670000000001</v>
          </cell>
          <cell r="AC1528">
            <v>0.3412635</v>
          </cell>
          <cell r="AD1528">
            <v>4.8121566135</v>
          </cell>
          <cell r="AE1528">
            <v>8.3413830000000004</v>
          </cell>
          <cell r="AF1528">
            <v>54.738810000000001</v>
          </cell>
        </row>
        <row r="1529">
          <cell r="A1529" t="str">
            <v>WALED UTARA - BASE2. Middle Value</v>
          </cell>
          <cell r="B1529" t="str">
            <v>Oil-Gas</v>
          </cell>
          <cell r="C1529" t="str">
            <v>2. Middle Value</v>
          </cell>
          <cell r="D1529" t="str">
            <v>WALED UTARA - BASE</v>
          </cell>
          <cell r="E1529" t="str">
            <v>WALED UTARA</v>
          </cell>
          <cell r="F1529" t="str">
            <v>E0. On Production</v>
          </cell>
          <cell r="G1529" t="str">
            <v>PT PERTAMINA EP</v>
          </cell>
          <cell r="H1529">
            <v>14.101000000000001</v>
          </cell>
          <cell r="K1529">
            <v>5325</v>
          </cell>
          <cell r="L1529" t="str">
            <v/>
          </cell>
          <cell r="M1529">
            <v>0.26</v>
          </cell>
          <cell r="N1529" t="str">
            <v/>
          </cell>
          <cell r="P1529" t="str">
            <v/>
          </cell>
          <cell r="Q1529">
            <v>0.24519379999999999</v>
          </cell>
          <cell r="R1529">
            <v>124.37779999999999</v>
          </cell>
          <cell r="S1529">
            <v>0.83454890000000004</v>
          </cell>
          <cell r="T1529">
            <v>0.65166800000000003</v>
          </cell>
          <cell r="U1529">
            <v>16.585575274581714</v>
          </cell>
          <cell r="V1529">
            <v>2.239043213078401E-2</v>
          </cell>
          <cell r="AA1529">
            <v>109.38849999999999</v>
          </cell>
          <cell r="AB1529">
            <v>9.8847670000000001</v>
          </cell>
          <cell r="AC1529">
            <v>0.3412635</v>
          </cell>
          <cell r="AD1529">
            <v>4.8121566135</v>
          </cell>
          <cell r="AE1529">
            <v>8.3413830000000004</v>
          </cell>
          <cell r="AF1529">
            <v>54.738810000000001</v>
          </cell>
        </row>
        <row r="1530">
          <cell r="A1530" t="str">
            <v>WALED UTARA - BASE3. High Value</v>
          </cell>
          <cell r="B1530" t="str">
            <v>Oil-Gas</v>
          </cell>
          <cell r="C1530" t="str">
            <v>3. High Value</v>
          </cell>
          <cell r="D1530" t="str">
            <v>WALED UTARA - BASE</v>
          </cell>
          <cell r="E1530" t="str">
            <v>WALED UTARA</v>
          </cell>
          <cell r="F1530" t="str">
            <v>E0. On Production</v>
          </cell>
          <cell r="G1530" t="str">
            <v>PT PERTAMINA EP</v>
          </cell>
          <cell r="H1530">
            <v>14.101000000000001</v>
          </cell>
          <cell r="K1530">
            <v>5325</v>
          </cell>
          <cell r="L1530" t="str">
            <v/>
          </cell>
          <cell r="M1530">
            <v>0.26</v>
          </cell>
          <cell r="N1530" t="str">
            <v/>
          </cell>
          <cell r="P1530" t="str">
            <v/>
          </cell>
          <cell r="Q1530">
            <v>0.24519379999999999</v>
          </cell>
          <cell r="R1530">
            <v>124.37779999999999</v>
          </cell>
          <cell r="S1530">
            <v>0.83454890000000004</v>
          </cell>
          <cell r="T1530">
            <v>0.65166800000000003</v>
          </cell>
          <cell r="U1530">
            <v>16.585575274581714</v>
          </cell>
          <cell r="V1530">
            <v>2.239043213078401E-2</v>
          </cell>
          <cell r="AA1530">
            <v>109.38849999999999</v>
          </cell>
          <cell r="AB1530">
            <v>9.8847670000000001</v>
          </cell>
          <cell r="AC1530">
            <v>0.3412635</v>
          </cell>
          <cell r="AD1530">
            <v>4.8121566135</v>
          </cell>
          <cell r="AE1530">
            <v>8.3413830000000004</v>
          </cell>
          <cell r="AF1530">
            <v>54.738810000000001</v>
          </cell>
        </row>
        <row r="1531">
          <cell r="A1531" t="str">
            <v>PENGEMBANGAN LAPANGAN WARUKIN SELATAN POFD2. Middle Value</v>
          </cell>
          <cell r="B1531" t="str">
            <v>Oil-Gas</v>
          </cell>
          <cell r="C1531" t="str">
            <v>2. Middle Value</v>
          </cell>
          <cell r="D1531" t="str">
            <v>PENGEMBANGAN LAPANGAN WARUKIN SELATAN POFD</v>
          </cell>
          <cell r="E1531" t="str">
            <v>WARUKIN SELATAN</v>
          </cell>
          <cell r="F1531" t="str">
            <v>E0. On Production</v>
          </cell>
          <cell r="G1531" t="str">
            <v>PT PERTAMINA EP</v>
          </cell>
          <cell r="H1531">
            <v>0.65700000000000003</v>
          </cell>
          <cell r="K1531">
            <v>3600</v>
          </cell>
          <cell r="L1531" t="str">
            <v/>
          </cell>
          <cell r="M1531">
            <v>0.25</v>
          </cell>
          <cell r="N1531" t="str">
            <v/>
          </cell>
          <cell r="P1531" t="str">
            <v/>
          </cell>
          <cell r="Q1531">
            <v>0.24419569999999999</v>
          </cell>
          <cell r="R1531">
            <v>340.88670000000002</v>
          </cell>
          <cell r="S1531">
            <v>0.50325200000000003</v>
          </cell>
          <cell r="T1531">
            <v>0.65735089999999996</v>
          </cell>
          <cell r="U1531">
            <v>27.537901414127209</v>
          </cell>
          <cell r="V1531">
            <v>3.7176010022527628E-2</v>
          </cell>
          <cell r="AA1531">
            <v>55.6828</v>
          </cell>
          <cell r="AB1531">
            <v>104.88460000000001</v>
          </cell>
          <cell r="AC1531">
            <v>0.26131919999999997</v>
          </cell>
          <cell r="AD1531">
            <v>0.1716867144</v>
          </cell>
          <cell r="AE1531">
            <v>9.2786249999999999</v>
          </cell>
          <cell r="AF1531">
            <v>760.00900000000001</v>
          </cell>
        </row>
        <row r="1532">
          <cell r="A1532" t="str">
            <v>PENGEMBANGAN LAPANGAN WARUKIN SELATAN POFD3. High Value</v>
          </cell>
          <cell r="B1532" t="str">
            <v>Oil-Gas</v>
          </cell>
          <cell r="C1532" t="str">
            <v>3. High Value</v>
          </cell>
          <cell r="D1532" t="str">
            <v>PENGEMBANGAN LAPANGAN WARUKIN SELATAN POFD</v>
          </cell>
          <cell r="E1532" t="str">
            <v>WARUKIN SELATAN</v>
          </cell>
          <cell r="F1532" t="str">
            <v>E0. On Production</v>
          </cell>
          <cell r="G1532" t="str">
            <v>PT PERTAMINA EP</v>
          </cell>
          <cell r="H1532">
            <v>0.65700000000000003</v>
          </cell>
          <cell r="K1532">
            <v>3600</v>
          </cell>
          <cell r="L1532" t="str">
            <v/>
          </cell>
          <cell r="M1532">
            <v>0.25</v>
          </cell>
          <cell r="N1532" t="str">
            <v/>
          </cell>
          <cell r="P1532" t="str">
            <v/>
          </cell>
          <cell r="Q1532">
            <v>0.24419569999999999</v>
          </cell>
          <cell r="R1532">
            <v>340.88670000000002</v>
          </cell>
          <cell r="S1532">
            <v>0.50325200000000003</v>
          </cell>
          <cell r="T1532">
            <v>0.65735089999999996</v>
          </cell>
          <cell r="U1532">
            <v>27.537901414127209</v>
          </cell>
          <cell r="V1532">
            <v>3.7176010022527628E-2</v>
          </cell>
          <cell r="AA1532">
            <v>55.6828</v>
          </cell>
          <cell r="AB1532">
            <v>104.88460000000001</v>
          </cell>
          <cell r="AC1532">
            <v>0.26131919999999997</v>
          </cell>
          <cell r="AD1532">
            <v>0.1716867144</v>
          </cell>
          <cell r="AE1532">
            <v>9.2786249999999999</v>
          </cell>
          <cell r="AF1532">
            <v>760.00900000000001</v>
          </cell>
        </row>
        <row r="1533">
          <cell r="A1533" t="str">
            <v>WARUKIN SELATAN - BASE2. Middle Value</v>
          </cell>
          <cell r="B1533" t="str">
            <v>Oil-Gas</v>
          </cell>
          <cell r="C1533" t="str">
            <v>2. Middle Value</v>
          </cell>
          <cell r="D1533" t="str">
            <v>WARUKIN SELATAN - BASE</v>
          </cell>
          <cell r="E1533" t="str">
            <v>WARUKIN SELATAN</v>
          </cell>
          <cell r="F1533" t="str">
            <v>E0. On Production</v>
          </cell>
          <cell r="G1533" t="str">
            <v>PT PERTAMINA EP</v>
          </cell>
          <cell r="H1533">
            <v>0.65700000000000003</v>
          </cell>
          <cell r="K1533">
            <v>3600</v>
          </cell>
          <cell r="L1533" t="str">
            <v/>
          </cell>
          <cell r="M1533">
            <v>0.25</v>
          </cell>
          <cell r="N1533" t="str">
            <v/>
          </cell>
          <cell r="P1533" t="str">
            <v/>
          </cell>
          <cell r="Q1533">
            <v>0.24419569999999999</v>
          </cell>
          <cell r="R1533">
            <v>340.88670000000002</v>
          </cell>
          <cell r="S1533">
            <v>0.50325200000000003</v>
          </cell>
          <cell r="T1533">
            <v>0.65735089999999996</v>
          </cell>
          <cell r="U1533">
            <v>27.537901414127209</v>
          </cell>
          <cell r="V1533">
            <v>3.7176010022527628E-2</v>
          </cell>
          <cell r="AA1533">
            <v>55.6828</v>
          </cell>
          <cell r="AB1533">
            <v>104.88460000000001</v>
          </cell>
          <cell r="AC1533">
            <v>0.26131919999999997</v>
          </cell>
          <cell r="AD1533">
            <v>0.1716867144</v>
          </cell>
          <cell r="AE1533">
            <v>9.2786249999999999</v>
          </cell>
          <cell r="AF1533">
            <v>760.00900000000001</v>
          </cell>
        </row>
        <row r="1534">
          <cell r="A1534" t="str">
            <v>WARUKIN SELATAN - BASE3. High Value</v>
          </cell>
          <cell r="B1534" t="str">
            <v>Oil-Gas</v>
          </cell>
          <cell r="C1534" t="str">
            <v>3. High Value</v>
          </cell>
          <cell r="D1534" t="str">
            <v>WARUKIN SELATAN - BASE</v>
          </cell>
          <cell r="E1534" t="str">
            <v>WARUKIN SELATAN</v>
          </cell>
          <cell r="F1534" t="str">
            <v>E0. On Production</v>
          </cell>
          <cell r="G1534" t="str">
            <v>PT PERTAMINA EP</v>
          </cell>
          <cell r="H1534">
            <v>0.65700000000000003</v>
          </cell>
          <cell r="K1534">
            <v>3600</v>
          </cell>
          <cell r="L1534" t="str">
            <v/>
          </cell>
          <cell r="M1534">
            <v>0.25</v>
          </cell>
          <cell r="N1534" t="str">
            <v/>
          </cell>
          <cell r="P1534" t="str">
            <v/>
          </cell>
          <cell r="Q1534">
            <v>0.24419569999999999</v>
          </cell>
          <cell r="R1534">
            <v>340.88670000000002</v>
          </cell>
          <cell r="S1534">
            <v>0.50325200000000003</v>
          </cell>
          <cell r="T1534">
            <v>0.65735089999999996</v>
          </cell>
          <cell r="U1534">
            <v>27.537901414127209</v>
          </cell>
          <cell r="V1534">
            <v>3.7176010022527628E-2</v>
          </cell>
          <cell r="AA1534">
            <v>55.6828</v>
          </cell>
          <cell r="AB1534">
            <v>104.88460000000001</v>
          </cell>
          <cell r="AC1534">
            <v>0.26131919999999997</v>
          </cell>
          <cell r="AD1534">
            <v>0.1716867144</v>
          </cell>
          <cell r="AE1534">
            <v>9.2786249999999999</v>
          </cell>
          <cell r="AF1534">
            <v>760.00900000000001</v>
          </cell>
        </row>
        <row r="1535">
          <cell r="A1535" t="str">
            <v>PENGEMBANGAN LAPANGAN X-RAY - POFD1. Low Value</v>
          </cell>
          <cell r="B1535" t="str">
            <v>Oil-Gas</v>
          </cell>
          <cell r="C1535" t="str">
            <v>1. Low Value</v>
          </cell>
          <cell r="D1535" t="str">
            <v>PENGEMBANGAN LAPANGAN X-RAY - POFD</v>
          </cell>
          <cell r="E1535" t="str">
            <v>X-RAY</v>
          </cell>
          <cell r="F1535" t="str">
            <v>E0. On Production</v>
          </cell>
          <cell r="G1535" t="str">
            <v>PT PERTAMINA EP</v>
          </cell>
          <cell r="H1535">
            <v>46.793999999999997</v>
          </cell>
          <cell r="Q1535">
            <v>0.29726789999999997</v>
          </cell>
          <cell r="R1535">
            <v>235.67349999999999</v>
          </cell>
          <cell r="S1535">
            <v>0.68780649999999999</v>
          </cell>
          <cell r="T1535">
            <v>0.84238550000000001</v>
          </cell>
          <cell r="U1535">
            <v>40.591577094924794</v>
          </cell>
          <cell r="V1535">
            <v>5.4798397823335177E-2</v>
          </cell>
          <cell r="W1535">
            <v>1.4671928142857142</v>
          </cell>
          <cell r="AA1535">
            <v>31.266459999999999</v>
          </cell>
          <cell r="AB1535">
            <v>122.09350000000001</v>
          </cell>
          <cell r="AC1535">
            <v>0.30367759999999999</v>
          </cell>
          <cell r="AD1535">
            <v>14.210289614399999</v>
          </cell>
          <cell r="AE1535">
            <v>1.4992509999999999</v>
          </cell>
          <cell r="AF1535">
            <v>228.14109999999999</v>
          </cell>
        </row>
        <row r="1536">
          <cell r="A1536" t="str">
            <v>PENGEMBANGAN LAPANGAN X-RAY - POFD2. Middle Value</v>
          </cell>
          <cell r="B1536" t="str">
            <v>Oil-Gas</v>
          </cell>
          <cell r="C1536" t="str">
            <v>2. Middle Value</v>
          </cell>
          <cell r="D1536" t="str">
            <v>PENGEMBANGAN LAPANGAN X-RAY - POFD</v>
          </cell>
          <cell r="E1536" t="str">
            <v>X-RAY</v>
          </cell>
          <cell r="F1536" t="str">
            <v>E0. On Production</v>
          </cell>
          <cell r="G1536" t="str">
            <v>PT PERTAMINA EP</v>
          </cell>
          <cell r="H1536">
            <v>46.793999999999997</v>
          </cell>
          <cell r="Q1536">
            <v>0.29726789999999997</v>
          </cell>
          <cell r="R1536">
            <v>235.67349999999999</v>
          </cell>
          <cell r="S1536">
            <v>0.68780649999999999</v>
          </cell>
          <cell r="T1536">
            <v>0.84238550000000001</v>
          </cell>
          <cell r="U1536">
            <v>40.591577094924794</v>
          </cell>
          <cell r="V1536">
            <v>5.4798397823335177E-2</v>
          </cell>
          <cell r="W1536">
            <v>1.4671928142857142</v>
          </cell>
          <cell r="AA1536">
            <v>31.266459999999999</v>
          </cell>
          <cell r="AB1536">
            <v>122.09350000000001</v>
          </cell>
          <cell r="AC1536">
            <v>0.30367759999999999</v>
          </cell>
          <cell r="AD1536">
            <v>14.210289614399999</v>
          </cell>
          <cell r="AE1536">
            <v>1.4992509999999999</v>
          </cell>
          <cell r="AF1536">
            <v>228.14109999999999</v>
          </cell>
        </row>
        <row r="1537">
          <cell r="A1537" t="str">
            <v>PENGEMBANGAN LAPANGAN X-RAY - POFD3. High Value</v>
          </cell>
          <cell r="B1537" t="str">
            <v>Oil-Gas</v>
          </cell>
          <cell r="C1537" t="str">
            <v>3. High Value</v>
          </cell>
          <cell r="D1537" t="str">
            <v>PENGEMBANGAN LAPANGAN X-RAY - POFD</v>
          </cell>
          <cell r="E1537" t="str">
            <v>X-RAY</v>
          </cell>
          <cell r="F1537" t="str">
            <v>E0. On Production</v>
          </cell>
          <cell r="G1537" t="str">
            <v>PT PERTAMINA EP</v>
          </cell>
          <cell r="H1537">
            <v>46.793999999999997</v>
          </cell>
          <cell r="Q1537">
            <v>0.29726789999999997</v>
          </cell>
          <cell r="R1537">
            <v>235.67349999999999</v>
          </cell>
          <cell r="S1537">
            <v>0.68780649999999999</v>
          </cell>
          <cell r="T1537">
            <v>0.84238550000000001</v>
          </cell>
          <cell r="U1537">
            <v>40.591577094924794</v>
          </cell>
          <cell r="V1537">
            <v>5.4798397823335177E-2</v>
          </cell>
          <cell r="W1537">
            <v>1.4671928142857142</v>
          </cell>
          <cell r="AA1537">
            <v>31.266459999999999</v>
          </cell>
          <cell r="AB1537">
            <v>122.09350000000001</v>
          </cell>
          <cell r="AC1537">
            <v>0.30367759999999999</v>
          </cell>
          <cell r="AD1537">
            <v>14.210289614399999</v>
          </cell>
          <cell r="AE1537">
            <v>1.4992509999999999</v>
          </cell>
          <cell r="AF1537">
            <v>228.14109999999999</v>
          </cell>
        </row>
        <row r="1538">
          <cell r="A1538" t="str">
            <v>X-RAY - BASE1. Low Value</v>
          </cell>
          <cell r="B1538" t="str">
            <v>Oil-Gas</v>
          </cell>
          <cell r="C1538" t="str">
            <v>1. Low Value</v>
          </cell>
          <cell r="D1538" t="str">
            <v>X-RAY - BASE</v>
          </cell>
          <cell r="E1538" t="str">
            <v>X-RAY</v>
          </cell>
          <cell r="F1538" t="str">
            <v>E0. On Production</v>
          </cell>
          <cell r="G1538" t="str">
            <v>PT PERTAMINA EP</v>
          </cell>
          <cell r="H1538">
            <v>46.793999999999997</v>
          </cell>
          <cell r="Q1538">
            <v>0.29726789999999997</v>
          </cell>
          <cell r="R1538">
            <v>235.67349999999999</v>
          </cell>
          <cell r="S1538">
            <v>0.68780649999999999</v>
          </cell>
          <cell r="T1538">
            <v>0.84238550000000001</v>
          </cell>
          <cell r="U1538">
            <v>40.591577094924794</v>
          </cell>
          <cell r="V1538">
            <v>5.4798397823335177E-2</v>
          </cell>
          <cell r="W1538">
            <v>1.4671928142857142</v>
          </cell>
          <cell r="AA1538">
            <v>31.266459999999999</v>
          </cell>
          <cell r="AB1538">
            <v>122.09350000000001</v>
          </cell>
          <cell r="AC1538">
            <v>0.30367759999999999</v>
          </cell>
          <cell r="AD1538">
            <v>14.210289614399999</v>
          </cell>
          <cell r="AE1538">
            <v>1.4992509999999999</v>
          </cell>
          <cell r="AF1538">
            <v>228.14109999999999</v>
          </cell>
        </row>
        <row r="1539">
          <cell r="A1539" t="str">
            <v>X-RAY - BASE2. Middle Value</v>
          </cell>
          <cell r="B1539" t="str">
            <v>Oil-Gas</v>
          </cell>
          <cell r="C1539" t="str">
            <v>2. Middle Value</v>
          </cell>
          <cell r="D1539" t="str">
            <v>X-RAY - BASE</v>
          </cell>
          <cell r="E1539" t="str">
            <v>X-RAY</v>
          </cell>
          <cell r="F1539" t="str">
            <v>E0. On Production</v>
          </cell>
          <cell r="G1539" t="str">
            <v>PT PERTAMINA EP</v>
          </cell>
          <cell r="H1539">
            <v>46.793999999999997</v>
          </cell>
          <cell r="Q1539">
            <v>0.29726789999999997</v>
          </cell>
          <cell r="R1539">
            <v>235.67349999999999</v>
          </cell>
          <cell r="S1539">
            <v>0.68780649999999999</v>
          </cell>
          <cell r="T1539">
            <v>0.84238550000000001</v>
          </cell>
          <cell r="U1539">
            <v>40.591577094924794</v>
          </cell>
          <cell r="V1539">
            <v>5.4798397823335177E-2</v>
          </cell>
          <cell r="W1539">
            <v>1.4671928142857142</v>
          </cell>
          <cell r="AA1539">
            <v>31.266459999999999</v>
          </cell>
          <cell r="AB1539">
            <v>122.09350000000001</v>
          </cell>
          <cell r="AC1539">
            <v>0.30367759999999999</v>
          </cell>
          <cell r="AD1539">
            <v>14.210289614399999</v>
          </cell>
          <cell r="AE1539">
            <v>1.4992509999999999</v>
          </cell>
          <cell r="AF1539">
            <v>228.14109999999999</v>
          </cell>
        </row>
        <row r="1540">
          <cell r="A1540" t="str">
            <v>X-RAY - BASE3. High Value</v>
          </cell>
          <cell r="B1540" t="str">
            <v>Oil-Gas</v>
          </cell>
          <cell r="C1540" t="str">
            <v>3. High Value</v>
          </cell>
          <cell r="D1540" t="str">
            <v>X-RAY - BASE</v>
          </cell>
          <cell r="E1540" t="str">
            <v>X-RAY</v>
          </cell>
          <cell r="F1540" t="str">
            <v>E0. On Production</v>
          </cell>
          <cell r="G1540" t="str">
            <v>PT PERTAMINA EP</v>
          </cell>
          <cell r="H1540">
            <v>46.793999999999997</v>
          </cell>
          <cell r="Q1540">
            <v>0.29726789999999997</v>
          </cell>
          <cell r="R1540">
            <v>235.67349999999999</v>
          </cell>
          <cell r="S1540">
            <v>0.68780649999999999</v>
          </cell>
          <cell r="T1540">
            <v>0.84238550000000001</v>
          </cell>
          <cell r="U1540">
            <v>40.591577094924794</v>
          </cell>
          <cell r="V1540">
            <v>5.4798397823335177E-2</v>
          </cell>
          <cell r="W1540">
            <v>1.4671928142857142</v>
          </cell>
          <cell r="AA1540">
            <v>31.266459999999999</v>
          </cell>
          <cell r="AB1540">
            <v>122.09350000000001</v>
          </cell>
          <cell r="AC1540">
            <v>0.30367759999999999</v>
          </cell>
          <cell r="AD1540">
            <v>14.210289614399999</v>
          </cell>
          <cell r="AE1540">
            <v>1.4992509999999999</v>
          </cell>
          <cell r="AF1540">
            <v>228.14109999999999</v>
          </cell>
        </row>
        <row r="1541">
          <cell r="A1541" t="str">
            <v>BANGKA - BASE1. Low Value</v>
          </cell>
          <cell r="B1541" t="str">
            <v>Gas</v>
          </cell>
          <cell r="C1541" t="str">
            <v>1. Low Value</v>
          </cell>
          <cell r="D1541" t="str">
            <v>BANGKA - BASE</v>
          </cell>
          <cell r="E1541" t="str">
            <v>BANGKA</v>
          </cell>
          <cell r="F1541" t="str">
            <v>E0. On Production</v>
          </cell>
          <cell r="G1541" t="str">
            <v>CHEVRON RAPAK LTD.</v>
          </cell>
          <cell r="H1541">
            <v>182</v>
          </cell>
          <cell r="K1541">
            <v>8471</v>
          </cell>
          <cell r="L1541">
            <v>74.25</v>
          </cell>
          <cell r="M1541">
            <v>0.28000000000000003</v>
          </cell>
          <cell r="N1541">
            <v>2515</v>
          </cell>
          <cell r="O1541">
            <v>0</v>
          </cell>
          <cell r="P1541" t="str">
            <v/>
          </cell>
          <cell r="Q1541">
            <v>0.28413250000000001</v>
          </cell>
          <cell r="R1541">
            <v>2360.4140000000002</v>
          </cell>
          <cell r="S1541">
            <v>0.76377079999999997</v>
          </cell>
          <cell r="T1541">
            <v>0.75895610000000002</v>
          </cell>
          <cell r="U1541">
            <v>388.76646981981725</v>
          </cell>
          <cell r="V1541">
            <v>0.52483251941013176</v>
          </cell>
          <cell r="X1541">
            <v>10.065082003601406</v>
          </cell>
          <cell r="AA1541">
            <v>46.203780000000002</v>
          </cell>
          <cell r="AB1541">
            <v>26.19746</v>
          </cell>
          <cell r="AC1541">
            <v>0.80774029999999997</v>
          </cell>
          <cell r="AD1541">
            <v>147.0087346</v>
          </cell>
          <cell r="AE1541">
            <v>3.0082339999999999</v>
          </cell>
          <cell r="AF1541">
            <v>10.43402</v>
          </cell>
        </row>
        <row r="1542">
          <cell r="A1542" t="str">
            <v>BANGKA - BASE2. Middle Value</v>
          </cell>
          <cell r="B1542" t="str">
            <v>Gas</v>
          </cell>
          <cell r="C1542" t="str">
            <v>2. Middle Value</v>
          </cell>
          <cell r="D1542" t="str">
            <v>BANGKA - BASE</v>
          </cell>
          <cell r="E1542" t="str">
            <v>BANGKA</v>
          </cell>
          <cell r="F1542" t="str">
            <v>E0. On Production</v>
          </cell>
          <cell r="G1542" t="str">
            <v>CHEVRON RAPAK LTD.</v>
          </cell>
          <cell r="H1542">
            <v>188</v>
          </cell>
          <cell r="K1542">
            <v>8471</v>
          </cell>
          <cell r="L1542">
            <v>74.25</v>
          </cell>
          <cell r="M1542">
            <v>0.28999999999999998</v>
          </cell>
          <cell r="N1542">
            <v>2515</v>
          </cell>
          <cell r="O1542">
            <v>0</v>
          </cell>
          <cell r="P1542" t="str">
            <v/>
          </cell>
          <cell r="Q1542">
            <v>0.28413250000000001</v>
          </cell>
          <cell r="R1542">
            <v>2360.4140000000002</v>
          </cell>
          <cell r="S1542">
            <v>0.76377079999999997</v>
          </cell>
          <cell r="T1542">
            <v>0.75895610000000002</v>
          </cell>
          <cell r="U1542">
            <v>388.76646981981725</v>
          </cell>
          <cell r="V1542">
            <v>0.52483251941013176</v>
          </cell>
          <cell r="X1542">
            <v>10.065082003601406</v>
          </cell>
          <cell r="AA1542">
            <v>46.203780000000002</v>
          </cell>
          <cell r="AB1542">
            <v>26.19746</v>
          </cell>
          <cell r="AC1542">
            <v>0.80774029999999997</v>
          </cell>
          <cell r="AD1542">
            <v>151.8551764</v>
          </cell>
          <cell r="AE1542">
            <v>3.0082339999999999</v>
          </cell>
          <cell r="AF1542">
            <v>10.43402</v>
          </cell>
        </row>
        <row r="1543">
          <cell r="A1543" t="str">
            <v>BANGKA - BASE3. High Value</v>
          </cell>
          <cell r="B1543" t="str">
            <v>Gas</v>
          </cell>
          <cell r="C1543" t="str">
            <v>3. High Value</v>
          </cell>
          <cell r="D1543" t="str">
            <v>BANGKA - BASE</v>
          </cell>
          <cell r="E1543" t="str">
            <v>BANGKA</v>
          </cell>
          <cell r="F1543" t="str">
            <v>E0. On Production</v>
          </cell>
          <cell r="G1543" t="str">
            <v>CHEVRON RAPAK LTD.</v>
          </cell>
          <cell r="H1543">
            <v>218</v>
          </cell>
          <cell r="K1543">
            <v>8471</v>
          </cell>
          <cell r="L1543">
            <v>74.25</v>
          </cell>
          <cell r="M1543">
            <v>0.29199999999999998</v>
          </cell>
          <cell r="N1543">
            <v>2515</v>
          </cell>
          <cell r="O1543">
            <v>0</v>
          </cell>
          <cell r="P1543" t="str">
            <v/>
          </cell>
          <cell r="Q1543">
            <v>0.28413250000000001</v>
          </cell>
          <cell r="R1543">
            <v>2360.4140000000002</v>
          </cell>
          <cell r="S1543">
            <v>0.76377079999999997</v>
          </cell>
          <cell r="T1543">
            <v>0.75895610000000002</v>
          </cell>
          <cell r="U1543">
            <v>388.76646981981725</v>
          </cell>
          <cell r="V1543">
            <v>0.52483251941013176</v>
          </cell>
          <cell r="X1543">
            <v>10.065082003601406</v>
          </cell>
          <cell r="AA1543">
            <v>46.203780000000002</v>
          </cell>
          <cell r="AB1543">
            <v>26.19746</v>
          </cell>
          <cell r="AC1543">
            <v>0.80774029999999997</v>
          </cell>
          <cell r="AD1543">
            <v>176.08738539999999</v>
          </cell>
          <cell r="AE1543">
            <v>3.0082339999999999</v>
          </cell>
          <cell r="AF1543">
            <v>10.43402</v>
          </cell>
        </row>
        <row r="1544">
          <cell r="A1544" t="str">
            <v>KAJI - BASE1. Low Value</v>
          </cell>
          <cell r="B1544" t="str">
            <v>Oil-Gas</v>
          </cell>
          <cell r="C1544" t="str">
            <v>1. Low Value</v>
          </cell>
          <cell r="D1544" t="str">
            <v>KAJI - BASE</v>
          </cell>
          <cell r="E1544" t="str">
            <v>KAJI</v>
          </cell>
          <cell r="F1544" t="str">
            <v>E0. On Production</v>
          </cell>
          <cell r="G1544" t="str">
            <v>PT MEDCO E&amp;P RIMAU</v>
          </cell>
          <cell r="H1544">
            <v>148.67500000000001</v>
          </cell>
          <cell r="K1544">
            <v>2825</v>
          </cell>
          <cell r="L1544" t="str">
            <v/>
          </cell>
          <cell r="M1544">
            <v>0.23</v>
          </cell>
          <cell r="N1544">
            <v>200</v>
          </cell>
          <cell r="O1544">
            <v>0</v>
          </cell>
          <cell r="P1544" t="str">
            <v/>
          </cell>
          <cell r="Q1544">
            <v>0.23318169999999999</v>
          </cell>
          <cell r="R1544">
            <v>202.37880000000001</v>
          </cell>
          <cell r="S1544">
            <v>0.69816809999999996</v>
          </cell>
          <cell r="T1544">
            <v>0.65473539999999997</v>
          </cell>
          <cell r="U1544">
            <v>21.571746350828953</v>
          </cell>
          <cell r="V1544">
            <v>2.9121734676936281E-2</v>
          </cell>
          <cell r="AA1544">
            <v>18.7895</v>
          </cell>
          <cell r="AB1544">
            <v>55.878480000000003</v>
          </cell>
          <cell r="AC1544">
            <v>0.2347784</v>
          </cell>
          <cell r="AD1544">
            <v>34.905678620000003</v>
          </cell>
          <cell r="AE1544">
            <v>18.288440000000001</v>
          </cell>
          <cell r="AF1544">
            <v>232.00649999999999</v>
          </cell>
        </row>
        <row r="1545">
          <cell r="A1545" t="str">
            <v>KAJI - BASE2. Middle Value</v>
          </cell>
          <cell r="B1545" t="str">
            <v>Oil-Gas</v>
          </cell>
          <cell r="C1545" t="str">
            <v>2. Middle Value</v>
          </cell>
          <cell r="D1545" t="str">
            <v>KAJI - BASE</v>
          </cell>
          <cell r="E1545" t="str">
            <v>KAJI</v>
          </cell>
          <cell r="F1545" t="str">
            <v>E0. On Production</v>
          </cell>
          <cell r="G1545" t="str">
            <v>PT MEDCO E&amp;P RIMAU</v>
          </cell>
          <cell r="H1545">
            <v>148.67500000000001</v>
          </cell>
          <cell r="K1545">
            <v>2825</v>
          </cell>
          <cell r="L1545" t="str">
            <v/>
          </cell>
          <cell r="M1545">
            <v>0.23</v>
          </cell>
          <cell r="N1545">
            <v>200</v>
          </cell>
          <cell r="O1545">
            <v>0</v>
          </cell>
          <cell r="P1545" t="str">
            <v/>
          </cell>
          <cell r="Q1545">
            <v>0.23318169999999999</v>
          </cell>
          <cell r="R1545">
            <v>202.37880000000001</v>
          </cell>
          <cell r="S1545">
            <v>0.69816809999999996</v>
          </cell>
          <cell r="T1545">
            <v>0.65473539999999997</v>
          </cell>
          <cell r="U1545">
            <v>21.571746350828953</v>
          </cell>
          <cell r="V1545">
            <v>2.9121734676936281E-2</v>
          </cell>
          <cell r="AA1545">
            <v>18.7895</v>
          </cell>
          <cell r="AB1545">
            <v>55.878480000000003</v>
          </cell>
          <cell r="AC1545">
            <v>0.2347784</v>
          </cell>
          <cell r="AD1545">
            <v>34.905678620000003</v>
          </cell>
          <cell r="AE1545">
            <v>18.288440000000001</v>
          </cell>
          <cell r="AF1545">
            <v>232.00649999999999</v>
          </cell>
        </row>
        <row r="1546">
          <cell r="A1546" t="str">
            <v>KAJI - BASE3. High Value</v>
          </cell>
          <cell r="B1546" t="str">
            <v>Oil-Gas</v>
          </cell>
          <cell r="C1546" t="str">
            <v>3. High Value</v>
          </cell>
          <cell r="D1546" t="str">
            <v>KAJI - BASE</v>
          </cell>
          <cell r="E1546" t="str">
            <v>KAJI</v>
          </cell>
          <cell r="F1546" t="str">
            <v>E0. On Production</v>
          </cell>
          <cell r="G1546" t="str">
            <v>PT MEDCO E&amp;P RIMAU</v>
          </cell>
          <cell r="H1546">
            <v>148.67500000000001</v>
          </cell>
          <cell r="K1546">
            <v>2825</v>
          </cell>
          <cell r="L1546" t="str">
            <v/>
          </cell>
          <cell r="M1546">
            <v>0.23</v>
          </cell>
          <cell r="N1546">
            <v>200</v>
          </cell>
          <cell r="O1546">
            <v>0</v>
          </cell>
          <cell r="P1546" t="str">
            <v/>
          </cell>
          <cell r="Q1546">
            <v>0.23318169999999999</v>
          </cell>
          <cell r="R1546">
            <v>202.37880000000001</v>
          </cell>
          <cell r="S1546">
            <v>0.69816809999999996</v>
          </cell>
          <cell r="T1546">
            <v>0.65473539999999997</v>
          </cell>
          <cell r="U1546">
            <v>21.571746350828953</v>
          </cell>
          <cell r="V1546">
            <v>2.9121734676936281E-2</v>
          </cell>
          <cell r="AA1546">
            <v>18.7895</v>
          </cell>
          <cell r="AB1546">
            <v>55.878480000000003</v>
          </cell>
          <cell r="AC1546">
            <v>0.2347784</v>
          </cell>
          <cell r="AD1546">
            <v>34.905678620000003</v>
          </cell>
          <cell r="AE1546">
            <v>18.288440000000001</v>
          </cell>
          <cell r="AF1546">
            <v>232.00649999999999</v>
          </cell>
        </row>
        <row r="1547">
          <cell r="A1547" t="str">
            <v>KAJI WATERFLOOD1. Low Value</v>
          </cell>
          <cell r="B1547" t="str">
            <v>Oil-Gas</v>
          </cell>
          <cell r="C1547" t="str">
            <v>1. Low Value</v>
          </cell>
          <cell r="D1547" t="str">
            <v>KAJI WATERFLOOD</v>
          </cell>
          <cell r="E1547" t="str">
            <v>KAJI</v>
          </cell>
          <cell r="F1547" t="str">
            <v>E0. On Production</v>
          </cell>
          <cell r="G1547" t="str">
            <v>PT MEDCO E&amp;P RIMAU</v>
          </cell>
          <cell r="H1547">
            <v>148.67500000000001</v>
          </cell>
          <cell r="K1547">
            <v>2825</v>
          </cell>
          <cell r="L1547" t="str">
            <v/>
          </cell>
          <cell r="M1547">
            <v>0.23</v>
          </cell>
          <cell r="N1547">
            <v>200</v>
          </cell>
          <cell r="O1547">
            <v>0</v>
          </cell>
          <cell r="P1547" t="str">
            <v/>
          </cell>
          <cell r="Q1547">
            <v>0.23318169999999999</v>
          </cell>
          <cell r="R1547">
            <v>202.37880000000001</v>
          </cell>
          <cell r="S1547">
            <v>0.69816809999999996</v>
          </cell>
          <cell r="T1547">
            <v>0.65473539999999997</v>
          </cell>
          <cell r="U1547">
            <v>21.571746350828953</v>
          </cell>
          <cell r="V1547">
            <v>2.9121734676936281E-2</v>
          </cell>
          <cell r="AA1547">
            <v>18.7895</v>
          </cell>
          <cell r="AB1547">
            <v>55.878480000000003</v>
          </cell>
          <cell r="AC1547">
            <v>0.2347784</v>
          </cell>
          <cell r="AD1547">
            <v>34.905678620000003</v>
          </cell>
          <cell r="AE1547">
            <v>18.288440000000001</v>
          </cell>
          <cell r="AF1547">
            <v>232.00649999999999</v>
          </cell>
        </row>
        <row r="1548">
          <cell r="A1548" t="str">
            <v>KAJI WATERFLOOD2. Middle Value</v>
          </cell>
          <cell r="B1548" t="str">
            <v>Oil-Gas</v>
          </cell>
          <cell r="C1548" t="str">
            <v>2. Middle Value</v>
          </cell>
          <cell r="D1548" t="str">
            <v>KAJI WATERFLOOD</v>
          </cell>
          <cell r="E1548" t="str">
            <v>KAJI</v>
          </cell>
          <cell r="F1548" t="str">
            <v>E0. On Production</v>
          </cell>
          <cell r="G1548" t="str">
            <v>PT MEDCO E&amp;P RIMAU</v>
          </cell>
          <cell r="H1548">
            <v>148.67500000000001</v>
          </cell>
          <cell r="K1548">
            <v>2825</v>
          </cell>
          <cell r="L1548" t="str">
            <v/>
          </cell>
          <cell r="M1548">
            <v>0.23</v>
          </cell>
          <cell r="N1548">
            <v>200</v>
          </cell>
          <cell r="O1548">
            <v>0</v>
          </cell>
          <cell r="P1548" t="str">
            <v/>
          </cell>
          <cell r="Q1548">
            <v>0.23318169999999999</v>
          </cell>
          <cell r="R1548">
            <v>202.37880000000001</v>
          </cell>
          <cell r="S1548">
            <v>0.69816809999999996</v>
          </cell>
          <cell r="T1548">
            <v>0.65473539999999997</v>
          </cell>
          <cell r="U1548">
            <v>21.571746350828953</v>
          </cell>
          <cell r="V1548">
            <v>2.9121734676936281E-2</v>
          </cell>
          <cell r="AA1548">
            <v>18.7895</v>
          </cell>
          <cell r="AB1548">
            <v>55.878480000000003</v>
          </cell>
          <cell r="AC1548">
            <v>0.2347784</v>
          </cell>
          <cell r="AD1548">
            <v>34.905678620000003</v>
          </cell>
          <cell r="AE1548">
            <v>18.288440000000001</v>
          </cell>
          <cell r="AF1548">
            <v>232.00649999999999</v>
          </cell>
        </row>
        <row r="1549">
          <cell r="A1549" t="str">
            <v>KAJI WATERFLOOD3. High Value</v>
          </cell>
          <cell r="B1549" t="str">
            <v>Oil-Gas</v>
          </cell>
          <cell r="C1549" t="str">
            <v>3. High Value</v>
          </cell>
          <cell r="D1549" t="str">
            <v>KAJI WATERFLOOD</v>
          </cell>
          <cell r="E1549" t="str">
            <v>KAJI</v>
          </cell>
          <cell r="F1549" t="str">
            <v>E0. On Production</v>
          </cell>
          <cell r="G1549" t="str">
            <v>PT MEDCO E&amp;P RIMAU</v>
          </cell>
          <cell r="H1549">
            <v>148.67500000000001</v>
          </cell>
          <cell r="K1549">
            <v>2825</v>
          </cell>
          <cell r="L1549" t="str">
            <v/>
          </cell>
          <cell r="M1549">
            <v>0.23</v>
          </cell>
          <cell r="N1549">
            <v>200</v>
          </cell>
          <cell r="O1549">
            <v>0</v>
          </cell>
          <cell r="P1549" t="str">
            <v/>
          </cell>
          <cell r="Q1549">
            <v>0.23318169999999999</v>
          </cell>
          <cell r="R1549">
            <v>202.37880000000001</v>
          </cell>
          <cell r="S1549">
            <v>0.69816809999999996</v>
          </cell>
          <cell r="T1549">
            <v>0.65473539999999997</v>
          </cell>
          <cell r="U1549">
            <v>21.571746350828953</v>
          </cell>
          <cell r="V1549">
            <v>2.9121734676936281E-2</v>
          </cell>
          <cell r="AA1549">
            <v>18.7895</v>
          </cell>
          <cell r="AB1549">
            <v>55.878480000000003</v>
          </cell>
          <cell r="AC1549">
            <v>0.2347784</v>
          </cell>
          <cell r="AD1549">
            <v>34.905678620000003</v>
          </cell>
          <cell r="AE1549">
            <v>18.288440000000001</v>
          </cell>
          <cell r="AF1549">
            <v>232.00649999999999</v>
          </cell>
        </row>
        <row r="1550">
          <cell r="A1550" t="str">
            <v>KAJI WATERFLOOD OPTIMIZATION1. Low Value</v>
          </cell>
          <cell r="B1550" t="str">
            <v>Oil-Gas</v>
          </cell>
          <cell r="C1550" t="str">
            <v>1. Low Value</v>
          </cell>
          <cell r="D1550" t="str">
            <v>KAJI WATERFLOOD OPTIMIZATION</v>
          </cell>
          <cell r="E1550" t="str">
            <v>KAJI</v>
          </cell>
          <cell r="F1550" t="str">
            <v>E0. On Production</v>
          </cell>
          <cell r="G1550" t="str">
            <v>PT MEDCO E&amp;P RIMAU</v>
          </cell>
          <cell r="H1550">
            <v>148.67500000000001</v>
          </cell>
          <cell r="K1550">
            <v>2825</v>
          </cell>
          <cell r="L1550" t="str">
            <v/>
          </cell>
          <cell r="M1550">
            <v>0.23</v>
          </cell>
          <cell r="N1550">
            <v>200</v>
          </cell>
          <cell r="O1550">
            <v>0</v>
          </cell>
          <cell r="P1550" t="str">
            <v/>
          </cell>
          <cell r="Q1550">
            <v>0.23318169999999999</v>
          </cell>
          <cell r="R1550">
            <v>202.37880000000001</v>
          </cell>
          <cell r="S1550">
            <v>0.69816809999999996</v>
          </cell>
          <cell r="T1550">
            <v>0.65473539999999997</v>
          </cell>
          <cell r="U1550">
            <v>21.571746350828953</v>
          </cell>
          <cell r="V1550">
            <v>2.9121734676936281E-2</v>
          </cell>
          <cell r="AA1550">
            <v>18.7895</v>
          </cell>
          <cell r="AB1550">
            <v>55.878480000000003</v>
          </cell>
          <cell r="AC1550">
            <v>0.2347784</v>
          </cell>
          <cell r="AD1550">
            <v>34.905678620000003</v>
          </cell>
          <cell r="AE1550">
            <v>18.288440000000001</v>
          </cell>
          <cell r="AF1550">
            <v>232.00649999999999</v>
          </cell>
        </row>
        <row r="1551">
          <cell r="A1551" t="str">
            <v>KAJI WATERFLOOD OPTIMIZATION2. Middle Value</v>
          </cell>
          <cell r="B1551" t="str">
            <v>Oil-Gas</v>
          </cell>
          <cell r="C1551" t="str">
            <v>2. Middle Value</v>
          </cell>
          <cell r="D1551" t="str">
            <v>KAJI WATERFLOOD OPTIMIZATION</v>
          </cell>
          <cell r="E1551" t="str">
            <v>KAJI</v>
          </cell>
          <cell r="F1551" t="str">
            <v>E0. On Production</v>
          </cell>
          <cell r="G1551" t="str">
            <v>PT MEDCO E&amp;P RIMAU</v>
          </cell>
          <cell r="H1551">
            <v>148.67500000000001</v>
          </cell>
          <cell r="K1551">
            <v>2825</v>
          </cell>
          <cell r="L1551" t="str">
            <v/>
          </cell>
          <cell r="M1551">
            <v>0.23</v>
          </cell>
          <cell r="N1551">
            <v>200</v>
          </cell>
          <cell r="O1551">
            <v>0</v>
          </cell>
          <cell r="P1551" t="str">
            <v/>
          </cell>
          <cell r="Q1551">
            <v>0.23318169999999999</v>
          </cell>
          <cell r="R1551">
            <v>202.37880000000001</v>
          </cell>
          <cell r="S1551">
            <v>0.69816809999999996</v>
          </cell>
          <cell r="T1551">
            <v>0.65473539999999997</v>
          </cell>
          <cell r="U1551">
            <v>21.571746350828953</v>
          </cell>
          <cell r="V1551">
            <v>2.9121734676936281E-2</v>
          </cell>
          <cell r="AA1551">
            <v>18.7895</v>
          </cell>
          <cell r="AB1551">
            <v>55.878480000000003</v>
          </cell>
          <cell r="AC1551">
            <v>0.2347784</v>
          </cell>
          <cell r="AD1551">
            <v>34.905678620000003</v>
          </cell>
          <cell r="AE1551">
            <v>18.288440000000001</v>
          </cell>
          <cell r="AF1551">
            <v>232.00649999999999</v>
          </cell>
        </row>
        <row r="1552">
          <cell r="A1552" t="str">
            <v>KAJI WATERFLOOD OPTIMIZATION3. High Value</v>
          </cell>
          <cell r="B1552" t="str">
            <v>Oil-Gas</v>
          </cell>
          <cell r="C1552" t="str">
            <v>3. High Value</v>
          </cell>
          <cell r="D1552" t="str">
            <v>KAJI WATERFLOOD OPTIMIZATION</v>
          </cell>
          <cell r="E1552" t="str">
            <v>KAJI</v>
          </cell>
          <cell r="F1552" t="str">
            <v>E0. On Production</v>
          </cell>
          <cell r="G1552" t="str">
            <v>PT MEDCO E&amp;P RIMAU</v>
          </cell>
          <cell r="H1552">
            <v>148.67500000000001</v>
          </cell>
          <cell r="K1552">
            <v>2825</v>
          </cell>
          <cell r="L1552" t="str">
            <v/>
          </cell>
          <cell r="M1552">
            <v>0.23</v>
          </cell>
          <cell r="N1552">
            <v>200</v>
          </cell>
          <cell r="O1552">
            <v>0</v>
          </cell>
          <cell r="P1552" t="str">
            <v/>
          </cell>
          <cell r="Q1552">
            <v>0.23318169999999999</v>
          </cell>
          <cell r="R1552">
            <v>202.37880000000001</v>
          </cell>
          <cell r="S1552">
            <v>0.69816809999999996</v>
          </cell>
          <cell r="T1552">
            <v>0.65473539999999997</v>
          </cell>
          <cell r="U1552">
            <v>21.571746350828953</v>
          </cell>
          <cell r="V1552">
            <v>2.9121734676936281E-2</v>
          </cell>
          <cell r="AA1552">
            <v>18.7895</v>
          </cell>
          <cell r="AB1552">
            <v>55.878480000000003</v>
          </cell>
          <cell r="AC1552">
            <v>0.2347784</v>
          </cell>
          <cell r="AD1552">
            <v>34.905678620000003</v>
          </cell>
          <cell r="AE1552">
            <v>18.288440000000001</v>
          </cell>
          <cell r="AF1552">
            <v>232.00649999999999</v>
          </cell>
        </row>
        <row r="1553">
          <cell r="A1553" t="str">
            <v>KALABAU - BASE1. Low Value</v>
          </cell>
          <cell r="B1553" t="str">
            <v>Oil-Gas</v>
          </cell>
          <cell r="C1553" t="str">
            <v>1. Low Value</v>
          </cell>
          <cell r="D1553" t="str">
            <v>KALABAU - BASE</v>
          </cell>
          <cell r="E1553" t="str">
            <v>KALABAU</v>
          </cell>
          <cell r="F1553" t="str">
            <v>E7. Production Not Viable</v>
          </cell>
          <cell r="G1553" t="str">
            <v>PT MEDCO E&amp;P RIMAU</v>
          </cell>
          <cell r="H1553">
            <v>4.2149999999999999</v>
          </cell>
          <cell r="K1553">
            <v>3018</v>
          </cell>
          <cell r="L1553" t="str">
            <v/>
          </cell>
          <cell r="M1553">
            <v>0.17499999999999999</v>
          </cell>
          <cell r="N1553" t="str">
            <v/>
          </cell>
          <cell r="P1553" t="str">
            <v/>
          </cell>
          <cell r="Q1553">
            <v>0.17871709999999999</v>
          </cell>
          <cell r="R1553">
            <v>73.828739999999996</v>
          </cell>
          <cell r="S1553">
            <v>0.45008350000000003</v>
          </cell>
          <cell r="T1553">
            <v>0.81928900000000004</v>
          </cell>
          <cell r="U1553">
            <v>4.8654361904776673</v>
          </cell>
          <cell r="V1553">
            <v>6.5683111382036728E-3</v>
          </cell>
          <cell r="X1553">
            <v>0.42790987497552713</v>
          </cell>
          <cell r="Z1553">
            <v>0.79923015159846189</v>
          </cell>
          <cell r="AA1553">
            <v>43.563290000000002</v>
          </cell>
          <cell r="AB1553">
            <v>1.6496759999999999</v>
          </cell>
          <cell r="AC1553">
            <v>0.31871440000000001</v>
          </cell>
          <cell r="AD1553">
            <v>1.3433811959999999</v>
          </cell>
          <cell r="AE1553">
            <v>3.7458779999999998</v>
          </cell>
          <cell r="AF1553">
            <v>0.48749480000000001</v>
          </cell>
        </row>
        <row r="1554">
          <cell r="A1554" t="str">
            <v>KALABAU - BASE2. Middle Value</v>
          </cell>
          <cell r="B1554" t="str">
            <v>Oil-Gas</v>
          </cell>
          <cell r="C1554" t="str">
            <v>2. Middle Value</v>
          </cell>
          <cell r="D1554" t="str">
            <v>KALABAU - BASE</v>
          </cell>
          <cell r="E1554" t="str">
            <v>KALABAU</v>
          </cell>
          <cell r="F1554" t="str">
            <v>E7. Production Not Viable</v>
          </cell>
          <cell r="G1554" t="str">
            <v>PT MEDCO E&amp;P RIMAU</v>
          </cell>
          <cell r="H1554">
            <v>4.2149999999999999</v>
          </cell>
          <cell r="K1554">
            <v>3018</v>
          </cell>
          <cell r="L1554" t="str">
            <v/>
          </cell>
          <cell r="M1554">
            <v>0.17499999999999999</v>
          </cell>
          <cell r="N1554" t="str">
            <v/>
          </cell>
          <cell r="P1554" t="str">
            <v/>
          </cell>
          <cell r="Q1554">
            <v>0.17871709999999999</v>
          </cell>
          <cell r="R1554">
            <v>73.828739999999996</v>
          </cell>
          <cell r="S1554">
            <v>0.45008350000000003</v>
          </cell>
          <cell r="T1554">
            <v>0.81928900000000004</v>
          </cell>
          <cell r="U1554">
            <v>4.8654361904776673</v>
          </cell>
          <cell r="V1554">
            <v>6.5683111382036728E-3</v>
          </cell>
          <cell r="X1554">
            <v>0.42790987497552713</v>
          </cell>
          <cell r="Z1554">
            <v>0.79923015159846189</v>
          </cell>
          <cell r="AA1554">
            <v>43.563290000000002</v>
          </cell>
          <cell r="AB1554">
            <v>1.6496759999999999</v>
          </cell>
          <cell r="AC1554">
            <v>0.31871440000000001</v>
          </cell>
          <cell r="AD1554">
            <v>1.3433811959999999</v>
          </cell>
          <cell r="AE1554">
            <v>3.7458779999999998</v>
          </cell>
          <cell r="AF1554">
            <v>0.48749480000000001</v>
          </cell>
        </row>
        <row r="1555">
          <cell r="A1555" t="str">
            <v>KALABAU - BASE3. High Value</v>
          </cell>
          <cell r="B1555" t="str">
            <v>Oil-Gas</v>
          </cell>
          <cell r="C1555" t="str">
            <v>3. High Value</v>
          </cell>
          <cell r="D1555" t="str">
            <v>KALABAU - BASE</v>
          </cell>
          <cell r="E1555" t="str">
            <v>KALABAU</v>
          </cell>
          <cell r="F1555" t="str">
            <v>E7. Production Not Viable</v>
          </cell>
          <cell r="G1555" t="str">
            <v>PT MEDCO E&amp;P RIMAU</v>
          </cell>
          <cell r="H1555">
            <v>4.2149999999999999</v>
          </cell>
          <cell r="K1555">
            <v>3018</v>
          </cell>
          <cell r="L1555" t="str">
            <v/>
          </cell>
          <cell r="M1555">
            <v>0.17499999999999999</v>
          </cell>
          <cell r="N1555" t="str">
            <v/>
          </cell>
          <cell r="P1555" t="str">
            <v/>
          </cell>
          <cell r="Q1555">
            <v>0.17871709999999999</v>
          </cell>
          <cell r="R1555">
            <v>73.828739999999996</v>
          </cell>
          <cell r="S1555">
            <v>0.45008350000000003</v>
          </cell>
          <cell r="T1555">
            <v>0.81928900000000004</v>
          </cell>
          <cell r="U1555">
            <v>4.8654361904776673</v>
          </cell>
          <cell r="V1555">
            <v>6.5683111382036728E-3</v>
          </cell>
          <cell r="X1555">
            <v>0.42790987497552713</v>
          </cell>
          <cell r="Z1555">
            <v>0.79923015159846189</v>
          </cell>
          <cell r="AA1555">
            <v>43.563290000000002</v>
          </cell>
          <cell r="AB1555">
            <v>1.6496759999999999</v>
          </cell>
          <cell r="AC1555">
            <v>0.31871440000000001</v>
          </cell>
          <cell r="AD1555">
            <v>1.3433811959999999</v>
          </cell>
          <cell r="AE1555">
            <v>3.7458779999999998</v>
          </cell>
          <cell r="AF1555">
            <v>0.48749480000000001</v>
          </cell>
        </row>
        <row r="1556">
          <cell r="A1556" t="str">
            <v>MV - BASE1. Low Value</v>
          </cell>
          <cell r="B1556" t="str">
            <v>Oil-Gas</v>
          </cell>
          <cell r="C1556" t="str">
            <v>1. Low Value</v>
          </cell>
          <cell r="D1556" t="str">
            <v>MV - BASE</v>
          </cell>
          <cell r="E1556" t="str">
            <v>MV</v>
          </cell>
          <cell r="F1556" t="str">
            <v>X3. Development Not Viable</v>
          </cell>
          <cell r="G1556" t="str">
            <v>PT PERTAMINA HULU ENERGI OFFSHORE NORTH WEST JAVA</v>
          </cell>
          <cell r="H1556">
            <v>2</v>
          </cell>
          <cell r="K1556">
            <v>2700</v>
          </cell>
          <cell r="L1556">
            <v>64.900000000000006</v>
          </cell>
          <cell r="N1556" t="str">
            <v/>
          </cell>
          <cell r="P1556" t="str">
            <v/>
          </cell>
          <cell r="Q1556">
            <v>0.2519441</v>
          </cell>
          <cell r="R1556">
            <v>736.87800000000004</v>
          </cell>
          <cell r="S1556">
            <v>0.65405809999999998</v>
          </cell>
          <cell r="T1556">
            <v>0.83918150000000002</v>
          </cell>
          <cell r="U1556">
            <v>101.89949053481268</v>
          </cell>
          <cell r="V1556">
            <v>0.13756373168905545</v>
          </cell>
          <cell r="AA1556">
            <v>145.14179999999999</v>
          </cell>
          <cell r="AB1556">
            <v>49.958970000000001</v>
          </cell>
          <cell r="AC1556">
            <v>0.23645040000000001</v>
          </cell>
          <cell r="AD1556">
            <v>0.47290080000000001</v>
          </cell>
          <cell r="AE1556">
            <v>8.3413830000000004</v>
          </cell>
          <cell r="AF1556">
            <v>45.529269999999997</v>
          </cell>
        </row>
        <row r="1557">
          <cell r="A1557" t="str">
            <v>MV - BASE2. Middle Value</v>
          </cell>
          <cell r="B1557" t="str">
            <v>Oil-Gas</v>
          </cell>
          <cell r="C1557" t="str">
            <v>2. Middle Value</v>
          </cell>
          <cell r="D1557" t="str">
            <v>MV - BASE</v>
          </cell>
          <cell r="E1557" t="str">
            <v>MV</v>
          </cell>
          <cell r="F1557" t="str">
            <v>X3. Development Not Viable</v>
          </cell>
          <cell r="G1557" t="str">
            <v>PT PERTAMINA HULU ENERGI OFFSHORE NORTH WEST JAVA</v>
          </cell>
          <cell r="H1557">
            <v>15</v>
          </cell>
          <cell r="K1557">
            <v>2700</v>
          </cell>
          <cell r="L1557">
            <v>64.900000000000006</v>
          </cell>
          <cell r="N1557" t="str">
            <v/>
          </cell>
          <cell r="P1557" t="str">
            <v/>
          </cell>
          <cell r="Q1557">
            <v>0.2519441</v>
          </cell>
          <cell r="R1557">
            <v>736.87800000000004</v>
          </cell>
          <cell r="S1557">
            <v>0.65405809999999998</v>
          </cell>
          <cell r="T1557">
            <v>0.83918150000000002</v>
          </cell>
          <cell r="U1557">
            <v>101.89949053481268</v>
          </cell>
          <cell r="V1557">
            <v>0.13756373168905545</v>
          </cell>
          <cell r="AA1557">
            <v>145.14179999999999</v>
          </cell>
          <cell r="AB1557">
            <v>49.958970000000001</v>
          </cell>
          <cell r="AC1557">
            <v>0.23645040000000001</v>
          </cell>
          <cell r="AD1557">
            <v>3.5467560000000002</v>
          </cell>
          <cell r="AE1557">
            <v>8.3413830000000004</v>
          </cell>
          <cell r="AF1557">
            <v>45.529269999999997</v>
          </cell>
        </row>
        <row r="1558">
          <cell r="A1558" t="str">
            <v>MV - BASE3. High Value</v>
          </cell>
          <cell r="B1558" t="str">
            <v>Oil-Gas</v>
          </cell>
          <cell r="C1558" t="str">
            <v>3. High Value</v>
          </cell>
          <cell r="D1558" t="str">
            <v>MV - BASE</v>
          </cell>
          <cell r="E1558" t="str">
            <v>MV</v>
          </cell>
          <cell r="F1558" t="str">
            <v>X3. Development Not Viable</v>
          </cell>
          <cell r="G1558" t="str">
            <v>PT PERTAMINA HULU ENERGI OFFSHORE NORTH WEST JAVA</v>
          </cell>
          <cell r="H1558">
            <v>20</v>
          </cell>
          <cell r="K1558">
            <v>2700</v>
          </cell>
          <cell r="L1558">
            <v>64.900000000000006</v>
          </cell>
          <cell r="N1558" t="str">
            <v/>
          </cell>
          <cell r="P1558" t="str">
            <v/>
          </cell>
          <cell r="Q1558">
            <v>0.2519441</v>
          </cell>
          <cell r="R1558">
            <v>736.87800000000004</v>
          </cell>
          <cell r="S1558">
            <v>0.65405809999999998</v>
          </cell>
          <cell r="T1558">
            <v>0.83918150000000002</v>
          </cell>
          <cell r="U1558">
            <v>101.89949053481268</v>
          </cell>
          <cell r="V1558">
            <v>0.13756373168905545</v>
          </cell>
          <cell r="AA1558">
            <v>145.14179999999999</v>
          </cell>
          <cell r="AB1558">
            <v>49.958970000000001</v>
          </cell>
          <cell r="AC1558">
            <v>0.23645040000000001</v>
          </cell>
          <cell r="AD1558">
            <v>4.7290080000000003</v>
          </cell>
          <cell r="AE1558">
            <v>8.3413830000000004</v>
          </cell>
          <cell r="AF1558">
            <v>45.529269999999997</v>
          </cell>
        </row>
        <row r="1559">
          <cell r="A1559" t="str">
            <v>NAU - BASE1. Low Value</v>
          </cell>
          <cell r="B1559" t="str">
            <v>Oil-Gas</v>
          </cell>
          <cell r="C1559" t="str">
            <v>1. Low Value</v>
          </cell>
          <cell r="D1559" t="str">
            <v>NAU - BASE</v>
          </cell>
          <cell r="E1559" t="str">
            <v>NAU</v>
          </cell>
          <cell r="F1559" t="str">
            <v>E7. Production Not Viable</v>
          </cell>
          <cell r="G1559" t="str">
            <v>PT MEDCO E&amp;P INDONESIA</v>
          </cell>
          <cell r="H1559">
            <v>15.397</v>
          </cell>
          <cell r="K1559">
            <v>5310</v>
          </cell>
          <cell r="L1559">
            <v>122.65</v>
          </cell>
          <cell r="M1559">
            <v>0.17</v>
          </cell>
          <cell r="N1559" t="str">
            <v/>
          </cell>
          <cell r="O1559">
            <v>0</v>
          </cell>
          <cell r="P1559">
            <v>0.78</v>
          </cell>
          <cell r="Q1559">
            <v>0.18445300000000001</v>
          </cell>
          <cell r="R1559">
            <v>59.854300000000002</v>
          </cell>
          <cell r="S1559">
            <v>0.41839019999999999</v>
          </cell>
          <cell r="T1559">
            <v>0.77983840000000004</v>
          </cell>
          <cell r="U1559">
            <v>3.6021948343233592</v>
          </cell>
          <cell r="V1559">
            <v>4.8629425042244741E-3</v>
          </cell>
          <cell r="AA1559">
            <v>22.60867</v>
          </cell>
          <cell r="AB1559">
            <v>6.7120949999999997</v>
          </cell>
          <cell r="AC1559">
            <v>0.3223319</v>
          </cell>
          <cell r="AD1559">
            <v>4.9629442642999999</v>
          </cell>
          <cell r="AE1559">
            <v>8.3413830000000004</v>
          </cell>
          <cell r="AF1559">
            <v>17.776029999999999</v>
          </cell>
        </row>
        <row r="1560">
          <cell r="A1560" t="str">
            <v>NAU - BASE2. Middle Value</v>
          </cell>
          <cell r="B1560" t="str">
            <v>Oil-Gas</v>
          </cell>
          <cell r="C1560" t="str">
            <v>2. Middle Value</v>
          </cell>
          <cell r="D1560" t="str">
            <v>NAU - BASE</v>
          </cell>
          <cell r="E1560" t="str">
            <v>NAU</v>
          </cell>
          <cell r="F1560" t="str">
            <v>E7. Production Not Viable</v>
          </cell>
          <cell r="G1560" t="str">
            <v>PT MEDCO E&amp;P INDONESIA</v>
          </cell>
          <cell r="H1560">
            <v>15.397</v>
          </cell>
          <cell r="K1560">
            <v>5310</v>
          </cell>
          <cell r="L1560">
            <v>122.65</v>
          </cell>
          <cell r="M1560">
            <v>0.17</v>
          </cell>
          <cell r="N1560" t="str">
            <v/>
          </cell>
          <cell r="O1560">
            <v>0</v>
          </cell>
          <cell r="P1560">
            <v>0.78</v>
          </cell>
          <cell r="Q1560">
            <v>0.18445300000000001</v>
          </cell>
          <cell r="R1560">
            <v>59.854300000000002</v>
          </cell>
          <cell r="S1560">
            <v>0.41839019999999999</v>
          </cell>
          <cell r="T1560">
            <v>0.77983840000000004</v>
          </cell>
          <cell r="U1560">
            <v>3.6021948343233592</v>
          </cell>
          <cell r="V1560">
            <v>4.8629425042244741E-3</v>
          </cell>
          <cell r="AA1560">
            <v>22.60867</v>
          </cell>
          <cell r="AB1560">
            <v>6.7120949999999997</v>
          </cell>
          <cell r="AC1560">
            <v>0.3223319</v>
          </cell>
          <cell r="AD1560">
            <v>4.9629442642999999</v>
          </cell>
          <cell r="AE1560">
            <v>8.3413830000000004</v>
          </cell>
          <cell r="AF1560">
            <v>17.776029999999999</v>
          </cell>
        </row>
        <row r="1561">
          <cell r="A1561" t="str">
            <v>NAU - BASE3. High Value</v>
          </cell>
          <cell r="B1561" t="str">
            <v>Oil-Gas</v>
          </cell>
          <cell r="C1561" t="str">
            <v>3. High Value</v>
          </cell>
          <cell r="D1561" t="str">
            <v>NAU - BASE</v>
          </cell>
          <cell r="E1561" t="str">
            <v>NAU</v>
          </cell>
          <cell r="F1561" t="str">
            <v>E7. Production Not Viable</v>
          </cell>
          <cell r="G1561" t="str">
            <v>PT MEDCO E&amp;P INDONESIA</v>
          </cell>
          <cell r="H1561">
            <v>15.397</v>
          </cell>
          <cell r="K1561">
            <v>5310</v>
          </cell>
          <cell r="L1561">
            <v>122.65</v>
          </cell>
          <cell r="M1561">
            <v>0.17</v>
          </cell>
          <cell r="N1561" t="str">
            <v/>
          </cell>
          <cell r="O1561">
            <v>0</v>
          </cell>
          <cell r="P1561">
            <v>0.78</v>
          </cell>
          <cell r="Q1561">
            <v>0.18445300000000001</v>
          </cell>
          <cell r="R1561">
            <v>59.854300000000002</v>
          </cell>
          <cell r="S1561">
            <v>0.41839019999999999</v>
          </cell>
          <cell r="T1561">
            <v>0.77983840000000004</v>
          </cell>
          <cell r="U1561">
            <v>3.6021948343233592</v>
          </cell>
          <cell r="V1561">
            <v>4.8629425042244741E-3</v>
          </cell>
          <cell r="AA1561">
            <v>22.60867</v>
          </cell>
          <cell r="AB1561">
            <v>6.7120949999999997</v>
          </cell>
          <cell r="AC1561">
            <v>0.3223319</v>
          </cell>
          <cell r="AD1561">
            <v>4.9629442642999999</v>
          </cell>
          <cell r="AE1561">
            <v>8.3413830000000004</v>
          </cell>
          <cell r="AF1561">
            <v>17.776029999999999</v>
          </cell>
        </row>
        <row r="1562">
          <cell r="A1562" t="str">
            <v>NELAYAN - BASE1. Low Value</v>
          </cell>
          <cell r="B1562" t="str">
            <v>Oil-Gas</v>
          </cell>
          <cell r="C1562" t="str">
            <v>1. Low Value</v>
          </cell>
          <cell r="D1562" t="str">
            <v>NELAYAN - BASE</v>
          </cell>
          <cell r="E1562" t="str">
            <v>NELAYAN</v>
          </cell>
          <cell r="F1562" t="str">
            <v>E0. On Production</v>
          </cell>
          <cell r="G1562" t="str">
            <v>STAR ENERGY (KAKAP) LTD.</v>
          </cell>
          <cell r="H1562">
            <v>3.8010000000000002</v>
          </cell>
          <cell r="K1562">
            <v>6500</v>
          </cell>
          <cell r="L1562">
            <v>117.15</v>
          </cell>
          <cell r="M1562">
            <v>0.182</v>
          </cell>
          <cell r="N1562">
            <v>100</v>
          </cell>
          <cell r="O1562">
            <v>0</v>
          </cell>
          <cell r="P1562" t="str">
            <v/>
          </cell>
          <cell r="Q1562">
            <v>0.18711539999999999</v>
          </cell>
          <cell r="R1562">
            <v>126.2432</v>
          </cell>
          <cell r="S1562">
            <v>0.57938579999999995</v>
          </cell>
          <cell r="T1562">
            <v>0.76790760000000002</v>
          </cell>
          <cell r="U1562">
            <v>10.509797291745196</v>
          </cell>
          <cell r="V1562">
            <v>1.4188166468350197E-2</v>
          </cell>
          <cell r="AA1562">
            <v>127.6133</v>
          </cell>
          <cell r="AB1562">
            <v>33.137709999999998</v>
          </cell>
          <cell r="AC1562">
            <v>0.33514519999999998</v>
          </cell>
          <cell r="AD1562">
            <v>1.2738869051999999</v>
          </cell>
          <cell r="AE1562">
            <v>6.4900520000000004</v>
          </cell>
          <cell r="AF1562">
            <v>56.153669999999998</v>
          </cell>
        </row>
        <row r="1563">
          <cell r="A1563" t="str">
            <v>NELAYAN - BASE2. Middle Value</v>
          </cell>
          <cell r="B1563" t="str">
            <v>Oil-Gas</v>
          </cell>
          <cell r="C1563" t="str">
            <v>2. Middle Value</v>
          </cell>
          <cell r="D1563" t="str">
            <v>NELAYAN - BASE</v>
          </cell>
          <cell r="E1563" t="str">
            <v>NELAYAN</v>
          </cell>
          <cell r="F1563" t="str">
            <v>E0. On Production</v>
          </cell>
          <cell r="G1563" t="str">
            <v>STAR ENERGY (KAKAP) LTD.</v>
          </cell>
          <cell r="H1563">
            <v>3.8010000000000002</v>
          </cell>
          <cell r="K1563">
            <v>6500</v>
          </cell>
          <cell r="L1563">
            <v>117.15</v>
          </cell>
          <cell r="M1563">
            <v>0.182</v>
          </cell>
          <cell r="N1563">
            <v>100</v>
          </cell>
          <cell r="O1563">
            <v>0</v>
          </cell>
          <cell r="P1563" t="str">
            <v/>
          </cell>
          <cell r="Q1563">
            <v>0.18711539999999999</v>
          </cell>
          <cell r="R1563">
            <v>126.2432</v>
          </cell>
          <cell r="S1563">
            <v>0.57938579999999995</v>
          </cell>
          <cell r="T1563">
            <v>0.76790760000000002</v>
          </cell>
          <cell r="U1563">
            <v>10.509797291745196</v>
          </cell>
          <cell r="V1563">
            <v>1.4188166468350197E-2</v>
          </cell>
          <cell r="AA1563">
            <v>127.6133</v>
          </cell>
          <cell r="AB1563">
            <v>33.137709999999998</v>
          </cell>
          <cell r="AC1563">
            <v>0.33514519999999998</v>
          </cell>
          <cell r="AD1563">
            <v>1.2738869051999999</v>
          </cell>
          <cell r="AE1563">
            <v>6.4900520000000004</v>
          </cell>
          <cell r="AF1563">
            <v>56.153669999999998</v>
          </cell>
        </row>
        <row r="1564">
          <cell r="A1564" t="str">
            <v>NELAYAN - BASE3. High Value</v>
          </cell>
          <cell r="B1564" t="str">
            <v>Oil-Gas</v>
          </cell>
          <cell r="C1564" t="str">
            <v>3. High Value</v>
          </cell>
          <cell r="D1564" t="str">
            <v>NELAYAN - BASE</v>
          </cell>
          <cell r="E1564" t="str">
            <v>NELAYAN</v>
          </cell>
          <cell r="F1564" t="str">
            <v>E0. On Production</v>
          </cell>
          <cell r="G1564" t="str">
            <v>STAR ENERGY (KAKAP) LTD.</v>
          </cell>
          <cell r="H1564">
            <v>3.8010000000000002</v>
          </cell>
          <cell r="K1564">
            <v>6500</v>
          </cell>
          <cell r="L1564">
            <v>117.15</v>
          </cell>
          <cell r="M1564">
            <v>0.182</v>
          </cell>
          <cell r="N1564">
            <v>100</v>
          </cell>
          <cell r="O1564">
            <v>0</v>
          </cell>
          <cell r="P1564" t="str">
            <v/>
          </cell>
          <cell r="Q1564">
            <v>0.18711539999999999</v>
          </cell>
          <cell r="R1564">
            <v>126.2432</v>
          </cell>
          <cell r="S1564">
            <v>0.57938579999999995</v>
          </cell>
          <cell r="T1564">
            <v>0.76790760000000002</v>
          </cell>
          <cell r="U1564">
            <v>10.509797291745196</v>
          </cell>
          <cell r="V1564">
            <v>1.4188166468350197E-2</v>
          </cell>
          <cell r="AA1564">
            <v>127.6133</v>
          </cell>
          <cell r="AB1564">
            <v>33.137709999999998</v>
          </cell>
          <cell r="AC1564">
            <v>0.33514519999999998</v>
          </cell>
          <cell r="AD1564">
            <v>1.2738869051999999</v>
          </cell>
          <cell r="AE1564">
            <v>6.4900520000000004</v>
          </cell>
          <cell r="AF1564">
            <v>56.153669999999998</v>
          </cell>
        </row>
        <row r="1565">
          <cell r="A1565" t="str">
            <v>NIEF UTARA A - BASE1. Low Value</v>
          </cell>
          <cell r="B1565" t="str">
            <v>Oil-Gas</v>
          </cell>
          <cell r="C1565" t="str">
            <v>1. Low Value</v>
          </cell>
          <cell r="D1565" t="str">
            <v>NIEF UTARA A - BASE</v>
          </cell>
          <cell r="E1565" t="str">
            <v>NIEF UTARA A</v>
          </cell>
          <cell r="F1565" t="str">
            <v>E1. Production on Hold</v>
          </cell>
          <cell r="G1565" t="str">
            <v>CITIC SERAM ENERGY LTD.</v>
          </cell>
          <cell r="H1565">
            <v>1.5409999999999999</v>
          </cell>
          <cell r="K1565">
            <v>5600</v>
          </cell>
          <cell r="L1565">
            <v>81.400000000000006</v>
          </cell>
          <cell r="M1565">
            <v>0.06</v>
          </cell>
          <cell r="N1565" t="str">
            <v/>
          </cell>
          <cell r="P1565" t="str">
            <v/>
          </cell>
          <cell r="Q1565">
            <v>7.0811750000000007E-2</v>
          </cell>
          <cell r="R1565">
            <v>201.2441</v>
          </cell>
          <cell r="S1565">
            <v>0.4444263</v>
          </cell>
          <cell r="T1565">
            <v>0.77576040000000002</v>
          </cell>
          <cell r="U1565">
            <v>4.913102697018819</v>
          </cell>
          <cell r="V1565">
            <v>6.6326606504727393E-3</v>
          </cell>
          <cell r="AA1565">
            <v>43.413800000000002</v>
          </cell>
          <cell r="AB1565">
            <v>3.1337489999999999</v>
          </cell>
          <cell r="AC1565">
            <v>0.37895410000000002</v>
          </cell>
          <cell r="AD1565">
            <v>0.58396826810000002</v>
          </cell>
          <cell r="AE1565">
            <v>2.1747390000000002</v>
          </cell>
          <cell r="AF1565">
            <v>2.474132</v>
          </cell>
        </row>
        <row r="1566">
          <cell r="A1566" t="str">
            <v>NIEF UTARA A - BASE2. Middle Value</v>
          </cell>
          <cell r="B1566" t="str">
            <v>Oil-Gas</v>
          </cell>
          <cell r="C1566" t="str">
            <v>2. Middle Value</v>
          </cell>
          <cell r="D1566" t="str">
            <v>NIEF UTARA A - BASE</v>
          </cell>
          <cell r="E1566" t="str">
            <v>NIEF UTARA A</v>
          </cell>
          <cell r="F1566" t="str">
            <v>E1. Production on Hold</v>
          </cell>
          <cell r="G1566" t="str">
            <v>CITIC SERAM ENERGY LTD.</v>
          </cell>
          <cell r="H1566">
            <v>4.5019999999999998</v>
          </cell>
          <cell r="K1566">
            <v>5600</v>
          </cell>
          <cell r="L1566">
            <v>81.400000000000006</v>
          </cell>
          <cell r="M1566">
            <v>0.06</v>
          </cell>
          <cell r="N1566" t="str">
            <v/>
          </cell>
          <cell r="P1566" t="str">
            <v/>
          </cell>
          <cell r="Q1566">
            <v>7.0811750000000007E-2</v>
          </cell>
          <cell r="R1566">
            <v>201.2441</v>
          </cell>
          <cell r="S1566">
            <v>0.4444263</v>
          </cell>
          <cell r="T1566">
            <v>0.77576040000000002</v>
          </cell>
          <cell r="U1566">
            <v>4.913102697018819</v>
          </cell>
          <cell r="V1566">
            <v>6.6326606504727393E-3</v>
          </cell>
          <cell r="AA1566">
            <v>43.413800000000002</v>
          </cell>
          <cell r="AB1566">
            <v>3.1337489999999999</v>
          </cell>
          <cell r="AC1566">
            <v>0.37895410000000002</v>
          </cell>
          <cell r="AD1566">
            <v>1.7060513582000001</v>
          </cell>
          <cell r="AE1566">
            <v>2.1747390000000002</v>
          </cell>
          <cell r="AF1566">
            <v>2.474132</v>
          </cell>
        </row>
        <row r="1567">
          <cell r="A1567" t="str">
            <v>NIEF UTARA A - BASE3. High Value</v>
          </cell>
          <cell r="B1567" t="str">
            <v>Oil-Gas</v>
          </cell>
          <cell r="C1567" t="str">
            <v>3. High Value</v>
          </cell>
          <cell r="D1567" t="str">
            <v>NIEF UTARA A - BASE</v>
          </cell>
          <cell r="E1567" t="str">
            <v>NIEF UTARA A</v>
          </cell>
          <cell r="F1567" t="str">
            <v>E1. Production on Hold</v>
          </cell>
          <cell r="G1567" t="str">
            <v>CITIC SERAM ENERGY LTD.</v>
          </cell>
          <cell r="H1567">
            <v>9.3529999999999998</v>
          </cell>
          <cell r="K1567">
            <v>5600</v>
          </cell>
          <cell r="L1567">
            <v>81.400000000000006</v>
          </cell>
          <cell r="M1567">
            <v>0.06</v>
          </cell>
          <cell r="N1567" t="str">
            <v/>
          </cell>
          <cell r="P1567" t="str">
            <v/>
          </cell>
          <cell r="Q1567">
            <v>7.0811750000000007E-2</v>
          </cell>
          <cell r="R1567">
            <v>201.2441</v>
          </cell>
          <cell r="S1567">
            <v>0.4444263</v>
          </cell>
          <cell r="T1567">
            <v>0.77576040000000002</v>
          </cell>
          <cell r="U1567">
            <v>4.913102697018819</v>
          </cell>
          <cell r="V1567">
            <v>6.6326606504727393E-3</v>
          </cell>
          <cell r="AA1567">
            <v>43.413800000000002</v>
          </cell>
          <cell r="AB1567">
            <v>3.1337489999999999</v>
          </cell>
          <cell r="AC1567">
            <v>0.37895410000000002</v>
          </cell>
          <cell r="AD1567">
            <v>3.5443576973000002</v>
          </cell>
          <cell r="AE1567">
            <v>2.1747390000000002</v>
          </cell>
          <cell r="AF1567">
            <v>2.474132</v>
          </cell>
        </row>
        <row r="1568">
          <cell r="A1568" t="str">
            <v>TANJUNG LABAN - UNITISASI - RIMAU - BASE1. Low Value</v>
          </cell>
          <cell r="B1568" t="str">
            <v>Oil-Gas</v>
          </cell>
          <cell r="C1568" t="str">
            <v>1. Low Value</v>
          </cell>
          <cell r="D1568" t="str">
            <v>TANJUNG LABAN - UNITISASI - RIMAU - BASE</v>
          </cell>
          <cell r="E1568" t="str">
            <v>TANJUNG LABAN</v>
          </cell>
          <cell r="F1568" t="str">
            <v>E0. On Production</v>
          </cell>
          <cell r="G1568" t="str">
            <v>PT MEDCO E&amp;P RIMAU</v>
          </cell>
          <cell r="H1568">
            <v>3.0369999999999999</v>
          </cell>
          <cell r="K1568">
            <v>2686</v>
          </cell>
          <cell r="L1568">
            <v>82.5</v>
          </cell>
          <cell r="M1568">
            <v>0.21</v>
          </cell>
          <cell r="N1568">
            <v>480</v>
          </cell>
          <cell r="O1568">
            <v>0</v>
          </cell>
          <cell r="P1568" t="str">
            <v/>
          </cell>
          <cell r="Q1568">
            <v>0.2099269</v>
          </cell>
          <cell r="R1568">
            <v>478.49459999999999</v>
          </cell>
          <cell r="S1568">
            <v>0.69969340000000002</v>
          </cell>
          <cell r="T1568">
            <v>0.60758630000000002</v>
          </cell>
          <cell r="U1568">
            <v>42.703245540854319</v>
          </cell>
          <cell r="V1568">
            <v>5.7649138194925668E-2</v>
          </cell>
          <cell r="X1568">
            <v>1.9721020842967578</v>
          </cell>
          <cell r="Z1568">
            <v>4.3618575843840404</v>
          </cell>
          <cell r="AA1568">
            <v>31.753540000000001</v>
          </cell>
          <cell r="AB1568">
            <v>4.3578520000000003</v>
          </cell>
          <cell r="AC1568">
            <v>0.27831630000000002</v>
          </cell>
          <cell r="AD1568">
            <v>0.84524660309999999</v>
          </cell>
          <cell r="AE1568">
            <v>8.0577470000000009</v>
          </cell>
          <cell r="AF1568">
            <v>1.973527</v>
          </cell>
        </row>
        <row r="1569">
          <cell r="A1569" t="str">
            <v>TANJUNG LABAN - UNITISASI - RIMAU - BASE2. Middle Value</v>
          </cell>
          <cell r="B1569" t="str">
            <v>Oil-Gas</v>
          </cell>
          <cell r="C1569" t="str">
            <v>2. Middle Value</v>
          </cell>
          <cell r="D1569" t="str">
            <v>TANJUNG LABAN - UNITISASI - RIMAU - BASE</v>
          </cell>
          <cell r="E1569" t="str">
            <v>TANJUNG LABAN</v>
          </cell>
          <cell r="F1569" t="str">
            <v>E0. On Production</v>
          </cell>
          <cell r="G1569" t="str">
            <v>PT MEDCO E&amp;P RIMAU</v>
          </cell>
          <cell r="H1569">
            <v>3.0369999999999999</v>
          </cell>
          <cell r="K1569">
            <v>2686</v>
          </cell>
          <cell r="L1569">
            <v>82.5</v>
          </cell>
          <cell r="M1569">
            <v>0.21</v>
          </cell>
          <cell r="N1569">
            <v>480</v>
          </cell>
          <cell r="O1569">
            <v>0</v>
          </cell>
          <cell r="P1569" t="str">
            <v/>
          </cell>
          <cell r="Q1569">
            <v>0.2099269</v>
          </cell>
          <cell r="R1569">
            <v>478.49459999999999</v>
          </cell>
          <cell r="S1569">
            <v>0.69969340000000002</v>
          </cell>
          <cell r="T1569">
            <v>0.60758630000000002</v>
          </cell>
          <cell r="U1569">
            <v>42.703245540854319</v>
          </cell>
          <cell r="V1569">
            <v>5.7649138194925668E-2</v>
          </cell>
          <cell r="X1569">
            <v>1.9721020842967578</v>
          </cell>
          <cell r="Z1569">
            <v>4.3618575843840404</v>
          </cell>
          <cell r="AA1569">
            <v>31.753540000000001</v>
          </cell>
          <cell r="AB1569">
            <v>4.3578520000000003</v>
          </cell>
          <cell r="AC1569">
            <v>0.27831630000000002</v>
          </cell>
          <cell r="AD1569">
            <v>0.84524660309999999</v>
          </cell>
          <cell r="AE1569">
            <v>8.0577470000000009</v>
          </cell>
          <cell r="AF1569">
            <v>1.973527</v>
          </cell>
        </row>
        <row r="1570">
          <cell r="A1570" t="str">
            <v>TANJUNG LABAN - UNITISASI - RIMAU - BASE3. High Value</v>
          </cell>
          <cell r="B1570" t="str">
            <v>Oil-Gas</v>
          </cell>
          <cell r="C1570" t="str">
            <v>3. High Value</v>
          </cell>
          <cell r="D1570" t="str">
            <v>TANJUNG LABAN - UNITISASI - RIMAU - BASE</v>
          </cell>
          <cell r="E1570" t="str">
            <v>TANJUNG LABAN</v>
          </cell>
          <cell r="F1570" t="str">
            <v>E0. On Production</v>
          </cell>
          <cell r="G1570" t="str">
            <v>PT MEDCO E&amp;P RIMAU</v>
          </cell>
          <cell r="H1570">
            <v>3.0369999999999999</v>
          </cell>
          <cell r="K1570">
            <v>2686</v>
          </cell>
          <cell r="L1570">
            <v>82.5</v>
          </cell>
          <cell r="M1570">
            <v>0.21</v>
          </cell>
          <cell r="N1570">
            <v>480</v>
          </cell>
          <cell r="O1570">
            <v>0</v>
          </cell>
          <cell r="P1570" t="str">
            <v/>
          </cell>
          <cell r="Q1570">
            <v>0.2099269</v>
          </cell>
          <cell r="R1570">
            <v>478.49459999999999</v>
          </cell>
          <cell r="S1570">
            <v>0.69969340000000002</v>
          </cell>
          <cell r="T1570">
            <v>0.60758630000000002</v>
          </cell>
          <cell r="U1570">
            <v>42.703245540854319</v>
          </cell>
          <cell r="V1570">
            <v>5.7649138194925668E-2</v>
          </cell>
          <cell r="X1570">
            <v>1.9721020842967578</v>
          </cell>
          <cell r="Z1570">
            <v>4.3618575843840404</v>
          </cell>
          <cell r="AA1570">
            <v>31.753540000000001</v>
          </cell>
          <cell r="AB1570">
            <v>4.3578520000000003</v>
          </cell>
          <cell r="AC1570">
            <v>0.27831630000000002</v>
          </cell>
          <cell r="AD1570">
            <v>0.84524660309999999</v>
          </cell>
          <cell r="AE1570">
            <v>8.0577470000000009</v>
          </cell>
          <cell r="AF1570">
            <v>1.973527</v>
          </cell>
        </row>
        <row r="1571">
          <cell r="A1571" t="str">
            <v>NORA - BASE1. Low Value</v>
          </cell>
          <cell r="B1571" t="str">
            <v>Oil-Gas</v>
          </cell>
          <cell r="C1571" t="str">
            <v>1. Low Value</v>
          </cell>
          <cell r="D1571" t="str">
            <v>NORA - BASE</v>
          </cell>
          <cell r="E1571" t="str">
            <v>NORA</v>
          </cell>
          <cell r="F1571" t="str">
            <v>E0. On Production</v>
          </cell>
          <cell r="G1571" t="str">
            <v>PT PERTAMINA HULU ENERGI OSES</v>
          </cell>
          <cell r="H1571">
            <v>13.56</v>
          </cell>
          <cell r="K1571">
            <v>2800</v>
          </cell>
          <cell r="L1571">
            <v>64.900000000000006</v>
          </cell>
          <cell r="M1571">
            <v>0.25900000000000001</v>
          </cell>
          <cell r="N1571">
            <v>260</v>
          </cell>
          <cell r="O1571">
            <v>0</v>
          </cell>
          <cell r="P1571">
            <v>0.68500000000000005</v>
          </cell>
          <cell r="Q1571">
            <v>0.2599823</v>
          </cell>
          <cell r="R1571">
            <v>216.43799999999999</v>
          </cell>
          <cell r="S1571">
            <v>0.49682330000000002</v>
          </cell>
          <cell r="T1571">
            <v>0.68529119999999999</v>
          </cell>
          <cell r="U1571">
            <v>19.15818681558925</v>
          </cell>
          <cell r="V1571">
            <v>2.5863443054684784E-2</v>
          </cell>
          <cell r="AA1571">
            <v>17.280419999999999</v>
          </cell>
          <cell r="AB1571">
            <v>11.03763</v>
          </cell>
          <cell r="AC1571">
            <v>0.3065717</v>
          </cell>
          <cell r="AD1571">
            <v>4.1571122520000001</v>
          </cell>
          <cell r="AE1571">
            <v>9.0184470000000001</v>
          </cell>
          <cell r="AF1571">
            <v>12.595800000000001</v>
          </cell>
        </row>
        <row r="1572">
          <cell r="A1572" t="str">
            <v>NORA - BASE2. Middle Value</v>
          </cell>
          <cell r="B1572" t="str">
            <v>Oil-Gas</v>
          </cell>
          <cell r="C1572" t="str">
            <v>2. Middle Value</v>
          </cell>
          <cell r="D1572" t="str">
            <v>NORA - BASE</v>
          </cell>
          <cell r="E1572" t="str">
            <v>NORA</v>
          </cell>
          <cell r="F1572" t="str">
            <v>E0. On Production</v>
          </cell>
          <cell r="G1572" t="str">
            <v>PT PERTAMINA HULU ENERGI OSES</v>
          </cell>
          <cell r="H1572">
            <v>13.56</v>
          </cell>
          <cell r="K1572">
            <v>2800</v>
          </cell>
          <cell r="L1572">
            <v>64.900000000000006</v>
          </cell>
          <cell r="M1572">
            <v>0.25900000000000001</v>
          </cell>
          <cell r="N1572">
            <v>260</v>
          </cell>
          <cell r="O1572">
            <v>0</v>
          </cell>
          <cell r="P1572">
            <v>0.68500000000000005</v>
          </cell>
          <cell r="Q1572">
            <v>0.2599823</v>
          </cell>
          <cell r="R1572">
            <v>216.43799999999999</v>
          </cell>
          <cell r="S1572">
            <v>0.49682330000000002</v>
          </cell>
          <cell r="T1572">
            <v>0.68529119999999999</v>
          </cell>
          <cell r="U1572">
            <v>19.15818681558925</v>
          </cell>
          <cell r="V1572">
            <v>2.5863443054684784E-2</v>
          </cell>
          <cell r="AA1572">
            <v>17.280419999999999</v>
          </cell>
          <cell r="AB1572">
            <v>11.03763</v>
          </cell>
          <cell r="AC1572">
            <v>0.3065717</v>
          </cell>
          <cell r="AD1572">
            <v>4.1571122520000001</v>
          </cell>
          <cell r="AE1572">
            <v>9.0184470000000001</v>
          </cell>
          <cell r="AF1572">
            <v>12.595800000000001</v>
          </cell>
        </row>
        <row r="1573">
          <cell r="A1573" t="str">
            <v>NORA - BASE3. High Value</v>
          </cell>
          <cell r="B1573" t="str">
            <v>Oil-Gas</v>
          </cell>
          <cell r="C1573" t="str">
            <v>3. High Value</v>
          </cell>
          <cell r="D1573" t="str">
            <v>NORA - BASE</v>
          </cell>
          <cell r="E1573" t="str">
            <v>NORA</v>
          </cell>
          <cell r="F1573" t="str">
            <v>E0. On Production</v>
          </cell>
          <cell r="G1573" t="str">
            <v>PT PERTAMINA HULU ENERGI OSES</v>
          </cell>
          <cell r="H1573">
            <v>13.56</v>
          </cell>
          <cell r="K1573">
            <v>2800</v>
          </cell>
          <cell r="L1573">
            <v>64.900000000000006</v>
          </cell>
          <cell r="M1573">
            <v>0.25900000000000001</v>
          </cell>
          <cell r="N1573">
            <v>260</v>
          </cell>
          <cell r="O1573">
            <v>0</v>
          </cell>
          <cell r="P1573">
            <v>0.68500000000000005</v>
          </cell>
          <cell r="Q1573">
            <v>0.2599823</v>
          </cell>
          <cell r="R1573">
            <v>216.43799999999999</v>
          </cell>
          <cell r="S1573">
            <v>0.49682330000000002</v>
          </cell>
          <cell r="T1573">
            <v>0.68529119999999999</v>
          </cell>
          <cell r="U1573">
            <v>19.15818681558925</v>
          </cell>
          <cell r="V1573">
            <v>2.5863443054684784E-2</v>
          </cell>
          <cell r="AA1573">
            <v>17.280419999999999</v>
          </cell>
          <cell r="AB1573">
            <v>11.03763</v>
          </cell>
          <cell r="AC1573">
            <v>0.3065717</v>
          </cell>
          <cell r="AD1573">
            <v>4.1571122520000001</v>
          </cell>
          <cell r="AE1573">
            <v>9.0184470000000001</v>
          </cell>
          <cell r="AF1573">
            <v>12.595800000000001</v>
          </cell>
        </row>
        <row r="1574">
          <cell r="A1574" t="str">
            <v>NORTH GERAGAI - BETARA COMPLEX1. Low Value</v>
          </cell>
          <cell r="B1574" t="str">
            <v>Oil-Gas</v>
          </cell>
          <cell r="C1574" t="str">
            <v>1. Low Value</v>
          </cell>
          <cell r="D1574" t="str">
            <v>NORTH GERAGAI - BETARA COMPLEX</v>
          </cell>
          <cell r="E1574" t="str">
            <v>NORTH GERAGAI</v>
          </cell>
          <cell r="F1574" t="str">
            <v>E0. On Production</v>
          </cell>
          <cell r="G1574" t="str">
            <v>PETROCHINA INTERNATIONAL JABUNG LTD.</v>
          </cell>
          <cell r="H1574">
            <v>240.04</v>
          </cell>
          <cell r="K1574">
            <v>3200</v>
          </cell>
          <cell r="L1574">
            <v>75.350000000000009</v>
          </cell>
          <cell r="M1574">
            <v>0.27650000000000002</v>
          </cell>
          <cell r="O1574">
            <v>0</v>
          </cell>
          <cell r="Q1574">
            <v>0.27258189999999999</v>
          </cell>
          <cell r="R1574">
            <v>162.28790000000001</v>
          </cell>
          <cell r="S1574">
            <v>0.53970459999999998</v>
          </cell>
          <cell r="T1574">
            <v>0.79228129999999997</v>
          </cell>
          <cell r="U1574">
            <v>18.915537216005465</v>
          </cell>
          <cell r="V1574">
            <v>2.5535867477648935E-2</v>
          </cell>
          <cell r="AA1574">
            <v>37.672780000000003</v>
          </cell>
          <cell r="AB1574">
            <v>16.453289999999999</v>
          </cell>
          <cell r="AC1574">
            <v>0.30469960000000001</v>
          </cell>
          <cell r="AD1574">
            <v>73.140091983999994</v>
          </cell>
          <cell r="AE1574">
            <v>13.94369</v>
          </cell>
          <cell r="AF1574">
            <v>43.864490000000004</v>
          </cell>
        </row>
        <row r="1575">
          <cell r="A1575" t="str">
            <v>NORTH GERAGAI - BETARA COMPLEX2. Middle Value</v>
          </cell>
          <cell r="B1575" t="str">
            <v>Oil-Gas</v>
          </cell>
          <cell r="C1575" t="str">
            <v>2. Middle Value</v>
          </cell>
          <cell r="D1575" t="str">
            <v>NORTH GERAGAI - BETARA COMPLEX</v>
          </cell>
          <cell r="E1575" t="str">
            <v>NORTH GERAGAI</v>
          </cell>
          <cell r="F1575" t="str">
            <v>E0. On Production</v>
          </cell>
          <cell r="G1575" t="str">
            <v>PETROCHINA INTERNATIONAL JABUNG LTD.</v>
          </cell>
          <cell r="H1575">
            <v>270.58999999999997</v>
          </cell>
          <cell r="K1575">
            <v>3200</v>
          </cell>
          <cell r="L1575">
            <v>75.350000000000009</v>
          </cell>
          <cell r="M1575">
            <v>0.27650000000000002</v>
          </cell>
          <cell r="O1575">
            <v>0</v>
          </cell>
          <cell r="Q1575">
            <v>0.27258189999999999</v>
          </cell>
          <cell r="R1575">
            <v>162.28790000000001</v>
          </cell>
          <cell r="S1575">
            <v>0.53970459999999998</v>
          </cell>
          <cell r="T1575">
            <v>0.79228129999999997</v>
          </cell>
          <cell r="U1575">
            <v>18.915537216005465</v>
          </cell>
          <cell r="V1575">
            <v>2.5535867477648935E-2</v>
          </cell>
          <cell r="AA1575">
            <v>37.672780000000003</v>
          </cell>
          <cell r="AB1575">
            <v>16.453289999999999</v>
          </cell>
          <cell r="AC1575">
            <v>0.30469960000000001</v>
          </cell>
          <cell r="AD1575">
            <v>82.448664764</v>
          </cell>
          <cell r="AE1575">
            <v>13.94369</v>
          </cell>
          <cell r="AF1575">
            <v>43.864490000000004</v>
          </cell>
        </row>
        <row r="1576">
          <cell r="A1576" t="str">
            <v>NORTH GERAGAI - BETARA COMPLEX3. High Value</v>
          </cell>
          <cell r="B1576" t="str">
            <v>Oil-Gas</v>
          </cell>
          <cell r="C1576" t="str">
            <v>3. High Value</v>
          </cell>
          <cell r="D1576" t="str">
            <v>NORTH GERAGAI - BETARA COMPLEX</v>
          </cell>
          <cell r="E1576" t="str">
            <v>NORTH GERAGAI</v>
          </cell>
          <cell r="F1576" t="str">
            <v>E0. On Production</v>
          </cell>
          <cell r="G1576" t="str">
            <v>PETROCHINA INTERNATIONAL JABUNG LTD.</v>
          </cell>
          <cell r="H1576">
            <v>270.58999999999997</v>
          </cell>
          <cell r="K1576">
            <v>3200</v>
          </cell>
          <cell r="L1576">
            <v>75.350000000000009</v>
          </cell>
          <cell r="M1576">
            <v>0.27650000000000002</v>
          </cell>
          <cell r="O1576">
            <v>0</v>
          </cell>
          <cell r="Q1576">
            <v>0.27258189999999999</v>
          </cell>
          <cell r="R1576">
            <v>162.28790000000001</v>
          </cell>
          <cell r="S1576">
            <v>0.53970459999999998</v>
          </cell>
          <cell r="T1576">
            <v>0.79228129999999997</v>
          </cell>
          <cell r="U1576">
            <v>18.915537216005465</v>
          </cell>
          <cell r="V1576">
            <v>2.5535867477648935E-2</v>
          </cell>
          <cell r="AA1576">
            <v>37.672780000000003</v>
          </cell>
          <cell r="AB1576">
            <v>16.453289999999999</v>
          </cell>
          <cell r="AC1576">
            <v>0.30469960000000001</v>
          </cell>
          <cell r="AD1576">
            <v>82.448664764</v>
          </cell>
          <cell r="AE1576">
            <v>13.94369</v>
          </cell>
          <cell r="AF1576">
            <v>43.864490000000004</v>
          </cell>
        </row>
        <row r="1577">
          <cell r="A1577" t="str">
            <v>NORTH GERAGAI - OIL1. Low Value</v>
          </cell>
          <cell r="B1577" t="str">
            <v>Oil-Gas</v>
          </cell>
          <cell r="C1577" t="str">
            <v>1. Low Value</v>
          </cell>
          <cell r="D1577" t="str">
            <v>NORTH GERAGAI - OIL</v>
          </cell>
          <cell r="E1577" t="str">
            <v>NORTH GERAGAI</v>
          </cell>
          <cell r="F1577" t="str">
            <v>E0. On Production</v>
          </cell>
          <cell r="G1577" t="str">
            <v>PETROCHINA INTERNATIONAL JABUNG LTD.</v>
          </cell>
          <cell r="H1577">
            <v>240.04</v>
          </cell>
          <cell r="I1577">
            <v>0.55000000000000004</v>
          </cell>
          <cell r="K1577">
            <v>3200</v>
          </cell>
          <cell r="L1577">
            <v>75.350000000000009</v>
          </cell>
          <cell r="M1577">
            <v>0.27650000000000002</v>
          </cell>
          <cell r="O1577">
            <v>0</v>
          </cell>
          <cell r="Q1577">
            <v>0.27258189999999999</v>
          </cell>
          <cell r="R1577">
            <v>162.28790000000001</v>
          </cell>
          <cell r="S1577">
            <v>0.53970459999999998</v>
          </cell>
          <cell r="T1577">
            <v>0.79228129999999997</v>
          </cell>
          <cell r="U1577">
            <v>18.915537216005465</v>
          </cell>
          <cell r="V1577">
            <v>2.5535867477648935E-2</v>
          </cell>
          <cell r="AA1577">
            <v>37.672780000000003</v>
          </cell>
          <cell r="AB1577">
            <v>16.453289999999999</v>
          </cell>
          <cell r="AC1577">
            <v>0.30469960000000001</v>
          </cell>
          <cell r="AD1577">
            <v>73.140091983999994</v>
          </cell>
          <cell r="AE1577">
            <v>13.94369</v>
          </cell>
          <cell r="AF1577">
            <v>43.864490000000004</v>
          </cell>
        </row>
        <row r="1578">
          <cell r="A1578" t="str">
            <v>NORTH GERAGAI - OIL2. Middle Value</v>
          </cell>
          <cell r="B1578" t="str">
            <v>Oil-Gas</v>
          </cell>
          <cell r="C1578" t="str">
            <v>2. Middle Value</v>
          </cell>
          <cell r="D1578" t="str">
            <v>NORTH GERAGAI - OIL</v>
          </cell>
          <cell r="E1578" t="str">
            <v>NORTH GERAGAI</v>
          </cell>
          <cell r="F1578" t="str">
            <v>E0. On Production</v>
          </cell>
          <cell r="G1578" t="str">
            <v>PETROCHINA INTERNATIONAL JABUNG LTD.</v>
          </cell>
          <cell r="H1578">
            <v>270.58999999999997</v>
          </cell>
          <cell r="I1578">
            <v>0.55000000000000004</v>
          </cell>
          <cell r="K1578">
            <v>3200</v>
          </cell>
          <cell r="L1578">
            <v>75.350000000000009</v>
          </cell>
          <cell r="M1578">
            <v>0.27650000000000002</v>
          </cell>
          <cell r="O1578">
            <v>0</v>
          </cell>
          <cell r="Q1578">
            <v>0.27258189999999999</v>
          </cell>
          <cell r="R1578">
            <v>162.28790000000001</v>
          </cell>
          <cell r="S1578">
            <v>0.53970459999999998</v>
          </cell>
          <cell r="T1578">
            <v>0.79228129999999997</v>
          </cell>
          <cell r="U1578">
            <v>18.915537216005465</v>
          </cell>
          <cell r="V1578">
            <v>2.5535867477648935E-2</v>
          </cell>
          <cell r="AA1578">
            <v>37.672780000000003</v>
          </cell>
          <cell r="AB1578">
            <v>16.453289999999999</v>
          </cell>
          <cell r="AC1578">
            <v>0.30469960000000001</v>
          </cell>
          <cell r="AD1578">
            <v>82.448664764</v>
          </cell>
          <cell r="AE1578">
            <v>13.94369</v>
          </cell>
          <cell r="AF1578">
            <v>43.864490000000004</v>
          </cell>
        </row>
        <row r="1579">
          <cell r="A1579" t="str">
            <v>NORTH GERAGAI - OIL3. High Value</v>
          </cell>
          <cell r="B1579" t="str">
            <v>Oil-Gas</v>
          </cell>
          <cell r="C1579" t="str">
            <v>3. High Value</v>
          </cell>
          <cell r="D1579" t="str">
            <v>NORTH GERAGAI - OIL</v>
          </cell>
          <cell r="E1579" t="str">
            <v>NORTH GERAGAI</v>
          </cell>
          <cell r="F1579" t="str">
            <v>E0. On Production</v>
          </cell>
          <cell r="G1579" t="str">
            <v>PETROCHINA INTERNATIONAL JABUNG LTD.</v>
          </cell>
          <cell r="H1579">
            <v>270.58999999999997</v>
          </cell>
          <cell r="I1579">
            <v>0.55000000000000004</v>
          </cell>
          <cell r="K1579">
            <v>3200</v>
          </cell>
          <cell r="L1579">
            <v>75.350000000000009</v>
          </cell>
          <cell r="M1579">
            <v>0.27650000000000002</v>
          </cell>
          <cell r="O1579">
            <v>0</v>
          </cell>
          <cell r="Q1579">
            <v>0.27258189999999999</v>
          </cell>
          <cell r="R1579">
            <v>162.28790000000001</v>
          </cell>
          <cell r="S1579">
            <v>0.53970459999999998</v>
          </cell>
          <cell r="T1579">
            <v>0.79228129999999997</v>
          </cell>
          <cell r="U1579">
            <v>18.915537216005465</v>
          </cell>
          <cell r="V1579">
            <v>2.5535867477648935E-2</v>
          </cell>
          <cell r="AA1579">
            <v>37.672780000000003</v>
          </cell>
          <cell r="AB1579">
            <v>16.453289999999999</v>
          </cell>
          <cell r="AC1579">
            <v>0.30469960000000001</v>
          </cell>
          <cell r="AD1579">
            <v>82.448664764</v>
          </cell>
          <cell r="AE1579">
            <v>13.94369</v>
          </cell>
          <cell r="AF1579">
            <v>43.864490000000004</v>
          </cell>
        </row>
        <row r="1580">
          <cell r="A1580" t="str">
            <v>CANDI - BASE1. Low Value</v>
          </cell>
          <cell r="B1580" t="str">
            <v>Gas</v>
          </cell>
          <cell r="C1580" t="str">
            <v>1. Low Value</v>
          </cell>
          <cell r="D1580" t="str">
            <v>CANDI - BASE</v>
          </cell>
          <cell r="E1580" t="str">
            <v>CANDI</v>
          </cell>
          <cell r="F1580" t="str">
            <v>E4. Production Pending</v>
          </cell>
          <cell r="G1580" t="str">
            <v>PT PERTAMINA HULU ROKAN</v>
          </cell>
          <cell r="H1580">
            <v>57.051000000000002</v>
          </cell>
          <cell r="K1580">
            <v>2684</v>
          </cell>
          <cell r="L1580" t="str">
            <v/>
          </cell>
          <cell r="N1580" t="str">
            <v/>
          </cell>
          <cell r="P1580" t="str">
            <v/>
          </cell>
          <cell r="Q1580">
            <v>0.23724609999999999</v>
          </cell>
          <cell r="R1580">
            <v>159.49860000000001</v>
          </cell>
          <cell r="S1580">
            <v>0.50527149999999998</v>
          </cell>
          <cell r="T1580">
            <v>0.62480930000000001</v>
          </cell>
          <cell r="U1580">
            <v>11.946157738974021</v>
          </cell>
          <cell r="V1580">
            <v>1.612724488900092E-2</v>
          </cell>
          <cell r="AA1580">
            <v>8.995234</v>
          </cell>
          <cell r="AB1580">
            <v>50.194890000000001</v>
          </cell>
          <cell r="AC1580">
            <v>0.55037780000000003</v>
          </cell>
          <cell r="AD1580">
            <v>31.399603867800003</v>
          </cell>
          <cell r="AE1580">
            <v>27.067959999999999</v>
          </cell>
          <cell r="AF1580">
            <v>223.8586</v>
          </cell>
        </row>
        <row r="1581">
          <cell r="A1581" t="str">
            <v>CANDI - BASE2. Middle Value</v>
          </cell>
          <cell r="B1581" t="str">
            <v>Gas</v>
          </cell>
          <cell r="C1581" t="str">
            <v>2. Middle Value</v>
          </cell>
          <cell r="D1581" t="str">
            <v>CANDI - BASE</v>
          </cell>
          <cell r="E1581" t="str">
            <v>CANDI</v>
          </cell>
          <cell r="F1581" t="str">
            <v>E4. Production Pending</v>
          </cell>
          <cell r="G1581" t="str">
            <v>PT PERTAMINA HULU ROKAN</v>
          </cell>
          <cell r="H1581">
            <v>57.051000000000002</v>
          </cell>
          <cell r="K1581">
            <v>2684</v>
          </cell>
          <cell r="L1581" t="str">
            <v/>
          </cell>
          <cell r="N1581" t="str">
            <v/>
          </cell>
          <cell r="P1581" t="str">
            <v/>
          </cell>
          <cell r="Q1581">
            <v>0.23724609999999999</v>
          </cell>
          <cell r="R1581">
            <v>159.49860000000001</v>
          </cell>
          <cell r="S1581">
            <v>0.50527149999999998</v>
          </cell>
          <cell r="T1581">
            <v>0.62480930000000001</v>
          </cell>
          <cell r="U1581">
            <v>11.946157738974021</v>
          </cell>
          <cell r="V1581">
            <v>1.612724488900092E-2</v>
          </cell>
          <cell r="AA1581">
            <v>8.995234</v>
          </cell>
          <cell r="AB1581">
            <v>50.194890000000001</v>
          </cell>
          <cell r="AC1581">
            <v>0.55037780000000003</v>
          </cell>
          <cell r="AD1581">
            <v>31.399603867800003</v>
          </cell>
          <cell r="AE1581">
            <v>27.067959999999999</v>
          </cell>
          <cell r="AF1581">
            <v>223.8586</v>
          </cell>
        </row>
        <row r="1582">
          <cell r="A1582" t="str">
            <v>CANDI - BASE3. High Value</v>
          </cell>
          <cell r="B1582" t="str">
            <v>Gas</v>
          </cell>
          <cell r="C1582" t="str">
            <v>3. High Value</v>
          </cell>
          <cell r="D1582" t="str">
            <v>CANDI - BASE</v>
          </cell>
          <cell r="E1582" t="str">
            <v>CANDI</v>
          </cell>
          <cell r="F1582" t="str">
            <v>E4. Production Pending</v>
          </cell>
          <cell r="G1582" t="str">
            <v>PT PERTAMINA HULU ROKAN</v>
          </cell>
          <cell r="H1582">
            <v>57.051000000000002</v>
          </cell>
          <cell r="K1582">
            <v>2684</v>
          </cell>
          <cell r="L1582" t="str">
            <v/>
          </cell>
          <cell r="N1582" t="str">
            <v/>
          </cell>
          <cell r="P1582" t="str">
            <v/>
          </cell>
          <cell r="Q1582">
            <v>0.23724609999999999</v>
          </cell>
          <cell r="R1582">
            <v>159.49860000000001</v>
          </cell>
          <cell r="S1582">
            <v>0.50527149999999998</v>
          </cell>
          <cell r="T1582">
            <v>0.62480930000000001</v>
          </cell>
          <cell r="U1582">
            <v>11.946157738974021</v>
          </cell>
          <cell r="V1582">
            <v>1.612724488900092E-2</v>
          </cell>
          <cell r="AA1582">
            <v>8.995234</v>
          </cell>
          <cell r="AB1582">
            <v>50.194890000000001</v>
          </cell>
          <cell r="AC1582">
            <v>0.55037780000000003</v>
          </cell>
          <cell r="AD1582">
            <v>31.399603867800003</v>
          </cell>
          <cell r="AE1582">
            <v>27.067959999999999</v>
          </cell>
          <cell r="AF1582">
            <v>223.8586</v>
          </cell>
        </row>
        <row r="1583">
          <cell r="A1583" t="str">
            <v>NORTH LALANG - BASE1. Low Value</v>
          </cell>
          <cell r="B1583" t="str">
            <v>Oil-Gas</v>
          </cell>
          <cell r="C1583" t="str">
            <v>1. Low Value</v>
          </cell>
          <cell r="D1583" t="str">
            <v>NORTH LALANG - BASE</v>
          </cell>
          <cell r="E1583" t="str">
            <v>NORTH LALANG</v>
          </cell>
          <cell r="F1583" t="str">
            <v>E5. Development Unclarified</v>
          </cell>
          <cell r="G1583" t="str">
            <v>EMP MALACCA STRAIT S.A.</v>
          </cell>
          <cell r="H1583">
            <v>0.08</v>
          </cell>
          <cell r="K1583">
            <v>3689</v>
          </cell>
          <cell r="L1583">
            <v>111.65</v>
          </cell>
          <cell r="M1583">
            <v>0.2</v>
          </cell>
          <cell r="N1583">
            <v>50</v>
          </cell>
          <cell r="P1583" t="str">
            <v/>
          </cell>
          <cell r="Q1583">
            <v>0.20133239999999999</v>
          </cell>
          <cell r="R1583">
            <v>73.098889999999997</v>
          </cell>
          <cell r="S1583">
            <v>0.60082880000000005</v>
          </cell>
          <cell r="T1583">
            <v>0.76470079999999996</v>
          </cell>
          <cell r="U1583">
            <v>6.7618687902211079</v>
          </cell>
          <cell r="V1583">
            <v>9.1284843436659508E-3</v>
          </cell>
          <cell r="AA1583">
            <v>12.86867</v>
          </cell>
          <cell r="AB1583">
            <v>13.77191</v>
          </cell>
          <cell r="AC1583">
            <v>0.52893480000000004</v>
          </cell>
          <cell r="AD1583">
            <v>4.2314784000000001E-2</v>
          </cell>
          <cell r="AE1583">
            <v>4.9252989999999999</v>
          </cell>
          <cell r="AF1583">
            <v>21.367799999999999</v>
          </cell>
        </row>
        <row r="1584">
          <cell r="A1584" t="str">
            <v>NORTH LALANG - BASE2. Middle Value</v>
          </cell>
          <cell r="B1584" t="str">
            <v>Oil-Gas</v>
          </cell>
          <cell r="C1584" t="str">
            <v>2. Middle Value</v>
          </cell>
          <cell r="D1584" t="str">
            <v>NORTH LALANG - BASE</v>
          </cell>
          <cell r="E1584" t="str">
            <v>NORTH LALANG</v>
          </cell>
          <cell r="F1584" t="str">
            <v>E5. Development Unclarified</v>
          </cell>
          <cell r="G1584" t="str">
            <v>EMP MALACCA STRAIT S.A.</v>
          </cell>
          <cell r="H1584">
            <v>0.08</v>
          </cell>
          <cell r="K1584">
            <v>3689</v>
          </cell>
          <cell r="L1584">
            <v>111.65</v>
          </cell>
          <cell r="M1584">
            <v>0.2</v>
          </cell>
          <cell r="N1584">
            <v>50</v>
          </cell>
          <cell r="P1584" t="str">
            <v/>
          </cell>
          <cell r="Q1584">
            <v>0.20133239999999999</v>
          </cell>
          <cell r="R1584">
            <v>73.098889999999997</v>
          </cell>
          <cell r="S1584">
            <v>0.60082880000000005</v>
          </cell>
          <cell r="T1584">
            <v>0.76470079999999996</v>
          </cell>
          <cell r="U1584">
            <v>6.7618687902211079</v>
          </cell>
          <cell r="V1584">
            <v>9.1284843436659508E-3</v>
          </cell>
          <cell r="AA1584">
            <v>12.86867</v>
          </cell>
          <cell r="AB1584">
            <v>13.77191</v>
          </cell>
          <cell r="AC1584">
            <v>0.52893480000000004</v>
          </cell>
          <cell r="AD1584">
            <v>4.2314784000000001E-2</v>
          </cell>
          <cell r="AE1584">
            <v>4.9252989999999999</v>
          </cell>
          <cell r="AF1584">
            <v>21.367799999999999</v>
          </cell>
        </row>
        <row r="1585">
          <cell r="A1585" t="str">
            <v>NORTH LALANG - BASE3. High Value</v>
          </cell>
          <cell r="B1585" t="str">
            <v>Oil-Gas</v>
          </cell>
          <cell r="C1585" t="str">
            <v>3. High Value</v>
          </cell>
          <cell r="D1585" t="str">
            <v>NORTH LALANG - BASE</v>
          </cell>
          <cell r="E1585" t="str">
            <v>NORTH LALANG</v>
          </cell>
          <cell r="F1585" t="str">
            <v>E5. Development Unclarified</v>
          </cell>
          <cell r="G1585" t="str">
            <v>EMP MALACCA STRAIT S.A.</v>
          </cell>
          <cell r="H1585">
            <v>0.08</v>
          </cell>
          <cell r="K1585">
            <v>3689</v>
          </cell>
          <cell r="L1585">
            <v>111.65</v>
          </cell>
          <cell r="M1585">
            <v>0.2</v>
          </cell>
          <cell r="N1585">
            <v>50</v>
          </cell>
          <cell r="P1585" t="str">
            <v/>
          </cell>
          <cell r="Q1585">
            <v>0.20133239999999999</v>
          </cell>
          <cell r="R1585">
            <v>73.098889999999997</v>
          </cell>
          <cell r="S1585">
            <v>0.60082880000000005</v>
          </cell>
          <cell r="T1585">
            <v>0.76470079999999996</v>
          </cell>
          <cell r="U1585">
            <v>6.7618687902211079</v>
          </cell>
          <cell r="V1585">
            <v>9.1284843436659508E-3</v>
          </cell>
          <cell r="AA1585">
            <v>12.86867</v>
          </cell>
          <cell r="AB1585">
            <v>13.77191</v>
          </cell>
          <cell r="AC1585">
            <v>0.52893480000000004</v>
          </cell>
          <cell r="AD1585">
            <v>4.2314784000000001E-2</v>
          </cell>
          <cell r="AE1585">
            <v>4.9252989999999999</v>
          </cell>
          <cell r="AF1585">
            <v>21.367799999999999</v>
          </cell>
        </row>
        <row r="1586">
          <cell r="A1586" t="str">
            <v>NORTH WANDA - BASE1. Low Value</v>
          </cell>
          <cell r="B1586" t="str">
            <v>Oil-Gas</v>
          </cell>
          <cell r="C1586" t="str">
            <v>1. Low Value</v>
          </cell>
          <cell r="D1586" t="str">
            <v>NORTH WANDA - BASE</v>
          </cell>
          <cell r="E1586" t="str">
            <v>NORTH WANDA</v>
          </cell>
          <cell r="F1586" t="str">
            <v>E0. On Production</v>
          </cell>
          <cell r="G1586" t="str">
            <v>PT PERTAMINA HULU ENERGI OSES</v>
          </cell>
          <cell r="H1586">
            <v>28.58</v>
          </cell>
          <cell r="K1586">
            <v>5100</v>
          </cell>
          <cell r="L1586">
            <v>99.000000000000014</v>
          </cell>
          <cell r="M1586">
            <v>0.27800000000000002</v>
          </cell>
          <cell r="N1586">
            <v>2000</v>
          </cell>
          <cell r="Q1586">
            <v>0.26254729999999998</v>
          </cell>
          <cell r="R1586">
            <v>1931.2809999999999</v>
          </cell>
          <cell r="S1586">
            <v>0.65183619999999998</v>
          </cell>
          <cell r="T1586">
            <v>0.9283129</v>
          </cell>
          <cell r="U1586">
            <v>306.82156824039612</v>
          </cell>
          <cell r="V1586">
            <v>0.41420736912730094</v>
          </cell>
          <cell r="AA1586">
            <v>21.969259999999998</v>
          </cell>
          <cell r="AB1586">
            <v>38.722990000000003</v>
          </cell>
          <cell r="AC1586">
            <v>0.29120180000000001</v>
          </cell>
          <cell r="AD1586">
            <v>8.3225474439999996</v>
          </cell>
          <cell r="AE1586">
            <v>0.24478649999999999</v>
          </cell>
          <cell r="AF1586">
            <v>41.593919999999997</v>
          </cell>
        </row>
        <row r="1587">
          <cell r="A1587" t="str">
            <v>NORTH WANDA - BASE2. Middle Value</v>
          </cell>
          <cell r="B1587" t="str">
            <v>Oil-Gas</v>
          </cell>
          <cell r="C1587" t="str">
            <v>2. Middle Value</v>
          </cell>
          <cell r="D1587" t="str">
            <v>NORTH WANDA - BASE</v>
          </cell>
          <cell r="E1587" t="str">
            <v>NORTH WANDA</v>
          </cell>
          <cell r="F1587" t="str">
            <v>E0. On Production</v>
          </cell>
          <cell r="G1587" t="str">
            <v>PT PERTAMINA HULU ENERGI OSES</v>
          </cell>
          <cell r="H1587">
            <v>28.58</v>
          </cell>
          <cell r="K1587">
            <v>5100</v>
          </cell>
          <cell r="L1587">
            <v>99.000000000000014</v>
          </cell>
          <cell r="M1587">
            <v>0.27800000000000002</v>
          </cell>
          <cell r="N1587">
            <v>2000</v>
          </cell>
          <cell r="Q1587">
            <v>0.26254729999999998</v>
          </cell>
          <cell r="R1587">
            <v>1931.2809999999999</v>
          </cell>
          <cell r="S1587">
            <v>0.65183619999999998</v>
          </cell>
          <cell r="T1587">
            <v>0.9283129</v>
          </cell>
          <cell r="U1587">
            <v>306.82156824039612</v>
          </cell>
          <cell r="V1587">
            <v>0.41420736912730094</v>
          </cell>
          <cell r="AA1587">
            <v>21.969259999999998</v>
          </cell>
          <cell r="AB1587">
            <v>38.722990000000003</v>
          </cell>
          <cell r="AC1587">
            <v>0.29120180000000001</v>
          </cell>
          <cell r="AD1587">
            <v>8.3225474439999996</v>
          </cell>
          <cell r="AE1587">
            <v>0.24478649999999999</v>
          </cell>
          <cell r="AF1587">
            <v>41.593919999999997</v>
          </cell>
        </row>
        <row r="1588">
          <cell r="A1588" t="str">
            <v>NORTH WANDA - BASE3. High Value</v>
          </cell>
          <cell r="B1588" t="str">
            <v>Oil-Gas</v>
          </cell>
          <cell r="C1588" t="str">
            <v>3. High Value</v>
          </cell>
          <cell r="D1588" t="str">
            <v>NORTH WANDA - BASE</v>
          </cell>
          <cell r="E1588" t="str">
            <v>NORTH WANDA</v>
          </cell>
          <cell r="F1588" t="str">
            <v>E0. On Production</v>
          </cell>
          <cell r="G1588" t="str">
            <v>PT PERTAMINA HULU ENERGI OSES</v>
          </cell>
          <cell r="H1588">
            <v>28.58</v>
          </cell>
          <cell r="K1588">
            <v>5100</v>
          </cell>
          <cell r="L1588">
            <v>99.000000000000014</v>
          </cell>
          <cell r="M1588">
            <v>0.27800000000000002</v>
          </cell>
          <cell r="N1588">
            <v>2000</v>
          </cell>
          <cell r="Q1588">
            <v>0.26254729999999998</v>
          </cell>
          <cell r="R1588">
            <v>1931.2809999999999</v>
          </cell>
          <cell r="S1588">
            <v>0.65183619999999998</v>
          </cell>
          <cell r="T1588">
            <v>0.9283129</v>
          </cell>
          <cell r="U1588">
            <v>306.82156824039612</v>
          </cell>
          <cell r="V1588">
            <v>0.41420736912730094</v>
          </cell>
          <cell r="AA1588">
            <v>21.969259999999998</v>
          </cell>
          <cell r="AB1588">
            <v>38.722990000000003</v>
          </cell>
          <cell r="AC1588">
            <v>0.29120180000000001</v>
          </cell>
          <cell r="AD1588">
            <v>8.3225474439999996</v>
          </cell>
          <cell r="AE1588">
            <v>0.24478649999999999</v>
          </cell>
          <cell r="AF1588">
            <v>41.593919999999997</v>
          </cell>
        </row>
        <row r="1589">
          <cell r="A1589" t="str">
            <v>NORTHEAST INTAN - BASE1. Low Value</v>
          </cell>
          <cell r="B1589" t="str">
            <v>Oil-Gas</v>
          </cell>
          <cell r="C1589" t="str">
            <v>1. Low Value</v>
          </cell>
          <cell r="D1589" t="str">
            <v>NORTHEAST INTAN - BASE</v>
          </cell>
          <cell r="E1589" t="str">
            <v>NORTHEAST INTAN</v>
          </cell>
          <cell r="F1589" t="str">
            <v>E0. On Production</v>
          </cell>
          <cell r="G1589" t="str">
            <v>PT PERTAMINA HULU ENERGI OSES</v>
          </cell>
          <cell r="H1589">
            <v>20.69</v>
          </cell>
          <cell r="K1589">
            <v>3300</v>
          </cell>
          <cell r="L1589">
            <v>83.050000000000011</v>
          </cell>
          <cell r="M1589">
            <v>0.3</v>
          </cell>
          <cell r="Q1589">
            <v>0.28198200000000001</v>
          </cell>
          <cell r="R1589">
            <v>511.5659</v>
          </cell>
          <cell r="S1589">
            <v>0.62983999999999996</v>
          </cell>
          <cell r="T1589">
            <v>0.80385960000000001</v>
          </cell>
          <cell r="U1589">
            <v>73.035400499660597</v>
          </cell>
          <cell r="V1589">
            <v>9.8597374583591038E-2</v>
          </cell>
          <cell r="AA1589">
            <v>34.685920000000003</v>
          </cell>
          <cell r="AB1589">
            <v>12.94312</v>
          </cell>
          <cell r="AC1589">
            <v>0.25759680000000001</v>
          </cell>
          <cell r="AD1589">
            <v>5.3296777920000009</v>
          </cell>
          <cell r="AE1589">
            <v>10.05228</v>
          </cell>
          <cell r="AF1589">
            <v>-5.8121619999999998</v>
          </cell>
        </row>
        <row r="1590">
          <cell r="A1590" t="str">
            <v>NORTHEAST INTAN - BASE2. Middle Value</v>
          </cell>
          <cell r="B1590" t="str">
            <v>Oil-Gas</v>
          </cell>
          <cell r="C1590" t="str">
            <v>2. Middle Value</v>
          </cell>
          <cell r="D1590" t="str">
            <v>NORTHEAST INTAN - BASE</v>
          </cell>
          <cell r="E1590" t="str">
            <v>NORTHEAST INTAN</v>
          </cell>
          <cell r="F1590" t="str">
            <v>E0. On Production</v>
          </cell>
          <cell r="G1590" t="str">
            <v>PT PERTAMINA HULU ENERGI OSES</v>
          </cell>
          <cell r="H1590">
            <v>20.69</v>
          </cell>
          <cell r="K1590">
            <v>3300</v>
          </cell>
          <cell r="L1590">
            <v>83.050000000000011</v>
          </cell>
          <cell r="M1590">
            <v>0.3</v>
          </cell>
          <cell r="Q1590">
            <v>0.28198200000000001</v>
          </cell>
          <cell r="R1590">
            <v>511.5659</v>
          </cell>
          <cell r="S1590">
            <v>0.62983999999999996</v>
          </cell>
          <cell r="T1590">
            <v>0.80385960000000001</v>
          </cell>
          <cell r="U1590">
            <v>73.035400499660597</v>
          </cell>
          <cell r="V1590">
            <v>9.8597374583591038E-2</v>
          </cell>
          <cell r="AA1590">
            <v>34.685920000000003</v>
          </cell>
          <cell r="AB1590">
            <v>12.94312</v>
          </cell>
          <cell r="AC1590">
            <v>0.25759680000000001</v>
          </cell>
          <cell r="AD1590">
            <v>5.3296777920000009</v>
          </cell>
          <cell r="AE1590">
            <v>10.05228</v>
          </cell>
          <cell r="AF1590">
            <v>-5.8121619999999998</v>
          </cell>
        </row>
        <row r="1591">
          <cell r="A1591" t="str">
            <v>NORTHEAST INTAN - BASE3. High Value</v>
          </cell>
          <cell r="B1591" t="str">
            <v>Oil-Gas</v>
          </cell>
          <cell r="C1591" t="str">
            <v>3. High Value</v>
          </cell>
          <cell r="D1591" t="str">
            <v>NORTHEAST INTAN - BASE</v>
          </cell>
          <cell r="E1591" t="str">
            <v>NORTHEAST INTAN</v>
          </cell>
          <cell r="F1591" t="str">
            <v>E0. On Production</v>
          </cell>
          <cell r="G1591" t="str">
            <v>PT PERTAMINA HULU ENERGI OSES</v>
          </cell>
          <cell r="H1591">
            <v>20.69</v>
          </cell>
          <cell r="K1591">
            <v>3300</v>
          </cell>
          <cell r="L1591">
            <v>83.050000000000011</v>
          </cell>
          <cell r="M1591">
            <v>0.3</v>
          </cell>
          <cell r="Q1591">
            <v>0.28198200000000001</v>
          </cell>
          <cell r="R1591">
            <v>511.5659</v>
          </cell>
          <cell r="S1591">
            <v>0.62983999999999996</v>
          </cell>
          <cell r="T1591">
            <v>0.80385960000000001</v>
          </cell>
          <cell r="U1591">
            <v>73.035400499660597</v>
          </cell>
          <cell r="V1591">
            <v>9.8597374583591038E-2</v>
          </cell>
          <cell r="AA1591">
            <v>34.685920000000003</v>
          </cell>
          <cell r="AB1591">
            <v>12.94312</v>
          </cell>
          <cell r="AC1591">
            <v>0.25759680000000001</v>
          </cell>
          <cell r="AD1591">
            <v>5.3296777920000009</v>
          </cell>
          <cell r="AE1591">
            <v>10.05228</v>
          </cell>
          <cell r="AF1591">
            <v>-5.8121619999999998</v>
          </cell>
        </row>
        <row r="1592">
          <cell r="A1592" t="str">
            <v>NUSA - BASE1. Low Value</v>
          </cell>
          <cell r="B1592" t="str">
            <v>Oil-Gas</v>
          </cell>
          <cell r="C1592" t="str">
            <v>1. Low Value</v>
          </cell>
          <cell r="D1592" t="str">
            <v>NUSA - BASE</v>
          </cell>
          <cell r="E1592" t="str">
            <v>NUSA</v>
          </cell>
          <cell r="F1592" t="str">
            <v>E0. On Production</v>
          </cell>
          <cell r="G1592" t="str">
            <v>PT PERTAMINA HULU ROKAN</v>
          </cell>
          <cell r="H1592">
            <v>1.0780000000000001</v>
          </cell>
          <cell r="K1592">
            <v>2800</v>
          </cell>
          <cell r="L1592" t="str">
            <v/>
          </cell>
          <cell r="M1592">
            <v>0.32</v>
          </cell>
          <cell r="N1592" t="str">
            <v/>
          </cell>
          <cell r="P1592" t="str">
            <v/>
          </cell>
          <cell r="Q1592">
            <v>0.31703120000000001</v>
          </cell>
          <cell r="R1592">
            <v>160.48609999999999</v>
          </cell>
          <cell r="S1592">
            <v>0.65127990000000002</v>
          </cell>
          <cell r="T1592">
            <v>0.84944779999999998</v>
          </cell>
          <cell r="U1592">
            <v>28.147757370633819</v>
          </cell>
          <cell r="V1592">
            <v>3.7999312089393084E-2</v>
          </cell>
          <cell r="AA1592">
            <v>55.6828</v>
          </cell>
          <cell r="AB1592">
            <v>100.29170000000001</v>
          </cell>
          <cell r="AC1592">
            <v>0.30972899999999998</v>
          </cell>
          <cell r="AD1592">
            <v>0.33388786199999998</v>
          </cell>
          <cell r="AE1592">
            <v>0.2370882</v>
          </cell>
          <cell r="AF1592">
            <v>187.2552</v>
          </cell>
        </row>
        <row r="1593">
          <cell r="A1593" t="str">
            <v>NUSA - BASE2. Middle Value</v>
          </cell>
          <cell r="B1593" t="str">
            <v>Oil-Gas</v>
          </cell>
          <cell r="C1593" t="str">
            <v>2. Middle Value</v>
          </cell>
          <cell r="D1593" t="str">
            <v>NUSA - BASE</v>
          </cell>
          <cell r="E1593" t="str">
            <v>NUSA</v>
          </cell>
          <cell r="F1593" t="str">
            <v>E0. On Production</v>
          </cell>
          <cell r="G1593" t="str">
            <v>PT PERTAMINA HULU ROKAN</v>
          </cell>
          <cell r="H1593">
            <v>1.0780000000000001</v>
          </cell>
          <cell r="K1593">
            <v>2800</v>
          </cell>
          <cell r="L1593" t="str">
            <v/>
          </cell>
          <cell r="M1593">
            <v>0.32</v>
          </cell>
          <cell r="N1593" t="str">
            <v/>
          </cell>
          <cell r="P1593" t="str">
            <v/>
          </cell>
          <cell r="Q1593">
            <v>0.31703120000000001</v>
          </cell>
          <cell r="R1593">
            <v>160.48609999999999</v>
          </cell>
          <cell r="S1593">
            <v>0.65127990000000002</v>
          </cell>
          <cell r="T1593">
            <v>0.84944779999999998</v>
          </cell>
          <cell r="U1593">
            <v>28.147757370633819</v>
          </cell>
          <cell r="V1593">
            <v>3.7999312089393084E-2</v>
          </cell>
          <cell r="AA1593">
            <v>55.6828</v>
          </cell>
          <cell r="AB1593">
            <v>100.29170000000001</v>
          </cell>
          <cell r="AC1593">
            <v>0.30972899999999998</v>
          </cell>
          <cell r="AD1593">
            <v>0.33388786199999998</v>
          </cell>
          <cell r="AE1593">
            <v>0.2370882</v>
          </cell>
          <cell r="AF1593">
            <v>187.2552</v>
          </cell>
        </row>
        <row r="1594">
          <cell r="A1594" t="str">
            <v>NUSA - BASE3. High Value</v>
          </cell>
          <cell r="B1594" t="str">
            <v>Oil-Gas</v>
          </cell>
          <cell r="C1594" t="str">
            <v>3. High Value</v>
          </cell>
          <cell r="D1594" t="str">
            <v>NUSA - BASE</v>
          </cell>
          <cell r="E1594" t="str">
            <v>NUSA</v>
          </cell>
          <cell r="F1594" t="str">
            <v>E0. On Production</v>
          </cell>
          <cell r="G1594" t="str">
            <v>PT PERTAMINA HULU ROKAN</v>
          </cell>
          <cell r="H1594">
            <v>1.0780000000000001</v>
          </cell>
          <cell r="K1594">
            <v>2800</v>
          </cell>
          <cell r="L1594" t="str">
            <v/>
          </cell>
          <cell r="M1594">
            <v>0.32</v>
          </cell>
          <cell r="N1594" t="str">
            <v/>
          </cell>
          <cell r="P1594" t="str">
            <v/>
          </cell>
          <cell r="Q1594">
            <v>0.31703120000000001</v>
          </cell>
          <cell r="R1594">
            <v>160.48609999999999</v>
          </cell>
          <cell r="S1594">
            <v>0.65127990000000002</v>
          </cell>
          <cell r="T1594">
            <v>0.84944779999999998</v>
          </cell>
          <cell r="U1594">
            <v>28.147757370633819</v>
          </cell>
          <cell r="V1594">
            <v>3.7999312089393084E-2</v>
          </cell>
          <cell r="AA1594">
            <v>55.6828</v>
          </cell>
          <cell r="AB1594">
            <v>100.29170000000001</v>
          </cell>
          <cell r="AC1594">
            <v>0.30972899999999998</v>
          </cell>
          <cell r="AD1594">
            <v>0.33388786199999998</v>
          </cell>
          <cell r="AE1594">
            <v>0.2370882</v>
          </cell>
          <cell r="AF1594">
            <v>187.2552</v>
          </cell>
        </row>
        <row r="1595">
          <cell r="A1595" t="str">
            <v>OC - BASE1. Low Value</v>
          </cell>
          <cell r="B1595" t="str">
            <v>Oil-Gas</v>
          </cell>
          <cell r="C1595" t="str">
            <v>1. Low Value</v>
          </cell>
          <cell r="D1595" t="str">
            <v>OC - BASE</v>
          </cell>
          <cell r="E1595" t="str">
            <v>OC</v>
          </cell>
          <cell r="F1595" t="str">
            <v>X0. Development Pending</v>
          </cell>
          <cell r="G1595" t="str">
            <v>PT PERTAMINA HULU ENERGI OFFSHORE NORTH WEST JAVA</v>
          </cell>
          <cell r="H1595">
            <v>48.45</v>
          </cell>
          <cell r="K1595">
            <v>8124</v>
          </cell>
          <cell r="L1595">
            <v>147.4</v>
          </cell>
          <cell r="N1595" t="str">
            <v/>
          </cell>
          <cell r="P1595" t="str">
            <v/>
          </cell>
          <cell r="Q1595">
            <v>0.24259620000000001</v>
          </cell>
          <cell r="R1595">
            <v>319.17140000000001</v>
          </cell>
          <cell r="S1595">
            <v>0.53841629999999996</v>
          </cell>
          <cell r="T1595">
            <v>0.82612479999999999</v>
          </cell>
          <cell r="U1595">
            <v>34.440688230305433</v>
          </cell>
          <cell r="V1595">
            <v>4.6494732898409732E-2</v>
          </cell>
          <cell r="AA1595">
            <v>29.678529999999999</v>
          </cell>
          <cell r="AB1595">
            <v>66.336070000000007</v>
          </cell>
          <cell r="AC1595">
            <v>0.25716899999999998</v>
          </cell>
          <cell r="AD1595">
            <v>12.45983805</v>
          </cell>
          <cell r="AE1595">
            <v>7.7789760000000001</v>
          </cell>
          <cell r="AF1595">
            <v>160.46369999999999</v>
          </cell>
        </row>
        <row r="1596">
          <cell r="A1596" t="str">
            <v>INTAN - BASE1. Low Value</v>
          </cell>
          <cell r="B1596" t="str">
            <v>Oil-Gas</v>
          </cell>
          <cell r="C1596" t="str">
            <v>1. Low Value</v>
          </cell>
          <cell r="D1596" t="str">
            <v>INTAN - BASE</v>
          </cell>
          <cell r="E1596" t="str">
            <v>INTAN</v>
          </cell>
          <cell r="F1596" t="str">
            <v>E0. On Production</v>
          </cell>
          <cell r="G1596" t="str">
            <v>PT PERTAMINA HULU ENERGI OSES</v>
          </cell>
          <cell r="H1596">
            <v>168.52</v>
          </cell>
          <cell r="K1596">
            <v>3280</v>
          </cell>
          <cell r="L1596">
            <v>88</v>
          </cell>
          <cell r="M1596">
            <v>0.32</v>
          </cell>
          <cell r="N1596">
            <v>500.5</v>
          </cell>
          <cell r="O1596">
            <v>0</v>
          </cell>
          <cell r="P1596" t="str">
            <v/>
          </cell>
          <cell r="Q1596">
            <v>0.30887940000000003</v>
          </cell>
          <cell r="R1596">
            <v>504.95620000000002</v>
          </cell>
          <cell r="S1596">
            <v>0.75916649999999997</v>
          </cell>
          <cell r="T1596">
            <v>0.6271312</v>
          </cell>
          <cell r="U1596">
            <v>74.257119262912667</v>
          </cell>
          <cell r="V1596">
            <v>0.10024668795371114</v>
          </cell>
          <cell r="X1596">
            <v>57.029838885773898</v>
          </cell>
          <cell r="Z1596">
            <v>20.100333721275895</v>
          </cell>
          <cell r="AA1596">
            <v>108.5638</v>
          </cell>
          <cell r="AB1596">
            <v>20.700019999999999</v>
          </cell>
          <cell r="AC1596">
            <v>0.27700799999999998</v>
          </cell>
          <cell r="AD1596">
            <v>46.681388159999997</v>
          </cell>
          <cell r="AE1596">
            <v>8.4653690000000008</v>
          </cell>
          <cell r="AF1596">
            <v>56.979109999999999</v>
          </cell>
        </row>
        <row r="1597">
          <cell r="A1597" t="str">
            <v>INTAN - BASE2. Middle Value</v>
          </cell>
          <cell r="B1597" t="str">
            <v>Oil-Gas</v>
          </cell>
          <cell r="C1597" t="str">
            <v>2. Middle Value</v>
          </cell>
          <cell r="D1597" t="str">
            <v>INTAN - BASE</v>
          </cell>
          <cell r="E1597" t="str">
            <v>INTAN</v>
          </cell>
          <cell r="F1597" t="str">
            <v>E0. On Production</v>
          </cell>
          <cell r="G1597" t="str">
            <v>PT PERTAMINA HULU ENERGI OSES</v>
          </cell>
          <cell r="H1597">
            <v>168.52</v>
          </cell>
          <cell r="K1597">
            <v>3280</v>
          </cell>
          <cell r="L1597">
            <v>88</v>
          </cell>
          <cell r="M1597">
            <v>0.32</v>
          </cell>
          <cell r="N1597">
            <v>500.5</v>
          </cell>
          <cell r="O1597">
            <v>0</v>
          </cell>
          <cell r="P1597" t="str">
            <v/>
          </cell>
          <cell r="Q1597">
            <v>0.30887940000000003</v>
          </cell>
          <cell r="R1597">
            <v>504.95620000000002</v>
          </cell>
          <cell r="S1597">
            <v>0.75916649999999997</v>
          </cell>
          <cell r="T1597">
            <v>0.6271312</v>
          </cell>
          <cell r="U1597">
            <v>74.257119262912667</v>
          </cell>
          <cell r="V1597">
            <v>0.10024668795371114</v>
          </cell>
          <cell r="X1597">
            <v>57.029838885773898</v>
          </cell>
          <cell r="Z1597">
            <v>20.100333721275895</v>
          </cell>
          <cell r="AA1597">
            <v>108.5638</v>
          </cell>
          <cell r="AB1597">
            <v>20.700019999999999</v>
          </cell>
          <cell r="AC1597">
            <v>0.27700799999999998</v>
          </cell>
          <cell r="AD1597">
            <v>46.681388159999997</v>
          </cell>
          <cell r="AE1597">
            <v>8.4653690000000008</v>
          </cell>
          <cell r="AF1597">
            <v>56.979109999999999</v>
          </cell>
        </row>
        <row r="1598">
          <cell r="A1598" t="str">
            <v>INTAN - BASE3. High Value</v>
          </cell>
          <cell r="B1598" t="str">
            <v>Oil-Gas</v>
          </cell>
          <cell r="C1598" t="str">
            <v>3. High Value</v>
          </cell>
          <cell r="D1598" t="str">
            <v>INTAN - BASE</v>
          </cell>
          <cell r="E1598" t="str">
            <v>INTAN</v>
          </cell>
          <cell r="F1598" t="str">
            <v>E0. On Production</v>
          </cell>
          <cell r="G1598" t="str">
            <v>PT PERTAMINA HULU ENERGI OSES</v>
          </cell>
          <cell r="H1598">
            <v>168.52</v>
          </cell>
          <cell r="K1598">
            <v>3280</v>
          </cell>
          <cell r="L1598">
            <v>88</v>
          </cell>
          <cell r="M1598">
            <v>0.32</v>
          </cell>
          <cell r="N1598">
            <v>500.5</v>
          </cell>
          <cell r="O1598">
            <v>0</v>
          </cell>
          <cell r="P1598" t="str">
            <v/>
          </cell>
          <cell r="Q1598">
            <v>0.30887940000000003</v>
          </cell>
          <cell r="R1598">
            <v>504.95620000000002</v>
          </cell>
          <cell r="S1598">
            <v>0.75916649999999997</v>
          </cell>
          <cell r="T1598">
            <v>0.6271312</v>
          </cell>
          <cell r="U1598">
            <v>74.257119262912667</v>
          </cell>
          <cell r="V1598">
            <v>0.10024668795371114</v>
          </cell>
          <cell r="X1598">
            <v>57.029838885773898</v>
          </cell>
          <cell r="Z1598">
            <v>20.100333721275895</v>
          </cell>
          <cell r="AA1598">
            <v>108.5638</v>
          </cell>
          <cell r="AB1598">
            <v>20.700019999999999</v>
          </cell>
          <cell r="AC1598">
            <v>0.27700799999999998</v>
          </cell>
          <cell r="AD1598">
            <v>46.681388159999997</v>
          </cell>
          <cell r="AE1598">
            <v>8.4653690000000008</v>
          </cell>
          <cell r="AF1598">
            <v>56.979109999999999</v>
          </cell>
        </row>
        <row r="1599">
          <cell r="A1599" t="str">
            <v>OC - BASE2. Middle Value</v>
          </cell>
          <cell r="B1599" t="str">
            <v>Oil-Gas</v>
          </cell>
          <cell r="C1599" t="str">
            <v>2. Middle Value</v>
          </cell>
          <cell r="D1599" t="str">
            <v>OC - BASE</v>
          </cell>
          <cell r="E1599" t="str">
            <v>OC</v>
          </cell>
          <cell r="F1599" t="str">
            <v>X0. Development Pending</v>
          </cell>
          <cell r="G1599" t="str">
            <v>PT PERTAMINA HULU ENERGI OFFSHORE NORTH WEST JAVA</v>
          </cell>
          <cell r="H1599">
            <v>96.9</v>
          </cell>
          <cell r="K1599">
            <v>8124</v>
          </cell>
          <cell r="L1599">
            <v>147.4</v>
          </cell>
          <cell r="N1599" t="str">
            <v/>
          </cell>
          <cell r="P1599" t="str">
            <v/>
          </cell>
          <cell r="Q1599">
            <v>0.24259620000000001</v>
          </cell>
          <cell r="R1599">
            <v>319.17140000000001</v>
          </cell>
          <cell r="S1599">
            <v>0.53841629999999996</v>
          </cell>
          <cell r="T1599">
            <v>0.82612479999999999</v>
          </cell>
          <cell r="U1599">
            <v>34.440688230305433</v>
          </cell>
          <cell r="V1599">
            <v>4.6494732898409732E-2</v>
          </cell>
          <cell r="AA1599">
            <v>29.678529999999999</v>
          </cell>
          <cell r="AB1599">
            <v>66.336070000000007</v>
          </cell>
          <cell r="AC1599">
            <v>0.25716899999999998</v>
          </cell>
          <cell r="AD1599">
            <v>24.9196761</v>
          </cell>
          <cell r="AE1599">
            <v>7.7789760000000001</v>
          </cell>
          <cell r="AF1599">
            <v>160.46369999999999</v>
          </cell>
        </row>
        <row r="1600">
          <cell r="A1600" t="str">
            <v>OC - BASE3. High Value</v>
          </cell>
          <cell r="B1600" t="str">
            <v>Oil-Gas</v>
          </cell>
          <cell r="C1600" t="str">
            <v>3. High Value</v>
          </cell>
          <cell r="D1600" t="str">
            <v>OC - BASE</v>
          </cell>
          <cell r="E1600" t="str">
            <v>OC</v>
          </cell>
          <cell r="F1600" t="str">
            <v>X0. Development Pending</v>
          </cell>
          <cell r="G1600" t="str">
            <v>PT PERTAMINA HULU ENERGI OFFSHORE NORTH WEST JAVA</v>
          </cell>
          <cell r="H1600">
            <v>96.9</v>
          </cell>
          <cell r="K1600">
            <v>8124</v>
          </cell>
          <cell r="L1600">
            <v>147.4</v>
          </cell>
          <cell r="N1600" t="str">
            <v/>
          </cell>
          <cell r="P1600" t="str">
            <v/>
          </cell>
          <cell r="Q1600">
            <v>0.24259620000000001</v>
          </cell>
          <cell r="R1600">
            <v>319.17140000000001</v>
          </cell>
          <cell r="S1600">
            <v>0.53841629999999996</v>
          </cell>
          <cell r="T1600">
            <v>0.82612479999999999</v>
          </cell>
          <cell r="U1600">
            <v>34.440688230305433</v>
          </cell>
          <cell r="V1600">
            <v>4.6494732898409732E-2</v>
          </cell>
          <cell r="AA1600">
            <v>29.678529999999999</v>
          </cell>
          <cell r="AB1600">
            <v>66.336070000000007</v>
          </cell>
          <cell r="AC1600">
            <v>0.25716899999999998</v>
          </cell>
          <cell r="AD1600">
            <v>24.9196761</v>
          </cell>
          <cell r="AE1600">
            <v>7.7789760000000001</v>
          </cell>
          <cell r="AF1600">
            <v>160.46369999999999</v>
          </cell>
        </row>
        <row r="1601">
          <cell r="A1601" t="str">
            <v>OC - POD OO-OC-OX1. Low Value</v>
          </cell>
          <cell r="B1601" t="str">
            <v>Oil-Gas</v>
          </cell>
          <cell r="C1601" t="str">
            <v>1. Low Value</v>
          </cell>
          <cell r="D1601" t="str">
            <v>OC - POD OO-OC-OX</v>
          </cell>
          <cell r="E1601" t="str">
            <v>OC</v>
          </cell>
          <cell r="F1601" t="str">
            <v>E3. Justified for Development</v>
          </cell>
          <cell r="G1601" t="str">
            <v>PT PERTAMINA HULU ENERGI OFFSHORE NORTH WEST JAVA</v>
          </cell>
          <cell r="H1601">
            <v>48.45</v>
          </cell>
          <cell r="K1601">
            <v>8124</v>
          </cell>
          <cell r="L1601">
            <v>147.4</v>
          </cell>
          <cell r="N1601" t="str">
            <v/>
          </cell>
          <cell r="P1601" t="str">
            <v/>
          </cell>
          <cell r="Q1601">
            <v>0.24259620000000001</v>
          </cell>
          <cell r="R1601">
            <v>319.17140000000001</v>
          </cell>
          <cell r="S1601">
            <v>0.53841629999999996</v>
          </cell>
          <cell r="T1601">
            <v>0.82612479999999999</v>
          </cell>
          <cell r="U1601">
            <v>34.440688230305433</v>
          </cell>
          <cell r="V1601">
            <v>4.6494732898409732E-2</v>
          </cell>
          <cell r="AA1601">
            <v>29.678529999999999</v>
          </cell>
          <cell r="AB1601">
            <v>66.336070000000007</v>
          </cell>
          <cell r="AC1601">
            <v>0.25716899999999998</v>
          </cell>
          <cell r="AD1601">
            <v>12.45983805</v>
          </cell>
          <cell r="AE1601">
            <v>7.7789760000000001</v>
          </cell>
          <cell r="AF1601">
            <v>160.46369999999999</v>
          </cell>
        </row>
        <row r="1602">
          <cell r="A1602" t="str">
            <v>OC - POD OO-OC-OX2. Middle Value</v>
          </cell>
          <cell r="B1602" t="str">
            <v>Oil-Gas</v>
          </cell>
          <cell r="C1602" t="str">
            <v>2. Middle Value</v>
          </cell>
          <cell r="D1602" t="str">
            <v>OC - POD OO-OC-OX</v>
          </cell>
          <cell r="E1602" t="str">
            <v>OC</v>
          </cell>
          <cell r="F1602" t="str">
            <v>E3. Justified for Development</v>
          </cell>
          <cell r="G1602" t="str">
            <v>PT PERTAMINA HULU ENERGI OFFSHORE NORTH WEST JAVA</v>
          </cell>
          <cell r="H1602">
            <v>96.9</v>
          </cell>
          <cell r="K1602">
            <v>8124</v>
          </cell>
          <cell r="L1602">
            <v>147.4</v>
          </cell>
          <cell r="N1602" t="str">
            <v/>
          </cell>
          <cell r="P1602" t="str">
            <v/>
          </cell>
          <cell r="Q1602">
            <v>0.24259620000000001</v>
          </cell>
          <cell r="R1602">
            <v>319.17140000000001</v>
          </cell>
          <cell r="S1602">
            <v>0.53841629999999996</v>
          </cell>
          <cell r="T1602">
            <v>0.82612479999999999</v>
          </cell>
          <cell r="U1602">
            <v>34.440688230305433</v>
          </cell>
          <cell r="V1602">
            <v>4.6494732898409732E-2</v>
          </cell>
          <cell r="AA1602">
            <v>29.678529999999999</v>
          </cell>
          <cell r="AB1602">
            <v>66.336070000000007</v>
          </cell>
          <cell r="AC1602">
            <v>0.25716899999999998</v>
          </cell>
          <cell r="AD1602">
            <v>24.9196761</v>
          </cell>
          <cell r="AE1602">
            <v>7.7789760000000001</v>
          </cell>
          <cell r="AF1602">
            <v>160.46369999999999</v>
          </cell>
        </row>
        <row r="1603">
          <cell r="A1603" t="str">
            <v>OC - POD OO-OC-OX3. High Value</v>
          </cell>
          <cell r="B1603" t="str">
            <v>Oil-Gas</v>
          </cell>
          <cell r="C1603" t="str">
            <v>3. High Value</v>
          </cell>
          <cell r="D1603" t="str">
            <v>OC - POD OO-OC-OX</v>
          </cell>
          <cell r="E1603" t="str">
            <v>OC</v>
          </cell>
          <cell r="F1603" t="str">
            <v>E3. Justified for Development</v>
          </cell>
          <cell r="G1603" t="str">
            <v>PT PERTAMINA HULU ENERGI OFFSHORE NORTH WEST JAVA</v>
          </cell>
          <cell r="H1603">
            <v>96.9</v>
          </cell>
          <cell r="K1603">
            <v>8124</v>
          </cell>
          <cell r="L1603">
            <v>147.4</v>
          </cell>
          <cell r="N1603" t="str">
            <v/>
          </cell>
          <cell r="P1603" t="str">
            <v/>
          </cell>
          <cell r="Q1603">
            <v>0.24259620000000001</v>
          </cell>
          <cell r="R1603">
            <v>319.17140000000001</v>
          </cell>
          <cell r="S1603">
            <v>0.53841629999999996</v>
          </cell>
          <cell r="T1603">
            <v>0.82612479999999999</v>
          </cell>
          <cell r="U1603">
            <v>34.440688230305433</v>
          </cell>
          <cell r="V1603">
            <v>4.6494732898409732E-2</v>
          </cell>
          <cell r="AA1603">
            <v>29.678529999999999</v>
          </cell>
          <cell r="AB1603">
            <v>66.336070000000007</v>
          </cell>
          <cell r="AC1603">
            <v>0.25716899999999998</v>
          </cell>
          <cell r="AD1603">
            <v>24.9196761</v>
          </cell>
          <cell r="AE1603">
            <v>7.7789760000000001</v>
          </cell>
          <cell r="AF1603">
            <v>160.46369999999999</v>
          </cell>
        </row>
        <row r="1604">
          <cell r="A1604" t="str">
            <v>OE - BASE1. Low Value</v>
          </cell>
          <cell r="B1604" t="str">
            <v>Oil-Gas</v>
          </cell>
          <cell r="C1604" t="str">
            <v>1. Low Value</v>
          </cell>
          <cell r="D1604" t="str">
            <v>OE - BASE</v>
          </cell>
          <cell r="E1604" t="str">
            <v>OE</v>
          </cell>
          <cell r="F1604" t="str">
            <v>X3. Development Not Viable</v>
          </cell>
          <cell r="G1604" t="str">
            <v>PT PERTAMINA HULU ENERGI OFFSHORE NORTH WEST JAVA</v>
          </cell>
          <cell r="H1604">
            <v>4.6719999999999997</v>
          </cell>
          <cell r="K1604">
            <v>6772</v>
          </cell>
          <cell r="L1604">
            <v>51.7</v>
          </cell>
          <cell r="Q1604">
            <v>0.1512182</v>
          </cell>
          <cell r="R1604">
            <v>20.945219999999999</v>
          </cell>
          <cell r="S1604">
            <v>0.51713500000000001</v>
          </cell>
          <cell r="T1604">
            <v>0.80313579999999996</v>
          </cell>
          <cell r="U1604">
            <v>1.3154729065227262</v>
          </cell>
          <cell r="V1604">
            <v>1.7758809294075031E-3</v>
          </cell>
          <cell r="AA1604">
            <v>65.328829999999996</v>
          </cell>
          <cell r="AB1604">
            <v>4.7397859999999996</v>
          </cell>
          <cell r="AC1604">
            <v>0.30801279999999998</v>
          </cell>
          <cell r="AD1604">
            <v>1.4390358015999998</v>
          </cell>
          <cell r="AE1604">
            <v>2.2124090000000001</v>
          </cell>
          <cell r="AF1604">
            <v>4.5667010000000001</v>
          </cell>
        </row>
        <row r="1605">
          <cell r="A1605" t="str">
            <v>OE - BASE2. Middle Value</v>
          </cell>
          <cell r="B1605" t="str">
            <v>Oil-Gas</v>
          </cell>
          <cell r="C1605" t="str">
            <v>2. Middle Value</v>
          </cell>
          <cell r="D1605" t="str">
            <v>OE - BASE</v>
          </cell>
          <cell r="E1605" t="str">
            <v>OE</v>
          </cell>
          <cell r="F1605" t="str">
            <v>X3. Development Not Viable</v>
          </cell>
          <cell r="G1605" t="str">
            <v>PT PERTAMINA HULU ENERGI OFFSHORE NORTH WEST JAVA</v>
          </cell>
          <cell r="H1605">
            <v>7.5519999999999996</v>
          </cell>
          <cell r="K1605">
            <v>6772</v>
          </cell>
          <cell r="L1605">
            <v>51.7</v>
          </cell>
          <cell r="Q1605">
            <v>0.1512182</v>
          </cell>
          <cell r="R1605">
            <v>20.945219999999999</v>
          </cell>
          <cell r="S1605">
            <v>0.51713500000000001</v>
          </cell>
          <cell r="T1605">
            <v>0.80313579999999996</v>
          </cell>
          <cell r="U1605">
            <v>1.3154729065227262</v>
          </cell>
          <cell r="V1605">
            <v>1.7758809294075031E-3</v>
          </cell>
          <cell r="AA1605">
            <v>65.328829999999996</v>
          </cell>
          <cell r="AB1605">
            <v>4.7397859999999996</v>
          </cell>
          <cell r="AC1605">
            <v>0.30801279999999998</v>
          </cell>
          <cell r="AD1605">
            <v>2.3261126655999997</v>
          </cell>
          <cell r="AE1605">
            <v>2.2124090000000001</v>
          </cell>
          <cell r="AF1605">
            <v>4.5667010000000001</v>
          </cell>
        </row>
        <row r="1606">
          <cell r="A1606" t="str">
            <v>OE - BASE3. High Value</v>
          </cell>
          <cell r="B1606" t="str">
            <v>Oil-Gas</v>
          </cell>
          <cell r="C1606" t="str">
            <v>3. High Value</v>
          </cell>
          <cell r="D1606" t="str">
            <v>OE - BASE</v>
          </cell>
          <cell r="E1606" t="str">
            <v>OE</v>
          </cell>
          <cell r="F1606" t="str">
            <v>X3. Development Not Viable</v>
          </cell>
          <cell r="G1606" t="str">
            <v>PT PERTAMINA HULU ENERGI OFFSHORE NORTH WEST JAVA</v>
          </cell>
          <cell r="H1606">
            <v>15.071999999999999</v>
          </cell>
          <cell r="K1606">
            <v>6772</v>
          </cell>
          <cell r="L1606">
            <v>51.7</v>
          </cell>
          <cell r="Q1606">
            <v>0.1512182</v>
          </cell>
          <cell r="R1606">
            <v>20.945219999999999</v>
          </cell>
          <cell r="S1606">
            <v>0.51713500000000001</v>
          </cell>
          <cell r="T1606">
            <v>0.80313579999999996</v>
          </cell>
          <cell r="U1606">
            <v>1.3154729065227262</v>
          </cell>
          <cell r="V1606">
            <v>1.7758809294075031E-3</v>
          </cell>
          <cell r="AA1606">
            <v>65.328829999999996</v>
          </cell>
          <cell r="AB1606">
            <v>4.7397859999999996</v>
          </cell>
          <cell r="AC1606">
            <v>0.30801279999999998</v>
          </cell>
          <cell r="AD1606">
            <v>4.6423689215999993</v>
          </cell>
          <cell r="AE1606">
            <v>2.2124090000000001</v>
          </cell>
          <cell r="AF1606">
            <v>4.5667010000000001</v>
          </cell>
        </row>
        <row r="1607">
          <cell r="A1607" t="str">
            <v>OF - BASE1. Low Value</v>
          </cell>
          <cell r="B1607" t="str">
            <v>Oil-Gas</v>
          </cell>
          <cell r="C1607" t="str">
            <v>1. Low Value</v>
          </cell>
          <cell r="D1607" t="str">
            <v>OF - BASE</v>
          </cell>
          <cell r="E1607" t="str">
            <v>OF</v>
          </cell>
          <cell r="F1607" t="str">
            <v>X3. Development Not Viable</v>
          </cell>
          <cell r="G1607" t="str">
            <v>PT PERTAMINA HULU ENERGI OFFSHORE NORTH WEST JAVA</v>
          </cell>
          <cell r="H1607">
            <v>8.8559999999999999</v>
          </cell>
          <cell r="K1607">
            <v>6499</v>
          </cell>
          <cell r="L1607">
            <v>125.4</v>
          </cell>
          <cell r="N1607" t="str">
            <v/>
          </cell>
          <cell r="P1607" t="str">
            <v/>
          </cell>
          <cell r="Q1607">
            <v>0.1023331</v>
          </cell>
          <cell r="R1607">
            <v>187.47810000000001</v>
          </cell>
          <cell r="S1607">
            <v>0.2462857</v>
          </cell>
          <cell r="T1607">
            <v>0.71987460000000003</v>
          </cell>
          <cell r="U1607">
            <v>3.4014392632356767</v>
          </cell>
          <cell r="V1607">
            <v>4.5919236269833345E-3</v>
          </cell>
          <cell r="AA1607">
            <v>19.579540000000001</v>
          </cell>
          <cell r="AB1607">
            <v>6.573461</v>
          </cell>
          <cell r="AC1607">
            <v>0.39029510000000001</v>
          </cell>
          <cell r="AD1607">
            <v>3.4564534056</v>
          </cell>
          <cell r="AE1607">
            <v>2.6300539999999999</v>
          </cell>
          <cell r="AF1607">
            <v>18.337759999999999</v>
          </cell>
        </row>
        <row r="1608">
          <cell r="A1608" t="str">
            <v>OF - BASE2. Middle Value</v>
          </cell>
          <cell r="B1608" t="str">
            <v>Oil-Gas</v>
          </cell>
          <cell r="C1608" t="str">
            <v>2. Middle Value</v>
          </cell>
          <cell r="D1608" t="str">
            <v>OF - BASE</v>
          </cell>
          <cell r="E1608" t="str">
            <v>OF</v>
          </cell>
          <cell r="F1608" t="str">
            <v>X3. Development Not Viable</v>
          </cell>
          <cell r="G1608" t="str">
            <v>PT PERTAMINA HULU ENERGI OFFSHORE NORTH WEST JAVA</v>
          </cell>
          <cell r="H1608">
            <v>10.632</v>
          </cell>
          <cell r="K1608">
            <v>6499</v>
          </cell>
          <cell r="L1608">
            <v>125.4</v>
          </cell>
          <cell r="N1608" t="str">
            <v/>
          </cell>
          <cell r="P1608" t="str">
            <v/>
          </cell>
          <cell r="Q1608">
            <v>0.1023331</v>
          </cell>
          <cell r="R1608">
            <v>187.47810000000001</v>
          </cell>
          <cell r="S1608">
            <v>0.2462857</v>
          </cell>
          <cell r="T1608">
            <v>0.71987460000000003</v>
          </cell>
          <cell r="U1608">
            <v>3.4014392632356767</v>
          </cell>
          <cell r="V1608">
            <v>4.5919236269833345E-3</v>
          </cell>
          <cell r="AA1608">
            <v>19.579540000000001</v>
          </cell>
          <cell r="AB1608">
            <v>6.573461</v>
          </cell>
          <cell r="AC1608">
            <v>0.39029510000000001</v>
          </cell>
          <cell r="AD1608">
            <v>4.1496175032</v>
          </cell>
          <cell r="AE1608">
            <v>2.6300539999999999</v>
          </cell>
          <cell r="AF1608">
            <v>18.337759999999999</v>
          </cell>
        </row>
        <row r="1609">
          <cell r="A1609" t="str">
            <v>OF - BASE3. High Value</v>
          </cell>
          <cell r="B1609" t="str">
            <v>Oil-Gas</v>
          </cell>
          <cell r="C1609" t="str">
            <v>3. High Value</v>
          </cell>
          <cell r="D1609" t="str">
            <v>OF - BASE</v>
          </cell>
          <cell r="E1609" t="str">
            <v>OF</v>
          </cell>
          <cell r="F1609" t="str">
            <v>X3. Development Not Viable</v>
          </cell>
          <cell r="G1609" t="str">
            <v>PT PERTAMINA HULU ENERGI OFFSHORE NORTH WEST JAVA</v>
          </cell>
          <cell r="H1609">
            <v>12.384</v>
          </cell>
          <cell r="K1609">
            <v>6499</v>
          </cell>
          <cell r="L1609">
            <v>125.4</v>
          </cell>
          <cell r="N1609" t="str">
            <v/>
          </cell>
          <cell r="P1609" t="str">
            <v/>
          </cell>
          <cell r="Q1609">
            <v>0.1023331</v>
          </cell>
          <cell r="R1609">
            <v>187.47810000000001</v>
          </cell>
          <cell r="S1609">
            <v>0.2462857</v>
          </cell>
          <cell r="T1609">
            <v>0.71987460000000003</v>
          </cell>
          <cell r="U1609">
            <v>3.4014392632356767</v>
          </cell>
          <cell r="V1609">
            <v>4.5919236269833345E-3</v>
          </cell>
          <cell r="AA1609">
            <v>19.579540000000001</v>
          </cell>
          <cell r="AB1609">
            <v>6.573461</v>
          </cell>
          <cell r="AC1609">
            <v>0.39029510000000001</v>
          </cell>
          <cell r="AD1609">
            <v>4.8334145184000006</v>
          </cell>
          <cell r="AE1609">
            <v>2.6300539999999999</v>
          </cell>
          <cell r="AF1609">
            <v>18.337759999999999</v>
          </cell>
        </row>
        <row r="1610">
          <cell r="A1610" t="str">
            <v>OGAN - BASE1. Low Value</v>
          </cell>
          <cell r="B1610" t="str">
            <v>Oil-Gas</v>
          </cell>
          <cell r="C1610" t="str">
            <v>1. Low Value</v>
          </cell>
          <cell r="D1610" t="str">
            <v>OGAN - BASE</v>
          </cell>
          <cell r="E1610" t="str">
            <v>OGAN</v>
          </cell>
          <cell r="F1610" t="str">
            <v>E0. On Production</v>
          </cell>
          <cell r="G1610" t="str">
            <v>PT PERTAMINA EP</v>
          </cell>
          <cell r="H1610">
            <v>53.917999999999999</v>
          </cell>
          <cell r="K1610">
            <v>3710.8110000000001</v>
          </cell>
          <cell r="L1610">
            <v>88</v>
          </cell>
          <cell r="M1610">
            <v>0.3</v>
          </cell>
          <cell r="N1610">
            <v>67</v>
          </cell>
          <cell r="P1610" t="str">
            <v/>
          </cell>
          <cell r="Q1610">
            <v>0.29755799999999999</v>
          </cell>
          <cell r="R1610">
            <v>76.850679999999997</v>
          </cell>
          <cell r="S1610">
            <v>0.64601149999999996</v>
          </cell>
          <cell r="T1610">
            <v>0.57932879999999998</v>
          </cell>
          <cell r="U1610">
            <v>8.5582449753960024</v>
          </cell>
          <cell r="V1610">
            <v>1.1553581959493422E-2</v>
          </cell>
          <cell r="W1610">
            <v>14.501927211538462</v>
          </cell>
          <cell r="AA1610">
            <v>34.378779999999999</v>
          </cell>
          <cell r="AB1610">
            <v>35.594740000000002</v>
          </cell>
          <cell r="AC1610">
            <v>0.33427659999999998</v>
          </cell>
          <cell r="AD1610">
            <v>18.023525718799998</v>
          </cell>
          <cell r="AE1610">
            <v>1.460528</v>
          </cell>
          <cell r="AF1610">
            <v>18.97054</v>
          </cell>
        </row>
        <row r="1611">
          <cell r="A1611" t="str">
            <v>OGAN - BASE2. Middle Value</v>
          </cell>
          <cell r="B1611" t="str">
            <v>Oil-Gas</v>
          </cell>
          <cell r="C1611" t="str">
            <v>2. Middle Value</v>
          </cell>
          <cell r="D1611" t="str">
            <v>OGAN - BASE</v>
          </cell>
          <cell r="E1611" t="str">
            <v>OGAN</v>
          </cell>
          <cell r="F1611" t="str">
            <v>E0. On Production</v>
          </cell>
          <cell r="G1611" t="str">
            <v>PT PERTAMINA EP</v>
          </cell>
          <cell r="H1611">
            <v>53.917999999999999</v>
          </cell>
          <cell r="K1611">
            <v>3710.8110000000001</v>
          </cell>
          <cell r="L1611">
            <v>88</v>
          </cell>
          <cell r="M1611">
            <v>0.3</v>
          </cell>
          <cell r="N1611">
            <v>67</v>
          </cell>
          <cell r="P1611" t="str">
            <v/>
          </cell>
          <cell r="Q1611">
            <v>0.29755799999999999</v>
          </cell>
          <cell r="R1611">
            <v>76.850679999999997</v>
          </cell>
          <cell r="S1611">
            <v>0.64601149999999996</v>
          </cell>
          <cell r="T1611">
            <v>0.57932879999999998</v>
          </cell>
          <cell r="U1611">
            <v>8.5582449753960024</v>
          </cell>
          <cell r="V1611">
            <v>1.1553581959493422E-2</v>
          </cell>
          <cell r="W1611">
            <v>14.501927211538462</v>
          </cell>
          <cell r="AA1611">
            <v>34.378779999999999</v>
          </cell>
          <cell r="AB1611">
            <v>35.594740000000002</v>
          </cell>
          <cell r="AC1611">
            <v>0.33427659999999998</v>
          </cell>
          <cell r="AD1611">
            <v>18.023525718799998</v>
          </cell>
          <cell r="AE1611">
            <v>1.460528</v>
          </cell>
          <cell r="AF1611">
            <v>18.97054</v>
          </cell>
        </row>
        <row r="1612">
          <cell r="A1612" t="str">
            <v>OGAN - BASE3. High Value</v>
          </cell>
          <cell r="B1612" t="str">
            <v>Oil-Gas</v>
          </cell>
          <cell r="C1612" t="str">
            <v>3. High Value</v>
          </cell>
          <cell r="D1612" t="str">
            <v>OGAN - BASE</v>
          </cell>
          <cell r="E1612" t="str">
            <v>OGAN</v>
          </cell>
          <cell r="F1612" t="str">
            <v>E0. On Production</v>
          </cell>
          <cell r="G1612" t="str">
            <v>PT PERTAMINA EP</v>
          </cell>
          <cell r="H1612">
            <v>53.917999999999999</v>
          </cell>
          <cell r="K1612">
            <v>3710.8110000000001</v>
          </cell>
          <cell r="L1612">
            <v>88</v>
          </cell>
          <cell r="M1612">
            <v>0.3</v>
          </cell>
          <cell r="N1612">
            <v>67</v>
          </cell>
          <cell r="P1612" t="str">
            <v/>
          </cell>
          <cell r="Q1612">
            <v>0.29755799999999999</v>
          </cell>
          <cell r="R1612">
            <v>76.850679999999997</v>
          </cell>
          <cell r="S1612">
            <v>0.64601149999999996</v>
          </cell>
          <cell r="T1612">
            <v>0.57932879999999998</v>
          </cell>
          <cell r="U1612">
            <v>8.5582449753960024</v>
          </cell>
          <cell r="V1612">
            <v>1.1553581959493422E-2</v>
          </cell>
          <cell r="W1612">
            <v>14.501927211538462</v>
          </cell>
          <cell r="AA1612">
            <v>34.378779999999999</v>
          </cell>
          <cell r="AB1612">
            <v>35.594740000000002</v>
          </cell>
          <cell r="AC1612">
            <v>0.33427659999999998</v>
          </cell>
          <cell r="AD1612">
            <v>18.023525718799998</v>
          </cell>
          <cell r="AE1612">
            <v>1.460528</v>
          </cell>
          <cell r="AF1612">
            <v>18.97054</v>
          </cell>
        </row>
        <row r="1613">
          <cell r="A1613" t="str">
            <v>PENGEMBANGAN LAPANGAN OGAN POFD PHASE-21. Low Value</v>
          </cell>
          <cell r="B1613" t="str">
            <v>Oil-Gas</v>
          </cell>
          <cell r="C1613" t="str">
            <v>1. Low Value</v>
          </cell>
          <cell r="D1613" t="str">
            <v>PENGEMBANGAN LAPANGAN OGAN POFD PHASE-2</v>
          </cell>
          <cell r="E1613" t="str">
            <v>OGAN</v>
          </cell>
          <cell r="F1613" t="str">
            <v>E0. On Production</v>
          </cell>
          <cell r="G1613" t="str">
            <v>PT PERTAMINA EP</v>
          </cell>
          <cell r="H1613">
            <v>53.917999999999999</v>
          </cell>
          <cell r="K1613">
            <v>3710.8110000000001</v>
          </cell>
          <cell r="L1613">
            <v>88</v>
          </cell>
          <cell r="M1613">
            <v>0.3</v>
          </cell>
          <cell r="N1613">
            <v>67</v>
          </cell>
          <cell r="P1613" t="str">
            <v/>
          </cell>
          <cell r="Q1613">
            <v>0.29755799999999999</v>
          </cell>
          <cell r="R1613">
            <v>76.850679999999997</v>
          </cell>
          <cell r="S1613">
            <v>0.64601149999999996</v>
          </cell>
          <cell r="T1613">
            <v>0.57932879999999998</v>
          </cell>
          <cell r="U1613">
            <v>8.5582449753960024</v>
          </cell>
          <cell r="V1613">
            <v>1.1553581959493422E-2</v>
          </cell>
          <cell r="W1613">
            <v>14.501927211538462</v>
          </cell>
          <cell r="AA1613">
            <v>34.378779999999999</v>
          </cell>
          <cell r="AB1613">
            <v>35.594740000000002</v>
          </cell>
          <cell r="AC1613">
            <v>0.33427659999999998</v>
          </cell>
          <cell r="AD1613">
            <v>18.023525718799998</v>
          </cell>
          <cell r="AE1613">
            <v>1.460528</v>
          </cell>
          <cell r="AF1613">
            <v>18.97054</v>
          </cell>
        </row>
        <row r="1614">
          <cell r="A1614" t="str">
            <v>PENGEMBANGAN LAPANGAN OGAN POFD PHASE-22. Middle Value</v>
          </cell>
          <cell r="B1614" t="str">
            <v>Oil-Gas</v>
          </cell>
          <cell r="C1614" t="str">
            <v>2. Middle Value</v>
          </cell>
          <cell r="D1614" t="str">
            <v>PENGEMBANGAN LAPANGAN OGAN POFD PHASE-2</v>
          </cell>
          <cell r="E1614" t="str">
            <v>OGAN</v>
          </cell>
          <cell r="F1614" t="str">
            <v>E0. On Production</v>
          </cell>
          <cell r="G1614" t="str">
            <v>PT PERTAMINA EP</v>
          </cell>
          <cell r="H1614">
            <v>53.917999999999999</v>
          </cell>
          <cell r="K1614">
            <v>3710.8110000000001</v>
          </cell>
          <cell r="L1614">
            <v>88</v>
          </cell>
          <cell r="M1614">
            <v>0.3</v>
          </cell>
          <cell r="N1614">
            <v>67</v>
          </cell>
          <cell r="P1614" t="str">
            <v/>
          </cell>
          <cell r="Q1614">
            <v>0.29755799999999999</v>
          </cell>
          <cell r="R1614">
            <v>76.850679999999997</v>
          </cell>
          <cell r="S1614">
            <v>0.64601149999999996</v>
          </cell>
          <cell r="T1614">
            <v>0.57932879999999998</v>
          </cell>
          <cell r="U1614">
            <v>8.5582449753960024</v>
          </cell>
          <cell r="V1614">
            <v>1.1553581959493422E-2</v>
          </cell>
          <cell r="W1614">
            <v>14.501927211538462</v>
          </cell>
          <cell r="AA1614">
            <v>34.378779999999999</v>
          </cell>
          <cell r="AB1614">
            <v>35.594740000000002</v>
          </cell>
          <cell r="AC1614">
            <v>0.33427659999999998</v>
          </cell>
          <cell r="AD1614">
            <v>18.023525718799998</v>
          </cell>
          <cell r="AE1614">
            <v>1.460528</v>
          </cell>
          <cell r="AF1614">
            <v>18.97054</v>
          </cell>
        </row>
        <row r="1615">
          <cell r="A1615" t="str">
            <v>PENGEMBANGAN LAPANGAN OGAN POFD PHASE-23. High Value</v>
          </cell>
          <cell r="B1615" t="str">
            <v>Oil-Gas</v>
          </cell>
          <cell r="C1615" t="str">
            <v>3. High Value</v>
          </cell>
          <cell r="D1615" t="str">
            <v>PENGEMBANGAN LAPANGAN OGAN POFD PHASE-2</v>
          </cell>
          <cell r="E1615" t="str">
            <v>OGAN</v>
          </cell>
          <cell r="F1615" t="str">
            <v>E0. On Production</v>
          </cell>
          <cell r="G1615" t="str">
            <v>PT PERTAMINA EP</v>
          </cell>
          <cell r="H1615">
            <v>53.917999999999999</v>
          </cell>
          <cell r="K1615">
            <v>3710.8110000000001</v>
          </cell>
          <cell r="L1615">
            <v>88</v>
          </cell>
          <cell r="M1615">
            <v>0.3</v>
          </cell>
          <cell r="N1615">
            <v>67</v>
          </cell>
          <cell r="P1615" t="str">
            <v/>
          </cell>
          <cell r="Q1615">
            <v>0.29755799999999999</v>
          </cell>
          <cell r="R1615">
            <v>76.850679999999997</v>
          </cell>
          <cell r="S1615">
            <v>0.64601149999999996</v>
          </cell>
          <cell r="T1615">
            <v>0.57932879999999998</v>
          </cell>
          <cell r="U1615">
            <v>8.5582449753960024</v>
          </cell>
          <cell r="V1615">
            <v>1.1553581959493422E-2</v>
          </cell>
          <cell r="W1615">
            <v>14.501927211538462</v>
          </cell>
          <cell r="AA1615">
            <v>34.378779999999999</v>
          </cell>
          <cell r="AB1615">
            <v>35.594740000000002</v>
          </cell>
          <cell r="AC1615">
            <v>0.33427659999999998</v>
          </cell>
          <cell r="AD1615">
            <v>18.023525718799998</v>
          </cell>
          <cell r="AE1615">
            <v>1.460528</v>
          </cell>
          <cell r="AF1615">
            <v>18.97054</v>
          </cell>
        </row>
        <row r="1616">
          <cell r="A1616" t="str">
            <v>OKI - BASE1. Low Value</v>
          </cell>
          <cell r="B1616" t="str">
            <v>Oil-Gas</v>
          </cell>
          <cell r="C1616" t="str">
            <v>1. Low Value</v>
          </cell>
          <cell r="D1616" t="str">
            <v>OKI - BASE</v>
          </cell>
          <cell r="E1616" t="str">
            <v>OKI</v>
          </cell>
          <cell r="F1616" t="str">
            <v>E7. Production Not Viable</v>
          </cell>
          <cell r="G1616" t="str">
            <v>PT PERTAMINA HULU ROKAN</v>
          </cell>
          <cell r="H1616">
            <v>19.713000000000001</v>
          </cell>
          <cell r="K1616">
            <v>5036</v>
          </cell>
          <cell r="L1616" t="str">
            <v/>
          </cell>
          <cell r="M1616">
            <v>0.17499999999999999</v>
          </cell>
          <cell r="N1616" t="str">
            <v/>
          </cell>
          <cell r="P1616" t="str">
            <v/>
          </cell>
          <cell r="Q1616">
            <v>0.17315130000000001</v>
          </cell>
          <cell r="R1616">
            <v>478.49509999999998</v>
          </cell>
          <cell r="S1616">
            <v>0.441938</v>
          </cell>
          <cell r="T1616">
            <v>0.80981950000000003</v>
          </cell>
          <cell r="U1616">
            <v>29.651920520887817</v>
          </cell>
          <cell r="V1616">
            <v>4.0029923772848107E-2</v>
          </cell>
          <cell r="AA1616">
            <v>28.925260000000002</v>
          </cell>
          <cell r="AB1616">
            <v>75.769940000000005</v>
          </cell>
          <cell r="AC1616">
            <v>0.27044030000000002</v>
          </cell>
          <cell r="AD1616">
            <v>5.3311896339000011</v>
          </cell>
          <cell r="AE1616">
            <v>0.1491615</v>
          </cell>
          <cell r="AF1616">
            <v>126.4495</v>
          </cell>
        </row>
        <row r="1617">
          <cell r="A1617" t="str">
            <v>OKI - BASE2. Middle Value</v>
          </cell>
          <cell r="B1617" t="str">
            <v>Oil-Gas</v>
          </cell>
          <cell r="C1617" t="str">
            <v>2. Middle Value</v>
          </cell>
          <cell r="D1617" t="str">
            <v>OKI - BASE</v>
          </cell>
          <cell r="E1617" t="str">
            <v>OKI</v>
          </cell>
          <cell r="F1617" t="str">
            <v>E7. Production Not Viable</v>
          </cell>
          <cell r="G1617" t="str">
            <v>PT PERTAMINA HULU ROKAN</v>
          </cell>
          <cell r="H1617">
            <v>19.713000000000001</v>
          </cell>
          <cell r="K1617">
            <v>5036</v>
          </cell>
          <cell r="L1617" t="str">
            <v/>
          </cell>
          <cell r="M1617">
            <v>0.17499999999999999</v>
          </cell>
          <cell r="N1617" t="str">
            <v/>
          </cell>
          <cell r="P1617" t="str">
            <v/>
          </cell>
          <cell r="Q1617">
            <v>0.17315130000000001</v>
          </cell>
          <cell r="R1617">
            <v>478.49509999999998</v>
          </cell>
          <cell r="S1617">
            <v>0.441938</v>
          </cell>
          <cell r="T1617">
            <v>0.80981950000000003</v>
          </cell>
          <cell r="U1617">
            <v>29.651920520887817</v>
          </cell>
          <cell r="V1617">
            <v>4.0029923772848107E-2</v>
          </cell>
          <cell r="AA1617">
            <v>28.925260000000002</v>
          </cell>
          <cell r="AB1617">
            <v>75.769940000000005</v>
          </cell>
          <cell r="AC1617">
            <v>0.27044030000000002</v>
          </cell>
          <cell r="AD1617">
            <v>5.3311896339000011</v>
          </cell>
          <cell r="AE1617">
            <v>0.1491615</v>
          </cell>
          <cell r="AF1617">
            <v>126.4495</v>
          </cell>
        </row>
        <row r="1618">
          <cell r="A1618" t="str">
            <v>OKI - BASE3. High Value</v>
          </cell>
          <cell r="B1618" t="str">
            <v>Oil-Gas</v>
          </cell>
          <cell r="C1618" t="str">
            <v>3. High Value</v>
          </cell>
          <cell r="D1618" t="str">
            <v>OKI - BASE</v>
          </cell>
          <cell r="E1618" t="str">
            <v>OKI</v>
          </cell>
          <cell r="F1618" t="str">
            <v>E7. Production Not Viable</v>
          </cell>
          <cell r="G1618" t="str">
            <v>PT PERTAMINA HULU ROKAN</v>
          </cell>
          <cell r="H1618">
            <v>19.713000000000001</v>
          </cell>
          <cell r="K1618">
            <v>5036</v>
          </cell>
          <cell r="L1618" t="str">
            <v/>
          </cell>
          <cell r="M1618">
            <v>0.17499999999999999</v>
          </cell>
          <cell r="N1618" t="str">
            <v/>
          </cell>
          <cell r="P1618" t="str">
            <v/>
          </cell>
          <cell r="Q1618">
            <v>0.17315130000000001</v>
          </cell>
          <cell r="R1618">
            <v>478.49509999999998</v>
          </cell>
          <cell r="S1618">
            <v>0.441938</v>
          </cell>
          <cell r="T1618">
            <v>0.80981950000000003</v>
          </cell>
          <cell r="U1618">
            <v>29.651920520887817</v>
          </cell>
          <cell r="V1618">
            <v>4.0029923772848107E-2</v>
          </cell>
          <cell r="AA1618">
            <v>28.925260000000002</v>
          </cell>
          <cell r="AB1618">
            <v>75.769940000000005</v>
          </cell>
          <cell r="AC1618">
            <v>0.27044030000000002</v>
          </cell>
          <cell r="AD1618">
            <v>5.3311896339000011</v>
          </cell>
          <cell r="AE1618">
            <v>0.1491615</v>
          </cell>
          <cell r="AF1618">
            <v>126.4495</v>
          </cell>
        </row>
        <row r="1619">
          <cell r="A1619" t="str">
            <v>OQ - BASE1. Low Value</v>
          </cell>
          <cell r="B1619" t="str">
            <v>Oil-Gas</v>
          </cell>
          <cell r="C1619" t="str">
            <v>1. Low Value</v>
          </cell>
          <cell r="D1619" t="str">
            <v>OQ - BASE</v>
          </cell>
          <cell r="E1619" t="str">
            <v>OQ</v>
          </cell>
          <cell r="F1619" t="str">
            <v>X3. Development Not Viable</v>
          </cell>
          <cell r="G1619" t="str">
            <v>PT PERTAMINA HULU ENERGI OFFSHORE NORTH WEST JAVA</v>
          </cell>
          <cell r="H1619">
            <v>2.4300000000000002</v>
          </cell>
          <cell r="K1619">
            <v>3850</v>
          </cell>
          <cell r="L1619">
            <v>64.900000000000006</v>
          </cell>
          <cell r="N1619" t="str">
            <v/>
          </cell>
          <cell r="P1619" t="str">
            <v/>
          </cell>
          <cell r="Q1619">
            <v>0.23220289999999999</v>
          </cell>
          <cell r="R1619">
            <v>254.78049999999999</v>
          </cell>
          <cell r="S1619">
            <v>0.69330789999999998</v>
          </cell>
          <cell r="T1619">
            <v>0.61968080000000003</v>
          </cell>
          <cell r="U1619">
            <v>25.417218016753914</v>
          </cell>
          <cell r="V1619">
            <v>3.4313099517847251E-2</v>
          </cell>
          <cell r="AA1619">
            <v>58.711379999999998</v>
          </cell>
          <cell r="AB1619">
            <v>65.474360000000004</v>
          </cell>
          <cell r="AC1619">
            <v>0.22174179999999999</v>
          </cell>
          <cell r="AD1619">
            <v>0.53883257399999995</v>
          </cell>
          <cell r="AE1619">
            <v>11.00098</v>
          </cell>
          <cell r="AF1619">
            <v>154.17449999999999</v>
          </cell>
        </row>
        <row r="1620">
          <cell r="A1620" t="str">
            <v>OQ - BASE2. Middle Value</v>
          </cell>
          <cell r="B1620" t="str">
            <v>Oil-Gas</v>
          </cell>
          <cell r="C1620" t="str">
            <v>2. Middle Value</v>
          </cell>
          <cell r="D1620" t="str">
            <v>OQ - BASE</v>
          </cell>
          <cell r="E1620" t="str">
            <v>OQ</v>
          </cell>
          <cell r="F1620" t="str">
            <v>X3. Development Not Viable</v>
          </cell>
          <cell r="G1620" t="str">
            <v>PT PERTAMINA HULU ENERGI OFFSHORE NORTH WEST JAVA</v>
          </cell>
          <cell r="H1620">
            <v>3.24</v>
          </cell>
          <cell r="K1620">
            <v>3850</v>
          </cell>
          <cell r="L1620">
            <v>64.900000000000006</v>
          </cell>
          <cell r="N1620" t="str">
            <v/>
          </cell>
          <cell r="P1620" t="str">
            <v/>
          </cell>
          <cell r="Q1620">
            <v>0.23220289999999999</v>
          </cell>
          <cell r="R1620">
            <v>254.78049999999999</v>
          </cell>
          <cell r="S1620">
            <v>0.69330789999999998</v>
          </cell>
          <cell r="T1620">
            <v>0.61968080000000003</v>
          </cell>
          <cell r="U1620">
            <v>25.417218016753914</v>
          </cell>
          <cell r="V1620">
            <v>3.4313099517847251E-2</v>
          </cell>
          <cell r="AA1620">
            <v>58.711379999999998</v>
          </cell>
          <cell r="AB1620">
            <v>65.474360000000004</v>
          </cell>
          <cell r="AC1620">
            <v>0.22174179999999999</v>
          </cell>
          <cell r="AD1620">
            <v>0.71844343200000005</v>
          </cell>
          <cell r="AE1620">
            <v>11.00098</v>
          </cell>
          <cell r="AF1620">
            <v>154.17449999999999</v>
          </cell>
        </row>
        <row r="1621">
          <cell r="A1621" t="str">
            <v>OQ - BASE3. High Value</v>
          </cell>
          <cell r="B1621" t="str">
            <v>Oil-Gas</v>
          </cell>
          <cell r="C1621" t="str">
            <v>3. High Value</v>
          </cell>
          <cell r="D1621" t="str">
            <v>OQ - BASE</v>
          </cell>
          <cell r="E1621" t="str">
            <v>OQ</v>
          </cell>
          <cell r="F1621" t="str">
            <v>X3. Development Not Viable</v>
          </cell>
          <cell r="G1621" t="str">
            <v>PT PERTAMINA HULU ENERGI OFFSHORE NORTH WEST JAVA</v>
          </cell>
          <cell r="H1621">
            <v>4.8419999999999996</v>
          </cell>
          <cell r="K1621">
            <v>3850</v>
          </cell>
          <cell r="L1621">
            <v>64.900000000000006</v>
          </cell>
          <cell r="N1621" t="str">
            <v/>
          </cell>
          <cell r="P1621" t="str">
            <v/>
          </cell>
          <cell r="Q1621">
            <v>0.23220289999999999</v>
          </cell>
          <cell r="R1621">
            <v>254.78049999999999</v>
          </cell>
          <cell r="S1621">
            <v>0.69330789999999998</v>
          </cell>
          <cell r="T1621">
            <v>0.61968080000000003</v>
          </cell>
          <cell r="U1621">
            <v>25.417218016753914</v>
          </cell>
          <cell r="V1621">
            <v>3.4313099517847251E-2</v>
          </cell>
          <cell r="AA1621">
            <v>58.711379999999998</v>
          </cell>
          <cell r="AB1621">
            <v>65.474360000000004</v>
          </cell>
          <cell r="AC1621">
            <v>0.22174179999999999</v>
          </cell>
          <cell r="AD1621">
            <v>1.0736737955999998</v>
          </cell>
          <cell r="AE1621">
            <v>11.00098</v>
          </cell>
          <cell r="AF1621">
            <v>154.17449999999999</v>
          </cell>
        </row>
        <row r="1622">
          <cell r="A1622" t="str">
            <v>OSAM - BASE1. Low Value</v>
          </cell>
          <cell r="B1622" t="str">
            <v>Oil-Gas</v>
          </cell>
          <cell r="C1622" t="str">
            <v>1. Low Value</v>
          </cell>
          <cell r="D1622" t="str">
            <v>OSAM - BASE</v>
          </cell>
          <cell r="E1622" t="str">
            <v>OSAM</v>
          </cell>
          <cell r="F1622" t="str">
            <v>E0. On Production</v>
          </cell>
          <cell r="G1622" t="str">
            <v>BOB PERTAMINA - BUMI SIAK PUSAKO</v>
          </cell>
          <cell r="H1622">
            <v>0.12</v>
          </cell>
          <cell r="K1622">
            <v>563</v>
          </cell>
          <cell r="L1622">
            <v>70.400000000000006</v>
          </cell>
          <cell r="M1622">
            <v>0.19304556354916066</v>
          </cell>
          <cell r="N1622">
            <v>331.11</v>
          </cell>
          <cell r="P1622" t="str">
            <v/>
          </cell>
          <cell r="Q1622">
            <v>0.19330990000000001</v>
          </cell>
          <cell r="R1622">
            <v>324.42340000000002</v>
          </cell>
          <cell r="S1622">
            <v>0.77676239999999996</v>
          </cell>
          <cell r="T1622">
            <v>0.8179902</v>
          </cell>
          <cell r="U1622">
            <v>39.847636145985163</v>
          </cell>
          <cell r="V1622">
            <v>5.3794081780582544E-2</v>
          </cell>
          <cell r="AA1622">
            <v>33.633000000000003</v>
          </cell>
          <cell r="AB1622">
            <v>113.7724</v>
          </cell>
          <cell r="AC1622">
            <v>0.2318479</v>
          </cell>
          <cell r="AD1622">
            <v>2.7821747999999997E-2</v>
          </cell>
          <cell r="AE1622">
            <v>13.27094</v>
          </cell>
          <cell r="AF1622">
            <v>238.7039</v>
          </cell>
        </row>
        <row r="1623">
          <cell r="A1623" t="str">
            <v>OSAM - BASE2. Middle Value</v>
          </cell>
          <cell r="B1623" t="str">
            <v>Oil-Gas</v>
          </cell>
          <cell r="C1623" t="str">
            <v>2. Middle Value</v>
          </cell>
          <cell r="D1623" t="str">
            <v>OSAM - BASE</v>
          </cell>
          <cell r="E1623" t="str">
            <v>OSAM</v>
          </cell>
          <cell r="F1623" t="str">
            <v>E0. On Production</v>
          </cell>
          <cell r="G1623" t="str">
            <v>BOB PERTAMINA - BUMI SIAK PUSAKO</v>
          </cell>
          <cell r="H1623">
            <v>0.12</v>
          </cell>
          <cell r="K1623">
            <v>563</v>
          </cell>
          <cell r="L1623">
            <v>70.400000000000006</v>
          </cell>
          <cell r="M1623">
            <v>0.19304556354916066</v>
          </cell>
          <cell r="N1623">
            <v>331.11</v>
          </cell>
          <cell r="P1623" t="str">
            <v/>
          </cell>
          <cell r="Q1623">
            <v>0.19330990000000001</v>
          </cell>
          <cell r="R1623">
            <v>324.42340000000002</v>
          </cell>
          <cell r="S1623">
            <v>0.77676239999999996</v>
          </cell>
          <cell r="T1623">
            <v>0.8179902</v>
          </cell>
          <cell r="U1623">
            <v>39.847636145985163</v>
          </cell>
          <cell r="V1623">
            <v>5.3794081780582544E-2</v>
          </cell>
          <cell r="AA1623">
            <v>33.633000000000003</v>
          </cell>
          <cell r="AB1623">
            <v>113.7724</v>
          </cell>
          <cell r="AC1623">
            <v>0.2318479</v>
          </cell>
          <cell r="AD1623">
            <v>2.7821747999999997E-2</v>
          </cell>
          <cell r="AE1623">
            <v>13.27094</v>
          </cell>
          <cell r="AF1623">
            <v>238.7039</v>
          </cell>
        </row>
        <row r="1624">
          <cell r="A1624" t="str">
            <v>OSAM - BASE3. High Value</v>
          </cell>
          <cell r="B1624" t="str">
            <v>Oil-Gas</v>
          </cell>
          <cell r="C1624" t="str">
            <v>3. High Value</v>
          </cell>
          <cell r="D1624" t="str">
            <v>OSAM - BASE</v>
          </cell>
          <cell r="E1624" t="str">
            <v>OSAM</v>
          </cell>
          <cell r="F1624" t="str">
            <v>E0. On Production</v>
          </cell>
          <cell r="G1624" t="str">
            <v>BOB PERTAMINA - BUMI SIAK PUSAKO</v>
          </cell>
          <cell r="H1624">
            <v>0.12</v>
          </cell>
          <cell r="K1624">
            <v>563</v>
          </cell>
          <cell r="L1624">
            <v>70.400000000000006</v>
          </cell>
          <cell r="M1624">
            <v>0.19304556354916066</v>
          </cell>
          <cell r="N1624">
            <v>331.11</v>
          </cell>
          <cell r="P1624" t="str">
            <v/>
          </cell>
          <cell r="Q1624">
            <v>0.19330990000000001</v>
          </cell>
          <cell r="R1624">
            <v>324.42340000000002</v>
          </cell>
          <cell r="S1624">
            <v>0.77676239999999996</v>
          </cell>
          <cell r="T1624">
            <v>0.8179902</v>
          </cell>
          <cell r="U1624">
            <v>39.847636145985163</v>
          </cell>
          <cell r="V1624">
            <v>5.3794081780582544E-2</v>
          </cell>
          <cell r="AA1624">
            <v>33.633000000000003</v>
          </cell>
          <cell r="AB1624">
            <v>113.7724</v>
          </cell>
          <cell r="AC1624">
            <v>0.2318479</v>
          </cell>
          <cell r="AD1624">
            <v>2.7821747999999997E-2</v>
          </cell>
          <cell r="AE1624">
            <v>13.27094</v>
          </cell>
          <cell r="AF1624">
            <v>238.7039</v>
          </cell>
        </row>
        <row r="1625">
          <cell r="A1625" t="str">
            <v>OSEIL 1-4 AREA - BASE1. Low Value</v>
          </cell>
          <cell r="B1625" t="str">
            <v>Oil-Gas</v>
          </cell>
          <cell r="C1625" t="str">
            <v>1. Low Value</v>
          </cell>
          <cell r="D1625" t="str">
            <v>OSEIL 1-4 AREA - BASE</v>
          </cell>
          <cell r="E1625" t="str">
            <v>OSEIL 1-4 AREA</v>
          </cell>
          <cell r="F1625" t="str">
            <v>E0. On Production</v>
          </cell>
          <cell r="G1625" t="str">
            <v>CITIC SERAM ENERGY LTD.</v>
          </cell>
          <cell r="H1625">
            <v>16.507999999999999</v>
          </cell>
          <cell r="K1625">
            <v>6680</v>
          </cell>
          <cell r="L1625" t="str">
            <v/>
          </cell>
          <cell r="M1625">
            <v>6.4000000000000001E-2</v>
          </cell>
          <cell r="N1625" t="str">
            <v/>
          </cell>
          <cell r="P1625" t="str">
            <v/>
          </cell>
          <cell r="Q1625">
            <v>6.769675E-2</v>
          </cell>
          <cell r="R1625">
            <v>201.2441</v>
          </cell>
          <cell r="S1625">
            <v>0.3465471</v>
          </cell>
          <cell r="T1625">
            <v>0.79773830000000001</v>
          </cell>
          <cell r="U1625">
            <v>3.7662894045122695</v>
          </cell>
          <cell r="V1625">
            <v>5.0844692391141463E-3</v>
          </cell>
          <cell r="AA1625">
            <v>22.60867</v>
          </cell>
          <cell r="AB1625">
            <v>6.7120949999999997</v>
          </cell>
          <cell r="AC1625">
            <v>0.39006849999999998</v>
          </cell>
          <cell r="AD1625">
            <v>6.4392507979999998</v>
          </cell>
          <cell r="AE1625">
            <v>1.629613</v>
          </cell>
          <cell r="AF1625">
            <v>19.76427</v>
          </cell>
        </row>
        <row r="1626">
          <cell r="A1626" t="str">
            <v>OSEIL 1-4 AREA - BASE2. Middle Value</v>
          </cell>
          <cell r="B1626" t="str">
            <v>Oil-Gas</v>
          </cell>
          <cell r="C1626" t="str">
            <v>2. Middle Value</v>
          </cell>
          <cell r="D1626" t="str">
            <v>OSEIL 1-4 AREA - BASE</v>
          </cell>
          <cell r="E1626" t="str">
            <v>OSEIL 1-4 AREA</v>
          </cell>
          <cell r="F1626" t="str">
            <v>E0. On Production</v>
          </cell>
          <cell r="G1626" t="str">
            <v>CITIC SERAM ENERGY LTD.</v>
          </cell>
          <cell r="H1626">
            <v>16.507999999999999</v>
          </cell>
          <cell r="K1626">
            <v>6680</v>
          </cell>
          <cell r="L1626" t="str">
            <v/>
          </cell>
          <cell r="M1626">
            <v>6.4000000000000001E-2</v>
          </cell>
          <cell r="N1626" t="str">
            <v/>
          </cell>
          <cell r="P1626" t="str">
            <v/>
          </cell>
          <cell r="Q1626">
            <v>6.769675E-2</v>
          </cell>
          <cell r="R1626">
            <v>201.2441</v>
          </cell>
          <cell r="S1626">
            <v>0.3465471</v>
          </cell>
          <cell r="T1626">
            <v>0.79773830000000001</v>
          </cell>
          <cell r="U1626">
            <v>3.7662894045122695</v>
          </cell>
          <cell r="V1626">
            <v>5.0844692391141463E-3</v>
          </cell>
          <cell r="AA1626">
            <v>22.60867</v>
          </cell>
          <cell r="AB1626">
            <v>6.7120949999999997</v>
          </cell>
          <cell r="AC1626">
            <v>0.39006849999999998</v>
          </cell>
          <cell r="AD1626">
            <v>6.4392507979999998</v>
          </cell>
          <cell r="AE1626">
            <v>1.629613</v>
          </cell>
          <cell r="AF1626">
            <v>19.76427</v>
          </cell>
        </row>
        <row r="1627">
          <cell r="A1627" t="str">
            <v>OSEIL 1-4 AREA - BASE3. High Value</v>
          </cell>
          <cell r="B1627" t="str">
            <v>Oil-Gas</v>
          </cell>
          <cell r="C1627" t="str">
            <v>3. High Value</v>
          </cell>
          <cell r="D1627" t="str">
            <v>OSEIL 1-4 AREA - BASE</v>
          </cell>
          <cell r="E1627" t="str">
            <v>OSEIL 1-4 AREA</v>
          </cell>
          <cell r="F1627" t="str">
            <v>E0. On Production</v>
          </cell>
          <cell r="G1627" t="str">
            <v>CITIC SERAM ENERGY LTD.</v>
          </cell>
          <cell r="H1627">
            <v>16.507999999999999</v>
          </cell>
          <cell r="K1627">
            <v>6680</v>
          </cell>
          <cell r="L1627" t="str">
            <v/>
          </cell>
          <cell r="M1627">
            <v>6.4000000000000001E-2</v>
          </cell>
          <cell r="N1627" t="str">
            <v/>
          </cell>
          <cell r="P1627" t="str">
            <v/>
          </cell>
          <cell r="Q1627">
            <v>6.769675E-2</v>
          </cell>
          <cell r="R1627">
            <v>201.2441</v>
          </cell>
          <cell r="S1627">
            <v>0.3465471</v>
          </cell>
          <cell r="T1627">
            <v>0.79773830000000001</v>
          </cell>
          <cell r="U1627">
            <v>3.7662894045122695</v>
          </cell>
          <cell r="V1627">
            <v>5.0844692391141463E-3</v>
          </cell>
          <cell r="AA1627">
            <v>22.60867</v>
          </cell>
          <cell r="AB1627">
            <v>6.7120949999999997</v>
          </cell>
          <cell r="AC1627">
            <v>0.39006849999999998</v>
          </cell>
          <cell r="AD1627">
            <v>6.4392507979999998</v>
          </cell>
          <cell r="AE1627">
            <v>1.629613</v>
          </cell>
          <cell r="AF1627">
            <v>19.76427</v>
          </cell>
        </row>
        <row r="1628">
          <cell r="A1628" t="str">
            <v>OSEIL 2 AREA - BASE1. Low Value</v>
          </cell>
          <cell r="B1628" t="str">
            <v>Oil-Gas</v>
          </cell>
          <cell r="C1628" t="str">
            <v>1. Low Value</v>
          </cell>
          <cell r="D1628" t="str">
            <v>OSEIL 2 AREA - BASE</v>
          </cell>
          <cell r="E1628" t="str">
            <v>OSEIL 2 AREA</v>
          </cell>
          <cell r="F1628" t="str">
            <v>E0. On Production</v>
          </cell>
          <cell r="G1628" t="str">
            <v>CITIC SERAM ENERGY LTD.</v>
          </cell>
          <cell r="H1628">
            <v>17.728999999999999</v>
          </cell>
          <cell r="K1628">
            <v>5758</v>
          </cell>
          <cell r="L1628">
            <v>93.500000000000014</v>
          </cell>
          <cell r="M1628">
            <v>6.4000000000000001E-2</v>
          </cell>
          <cell r="Q1628">
            <v>8.2158480000000006E-2</v>
          </cell>
          <cell r="R1628">
            <v>263.7473</v>
          </cell>
          <cell r="S1628">
            <v>0.37556430000000002</v>
          </cell>
          <cell r="T1628">
            <v>0.77030449999999995</v>
          </cell>
          <cell r="U1628">
            <v>6.2688395758990811</v>
          </cell>
          <cell r="V1628">
            <v>8.4628977131745043E-3</v>
          </cell>
          <cell r="AA1628">
            <v>11.44966</v>
          </cell>
          <cell r="AB1628">
            <v>5.9151410000000002</v>
          </cell>
          <cell r="AC1628">
            <v>0.52686699999999997</v>
          </cell>
          <cell r="AD1628">
            <v>9.3408250429999988</v>
          </cell>
          <cell r="AE1628">
            <v>67.131600000000006</v>
          </cell>
          <cell r="AF1628">
            <v>34.701619999999998</v>
          </cell>
        </row>
        <row r="1629">
          <cell r="A1629" t="str">
            <v>OSEIL 2 AREA - BASE2. Middle Value</v>
          </cell>
          <cell r="B1629" t="str">
            <v>Oil-Gas</v>
          </cell>
          <cell r="C1629" t="str">
            <v>2. Middle Value</v>
          </cell>
          <cell r="D1629" t="str">
            <v>OSEIL 2 AREA - BASE</v>
          </cell>
          <cell r="E1629" t="str">
            <v>OSEIL 2 AREA</v>
          </cell>
          <cell r="F1629" t="str">
            <v>E0. On Production</v>
          </cell>
          <cell r="G1629" t="str">
            <v>CITIC SERAM ENERGY LTD.</v>
          </cell>
          <cell r="H1629">
            <v>17.728999999999999</v>
          </cell>
          <cell r="K1629">
            <v>5758</v>
          </cell>
          <cell r="L1629">
            <v>93.500000000000014</v>
          </cell>
          <cell r="M1629">
            <v>6.4000000000000001E-2</v>
          </cell>
          <cell r="Q1629">
            <v>8.2158480000000006E-2</v>
          </cell>
          <cell r="R1629">
            <v>263.7473</v>
          </cell>
          <cell r="S1629">
            <v>0.37556430000000002</v>
          </cell>
          <cell r="T1629">
            <v>0.77030449999999995</v>
          </cell>
          <cell r="U1629">
            <v>6.2688395758990811</v>
          </cell>
          <cell r="V1629">
            <v>8.4628977131745043E-3</v>
          </cell>
          <cell r="AA1629">
            <v>11.44966</v>
          </cell>
          <cell r="AB1629">
            <v>5.9151410000000002</v>
          </cell>
          <cell r="AC1629">
            <v>0.52686699999999997</v>
          </cell>
          <cell r="AD1629">
            <v>9.3408250429999988</v>
          </cell>
          <cell r="AE1629">
            <v>67.131600000000006</v>
          </cell>
          <cell r="AF1629">
            <v>34.701619999999998</v>
          </cell>
        </row>
        <row r="1630">
          <cell r="A1630" t="str">
            <v>OSEIL 2 AREA - BASE3. High Value</v>
          </cell>
          <cell r="B1630" t="str">
            <v>Oil-Gas</v>
          </cell>
          <cell r="C1630" t="str">
            <v>3. High Value</v>
          </cell>
          <cell r="D1630" t="str">
            <v>OSEIL 2 AREA - BASE</v>
          </cell>
          <cell r="E1630" t="str">
            <v>OSEIL 2 AREA</v>
          </cell>
          <cell r="F1630" t="str">
            <v>E0. On Production</v>
          </cell>
          <cell r="G1630" t="str">
            <v>CITIC SERAM ENERGY LTD.</v>
          </cell>
          <cell r="H1630">
            <v>18.023</v>
          </cell>
          <cell r="K1630">
            <v>5758</v>
          </cell>
          <cell r="L1630">
            <v>93.500000000000014</v>
          </cell>
          <cell r="M1630">
            <v>6.4000000000000001E-2</v>
          </cell>
          <cell r="Q1630">
            <v>8.2158480000000006E-2</v>
          </cell>
          <cell r="R1630">
            <v>263.7473</v>
          </cell>
          <cell r="S1630">
            <v>0.37556430000000002</v>
          </cell>
          <cell r="T1630">
            <v>0.77030449999999995</v>
          </cell>
          <cell r="U1630">
            <v>6.2688395758990811</v>
          </cell>
          <cell r="V1630">
            <v>8.4628977131745043E-3</v>
          </cell>
          <cell r="AA1630">
            <v>11.44966</v>
          </cell>
          <cell r="AB1630">
            <v>5.9151410000000002</v>
          </cell>
          <cell r="AC1630">
            <v>0.52686699999999997</v>
          </cell>
          <cell r="AD1630">
            <v>9.4957239409999996</v>
          </cell>
          <cell r="AE1630">
            <v>67.131600000000006</v>
          </cell>
          <cell r="AF1630">
            <v>34.701619999999998</v>
          </cell>
        </row>
        <row r="1631">
          <cell r="A1631" t="str">
            <v>OSEIL SELATAN - BASE1. Low Value</v>
          </cell>
          <cell r="B1631" t="str">
            <v>Oil-Gas</v>
          </cell>
          <cell r="C1631" t="str">
            <v>1. Low Value</v>
          </cell>
          <cell r="D1631" t="str">
            <v>OSEIL SELATAN - BASE</v>
          </cell>
          <cell r="E1631" t="str">
            <v>OSEIL SELATAN</v>
          </cell>
          <cell r="F1631" t="str">
            <v>X1. Discovery under Evaluation</v>
          </cell>
          <cell r="G1631" t="str">
            <v>CITIC SERAM ENERGY LTD.</v>
          </cell>
          <cell r="H1631">
            <v>0.64500000000000002</v>
          </cell>
          <cell r="K1631">
            <v>5450</v>
          </cell>
          <cell r="L1631">
            <v>93.500000000000014</v>
          </cell>
          <cell r="M1631">
            <v>0.06</v>
          </cell>
          <cell r="Q1631">
            <v>7.2436210000000001E-2</v>
          </cell>
          <cell r="R1631">
            <v>201.2441</v>
          </cell>
          <cell r="S1631">
            <v>0.38780880000000001</v>
          </cell>
          <cell r="T1631">
            <v>0.77030449999999995</v>
          </cell>
          <cell r="U1631">
            <v>4.3547073112255399</v>
          </cell>
          <cell r="V1631">
            <v>5.878830060893586E-3</v>
          </cell>
          <cell r="X1631">
            <v>41.59496743592176</v>
          </cell>
          <cell r="Z1631">
            <v>10.585922160166943</v>
          </cell>
          <cell r="AA1631">
            <v>19.95316</v>
          </cell>
          <cell r="AB1631">
            <v>10.12795</v>
          </cell>
          <cell r="AC1631">
            <v>0.39006849999999998</v>
          </cell>
          <cell r="AD1631">
            <v>0.25159418249999999</v>
          </cell>
          <cell r="AE1631">
            <v>0.2423022</v>
          </cell>
          <cell r="AF1631">
            <v>41.649659999999997</v>
          </cell>
        </row>
        <row r="1632">
          <cell r="A1632" t="str">
            <v>OSEIL SELATAN - BASE2. Middle Value</v>
          </cell>
          <cell r="B1632" t="str">
            <v>Oil-Gas</v>
          </cell>
          <cell r="C1632" t="str">
            <v>2. Middle Value</v>
          </cell>
          <cell r="D1632" t="str">
            <v>OSEIL SELATAN - BASE</v>
          </cell>
          <cell r="E1632" t="str">
            <v>OSEIL SELATAN</v>
          </cell>
          <cell r="F1632" t="str">
            <v>X1. Discovery under Evaluation</v>
          </cell>
          <cell r="G1632" t="str">
            <v>CITIC SERAM ENERGY LTD.</v>
          </cell>
          <cell r="H1632">
            <v>1.274</v>
          </cell>
          <cell r="K1632">
            <v>5450</v>
          </cell>
          <cell r="L1632">
            <v>93.500000000000014</v>
          </cell>
          <cell r="M1632">
            <v>0.06</v>
          </cell>
          <cell r="Q1632">
            <v>7.2436210000000001E-2</v>
          </cell>
          <cell r="R1632">
            <v>201.2441</v>
          </cell>
          <cell r="S1632">
            <v>0.38780880000000001</v>
          </cell>
          <cell r="T1632">
            <v>0.77030449999999995</v>
          </cell>
          <cell r="U1632">
            <v>4.3547073112255399</v>
          </cell>
          <cell r="V1632">
            <v>5.878830060893586E-3</v>
          </cell>
          <cell r="X1632">
            <v>41.59496743592176</v>
          </cell>
          <cell r="Z1632">
            <v>10.585922160166943</v>
          </cell>
          <cell r="AA1632">
            <v>19.95316</v>
          </cell>
          <cell r="AB1632">
            <v>10.12795</v>
          </cell>
          <cell r="AC1632">
            <v>0.39006849999999998</v>
          </cell>
          <cell r="AD1632">
            <v>0.49694726899999997</v>
          </cell>
          <cell r="AE1632">
            <v>0.2423022</v>
          </cell>
          <cell r="AF1632">
            <v>41.649659999999997</v>
          </cell>
        </row>
        <row r="1633">
          <cell r="A1633" t="str">
            <v>OSEIL SELATAN - BASE3. High Value</v>
          </cell>
          <cell r="B1633" t="str">
            <v>Oil-Gas</v>
          </cell>
          <cell r="C1633" t="str">
            <v>3. High Value</v>
          </cell>
          <cell r="D1633" t="str">
            <v>OSEIL SELATAN - BASE</v>
          </cell>
          <cell r="E1633" t="str">
            <v>OSEIL SELATAN</v>
          </cell>
          <cell r="F1633" t="str">
            <v>X1. Discovery under Evaluation</v>
          </cell>
          <cell r="G1633" t="str">
            <v>CITIC SERAM ENERGY LTD.</v>
          </cell>
          <cell r="H1633">
            <v>1.8640000000000001</v>
          </cell>
          <cell r="K1633">
            <v>5450</v>
          </cell>
          <cell r="L1633">
            <v>93.500000000000014</v>
          </cell>
          <cell r="M1633">
            <v>0.06</v>
          </cell>
          <cell r="Q1633">
            <v>7.2436210000000001E-2</v>
          </cell>
          <cell r="R1633">
            <v>201.2441</v>
          </cell>
          <cell r="S1633">
            <v>0.38780880000000001</v>
          </cell>
          <cell r="T1633">
            <v>0.77030449999999995</v>
          </cell>
          <cell r="U1633">
            <v>4.3547073112255399</v>
          </cell>
          <cell r="V1633">
            <v>5.878830060893586E-3</v>
          </cell>
          <cell r="X1633">
            <v>41.59496743592176</v>
          </cell>
          <cell r="Z1633">
            <v>10.585922160166943</v>
          </cell>
          <cell r="AA1633">
            <v>19.95316</v>
          </cell>
          <cell r="AB1633">
            <v>10.12795</v>
          </cell>
          <cell r="AC1633">
            <v>0.39006849999999998</v>
          </cell>
          <cell r="AD1633">
            <v>0.72708768400000001</v>
          </cell>
          <cell r="AE1633">
            <v>0.2423022</v>
          </cell>
          <cell r="AF1633">
            <v>41.649659999999997</v>
          </cell>
        </row>
        <row r="1634">
          <cell r="A1634" t="str">
            <v>OSEIL TENGGARA - BASE1. Low Value</v>
          </cell>
          <cell r="B1634" t="str">
            <v>Oil-Gas</v>
          </cell>
          <cell r="C1634" t="str">
            <v>1. Low Value</v>
          </cell>
          <cell r="D1634" t="str">
            <v>OSEIL TENGGARA - BASE</v>
          </cell>
          <cell r="E1634" t="str">
            <v>OSEIL TENGGARA</v>
          </cell>
          <cell r="F1634" t="str">
            <v>E0. On Production</v>
          </cell>
          <cell r="G1634" t="str">
            <v>CITIC SERAM ENERGY LTD.</v>
          </cell>
          <cell r="H1634">
            <v>3.7719999999999998</v>
          </cell>
          <cell r="K1634">
            <v>5600</v>
          </cell>
          <cell r="L1634">
            <v>87.175000000000011</v>
          </cell>
          <cell r="M1634">
            <v>5.0999999999999997E-2</v>
          </cell>
          <cell r="Q1634">
            <v>5.5788310000000001E-2</v>
          </cell>
          <cell r="R1634">
            <v>8.8223579999999995</v>
          </cell>
          <cell r="S1634">
            <v>0.4444263</v>
          </cell>
          <cell r="T1634">
            <v>1.4466859999999999</v>
          </cell>
          <cell r="U1634">
            <v>0.31644767745457497</v>
          </cell>
          <cell r="V1634">
            <v>4.2720256172540768E-4</v>
          </cell>
          <cell r="AA1634">
            <v>114.48390000000001</v>
          </cell>
          <cell r="AB1634">
            <v>112.95650000000001</v>
          </cell>
          <cell r="AC1634">
            <v>0.39817429999999998</v>
          </cell>
          <cell r="AD1634">
            <v>1.5019134595999999</v>
          </cell>
          <cell r="AE1634">
            <v>6.4900520000000004</v>
          </cell>
          <cell r="AF1634">
            <v>409.14449999999999</v>
          </cell>
        </row>
        <row r="1635">
          <cell r="A1635" t="str">
            <v>OSEIL TENGGARA - BASE2. Middle Value</v>
          </cell>
          <cell r="B1635" t="str">
            <v>Oil-Gas</v>
          </cell>
          <cell r="C1635" t="str">
            <v>2. Middle Value</v>
          </cell>
          <cell r="D1635" t="str">
            <v>OSEIL TENGGARA - BASE</v>
          </cell>
          <cell r="E1635" t="str">
            <v>OSEIL TENGGARA</v>
          </cell>
          <cell r="F1635" t="str">
            <v>E0. On Production</v>
          </cell>
          <cell r="G1635" t="str">
            <v>CITIC SERAM ENERGY LTD.</v>
          </cell>
          <cell r="H1635">
            <v>3.7719999999999998</v>
          </cell>
          <cell r="K1635">
            <v>5600</v>
          </cell>
          <cell r="L1635">
            <v>87.175000000000011</v>
          </cell>
          <cell r="M1635">
            <v>5.0999999999999997E-2</v>
          </cell>
          <cell r="Q1635">
            <v>5.5788310000000001E-2</v>
          </cell>
          <cell r="R1635">
            <v>8.8223579999999995</v>
          </cell>
          <cell r="S1635">
            <v>0.4444263</v>
          </cell>
          <cell r="T1635">
            <v>1.4466859999999999</v>
          </cell>
          <cell r="U1635">
            <v>0.31644767745457497</v>
          </cell>
          <cell r="V1635">
            <v>4.2720256172540768E-4</v>
          </cell>
          <cell r="AA1635">
            <v>114.48390000000001</v>
          </cell>
          <cell r="AB1635">
            <v>112.95650000000001</v>
          </cell>
          <cell r="AC1635">
            <v>0.39817429999999998</v>
          </cell>
          <cell r="AD1635">
            <v>1.5019134595999999</v>
          </cell>
          <cell r="AE1635">
            <v>6.4900520000000004</v>
          </cell>
          <cell r="AF1635">
            <v>409.14449999999999</v>
          </cell>
        </row>
        <row r="1636">
          <cell r="A1636" t="str">
            <v>OSEIL TENGGARA - BASE3. High Value</v>
          </cell>
          <cell r="B1636" t="str">
            <v>Oil-Gas</v>
          </cell>
          <cell r="C1636" t="str">
            <v>3. High Value</v>
          </cell>
          <cell r="D1636" t="str">
            <v>OSEIL TENGGARA - BASE</v>
          </cell>
          <cell r="E1636" t="str">
            <v>OSEIL TENGGARA</v>
          </cell>
          <cell r="F1636" t="str">
            <v>E0. On Production</v>
          </cell>
          <cell r="G1636" t="str">
            <v>CITIC SERAM ENERGY LTD.</v>
          </cell>
          <cell r="H1636">
            <v>3.7719999999999998</v>
          </cell>
          <cell r="K1636">
            <v>5600</v>
          </cell>
          <cell r="L1636">
            <v>87.175000000000011</v>
          </cell>
          <cell r="M1636">
            <v>5.0999999999999997E-2</v>
          </cell>
          <cell r="Q1636">
            <v>5.5788310000000001E-2</v>
          </cell>
          <cell r="R1636">
            <v>8.8223579999999995</v>
          </cell>
          <cell r="S1636">
            <v>0.4444263</v>
          </cell>
          <cell r="T1636">
            <v>1.4466859999999999</v>
          </cell>
          <cell r="U1636">
            <v>0.31644767745457497</v>
          </cell>
          <cell r="V1636">
            <v>4.2720256172540768E-4</v>
          </cell>
          <cell r="AA1636">
            <v>114.48390000000001</v>
          </cell>
          <cell r="AB1636">
            <v>112.95650000000001</v>
          </cell>
          <cell r="AC1636">
            <v>0.39817429999999998</v>
          </cell>
          <cell r="AD1636">
            <v>1.5019134595999999</v>
          </cell>
          <cell r="AE1636">
            <v>6.4900520000000004</v>
          </cell>
          <cell r="AF1636">
            <v>409.14449999999999</v>
          </cell>
        </row>
        <row r="1637">
          <cell r="A1637" t="str">
            <v>OU - BASE1. Low Value</v>
          </cell>
          <cell r="B1637" t="str">
            <v>Oil-Gas</v>
          </cell>
          <cell r="C1637" t="str">
            <v>1. Low Value</v>
          </cell>
          <cell r="D1637" t="str">
            <v>OU - BASE</v>
          </cell>
          <cell r="E1637" t="str">
            <v>OU</v>
          </cell>
          <cell r="F1637" t="str">
            <v>X3. Development Not Viable</v>
          </cell>
          <cell r="G1637" t="str">
            <v>PT PERTAMINA HULU ENERGI OFFSHORE NORTH WEST JAVA</v>
          </cell>
          <cell r="H1637">
            <v>4.3040000000000003</v>
          </cell>
          <cell r="K1637">
            <v>3047</v>
          </cell>
          <cell r="L1637">
            <v>70.675000000000011</v>
          </cell>
          <cell r="M1637">
            <v>0.2</v>
          </cell>
          <cell r="N1637">
            <v>90</v>
          </cell>
          <cell r="P1637" t="str">
            <v/>
          </cell>
          <cell r="Q1637">
            <v>0.2015036</v>
          </cell>
          <cell r="R1637">
            <v>73.098889999999997</v>
          </cell>
          <cell r="S1637">
            <v>0.54558669999999998</v>
          </cell>
          <cell r="T1637">
            <v>0.76223669999999999</v>
          </cell>
          <cell r="U1637">
            <v>6.1255800808219156</v>
          </cell>
          <cell r="V1637">
            <v>8.2694982109859042E-3</v>
          </cell>
          <cell r="AA1637">
            <v>4.6184979999999998</v>
          </cell>
          <cell r="AB1637">
            <v>0.54034219999999999</v>
          </cell>
          <cell r="AC1637">
            <v>0.34597280000000002</v>
          </cell>
          <cell r="AD1637">
            <v>1.4890669312000002</v>
          </cell>
          <cell r="AE1637">
            <v>2.2192259999999999</v>
          </cell>
          <cell r="AF1637">
            <v>3.2484739999999999</v>
          </cell>
        </row>
        <row r="1638">
          <cell r="A1638" t="str">
            <v>OU - BASE2. Middle Value</v>
          </cell>
          <cell r="B1638" t="str">
            <v>Oil-Gas</v>
          </cell>
          <cell r="C1638" t="str">
            <v>2. Middle Value</v>
          </cell>
          <cell r="D1638" t="str">
            <v>OU - BASE</v>
          </cell>
          <cell r="E1638" t="str">
            <v>OU</v>
          </cell>
          <cell r="F1638" t="str">
            <v>X3. Development Not Viable</v>
          </cell>
          <cell r="G1638" t="str">
            <v>PT PERTAMINA HULU ENERGI OFFSHORE NORTH WEST JAVA</v>
          </cell>
          <cell r="H1638">
            <v>6.2240000000000002</v>
          </cell>
          <cell r="K1638">
            <v>3047</v>
          </cell>
          <cell r="L1638">
            <v>70.675000000000011</v>
          </cell>
          <cell r="M1638">
            <v>0.2</v>
          </cell>
          <cell r="N1638">
            <v>90</v>
          </cell>
          <cell r="P1638" t="str">
            <v/>
          </cell>
          <cell r="Q1638">
            <v>0.2015036</v>
          </cell>
          <cell r="R1638">
            <v>73.098889999999997</v>
          </cell>
          <cell r="S1638">
            <v>0.54558669999999998</v>
          </cell>
          <cell r="T1638">
            <v>0.76223669999999999</v>
          </cell>
          <cell r="U1638">
            <v>6.1255800808219156</v>
          </cell>
          <cell r="V1638">
            <v>8.2694982109859042E-3</v>
          </cell>
          <cell r="AA1638">
            <v>4.6184979999999998</v>
          </cell>
          <cell r="AB1638">
            <v>0.54034219999999999</v>
          </cell>
          <cell r="AC1638">
            <v>0.34597280000000002</v>
          </cell>
          <cell r="AD1638">
            <v>2.1533347072000004</v>
          </cell>
          <cell r="AE1638">
            <v>2.2192259999999999</v>
          </cell>
          <cell r="AF1638">
            <v>3.2484739999999999</v>
          </cell>
        </row>
        <row r="1639">
          <cell r="A1639" t="str">
            <v>OU - BASE3. High Value</v>
          </cell>
          <cell r="B1639" t="str">
            <v>Oil-Gas</v>
          </cell>
          <cell r="C1639" t="str">
            <v>3. High Value</v>
          </cell>
          <cell r="D1639" t="str">
            <v>OU - BASE</v>
          </cell>
          <cell r="E1639" t="str">
            <v>OU</v>
          </cell>
          <cell r="F1639" t="str">
            <v>X3. Development Not Viable</v>
          </cell>
          <cell r="G1639" t="str">
            <v>PT PERTAMINA HULU ENERGI OFFSHORE NORTH WEST JAVA</v>
          </cell>
          <cell r="H1639">
            <v>9.1679999999999993</v>
          </cell>
          <cell r="K1639">
            <v>3047</v>
          </cell>
          <cell r="L1639">
            <v>70.675000000000011</v>
          </cell>
          <cell r="M1639">
            <v>0.2</v>
          </cell>
          <cell r="N1639">
            <v>90</v>
          </cell>
          <cell r="P1639" t="str">
            <v/>
          </cell>
          <cell r="Q1639">
            <v>0.2015036</v>
          </cell>
          <cell r="R1639">
            <v>73.098889999999997</v>
          </cell>
          <cell r="S1639">
            <v>0.54558669999999998</v>
          </cell>
          <cell r="T1639">
            <v>0.76223669999999999</v>
          </cell>
          <cell r="U1639">
            <v>6.1255800808219156</v>
          </cell>
          <cell r="V1639">
            <v>8.2694982109859042E-3</v>
          </cell>
          <cell r="AA1639">
            <v>4.6184979999999998</v>
          </cell>
          <cell r="AB1639">
            <v>0.54034219999999999</v>
          </cell>
          <cell r="AC1639">
            <v>0.34597280000000002</v>
          </cell>
          <cell r="AD1639">
            <v>3.1718786304000002</v>
          </cell>
          <cell r="AE1639">
            <v>2.2192259999999999</v>
          </cell>
          <cell r="AF1639">
            <v>3.2484739999999999</v>
          </cell>
        </row>
        <row r="1640">
          <cell r="A1640" t="str">
            <v>OV - BASE1. Low Value</v>
          </cell>
          <cell r="B1640" t="str">
            <v>Oil-Gas</v>
          </cell>
          <cell r="C1640" t="str">
            <v>1. Low Value</v>
          </cell>
          <cell r="D1640" t="str">
            <v>OV - BASE</v>
          </cell>
          <cell r="E1640" t="str">
            <v>OV</v>
          </cell>
          <cell r="F1640" t="str">
            <v>X3. Development Not Viable</v>
          </cell>
          <cell r="G1640" t="str">
            <v>PT PERTAMINA HULU ENERGI OFFSHORE NORTH WEST JAVA</v>
          </cell>
          <cell r="H1640">
            <v>4.2210000000000001</v>
          </cell>
          <cell r="K1640">
            <v>2750</v>
          </cell>
          <cell r="L1640">
            <v>64.900000000000006</v>
          </cell>
          <cell r="Q1640">
            <v>0.2708122</v>
          </cell>
          <cell r="R1640">
            <v>130.99420000000001</v>
          </cell>
          <cell r="S1640">
            <v>0.53347999999999995</v>
          </cell>
          <cell r="T1640">
            <v>0.78890000000000005</v>
          </cell>
          <cell r="U1640">
            <v>14.93002004341235</v>
          </cell>
          <cell r="V1640">
            <v>2.0155442000591075E-2</v>
          </cell>
          <cell r="AA1640">
            <v>40.235500000000002</v>
          </cell>
          <cell r="AB1640">
            <v>12.800319999999999</v>
          </cell>
          <cell r="AC1640">
            <v>0.32025520000000002</v>
          </cell>
          <cell r="AD1640">
            <v>1.3517971992000002</v>
          </cell>
          <cell r="AE1640">
            <v>2.1747390000000002</v>
          </cell>
          <cell r="AF1640">
            <v>10.06277</v>
          </cell>
        </row>
        <row r="1641">
          <cell r="A1641" t="str">
            <v>OV - BASE2. Middle Value</v>
          </cell>
          <cell r="B1641" t="str">
            <v>Oil-Gas</v>
          </cell>
          <cell r="C1641" t="str">
            <v>2. Middle Value</v>
          </cell>
          <cell r="D1641" t="str">
            <v>OV - BASE</v>
          </cell>
          <cell r="E1641" t="str">
            <v>OV</v>
          </cell>
          <cell r="F1641" t="str">
            <v>X3. Development Not Viable</v>
          </cell>
          <cell r="G1641" t="str">
            <v>PT PERTAMINA HULU ENERGI OFFSHORE NORTH WEST JAVA</v>
          </cell>
          <cell r="H1641">
            <v>5.0579999999999998</v>
          </cell>
          <cell r="K1641">
            <v>2750</v>
          </cell>
          <cell r="L1641">
            <v>64.900000000000006</v>
          </cell>
          <cell r="Q1641">
            <v>0.2708122</v>
          </cell>
          <cell r="R1641">
            <v>130.99420000000001</v>
          </cell>
          <cell r="S1641">
            <v>0.53347999999999995</v>
          </cell>
          <cell r="T1641">
            <v>0.78890000000000005</v>
          </cell>
          <cell r="U1641">
            <v>14.93002004341235</v>
          </cell>
          <cell r="V1641">
            <v>2.0155442000591075E-2</v>
          </cell>
          <cell r="AA1641">
            <v>40.235500000000002</v>
          </cell>
          <cell r="AB1641">
            <v>12.800319999999999</v>
          </cell>
          <cell r="AC1641">
            <v>0.32025520000000002</v>
          </cell>
          <cell r="AD1641">
            <v>1.6198508015999999</v>
          </cell>
          <cell r="AE1641">
            <v>2.1747390000000002</v>
          </cell>
          <cell r="AF1641">
            <v>10.06277</v>
          </cell>
        </row>
        <row r="1642">
          <cell r="A1642" t="str">
            <v>OV - BASE3. High Value</v>
          </cell>
          <cell r="B1642" t="str">
            <v>Oil-Gas</v>
          </cell>
          <cell r="C1642" t="str">
            <v>3. High Value</v>
          </cell>
          <cell r="D1642" t="str">
            <v>OV - BASE</v>
          </cell>
          <cell r="E1642" t="str">
            <v>OV</v>
          </cell>
          <cell r="F1642" t="str">
            <v>X3. Development Not Viable</v>
          </cell>
          <cell r="G1642" t="str">
            <v>PT PERTAMINA HULU ENERGI OFFSHORE NORTH WEST JAVA</v>
          </cell>
          <cell r="H1642">
            <v>5.9</v>
          </cell>
          <cell r="K1642">
            <v>2750</v>
          </cell>
          <cell r="L1642">
            <v>64.900000000000006</v>
          </cell>
          <cell r="Q1642">
            <v>0.2708122</v>
          </cell>
          <cell r="R1642">
            <v>130.99420000000001</v>
          </cell>
          <cell r="S1642">
            <v>0.53347999999999995</v>
          </cell>
          <cell r="T1642">
            <v>0.78890000000000005</v>
          </cell>
          <cell r="U1642">
            <v>14.93002004341235</v>
          </cell>
          <cell r="V1642">
            <v>2.0155442000591075E-2</v>
          </cell>
          <cell r="AA1642">
            <v>40.235500000000002</v>
          </cell>
          <cell r="AB1642">
            <v>12.800319999999999</v>
          </cell>
          <cell r="AC1642">
            <v>0.32025520000000002</v>
          </cell>
          <cell r="AD1642">
            <v>1.8895056800000003</v>
          </cell>
          <cell r="AE1642">
            <v>2.1747390000000002</v>
          </cell>
          <cell r="AF1642">
            <v>10.06277</v>
          </cell>
        </row>
        <row r="1643">
          <cell r="A1643" t="str">
            <v>OWA - BASE1. Low Value</v>
          </cell>
          <cell r="B1643" t="str">
            <v>Oil-Gas</v>
          </cell>
          <cell r="C1643" t="str">
            <v>1. Low Value</v>
          </cell>
          <cell r="D1643" t="str">
            <v>OWA - BASE</v>
          </cell>
          <cell r="E1643" t="str">
            <v>OWA</v>
          </cell>
          <cell r="F1643" t="str">
            <v>X3. Development Not Viable</v>
          </cell>
          <cell r="G1643" t="str">
            <v>PT PERTAMINA HULU ENERGI OFFSHORE NORTH WEST JAVA</v>
          </cell>
          <cell r="H1643">
            <v>9.8460000000000001</v>
          </cell>
          <cell r="K1643">
            <v>6977</v>
          </cell>
          <cell r="L1643">
            <v>92.4</v>
          </cell>
          <cell r="Q1643">
            <v>0.2172838</v>
          </cell>
          <cell r="R1643">
            <v>707.48209999999995</v>
          </cell>
          <cell r="S1643">
            <v>0.78568340000000003</v>
          </cell>
          <cell r="T1643">
            <v>0.5713085</v>
          </cell>
          <cell r="U1643">
            <v>69.001902821374841</v>
          </cell>
          <cell r="V1643">
            <v>9.3152175697198497E-2</v>
          </cell>
          <cell r="AA1643">
            <v>19.638860000000001</v>
          </cell>
          <cell r="AB1643">
            <v>5.9789539999999999</v>
          </cell>
          <cell r="AC1643">
            <v>0.29115220000000003</v>
          </cell>
          <cell r="AD1643">
            <v>2.8666845612000005</v>
          </cell>
          <cell r="AE1643">
            <v>7.4265420000000004</v>
          </cell>
          <cell r="AF1643">
            <v>13.42848</v>
          </cell>
        </row>
        <row r="1644">
          <cell r="A1644" t="str">
            <v>OWA - BASE2. Middle Value</v>
          </cell>
          <cell r="B1644" t="str">
            <v>Oil-Gas</v>
          </cell>
          <cell r="C1644" t="str">
            <v>2. Middle Value</v>
          </cell>
          <cell r="D1644" t="str">
            <v>OWA - BASE</v>
          </cell>
          <cell r="E1644" t="str">
            <v>OWA</v>
          </cell>
          <cell r="F1644" t="str">
            <v>X3. Development Not Viable</v>
          </cell>
          <cell r="G1644" t="str">
            <v>PT PERTAMINA HULU ENERGI OFFSHORE NORTH WEST JAVA</v>
          </cell>
          <cell r="H1644">
            <v>13.032</v>
          </cell>
          <cell r="K1644">
            <v>6977</v>
          </cell>
          <cell r="L1644">
            <v>92.4</v>
          </cell>
          <cell r="Q1644">
            <v>0.2172838</v>
          </cell>
          <cell r="R1644">
            <v>707.48209999999995</v>
          </cell>
          <cell r="S1644">
            <v>0.78568340000000003</v>
          </cell>
          <cell r="T1644">
            <v>0.5713085</v>
          </cell>
          <cell r="U1644">
            <v>69.001902821374841</v>
          </cell>
          <cell r="V1644">
            <v>9.3152175697198497E-2</v>
          </cell>
          <cell r="AA1644">
            <v>19.638860000000001</v>
          </cell>
          <cell r="AB1644">
            <v>5.9789539999999999</v>
          </cell>
          <cell r="AC1644">
            <v>0.29115220000000003</v>
          </cell>
          <cell r="AD1644">
            <v>3.7942954704000003</v>
          </cell>
          <cell r="AE1644">
            <v>7.4265420000000004</v>
          </cell>
          <cell r="AF1644">
            <v>13.42848</v>
          </cell>
        </row>
        <row r="1645">
          <cell r="A1645" t="str">
            <v>OWA - BASE3. High Value</v>
          </cell>
          <cell r="B1645" t="str">
            <v>Oil-Gas</v>
          </cell>
          <cell r="C1645" t="str">
            <v>3. High Value</v>
          </cell>
          <cell r="D1645" t="str">
            <v>OWA - BASE</v>
          </cell>
          <cell r="E1645" t="str">
            <v>OWA</v>
          </cell>
          <cell r="F1645" t="str">
            <v>X3. Development Not Viable</v>
          </cell>
          <cell r="G1645" t="str">
            <v>PT PERTAMINA HULU ENERGI OFFSHORE NORTH WEST JAVA</v>
          </cell>
          <cell r="H1645">
            <v>16.128</v>
          </cell>
          <cell r="K1645">
            <v>6977</v>
          </cell>
          <cell r="L1645">
            <v>92.4</v>
          </cell>
          <cell r="Q1645">
            <v>0.2172838</v>
          </cell>
          <cell r="R1645">
            <v>707.48209999999995</v>
          </cell>
          <cell r="S1645">
            <v>0.78568340000000003</v>
          </cell>
          <cell r="T1645">
            <v>0.5713085</v>
          </cell>
          <cell r="U1645">
            <v>69.001902821374841</v>
          </cell>
          <cell r="V1645">
            <v>9.3152175697198497E-2</v>
          </cell>
          <cell r="AA1645">
            <v>19.638860000000001</v>
          </cell>
          <cell r="AB1645">
            <v>5.9789539999999999</v>
          </cell>
          <cell r="AC1645">
            <v>0.29115220000000003</v>
          </cell>
          <cell r="AD1645">
            <v>4.6957026816000003</v>
          </cell>
          <cell r="AE1645">
            <v>7.4265420000000004</v>
          </cell>
          <cell r="AF1645">
            <v>13.42848</v>
          </cell>
        </row>
        <row r="1646">
          <cell r="A1646" t="str">
            <v>OWB - BASE1. Low Value</v>
          </cell>
          <cell r="B1646" t="str">
            <v>Oil-Gas</v>
          </cell>
          <cell r="C1646" t="str">
            <v>1. Low Value</v>
          </cell>
          <cell r="D1646" t="str">
            <v>OWB - BASE</v>
          </cell>
          <cell r="E1646" t="str">
            <v>OWB</v>
          </cell>
          <cell r="F1646" t="str">
            <v>X3. Development Not Viable</v>
          </cell>
          <cell r="G1646" t="str">
            <v>PT PERTAMINA HULU ENERGI OFFSHORE NORTH WEST JAVA</v>
          </cell>
          <cell r="H1646">
            <v>6.9119999999999999</v>
          </cell>
          <cell r="K1646">
            <v>7024</v>
          </cell>
          <cell r="L1646">
            <v>128.70000000000002</v>
          </cell>
          <cell r="Q1646">
            <v>0.1840569</v>
          </cell>
          <cell r="R1646">
            <v>59.854300000000002</v>
          </cell>
          <cell r="S1646">
            <v>0.47203990000000001</v>
          </cell>
          <cell r="T1646">
            <v>0.77983840000000004</v>
          </cell>
          <cell r="U1646">
            <v>4.0553728126272715</v>
          </cell>
          <cell r="V1646">
            <v>5.474730193128473E-3</v>
          </cell>
          <cell r="AA1646">
            <v>22.726310000000002</v>
          </cell>
          <cell r="AB1646">
            <v>9.9419070000000005</v>
          </cell>
          <cell r="AC1646">
            <v>0.3223319</v>
          </cell>
          <cell r="AD1646">
            <v>2.2279580927999998</v>
          </cell>
          <cell r="AE1646">
            <v>2.2124090000000001</v>
          </cell>
          <cell r="AF1646">
            <v>37.60577</v>
          </cell>
        </row>
        <row r="1647">
          <cell r="A1647" t="str">
            <v>OWB - BASE2. Middle Value</v>
          </cell>
          <cell r="B1647" t="str">
            <v>Oil-Gas</v>
          </cell>
          <cell r="C1647" t="str">
            <v>2. Middle Value</v>
          </cell>
          <cell r="D1647" t="str">
            <v>OWB - BASE</v>
          </cell>
          <cell r="E1647" t="str">
            <v>OWB</v>
          </cell>
          <cell r="F1647" t="str">
            <v>X3. Development Not Viable</v>
          </cell>
          <cell r="G1647" t="str">
            <v>PT PERTAMINA HULU ENERGI OFFSHORE NORTH WEST JAVA</v>
          </cell>
          <cell r="H1647">
            <v>7.65</v>
          </cell>
          <cell r="K1647">
            <v>7024</v>
          </cell>
          <cell r="L1647">
            <v>128.70000000000002</v>
          </cell>
          <cell r="Q1647">
            <v>0.1840569</v>
          </cell>
          <cell r="R1647">
            <v>59.854300000000002</v>
          </cell>
          <cell r="S1647">
            <v>0.47203990000000001</v>
          </cell>
          <cell r="T1647">
            <v>0.77983840000000004</v>
          </cell>
          <cell r="U1647">
            <v>4.0553728126272715</v>
          </cell>
          <cell r="V1647">
            <v>5.474730193128473E-3</v>
          </cell>
          <cell r="AA1647">
            <v>22.726310000000002</v>
          </cell>
          <cell r="AB1647">
            <v>9.9419070000000005</v>
          </cell>
          <cell r="AC1647">
            <v>0.3223319</v>
          </cell>
          <cell r="AD1647">
            <v>2.4658390350000001</v>
          </cell>
          <cell r="AE1647">
            <v>2.2124090000000001</v>
          </cell>
          <cell r="AF1647">
            <v>37.60577</v>
          </cell>
        </row>
        <row r="1648">
          <cell r="A1648" t="str">
            <v>OWB - BASE3. High Value</v>
          </cell>
          <cell r="B1648" t="str">
            <v>Oil-Gas</v>
          </cell>
          <cell r="C1648" t="str">
            <v>3. High Value</v>
          </cell>
          <cell r="D1648" t="str">
            <v>OWB - BASE</v>
          </cell>
          <cell r="E1648" t="str">
            <v>OWB</v>
          </cell>
          <cell r="F1648" t="str">
            <v>X3. Development Not Viable</v>
          </cell>
          <cell r="G1648" t="str">
            <v>PT PERTAMINA HULU ENERGI OFFSHORE NORTH WEST JAVA</v>
          </cell>
          <cell r="H1648">
            <v>9.9540000000000006</v>
          </cell>
          <cell r="K1648">
            <v>7024</v>
          </cell>
          <cell r="L1648">
            <v>128.70000000000002</v>
          </cell>
          <cell r="Q1648">
            <v>0.1840569</v>
          </cell>
          <cell r="R1648">
            <v>59.854300000000002</v>
          </cell>
          <cell r="S1648">
            <v>0.47203990000000001</v>
          </cell>
          <cell r="T1648">
            <v>0.77983840000000004</v>
          </cell>
          <cell r="U1648">
            <v>4.0553728126272715</v>
          </cell>
          <cell r="V1648">
            <v>5.474730193128473E-3</v>
          </cell>
          <cell r="AA1648">
            <v>22.726310000000002</v>
          </cell>
          <cell r="AB1648">
            <v>9.9419070000000005</v>
          </cell>
          <cell r="AC1648">
            <v>0.3223319</v>
          </cell>
          <cell r="AD1648">
            <v>3.2084917326000002</v>
          </cell>
          <cell r="AE1648">
            <v>2.2124090000000001</v>
          </cell>
          <cell r="AF1648">
            <v>37.60577</v>
          </cell>
        </row>
        <row r="1649">
          <cell r="A1649" t="str">
            <v>PAGER - BASE1. Low Value</v>
          </cell>
          <cell r="B1649" t="str">
            <v>Oil-Gas</v>
          </cell>
          <cell r="C1649" t="str">
            <v>1. Low Value</v>
          </cell>
          <cell r="D1649" t="str">
            <v>PAGER - BASE</v>
          </cell>
          <cell r="E1649" t="str">
            <v>PAGER</v>
          </cell>
          <cell r="F1649" t="str">
            <v>E0. On Production</v>
          </cell>
          <cell r="G1649" t="str">
            <v>PT PERTAMINA HULU ROKAN</v>
          </cell>
          <cell r="H1649">
            <v>23.436</v>
          </cell>
          <cell r="K1649">
            <v>3800</v>
          </cell>
          <cell r="L1649" t="str">
            <v/>
          </cell>
          <cell r="M1649">
            <v>0.21</v>
          </cell>
          <cell r="N1649" t="str">
            <v/>
          </cell>
          <cell r="P1649" t="str">
            <v/>
          </cell>
          <cell r="Q1649">
            <v>0.21000540000000001</v>
          </cell>
          <cell r="R1649">
            <v>478.49459999999999</v>
          </cell>
          <cell r="S1649">
            <v>0.69610260000000002</v>
          </cell>
          <cell r="T1649">
            <v>0.71108629999999995</v>
          </cell>
          <cell r="U1649">
            <v>49.739689571380865</v>
          </cell>
          <cell r="V1649">
            <v>6.714829754871772E-2</v>
          </cell>
          <cell r="AA1649">
            <v>19.309550000000002</v>
          </cell>
          <cell r="AB1649">
            <v>29.318180000000002</v>
          </cell>
          <cell r="AC1649">
            <v>0.2830124</v>
          </cell>
          <cell r="AD1649">
            <v>6.6326786063999998</v>
          </cell>
          <cell r="AE1649">
            <v>9.5139519999999997</v>
          </cell>
          <cell r="AF1649">
            <v>29.29335</v>
          </cell>
        </row>
        <row r="1650">
          <cell r="A1650" t="str">
            <v>PAGER - BASE2. Middle Value</v>
          </cell>
          <cell r="B1650" t="str">
            <v>Oil-Gas</v>
          </cell>
          <cell r="C1650" t="str">
            <v>2. Middle Value</v>
          </cell>
          <cell r="D1650" t="str">
            <v>PAGER - BASE</v>
          </cell>
          <cell r="E1650" t="str">
            <v>PAGER</v>
          </cell>
          <cell r="F1650" t="str">
            <v>E0. On Production</v>
          </cell>
          <cell r="G1650" t="str">
            <v>PT PERTAMINA HULU ROKAN</v>
          </cell>
          <cell r="H1650">
            <v>23.436</v>
          </cell>
          <cell r="K1650">
            <v>3800</v>
          </cell>
          <cell r="L1650" t="str">
            <v/>
          </cell>
          <cell r="M1650">
            <v>0.21</v>
          </cell>
          <cell r="N1650" t="str">
            <v/>
          </cell>
          <cell r="P1650" t="str">
            <v/>
          </cell>
          <cell r="Q1650">
            <v>0.21000540000000001</v>
          </cell>
          <cell r="R1650">
            <v>478.49459999999999</v>
          </cell>
          <cell r="S1650">
            <v>0.69610260000000002</v>
          </cell>
          <cell r="T1650">
            <v>0.71108629999999995</v>
          </cell>
          <cell r="U1650">
            <v>49.739689571380865</v>
          </cell>
          <cell r="V1650">
            <v>6.714829754871772E-2</v>
          </cell>
          <cell r="AA1650">
            <v>19.309550000000002</v>
          </cell>
          <cell r="AB1650">
            <v>29.318180000000002</v>
          </cell>
          <cell r="AC1650">
            <v>0.2830124</v>
          </cell>
          <cell r="AD1650">
            <v>6.6326786063999998</v>
          </cell>
          <cell r="AE1650">
            <v>9.5139519999999997</v>
          </cell>
          <cell r="AF1650">
            <v>29.29335</v>
          </cell>
        </row>
        <row r="1651">
          <cell r="A1651" t="str">
            <v>PAGER - BASE3. High Value</v>
          </cell>
          <cell r="B1651" t="str">
            <v>Oil-Gas</v>
          </cell>
          <cell r="C1651" t="str">
            <v>3. High Value</v>
          </cell>
          <cell r="D1651" t="str">
            <v>PAGER - BASE</v>
          </cell>
          <cell r="E1651" t="str">
            <v>PAGER</v>
          </cell>
          <cell r="F1651" t="str">
            <v>E0. On Production</v>
          </cell>
          <cell r="G1651" t="str">
            <v>PT PERTAMINA HULU ROKAN</v>
          </cell>
          <cell r="H1651">
            <v>23.436</v>
          </cell>
          <cell r="K1651">
            <v>3800</v>
          </cell>
          <cell r="L1651" t="str">
            <v/>
          </cell>
          <cell r="M1651">
            <v>0.21</v>
          </cell>
          <cell r="N1651" t="str">
            <v/>
          </cell>
          <cell r="P1651" t="str">
            <v/>
          </cell>
          <cell r="Q1651">
            <v>0.21000540000000001</v>
          </cell>
          <cell r="R1651">
            <v>478.49459999999999</v>
          </cell>
          <cell r="S1651">
            <v>0.69610260000000002</v>
          </cell>
          <cell r="T1651">
            <v>0.71108629999999995</v>
          </cell>
          <cell r="U1651">
            <v>49.739689571380865</v>
          </cell>
          <cell r="V1651">
            <v>6.714829754871772E-2</v>
          </cell>
          <cell r="AA1651">
            <v>19.309550000000002</v>
          </cell>
          <cell r="AB1651">
            <v>29.318180000000002</v>
          </cell>
          <cell r="AC1651">
            <v>0.2830124</v>
          </cell>
          <cell r="AD1651">
            <v>6.6326786063999998</v>
          </cell>
          <cell r="AE1651">
            <v>9.5139519999999997</v>
          </cell>
          <cell r="AF1651">
            <v>29.29335</v>
          </cell>
        </row>
        <row r="1652">
          <cell r="A1652" t="str">
            <v>PAGERUNGAN - BASE1. Low Value</v>
          </cell>
          <cell r="B1652" t="str">
            <v>Oil-Gas</v>
          </cell>
          <cell r="C1652" t="str">
            <v>1. Low Value</v>
          </cell>
          <cell r="D1652" t="str">
            <v>PAGERUNGAN - BASE</v>
          </cell>
          <cell r="E1652" t="str">
            <v>PAGERUNGAN</v>
          </cell>
          <cell r="F1652" t="str">
            <v>E0. On Production</v>
          </cell>
          <cell r="G1652" t="str">
            <v>KANGEAN ENERGY INDONESIA LTD.</v>
          </cell>
          <cell r="H1652">
            <v>1414.07</v>
          </cell>
          <cell r="K1652">
            <v>5800</v>
          </cell>
          <cell r="L1652">
            <v>105.05000000000001</v>
          </cell>
          <cell r="M1652">
            <v>0.185</v>
          </cell>
          <cell r="N1652">
            <v>150</v>
          </cell>
          <cell r="O1652">
            <v>0</v>
          </cell>
          <cell r="P1652" t="str">
            <v/>
          </cell>
          <cell r="Q1652">
            <v>0.187475</v>
          </cell>
          <cell r="R1652">
            <v>146.21190000000001</v>
          </cell>
          <cell r="S1652">
            <v>0.28460780000000002</v>
          </cell>
          <cell r="T1652">
            <v>0.77546850000000001</v>
          </cell>
          <cell r="U1652">
            <v>6.0497446261388257</v>
          </cell>
          <cell r="V1652">
            <v>8.167120779206909E-3</v>
          </cell>
          <cell r="AA1652">
            <v>1.8177410000000001</v>
          </cell>
          <cell r="AB1652">
            <v>66.010379999999998</v>
          </cell>
          <cell r="AC1652">
            <v>0.34315269999999998</v>
          </cell>
          <cell r="AD1652">
            <v>485.24193848899995</v>
          </cell>
          <cell r="AE1652">
            <v>15.70125</v>
          </cell>
          <cell r="AF1652">
            <v>157.86959999999999</v>
          </cell>
        </row>
        <row r="1653">
          <cell r="A1653" t="str">
            <v>PAGERUNGAN - BASE2. Middle Value</v>
          </cell>
          <cell r="B1653" t="str">
            <v>Oil-Gas</v>
          </cell>
          <cell r="C1653" t="str">
            <v>2. Middle Value</v>
          </cell>
          <cell r="D1653" t="str">
            <v>PAGERUNGAN - BASE</v>
          </cell>
          <cell r="E1653" t="str">
            <v>PAGERUNGAN</v>
          </cell>
          <cell r="F1653" t="str">
            <v>E0. On Production</v>
          </cell>
          <cell r="G1653" t="str">
            <v>KANGEAN ENERGY INDONESIA LTD.</v>
          </cell>
          <cell r="H1653">
            <v>1419.88</v>
          </cell>
          <cell r="K1653">
            <v>5800</v>
          </cell>
          <cell r="L1653">
            <v>105.05000000000001</v>
          </cell>
          <cell r="M1653">
            <v>0.185</v>
          </cell>
          <cell r="N1653">
            <v>150</v>
          </cell>
          <cell r="O1653">
            <v>0</v>
          </cell>
          <cell r="P1653" t="str">
            <v/>
          </cell>
          <cell r="Q1653">
            <v>0.187475</v>
          </cell>
          <cell r="R1653">
            <v>146.21190000000001</v>
          </cell>
          <cell r="S1653">
            <v>0.28460780000000002</v>
          </cell>
          <cell r="T1653">
            <v>0.77546850000000001</v>
          </cell>
          <cell r="U1653">
            <v>6.0497446261388257</v>
          </cell>
          <cell r="V1653">
            <v>8.167120779206909E-3</v>
          </cell>
          <cell r="AA1653">
            <v>1.8177410000000001</v>
          </cell>
          <cell r="AB1653">
            <v>66.010379999999998</v>
          </cell>
          <cell r="AC1653">
            <v>0.34315269999999998</v>
          </cell>
          <cell r="AD1653">
            <v>487.23565567600002</v>
          </cell>
          <cell r="AE1653">
            <v>15.70125</v>
          </cell>
          <cell r="AF1653">
            <v>157.86959999999999</v>
          </cell>
        </row>
        <row r="1654">
          <cell r="A1654" t="str">
            <v>PAGERUNGAN - BASE3. High Value</v>
          </cell>
          <cell r="B1654" t="str">
            <v>Oil-Gas</v>
          </cell>
          <cell r="C1654" t="str">
            <v>3. High Value</v>
          </cell>
          <cell r="D1654" t="str">
            <v>PAGERUNGAN - BASE</v>
          </cell>
          <cell r="E1654" t="str">
            <v>PAGERUNGAN</v>
          </cell>
          <cell r="F1654" t="str">
            <v>E0. On Production</v>
          </cell>
          <cell r="G1654" t="str">
            <v>KANGEAN ENERGY INDONESIA LTD.</v>
          </cell>
          <cell r="H1654">
            <v>1421.1</v>
          </cell>
          <cell r="K1654">
            <v>5800</v>
          </cell>
          <cell r="L1654">
            <v>105.05000000000001</v>
          </cell>
          <cell r="M1654">
            <v>0.185</v>
          </cell>
          <cell r="N1654">
            <v>150</v>
          </cell>
          <cell r="O1654">
            <v>0</v>
          </cell>
          <cell r="P1654" t="str">
            <v/>
          </cell>
          <cell r="Q1654">
            <v>0.187475</v>
          </cell>
          <cell r="R1654">
            <v>146.21190000000001</v>
          </cell>
          <cell r="S1654">
            <v>0.28460780000000002</v>
          </cell>
          <cell r="T1654">
            <v>0.77546850000000001</v>
          </cell>
          <cell r="U1654">
            <v>6.0497446261388257</v>
          </cell>
          <cell r="V1654">
            <v>8.167120779206909E-3</v>
          </cell>
          <cell r="AA1654">
            <v>1.8177410000000001</v>
          </cell>
          <cell r="AB1654">
            <v>66.010379999999998</v>
          </cell>
          <cell r="AC1654">
            <v>0.34315269999999998</v>
          </cell>
          <cell r="AD1654">
            <v>487.65430196999995</v>
          </cell>
          <cell r="AE1654">
            <v>15.70125</v>
          </cell>
          <cell r="AF1654">
            <v>157.86959999999999</v>
          </cell>
        </row>
        <row r="1655">
          <cell r="A1655" t="str">
            <v>PAITAN - BASE1. Low Value</v>
          </cell>
          <cell r="B1655" t="str">
            <v>Oil-Gas</v>
          </cell>
          <cell r="C1655" t="str">
            <v>1. Low Value</v>
          </cell>
          <cell r="D1655" t="str">
            <v>PAITAN - BASE</v>
          </cell>
          <cell r="E1655" t="str">
            <v>PAITAN</v>
          </cell>
          <cell r="F1655" t="str">
            <v>E0. On Production</v>
          </cell>
          <cell r="G1655" t="str">
            <v>BOB PERTAMINA - BUMI SIAK PUSAKO</v>
          </cell>
          <cell r="H1655">
            <v>1.7000000000000001E-2</v>
          </cell>
          <cell r="K1655">
            <v>1275</v>
          </cell>
          <cell r="L1655">
            <v>63.800000000000004</v>
          </cell>
          <cell r="M1655">
            <v>0.24</v>
          </cell>
          <cell r="N1655" t="str">
            <v/>
          </cell>
          <cell r="P1655" t="str">
            <v/>
          </cell>
          <cell r="Q1655">
            <v>0.24054410000000001</v>
          </cell>
          <cell r="R1655">
            <v>294.79489999999998</v>
          </cell>
          <cell r="S1655">
            <v>0.76449920000000005</v>
          </cell>
          <cell r="T1655">
            <v>0.57216219999999995</v>
          </cell>
          <cell r="U1655">
            <v>31.017791543793273</v>
          </cell>
          <cell r="V1655">
            <v>4.1873841872248511E-2</v>
          </cell>
          <cell r="AA1655">
            <v>68.249549999999999</v>
          </cell>
          <cell r="AB1655">
            <v>94.736879999999999</v>
          </cell>
          <cell r="AC1655">
            <v>0.2329917</v>
          </cell>
          <cell r="AD1655">
            <v>3.9608589000000001E-3</v>
          </cell>
          <cell r="AE1655">
            <v>56.740819999999999</v>
          </cell>
          <cell r="AF1655">
            <v>68.137630000000001</v>
          </cell>
        </row>
        <row r="1656">
          <cell r="A1656" t="str">
            <v>PAITAN - BASE2. Middle Value</v>
          </cell>
          <cell r="B1656" t="str">
            <v>Oil-Gas</v>
          </cell>
          <cell r="C1656" t="str">
            <v>2. Middle Value</v>
          </cell>
          <cell r="D1656" t="str">
            <v>PAITAN - BASE</v>
          </cell>
          <cell r="E1656" t="str">
            <v>PAITAN</v>
          </cell>
          <cell r="F1656" t="str">
            <v>E0. On Production</v>
          </cell>
          <cell r="G1656" t="str">
            <v>BOB PERTAMINA - BUMI SIAK PUSAKO</v>
          </cell>
          <cell r="H1656">
            <v>1.7000000000000001E-2</v>
          </cell>
          <cell r="K1656">
            <v>1275</v>
          </cell>
          <cell r="L1656">
            <v>63.800000000000004</v>
          </cell>
          <cell r="M1656">
            <v>0.24</v>
          </cell>
          <cell r="N1656" t="str">
            <v/>
          </cell>
          <cell r="P1656" t="str">
            <v/>
          </cell>
          <cell r="Q1656">
            <v>0.24054410000000001</v>
          </cell>
          <cell r="R1656">
            <v>294.79489999999998</v>
          </cell>
          <cell r="S1656">
            <v>0.76449920000000005</v>
          </cell>
          <cell r="T1656">
            <v>0.57216219999999995</v>
          </cell>
          <cell r="U1656">
            <v>31.017791543793273</v>
          </cell>
          <cell r="V1656">
            <v>4.1873841872248511E-2</v>
          </cell>
          <cell r="AA1656">
            <v>68.249549999999999</v>
          </cell>
          <cell r="AB1656">
            <v>94.736879999999999</v>
          </cell>
          <cell r="AC1656">
            <v>0.2329917</v>
          </cell>
          <cell r="AD1656">
            <v>3.9608589000000001E-3</v>
          </cell>
          <cell r="AE1656">
            <v>56.740819999999999</v>
          </cell>
          <cell r="AF1656">
            <v>68.137630000000001</v>
          </cell>
        </row>
        <row r="1657">
          <cell r="A1657" t="str">
            <v>PAITAN - BASE3. High Value</v>
          </cell>
          <cell r="B1657" t="str">
            <v>Oil-Gas</v>
          </cell>
          <cell r="C1657" t="str">
            <v>3. High Value</v>
          </cell>
          <cell r="D1657" t="str">
            <v>PAITAN - BASE</v>
          </cell>
          <cell r="E1657" t="str">
            <v>PAITAN</v>
          </cell>
          <cell r="F1657" t="str">
            <v>E0. On Production</v>
          </cell>
          <cell r="G1657" t="str">
            <v>BOB PERTAMINA - BUMI SIAK PUSAKO</v>
          </cell>
          <cell r="H1657">
            <v>1.7000000000000001E-2</v>
          </cell>
          <cell r="K1657">
            <v>1275</v>
          </cell>
          <cell r="L1657">
            <v>63.800000000000004</v>
          </cell>
          <cell r="M1657">
            <v>0.24</v>
          </cell>
          <cell r="N1657" t="str">
            <v/>
          </cell>
          <cell r="P1657" t="str">
            <v/>
          </cell>
          <cell r="Q1657">
            <v>0.24054410000000001</v>
          </cell>
          <cell r="R1657">
            <v>294.79489999999998</v>
          </cell>
          <cell r="S1657">
            <v>0.76449920000000005</v>
          </cell>
          <cell r="T1657">
            <v>0.57216219999999995</v>
          </cell>
          <cell r="U1657">
            <v>31.017791543793273</v>
          </cell>
          <cell r="V1657">
            <v>4.1873841872248511E-2</v>
          </cell>
          <cell r="AA1657">
            <v>68.249549999999999</v>
          </cell>
          <cell r="AB1657">
            <v>94.736879999999999</v>
          </cell>
          <cell r="AC1657">
            <v>0.2329917</v>
          </cell>
          <cell r="AD1657">
            <v>3.9608589000000001E-3</v>
          </cell>
          <cell r="AE1657">
            <v>56.740819999999999</v>
          </cell>
          <cell r="AF1657">
            <v>68.137630000000001</v>
          </cell>
        </row>
        <row r="1658">
          <cell r="A1658" t="str">
            <v>PAK - BASE1. Low Value</v>
          </cell>
          <cell r="B1658" t="str">
            <v>Oil-Gas</v>
          </cell>
          <cell r="C1658" t="str">
            <v>1. Low Value</v>
          </cell>
          <cell r="D1658" t="str">
            <v>PAK - BASE</v>
          </cell>
          <cell r="E1658" t="str">
            <v>PAK</v>
          </cell>
          <cell r="F1658" t="str">
            <v>E0. On Production</v>
          </cell>
          <cell r="G1658" t="str">
            <v>BOB PERTAMINA - BUMI SIAK PUSAKO</v>
          </cell>
          <cell r="H1658">
            <v>0.39100000000000001</v>
          </cell>
          <cell r="K1658">
            <v>1990.19</v>
          </cell>
          <cell r="L1658">
            <v>97.9</v>
          </cell>
          <cell r="M1658">
            <v>0.25</v>
          </cell>
          <cell r="N1658">
            <v>176.77</v>
          </cell>
          <cell r="P1658" t="str">
            <v/>
          </cell>
          <cell r="Q1658">
            <v>0.24863869999999999</v>
          </cell>
          <cell r="R1658">
            <v>178.95410000000001</v>
          </cell>
          <cell r="S1658">
            <v>0.70843579999999995</v>
          </cell>
          <cell r="T1658">
            <v>0.94261439999999996</v>
          </cell>
          <cell r="U1658">
            <v>29.712893686874768</v>
          </cell>
          <cell r="V1658">
            <v>4.0112237199559454E-2</v>
          </cell>
          <cell r="AA1658">
            <v>28.577089999999998</v>
          </cell>
          <cell r="AB1658">
            <v>106.98180000000001</v>
          </cell>
          <cell r="AC1658">
            <v>0.23331789999999999</v>
          </cell>
          <cell r="AD1658">
            <v>9.1227298900000003E-2</v>
          </cell>
          <cell r="AE1658">
            <v>56.740819999999999</v>
          </cell>
          <cell r="AF1658">
            <v>741.19640000000004</v>
          </cell>
        </row>
        <row r="1659">
          <cell r="A1659" t="str">
            <v>PAK - BASE2. Middle Value</v>
          </cell>
          <cell r="B1659" t="str">
            <v>Oil-Gas</v>
          </cell>
          <cell r="C1659" t="str">
            <v>2. Middle Value</v>
          </cell>
          <cell r="D1659" t="str">
            <v>PAK - BASE</v>
          </cell>
          <cell r="E1659" t="str">
            <v>PAK</v>
          </cell>
          <cell r="F1659" t="str">
            <v>E0. On Production</v>
          </cell>
          <cell r="G1659" t="str">
            <v>BOB PERTAMINA - BUMI SIAK PUSAKO</v>
          </cell>
          <cell r="H1659">
            <v>0.39100000000000001</v>
          </cell>
          <cell r="K1659">
            <v>1990.19</v>
          </cell>
          <cell r="L1659">
            <v>97.9</v>
          </cell>
          <cell r="M1659">
            <v>0.25</v>
          </cell>
          <cell r="N1659">
            <v>176.77</v>
          </cell>
          <cell r="P1659" t="str">
            <v/>
          </cell>
          <cell r="Q1659">
            <v>0.24863869999999999</v>
          </cell>
          <cell r="R1659">
            <v>178.95410000000001</v>
          </cell>
          <cell r="S1659">
            <v>0.70843579999999995</v>
          </cell>
          <cell r="T1659">
            <v>0.94261439999999996</v>
          </cell>
          <cell r="U1659">
            <v>29.712893686874768</v>
          </cell>
          <cell r="V1659">
            <v>4.0112237199559454E-2</v>
          </cell>
          <cell r="AA1659">
            <v>28.577089999999998</v>
          </cell>
          <cell r="AB1659">
            <v>106.98180000000001</v>
          </cell>
          <cell r="AC1659">
            <v>0.23331789999999999</v>
          </cell>
          <cell r="AD1659">
            <v>9.1227298900000003E-2</v>
          </cell>
          <cell r="AE1659">
            <v>56.740819999999999</v>
          </cell>
          <cell r="AF1659">
            <v>741.19640000000004</v>
          </cell>
        </row>
        <row r="1660">
          <cell r="A1660" t="str">
            <v>PAK - BASE3. High Value</v>
          </cell>
          <cell r="B1660" t="str">
            <v>Oil-Gas</v>
          </cell>
          <cell r="C1660" t="str">
            <v>3. High Value</v>
          </cell>
          <cell r="D1660" t="str">
            <v>PAK - BASE</v>
          </cell>
          <cell r="E1660" t="str">
            <v>PAK</v>
          </cell>
          <cell r="F1660" t="str">
            <v>E0. On Production</v>
          </cell>
          <cell r="G1660" t="str">
            <v>BOB PERTAMINA - BUMI SIAK PUSAKO</v>
          </cell>
          <cell r="H1660">
            <v>0.39100000000000001</v>
          </cell>
          <cell r="K1660">
            <v>1990.19</v>
          </cell>
          <cell r="L1660">
            <v>97.9</v>
          </cell>
          <cell r="M1660">
            <v>0.25</v>
          </cell>
          <cell r="N1660">
            <v>176.77</v>
          </cell>
          <cell r="P1660" t="str">
            <v/>
          </cell>
          <cell r="Q1660">
            <v>0.24863869999999999</v>
          </cell>
          <cell r="R1660">
            <v>178.95410000000001</v>
          </cell>
          <cell r="S1660">
            <v>0.70843579999999995</v>
          </cell>
          <cell r="T1660">
            <v>0.94261439999999996</v>
          </cell>
          <cell r="U1660">
            <v>29.712893686874768</v>
          </cell>
          <cell r="V1660">
            <v>4.0112237199559454E-2</v>
          </cell>
          <cell r="AA1660">
            <v>28.577089999999998</v>
          </cell>
          <cell r="AB1660">
            <v>106.98180000000001</v>
          </cell>
          <cell r="AC1660">
            <v>0.23331789999999999</v>
          </cell>
          <cell r="AD1660">
            <v>9.1227298900000003E-2</v>
          </cell>
          <cell r="AE1660">
            <v>56.740819999999999</v>
          </cell>
          <cell r="AF1660">
            <v>741.19640000000004</v>
          </cell>
        </row>
        <row r="1661">
          <cell r="A1661" t="str">
            <v>PALUH TABUHAN TIMUR - BASE1. Low Value</v>
          </cell>
          <cell r="B1661" t="str">
            <v>Oil-Gas</v>
          </cell>
          <cell r="C1661" t="str">
            <v>1. Low Value</v>
          </cell>
          <cell r="D1661" t="str">
            <v>PALUH TABUHAN TIMUR - BASE</v>
          </cell>
          <cell r="E1661" t="str">
            <v>PALUH TABUHAN TIMUR</v>
          </cell>
          <cell r="F1661" t="str">
            <v>E0. On Production</v>
          </cell>
          <cell r="G1661" t="str">
            <v>PT PERTAMINA EP</v>
          </cell>
          <cell r="H1661">
            <v>208.27600000000001</v>
          </cell>
          <cell r="I1661">
            <v>1.264</v>
          </cell>
          <cell r="K1661">
            <v>2999</v>
          </cell>
          <cell r="L1661">
            <v>74.800000000000011</v>
          </cell>
          <cell r="M1661">
            <v>0.25</v>
          </cell>
          <cell r="N1661" t="str">
            <v/>
          </cell>
          <cell r="P1661" t="str">
            <v/>
          </cell>
          <cell r="Q1661">
            <v>0.25026710000000002</v>
          </cell>
          <cell r="R1661">
            <v>137.84649999999999</v>
          </cell>
          <cell r="S1661">
            <v>0.66010389999999997</v>
          </cell>
          <cell r="T1661">
            <v>0.83614250000000001</v>
          </cell>
          <cell r="U1661">
            <v>19.041102989213357</v>
          </cell>
          <cell r="V1661">
            <v>2.5705380556117152E-2</v>
          </cell>
          <cell r="AA1661">
            <v>42.825969999999998</v>
          </cell>
          <cell r="AB1661">
            <v>16.05735</v>
          </cell>
          <cell r="AC1661">
            <v>0.29050809999999999</v>
          </cell>
          <cell r="AD1661">
            <v>60.505865035600003</v>
          </cell>
          <cell r="AE1661">
            <v>3.468159</v>
          </cell>
          <cell r="AF1661">
            <v>46.033270000000002</v>
          </cell>
        </row>
        <row r="1662">
          <cell r="A1662" t="str">
            <v>PALUH TABUHAN TIMUR - BASE2. Middle Value</v>
          </cell>
          <cell r="B1662" t="str">
            <v>Oil-Gas</v>
          </cell>
          <cell r="C1662" t="str">
            <v>2. Middle Value</v>
          </cell>
          <cell r="D1662" t="str">
            <v>PALUH TABUHAN TIMUR - BASE</v>
          </cell>
          <cell r="E1662" t="str">
            <v>PALUH TABUHAN TIMUR</v>
          </cell>
          <cell r="F1662" t="str">
            <v>E0. On Production</v>
          </cell>
          <cell r="G1662" t="str">
            <v>PT PERTAMINA EP</v>
          </cell>
          <cell r="H1662">
            <v>208.27600000000001</v>
          </cell>
          <cell r="I1662">
            <v>1.264</v>
          </cell>
          <cell r="K1662">
            <v>2999</v>
          </cell>
          <cell r="L1662">
            <v>74.800000000000011</v>
          </cell>
          <cell r="M1662">
            <v>0.25</v>
          </cell>
          <cell r="N1662" t="str">
            <v/>
          </cell>
          <cell r="P1662" t="str">
            <v/>
          </cell>
          <cell r="Q1662">
            <v>0.25026710000000002</v>
          </cell>
          <cell r="R1662">
            <v>137.84649999999999</v>
          </cell>
          <cell r="S1662">
            <v>0.66010389999999997</v>
          </cell>
          <cell r="T1662">
            <v>0.83614250000000001</v>
          </cell>
          <cell r="U1662">
            <v>19.041102989213357</v>
          </cell>
          <cell r="V1662">
            <v>2.5705380556117152E-2</v>
          </cell>
          <cell r="AA1662">
            <v>42.825969999999998</v>
          </cell>
          <cell r="AB1662">
            <v>16.05735</v>
          </cell>
          <cell r="AC1662">
            <v>0.29050809999999999</v>
          </cell>
          <cell r="AD1662">
            <v>60.505865035600003</v>
          </cell>
          <cell r="AE1662">
            <v>3.468159</v>
          </cell>
          <cell r="AF1662">
            <v>46.033270000000002</v>
          </cell>
        </row>
        <row r="1663">
          <cell r="A1663" t="str">
            <v>PALUH TABUHAN TIMUR - BASE3. High Value</v>
          </cell>
          <cell r="B1663" t="str">
            <v>Oil-Gas</v>
          </cell>
          <cell r="C1663" t="str">
            <v>3. High Value</v>
          </cell>
          <cell r="D1663" t="str">
            <v>PALUH TABUHAN TIMUR - BASE</v>
          </cell>
          <cell r="E1663" t="str">
            <v>PALUH TABUHAN TIMUR</v>
          </cell>
          <cell r="F1663" t="str">
            <v>E0. On Production</v>
          </cell>
          <cell r="G1663" t="str">
            <v>PT PERTAMINA EP</v>
          </cell>
          <cell r="H1663">
            <v>208.27600000000001</v>
          </cell>
          <cell r="I1663">
            <v>1.264</v>
          </cell>
          <cell r="K1663">
            <v>2999</v>
          </cell>
          <cell r="L1663">
            <v>74.800000000000011</v>
          </cell>
          <cell r="M1663">
            <v>0.25</v>
          </cell>
          <cell r="N1663" t="str">
            <v/>
          </cell>
          <cell r="P1663" t="str">
            <v/>
          </cell>
          <cell r="Q1663">
            <v>0.25026710000000002</v>
          </cell>
          <cell r="R1663">
            <v>137.84649999999999</v>
          </cell>
          <cell r="S1663">
            <v>0.66010389999999997</v>
          </cell>
          <cell r="T1663">
            <v>0.83614250000000001</v>
          </cell>
          <cell r="U1663">
            <v>19.041102989213357</v>
          </cell>
          <cell r="V1663">
            <v>2.5705380556117152E-2</v>
          </cell>
          <cell r="AA1663">
            <v>42.825969999999998</v>
          </cell>
          <cell r="AB1663">
            <v>16.05735</v>
          </cell>
          <cell r="AC1663">
            <v>0.29050809999999999</v>
          </cell>
          <cell r="AD1663">
            <v>60.505865035600003</v>
          </cell>
          <cell r="AE1663">
            <v>3.468159</v>
          </cell>
          <cell r="AF1663">
            <v>46.033270000000002</v>
          </cell>
        </row>
        <row r="1664">
          <cell r="A1664" t="str">
            <v>PENGEMBANGAN LAPANGAN PALUH TABUHAN TIMUR POFD1. Low Value</v>
          </cell>
          <cell r="B1664" t="str">
            <v>Oil-Gas</v>
          </cell>
          <cell r="C1664" t="str">
            <v>1. Low Value</v>
          </cell>
          <cell r="D1664" t="str">
            <v>PENGEMBANGAN LAPANGAN PALUH TABUHAN TIMUR POFD</v>
          </cell>
          <cell r="E1664" t="str">
            <v>PALUH TABUHAN TIMUR</v>
          </cell>
          <cell r="F1664" t="str">
            <v>E4. Production Pending</v>
          </cell>
          <cell r="G1664" t="str">
            <v>PT PERTAMINA EP</v>
          </cell>
          <cell r="H1664">
            <v>208.27600000000001</v>
          </cell>
          <cell r="K1664">
            <v>2999</v>
          </cell>
          <cell r="L1664">
            <v>74.800000000000011</v>
          </cell>
          <cell r="M1664">
            <v>0.25</v>
          </cell>
          <cell r="N1664" t="str">
            <v/>
          </cell>
          <cell r="P1664" t="str">
            <v/>
          </cell>
          <cell r="Q1664">
            <v>0.25026710000000002</v>
          </cell>
          <cell r="R1664">
            <v>137.84649999999999</v>
          </cell>
          <cell r="S1664">
            <v>0.66010389999999997</v>
          </cell>
          <cell r="T1664">
            <v>0.83614250000000001</v>
          </cell>
          <cell r="U1664">
            <v>19.041102989213357</v>
          </cell>
          <cell r="V1664">
            <v>2.5705380556117152E-2</v>
          </cell>
          <cell r="AA1664">
            <v>42.825969999999998</v>
          </cell>
          <cell r="AB1664">
            <v>16.05735</v>
          </cell>
          <cell r="AC1664">
            <v>0.29050809999999999</v>
          </cell>
          <cell r="AD1664">
            <v>60.505865035600003</v>
          </cell>
          <cell r="AE1664">
            <v>3.468159</v>
          </cell>
          <cell r="AF1664">
            <v>46.033270000000002</v>
          </cell>
        </row>
        <row r="1665">
          <cell r="A1665" t="str">
            <v>PENGEMBANGAN LAPANGAN PALUH TABUHAN TIMUR POFD2. Middle Value</v>
          </cell>
          <cell r="B1665" t="str">
            <v>Oil-Gas</v>
          </cell>
          <cell r="C1665" t="str">
            <v>2. Middle Value</v>
          </cell>
          <cell r="D1665" t="str">
            <v>PENGEMBANGAN LAPANGAN PALUH TABUHAN TIMUR POFD</v>
          </cell>
          <cell r="E1665" t="str">
            <v>PALUH TABUHAN TIMUR</v>
          </cell>
          <cell r="F1665" t="str">
            <v>E4. Production Pending</v>
          </cell>
          <cell r="G1665" t="str">
            <v>PT PERTAMINA EP</v>
          </cell>
          <cell r="H1665">
            <v>208.27600000000001</v>
          </cell>
          <cell r="K1665">
            <v>2999</v>
          </cell>
          <cell r="L1665">
            <v>74.800000000000011</v>
          </cell>
          <cell r="M1665">
            <v>0.25</v>
          </cell>
          <cell r="N1665" t="str">
            <v/>
          </cell>
          <cell r="P1665" t="str">
            <v/>
          </cell>
          <cell r="Q1665">
            <v>0.25026710000000002</v>
          </cell>
          <cell r="R1665">
            <v>137.84649999999999</v>
          </cell>
          <cell r="S1665">
            <v>0.66010389999999997</v>
          </cell>
          <cell r="T1665">
            <v>0.83614250000000001</v>
          </cell>
          <cell r="U1665">
            <v>19.041102989213357</v>
          </cell>
          <cell r="V1665">
            <v>2.5705380556117152E-2</v>
          </cell>
          <cell r="AA1665">
            <v>42.825969999999998</v>
          </cell>
          <cell r="AB1665">
            <v>16.05735</v>
          </cell>
          <cell r="AC1665">
            <v>0.29050809999999999</v>
          </cell>
          <cell r="AD1665">
            <v>60.505865035600003</v>
          </cell>
          <cell r="AE1665">
            <v>3.468159</v>
          </cell>
          <cell r="AF1665">
            <v>46.033270000000002</v>
          </cell>
        </row>
        <row r="1666">
          <cell r="A1666" t="str">
            <v>PENGEMBANGAN LAPANGAN PALUH TABUHAN TIMUR POFD3. High Value</v>
          </cell>
          <cell r="B1666" t="str">
            <v>Oil-Gas</v>
          </cell>
          <cell r="C1666" t="str">
            <v>3. High Value</v>
          </cell>
          <cell r="D1666" t="str">
            <v>PENGEMBANGAN LAPANGAN PALUH TABUHAN TIMUR POFD</v>
          </cell>
          <cell r="E1666" t="str">
            <v>PALUH TABUHAN TIMUR</v>
          </cell>
          <cell r="F1666" t="str">
            <v>E4. Production Pending</v>
          </cell>
          <cell r="G1666" t="str">
            <v>PT PERTAMINA EP</v>
          </cell>
          <cell r="H1666">
            <v>208.27600000000001</v>
          </cell>
          <cell r="K1666">
            <v>2999</v>
          </cell>
          <cell r="L1666">
            <v>74.800000000000011</v>
          </cell>
          <cell r="M1666">
            <v>0.25</v>
          </cell>
          <cell r="N1666" t="str">
            <v/>
          </cell>
          <cell r="P1666" t="str">
            <v/>
          </cell>
          <cell r="Q1666">
            <v>0.25026710000000002</v>
          </cell>
          <cell r="R1666">
            <v>137.84649999999999</v>
          </cell>
          <cell r="S1666">
            <v>0.66010389999999997</v>
          </cell>
          <cell r="T1666">
            <v>0.83614250000000001</v>
          </cell>
          <cell r="U1666">
            <v>19.041102989213357</v>
          </cell>
          <cell r="V1666">
            <v>2.5705380556117152E-2</v>
          </cell>
          <cell r="AA1666">
            <v>42.825969999999998</v>
          </cell>
          <cell r="AB1666">
            <v>16.05735</v>
          </cell>
          <cell r="AC1666">
            <v>0.29050809999999999</v>
          </cell>
          <cell r="AD1666">
            <v>60.505865035600003</v>
          </cell>
          <cell r="AE1666">
            <v>3.468159</v>
          </cell>
          <cell r="AF1666">
            <v>46.033270000000002</v>
          </cell>
        </row>
        <row r="1667">
          <cell r="A1667" t="str">
            <v>PAMUSIAN DEEP - BASE1. Low Value</v>
          </cell>
          <cell r="B1667" t="str">
            <v>Oil-Gas</v>
          </cell>
          <cell r="C1667" t="str">
            <v>1. Low Value</v>
          </cell>
          <cell r="D1667" t="str">
            <v>PAMUSIAN DEEP - BASE</v>
          </cell>
          <cell r="E1667" t="str">
            <v>PAMUSIAN DEEP</v>
          </cell>
          <cell r="F1667" t="str">
            <v>E4. Production Pending</v>
          </cell>
          <cell r="G1667" t="str">
            <v>PT MEDCO E&amp;P TARAKAN</v>
          </cell>
          <cell r="H1667">
            <v>0.35399999999999998</v>
          </cell>
          <cell r="K1667">
            <v>5725.3450000000003</v>
          </cell>
          <cell r="L1667">
            <v>111.00828200000001</v>
          </cell>
          <cell r="M1667">
            <v>0.20199999999999999</v>
          </cell>
          <cell r="N1667">
            <v>26.538003765024985</v>
          </cell>
          <cell r="Q1667">
            <v>0.20179549999999999</v>
          </cell>
          <cell r="R1667">
            <v>73.098889999999997</v>
          </cell>
          <cell r="S1667">
            <v>0.67266289999999995</v>
          </cell>
          <cell r="T1667">
            <v>0.7587024</v>
          </cell>
          <cell r="U1667">
            <v>7.5282007696790618</v>
          </cell>
          <cell r="V1667">
            <v>1.0163028150054085E-2</v>
          </cell>
          <cell r="AA1667">
            <v>21.045000000000002</v>
          </cell>
          <cell r="AB1667">
            <v>0.89605069999999998</v>
          </cell>
          <cell r="AC1667">
            <v>0.32931759999999999</v>
          </cell>
          <cell r="AD1667">
            <v>0.11657843039999999</v>
          </cell>
          <cell r="AE1667">
            <v>16.801169999999999</v>
          </cell>
          <cell r="AF1667">
            <v>45.439419999999998</v>
          </cell>
        </row>
        <row r="1668">
          <cell r="A1668" t="str">
            <v>PAMUSIAN DEEP - BASE2. Middle Value</v>
          </cell>
          <cell r="B1668" t="str">
            <v>Oil-Gas</v>
          </cell>
          <cell r="C1668" t="str">
            <v>2. Middle Value</v>
          </cell>
          <cell r="D1668" t="str">
            <v>PAMUSIAN DEEP - BASE</v>
          </cell>
          <cell r="E1668" t="str">
            <v>PAMUSIAN DEEP</v>
          </cell>
          <cell r="F1668" t="str">
            <v>E4. Production Pending</v>
          </cell>
          <cell r="G1668" t="str">
            <v>PT MEDCO E&amp;P TARAKAN</v>
          </cell>
          <cell r="H1668">
            <v>0.35399999999999998</v>
          </cell>
          <cell r="K1668">
            <v>5725.3450000000003</v>
          </cell>
          <cell r="L1668">
            <v>111.00828200000001</v>
          </cell>
          <cell r="M1668">
            <v>0.20199999999999999</v>
          </cell>
          <cell r="N1668">
            <v>26.538003765024985</v>
          </cell>
          <cell r="Q1668">
            <v>0.20179549999999999</v>
          </cell>
          <cell r="R1668">
            <v>73.098889999999997</v>
          </cell>
          <cell r="S1668">
            <v>0.67266289999999995</v>
          </cell>
          <cell r="T1668">
            <v>0.7587024</v>
          </cell>
          <cell r="U1668">
            <v>7.5282007696790618</v>
          </cell>
          <cell r="V1668">
            <v>1.0163028150054085E-2</v>
          </cell>
          <cell r="AA1668">
            <v>21.045000000000002</v>
          </cell>
          <cell r="AB1668">
            <v>0.89605069999999998</v>
          </cell>
          <cell r="AC1668">
            <v>0.32931759999999999</v>
          </cell>
          <cell r="AD1668">
            <v>0.11657843039999999</v>
          </cell>
          <cell r="AE1668">
            <v>16.801169999999999</v>
          </cell>
          <cell r="AF1668">
            <v>45.439419999999998</v>
          </cell>
        </row>
        <row r="1669">
          <cell r="A1669" t="str">
            <v>PAMUSIAN DEEP - BASE3. High Value</v>
          </cell>
          <cell r="B1669" t="str">
            <v>Oil-Gas</v>
          </cell>
          <cell r="C1669" t="str">
            <v>3. High Value</v>
          </cell>
          <cell r="D1669" t="str">
            <v>PAMUSIAN DEEP - BASE</v>
          </cell>
          <cell r="E1669" t="str">
            <v>PAMUSIAN DEEP</v>
          </cell>
          <cell r="F1669" t="str">
            <v>E4. Production Pending</v>
          </cell>
          <cell r="G1669" t="str">
            <v>PT MEDCO E&amp;P TARAKAN</v>
          </cell>
          <cell r="H1669">
            <v>0.35399999999999998</v>
          </cell>
          <cell r="K1669">
            <v>5725.3450000000003</v>
          </cell>
          <cell r="L1669">
            <v>111.00828200000001</v>
          </cell>
          <cell r="M1669">
            <v>0.20199999999999999</v>
          </cell>
          <cell r="N1669">
            <v>26.538003765024985</v>
          </cell>
          <cell r="Q1669">
            <v>0.20179549999999999</v>
          </cell>
          <cell r="R1669">
            <v>73.098889999999997</v>
          </cell>
          <cell r="S1669">
            <v>0.67266289999999995</v>
          </cell>
          <cell r="T1669">
            <v>0.7587024</v>
          </cell>
          <cell r="U1669">
            <v>7.5282007696790618</v>
          </cell>
          <cell r="V1669">
            <v>1.0163028150054085E-2</v>
          </cell>
          <cell r="AA1669">
            <v>21.045000000000002</v>
          </cell>
          <cell r="AB1669">
            <v>0.89605069999999998</v>
          </cell>
          <cell r="AC1669">
            <v>0.32931759999999999</v>
          </cell>
          <cell r="AD1669">
            <v>0.11657843039999999</v>
          </cell>
          <cell r="AE1669">
            <v>16.801169999999999</v>
          </cell>
          <cell r="AF1669">
            <v>45.439419999999998</v>
          </cell>
        </row>
        <row r="1670">
          <cell r="A1670" t="str">
            <v>PANDAN - BASE1. Low Value</v>
          </cell>
          <cell r="B1670" t="str">
            <v>Oil-Gas</v>
          </cell>
          <cell r="C1670" t="str">
            <v>1. Low Value</v>
          </cell>
          <cell r="D1670" t="str">
            <v>PANDAN - BASE</v>
          </cell>
          <cell r="E1670" t="str">
            <v>PANDAN</v>
          </cell>
          <cell r="F1670" t="str">
            <v>E4. Production Pending</v>
          </cell>
          <cell r="G1670" t="str">
            <v>PT PERTAMINA EP</v>
          </cell>
          <cell r="H1670">
            <v>0.79400000000000004</v>
          </cell>
          <cell r="K1670">
            <v>6772</v>
          </cell>
          <cell r="L1670" t="str">
            <v/>
          </cell>
          <cell r="N1670" t="str">
            <v/>
          </cell>
          <cell r="P1670" t="str">
            <v/>
          </cell>
          <cell r="Q1670">
            <v>0.1476692</v>
          </cell>
          <cell r="R1670">
            <v>17.189070000000001</v>
          </cell>
          <cell r="S1670">
            <v>0.51907099999999995</v>
          </cell>
          <cell r="T1670">
            <v>0.80313579999999996</v>
          </cell>
          <cell r="U1670">
            <v>1.0581763559239712</v>
          </cell>
          <cell r="V1670">
            <v>1.4285320519467814E-3</v>
          </cell>
          <cell r="W1670">
            <v>3.2414575471698117</v>
          </cell>
          <cell r="AA1670">
            <v>64.453670000000002</v>
          </cell>
          <cell r="AB1670">
            <v>11.85853</v>
          </cell>
          <cell r="AC1670">
            <v>0.39388709999999999</v>
          </cell>
          <cell r="AD1670">
            <v>0.31274635740000001</v>
          </cell>
          <cell r="AE1670">
            <v>3.2393909999999999</v>
          </cell>
          <cell r="AF1670">
            <v>12.81723</v>
          </cell>
        </row>
        <row r="1671">
          <cell r="A1671" t="str">
            <v>PANDAN - BASE2. Middle Value</v>
          </cell>
          <cell r="B1671" t="str">
            <v>Oil-Gas</v>
          </cell>
          <cell r="C1671" t="str">
            <v>2. Middle Value</v>
          </cell>
          <cell r="D1671" t="str">
            <v>PANDAN - BASE</v>
          </cell>
          <cell r="E1671" t="str">
            <v>PANDAN</v>
          </cell>
          <cell r="F1671" t="str">
            <v>E4. Production Pending</v>
          </cell>
          <cell r="G1671" t="str">
            <v>PT PERTAMINA EP</v>
          </cell>
          <cell r="H1671">
            <v>1.4590000000000001</v>
          </cell>
          <cell r="K1671">
            <v>6772</v>
          </cell>
          <cell r="L1671" t="str">
            <v/>
          </cell>
          <cell r="N1671" t="str">
            <v/>
          </cell>
          <cell r="P1671" t="str">
            <v/>
          </cell>
          <cell r="Q1671">
            <v>0.1476692</v>
          </cell>
          <cell r="R1671">
            <v>17.189070000000001</v>
          </cell>
          <cell r="S1671">
            <v>0.51907099999999995</v>
          </cell>
          <cell r="T1671">
            <v>0.80313579999999996</v>
          </cell>
          <cell r="U1671">
            <v>1.0581763559239712</v>
          </cell>
          <cell r="V1671">
            <v>1.4285320519467814E-3</v>
          </cell>
          <cell r="W1671">
            <v>3.2414575471698117</v>
          </cell>
          <cell r="AA1671">
            <v>64.453670000000002</v>
          </cell>
          <cell r="AB1671">
            <v>11.85853</v>
          </cell>
          <cell r="AC1671">
            <v>0.39388709999999999</v>
          </cell>
          <cell r="AD1671">
            <v>0.57468127889999998</v>
          </cell>
          <cell r="AE1671">
            <v>3.2393909999999999</v>
          </cell>
          <cell r="AF1671">
            <v>12.81723</v>
          </cell>
        </row>
        <row r="1672">
          <cell r="A1672" t="str">
            <v>PANDAN - BASE3. High Value</v>
          </cell>
          <cell r="B1672" t="str">
            <v>Oil-Gas</v>
          </cell>
          <cell r="C1672" t="str">
            <v>3. High Value</v>
          </cell>
          <cell r="D1672" t="str">
            <v>PANDAN - BASE</v>
          </cell>
          <cell r="E1672" t="str">
            <v>PANDAN</v>
          </cell>
          <cell r="F1672" t="str">
            <v>E4. Production Pending</v>
          </cell>
          <cell r="G1672" t="str">
            <v>PT PERTAMINA EP</v>
          </cell>
          <cell r="H1672">
            <v>1.4590000000000001</v>
          </cell>
          <cell r="K1672">
            <v>6772</v>
          </cell>
          <cell r="L1672" t="str">
            <v/>
          </cell>
          <cell r="N1672" t="str">
            <v/>
          </cell>
          <cell r="P1672" t="str">
            <v/>
          </cell>
          <cell r="Q1672">
            <v>0.1476692</v>
          </cell>
          <cell r="R1672">
            <v>17.189070000000001</v>
          </cell>
          <cell r="S1672">
            <v>0.51907099999999995</v>
          </cell>
          <cell r="T1672">
            <v>0.80313579999999996</v>
          </cell>
          <cell r="U1672">
            <v>1.0581763559239712</v>
          </cell>
          <cell r="V1672">
            <v>1.4285320519467814E-3</v>
          </cell>
          <cell r="W1672">
            <v>3.2414575471698117</v>
          </cell>
          <cell r="AA1672">
            <v>64.453670000000002</v>
          </cell>
          <cell r="AB1672">
            <v>11.85853</v>
          </cell>
          <cell r="AC1672">
            <v>0.39388709999999999</v>
          </cell>
          <cell r="AD1672">
            <v>0.57468127889999998</v>
          </cell>
          <cell r="AE1672">
            <v>3.2393909999999999</v>
          </cell>
          <cell r="AF1672">
            <v>12.81723</v>
          </cell>
        </row>
        <row r="1673">
          <cell r="A1673" t="str">
            <v>PEDADA - BASE1. Low Value</v>
          </cell>
          <cell r="B1673" t="str">
            <v>Oil-Gas</v>
          </cell>
          <cell r="C1673" t="str">
            <v>1. Low Value</v>
          </cell>
          <cell r="D1673" t="str">
            <v>PEDADA - BASE</v>
          </cell>
          <cell r="E1673" t="str">
            <v>PEDADA</v>
          </cell>
          <cell r="F1673" t="str">
            <v>E0. On Production</v>
          </cell>
          <cell r="G1673" t="str">
            <v>BOB PERTAMINA - BUMI SIAK PUSAKO</v>
          </cell>
          <cell r="H1673">
            <v>10.45</v>
          </cell>
          <cell r="K1673">
            <v>493</v>
          </cell>
          <cell r="L1673">
            <v>74.800000000000011</v>
          </cell>
          <cell r="M1673">
            <v>0.23599999999999999</v>
          </cell>
          <cell r="N1673">
            <v>105.64</v>
          </cell>
          <cell r="P1673" t="str">
            <v/>
          </cell>
          <cell r="Q1673">
            <v>0.2391085</v>
          </cell>
          <cell r="R1673">
            <v>137.74199999999999</v>
          </cell>
          <cell r="S1673">
            <v>0.75289459999999997</v>
          </cell>
          <cell r="T1673">
            <v>0.56367929999999999</v>
          </cell>
          <cell r="U1673">
            <v>13.977441020439471</v>
          </cell>
          <cell r="V1673">
            <v>1.8869465746528299E-2</v>
          </cell>
          <cell r="AA1673">
            <v>40.239699999999999</v>
          </cell>
          <cell r="AB1673">
            <v>12.58155</v>
          </cell>
          <cell r="AC1673">
            <v>0.30413370000000001</v>
          </cell>
          <cell r="AD1673">
            <v>3.1781971649999998</v>
          </cell>
          <cell r="AE1673">
            <v>6.9500970000000004</v>
          </cell>
          <cell r="AF1673">
            <v>9.6656949999999995</v>
          </cell>
        </row>
        <row r="1674">
          <cell r="A1674" t="str">
            <v>PEDADA - BASE2. Middle Value</v>
          </cell>
          <cell r="B1674" t="str">
            <v>Oil-Gas</v>
          </cell>
          <cell r="C1674" t="str">
            <v>2. Middle Value</v>
          </cell>
          <cell r="D1674" t="str">
            <v>PEDADA - BASE</v>
          </cell>
          <cell r="E1674" t="str">
            <v>PEDADA</v>
          </cell>
          <cell r="F1674" t="str">
            <v>E0. On Production</v>
          </cell>
          <cell r="G1674" t="str">
            <v>BOB PERTAMINA - BUMI SIAK PUSAKO</v>
          </cell>
          <cell r="H1674">
            <v>10.45</v>
          </cell>
          <cell r="K1674">
            <v>493</v>
          </cell>
          <cell r="L1674">
            <v>74.800000000000011</v>
          </cell>
          <cell r="M1674">
            <v>0.23599999999999999</v>
          </cell>
          <cell r="N1674">
            <v>105.64</v>
          </cell>
          <cell r="P1674" t="str">
            <v/>
          </cell>
          <cell r="Q1674">
            <v>0.2391085</v>
          </cell>
          <cell r="R1674">
            <v>137.74199999999999</v>
          </cell>
          <cell r="S1674">
            <v>0.75289459999999997</v>
          </cell>
          <cell r="T1674">
            <v>0.56367929999999999</v>
          </cell>
          <cell r="U1674">
            <v>13.977441020439471</v>
          </cell>
          <cell r="V1674">
            <v>1.8869465746528299E-2</v>
          </cell>
          <cell r="AA1674">
            <v>40.239699999999999</v>
          </cell>
          <cell r="AB1674">
            <v>12.58155</v>
          </cell>
          <cell r="AC1674">
            <v>0.30413370000000001</v>
          </cell>
          <cell r="AD1674">
            <v>3.1781971649999998</v>
          </cell>
          <cell r="AE1674">
            <v>6.9500970000000004</v>
          </cell>
          <cell r="AF1674">
            <v>9.6656949999999995</v>
          </cell>
        </row>
        <row r="1675">
          <cell r="A1675" t="str">
            <v>PEDADA - BASE3. High Value</v>
          </cell>
          <cell r="B1675" t="str">
            <v>Oil-Gas</v>
          </cell>
          <cell r="C1675" t="str">
            <v>3. High Value</v>
          </cell>
          <cell r="D1675" t="str">
            <v>PEDADA - BASE</v>
          </cell>
          <cell r="E1675" t="str">
            <v>PEDADA</v>
          </cell>
          <cell r="F1675" t="str">
            <v>E0. On Production</v>
          </cell>
          <cell r="G1675" t="str">
            <v>BOB PERTAMINA - BUMI SIAK PUSAKO</v>
          </cell>
          <cell r="H1675">
            <v>10.45</v>
          </cell>
          <cell r="K1675">
            <v>493</v>
          </cell>
          <cell r="L1675">
            <v>74.800000000000011</v>
          </cell>
          <cell r="M1675">
            <v>0.23599999999999999</v>
          </cell>
          <cell r="N1675">
            <v>105.64</v>
          </cell>
          <cell r="P1675" t="str">
            <v/>
          </cell>
          <cell r="Q1675">
            <v>0.2391085</v>
          </cell>
          <cell r="R1675">
            <v>137.74199999999999</v>
          </cell>
          <cell r="S1675">
            <v>0.75289459999999997</v>
          </cell>
          <cell r="T1675">
            <v>0.56367929999999999</v>
          </cell>
          <cell r="U1675">
            <v>13.977441020439471</v>
          </cell>
          <cell r="V1675">
            <v>1.8869465746528299E-2</v>
          </cell>
          <cell r="AA1675">
            <v>40.239699999999999</v>
          </cell>
          <cell r="AB1675">
            <v>12.58155</v>
          </cell>
          <cell r="AC1675">
            <v>0.30413370000000001</v>
          </cell>
          <cell r="AD1675">
            <v>3.1781971649999998</v>
          </cell>
          <cell r="AE1675">
            <v>6.9500970000000004</v>
          </cell>
          <cell r="AF1675">
            <v>9.6656949999999995</v>
          </cell>
        </row>
        <row r="1676">
          <cell r="A1676" t="str">
            <v>PELITA - BASE1. Low Value</v>
          </cell>
          <cell r="B1676" t="str">
            <v>Oil-Gas</v>
          </cell>
          <cell r="C1676" t="str">
            <v>1. Low Value</v>
          </cell>
          <cell r="D1676" t="str">
            <v>PELITA - BASE</v>
          </cell>
          <cell r="E1676" t="str">
            <v>PELITA</v>
          </cell>
          <cell r="F1676" t="str">
            <v>E0. On Production</v>
          </cell>
          <cell r="G1676" t="str">
            <v>PT PERTAMINA HULU ROKAN</v>
          </cell>
          <cell r="H1676">
            <v>6.383</v>
          </cell>
          <cell r="K1676">
            <v>6600</v>
          </cell>
          <cell r="L1676" t="str">
            <v/>
          </cell>
          <cell r="N1676" t="str">
            <v/>
          </cell>
          <cell r="P1676" t="str">
            <v/>
          </cell>
          <cell r="Q1676">
            <v>9.7751560000000001E-2</v>
          </cell>
          <cell r="R1676">
            <v>237.8528</v>
          </cell>
          <cell r="S1676">
            <v>0.24010029999999999</v>
          </cell>
          <cell r="T1676">
            <v>0.79773830000000001</v>
          </cell>
          <cell r="U1676">
            <v>4.4533323886598124</v>
          </cell>
          <cell r="V1676">
            <v>6.0119733535516145E-3</v>
          </cell>
          <cell r="AA1676">
            <v>22.006039999999999</v>
          </cell>
          <cell r="AB1676">
            <v>7.3519759999999996</v>
          </cell>
          <cell r="AC1676">
            <v>0.39006849999999998</v>
          </cell>
          <cell r="AD1676">
            <v>2.4898072354999998</v>
          </cell>
          <cell r="AE1676">
            <v>2.2192259999999999</v>
          </cell>
          <cell r="AF1676">
            <v>17.902899999999999</v>
          </cell>
        </row>
        <row r="1677">
          <cell r="A1677" t="str">
            <v>PELITA - BASE2. Middle Value</v>
          </cell>
          <cell r="B1677" t="str">
            <v>Oil-Gas</v>
          </cell>
          <cell r="C1677" t="str">
            <v>2. Middle Value</v>
          </cell>
          <cell r="D1677" t="str">
            <v>PELITA - BASE</v>
          </cell>
          <cell r="E1677" t="str">
            <v>PELITA</v>
          </cell>
          <cell r="F1677" t="str">
            <v>E0. On Production</v>
          </cell>
          <cell r="G1677" t="str">
            <v>PT PERTAMINA HULU ROKAN</v>
          </cell>
          <cell r="H1677">
            <v>6.383</v>
          </cell>
          <cell r="K1677">
            <v>6600</v>
          </cell>
          <cell r="L1677" t="str">
            <v/>
          </cell>
          <cell r="N1677" t="str">
            <v/>
          </cell>
          <cell r="P1677" t="str">
            <v/>
          </cell>
          <cell r="Q1677">
            <v>9.7751560000000001E-2</v>
          </cell>
          <cell r="R1677">
            <v>237.8528</v>
          </cell>
          <cell r="S1677">
            <v>0.24010029999999999</v>
          </cell>
          <cell r="T1677">
            <v>0.79773830000000001</v>
          </cell>
          <cell r="U1677">
            <v>4.4533323886598124</v>
          </cell>
          <cell r="V1677">
            <v>6.0119733535516145E-3</v>
          </cell>
          <cell r="AA1677">
            <v>22.006039999999999</v>
          </cell>
          <cell r="AB1677">
            <v>7.3519759999999996</v>
          </cell>
          <cell r="AC1677">
            <v>0.39006849999999998</v>
          </cell>
          <cell r="AD1677">
            <v>2.4898072354999998</v>
          </cell>
          <cell r="AE1677">
            <v>2.2192259999999999</v>
          </cell>
          <cell r="AF1677">
            <v>17.902899999999999</v>
          </cell>
        </row>
        <row r="1678">
          <cell r="A1678" t="str">
            <v>PELITA - BASE3. High Value</v>
          </cell>
          <cell r="B1678" t="str">
            <v>Oil-Gas</v>
          </cell>
          <cell r="C1678" t="str">
            <v>3. High Value</v>
          </cell>
          <cell r="D1678" t="str">
            <v>PELITA - BASE</v>
          </cell>
          <cell r="E1678" t="str">
            <v>PELITA</v>
          </cell>
          <cell r="F1678" t="str">
            <v>E0. On Production</v>
          </cell>
          <cell r="G1678" t="str">
            <v>PT PERTAMINA HULU ROKAN</v>
          </cell>
          <cell r="H1678">
            <v>6.383</v>
          </cell>
          <cell r="K1678">
            <v>6600</v>
          </cell>
          <cell r="L1678" t="str">
            <v/>
          </cell>
          <cell r="N1678" t="str">
            <v/>
          </cell>
          <cell r="P1678" t="str">
            <v/>
          </cell>
          <cell r="Q1678">
            <v>9.7751560000000001E-2</v>
          </cell>
          <cell r="R1678">
            <v>237.8528</v>
          </cell>
          <cell r="S1678">
            <v>0.24010029999999999</v>
          </cell>
          <cell r="T1678">
            <v>0.79773830000000001</v>
          </cell>
          <cell r="U1678">
            <v>4.4533323886598124</v>
          </cell>
          <cell r="V1678">
            <v>6.0119733535516145E-3</v>
          </cell>
          <cell r="AA1678">
            <v>22.006039999999999</v>
          </cell>
          <cell r="AB1678">
            <v>7.3519759999999996</v>
          </cell>
          <cell r="AC1678">
            <v>0.39006849999999998</v>
          </cell>
          <cell r="AD1678">
            <v>2.4898072354999998</v>
          </cell>
          <cell r="AE1678">
            <v>2.2192259999999999</v>
          </cell>
          <cell r="AF1678">
            <v>17.902899999999999</v>
          </cell>
        </row>
        <row r="1679">
          <cell r="A1679" t="str">
            <v>PEMATANG - BASE1. Low Value</v>
          </cell>
          <cell r="B1679" t="str">
            <v>Oil-Gas</v>
          </cell>
          <cell r="C1679" t="str">
            <v>1. Low Value</v>
          </cell>
          <cell r="D1679" t="str">
            <v>PEMATANG - BASE</v>
          </cell>
          <cell r="E1679" t="str">
            <v>PEMATANG</v>
          </cell>
          <cell r="F1679" t="str">
            <v>E0. On Production</v>
          </cell>
          <cell r="G1679" t="str">
            <v>PT PERTAMINA HULU ROKAN</v>
          </cell>
          <cell r="H1679">
            <v>63.796999999999997</v>
          </cell>
          <cell r="K1679">
            <v>3500</v>
          </cell>
          <cell r="L1679" t="str">
            <v/>
          </cell>
          <cell r="N1679" t="str">
            <v/>
          </cell>
          <cell r="P1679" t="str">
            <v/>
          </cell>
          <cell r="Q1679">
            <v>0.2447184</v>
          </cell>
          <cell r="R1679">
            <v>193.4393</v>
          </cell>
          <cell r="S1679">
            <v>0.45605590000000001</v>
          </cell>
          <cell r="T1679">
            <v>0.65735089999999996</v>
          </cell>
          <cell r="U1679">
            <v>14.191446911437586</v>
          </cell>
          <cell r="V1679">
            <v>1.915837248015995E-2</v>
          </cell>
          <cell r="AA1679">
            <v>53.049939999999999</v>
          </cell>
          <cell r="AB1679">
            <v>186.29339999999999</v>
          </cell>
          <cell r="AC1679">
            <v>0.32833509999999999</v>
          </cell>
          <cell r="AD1679">
            <v>20.946794374699998</v>
          </cell>
          <cell r="AE1679">
            <v>48.023130000000002</v>
          </cell>
          <cell r="AF1679">
            <v>354.01229999999998</v>
          </cell>
        </row>
        <row r="1680">
          <cell r="A1680" t="str">
            <v>PEMATANG - BASE2. Middle Value</v>
          </cell>
          <cell r="B1680" t="str">
            <v>Oil-Gas</v>
          </cell>
          <cell r="C1680" t="str">
            <v>2. Middle Value</v>
          </cell>
          <cell r="D1680" t="str">
            <v>PEMATANG - BASE</v>
          </cell>
          <cell r="E1680" t="str">
            <v>PEMATANG</v>
          </cell>
          <cell r="F1680" t="str">
            <v>E0. On Production</v>
          </cell>
          <cell r="G1680" t="str">
            <v>PT PERTAMINA HULU ROKAN</v>
          </cell>
          <cell r="H1680">
            <v>63.796999999999997</v>
          </cell>
          <cell r="K1680">
            <v>3500</v>
          </cell>
          <cell r="L1680" t="str">
            <v/>
          </cell>
          <cell r="N1680" t="str">
            <v/>
          </cell>
          <cell r="P1680" t="str">
            <v/>
          </cell>
          <cell r="Q1680">
            <v>0.2447184</v>
          </cell>
          <cell r="R1680">
            <v>193.4393</v>
          </cell>
          <cell r="S1680">
            <v>0.45605590000000001</v>
          </cell>
          <cell r="T1680">
            <v>0.65735089999999996</v>
          </cell>
          <cell r="U1680">
            <v>14.191446911437586</v>
          </cell>
          <cell r="V1680">
            <v>1.915837248015995E-2</v>
          </cell>
          <cell r="AA1680">
            <v>53.049939999999999</v>
          </cell>
          <cell r="AB1680">
            <v>186.29339999999999</v>
          </cell>
          <cell r="AC1680">
            <v>0.32833509999999999</v>
          </cell>
          <cell r="AD1680">
            <v>20.946794374699998</v>
          </cell>
          <cell r="AE1680">
            <v>48.023130000000002</v>
          </cell>
          <cell r="AF1680">
            <v>354.01229999999998</v>
          </cell>
        </row>
        <row r="1681">
          <cell r="A1681" t="str">
            <v>PEMATANG - BASE3. High Value</v>
          </cell>
          <cell r="B1681" t="str">
            <v>Oil-Gas</v>
          </cell>
          <cell r="C1681" t="str">
            <v>3. High Value</v>
          </cell>
          <cell r="D1681" t="str">
            <v>PEMATANG - BASE</v>
          </cell>
          <cell r="E1681" t="str">
            <v>PEMATANG</v>
          </cell>
          <cell r="F1681" t="str">
            <v>E0. On Production</v>
          </cell>
          <cell r="G1681" t="str">
            <v>PT PERTAMINA HULU ROKAN</v>
          </cell>
          <cell r="H1681">
            <v>63.796999999999997</v>
          </cell>
          <cell r="K1681">
            <v>3500</v>
          </cell>
          <cell r="L1681" t="str">
            <v/>
          </cell>
          <cell r="N1681" t="str">
            <v/>
          </cell>
          <cell r="P1681" t="str">
            <v/>
          </cell>
          <cell r="Q1681">
            <v>0.2447184</v>
          </cell>
          <cell r="R1681">
            <v>193.4393</v>
          </cell>
          <cell r="S1681">
            <v>0.45605590000000001</v>
          </cell>
          <cell r="T1681">
            <v>0.65735089999999996</v>
          </cell>
          <cell r="U1681">
            <v>14.191446911437586</v>
          </cell>
          <cell r="V1681">
            <v>1.915837248015995E-2</v>
          </cell>
          <cell r="AA1681">
            <v>53.049939999999999</v>
          </cell>
          <cell r="AB1681">
            <v>186.29339999999999</v>
          </cell>
          <cell r="AC1681">
            <v>0.32833509999999999</v>
          </cell>
          <cell r="AD1681">
            <v>20.946794374699998</v>
          </cell>
          <cell r="AE1681">
            <v>48.023130000000002</v>
          </cell>
          <cell r="AF1681">
            <v>354.01229999999998</v>
          </cell>
        </row>
        <row r="1682">
          <cell r="A1682" t="str">
            <v>POD PEMATANG1. Low Value</v>
          </cell>
          <cell r="B1682" t="str">
            <v>Oil-Gas</v>
          </cell>
          <cell r="C1682" t="str">
            <v>1. Low Value</v>
          </cell>
          <cell r="D1682" t="str">
            <v>POD PEMATANG</v>
          </cell>
          <cell r="E1682" t="str">
            <v>PEMATANG</v>
          </cell>
          <cell r="F1682" t="str">
            <v>E2. Under Development</v>
          </cell>
          <cell r="G1682" t="str">
            <v>PT SUMATRA GLOBAL ENERGI</v>
          </cell>
          <cell r="H1682">
            <v>61</v>
          </cell>
          <cell r="K1682">
            <v>3500</v>
          </cell>
          <cell r="L1682" t="str">
            <v/>
          </cell>
          <cell r="N1682" t="str">
            <v/>
          </cell>
          <cell r="P1682" t="str">
            <v/>
          </cell>
          <cell r="Q1682">
            <v>0.1974668</v>
          </cell>
          <cell r="R1682">
            <v>165.1927</v>
          </cell>
          <cell r="S1682">
            <v>0.54556229999999994</v>
          </cell>
          <cell r="T1682">
            <v>0.81359669999999995</v>
          </cell>
          <cell r="U1682">
            <v>14.478996728150461</v>
          </cell>
          <cell r="V1682">
            <v>1.9546563094518448E-2</v>
          </cell>
          <cell r="AA1682">
            <v>163.70150000000001</v>
          </cell>
          <cell r="AB1682">
            <v>556.11040000000003</v>
          </cell>
          <cell r="AC1682">
            <v>0.33816160000000001</v>
          </cell>
          <cell r="AD1682">
            <v>20.627857599999999</v>
          </cell>
          <cell r="AE1682">
            <v>10.89005</v>
          </cell>
          <cell r="AF1682">
            <v>2146.8960000000002</v>
          </cell>
        </row>
        <row r="1683">
          <cell r="A1683" t="str">
            <v>POD PEMATANG2. Middle Value</v>
          </cell>
          <cell r="B1683" t="str">
            <v>Oil-Gas</v>
          </cell>
          <cell r="C1683" t="str">
            <v>2. Middle Value</v>
          </cell>
          <cell r="D1683" t="str">
            <v>POD PEMATANG</v>
          </cell>
          <cell r="E1683" t="str">
            <v>PEMATANG</v>
          </cell>
          <cell r="F1683" t="str">
            <v>E2. Under Development</v>
          </cell>
          <cell r="G1683" t="str">
            <v>PT SUMATRA GLOBAL ENERGI</v>
          </cell>
          <cell r="H1683">
            <v>551</v>
          </cell>
          <cell r="K1683">
            <v>3500</v>
          </cell>
          <cell r="L1683" t="str">
            <v/>
          </cell>
          <cell r="N1683" t="str">
            <v/>
          </cell>
          <cell r="P1683" t="str">
            <v/>
          </cell>
          <cell r="Q1683">
            <v>0.1974668</v>
          </cell>
          <cell r="R1683">
            <v>165.1927</v>
          </cell>
          <cell r="S1683">
            <v>0.54556229999999994</v>
          </cell>
          <cell r="T1683">
            <v>0.81359669999999995</v>
          </cell>
          <cell r="U1683">
            <v>14.478996728150461</v>
          </cell>
          <cell r="V1683">
            <v>1.9546563094518448E-2</v>
          </cell>
          <cell r="AA1683">
            <v>163.70150000000001</v>
          </cell>
          <cell r="AB1683">
            <v>556.11040000000003</v>
          </cell>
          <cell r="AC1683">
            <v>0.33816160000000001</v>
          </cell>
          <cell r="AD1683">
            <v>186.3270416</v>
          </cell>
          <cell r="AE1683">
            <v>10.89005</v>
          </cell>
          <cell r="AF1683">
            <v>2146.8960000000002</v>
          </cell>
        </row>
        <row r="1684">
          <cell r="A1684" t="str">
            <v>POD PEMATANG3. High Value</v>
          </cell>
          <cell r="B1684" t="str">
            <v>Oil-Gas</v>
          </cell>
          <cell r="C1684" t="str">
            <v>3. High Value</v>
          </cell>
          <cell r="D1684" t="str">
            <v>POD PEMATANG</v>
          </cell>
          <cell r="E1684" t="str">
            <v>PEMATANG</v>
          </cell>
          <cell r="F1684" t="str">
            <v>E2. Under Development</v>
          </cell>
          <cell r="G1684" t="str">
            <v>PT SUMATRA GLOBAL ENERGI</v>
          </cell>
          <cell r="H1684">
            <v>551</v>
          </cell>
          <cell r="K1684">
            <v>3500</v>
          </cell>
          <cell r="L1684" t="str">
            <v/>
          </cell>
          <cell r="N1684" t="str">
            <v/>
          </cell>
          <cell r="P1684" t="str">
            <v/>
          </cell>
          <cell r="Q1684">
            <v>0.1974668</v>
          </cell>
          <cell r="R1684">
            <v>165.1927</v>
          </cell>
          <cell r="S1684">
            <v>0.54556229999999994</v>
          </cell>
          <cell r="T1684">
            <v>0.81359669999999995</v>
          </cell>
          <cell r="U1684">
            <v>14.478996728150461</v>
          </cell>
          <cell r="V1684">
            <v>1.9546563094518448E-2</v>
          </cell>
          <cell r="AA1684">
            <v>163.70150000000001</v>
          </cell>
          <cell r="AB1684">
            <v>556.11040000000003</v>
          </cell>
          <cell r="AC1684">
            <v>0.33816160000000001</v>
          </cell>
          <cell r="AD1684">
            <v>186.3270416</v>
          </cell>
          <cell r="AE1684">
            <v>10.89005</v>
          </cell>
          <cell r="AF1684">
            <v>2146.8960000000002</v>
          </cell>
        </row>
        <row r="1685">
          <cell r="A1685" t="str">
            <v>POP RM-31. Low Value</v>
          </cell>
          <cell r="B1685" t="str">
            <v>Oil-Gas</v>
          </cell>
          <cell r="C1685" t="str">
            <v>1. Low Value</v>
          </cell>
          <cell r="D1685" t="str">
            <v>POP RM-3</v>
          </cell>
          <cell r="E1685" t="str">
            <v>PEMATANG</v>
          </cell>
          <cell r="F1685" t="str">
            <v>E7. Production Not Viable</v>
          </cell>
          <cell r="G1685" t="str">
            <v>PT SUMATRA GLOBAL ENERGI</v>
          </cell>
          <cell r="H1685">
            <v>61</v>
          </cell>
          <cell r="K1685">
            <v>3500</v>
          </cell>
          <cell r="L1685" t="str">
            <v/>
          </cell>
          <cell r="N1685" t="str">
            <v/>
          </cell>
          <cell r="P1685" t="str">
            <v/>
          </cell>
          <cell r="Q1685">
            <v>0.1974668</v>
          </cell>
          <cell r="R1685">
            <v>165.1927</v>
          </cell>
          <cell r="S1685">
            <v>0.54556229999999994</v>
          </cell>
          <cell r="T1685">
            <v>0.81359669999999995</v>
          </cell>
          <cell r="U1685">
            <v>14.478996728150461</v>
          </cell>
          <cell r="V1685">
            <v>1.9546563094518448E-2</v>
          </cell>
          <cell r="AA1685">
            <v>163.70150000000001</v>
          </cell>
          <cell r="AB1685">
            <v>556.11040000000003</v>
          </cell>
          <cell r="AC1685">
            <v>0.33816160000000001</v>
          </cell>
          <cell r="AD1685">
            <v>20.627857599999999</v>
          </cell>
          <cell r="AE1685">
            <v>10.89005</v>
          </cell>
          <cell r="AF1685">
            <v>2146.8960000000002</v>
          </cell>
        </row>
        <row r="1686">
          <cell r="A1686" t="str">
            <v>POP RM-32. Middle Value</v>
          </cell>
          <cell r="B1686" t="str">
            <v>Oil-Gas</v>
          </cell>
          <cell r="C1686" t="str">
            <v>2. Middle Value</v>
          </cell>
          <cell r="D1686" t="str">
            <v>POP RM-3</v>
          </cell>
          <cell r="E1686" t="str">
            <v>PEMATANG</v>
          </cell>
          <cell r="F1686" t="str">
            <v>E7. Production Not Viable</v>
          </cell>
          <cell r="G1686" t="str">
            <v>PT SUMATRA GLOBAL ENERGI</v>
          </cell>
          <cell r="H1686">
            <v>551</v>
          </cell>
          <cell r="K1686">
            <v>3500</v>
          </cell>
          <cell r="L1686" t="str">
            <v/>
          </cell>
          <cell r="N1686" t="str">
            <v/>
          </cell>
          <cell r="P1686" t="str">
            <v/>
          </cell>
          <cell r="Q1686">
            <v>0.1974668</v>
          </cell>
          <cell r="R1686">
            <v>165.1927</v>
          </cell>
          <cell r="S1686">
            <v>0.54556229999999994</v>
          </cell>
          <cell r="T1686">
            <v>0.81359669999999995</v>
          </cell>
          <cell r="U1686">
            <v>14.478996728150461</v>
          </cell>
          <cell r="V1686">
            <v>1.9546563094518448E-2</v>
          </cell>
          <cell r="AA1686">
            <v>163.70150000000001</v>
          </cell>
          <cell r="AB1686">
            <v>556.11040000000003</v>
          </cell>
          <cell r="AC1686">
            <v>0.33816160000000001</v>
          </cell>
          <cell r="AD1686">
            <v>186.3270416</v>
          </cell>
          <cell r="AE1686">
            <v>10.89005</v>
          </cell>
          <cell r="AF1686">
            <v>2146.8960000000002</v>
          </cell>
        </row>
        <row r="1687">
          <cell r="A1687" t="str">
            <v>POP RM-33. High Value</v>
          </cell>
          <cell r="B1687" t="str">
            <v>Oil-Gas</v>
          </cell>
          <cell r="C1687" t="str">
            <v>3. High Value</v>
          </cell>
          <cell r="D1687" t="str">
            <v>POP RM-3</v>
          </cell>
          <cell r="E1687" t="str">
            <v>PEMATANG</v>
          </cell>
          <cell r="F1687" t="str">
            <v>E7. Production Not Viable</v>
          </cell>
          <cell r="G1687" t="str">
            <v>PT SUMATRA GLOBAL ENERGI</v>
          </cell>
          <cell r="H1687">
            <v>551</v>
          </cell>
          <cell r="K1687">
            <v>3500</v>
          </cell>
          <cell r="L1687" t="str">
            <v/>
          </cell>
          <cell r="N1687" t="str">
            <v/>
          </cell>
          <cell r="P1687" t="str">
            <v/>
          </cell>
          <cell r="Q1687">
            <v>0.1974668</v>
          </cell>
          <cell r="R1687">
            <v>165.1927</v>
          </cell>
          <cell r="S1687">
            <v>0.54556229999999994</v>
          </cell>
          <cell r="T1687">
            <v>0.81359669999999995</v>
          </cell>
          <cell r="U1687">
            <v>14.478996728150461</v>
          </cell>
          <cell r="V1687">
            <v>1.9546563094518448E-2</v>
          </cell>
          <cell r="AA1687">
            <v>163.70150000000001</v>
          </cell>
          <cell r="AB1687">
            <v>556.11040000000003</v>
          </cell>
          <cell r="AC1687">
            <v>0.33816160000000001</v>
          </cell>
          <cell r="AD1687">
            <v>186.3270416</v>
          </cell>
          <cell r="AE1687">
            <v>10.89005</v>
          </cell>
          <cell r="AF1687">
            <v>2146.8960000000002</v>
          </cell>
        </row>
        <row r="1688">
          <cell r="A1688" t="str">
            <v>PEMATANG BOW - BASE1. Low Value</v>
          </cell>
          <cell r="B1688" t="str">
            <v>Oil-Gas</v>
          </cell>
          <cell r="C1688" t="str">
            <v>1. Low Value</v>
          </cell>
          <cell r="D1688" t="str">
            <v>PEMATANG BOW - BASE</v>
          </cell>
          <cell r="E1688" t="str">
            <v>PEMATANG BOW</v>
          </cell>
          <cell r="F1688" t="str">
            <v>E0. On Production</v>
          </cell>
          <cell r="G1688" t="str">
            <v>PT PERTAMINA HULU ROKAN</v>
          </cell>
          <cell r="H1688">
            <v>8.11</v>
          </cell>
          <cell r="K1688">
            <v>5000</v>
          </cell>
          <cell r="L1688" t="str">
            <v/>
          </cell>
          <cell r="N1688" t="str">
            <v/>
          </cell>
          <cell r="P1688" t="str">
            <v/>
          </cell>
          <cell r="Q1688">
            <v>0.25328800000000001</v>
          </cell>
          <cell r="R1688">
            <v>765.83090000000004</v>
          </cell>
          <cell r="S1688">
            <v>0.66913250000000002</v>
          </cell>
          <cell r="T1688">
            <v>0.91766630000000005</v>
          </cell>
          <cell r="U1688">
            <v>119.10895312426162</v>
          </cell>
          <cell r="V1688">
            <v>0.16079640814055349</v>
          </cell>
          <cell r="AA1688">
            <v>24.50264</v>
          </cell>
          <cell r="AB1688">
            <v>4.562532</v>
          </cell>
          <cell r="AC1688">
            <v>0.27553280000000002</v>
          </cell>
          <cell r="AD1688">
            <v>2.2345710080000001</v>
          </cell>
          <cell r="AE1688">
            <v>10.259790000000001</v>
          </cell>
          <cell r="AF1688">
            <v>2.6157379999999999</v>
          </cell>
        </row>
        <row r="1689">
          <cell r="A1689" t="str">
            <v>PEMATANG BOW - BASE2. Middle Value</v>
          </cell>
          <cell r="B1689" t="str">
            <v>Oil-Gas</v>
          </cell>
          <cell r="C1689" t="str">
            <v>2. Middle Value</v>
          </cell>
          <cell r="D1689" t="str">
            <v>PEMATANG BOW - BASE</v>
          </cell>
          <cell r="E1689" t="str">
            <v>PEMATANG BOW</v>
          </cell>
          <cell r="F1689" t="str">
            <v>E0. On Production</v>
          </cell>
          <cell r="G1689" t="str">
            <v>PT PERTAMINA HULU ROKAN</v>
          </cell>
          <cell r="H1689">
            <v>8.11</v>
          </cell>
          <cell r="K1689">
            <v>5000</v>
          </cell>
          <cell r="L1689" t="str">
            <v/>
          </cell>
          <cell r="N1689" t="str">
            <v/>
          </cell>
          <cell r="P1689" t="str">
            <v/>
          </cell>
          <cell r="Q1689">
            <v>0.25328800000000001</v>
          </cell>
          <cell r="R1689">
            <v>765.83090000000004</v>
          </cell>
          <cell r="S1689">
            <v>0.66913250000000002</v>
          </cell>
          <cell r="T1689">
            <v>0.91766630000000005</v>
          </cell>
          <cell r="U1689">
            <v>119.10895312426162</v>
          </cell>
          <cell r="V1689">
            <v>0.16079640814055349</v>
          </cell>
          <cell r="AA1689">
            <v>24.50264</v>
          </cell>
          <cell r="AB1689">
            <v>4.562532</v>
          </cell>
          <cell r="AC1689">
            <v>0.27553280000000002</v>
          </cell>
          <cell r="AD1689">
            <v>2.2345710080000001</v>
          </cell>
          <cell r="AE1689">
            <v>10.259790000000001</v>
          </cell>
          <cell r="AF1689">
            <v>2.6157379999999999</v>
          </cell>
        </row>
        <row r="1690">
          <cell r="A1690" t="str">
            <v>PEMATANG BOW - BASE3. High Value</v>
          </cell>
          <cell r="B1690" t="str">
            <v>Oil-Gas</v>
          </cell>
          <cell r="C1690" t="str">
            <v>3. High Value</v>
          </cell>
          <cell r="D1690" t="str">
            <v>PEMATANG BOW - BASE</v>
          </cell>
          <cell r="E1690" t="str">
            <v>PEMATANG BOW</v>
          </cell>
          <cell r="F1690" t="str">
            <v>E0. On Production</v>
          </cell>
          <cell r="G1690" t="str">
            <v>PT PERTAMINA HULU ROKAN</v>
          </cell>
          <cell r="H1690">
            <v>8.11</v>
          </cell>
          <cell r="K1690">
            <v>5000</v>
          </cell>
          <cell r="L1690" t="str">
            <v/>
          </cell>
          <cell r="N1690" t="str">
            <v/>
          </cell>
          <cell r="P1690" t="str">
            <v/>
          </cell>
          <cell r="Q1690">
            <v>0.25328800000000001</v>
          </cell>
          <cell r="R1690">
            <v>765.83090000000004</v>
          </cell>
          <cell r="S1690">
            <v>0.66913250000000002</v>
          </cell>
          <cell r="T1690">
            <v>0.91766630000000005</v>
          </cell>
          <cell r="U1690">
            <v>119.10895312426162</v>
          </cell>
          <cell r="V1690">
            <v>0.16079640814055349</v>
          </cell>
          <cell r="AA1690">
            <v>24.50264</v>
          </cell>
          <cell r="AB1690">
            <v>4.562532</v>
          </cell>
          <cell r="AC1690">
            <v>0.27553280000000002</v>
          </cell>
          <cell r="AD1690">
            <v>2.2345710080000001</v>
          </cell>
          <cell r="AE1690">
            <v>10.259790000000001</v>
          </cell>
          <cell r="AF1690">
            <v>2.6157379999999999</v>
          </cell>
        </row>
        <row r="1691">
          <cell r="A1691" t="str">
            <v>PERAPEN - BASE1. Low Value</v>
          </cell>
          <cell r="B1691" t="str">
            <v>Oil-Gas</v>
          </cell>
          <cell r="C1691" t="str">
            <v>1. Low Value</v>
          </cell>
          <cell r="D1691" t="str">
            <v>PERAPEN - BASE</v>
          </cell>
          <cell r="E1691" t="str">
            <v>PERAPEN</v>
          </cell>
          <cell r="F1691" t="str">
            <v>E0. On Production</v>
          </cell>
          <cell r="G1691" t="str">
            <v>PT PERTAMINA EP</v>
          </cell>
          <cell r="H1691">
            <v>3.8929999999999998</v>
          </cell>
          <cell r="K1691">
            <v>4127</v>
          </cell>
          <cell r="L1691">
            <v>86.350000000000009</v>
          </cell>
          <cell r="N1691">
            <v>20</v>
          </cell>
          <cell r="P1691" t="str">
            <v/>
          </cell>
          <cell r="Q1691">
            <v>0.25545000000000001</v>
          </cell>
          <cell r="R1691">
            <v>47.923650000000002</v>
          </cell>
          <cell r="S1691">
            <v>0.56590280000000004</v>
          </cell>
          <cell r="T1691">
            <v>0.84646030000000005</v>
          </cell>
          <cell r="U1691">
            <v>5.8641386691213855</v>
          </cell>
          <cell r="V1691">
            <v>7.9165537946515301E-3</v>
          </cell>
          <cell r="AA1691">
            <v>4.782502</v>
          </cell>
          <cell r="AB1691">
            <v>29.628129999999999</v>
          </cell>
          <cell r="AC1691">
            <v>0.3533154</v>
          </cell>
          <cell r="AD1691">
            <v>1.3754568521999999</v>
          </cell>
          <cell r="AE1691">
            <v>6.4900520000000004</v>
          </cell>
          <cell r="AF1691">
            <v>60.809710000000003</v>
          </cell>
        </row>
        <row r="1692">
          <cell r="A1692" t="str">
            <v>PERAPEN - BASE2. Middle Value</v>
          </cell>
          <cell r="B1692" t="str">
            <v>Oil-Gas</v>
          </cell>
          <cell r="C1692" t="str">
            <v>2. Middle Value</v>
          </cell>
          <cell r="D1692" t="str">
            <v>PERAPEN - BASE</v>
          </cell>
          <cell r="E1692" t="str">
            <v>PERAPEN</v>
          </cell>
          <cell r="F1692" t="str">
            <v>E0. On Production</v>
          </cell>
          <cell r="G1692" t="str">
            <v>PT PERTAMINA EP</v>
          </cell>
          <cell r="H1692">
            <v>3.8929999999999998</v>
          </cell>
          <cell r="K1692">
            <v>4127</v>
          </cell>
          <cell r="L1692">
            <v>86.350000000000009</v>
          </cell>
          <cell r="N1692">
            <v>20</v>
          </cell>
          <cell r="P1692" t="str">
            <v/>
          </cell>
          <cell r="Q1692">
            <v>0.25545000000000001</v>
          </cell>
          <cell r="R1692">
            <v>47.923650000000002</v>
          </cell>
          <cell r="S1692">
            <v>0.56590280000000004</v>
          </cell>
          <cell r="T1692">
            <v>0.84646030000000005</v>
          </cell>
          <cell r="U1692">
            <v>5.8641386691213855</v>
          </cell>
          <cell r="V1692">
            <v>7.9165537946515301E-3</v>
          </cell>
          <cell r="AA1692">
            <v>4.782502</v>
          </cell>
          <cell r="AB1692">
            <v>29.628129999999999</v>
          </cell>
          <cell r="AC1692">
            <v>0.3533154</v>
          </cell>
          <cell r="AD1692">
            <v>1.3754568521999999</v>
          </cell>
          <cell r="AE1692">
            <v>6.4900520000000004</v>
          </cell>
          <cell r="AF1692">
            <v>60.809710000000003</v>
          </cell>
        </row>
        <row r="1693">
          <cell r="A1693" t="str">
            <v>PERAPEN - BASE3. High Value</v>
          </cell>
          <cell r="B1693" t="str">
            <v>Oil-Gas</v>
          </cell>
          <cell r="C1693" t="str">
            <v>3. High Value</v>
          </cell>
          <cell r="D1693" t="str">
            <v>PERAPEN - BASE</v>
          </cell>
          <cell r="E1693" t="str">
            <v>PERAPEN</v>
          </cell>
          <cell r="F1693" t="str">
            <v>E0. On Production</v>
          </cell>
          <cell r="G1693" t="str">
            <v>PT PERTAMINA EP</v>
          </cell>
          <cell r="H1693">
            <v>3.8929999999999998</v>
          </cell>
          <cell r="K1693">
            <v>4127</v>
          </cell>
          <cell r="L1693">
            <v>86.350000000000009</v>
          </cell>
          <cell r="N1693">
            <v>20</v>
          </cell>
          <cell r="P1693" t="str">
            <v/>
          </cell>
          <cell r="Q1693">
            <v>0.25545000000000001</v>
          </cell>
          <cell r="R1693">
            <v>47.923650000000002</v>
          </cell>
          <cell r="S1693">
            <v>0.56590280000000004</v>
          </cell>
          <cell r="T1693">
            <v>0.84646030000000005</v>
          </cell>
          <cell r="U1693">
            <v>5.8641386691213855</v>
          </cell>
          <cell r="V1693">
            <v>7.9165537946515301E-3</v>
          </cell>
          <cell r="AA1693">
            <v>4.782502</v>
          </cell>
          <cell r="AB1693">
            <v>29.628129999999999</v>
          </cell>
          <cell r="AC1693">
            <v>0.3533154</v>
          </cell>
          <cell r="AD1693">
            <v>1.3754568521999999</v>
          </cell>
          <cell r="AE1693">
            <v>6.4900520000000004</v>
          </cell>
          <cell r="AF1693">
            <v>60.809710000000003</v>
          </cell>
        </row>
        <row r="1694">
          <cell r="A1694" t="str">
            <v>PENGEMBANGAN PERAPEN POFD1. Low Value</v>
          </cell>
          <cell r="B1694" t="str">
            <v>Oil-Gas</v>
          </cell>
          <cell r="C1694" t="str">
            <v>1. Low Value</v>
          </cell>
          <cell r="D1694" t="str">
            <v>PENGEMBANGAN PERAPEN POFD</v>
          </cell>
          <cell r="E1694" t="str">
            <v>PERAPEN</v>
          </cell>
          <cell r="F1694" t="str">
            <v>E5. Development Unclarified</v>
          </cell>
          <cell r="G1694" t="str">
            <v>PT PERTAMINA EP</v>
          </cell>
          <cell r="H1694">
            <v>3.8929999999999998</v>
          </cell>
          <cell r="K1694">
            <v>4127</v>
          </cell>
          <cell r="L1694">
            <v>86.350000000000009</v>
          </cell>
          <cell r="N1694">
            <v>20</v>
          </cell>
          <cell r="P1694" t="str">
            <v/>
          </cell>
          <cell r="Q1694">
            <v>0.25545000000000001</v>
          </cell>
          <cell r="R1694">
            <v>47.923650000000002</v>
          </cell>
          <cell r="S1694">
            <v>0.56590280000000004</v>
          </cell>
          <cell r="T1694">
            <v>0.84646030000000005</v>
          </cell>
          <cell r="U1694">
            <v>5.8641386691213855</v>
          </cell>
          <cell r="V1694">
            <v>7.9165537946515301E-3</v>
          </cell>
          <cell r="AA1694">
            <v>4.782502</v>
          </cell>
          <cell r="AB1694">
            <v>29.628129999999999</v>
          </cell>
          <cell r="AC1694">
            <v>0.3533154</v>
          </cell>
          <cell r="AD1694">
            <v>1.3754568521999999</v>
          </cell>
          <cell r="AE1694">
            <v>6.4900520000000004</v>
          </cell>
          <cell r="AF1694">
            <v>60.809710000000003</v>
          </cell>
        </row>
        <row r="1695">
          <cell r="A1695" t="str">
            <v>PENGEMBANGAN PERAPEN POFD2. Middle Value</v>
          </cell>
          <cell r="B1695" t="str">
            <v>Oil-Gas</v>
          </cell>
          <cell r="C1695" t="str">
            <v>2. Middle Value</v>
          </cell>
          <cell r="D1695" t="str">
            <v>PENGEMBANGAN PERAPEN POFD</v>
          </cell>
          <cell r="E1695" t="str">
            <v>PERAPEN</v>
          </cell>
          <cell r="F1695" t="str">
            <v>E5. Development Unclarified</v>
          </cell>
          <cell r="G1695" t="str">
            <v>PT PERTAMINA EP</v>
          </cell>
          <cell r="H1695">
            <v>3.8929999999999998</v>
          </cell>
          <cell r="K1695">
            <v>4127</v>
          </cell>
          <cell r="L1695">
            <v>86.350000000000009</v>
          </cell>
          <cell r="N1695">
            <v>20</v>
          </cell>
          <cell r="P1695" t="str">
            <v/>
          </cell>
          <cell r="Q1695">
            <v>0.25545000000000001</v>
          </cell>
          <cell r="R1695">
            <v>47.923650000000002</v>
          </cell>
          <cell r="S1695">
            <v>0.56590280000000004</v>
          </cell>
          <cell r="T1695">
            <v>0.84646030000000005</v>
          </cell>
          <cell r="U1695">
            <v>5.8641386691213855</v>
          </cell>
          <cell r="V1695">
            <v>7.9165537946515301E-3</v>
          </cell>
          <cell r="AA1695">
            <v>4.782502</v>
          </cell>
          <cell r="AB1695">
            <v>29.628129999999999</v>
          </cell>
          <cell r="AC1695">
            <v>0.3533154</v>
          </cell>
          <cell r="AD1695">
            <v>1.3754568521999999</v>
          </cell>
          <cell r="AE1695">
            <v>6.4900520000000004</v>
          </cell>
          <cell r="AF1695">
            <v>60.809710000000003</v>
          </cell>
        </row>
        <row r="1696">
          <cell r="A1696" t="str">
            <v>PENGEMBANGAN PERAPEN POFD3. High Value</v>
          </cell>
          <cell r="B1696" t="str">
            <v>Oil-Gas</v>
          </cell>
          <cell r="C1696" t="str">
            <v>3. High Value</v>
          </cell>
          <cell r="D1696" t="str">
            <v>PENGEMBANGAN PERAPEN POFD</v>
          </cell>
          <cell r="E1696" t="str">
            <v>PERAPEN</v>
          </cell>
          <cell r="F1696" t="str">
            <v>E5. Development Unclarified</v>
          </cell>
          <cell r="G1696" t="str">
            <v>PT PERTAMINA EP</v>
          </cell>
          <cell r="H1696">
            <v>3.8929999999999998</v>
          </cell>
          <cell r="K1696">
            <v>4127</v>
          </cell>
          <cell r="L1696">
            <v>86.350000000000009</v>
          </cell>
          <cell r="N1696">
            <v>20</v>
          </cell>
          <cell r="P1696" t="str">
            <v/>
          </cell>
          <cell r="Q1696">
            <v>0.25545000000000001</v>
          </cell>
          <cell r="R1696">
            <v>47.923650000000002</v>
          </cell>
          <cell r="S1696">
            <v>0.56590280000000004</v>
          </cell>
          <cell r="T1696">
            <v>0.84646030000000005</v>
          </cell>
          <cell r="U1696">
            <v>5.8641386691213855</v>
          </cell>
          <cell r="V1696">
            <v>7.9165537946515301E-3</v>
          </cell>
          <cell r="AA1696">
            <v>4.782502</v>
          </cell>
          <cell r="AB1696">
            <v>29.628129999999999</v>
          </cell>
          <cell r="AC1696">
            <v>0.3533154</v>
          </cell>
          <cell r="AD1696">
            <v>1.3754568521999999</v>
          </cell>
          <cell r="AE1696">
            <v>6.4900520000000004</v>
          </cell>
          <cell r="AF1696">
            <v>60.809710000000003</v>
          </cell>
        </row>
        <row r="1697">
          <cell r="A1697" t="str">
            <v>PETANI - BASE1. Low Value</v>
          </cell>
          <cell r="B1697" t="str">
            <v>Oil-Gas</v>
          </cell>
          <cell r="C1697" t="str">
            <v>1. Low Value</v>
          </cell>
          <cell r="D1697" t="str">
            <v>PETANI - BASE</v>
          </cell>
          <cell r="E1697" t="str">
            <v>PETANI</v>
          </cell>
          <cell r="F1697" t="str">
            <v>E0. On Production</v>
          </cell>
          <cell r="G1697" t="str">
            <v>PT PERTAMINA HULU ROKAN</v>
          </cell>
          <cell r="H1697">
            <v>208.75</v>
          </cell>
          <cell r="K1697">
            <v>3780</v>
          </cell>
          <cell r="L1697" t="str">
            <v/>
          </cell>
          <cell r="M1697">
            <v>0.25</v>
          </cell>
          <cell r="N1697">
            <v>1000</v>
          </cell>
          <cell r="P1697" t="str">
            <v/>
          </cell>
          <cell r="Q1697">
            <v>0.24733240000000001</v>
          </cell>
          <cell r="R1697">
            <v>1018.976</v>
          </cell>
          <cell r="S1697">
            <v>0.3773223</v>
          </cell>
          <cell r="T1697">
            <v>0.94302819999999998</v>
          </cell>
          <cell r="U1697">
            <v>89.677216534811834</v>
          </cell>
          <cell r="V1697">
            <v>0.12106373142073393</v>
          </cell>
          <cell r="AA1697">
            <v>153.49430000000001</v>
          </cell>
          <cell r="AB1697">
            <v>186.13040000000001</v>
          </cell>
          <cell r="AC1697">
            <v>0.35015259999999998</v>
          </cell>
          <cell r="AD1697">
            <v>73.094355249999992</v>
          </cell>
          <cell r="AE1697">
            <v>3.4997549999999999</v>
          </cell>
          <cell r="AF1697">
            <v>208.40989999999999</v>
          </cell>
        </row>
        <row r="1698">
          <cell r="A1698" t="str">
            <v>PETANI - BASE2. Middle Value</v>
          </cell>
          <cell r="B1698" t="str">
            <v>Oil-Gas</v>
          </cell>
          <cell r="C1698" t="str">
            <v>2. Middle Value</v>
          </cell>
          <cell r="D1698" t="str">
            <v>PETANI - BASE</v>
          </cell>
          <cell r="E1698" t="str">
            <v>PETANI</v>
          </cell>
          <cell r="F1698" t="str">
            <v>E0. On Production</v>
          </cell>
          <cell r="G1698" t="str">
            <v>PT PERTAMINA HULU ROKAN</v>
          </cell>
          <cell r="H1698">
            <v>208.75</v>
          </cell>
          <cell r="K1698">
            <v>3780</v>
          </cell>
          <cell r="L1698" t="str">
            <v/>
          </cell>
          <cell r="M1698">
            <v>0.25</v>
          </cell>
          <cell r="N1698">
            <v>1000</v>
          </cell>
          <cell r="P1698" t="str">
            <v/>
          </cell>
          <cell r="Q1698">
            <v>0.24733240000000001</v>
          </cell>
          <cell r="R1698">
            <v>1018.976</v>
          </cell>
          <cell r="S1698">
            <v>0.3773223</v>
          </cell>
          <cell r="T1698">
            <v>0.94302819999999998</v>
          </cell>
          <cell r="U1698">
            <v>89.677216534811834</v>
          </cell>
          <cell r="V1698">
            <v>0.12106373142073393</v>
          </cell>
          <cell r="AA1698">
            <v>153.49430000000001</v>
          </cell>
          <cell r="AB1698">
            <v>186.13040000000001</v>
          </cell>
          <cell r="AC1698">
            <v>0.35015259999999998</v>
          </cell>
          <cell r="AD1698">
            <v>73.094355249999992</v>
          </cell>
          <cell r="AE1698">
            <v>3.4997549999999999</v>
          </cell>
          <cell r="AF1698">
            <v>208.40989999999999</v>
          </cell>
        </row>
        <row r="1699">
          <cell r="A1699" t="str">
            <v>PETANI - BASE3. High Value</v>
          </cell>
          <cell r="B1699" t="str">
            <v>Oil-Gas</v>
          </cell>
          <cell r="C1699" t="str">
            <v>3. High Value</v>
          </cell>
          <cell r="D1699" t="str">
            <v>PETANI - BASE</v>
          </cell>
          <cell r="E1699" t="str">
            <v>PETANI</v>
          </cell>
          <cell r="F1699" t="str">
            <v>E0. On Production</v>
          </cell>
          <cell r="G1699" t="str">
            <v>PT PERTAMINA HULU ROKAN</v>
          </cell>
          <cell r="H1699">
            <v>208.75</v>
          </cell>
          <cell r="K1699">
            <v>3780</v>
          </cell>
          <cell r="L1699" t="str">
            <v/>
          </cell>
          <cell r="M1699">
            <v>0.25</v>
          </cell>
          <cell r="N1699">
            <v>1000</v>
          </cell>
          <cell r="P1699" t="str">
            <v/>
          </cell>
          <cell r="Q1699">
            <v>0.24733240000000001</v>
          </cell>
          <cell r="R1699">
            <v>1018.976</v>
          </cell>
          <cell r="S1699">
            <v>0.3773223</v>
          </cell>
          <cell r="T1699">
            <v>0.94302819999999998</v>
          </cell>
          <cell r="U1699">
            <v>89.677216534811834</v>
          </cell>
          <cell r="V1699">
            <v>0.12106373142073393</v>
          </cell>
          <cell r="AA1699">
            <v>153.49430000000001</v>
          </cell>
          <cell r="AB1699">
            <v>186.13040000000001</v>
          </cell>
          <cell r="AC1699">
            <v>0.35015259999999998</v>
          </cell>
          <cell r="AD1699">
            <v>73.094355249999992</v>
          </cell>
          <cell r="AE1699">
            <v>3.4997549999999999</v>
          </cell>
          <cell r="AF1699">
            <v>208.40989999999999</v>
          </cell>
        </row>
        <row r="1700">
          <cell r="A1700" t="str">
            <v>PHE 12 - BASE1. Low Value</v>
          </cell>
          <cell r="B1700" t="str">
            <v>Oil-Gas</v>
          </cell>
          <cell r="C1700" t="str">
            <v>1. Low Value</v>
          </cell>
          <cell r="D1700" t="str">
            <v>PHE 12 - BASE</v>
          </cell>
          <cell r="E1700" t="str">
            <v>PHE 12</v>
          </cell>
          <cell r="F1700" t="str">
            <v>E1. Production on Hold</v>
          </cell>
          <cell r="G1700" t="str">
            <v>PT PERTAMINA HULU ENERGI WEST MADURA OFFSHORE</v>
          </cell>
          <cell r="H1700">
            <v>1.57</v>
          </cell>
          <cell r="I1700">
            <v>0.24299999999999999</v>
          </cell>
          <cell r="K1700">
            <v>4900</v>
          </cell>
          <cell r="L1700">
            <v>83.050000000000011</v>
          </cell>
          <cell r="M1700">
            <v>0.11</v>
          </cell>
          <cell r="N1700" t="str">
            <v/>
          </cell>
          <cell r="O1700">
            <v>0</v>
          </cell>
          <cell r="P1700" t="str">
            <v/>
          </cell>
          <cell r="Q1700">
            <v>0.1254509</v>
          </cell>
          <cell r="R1700">
            <v>81.847179999999994</v>
          </cell>
          <cell r="S1700">
            <v>0.4219329</v>
          </cell>
          <cell r="T1700">
            <v>0.76973060000000004</v>
          </cell>
          <cell r="U1700">
            <v>3.3347220751965287</v>
          </cell>
          <cell r="V1700">
            <v>4.5018558032258633E-3</v>
          </cell>
          <cell r="Y1700">
            <v>7.1224481238401198</v>
          </cell>
          <cell r="Z1700">
            <v>3.9856707431889551</v>
          </cell>
          <cell r="AA1700">
            <v>7.1671800000000001</v>
          </cell>
          <cell r="AB1700">
            <v>4.3249069999999996</v>
          </cell>
          <cell r="AC1700">
            <v>0.53778820000000005</v>
          </cell>
          <cell r="AD1700">
            <v>0.84432747400000008</v>
          </cell>
          <cell r="AE1700">
            <v>10.24635</v>
          </cell>
          <cell r="AF1700">
            <v>134.49680000000001</v>
          </cell>
        </row>
        <row r="1701">
          <cell r="A1701" t="str">
            <v>PHE 12 - BASE2. Middle Value</v>
          </cell>
          <cell r="B1701" t="str">
            <v>Oil-Gas</v>
          </cell>
          <cell r="C1701" t="str">
            <v>2. Middle Value</v>
          </cell>
          <cell r="D1701" t="str">
            <v>PHE 12 - BASE</v>
          </cell>
          <cell r="E1701" t="str">
            <v>PHE 12</v>
          </cell>
          <cell r="F1701" t="str">
            <v>E1. Production on Hold</v>
          </cell>
          <cell r="G1701" t="str">
            <v>PT PERTAMINA HULU ENERGI WEST MADURA OFFSHORE</v>
          </cell>
          <cell r="H1701">
            <v>2.27</v>
          </cell>
          <cell r="I1701">
            <v>0.24299999999999999</v>
          </cell>
          <cell r="K1701">
            <v>4900</v>
          </cell>
          <cell r="L1701">
            <v>83.050000000000011</v>
          </cell>
          <cell r="M1701">
            <v>0.11</v>
          </cell>
          <cell r="N1701" t="str">
            <v/>
          </cell>
          <cell r="O1701">
            <v>0</v>
          </cell>
          <cell r="P1701" t="str">
            <v/>
          </cell>
          <cell r="Q1701">
            <v>0.1254509</v>
          </cell>
          <cell r="R1701">
            <v>81.847179999999994</v>
          </cell>
          <cell r="S1701">
            <v>0.4219329</v>
          </cell>
          <cell r="T1701">
            <v>0.76973060000000004</v>
          </cell>
          <cell r="U1701">
            <v>3.3347220751965287</v>
          </cell>
          <cell r="V1701">
            <v>4.5018558032258633E-3</v>
          </cell>
          <cell r="Y1701">
            <v>7.1224481238401198</v>
          </cell>
          <cell r="Z1701">
            <v>3.9856707431889551</v>
          </cell>
          <cell r="AA1701">
            <v>7.1671800000000001</v>
          </cell>
          <cell r="AB1701">
            <v>4.3249069999999996</v>
          </cell>
          <cell r="AC1701">
            <v>0.53778820000000005</v>
          </cell>
          <cell r="AD1701">
            <v>1.2207792140000002</v>
          </cell>
          <cell r="AE1701">
            <v>10.24635</v>
          </cell>
          <cell r="AF1701">
            <v>134.49680000000001</v>
          </cell>
        </row>
        <row r="1702">
          <cell r="A1702" t="str">
            <v>PHE 12 - BASE3. High Value</v>
          </cell>
          <cell r="B1702" t="str">
            <v>Oil-Gas</v>
          </cell>
          <cell r="C1702" t="str">
            <v>3. High Value</v>
          </cell>
          <cell r="D1702" t="str">
            <v>PHE 12 - BASE</v>
          </cell>
          <cell r="E1702" t="str">
            <v>PHE 12</v>
          </cell>
          <cell r="F1702" t="str">
            <v>E1. Production on Hold</v>
          </cell>
          <cell r="G1702" t="str">
            <v>PT PERTAMINA HULU ENERGI WEST MADURA OFFSHORE</v>
          </cell>
          <cell r="H1702">
            <v>2.27</v>
          </cell>
          <cell r="I1702">
            <v>0.24299999999999999</v>
          </cell>
          <cell r="K1702">
            <v>4900</v>
          </cell>
          <cell r="L1702">
            <v>83.050000000000011</v>
          </cell>
          <cell r="M1702">
            <v>0.11</v>
          </cell>
          <cell r="N1702" t="str">
            <v/>
          </cell>
          <cell r="O1702">
            <v>0</v>
          </cell>
          <cell r="P1702" t="str">
            <v/>
          </cell>
          <cell r="Q1702">
            <v>0.1254509</v>
          </cell>
          <cell r="R1702">
            <v>81.847179999999994</v>
          </cell>
          <cell r="S1702">
            <v>0.4219329</v>
          </cell>
          <cell r="T1702">
            <v>0.76973060000000004</v>
          </cell>
          <cell r="U1702">
            <v>3.3347220751965287</v>
          </cell>
          <cell r="V1702">
            <v>4.5018558032258633E-3</v>
          </cell>
          <cell r="Y1702">
            <v>7.1224481238401198</v>
          </cell>
          <cell r="Z1702">
            <v>3.9856707431889551</v>
          </cell>
          <cell r="AA1702">
            <v>7.1671800000000001</v>
          </cell>
          <cell r="AB1702">
            <v>4.3249069999999996</v>
          </cell>
          <cell r="AC1702">
            <v>0.53778820000000005</v>
          </cell>
          <cell r="AD1702">
            <v>1.2207792140000002</v>
          </cell>
          <cell r="AE1702">
            <v>10.24635</v>
          </cell>
          <cell r="AF1702">
            <v>134.49680000000001</v>
          </cell>
        </row>
        <row r="1703">
          <cell r="A1703" t="str">
            <v>PHE 2 - BASE1. Low Value</v>
          </cell>
          <cell r="B1703" t="str">
            <v>Oil-Gas</v>
          </cell>
          <cell r="C1703" t="str">
            <v>1. Low Value</v>
          </cell>
          <cell r="D1703" t="str">
            <v>PHE 2 - BASE</v>
          </cell>
          <cell r="E1703" t="str">
            <v>PHE 2</v>
          </cell>
          <cell r="F1703" t="str">
            <v>E7. Production Not Viable</v>
          </cell>
          <cell r="G1703" t="str">
            <v>PT PERTAMINA HULU ENERGI WEST MADURA OFFSHORE</v>
          </cell>
          <cell r="H1703">
            <v>42.773000000000003</v>
          </cell>
          <cell r="K1703">
            <v>3500</v>
          </cell>
          <cell r="L1703">
            <v>73.7</v>
          </cell>
          <cell r="N1703">
            <v>3</v>
          </cell>
          <cell r="P1703" t="str">
            <v/>
          </cell>
          <cell r="Q1703">
            <v>0.2059038</v>
          </cell>
          <cell r="R1703">
            <v>100.8068</v>
          </cell>
          <cell r="S1703">
            <v>0.55175859999999999</v>
          </cell>
          <cell r="T1703">
            <v>0.88335039999999998</v>
          </cell>
          <cell r="U1703">
            <v>10.116640363215213</v>
          </cell>
          <cell r="V1703">
            <v>1.3657406854694283E-2</v>
          </cell>
          <cell r="AA1703">
            <v>146.67670000000001</v>
          </cell>
          <cell r="AB1703">
            <v>64.555840000000003</v>
          </cell>
          <cell r="AC1703">
            <v>0.27785789999999999</v>
          </cell>
          <cell r="AD1703">
            <v>11.884815956700001</v>
          </cell>
          <cell r="AE1703">
            <v>13.45349</v>
          </cell>
          <cell r="AF1703">
            <v>54.977809999999998</v>
          </cell>
        </row>
        <row r="1704">
          <cell r="A1704" t="str">
            <v>PHE 2 - BASE2. Middle Value</v>
          </cell>
          <cell r="B1704" t="str">
            <v>Oil-Gas</v>
          </cell>
          <cell r="C1704" t="str">
            <v>2. Middle Value</v>
          </cell>
          <cell r="D1704" t="str">
            <v>PHE 2 - BASE</v>
          </cell>
          <cell r="E1704" t="str">
            <v>PHE 2</v>
          </cell>
          <cell r="F1704" t="str">
            <v>E7. Production Not Viable</v>
          </cell>
          <cell r="G1704" t="str">
            <v>PT PERTAMINA HULU ENERGI WEST MADURA OFFSHORE</v>
          </cell>
          <cell r="H1704">
            <v>46.106000000000002</v>
          </cell>
          <cell r="K1704">
            <v>3500</v>
          </cell>
          <cell r="L1704">
            <v>73.7</v>
          </cell>
          <cell r="N1704">
            <v>3</v>
          </cell>
          <cell r="P1704" t="str">
            <v/>
          </cell>
          <cell r="Q1704">
            <v>0.2059038</v>
          </cell>
          <cell r="R1704">
            <v>100.8068</v>
          </cell>
          <cell r="S1704">
            <v>0.55175859999999999</v>
          </cell>
          <cell r="T1704">
            <v>0.88335039999999998</v>
          </cell>
          <cell r="U1704">
            <v>10.116640363215213</v>
          </cell>
          <cell r="V1704">
            <v>1.3657406854694283E-2</v>
          </cell>
          <cell r="AA1704">
            <v>146.67670000000001</v>
          </cell>
          <cell r="AB1704">
            <v>64.555840000000003</v>
          </cell>
          <cell r="AC1704">
            <v>0.27785789999999999</v>
          </cell>
          <cell r="AD1704">
            <v>12.8109163374</v>
          </cell>
          <cell r="AE1704">
            <v>13.45349</v>
          </cell>
          <cell r="AF1704">
            <v>54.977809999999998</v>
          </cell>
        </row>
        <row r="1705">
          <cell r="A1705" t="str">
            <v>PHE 2 - BASE3. High Value</v>
          </cell>
          <cell r="B1705" t="str">
            <v>Oil-Gas</v>
          </cell>
          <cell r="C1705" t="str">
            <v>3. High Value</v>
          </cell>
          <cell r="D1705" t="str">
            <v>PHE 2 - BASE</v>
          </cell>
          <cell r="E1705" t="str">
            <v>PHE 2</v>
          </cell>
          <cell r="F1705" t="str">
            <v>E7. Production Not Viable</v>
          </cell>
          <cell r="G1705" t="str">
            <v>PT PERTAMINA HULU ENERGI WEST MADURA OFFSHORE</v>
          </cell>
          <cell r="H1705">
            <v>46.106000000000002</v>
          </cell>
          <cell r="K1705">
            <v>3500</v>
          </cell>
          <cell r="L1705">
            <v>73.7</v>
          </cell>
          <cell r="N1705">
            <v>3</v>
          </cell>
          <cell r="P1705" t="str">
            <v/>
          </cell>
          <cell r="Q1705">
            <v>0.2059038</v>
          </cell>
          <cell r="R1705">
            <v>100.8068</v>
          </cell>
          <cell r="S1705">
            <v>0.55175859999999999</v>
          </cell>
          <cell r="T1705">
            <v>0.88335039999999998</v>
          </cell>
          <cell r="U1705">
            <v>10.116640363215213</v>
          </cell>
          <cell r="V1705">
            <v>1.3657406854694283E-2</v>
          </cell>
          <cell r="AA1705">
            <v>146.67670000000001</v>
          </cell>
          <cell r="AB1705">
            <v>64.555840000000003</v>
          </cell>
          <cell r="AC1705">
            <v>0.27785789999999999</v>
          </cell>
          <cell r="AD1705">
            <v>12.8109163374</v>
          </cell>
          <cell r="AE1705">
            <v>13.45349</v>
          </cell>
          <cell r="AF1705">
            <v>54.977809999999998</v>
          </cell>
        </row>
        <row r="1706">
          <cell r="A1706" t="str">
            <v>PHE 23 - BASE1. Low Value</v>
          </cell>
          <cell r="B1706" t="str">
            <v>Oil-Gas</v>
          </cell>
          <cell r="C1706" t="str">
            <v>1. Low Value</v>
          </cell>
          <cell r="D1706" t="str">
            <v>PHE 23 - BASE</v>
          </cell>
          <cell r="E1706" t="str">
            <v>PHE 23</v>
          </cell>
          <cell r="F1706" t="str">
            <v>E0. On Production</v>
          </cell>
          <cell r="G1706" t="str">
            <v>PT PERTAMINA HULU ENERGI WEST MADURA OFFSHORE</v>
          </cell>
          <cell r="H1706">
            <v>95.582999999999998</v>
          </cell>
          <cell r="I1706">
            <v>3.3170000000000002</v>
          </cell>
          <cell r="K1706">
            <v>10180</v>
          </cell>
          <cell r="L1706" t="str">
            <v/>
          </cell>
          <cell r="N1706" t="str">
            <v/>
          </cell>
          <cell r="P1706" t="str">
            <v/>
          </cell>
          <cell r="Q1706">
            <v>0.16995540000000001</v>
          </cell>
          <cell r="R1706">
            <v>64.737549999999999</v>
          </cell>
          <cell r="S1706">
            <v>0.78028629999999999</v>
          </cell>
          <cell r="T1706">
            <v>0.80343279999999995</v>
          </cell>
          <cell r="U1706">
            <v>6.8975485649889627</v>
          </cell>
          <cell r="V1706">
            <v>9.3116512666195084E-3</v>
          </cell>
          <cell r="AA1706">
            <v>18.240770000000001</v>
          </cell>
          <cell r="AB1706">
            <v>40.033070000000002</v>
          </cell>
          <cell r="AC1706">
            <v>0.3365765</v>
          </cell>
          <cell r="AD1706">
            <v>32.170991599499999</v>
          </cell>
          <cell r="AE1706">
            <v>8.0306800000000003</v>
          </cell>
          <cell r="AF1706">
            <v>89.839020000000005</v>
          </cell>
        </row>
        <row r="1707">
          <cell r="A1707" t="str">
            <v>PHE 23 - BASE2. Middle Value</v>
          </cell>
          <cell r="B1707" t="str">
            <v>Oil-Gas</v>
          </cell>
          <cell r="C1707" t="str">
            <v>2. Middle Value</v>
          </cell>
          <cell r="D1707" t="str">
            <v>PHE 23 - BASE</v>
          </cell>
          <cell r="E1707" t="str">
            <v>PHE 23</v>
          </cell>
          <cell r="F1707" t="str">
            <v>E0. On Production</v>
          </cell>
          <cell r="G1707" t="str">
            <v>PT PERTAMINA HULU ENERGI WEST MADURA OFFSHORE</v>
          </cell>
          <cell r="H1707">
            <v>95.582999999999998</v>
          </cell>
          <cell r="I1707">
            <v>5.56</v>
          </cell>
          <cell r="K1707">
            <v>10180</v>
          </cell>
          <cell r="L1707" t="str">
            <v/>
          </cell>
          <cell r="N1707" t="str">
            <v/>
          </cell>
          <cell r="P1707" t="str">
            <v/>
          </cell>
          <cell r="Q1707">
            <v>0.16995540000000001</v>
          </cell>
          <cell r="R1707">
            <v>64.737549999999999</v>
          </cell>
          <cell r="S1707">
            <v>0.78028629999999999</v>
          </cell>
          <cell r="T1707">
            <v>0.80343279999999995</v>
          </cell>
          <cell r="U1707">
            <v>6.8975485649889627</v>
          </cell>
          <cell r="V1707">
            <v>9.3116512666195084E-3</v>
          </cell>
          <cell r="AA1707">
            <v>18.240770000000001</v>
          </cell>
          <cell r="AB1707">
            <v>40.033070000000002</v>
          </cell>
          <cell r="AC1707">
            <v>0.3365765</v>
          </cell>
          <cell r="AD1707">
            <v>32.170991599499999</v>
          </cell>
          <cell r="AE1707">
            <v>8.0306800000000003</v>
          </cell>
          <cell r="AF1707">
            <v>89.839020000000005</v>
          </cell>
        </row>
        <row r="1708">
          <cell r="A1708" t="str">
            <v>PHE 23 - BASE3. High Value</v>
          </cell>
          <cell r="B1708" t="str">
            <v>Oil-Gas</v>
          </cell>
          <cell r="C1708" t="str">
            <v>3. High Value</v>
          </cell>
          <cell r="D1708" t="str">
            <v>PHE 23 - BASE</v>
          </cell>
          <cell r="E1708" t="str">
            <v>PHE 23</v>
          </cell>
          <cell r="F1708" t="str">
            <v>E0. On Production</v>
          </cell>
          <cell r="G1708" t="str">
            <v>PT PERTAMINA HULU ENERGI WEST MADURA OFFSHORE</v>
          </cell>
          <cell r="H1708">
            <v>95.582999999999998</v>
          </cell>
          <cell r="I1708">
            <v>5.56</v>
          </cell>
          <cell r="K1708">
            <v>10180</v>
          </cell>
          <cell r="L1708" t="str">
            <v/>
          </cell>
          <cell r="N1708" t="str">
            <v/>
          </cell>
          <cell r="P1708" t="str">
            <v/>
          </cell>
          <cell r="Q1708">
            <v>0.16995540000000001</v>
          </cell>
          <cell r="R1708">
            <v>64.737549999999999</v>
          </cell>
          <cell r="S1708">
            <v>0.78028629999999999</v>
          </cell>
          <cell r="T1708">
            <v>0.80343279999999995</v>
          </cell>
          <cell r="U1708">
            <v>6.8975485649889627</v>
          </cell>
          <cell r="V1708">
            <v>9.3116512666195084E-3</v>
          </cell>
          <cell r="AA1708">
            <v>18.240770000000001</v>
          </cell>
          <cell r="AB1708">
            <v>40.033070000000002</v>
          </cell>
          <cell r="AC1708">
            <v>0.3365765</v>
          </cell>
          <cell r="AD1708">
            <v>32.170991599499999</v>
          </cell>
          <cell r="AE1708">
            <v>8.0306800000000003</v>
          </cell>
          <cell r="AF1708">
            <v>89.839020000000005</v>
          </cell>
        </row>
        <row r="1709">
          <cell r="A1709" t="str">
            <v>PHE 29 - BASE2. Middle Value</v>
          </cell>
          <cell r="B1709" t="str">
            <v>Oil-Gas</v>
          </cell>
          <cell r="C1709" t="str">
            <v>2. Middle Value</v>
          </cell>
          <cell r="D1709" t="str">
            <v>PHE 29 - BASE</v>
          </cell>
          <cell r="E1709" t="str">
            <v>PHE 29</v>
          </cell>
          <cell r="F1709" t="str">
            <v>E5. Development Unclarified</v>
          </cell>
          <cell r="G1709" t="str">
            <v>PT PERTAMINA HULU ENERGI WEST MADURA OFFSHORE</v>
          </cell>
          <cell r="H1709">
            <v>0.01</v>
          </cell>
          <cell r="K1709">
            <v>5600</v>
          </cell>
          <cell r="M1709">
            <v>0.22</v>
          </cell>
          <cell r="O1709">
            <v>0</v>
          </cell>
          <cell r="Q1709">
            <v>0.21586959999999999</v>
          </cell>
          <cell r="R1709">
            <v>234.04089999999999</v>
          </cell>
          <cell r="S1709">
            <v>0.70566379999999995</v>
          </cell>
          <cell r="T1709">
            <v>0.71345820000000004</v>
          </cell>
          <cell r="U1709">
            <v>25.436047021021814</v>
          </cell>
          <cell r="V1709">
            <v>3.433851856633794E-2</v>
          </cell>
          <cell r="AA1709">
            <v>60.213180000000001</v>
          </cell>
          <cell r="AB1709">
            <v>71.691469999999995</v>
          </cell>
          <cell r="AC1709">
            <v>0.22340360000000001</v>
          </cell>
          <cell r="AD1709">
            <v>2.234036E-3</v>
          </cell>
          <cell r="AE1709">
            <v>12.13922</v>
          </cell>
          <cell r="AF1709">
            <v>155.08789999999999</v>
          </cell>
        </row>
        <row r="1710">
          <cell r="A1710" t="str">
            <v>PHE 29 - BASE3. High Value</v>
          </cell>
          <cell r="B1710" t="str">
            <v>Oil-Gas</v>
          </cell>
          <cell r="C1710" t="str">
            <v>3. High Value</v>
          </cell>
          <cell r="D1710" t="str">
            <v>PHE 29 - BASE</v>
          </cell>
          <cell r="E1710" t="str">
            <v>PHE 29</v>
          </cell>
          <cell r="F1710" t="str">
            <v>E5. Development Unclarified</v>
          </cell>
          <cell r="G1710" t="str">
            <v>PT PERTAMINA HULU ENERGI WEST MADURA OFFSHORE</v>
          </cell>
          <cell r="H1710">
            <v>0.01</v>
          </cell>
          <cell r="K1710">
            <v>5600</v>
          </cell>
          <cell r="M1710">
            <v>0.22</v>
          </cell>
          <cell r="O1710">
            <v>0</v>
          </cell>
          <cell r="Q1710">
            <v>0.21586959999999999</v>
          </cell>
          <cell r="R1710">
            <v>234.04089999999999</v>
          </cell>
          <cell r="S1710">
            <v>0.70566379999999995</v>
          </cell>
          <cell r="T1710">
            <v>0.71345820000000004</v>
          </cell>
          <cell r="U1710">
            <v>25.436047021021814</v>
          </cell>
          <cell r="V1710">
            <v>3.433851856633794E-2</v>
          </cell>
          <cell r="AA1710">
            <v>60.213180000000001</v>
          </cell>
          <cell r="AB1710">
            <v>71.691469999999995</v>
          </cell>
          <cell r="AC1710">
            <v>0.22340360000000001</v>
          </cell>
          <cell r="AD1710">
            <v>2.234036E-3</v>
          </cell>
          <cell r="AE1710">
            <v>12.13922</v>
          </cell>
          <cell r="AF1710">
            <v>155.08789999999999</v>
          </cell>
        </row>
        <row r="1711">
          <cell r="A1711" t="str">
            <v>PHE 30 - BASE1. Low Value</v>
          </cell>
          <cell r="B1711" t="str">
            <v>Oil-Gas</v>
          </cell>
          <cell r="C1711" t="str">
            <v>1. Low Value</v>
          </cell>
          <cell r="D1711" t="str">
            <v>PHE 30 - BASE</v>
          </cell>
          <cell r="E1711" t="str">
            <v>PHE 30</v>
          </cell>
          <cell r="F1711" t="str">
            <v>E0. On Production</v>
          </cell>
          <cell r="G1711" t="str">
            <v>PT PERTAMINA HULU ENERGI WEST MADURA OFFSHORE</v>
          </cell>
          <cell r="H1711">
            <v>65.3</v>
          </cell>
          <cell r="I1711">
            <v>4.1740000000000004</v>
          </cell>
          <cell r="K1711">
            <v>4157</v>
          </cell>
          <cell r="L1711">
            <v>79.2</v>
          </cell>
          <cell r="M1711">
            <v>0.29599999999999999</v>
          </cell>
          <cell r="N1711">
            <v>37</v>
          </cell>
          <cell r="P1711" t="str">
            <v/>
          </cell>
          <cell r="Q1711">
            <v>0.29992489999999999</v>
          </cell>
          <cell r="R1711">
            <v>57.953090000000003</v>
          </cell>
          <cell r="S1711">
            <v>0.41361150000000002</v>
          </cell>
          <cell r="T1711">
            <v>0.63086500000000001</v>
          </cell>
          <cell r="U1711">
            <v>4.535426766518551</v>
          </cell>
          <cell r="V1711">
            <v>6.1228002959599409E-3</v>
          </cell>
          <cell r="AA1711">
            <v>36.800440000000002</v>
          </cell>
          <cell r="AB1711">
            <v>143.82980000000001</v>
          </cell>
          <cell r="AC1711">
            <v>0.34986879999999998</v>
          </cell>
          <cell r="AD1711">
            <v>22.846432639999996</v>
          </cell>
          <cell r="AE1711">
            <v>48.023130000000002</v>
          </cell>
          <cell r="AF1711">
            <v>221.9066</v>
          </cell>
        </row>
        <row r="1712">
          <cell r="A1712" t="str">
            <v>PHE 30 - BASE2. Middle Value</v>
          </cell>
          <cell r="B1712" t="str">
            <v>Oil-Gas</v>
          </cell>
          <cell r="C1712" t="str">
            <v>2. Middle Value</v>
          </cell>
          <cell r="D1712" t="str">
            <v>PHE 30 - BASE</v>
          </cell>
          <cell r="E1712" t="str">
            <v>PHE 30</v>
          </cell>
          <cell r="F1712" t="str">
            <v>E0. On Production</v>
          </cell>
          <cell r="G1712" t="str">
            <v>PT PERTAMINA HULU ENERGI WEST MADURA OFFSHORE</v>
          </cell>
          <cell r="H1712">
            <v>65.3</v>
          </cell>
          <cell r="I1712">
            <v>4.1740000000000004</v>
          </cell>
          <cell r="K1712">
            <v>4157</v>
          </cell>
          <cell r="L1712">
            <v>79.2</v>
          </cell>
          <cell r="M1712">
            <v>0.29599999999999999</v>
          </cell>
          <cell r="N1712">
            <v>37</v>
          </cell>
          <cell r="P1712" t="str">
            <v/>
          </cell>
          <cell r="Q1712">
            <v>0.29992489999999999</v>
          </cell>
          <cell r="R1712">
            <v>57.953090000000003</v>
          </cell>
          <cell r="S1712">
            <v>0.41361150000000002</v>
          </cell>
          <cell r="T1712">
            <v>0.63086500000000001</v>
          </cell>
          <cell r="U1712">
            <v>4.535426766518551</v>
          </cell>
          <cell r="V1712">
            <v>6.1228002959599409E-3</v>
          </cell>
          <cell r="AA1712">
            <v>36.800440000000002</v>
          </cell>
          <cell r="AB1712">
            <v>143.82980000000001</v>
          </cell>
          <cell r="AC1712">
            <v>0.34986879999999998</v>
          </cell>
          <cell r="AD1712">
            <v>22.846432639999996</v>
          </cell>
          <cell r="AE1712">
            <v>48.023130000000002</v>
          </cell>
          <cell r="AF1712">
            <v>221.9066</v>
          </cell>
        </row>
        <row r="1713">
          <cell r="A1713" t="str">
            <v>PHE 30 - BASE3. High Value</v>
          </cell>
          <cell r="B1713" t="str">
            <v>Oil-Gas</v>
          </cell>
          <cell r="C1713" t="str">
            <v>3. High Value</v>
          </cell>
          <cell r="D1713" t="str">
            <v>PHE 30 - BASE</v>
          </cell>
          <cell r="E1713" t="str">
            <v>PHE 30</v>
          </cell>
          <cell r="F1713" t="str">
            <v>E0. On Production</v>
          </cell>
          <cell r="G1713" t="str">
            <v>PT PERTAMINA HULU ENERGI WEST MADURA OFFSHORE</v>
          </cell>
          <cell r="H1713">
            <v>65.3</v>
          </cell>
          <cell r="I1713">
            <v>4.1740000000000004</v>
          </cell>
          <cell r="K1713">
            <v>4157</v>
          </cell>
          <cell r="L1713">
            <v>79.2</v>
          </cell>
          <cell r="M1713">
            <v>0.29599999999999999</v>
          </cell>
          <cell r="N1713">
            <v>37</v>
          </cell>
          <cell r="P1713" t="str">
            <v/>
          </cell>
          <cell r="Q1713">
            <v>0.29992489999999999</v>
          </cell>
          <cell r="R1713">
            <v>57.953090000000003</v>
          </cell>
          <cell r="S1713">
            <v>0.41361150000000002</v>
          </cell>
          <cell r="T1713">
            <v>0.63086500000000001</v>
          </cell>
          <cell r="U1713">
            <v>4.535426766518551</v>
          </cell>
          <cell r="V1713">
            <v>6.1228002959599409E-3</v>
          </cell>
          <cell r="AA1713">
            <v>36.800440000000002</v>
          </cell>
          <cell r="AB1713">
            <v>143.82980000000001</v>
          </cell>
          <cell r="AC1713">
            <v>0.34986879999999998</v>
          </cell>
          <cell r="AD1713">
            <v>22.846432639999996</v>
          </cell>
          <cell r="AE1713">
            <v>48.023130000000002</v>
          </cell>
          <cell r="AF1713">
            <v>221.9066</v>
          </cell>
        </row>
        <row r="1714">
          <cell r="A1714" t="str">
            <v>PHE 38A - BASE1. Low Value</v>
          </cell>
          <cell r="B1714" t="str">
            <v>Oil-Gas</v>
          </cell>
          <cell r="C1714" t="str">
            <v>1. Low Value</v>
          </cell>
          <cell r="D1714" t="str">
            <v>PHE 38A - BASE</v>
          </cell>
          <cell r="E1714" t="str">
            <v>PHE 38A</v>
          </cell>
          <cell r="F1714" t="str">
            <v>E0. On Production</v>
          </cell>
          <cell r="G1714" t="str">
            <v>PT PERTAMINA HULU ENERGI WEST MADURA OFFSHORE</v>
          </cell>
          <cell r="H1714">
            <v>336.25799999999998</v>
          </cell>
          <cell r="I1714">
            <v>19.587</v>
          </cell>
          <cell r="K1714">
            <v>4025</v>
          </cell>
          <cell r="L1714">
            <v>79.2</v>
          </cell>
          <cell r="M1714">
            <v>0.27</v>
          </cell>
          <cell r="N1714">
            <v>160</v>
          </cell>
          <cell r="O1714">
            <v>0</v>
          </cell>
          <cell r="P1714" t="str">
            <v/>
          </cell>
          <cell r="Q1714">
            <v>0.26586599999999999</v>
          </cell>
          <cell r="R1714">
            <v>167.93170000000001</v>
          </cell>
          <cell r="S1714">
            <v>0.8375435</v>
          </cell>
          <cell r="T1714">
            <v>0.76003270000000001</v>
          </cell>
          <cell r="U1714">
            <v>28.420723959815753</v>
          </cell>
          <cell r="V1714">
            <v>3.8367815429667107E-2</v>
          </cell>
          <cell r="AA1714">
            <v>28.889880000000002</v>
          </cell>
          <cell r="AB1714">
            <v>41.91189</v>
          </cell>
          <cell r="AC1714">
            <v>0.28310990000000003</v>
          </cell>
          <cell r="AD1714">
            <v>95.197968754200005</v>
          </cell>
          <cell r="AE1714">
            <v>13.94369</v>
          </cell>
          <cell r="AF1714">
            <v>79.719859999999997</v>
          </cell>
        </row>
        <row r="1715">
          <cell r="A1715" t="str">
            <v>PHE 38A - BASE2. Middle Value</v>
          </cell>
          <cell r="B1715" t="str">
            <v>Oil-Gas</v>
          </cell>
          <cell r="C1715" t="str">
            <v>2. Middle Value</v>
          </cell>
          <cell r="D1715" t="str">
            <v>PHE 38A - BASE</v>
          </cell>
          <cell r="E1715" t="str">
            <v>PHE 38A</v>
          </cell>
          <cell r="F1715" t="str">
            <v>E0. On Production</v>
          </cell>
          <cell r="G1715" t="str">
            <v>PT PERTAMINA HULU ENERGI WEST MADURA OFFSHORE</v>
          </cell>
          <cell r="H1715">
            <v>336.25799999999998</v>
          </cell>
          <cell r="I1715">
            <v>19.587</v>
          </cell>
          <cell r="K1715">
            <v>4025</v>
          </cell>
          <cell r="L1715">
            <v>79.2</v>
          </cell>
          <cell r="M1715">
            <v>0.27</v>
          </cell>
          <cell r="N1715">
            <v>160</v>
          </cell>
          <cell r="O1715">
            <v>0</v>
          </cell>
          <cell r="P1715" t="str">
            <v/>
          </cell>
          <cell r="Q1715">
            <v>0.26586599999999999</v>
          </cell>
          <cell r="R1715">
            <v>167.93170000000001</v>
          </cell>
          <cell r="S1715">
            <v>0.8375435</v>
          </cell>
          <cell r="T1715">
            <v>0.76003270000000001</v>
          </cell>
          <cell r="U1715">
            <v>28.420723959815753</v>
          </cell>
          <cell r="V1715">
            <v>3.8367815429667107E-2</v>
          </cell>
          <cell r="AA1715">
            <v>28.889880000000002</v>
          </cell>
          <cell r="AB1715">
            <v>41.91189</v>
          </cell>
          <cell r="AC1715">
            <v>0.28310990000000003</v>
          </cell>
          <cell r="AD1715">
            <v>95.197968754200005</v>
          </cell>
          <cell r="AE1715">
            <v>13.94369</v>
          </cell>
          <cell r="AF1715">
            <v>79.719859999999997</v>
          </cell>
        </row>
        <row r="1716">
          <cell r="A1716" t="str">
            <v>OYONG - BASE1. Low Value</v>
          </cell>
          <cell r="B1716" t="str">
            <v>Oil-Gas</v>
          </cell>
          <cell r="C1716" t="str">
            <v>1. Low Value</v>
          </cell>
          <cell r="D1716" t="str">
            <v>OYONG - BASE</v>
          </cell>
          <cell r="E1716" t="str">
            <v>OYONG</v>
          </cell>
          <cell r="F1716" t="str">
            <v>E0. On Production</v>
          </cell>
          <cell r="G1716" t="str">
            <v>SANTOS (SAMPANG) PTY. LTD.</v>
          </cell>
          <cell r="H1716">
            <v>146.24299999999999</v>
          </cell>
          <cell r="K1716">
            <v>2960</v>
          </cell>
          <cell r="L1716">
            <v>70.400000000000006</v>
          </cell>
          <cell r="M1716">
            <v>0.3</v>
          </cell>
          <cell r="N1716">
            <v>306</v>
          </cell>
          <cell r="O1716">
            <v>0</v>
          </cell>
          <cell r="P1716" t="str">
            <v/>
          </cell>
          <cell r="Q1716">
            <v>0.29279450000000001</v>
          </cell>
          <cell r="R1716">
            <v>306.60579999999999</v>
          </cell>
          <cell r="S1716">
            <v>0.83114350000000004</v>
          </cell>
          <cell r="T1716">
            <v>0.66878000000000004</v>
          </cell>
          <cell r="U1716">
            <v>49.900232631690912</v>
          </cell>
          <cell r="V1716">
            <v>6.7365029765504278E-2</v>
          </cell>
          <cell r="X1716">
            <v>63.59662326166368</v>
          </cell>
          <cell r="Z1716">
            <v>31.011655459817092</v>
          </cell>
          <cell r="AA1716">
            <v>19.653600000000001</v>
          </cell>
          <cell r="AB1716">
            <v>32.061909999999997</v>
          </cell>
          <cell r="AC1716">
            <v>0.28755750000000002</v>
          </cell>
          <cell r="AD1716">
            <v>42.053271472500001</v>
          </cell>
          <cell r="AE1716">
            <v>18.288440000000001</v>
          </cell>
          <cell r="AF1716">
            <v>62.960560000000001</v>
          </cell>
        </row>
        <row r="1717">
          <cell r="A1717" t="str">
            <v>OYONG - BASE2. Middle Value</v>
          </cell>
          <cell r="B1717" t="str">
            <v>Oil-Gas</v>
          </cell>
          <cell r="C1717" t="str">
            <v>2. Middle Value</v>
          </cell>
          <cell r="D1717" t="str">
            <v>OYONG - BASE</v>
          </cell>
          <cell r="E1717" t="str">
            <v>OYONG</v>
          </cell>
          <cell r="F1717" t="str">
            <v>E0. On Production</v>
          </cell>
          <cell r="G1717" t="str">
            <v>SANTOS (SAMPANG) PTY. LTD.</v>
          </cell>
          <cell r="H1717">
            <v>154.35900000000001</v>
          </cell>
          <cell r="K1717">
            <v>2960</v>
          </cell>
          <cell r="L1717">
            <v>70.400000000000006</v>
          </cell>
          <cell r="M1717">
            <v>0.3</v>
          </cell>
          <cell r="N1717">
            <v>306</v>
          </cell>
          <cell r="O1717">
            <v>0</v>
          </cell>
          <cell r="P1717" t="str">
            <v/>
          </cell>
          <cell r="Q1717">
            <v>0.29279450000000001</v>
          </cell>
          <cell r="R1717">
            <v>306.60579999999999</v>
          </cell>
          <cell r="S1717">
            <v>0.83114350000000004</v>
          </cell>
          <cell r="T1717">
            <v>0.66878000000000004</v>
          </cell>
          <cell r="U1717">
            <v>49.900232631690912</v>
          </cell>
          <cell r="V1717">
            <v>6.7365029765504278E-2</v>
          </cell>
          <cell r="X1717">
            <v>63.59662326166368</v>
          </cell>
          <cell r="Z1717">
            <v>31.011655459817092</v>
          </cell>
          <cell r="AA1717">
            <v>19.653600000000001</v>
          </cell>
          <cell r="AB1717">
            <v>32.061909999999997</v>
          </cell>
          <cell r="AC1717">
            <v>0.28755750000000002</v>
          </cell>
          <cell r="AD1717">
            <v>44.387088142500005</v>
          </cell>
          <cell r="AE1717">
            <v>18.288440000000001</v>
          </cell>
          <cell r="AF1717">
            <v>62.960560000000001</v>
          </cell>
        </row>
        <row r="1718">
          <cell r="A1718" t="str">
            <v>OYONG - BASE3. High Value</v>
          </cell>
          <cell r="B1718" t="str">
            <v>Oil-Gas</v>
          </cell>
          <cell r="C1718" t="str">
            <v>3. High Value</v>
          </cell>
          <cell r="D1718" t="str">
            <v>OYONG - BASE</v>
          </cell>
          <cell r="E1718" t="str">
            <v>OYONG</v>
          </cell>
          <cell r="F1718" t="str">
            <v>E0. On Production</v>
          </cell>
          <cell r="G1718" t="str">
            <v>SANTOS (SAMPANG) PTY. LTD.</v>
          </cell>
          <cell r="H1718">
            <v>163.28</v>
          </cell>
          <cell r="K1718">
            <v>2960</v>
          </cell>
          <cell r="L1718">
            <v>70.400000000000006</v>
          </cell>
          <cell r="M1718">
            <v>0.3</v>
          </cell>
          <cell r="N1718">
            <v>306</v>
          </cell>
          <cell r="O1718">
            <v>0</v>
          </cell>
          <cell r="P1718" t="str">
            <v/>
          </cell>
          <cell r="Q1718">
            <v>0.29279450000000001</v>
          </cell>
          <cell r="R1718">
            <v>306.60579999999999</v>
          </cell>
          <cell r="S1718">
            <v>0.83114350000000004</v>
          </cell>
          <cell r="T1718">
            <v>0.66878000000000004</v>
          </cell>
          <cell r="U1718">
            <v>49.900232631690912</v>
          </cell>
          <cell r="V1718">
            <v>6.7365029765504278E-2</v>
          </cell>
          <cell r="X1718">
            <v>63.59662326166368</v>
          </cell>
          <cell r="Z1718">
            <v>31.011655459817092</v>
          </cell>
          <cell r="AA1718">
            <v>19.653600000000001</v>
          </cell>
          <cell r="AB1718">
            <v>32.061909999999997</v>
          </cell>
          <cell r="AC1718">
            <v>0.28755750000000002</v>
          </cell>
          <cell r="AD1718">
            <v>46.952388600000006</v>
          </cell>
          <cell r="AE1718">
            <v>18.288440000000001</v>
          </cell>
          <cell r="AF1718">
            <v>62.960560000000001</v>
          </cell>
        </row>
        <row r="1719">
          <cell r="A1719" t="str">
            <v>PHE 38A - BASE3. High Value</v>
          </cell>
          <cell r="B1719" t="str">
            <v>Oil-Gas</v>
          </cell>
          <cell r="C1719" t="str">
            <v>3. High Value</v>
          </cell>
          <cell r="D1719" t="str">
            <v>PHE 38A - BASE</v>
          </cell>
          <cell r="E1719" t="str">
            <v>PHE 38A</v>
          </cell>
          <cell r="F1719" t="str">
            <v>E0. On Production</v>
          </cell>
          <cell r="G1719" t="str">
            <v>PT PERTAMINA HULU ENERGI WEST MADURA OFFSHORE</v>
          </cell>
          <cell r="H1719">
            <v>336.25799999999998</v>
          </cell>
          <cell r="I1719">
            <v>19.587</v>
          </cell>
          <cell r="K1719">
            <v>4025</v>
          </cell>
          <cell r="L1719">
            <v>79.2</v>
          </cell>
          <cell r="M1719">
            <v>0.27</v>
          </cell>
          <cell r="N1719">
            <v>160</v>
          </cell>
          <cell r="O1719">
            <v>0</v>
          </cell>
          <cell r="P1719" t="str">
            <v/>
          </cell>
          <cell r="Q1719">
            <v>0.26586599999999999</v>
          </cell>
          <cell r="R1719">
            <v>167.93170000000001</v>
          </cell>
          <cell r="S1719">
            <v>0.8375435</v>
          </cell>
          <cell r="T1719">
            <v>0.76003270000000001</v>
          </cell>
          <cell r="U1719">
            <v>28.420723959815753</v>
          </cell>
          <cell r="V1719">
            <v>3.8367815429667107E-2</v>
          </cell>
          <cell r="AA1719">
            <v>28.889880000000002</v>
          </cell>
          <cell r="AB1719">
            <v>41.91189</v>
          </cell>
          <cell r="AC1719">
            <v>0.28310990000000003</v>
          </cell>
          <cell r="AD1719">
            <v>95.197968754200005</v>
          </cell>
          <cell r="AE1719">
            <v>13.94369</v>
          </cell>
          <cell r="AF1719">
            <v>79.719859999999997</v>
          </cell>
        </row>
        <row r="1720">
          <cell r="A1720" t="str">
            <v>PHE 38A - RANCAK STRUCTURE POP1. Low Value</v>
          </cell>
          <cell r="B1720" t="str">
            <v>Oil-Gas</v>
          </cell>
          <cell r="C1720" t="str">
            <v>1. Low Value</v>
          </cell>
          <cell r="D1720" t="str">
            <v>PHE 38A - RANCAK STRUCTURE POP</v>
          </cell>
          <cell r="E1720" t="str">
            <v>PHE 38A</v>
          </cell>
          <cell r="F1720" t="str">
            <v>E0. On Production</v>
          </cell>
          <cell r="G1720" t="str">
            <v>PT PERTAMINA HULU ENERGI WEST MADURA OFFSHORE</v>
          </cell>
          <cell r="H1720">
            <v>336.25799999999998</v>
          </cell>
          <cell r="K1720">
            <v>4025</v>
          </cell>
          <cell r="L1720">
            <v>79.2</v>
          </cell>
          <cell r="M1720">
            <v>0.27</v>
          </cell>
          <cell r="N1720">
            <v>160</v>
          </cell>
          <cell r="O1720">
            <v>0</v>
          </cell>
          <cell r="P1720" t="str">
            <v/>
          </cell>
          <cell r="Q1720">
            <v>0.26586599999999999</v>
          </cell>
          <cell r="R1720">
            <v>167.93170000000001</v>
          </cell>
          <cell r="S1720">
            <v>0.8375435</v>
          </cell>
          <cell r="T1720">
            <v>0.76003270000000001</v>
          </cell>
          <cell r="U1720">
            <v>28.420723959815753</v>
          </cell>
          <cell r="V1720">
            <v>3.8367815429667107E-2</v>
          </cell>
          <cell r="AA1720">
            <v>28.889880000000002</v>
          </cell>
          <cell r="AB1720">
            <v>41.91189</v>
          </cell>
          <cell r="AC1720">
            <v>0.28310990000000003</v>
          </cell>
          <cell r="AD1720">
            <v>95.197968754200005</v>
          </cell>
          <cell r="AE1720">
            <v>13.94369</v>
          </cell>
          <cell r="AF1720">
            <v>79.719859999999997</v>
          </cell>
        </row>
        <row r="1721">
          <cell r="A1721" t="str">
            <v>PHE 38A - RANCAK STRUCTURE POP2. Middle Value</v>
          </cell>
          <cell r="B1721" t="str">
            <v>Oil-Gas</v>
          </cell>
          <cell r="C1721" t="str">
            <v>2. Middle Value</v>
          </cell>
          <cell r="D1721" t="str">
            <v>PHE 38A - RANCAK STRUCTURE POP</v>
          </cell>
          <cell r="E1721" t="str">
            <v>PHE 38A</v>
          </cell>
          <cell r="F1721" t="str">
            <v>E0. On Production</v>
          </cell>
          <cell r="G1721" t="str">
            <v>PT PERTAMINA HULU ENERGI WEST MADURA OFFSHORE</v>
          </cell>
          <cell r="H1721">
            <v>336.25799999999998</v>
          </cell>
          <cell r="K1721">
            <v>4025</v>
          </cell>
          <cell r="L1721">
            <v>79.2</v>
          </cell>
          <cell r="M1721">
            <v>0.27</v>
          </cell>
          <cell r="N1721">
            <v>160</v>
          </cell>
          <cell r="O1721">
            <v>0</v>
          </cell>
          <cell r="P1721" t="str">
            <v/>
          </cell>
          <cell r="Q1721">
            <v>0.26586599999999999</v>
          </cell>
          <cell r="R1721">
            <v>167.93170000000001</v>
          </cell>
          <cell r="S1721">
            <v>0.8375435</v>
          </cell>
          <cell r="T1721">
            <v>0.76003270000000001</v>
          </cell>
          <cell r="U1721">
            <v>28.420723959815753</v>
          </cell>
          <cell r="V1721">
            <v>3.8367815429667107E-2</v>
          </cell>
          <cell r="AA1721">
            <v>28.889880000000002</v>
          </cell>
          <cell r="AB1721">
            <v>41.91189</v>
          </cell>
          <cell r="AC1721">
            <v>0.28310990000000003</v>
          </cell>
          <cell r="AD1721">
            <v>95.197968754200005</v>
          </cell>
          <cell r="AE1721">
            <v>13.94369</v>
          </cell>
          <cell r="AF1721">
            <v>79.719859999999997</v>
          </cell>
        </row>
        <row r="1722">
          <cell r="A1722" t="str">
            <v>PHE 38A - RANCAK STRUCTURE POP3. High Value</v>
          </cell>
          <cell r="B1722" t="str">
            <v>Oil-Gas</v>
          </cell>
          <cell r="C1722" t="str">
            <v>3. High Value</v>
          </cell>
          <cell r="D1722" t="str">
            <v>PHE 38A - RANCAK STRUCTURE POP</v>
          </cell>
          <cell r="E1722" t="str">
            <v>PHE 38A</v>
          </cell>
          <cell r="F1722" t="str">
            <v>E0. On Production</v>
          </cell>
          <cell r="G1722" t="str">
            <v>PT PERTAMINA HULU ENERGI WEST MADURA OFFSHORE</v>
          </cell>
          <cell r="H1722">
            <v>336.25799999999998</v>
          </cell>
          <cell r="K1722">
            <v>4025</v>
          </cell>
          <cell r="L1722">
            <v>79.2</v>
          </cell>
          <cell r="M1722">
            <v>0.27</v>
          </cell>
          <cell r="N1722">
            <v>160</v>
          </cell>
          <cell r="O1722">
            <v>0</v>
          </cell>
          <cell r="P1722" t="str">
            <v/>
          </cell>
          <cell r="Q1722">
            <v>0.26586599999999999</v>
          </cell>
          <cell r="R1722">
            <v>167.93170000000001</v>
          </cell>
          <cell r="S1722">
            <v>0.8375435</v>
          </cell>
          <cell r="T1722">
            <v>0.76003270000000001</v>
          </cell>
          <cell r="U1722">
            <v>28.420723959815753</v>
          </cell>
          <cell r="V1722">
            <v>3.8367815429667107E-2</v>
          </cell>
          <cell r="AA1722">
            <v>28.889880000000002</v>
          </cell>
          <cell r="AB1722">
            <v>41.91189</v>
          </cell>
          <cell r="AC1722">
            <v>0.28310990000000003</v>
          </cell>
          <cell r="AD1722">
            <v>95.197968754200005</v>
          </cell>
          <cell r="AE1722">
            <v>13.94369</v>
          </cell>
          <cell r="AF1722">
            <v>79.719859999999997</v>
          </cell>
        </row>
        <row r="1723">
          <cell r="A1723" t="str">
            <v>PHE 38B - BASE1. Low Value</v>
          </cell>
          <cell r="B1723" t="str">
            <v>Oil-Gas</v>
          </cell>
          <cell r="C1723" t="str">
            <v>1. Low Value</v>
          </cell>
          <cell r="D1723" t="str">
            <v>PHE 38B - BASE</v>
          </cell>
          <cell r="E1723" t="str">
            <v>PHE 38B</v>
          </cell>
          <cell r="F1723" t="str">
            <v>E0. On Production</v>
          </cell>
          <cell r="G1723" t="str">
            <v>PT PERTAMINA HULU ENERGI WEST MADURA OFFSHORE</v>
          </cell>
          <cell r="H1723">
            <v>109.349</v>
          </cell>
          <cell r="I1723">
            <v>17.728000000000002</v>
          </cell>
          <cell r="K1723">
            <v>4374</v>
          </cell>
          <cell r="L1723">
            <v>85.25</v>
          </cell>
          <cell r="M1723">
            <v>0.3</v>
          </cell>
          <cell r="N1723">
            <v>35.659999999999997</v>
          </cell>
          <cell r="Q1723">
            <v>0.29331740000000001</v>
          </cell>
          <cell r="R1723">
            <v>51.912700000000001</v>
          </cell>
          <cell r="S1723">
            <v>0.74392219999999998</v>
          </cell>
          <cell r="T1723">
            <v>0.73244799999999999</v>
          </cell>
          <cell r="U1723">
            <v>8.2968981813974505</v>
          </cell>
          <cell r="V1723">
            <v>1.1200765276517671E-2</v>
          </cell>
          <cell r="AA1723">
            <v>50.488790000000002</v>
          </cell>
          <cell r="AB1723">
            <v>47.318779999999997</v>
          </cell>
          <cell r="AC1723">
            <v>0.34117700000000001</v>
          </cell>
          <cell r="AD1723">
            <v>37.307363772999999</v>
          </cell>
          <cell r="AE1723">
            <v>53.541040000000002</v>
          </cell>
          <cell r="AF1723">
            <v>268.86669999999998</v>
          </cell>
        </row>
        <row r="1724">
          <cell r="A1724" t="str">
            <v>PHE 38B - BASE2. Middle Value</v>
          </cell>
          <cell r="B1724" t="str">
            <v>Oil-Gas</v>
          </cell>
          <cell r="C1724" t="str">
            <v>2. Middle Value</v>
          </cell>
          <cell r="D1724" t="str">
            <v>PHE 38B - BASE</v>
          </cell>
          <cell r="E1724" t="str">
            <v>PHE 38B</v>
          </cell>
          <cell r="F1724" t="str">
            <v>E0. On Production</v>
          </cell>
          <cell r="G1724" t="str">
            <v>PT PERTAMINA HULU ENERGI WEST MADURA OFFSHORE</v>
          </cell>
          <cell r="H1724">
            <v>109.349</v>
          </cell>
          <cell r="I1724">
            <v>17.728000000000002</v>
          </cell>
          <cell r="K1724">
            <v>4374</v>
          </cell>
          <cell r="L1724">
            <v>85.25</v>
          </cell>
          <cell r="M1724">
            <v>0.3</v>
          </cell>
          <cell r="N1724">
            <v>35.659999999999997</v>
          </cell>
          <cell r="Q1724">
            <v>0.29331740000000001</v>
          </cell>
          <cell r="R1724">
            <v>51.912700000000001</v>
          </cell>
          <cell r="S1724">
            <v>0.74392219999999998</v>
          </cell>
          <cell r="T1724">
            <v>0.73244799999999999</v>
          </cell>
          <cell r="U1724">
            <v>8.2968981813974505</v>
          </cell>
          <cell r="V1724">
            <v>1.1200765276517671E-2</v>
          </cell>
          <cell r="AA1724">
            <v>50.488790000000002</v>
          </cell>
          <cell r="AB1724">
            <v>47.318779999999997</v>
          </cell>
          <cell r="AC1724">
            <v>0.34117700000000001</v>
          </cell>
          <cell r="AD1724">
            <v>37.307363772999999</v>
          </cell>
          <cell r="AE1724">
            <v>53.541040000000002</v>
          </cell>
          <cell r="AF1724">
            <v>268.86669999999998</v>
          </cell>
        </row>
        <row r="1725">
          <cell r="A1725" t="str">
            <v>PHE 38B - BASE3. High Value</v>
          </cell>
          <cell r="B1725" t="str">
            <v>Oil-Gas</v>
          </cell>
          <cell r="C1725" t="str">
            <v>3. High Value</v>
          </cell>
          <cell r="D1725" t="str">
            <v>PHE 38B - BASE</v>
          </cell>
          <cell r="E1725" t="str">
            <v>PHE 38B</v>
          </cell>
          <cell r="F1725" t="str">
            <v>E0. On Production</v>
          </cell>
          <cell r="G1725" t="str">
            <v>PT PERTAMINA HULU ENERGI WEST MADURA OFFSHORE</v>
          </cell>
          <cell r="H1725">
            <v>109.616</v>
          </cell>
          <cell r="I1725">
            <v>17.728000000000002</v>
          </cell>
          <cell r="K1725">
            <v>4374</v>
          </cell>
          <cell r="L1725">
            <v>85.25</v>
          </cell>
          <cell r="M1725">
            <v>0.3</v>
          </cell>
          <cell r="N1725">
            <v>35.659999999999997</v>
          </cell>
          <cell r="Q1725">
            <v>0.29331740000000001</v>
          </cell>
          <cell r="R1725">
            <v>51.912700000000001</v>
          </cell>
          <cell r="S1725">
            <v>0.74392219999999998</v>
          </cell>
          <cell r="T1725">
            <v>0.73244799999999999</v>
          </cell>
          <cell r="U1725">
            <v>8.2968981813974505</v>
          </cell>
          <cell r="V1725">
            <v>1.1200765276517671E-2</v>
          </cell>
          <cell r="AA1725">
            <v>50.488790000000002</v>
          </cell>
          <cell r="AB1725">
            <v>47.318779999999997</v>
          </cell>
          <cell r="AC1725">
            <v>0.34117700000000001</v>
          </cell>
          <cell r="AD1725">
            <v>37.398458032000001</v>
          </cell>
          <cell r="AE1725">
            <v>53.541040000000002</v>
          </cell>
          <cell r="AF1725">
            <v>268.86669999999998</v>
          </cell>
        </row>
        <row r="1726">
          <cell r="A1726" t="str">
            <v>PHE 39 - BASE1. Low Value</v>
          </cell>
          <cell r="B1726" t="str">
            <v>Oil-Gas</v>
          </cell>
          <cell r="C1726" t="str">
            <v>1. Low Value</v>
          </cell>
          <cell r="D1726" t="str">
            <v>PHE 39 - BASE</v>
          </cell>
          <cell r="E1726" t="str">
            <v>PHE 39</v>
          </cell>
          <cell r="F1726" t="str">
            <v>E0. On Production</v>
          </cell>
          <cell r="G1726" t="str">
            <v>PT PERTAMINA HULU ENERGI WEST MADURA OFFSHORE</v>
          </cell>
          <cell r="H1726">
            <v>84.718000000000004</v>
          </cell>
          <cell r="I1726">
            <v>21.459</v>
          </cell>
          <cell r="J1726">
            <v>0.25329918081163388</v>
          </cell>
          <cell r="K1726">
            <v>4000</v>
          </cell>
          <cell r="L1726">
            <v>80.300000000000011</v>
          </cell>
          <cell r="M1726">
            <v>0.19</v>
          </cell>
          <cell r="N1726">
            <v>160</v>
          </cell>
          <cell r="O1726">
            <v>0</v>
          </cell>
          <cell r="P1726" t="str">
            <v/>
          </cell>
          <cell r="Q1726">
            <v>0.19772770000000001</v>
          </cell>
          <cell r="R1726">
            <v>165.1927</v>
          </cell>
          <cell r="S1726">
            <v>0.66514379999999995</v>
          </cell>
          <cell r="T1726">
            <v>0.76324029999999998</v>
          </cell>
          <cell r="U1726">
            <v>16.581934946515162</v>
          </cell>
          <cell r="V1726">
            <v>2.2385517708633524E-2</v>
          </cell>
          <cell r="AA1726">
            <v>126.3124</v>
          </cell>
          <cell r="AB1726">
            <v>27.211770000000001</v>
          </cell>
          <cell r="AC1726">
            <v>0.25370700000000002</v>
          </cell>
          <cell r="AD1726">
            <v>21.493549626000004</v>
          </cell>
          <cell r="AE1726">
            <v>15.591850000000001</v>
          </cell>
          <cell r="AF1726">
            <v>58.185569999999998</v>
          </cell>
        </row>
        <row r="1727">
          <cell r="A1727" t="str">
            <v>PHE 39 - BASE2. Middle Value</v>
          </cell>
          <cell r="B1727" t="str">
            <v>Oil-Gas</v>
          </cell>
          <cell r="C1727" t="str">
            <v>2. Middle Value</v>
          </cell>
          <cell r="D1727" t="str">
            <v>PHE 39 - BASE</v>
          </cell>
          <cell r="E1727" t="str">
            <v>PHE 39</v>
          </cell>
          <cell r="F1727" t="str">
            <v>E0. On Production</v>
          </cell>
          <cell r="G1727" t="str">
            <v>PT PERTAMINA HULU ENERGI WEST MADURA OFFSHORE</v>
          </cell>
          <cell r="H1727">
            <v>84.718000000000004</v>
          </cell>
          <cell r="I1727">
            <v>21.459</v>
          </cell>
          <cell r="J1727">
            <v>0.25329918081163388</v>
          </cell>
          <cell r="K1727">
            <v>4000</v>
          </cell>
          <cell r="L1727">
            <v>80.300000000000011</v>
          </cell>
          <cell r="M1727">
            <v>0.19</v>
          </cell>
          <cell r="N1727">
            <v>160</v>
          </cell>
          <cell r="O1727">
            <v>0</v>
          </cell>
          <cell r="P1727" t="str">
            <v/>
          </cell>
          <cell r="Q1727">
            <v>0.19772770000000001</v>
          </cell>
          <cell r="R1727">
            <v>165.1927</v>
          </cell>
          <cell r="S1727">
            <v>0.66514379999999995</v>
          </cell>
          <cell r="T1727">
            <v>0.76324029999999998</v>
          </cell>
          <cell r="U1727">
            <v>16.581934946515162</v>
          </cell>
          <cell r="V1727">
            <v>2.2385517708633524E-2</v>
          </cell>
          <cell r="AA1727">
            <v>126.3124</v>
          </cell>
          <cell r="AB1727">
            <v>27.211770000000001</v>
          </cell>
          <cell r="AC1727">
            <v>0.25370700000000002</v>
          </cell>
          <cell r="AD1727">
            <v>21.493549626000004</v>
          </cell>
          <cell r="AE1727">
            <v>15.591850000000001</v>
          </cell>
          <cell r="AF1727">
            <v>58.185569999999998</v>
          </cell>
        </row>
        <row r="1728">
          <cell r="A1728" t="str">
            <v>PHE 39 - BASE3. High Value</v>
          </cell>
          <cell r="B1728" t="str">
            <v>Oil-Gas</v>
          </cell>
          <cell r="C1728" t="str">
            <v>3. High Value</v>
          </cell>
          <cell r="D1728" t="str">
            <v>PHE 39 - BASE</v>
          </cell>
          <cell r="E1728" t="str">
            <v>PHE 39</v>
          </cell>
          <cell r="F1728" t="str">
            <v>E0. On Production</v>
          </cell>
          <cell r="G1728" t="str">
            <v>PT PERTAMINA HULU ENERGI WEST MADURA OFFSHORE</v>
          </cell>
          <cell r="H1728">
            <v>84.718000000000004</v>
          </cell>
          <cell r="I1728">
            <v>21.459</v>
          </cell>
          <cell r="J1728">
            <v>0.25329918081163388</v>
          </cell>
          <cell r="K1728">
            <v>4000</v>
          </cell>
          <cell r="L1728">
            <v>80.300000000000011</v>
          </cell>
          <cell r="M1728">
            <v>0.19</v>
          </cell>
          <cell r="N1728">
            <v>160</v>
          </cell>
          <cell r="O1728">
            <v>0</v>
          </cell>
          <cell r="P1728" t="str">
            <v/>
          </cell>
          <cell r="Q1728">
            <v>0.19772770000000001</v>
          </cell>
          <cell r="R1728">
            <v>165.1927</v>
          </cell>
          <cell r="S1728">
            <v>0.66514379999999995</v>
          </cell>
          <cell r="T1728">
            <v>0.76324029999999998</v>
          </cell>
          <cell r="U1728">
            <v>16.581934946515162</v>
          </cell>
          <cell r="V1728">
            <v>2.2385517708633524E-2</v>
          </cell>
          <cell r="AA1728">
            <v>126.3124</v>
          </cell>
          <cell r="AB1728">
            <v>27.211770000000001</v>
          </cell>
          <cell r="AC1728">
            <v>0.25370700000000002</v>
          </cell>
          <cell r="AD1728">
            <v>21.493549626000004</v>
          </cell>
          <cell r="AE1728">
            <v>15.591850000000001</v>
          </cell>
          <cell r="AF1728">
            <v>58.185569999999998</v>
          </cell>
        </row>
        <row r="1729">
          <cell r="A1729" t="str">
            <v>PHE 40 - BASE1. Low Value</v>
          </cell>
          <cell r="B1729" t="str">
            <v>Oil-Gas</v>
          </cell>
          <cell r="C1729" t="str">
            <v>1. Low Value</v>
          </cell>
          <cell r="D1729" t="str">
            <v>PHE 40 - BASE</v>
          </cell>
          <cell r="E1729" t="str">
            <v>PHE 40</v>
          </cell>
          <cell r="F1729" t="str">
            <v>E0. On Production</v>
          </cell>
          <cell r="G1729" t="str">
            <v>PT PERTAMINA HULU ENERGI WEST MADURA OFFSHORE</v>
          </cell>
          <cell r="H1729">
            <v>166.83</v>
          </cell>
          <cell r="I1729">
            <v>4.37</v>
          </cell>
          <cell r="K1729">
            <v>5100</v>
          </cell>
          <cell r="L1729">
            <v>117.22</v>
          </cell>
          <cell r="M1729">
            <v>0.17800000000000002</v>
          </cell>
          <cell r="N1729">
            <v>235</v>
          </cell>
          <cell r="O1729">
            <v>0</v>
          </cell>
          <cell r="P1729" t="str">
            <v/>
          </cell>
          <cell r="Q1729">
            <v>0.19442190000000001</v>
          </cell>
          <cell r="R1729">
            <v>232.99289999999999</v>
          </cell>
          <cell r="S1729">
            <v>0.59198640000000002</v>
          </cell>
          <cell r="T1729">
            <v>0.78533379999999997</v>
          </cell>
          <cell r="U1729">
            <v>21.059782858331779</v>
          </cell>
          <cell r="V1729">
            <v>2.8430586878779113E-2</v>
          </cell>
          <cell r="AA1729">
            <v>40.332909999999998</v>
          </cell>
          <cell r="AB1729">
            <v>4.5016379999999998</v>
          </cell>
          <cell r="AC1729">
            <v>0.2751653</v>
          </cell>
          <cell r="AD1729">
            <v>45.905826999000006</v>
          </cell>
          <cell r="AE1729">
            <v>4.1809789999999998</v>
          </cell>
          <cell r="AF1729">
            <v>20.374580000000002</v>
          </cell>
        </row>
        <row r="1730">
          <cell r="A1730" t="str">
            <v>PHE 40 - BASE2. Middle Value</v>
          </cell>
          <cell r="B1730" t="str">
            <v>Oil-Gas</v>
          </cell>
          <cell r="C1730" t="str">
            <v>2. Middle Value</v>
          </cell>
          <cell r="D1730" t="str">
            <v>PHE 40 - BASE</v>
          </cell>
          <cell r="E1730" t="str">
            <v>PHE 40</v>
          </cell>
          <cell r="F1730" t="str">
            <v>E0. On Production</v>
          </cell>
          <cell r="G1730" t="str">
            <v>PT PERTAMINA HULU ENERGI WEST MADURA OFFSHORE</v>
          </cell>
          <cell r="H1730">
            <v>166.83</v>
          </cell>
          <cell r="I1730">
            <v>18.498000000000001</v>
          </cell>
          <cell r="K1730">
            <v>5100</v>
          </cell>
          <cell r="L1730">
            <v>117.22</v>
          </cell>
          <cell r="M1730">
            <v>0.17800000000000002</v>
          </cell>
          <cell r="N1730">
            <v>235</v>
          </cell>
          <cell r="O1730">
            <v>0</v>
          </cell>
          <cell r="P1730" t="str">
            <v/>
          </cell>
          <cell r="Q1730">
            <v>0.19442190000000001</v>
          </cell>
          <cell r="R1730">
            <v>232.99289999999999</v>
          </cell>
          <cell r="S1730">
            <v>0.59198640000000002</v>
          </cell>
          <cell r="T1730">
            <v>0.78533379999999997</v>
          </cell>
          <cell r="U1730">
            <v>21.059782858331779</v>
          </cell>
          <cell r="V1730">
            <v>2.8430586878779113E-2</v>
          </cell>
          <cell r="AA1730">
            <v>40.332909999999998</v>
          </cell>
          <cell r="AB1730">
            <v>4.5016379999999998</v>
          </cell>
          <cell r="AC1730">
            <v>0.2751653</v>
          </cell>
          <cell r="AD1730">
            <v>45.905826999000006</v>
          </cell>
          <cell r="AE1730">
            <v>4.1809789999999998</v>
          </cell>
          <cell r="AF1730">
            <v>20.374580000000002</v>
          </cell>
        </row>
        <row r="1731">
          <cell r="A1731" t="str">
            <v>PHE 40 - BASE3. High Value</v>
          </cell>
          <cell r="B1731" t="str">
            <v>Oil-Gas</v>
          </cell>
          <cell r="C1731" t="str">
            <v>3. High Value</v>
          </cell>
          <cell r="D1731" t="str">
            <v>PHE 40 - BASE</v>
          </cell>
          <cell r="E1731" t="str">
            <v>PHE 40</v>
          </cell>
          <cell r="F1731" t="str">
            <v>E0. On Production</v>
          </cell>
          <cell r="G1731" t="str">
            <v>PT PERTAMINA HULU ENERGI WEST MADURA OFFSHORE</v>
          </cell>
          <cell r="H1731">
            <v>166.83</v>
          </cell>
          <cell r="I1731">
            <v>18.498000000000001</v>
          </cell>
          <cell r="K1731">
            <v>5100</v>
          </cell>
          <cell r="L1731">
            <v>117.22</v>
          </cell>
          <cell r="M1731">
            <v>0.17800000000000002</v>
          </cell>
          <cell r="N1731">
            <v>235</v>
          </cell>
          <cell r="O1731">
            <v>0</v>
          </cell>
          <cell r="P1731" t="str">
            <v/>
          </cell>
          <cell r="Q1731">
            <v>0.19442190000000001</v>
          </cell>
          <cell r="R1731">
            <v>232.99289999999999</v>
          </cell>
          <cell r="S1731">
            <v>0.59198640000000002</v>
          </cell>
          <cell r="T1731">
            <v>0.78533379999999997</v>
          </cell>
          <cell r="U1731">
            <v>21.059782858331779</v>
          </cell>
          <cell r="V1731">
            <v>2.8430586878779113E-2</v>
          </cell>
          <cell r="AA1731">
            <v>40.332909999999998</v>
          </cell>
          <cell r="AB1731">
            <v>4.5016379999999998</v>
          </cell>
          <cell r="AC1731">
            <v>0.2751653</v>
          </cell>
          <cell r="AD1731">
            <v>45.905826999000006</v>
          </cell>
          <cell r="AE1731">
            <v>4.1809789999999998</v>
          </cell>
          <cell r="AF1731">
            <v>20.374580000000002</v>
          </cell>
        </row>
        <row r="1732">
          <cell r="A1732" t="str">
            <v>PHE 44 - BASE1. Low Value</v>
          </cell>
          <cell r="B1732" t="str">
            <v>Oil-Gas</v>
          </cell>
          <cell r="C1732" t="str">
            <v>1. Low Value</v>
          </cell>
          <cell r="D1732" t="str">
            <v>PHE 44 - BASE</v>
          </cell>
          <cell r="E1732" t="str">
            <v>PHE 44</v>
          </cell>
          <cell r="F1732" t="str">
            <v>E5. Development Unclarified</v>
          </cell>
          <cell r="G1732" t="str">
            <v>PT PERTAMINA HULU ENERGI WEST MADURA OFFSHORE</v>
          </cell>
          <cell r="H1732">
            <v>0.34</v>
          </cell>
          <cell r="K1732">
            <v>5600</v>
          </cell>
          <cell r="Q1732">
            <v>0.19622829999999999</v>
          </cell>
          <cell r="R1732">
            <v>107.35590000000001</v>
          </cell>
          <cell r="S1732">
            <v>0.6749965</v>
          </cell>
          <cell r="T1732">
            <v>0.82980259999999995</v>
          </cell>
          <cell r="U1732">
            <v>11.799507230013745</v>
          </cell>
          <cell r="V1732">
            <v>1.5929267537389109E-2</v>
          </cell>
          <cell r="AA1732">
            <v>13.26876</v>
          </cell>
          <cell r="AB1732">
            <v>18.936620000000001</v>
          </cell>
          <cell r="AC1732">
            <v>0.47961409999999999</v>
          </cell>
          <cell r="AD1732">
            <v>0.16306879400000002</v>
          </cell>
          <cell r="AE1732">
            <v>2.7798669999999999</v>
          </cell>
          <cell r="AF1732">
            <v>39.064950000000003</v>
          </cell>
        </row>
        <row r="1733">
          <cell r="A1733" t="str">
            <v>PHE 44 - BASE2. Middle Value</v>
          </cell>
          <cell r="B1733" t="str">
            <v>Oil-Gas</v>
          </cell>
          <cell r="C1733" t="str">
            <v>2. Middle Value</v>
          </cell>
          <cell r="D1733" t="str">
            <v>PHE 44 - BASE</v>
          </cell>
          <cell r="E1733" t="str">
            <v>PHE 44</v>
          </cell>
          <cell r="F1733" t="str">
            <v>E5. Development Unclarified</v>
          </cell>
          <cell r="G1733" t="str">
            <v>PT PERTAMINA HULU ENERGI WEST MADURA OFFSHORE</v>
          </cell>
          <cell r="H1733">
            <v>0.34</v>
          </cell>
          <cell r="K1733">
            <v>5600</v>
          </cell>
          <cell r="Q1733">
            <v>0.19622829999999999</v>
          </cell>
          <cell r="R1733">
            <v>107.35590000000001</v>
          </cell>
          <cell r="S1733">
            <v>0.6749965</v>
          </cell>
          <cell r="T1733">
            <v>0.82980259999999995</v>
          </cell>
          <cell r="U1733">
            <v>11.799507230013745</v>
          </cell>
          <cell r="V1733">
            <v>1.5929267537389109E-2</v>
          </cell>
          <cell r="AA1733">
            <v>13.26876</v>
          </cell>
          <cell r="AB1733">
            <v>18.936620000000001</v>
          </cell>
          <cell r="AC1733">
            <v>0.47961409999999999</v>
          </cell>
          <cell r="AD1733">
            <v>0.16306879400000002</v>
          </cell>
          <cell r="AE1733">
            <v>2.7798669999999999</v>
          </cell>
          <cell r="AF1733">
            <v>39.064950000000003</v>
          </cell>
        </row>
        <row r="1734">
          <cell r="A1734" t="str">
            <v>PHE 44 - BASE3. High Value</v>
          </cell>
          <cell r="B1734" t="str">
            <v>Oil-Gas</v>
          </cell>
          <cell r="C1734" t="str">
            <v>3. High Value</v>
          </cell>
          <cell r="D1734" t="str">
            <v>PHE 44 - BASE</v>
          </cell>
          <cell r="E1734" t="str">
            <v>PHE 44</v>
          </cell>
          <cell r="F1734" t="str">
            <v>E5. Development Unclarified</v>
          </cell>
          <cell r="G1734" t="str">
            <v>PT PERTAMINA HULU ENERGI WEST MADURA OFFSHORE</v>
          </cell>
          <cell r="H1734">
            <v>0.34</v>
          </cell>
          <cell r="K1734">
            <v>5600</v>
          </cell>
          <cell r="Q1734">
            <v>0.19622829999999999</v>
          </cell>
          <cell r="R1734">
            <v>107.35590000000001</v>
          </cell>
          <cell r="S1734">
            <v>0.6749965</v>
          </cell>
          <cell r="T1734">
            <v>0.82980259999999995</v>
          </cell>
          <cell r="U1734">
            <v>11.799507230013745</v>
          </cell>
          <cell r="V1734">
            <v>1.5929267537389109E-2</v>
          </cell>
          <cell r="AA1734">
            <v>13.26876</v>
          </cell>
          <cell r="AB1734">
            <v>18.936620000000001</v>
          </cell>
          <cell r="AC1734">
            <v>0.47961409999999999</v>
          </cell>
          <cell r="AD1734">
            <v>0.16306879400000002</v>
          </cell>
          <cell r="AE1734">
            <v>2.7798669999999999</v>
          </cell>
          <cell r="AF1734">
            <v>39.064950000000003</v>
          </cell>
        </row>
        <row r="1735">
          <cell r="A1735" t="str">
            <v>PHE 48 - BASE1. Low Value</v>
          </cell>
          <cell r="B1735" t="str">
            <v>Oil-Gas</v>
          </cell>
          <cell r="C1735" t="str">
            <v>1. Low Value</v>
          </cell>
          <cell r="D1735" t="str">
            <v>PHE 48 - BASE</v>
          </cell>
          <cell r="E1735" t="str">
            <v>PHE 48</v>
          </cell>
          <cell r="F1735" t="str">
            <v>E5. Development Unclarified</v>
          </cell>
          <cell r="G1735" t="str">
            <v>PT PERTAMINA HULU ENERGI WEST MADURA OFFSHORE</v>
          </cell>
          <cell r="H1735">
            <v>10.98</v>
          </cell>
          <cell r="K1735">
            <v>5630</v>
          </cell>
          <cell r="L1735">
            <v>88.16500000000002</v>
          </cell>
          <cell r="M1735">
            <v>0.25</v>
          </cell>
          <cell r="N1735">
            <v>160</v>
          </cell>
          <cell r="O1735">
            <v>0</v>
          </cell>
          <cell r="P1735" t="str">
            <v/>
          </cell>
          <cell r="Q1735">
            <v>0.24139740000000001</v>
          </cell>
          <cell r="R1735">
            <v>155.18510000000001</v>
          </cell>
          <cell r="S1735">
            <v>0.44822329999999999</v>
          </cell>
          <cell r="T1735">
            <v>0.62542609999999998</v>
          </cell>
          <cell r="U1735">
            <v>10.50154114722592</v>
          </cell>
          <cell r="V1735">
            <v>1.4177020720285366E-2</v>
          </cell>
          <cell r="AA1735">
            <v>127.4808</v>
          </cell>
          <cell r="AB1735">
            <v>33.773440000000001</v>
          </cell>
          <cell r="AC1735">
            <v>0.31267780000000001</v>
          </cell>
          <cell r="AD1735">
            <v>3.4332022440000003</v>
          </cell>
          <cell r="AE1735">
            <v>2.0415990000000002</v>
          </cell>
          <cell r="AF1735">
            <v>56.356540000000003</v>
          </cell>
        </row>
        <row r="1736">
          <cell r="A1736" t="str">
            <v>PHE 48 - BASE2. Middle Value</v>
          </cell>
          <cell r="B1736" t="str">
            <v>Oil-Gas</v>
          </cell>
          <cell r="C1736" t="str">
            <v>2. Middle Value</v>
          </cell>
          <cell r="D1736" t="str">
            <v>PHE 48 - BASE</v>
          </cell>
          <cell r="E1736" t="str">
            <v>PHE 48</v>
          </cell>
          <cell r="F1736" t="str">
            <v>E5. Development Unclarified</v>
          </cell>
          <cell r="G1736" t="str">
            <v>PT PERTAMINA HULU ENERGI WEST MADURA OFFSHORE</v>
          </cell>
          <cell r="H1736">
            <v>11.49</v>
          </cell>
          <cell r="K1736">
            <v>5630</v>
          </cell>
          <cell r="L1736">
            <v>88.16500000000002</v>
          </cell>
          <cell r="M1736">
            <v>0.25</v>
          </cell>
          <cell r="N1736">
            <v>160</v>
          </cell>
          <cell r="O1736">
            <v>0</v>
          </cell>
          <cell r="P1736" t="str">
            <v/>
          </cell>
          <cell r="Q1736">
            <v>0.24139740000000001</v>
          </cell>
          <cell r="R1736">
            <v>155.18510000000001</v>
          </cell>
          <cell r="S1736">
            <v>0.44822329999999999</v>
          </cell>
          <cell r="T1736">
            <v>0.62542609999999998</v>
          </cell>
          <cell r="U1736">
            <v>10.50154114722592</v>
          </cell>
          <cell r="V1736">
            <v>1.4177020720285366E-2</v>
          </cell>
          <cell r="AA1736">
            <v>127.4808</v>
          </cell>
          <cell r="AB1736">
            <v>33.773440000000001</v>
          </cell>
          <cell r="AC1736">
            <v>0.31267780000000001</v>
          </cell>
          <cell r="AD1736">
            <v>3.592667922</v>
          </cell>
          <cell r="AE1736">
            <v>2.0415990000000002</v>
          </cell>
          <cell r="AF1736">
            <v>56.356540000000003</v>
          </cell>
        </row>
        <row r="1737">
          <cell r="A1737" t="str">
            <v>PHE 48 - BASE3. High Value</v>
          </cell>
          <cell r="B1737" t="str">
            <v>Oil-Gas</v>
          </cell>
          <cell r="C1737" t="str">
            <v>3. High Value</v>
          </cell>
          <cell r="D1737" t="str">
            <v>PHE 48 - BASE</v>
          </cell>
          <cell r="E1737" t="str">
            <v>PHE 48</v>
          </cell>
          <cell r="F1737" t="str">
            <v>E5. Development Unclarified</v>
          </cell>
          <cell r="G1737" t="str">
            <v>PT PERTAMINA HULU ENERGI WEST MADURA OFFSHORE</v>
          </cell>
          <cell r="H1737">
            <v>11.49</v>
          </cell>
          <cell r="K1737">
            <v>5630</v>
          </cell>
          <cell r="L1737">
            <v>88.16500000000002</v>
          </cell>
          <cell r="M1737">
            <v>0.25</v>
          </cell>
          <cell r="N1737">
            <v>160</v>
          </cell>
          <cell r="O1737">
            <v>0</v>
          </cell>
          <cell r="P1737" t="str">
            <v/>
          </cell>
          <cell r="Q1737">
            <v>0.24139740000000001</v>
          </cell>
          <cell r="R1737">
            <v>155.18510000000001</v>
          </cell>
          <cell r="S1737">
            <v>0.44822329999999999</v>
          </cell>
          <cell r="T1737">
            <v>0.62542609999999998</v>
          </cell>
          <cell r="U1737">
            <v>10.50154114722592</v>
          </cell>
          <cell r="V1737">
            <v>1.4177020720285366E-2</v>
          </cell>
          <cell r="AA1737">
            <v>127.4808</v>
          </cell>
          <cell r="AB1737">
            <v>33.773440000000001</v>
          </cell>
          <cell r="AC1737">
            <v>0.31267780000000001</v>
          </cell>
          <cell r="AD1737">
            <v>3.592667922</v>
          </cell>
          <cell r="AE1737">
            <v>2.0415990000000002</v>
          </cell>
          <cell r="AF1737">
            <v>56.356540000000003</v>
          </cell>
        </row>
        <row r="1738">
          <cell r="A1738" t="str">
            <v>PHE 54 - BASE1. Low Value</v>
          </cell>
          <cell r="B1738" t="str">
            <v>Oil-Gas</v>
          </cell>
          <cell r="C1738" t="str">
            <v>1. Low Value</v>
          </cell>
          <cell r="D1738" t="str">
            <v>PHE 54 - BASE</v>
          </cell>
          <cell r="E1738" t="str">
            <v>PHE 54</v>
          </cell>
          <cell r="F1738" t="str">
            <v>E0. On Production</v>
          </cell>
          <cell r="G1738" t="str">
            <v>PT PERTAMINA HULU ENERGI WEST MADURA OFFSHORE</v>
          </cell>
          <cell r="H1738">
            <v>76.754000000000005</v>
          </cell>
          <cell r="I1738">
            <v>18.216999999999999</v>
          </cell>
          <cell r="J1738">
            <v>0.23734267920890112</v>
          </cell>
          <cell r="K1738">
            <v>4000</v>
          </cell>
          <cell r="L1738" t="str">
            <v/>
          </cell>
          <cell r="M1738">
            <v>0.25800000000000001</v>
          </cell>
          <cell r="N1738">
            <v>160</v>
          </cell>
          <cell r="O1738">
            <v>0</v>
          </cell>
          <cell r="P1738" t="str">
            <v/>
          </cell>
          <cell r="Q1738">
            <v>0.2393496</v>
          </cell>
          <cell r="R1738">
            <v>137.74199999999999</v>
          </cell>
          <cell r="S1738">
            <v>0.59579939999999998</v>
          </cell>
          <cell r="T1738">
            <v>0.63684839999999998</v>
          </cell>
          <cell r="U1738">
            <v>12.509363547884803</v>
          </cell>
          <cell r="V1738">
            <v>1.6887569522383176E-2</v>
          </cell>
          <cell r="AA1738">
            <v>39.631869999999999</v>
          </cell>
          <cell r="AB1738">
            <v>62.385179999999998</v>
          </cell>
          <cell r="AC1738">
            <v>0.23652880000000001</v>
          </cell>
          <cell r="AD1738">
            <v>18.154531515200002</v>
          </cell>
          <cell r="AE1738">
            <v>60.728760000000001</v>
          </cell>
          <cell r="AF1738">
            <v>190.07040000000001</v>
          </cell>
        </row>
        <row r="1739">
          <cell r="A1739" t="str">
            <v>PHE 54 - BASE2. Middle Value</v>
          </cell>
          <cell r="B1739" t="str">
            <v>Oil-Gas</v>
          </cell>
          <cell r="C1739" t="str">
            <v>2. Middle Value</v>
          </cell>
          <cell r="D1739" t="str">
            <v>PHE 54 - BASE</v>
          </cell>
          <cell r="E1739" t="str">
            <v>PHE 54</v>
          </cell>
          <cell r="F1739" t="str">
            <v>E0. On Production</v>
          </cell>
          <cell r="G1739" t="str">
            <v>PT PERTAMINA HULU ENERGI WEST MADURA OFFSHORE</v>
          </cell>
          <cell r="H1739">
            <v>77.222999999999999</v>
          </cell>
          <cell r="I1739">
            <v>18.216999999999999</v>
          </cell>
          <cell r="J1739">
            <v>0.23590122113877987</v>
          </cell>
          <cell r="K1739">
            <v>4000</v>
          </cell>
          <cell r="L1739" t="str">
            <v/>
          </cell>
          <cell r="M1739">
            <v>0.25800000000000001</v>
          </cell>
          <cell r="N1739">
            <v>160</v>
          </cell>
          <cell r="O1739">
            <v>0</v>
          </cell>
          <cell r="P1739" t="str">
            <v/>
          </cell>
          <cell r="Q1739">
            <v>0.2393496</v>
          </cell>
          <cell r="R1739">
            <v>137.74199999999999</v>
          </cell>
          <cell r="S1739">
            <v>0.59579939999999998</v>
          </cell>
          <cell r="T1739">
            <v>0.63684839999999998</v>
          </cell>
          <cell r="U1739">
            <v>12.509363547884803</v>
          </cell>
          <cell r="V1739">
            <v>1.6887569522383176E-2</v>
          </cell>
          <cell r="AA1739">
            <v>39.631869999999999</v>
          </cell>
          <cell r="AB1739">
            <v>62.385179999999998</v>
          </cell>
          <cell r="AC1739">
            <v>0.23652880000000001</v>
          </cell>
          <cell r="AD1739">
            <v>18.265463522400001</v>
          </cell>
          <cell r="AE1739">
            <v>60.728760000000001</v>
          </cell>
          <cell r="AF1739">
            <v>190.07040000000001</v>
          </cell>
        </row>
        <row r="1740">
          <cell r="A1740" t="str">
            <v>RUBY - BASE1. Low Value</v>
          </cell>
          <cell r="B1740" t="str">
            <v>Gas</v>
          </cell>
          <cell r="C1740" t="str">
            <v>1. Low Value</v>
          </cell>
          <cell r="D1740" t="str">
            <v>RUBY - BASE</v>
          </cell>
          <cell r="E1740" t="str">
            <v>RUBY</v>
          </cell>
          <cell r="F1740" t="str">
            <v>E0. On Production</v>
          </cell>
          <cell r="G1740" t="str">
            <v>PEARL OIL (SEBUKU) LTD.</v>
          </cell>
          <cell r="H1740">
            <v>301</v>
          </cell>
          <cell r="K1740">
            <v>4080</v>
          </cell>
          <cell r="L1740">
            <v>67.650000000000006</v>
          </cell>
          <cell r="M1740">
            <v>0.16</v>
          </cell>
          <cell r="N1740">
            <v>355</v>
          </cell>
          <cell r="O1740">
            <v>0</v>
          </cell>
          <cell r="P1740" t="str">
            <v/>
          </cell>
          <cell r="Q1740">
            <v>0.17779629999999999</v>
          </cell>
          <cell r="R1740">
            <v>349.17110000000002</v>
          </cell>
          <cell r="S1740">
            <v>0.73260840000000005</v>
          </cell>
          <cell r="T1740">
            <v>0.80747650000000004</v>
          </cell>
          <cell r="U1740">
            <v>36.725083832242603</v>
          </cell>
          <cell r="V1740">
            <v>4.9578653946564369E-2</v>
          </cell>
          <cell r="Z1740">
            <v>14.214224846467962</v>
          </cell>
          <cell r="AA1740">
            <v>32.780079999999998</v>
          </cell>
          <cell r="AB1740">
            <v>14.24414</v>
          </cell>
          <cell r="AC1740">
            <v>0.88759449999999995</v>
          </cell>
          <cell r="AD1740">
            <v>267.16594449999997</v>
          </cell>
          <cell r="AE1740">
            <v>11.74258</v>
          </cell>
          <cell r="AF1740">
            <v>14.82339</v>
          </cell>
        </row>
        <row r="1741">
          <cell r="A1741" t="str">
            <v>RUBY - BASE2. Middle Value</v>
          </cell>
          <cell r="B1741" t="str">
            <v>Gas</v>
          </cell>
          <cell r="C1741" t="str">
            <v>2. Middle Value</v>
          </cell>
          <cell r="D1741" t="str">
            <v>RUBY - BASE</v>
          </cell>
          <cell r="E1741" t="str">
            <v>RUBY</v>
          </cell>
          <cell r="F1741" t="str">
            <v>E0. On Production</v>
          </cell>
          <cell r="G1741" t="str">
            <v>PEARL OIL (SEBUKU) LTD.</v>
          </cell>
          <cell r="H1741">
            <v>335</v>
          </cell>
          <cell r="K1741">
            <v>4080</v>
          </cell>
          <cell r="L1741">
            <v>67.650000000000006</v>
          </cell>
          <cell r="M1741">
            <v>0.16</v>
          </cell>
          <cell r="N1741">
            <v>355</v>
          </cell>
          <cell r="O1741">
            <v>0</v>
          </cell>
          <cell r="P1741" t="str">
            <v/>
          </cell>
          <cell r="Q1741">
            <v>0.17779629999999999</v>
          </cell>
          <cell r="R1741">
            <v>349.17110000000002</v>
          </cell>
          <cell r="S1741">
            <v>0.73260840000000005</v>
          </cell>
          <cell r="T1741">
            <v>0.80747650000000004</v>
          </cell>
          <cell r="U1741">
            <v>36.725083832242603</v>
          </cell>
          <cell r="V1741">
            <v>4.9578653946564369E-2</v>
          </cell>
          <cell r="Z1741">
            <v>14.214224846467962</v>
          </cell>
          <cell r="AA1741">
            <v>32.780079999999998</v>
          </cell>
          <cell r="AB1741">
            <v>14.24414</v>
          </cell>
          <cell r="AC1741">
            <v>0.88759449999999995</v>
          </cell>
          <cell r="AD1741">
            <v>297.34415749999999</v>
          </cell>
          <cell r="AE1741">
            <v>11.74258</v>
          </cell>
          <cell r="AF1741">
            <v>14.82339</v>
          </cell>
        </row>
        <row r="1742">
          <cell r="A1742" t="str">
            <v>RUBY - BASE3. High Value</v>
          </cell>
          <cell r="B1742" t="str">
            <v>Gas</v>
          </cell>
          <cell r="C1742" t="str">
            <v>3. High Value</v>
          </cell>
          <cell r="D1742" t="str">
            <v>RUBY - BASE</v>
          </cell>
          <cell r="E1742" t="str">
            <v>RUBY</v>
          </cell>
          <cell r="F1742" t="str">
            <v>E0. On Production</v>
          </cell>
          <cell r="G1742" t="str">
            <v>PEARL OIL (SEBUKU) LTD.</v>
          </cell>
          <cell r="H1742">
            <v>347</v>
          </cell>
          <cell r="K1742">
            <v>4080</v>
          </cell>
          <cell r="L1742">
            <v>67.650000000000006</v>
          </cell>
          <cell r="M1742">
            <v>0.16</v>
          </cell>
          <cell r="N1742">
            <v>355</v>
          </cell>
          <cell r="O1742">
            <v>0</v>
          </cell>
          <cell r="P1742" t="str">
            <v/>
          </cell>
          <cell r="Q1742">
            <v>0.17779629999999999</v>
          </cell>
          <cell r="R1742">
            <v>349.17110000000002</v>
          </cell>
          <cell r="S1742">
            <v>0.73260840000000005</v>
          </cell>
          <cell r="T1742">
            <v>0.80747650000000004</v>
          </cell>
          <cell r="U1742">
            <v>36.725083832242603</v>
          </cell>
          <cell r="V1742">
            <v>4.9578653946564369E-2</v>
          </cell>
          <cell r="Z1742">
            <v>14.214224846467962</v>
          </cell>
          <cell r="AA1742">
            <v>32.780079999999998</v>
          </cell>
          <cell r="AB1742">
            <v>14.24414</v>
          </cell>
          <cell r="AC1742">
            <v>0.88759449999999995</v>
          </cell>
          <cell r="AD1742">
            <v>307.99529150000001</v>
          </cell>
          <cell r="AE1742">
            <v>11.74258</v>
          </cell>
          <cell r="AF1742">
            <v>14.82339</v>
          </cell>
        </row>
        <row r="1743">
          <cell r="A1743" t="str">
            <v>KAMPUNG BARU - BASE1. Low Value</v>
          </cell>
          <cell r="B1743" t="str">
            <v>Gas</v>
          </cell>
          <cell r="C1743" t="str">
            <v>1. Low Value</v>
          </cell>
          <cell r="D1743" t="str">
            <v>KAMPUNG BARU - BASE</v>
          </cell>
          <cell r="E1743" t="str">
            <v>KAMPUNG BARU</v>
          </cell>
          <cell r="F1743" t="str">
            <v>E0. On Production</v>
          </cell>
          <cell r="G1743" t="str">
            <v>ENERGY EQUITY EPIC (SENGKANG) PTY. LTD.</v>
          </cell>
          <cell r="H1743">
            <v>488</v>
          </cell>
          <cell r="K1743">
            <v>2249</v>
          </cell>
          <cell r="L1743">
            <v>51.425000000000004</v>
          </cell>
          <cell r="M1743">
            <v>0.3</v>
          </cell>
          <cell r="N1743">
            <v>163</v>
          </cell>
          <cell r="O1743">
            <v>0</v>
          </cell>
          <cell r="P1743" t="str">
            <v/>
          </cell>
          <cell r="Q1743">
            <v>0.29880830000000003</v>
          </cell>
          <cell r="R1743">
            <v>165.29939999999999</v>
          </cell>
          <cell r="S1743">
            <v>0.829565</v>
          </cell>
          <cell r="T1743">
            <v>0.84238550000000001</v>
          </cell>
          <cell r="U1743">
            <v>34.516379646304273</v>
          </cell>
          <cell r="V1743">
            <v>4.6596915878785596E-2</v>
          </cell>
          <cell r="X1743">
            <v>128.74606084896533</v>
          </cell>
          <cell r="Y1743">
            <v>3.2692669212868108</v>
          </cell>
          <cell r="Z1743">
            <v>21.848613021103709</v>
          </cell>
          <cell r="AA1743">
            <v>3.2683970000000002</v>
          </cell>
          <cell r="AB1743">
            <v>21.848089999999999</v>
          </cell>
          <cell r="AC1743">
            <v>0.84674950000000004</v>
          </cell>
          <cell r="AD1743">
            <v>413.21375600000005</v>
          </cell>
          <cell r="AE1743">
            <v>67.832909999999998</v>
          </cell>
          <cell r="AF1743">
            <v>128.7679</v>
          </cell>
        </row>
        <row r="1744">
          <cell r="A1744" t="str">
            <v>KAMPUNG BARU - BASE2. Middle Value</v>
          </cell>
          <cell r="B1744" t="str">
            <v>Gas</v>
          </cell>
          <cell r="C1744" t="str">
            <v>2. Middle Value</v>
          </cell>
          <cell r="D1744" t="str">
            <v>KAMPUNG BARU - BASE</v>
          </cell>
          <cell r="E1744" t="str">
            <v>KAMPUNG BARU</v>
          </cell>
          <cell r="F1744" t="str">
            <v>E0. On Production</v>
          </cell>
          <cell r="G1744" t="str">
            <v>ENERGY EQUITY EPIC (SENGKANG) PTY. LTD.</v>
          </cell>
          <cell r="H1744">
            <v>488</v>
          </cell>
          <cell r="K1744">
            <v>2249</v>
          </cell>
          <cell r="L1744">
            <v>51.425000000000004</v>
          </cell>
          <cell r="M1744">
            <v>0.3</v>
          </cell>
          <cell r="N1744">
            <v>163</v>
          </cell>
          <cell r="O1744">
            <v>0</v>
          </cell>
          <cell r="P1744" t="str">
            <v/>
          </cell>
          <cell r="Q1744">
            <v>0.29880830000000003</v>
          </cell>
          <cell r="R1744">
            <v>165.29939999999999</v>
          </cell>
          <cell r="S1744">
            <v>0.829565</v>
          </cell>
          <cell r="T1744">
            <v>0.84238550000000001</v>
          </cell>
          <cell r="U1744">
            <v>34.516379646304273</v>
          </cell>
          <cell r="V1744">
            <v>4.6596915878785596E-2</v>
          </cell>
          <cell r="X1744">
            <v>128.74606084896533</v>
          </cell>
          <cell r="Y1744">
            <v>3.2692669212868108</v>
          </cell>
          <cell r="Z1744">
            <v>21.848613021103709</v>
          </cell>
          <cell r="AA1744">
            <v>3.2683970000000002</v>
          </cell>
          <cell r="AB1744">
            <v>21.848089999999999</v>
          </cell>
          <cell r="AC1744">
            <v>0.84674950000000004</v>
          </cell>
          <cell r="AD1744">
            <v>413.21375600000005</v>
          </cell>
          <cell r="AE1744">
            <v>67.832909999999998</v>
          </cell>
          <cell r="AF1744">
            <v>128.7679</v>
          </cell>
        </row>
        <row r="1745">
          <cell r="A1745" t="str">
            <v>KAMPUNG BARU - BASE3. High Value</v>
          </cell>
          <cell r="B1745" t="str">
            <v>Gas</v>
          </cell>
          <cell r="C1745" t="str">
            <v>3. High Value</v>
          </cell>
          <cell r="D1745" t="str">
            <v>KAMPUNG BARU - BASE</v>
          </cell>
          <cell r="E1745" t="str">
            <v>KAMPUNG BARU</v>
          </cell>
          <cell r="F1745" t="str">
            <v>E0. On Production</v>
          </cell>
          <cell r="G1745" t="str">
            <v>ENERGY EQUITY EPIC (SENGKANG) PTY. LTD.</v>
          </cell>
          <cell r="H1745">
            <v>488</v>
          </cell>
          <cell r="K1745">
            <v>2249</v>
          </cell>
          <cell r="L1745">
            <v>51.425000000000004</v>
          </cell>
          <cell r="M1745">
            <v>0.3</v>
          </cell>
          <cell r="N1745">
            <v>163</v>
          </cell>
          <cell r="O1745">
            <v>0</v>
          </cell>
          <cell r="P1745" t="str">
            <v/>
          </cell>
          <cell r="Q1745">
            <v>0.29880830000000003</v>
          </cell>
          <cell r="R1745">
            <v>165.29939999999999</v>
          </cell>
          <cell r="S1745">
            <v>0.829565</v>
          </cell>
          <cell r="T1745">
            <v>0.84238550000000001</v>
          </cell>
          <cell r="U1745">
            <v>34.516379646304273</v>
          </cell>
          <cell r="V1745">
            <v>4.6596915878785596E-2</v>
          </cell>
          <cell r="X1745">
            <v>128.74606084896533</v>
          </cell>
          <cell r="Y1745">
            <v>3.2692669212868108</v>
          </cell>
          <cell r="Z1745">
            <v>21.848613021103709</v>
          </cell>
          <cell r="AA1745">
            <v>3.2683970000000002</v>
          </cell>
          <cell r="AB1745">
            <v>21.848089999999999</v>
          </cell>
          <cell r="AC1745">
            <v>0.84674950000000004</v>
          </cell>
          <cell r="AD1745">
            <v>413.21375600000005</v>
          </cell>
          <cell r="AE1745">
            <v>67.832909999999998</v>
          </cell>
          <cell r="AF1745">
            <v>128.7679</v>
          </cell>
        </row>
        <row r="1746">
          <cell r="A1746" t="str">
            <v>SENORO - BASE1. Low Value</v>
          </cell>
          <cell r="B1746" t="str">
            <v>Gas</v>
          </cell>
          <cell r="C1746" t="str">
            <v>1. Low Value</v>
          </cell>
          <cell r="D1746" t="str">
            <v>SENORO - BASE</v>
          </cell>
          <cell r="E1746" t="str">
            <v>SENORO</v>
          </cell>
          <cell r="F1746" t="str">
            <v>E0. On Production</v>
          </cell>
          <cell r="G1746" t="str">
            <v>JOB PERTAMINA - MEDCO E&amp;P TOMORI SULAWESI</v>
          </cell>
          <cell r="H1746">
            <v>3317</v>
          </cell>
          <cell r="K1746">
            <v>6000</v>
          </cell>
          <cell r="L1746">
            <v>106.15</v>
          </cell>
          <cell r="M1746">
            <v>0.24</v>
          </cell>
          <cell r="N1746">
            <v>55</v>
          </cell>
          <cell r="O1746">
            <v>0</v>
          </cell>
          <cell r="P1746" t="str">
            <v/>
          </cell>
          <cell r="Q1746">
            <v>0.24813350000000001</v>
          </cell>
          <cell r="R1746">
            <v>120.74160000000001</v>
          </cell>
          <cell r="S1746">
            <v>0.88614559999999998</v>
          </cell>
          <cell r="T1746">
            <v>0.97972510000000002</v>
          </cell>
          <cell r="U1746">
            <v>26.010676517710564</v>
          </cell>
          <cell r="V1746">
            <v>3.5114265113138414E-2</v>
          </cell>
          <cell r="X1746">
            <v>2164.0527407969512</v>
          </cell>
          <cell r="Z1746">
            <v>573.52305407921426</v>
          </cell>
          <cell r="AA1746">
            <v>33.165550000000003</v>
          </cell>
          <cell r="AB1746">
            <v>573.52340000000004</v>
          </cell>
          <cell r="AC1746">
            <v>0.48395719999999998</v>
          </cell>
          <cell r="AD1746">
            <v>1605.2860323999998</v>
          </cell>
          <cell r="AE1746">
            <v>17.20618</v>
          </cell>
          <cell r="AF1746">
            <v>2164.0129999999999</v>
          </cell>
        </row>
        <row r="1747">
          <cell r="A1747" t="str">
            <v>SENORO - BASE2. Middle Value</v>
          </cell>
          <cell r="B1747" t="str">
            <v>Gas</v>
          </cell>
          <cell r="C1747" t="str">
            <v>2. Middle Value</v>
          </cell>
          <cell r="D1747" t="str">
            <v>SENORO - BASE</v>
          </cell>
          <cell r="E1747" t="str">
            <v>SENORO</v>
          </cell>
          <cell r="F1747" t="str">
            <v>E0. On Production</v>
          </cell>
          <cell r="G1747" t="str">
            <v>JOB PERTAMINA - MEDCO E&amp;P TOMORI SULAWESI</v>
          </cell>
          <cell r="H1747">
            <v>4746</v>
          </cell>
          <cell r="K1747">
            <v>6000</v>
          </cell>
          <cell r="L1747">
            <v>106.15</v>
          </cell>
          <cell r="M1747">
            <v>0.25</v>
          </cell>
          <cell r="N1747">
            <v>55</v>
          </cell>
          <cell r="O1747">
            <v>0</v>
          </cell>
          <cell r="P1747" t="str">
            <v/>
          </cell>
          <cell r="Q1747">
            <v>0.24813350000000001</v>
          </cell>
          <cell r="R1747">
            <v>120.74160000000001</v>
          </cell>
          <cell r="S1747">
            <v>0.88614559999999998</v>
          </cell>
          <cell r="T1747">
            <v>0.97972510000000002</v>
          </cell>
          <cell r="U1747">
            <v>26.010676517710564</v>
          </cell>
          <cell r="V1747">
            <v>3.5114265113138414E-2</v>
          </cell>
          <cell r="X1747">
            <v>2164.0527407969512</v>
          </cell>
          <cell r="Z1747">
            <v>573.52305407921426</v>
          </cell>
          <cell r="AA1747">
            <v>33.165550000000003</v>
          </cell>
          <cell r="AB1747">
            <v>573.52340000000004</v>
          </cell>
          <cell r="AC1747">
            <v>0.48395719999999998</v>
          </cell>
          <cell r="AD1747">
            <v>2296.8608712</v>
          </cell>
          <cell r="AE1747">
            <v>17.20618</v>
          </cell>
          <cell r="AF1747">
            <v>2164.0129999999999</v>
          </cell>
        </row>
        <row r="1748">
          <cell r="A1748" t="str">
            <v>SENORO - BASE3. High Value</v>
          </cell>
          <cell r="B1748" t="str">
            <v>Gas</v>
          </cell>
          <cell r="C1748" t="str">
            <v>3. High Value</v>
          </cell>
          <cell r="D1748" t="str">
            <v>SENORO - BASE</v>
          </cell>
          <cell r="E1748" t="str">
            <v>SENORO</v>
          </cell>
          <cell r="F1748" t="str">
            <v>E0. On Production</v>
          </cell>
          <cell r="G1748" t="str">
            <v>JOB PERTAMINA - MEDCO E&amp;P TOMORI SULAWESI</v>
          </cell>
          <cell r="H1748">
            <v>5768</v>
          </cell>
          <cell r="K1748">
            <v>6000</v>
          </cell>
          <cell r="L1748">
            <v>106.15</v>
          </cell>
          <cell r="M1748">
            <v>0.27</v>
          </cell>
          <cell r="N1748">
            <v>55</v>
          </cell>
          <cell r="O1748">
            <v>0</v>
          </cell>
          <cell r="P1748" t="str">
            <v/>
          </cell>
          <cell r="Q1748">
            <v>0.24813350000000001</v>
          </cell>
          <cell r="R1748">
            <v>120.74160000000001</v>
          </cell>
          <cell r="S1748">
            <v>0.88614559999999998</v>
          </cell>
          <cell r="T1748">
            <v>0.97972510000000002</v>
          </cell>
          <cell r="U1748">
            <v>26.010676517710564</v>
          </cell>
          <cell r="V1748">
            <v>3.5114265113138414E-2</v>
          </cell>
          <cell r="X1748">
            <v>2164.0527407969512</v>
          </cell>
          <cell r="Z1748">
            <v>573.52305407921426</v>
          </cell>
          <cell r="AA1748">
            <v>33.165550000000003</v>
          </cell>
          <cell r="AB1748">
            <v>573.52340000000004</v>
          </cell>
          <cell r="AC1748">
            <v>0.48395719999999998</v>
          </cell>
          <cell r="AD1748">
            <v>2791.4651295999997</v>
          </cell>
          <cell r="AE1748">
            <v>17.20618</v>
          </cell>
          <cell r="AF1748">
            <v>2164.0129999999999</v>
          </cell>
        </row>
        <row r="1749">
          <cell r="A1749" t="str">
            <v>PHE 54 - BASE3. High Value</v>
          </cell>
          <cell r="B1749" t="str">
            <v>Oil-Gas</v>
          </cell>
          <cell r="C1749" t="str">
            <v>3. High Value</v>
          </cell>
          <cell r="D1749" t="str">
            <v>PHE 54 - BASE</v>
          </cell>
          <cell r="E1749" t="str">
            <v>PHE 54</v>
          </cell>
          <cell r="F1749" t="str">
            <v>E0. On Production</v>
          </cell>
          <cell r="G1749" t="str">
            <v>PT PERTAMINA HULU ENERGI WEST MADURA OFFSHORE</v>
          </cell>
          <cell r="H1749">
            <v>77.222999999999999</v>
          </cell>
          <cell r="I1749">
            <v>18.216999999999999</v>
          </cell>
          <cell r="J1749">
            <v>0.23590122113877987</v>
          </cell>
          <cell r="K1749">
            <v>4000</v>
          </cell>
          <cell r="L1749" t="str">
            <v/>
          </cell>
          <cell r="M1749">
            <v>0.25800000000000001</v>
          </cell>
          <cell r="N1749">
            <v>160</v>
          </cell>
          <cell r="O1749">
            <v>0</v>
          </cell>
          <cell r="P1749" t="str">
            <v/>
          </cell>
          <cell r="Q1749">
            <v>0.2393496</v>
          </cell>
          <cell r="R1749">
            <v>137.74199999999999</v>
          </cell>
          <cell r="S1749">
            <v>0.59579939999999998</v>
          </cell>
          <cell r="T1749">
            <v>0.63684839999999998</v>
          </cell>
          <cell r="U1749">
            <v>12.509363547884803</v>
          </cell>
          <cell r="V1749">
            <v>1.6887569522383176E-2</v>
          </cell>
          <cell r="AA1749">
            <v>39.631869999999999</v>
          </cell>
          <cell r="AB1749">
            <v>62.385179999999998</v>
          </cell>
          <cell r="AC1749">
            <v>0.23652880000000001</v>
          </cell>
          <cell r="AD1749">
            <v>18.265463522400001</v>
          </cell>
          <cell r="AE1749">
            <v>60.728760000000001</v>
          </cell>
          <cell r="AF1749">
            <v>190.07040000000001</v>
          </cell>
        </row>
        <row r="1750">
          <cell r="A1750" t="str">
            <v>PHE 7 - BASE1. Low Value</v>
          </cell>
          <cell r="B1750" t="str">
            <v>Oil-Gas</v>
          </cell>
          <cell r="C1750" t="str">
            <v>1. Low Value</v>
          </cell>
          <cell r="D1750" t="str">
            <v>PHE 7 - BASE</v>
          </cell>
          <cell r="E1750" t="str">
            <v>PHE 7</v>
          </cell>
          <cell r="F1750" t="str">
            <v>E5. Development Unclarified</v>
          </cell>
          <cell r="G1750" t="str">
            <v>PT PERTAMINA HULU ENERGI WEST MADURA OFFSHORE</v>
          </cell>
          <cell r="H1750">
            <v>2.2999999999999998</v>
          </cell>
          <cell r="K1750">
            <v>7100</v>
          </cell>
          <cell r="L1750">
            <v>122.65</v>
          </cell>
          <cell r="M1750">
            <v>0.17</v>
          </cell>
          <cell r="N1750">
            <v>52.9</v>
          </cell>
          <cell r="P1750" t="str">
            <v/>
          </cell>
          <cell r="Q1750">
            <v>0.1693791</v>
          </cell>
          <cell r="R1750">
            <v>64.737549999999999</v>
          </cell>
          <cell r="S1750">
            <v>0.56880750000000002</v>
          </cell>
          <cell r="T1750">
            <v>0.77356480000000005</v>
          </cell>
          <cell r="U1750">
            <v>4.8247864307050916</v>
          </cell>
          <cell r="V1750">
            <v>6.5134341940969818E-3</v>
          </cell>
          <cell r="AA1750">
            <v>46.21143</v>
          </cell>
          <cell r="AB1750">
            <v>3.2183350000000002</v>
          </cell>
          <cell r="AC1750">
            <v>0.32199660000000002</v>
          </cell>
          <cell r="AD1750">
            <v>0.74059218000000004</v>
          </cell>
          <cell r="AE1750">
            <v>2.2192259999999999</v>
          </cell>
          <cell r="AF1750">
            <v>1.7243580000000001</v>
          </cell>
        </row>
        <row r="1751">
          <cell r="A1751" t="str">
            <v>PHE 7 - BASE2. Middle Value</v>
          </cell>
          <cell r="B1751" t="str">
            <v>Oil-Gas</v>
          </cell>
          <cell r="C1751" t="str">
            <v>2. Middle Value</v>
          </cell>
          <cell r="D1751" t="str">
            <v>PHE 7 - BASE</v>
          </cell>
          <cell r="E1751" t="str">
            <v>PHE 7</v>
          </cell>
          <cell r="F1751" t="str">
            <v>E5. Development Unclarified</v>
          </cell>
          <cell r="G1751" t="str">
            <v>PT PERTAMINA HULU ENERGI WEST MADURA OFFSHORE</v>
          </cell>
          <cell r="H1751">
            <v>6.37</v>
          </cell>
          <cell r="K1751">
            <v>7100</v>
          </cell>
          <cell r="L1751">
            <v>122.65</v>
          </cell>
          <cell r="M1751">
            <v>0.17</v>
          </cell>
          <cell r="N1751">
            <v>52.9</v>
          </cell>
          <cell r="P1751" t="str">
            <v/>
          </cell>
          <cell r="Q1751">
            <v>0.1693791</v>
          </cell>
          <cell r="R1751">
            <v>64.737549999999999</v>
          </cell>
          <cell r="S1751">
            <v>0.56880750000000002</v>
          </cell>
          <cell r="T1751">
            <v>0.77356480000000005</v>
          </cell>
          <cell r="U1751">
            <v>4.8247864307050916</v>
          </cell>
          <cell r="V1751">
            <v>6.5134341940969818E-3</v>
          </cell>
          <cell r="AA1751">
            <v>46.21143</v>
          </cell>
          <cell r="AB1751">
            <v>3.2183350000000002</v>
          </cell>
          <cell r="AC1751">
            <v>0.32199660000000002</v>
          </cell>
          <cell r="AD1751">
            <v>2.0511183420000001</v>
          </cell>
          <cell r="AE1751">
            <v>2.2192259999999999</v>
          </cell>
          <cell r="AF1751">
            <v>1.7243580000000001</v>
          </cell>
        </row>
        <row r="1752">
          <cell r="A1752" t="str">
            <v>PHE 7 - BASE3. High Value</v>
          </cell>
          <cell r="B1752" t="str">
            <v>Oil-Gas</v>
          </cell>
          <cell r="C1752" t="str">
            <v>3. High Value</v>
          </cell>
          <cell r="D1752" t="str">
            <v>PHE 7 - BASE</v>
          </cell>
          <cell r="E1752" t="str">
            <v>PHE 7</v>
          </cell>
          <cell r="F1752" t="str">
            <v>E5. Development Unclarified</v>
          </cell>
          <cell r="G1752" t="str">
            <v>PT PERTAMINA HULU ENERGI WEST MADURA OFFSHORE</v>
          </cell>
          <cell r="H1752">
            <v>6.37</v>
          </cell>
          <cell r="K1752">
            <v>7100</v>
          </cell>
          <cell r="L1752">
            <v>122.65</v>
          </cell>
          <cell r="M1752">
            <v>0.17</v>
          </cell>
          <cell r="N1752">
            <v>52.9</v>
          </cell>
          <cell r="P1752" t="str">
            <v/>
          </cell>
          <cell r="Q1752">
            <v>0.1693791</v>
          </cell>
          <cell r="R1752">
            <v>64.737549999999999</v>
          </cell>
          <cell r="S1752">
            <v>0.56880750000000002</v>
          </cell>
          <cell r="T1752">
            <v>0.77356480000000005</v>
          </cell>
          <cell r="U1752">
            <v>4.8247864307050916</v>
          </cell>
          <cell r="V1752">
            <v>6.5134341940969818E-3</v>
          </cell>
          <cell r="AA1752">
            <v>46.21143</v>
          </cell>
          <cell r="AB1752">
            <v>3.2183350000000002</v>
          </cell>
          <cell r="AC1752">
            <v>0.32199660000000002</v>
          </cell>
          <cell r="AD1752">
            <v>2.0511183420000001</v>
          </cell>
          <cell r="AE1752">
            <v>2.2192259999999999</v>
          </cell>
          <cell r="AF1752">
            <v>1.7243580000000001</v>
          </cell>
        </row>
        <row r="1753">
          <cell r="A1753" t="str">
            <v>PIANO - BASE1. Low Value</v>
          </cell>
          <cell r="B1753" t="str">
            <v>Oil-Gas</v>
          </cell>
          <cell r="C1753" t="str">
            <v>1. Low Value</v>
          </cell>
          <cell r="D1753" t="str">
            <v>PIANO - BASE</v>
          </cell>
          <cell r="E1753" t="str">
            <v>PIANO</v>
          </cell>
          <cell r="F1753" t="str">
            <v>E7. Production Not Viable</v>
          </cell>
          <cell r="G1753" t="str">
            <v>PETROCHINA INTERNATIONAL BANGKO LTD.</v>
          </cell>
          <cell r="H1753">
            <v>0.86</v>
          </cell>
          <cell r="K1753">
            <v>1178</v>
          </cell>
          <cell r="L1753">
            <v>44.550000000000004</v>
          </cell>
          <cell r="M1753">
            <v>0.24</v>
          </cell>
          <cell r="N1753" t="str">
            <v/>
          </cell>
          <cell r="P1753" t="str">
            <v/>
          </cell>
          <cell r="Q1753">
            <v>0.23777229999999999</v>
          </cell>
          <cell r="R1753">
            <v>59.308720000000001</v>
          </cell>
          <cell r="S1753">
            <v>0.6065547</v>
          </cell>
          <cell r="T1753">
            <v>0.62480930000000001</v>
          </cell>
          <cell r="U1753">
            <v>5.3443792293326364</v>
          </cell>
          <cell r="V1753">
            <v>7.2148815120651301E-3</v>
          </cell>
          <cell r="AA1753">
            <v>32.925750000000001</v>
          </cell>
          <cell r="AB1753">
            <v>46.907809999999998</v>
          </cell>
          <cell r="AC1753">
            <v>0.3280479</v>
          </cell>
          <cell r="AD1753">
            <v>0.28212119400000002</v>
          </cell>
          <cell r="AE1753">
            <v>3.1246900000000002</v>
          </cell>
          <cell r="AF1753">
            <v>253.1353</v>
          </cell>
        </row>
        <row r="1754">
          <cell r="A1754" t="str">
            <v>PIANO - BASE2. Middle Value</v>
          </cell>
          <cell r="B1754" t="str">
            <v>Oil-Gas</v>
          </cell>
          <cell r="C1754" t="str">
            <v>2. Middle Value</v>
          </cell>
          <cell r="D1754" t="str">
            <v>PIANO - BASE</v>
          </cell>
          <cell r="E1754" t="str">
            <v>PIANO</v>
          </cell>
          <cell r="F1754" t="str">
            <v>E7. Production Not Viable</v>
          </cell>
          <cell r="G1754" t="str">
            <v>PETROCHINA INTERNATIONAL BANGKO LTD.</v>
          </cell>
          <cell r="H1754">
            <v>0.86</v>
          </cell>
          <cell r="K1754">
            <v>1178</v>
          </cell>
          <cell r="L1754">
            <v>44.550000000000004</v>
          </cell>
          <cell r="M1754">
            <v>0.24</v>
          </cell>
          <cell r="N1754" t="str">
            <v/>
          </cell>
          <cell r="P1754" t="str">
            <v/>
          </cell>
          <cell r="Q1754">
            <v>0.23777229999999999</v>
          </cell>
          <cell r="R1754">
            <v>59.308720000000001</v>
          </cell>
          <cell r="S1754">
            <v>0.6065547</v>
          </cell>
          <cell r="T1754">
            <v>0.62480930000000001</v>
          </cell>
          <cell r="U1754">
            <v>5.3443792293326364</v>
          </cell>
          <cell r="V1754">
            <v>7.2148815120651301E-3</v>
          </cell>
          <cell r="AA1754">
            <v>32.925750000000001</v>
          </cell>
          <cell r="AB1754">
            <v>46.907809999999998</v>
          </cell>
          <cell r="AC1754">
            <v>0.3280479</v>
          </cell>
          <cell r="AD1754">
            <v>0.28212119400000002</v>
          </cell>
          <cell r="AE1754">
            <v>3.1246900000000002</v>
          </cell>
          <cell r="AF1754">
            <v>253.1353</v>
          </cell>
        </row>
        <row r="1755">
          <cell r="A1755" t="str">
            <v>PIANO - BASE3. High Value</v>
          </cell>
          <cell r="B1755" t="str">
            <v>Oil-Gas</v>
          </cell>
          <cell r="C1755" t="str">
            <v>3. High Value</v>
          </cell>
          <cell r="D1755" t="str">
            <v>PIANO - BASE</v>
          </cell>
          <cell r="E1755" t="str">
            <v>PIANO</v>
          </cell>
          <cell r="F1755" t="str">
            <v>E7. Production Not Viable</v>
          </cell>
          <cell r="G1755" t="str">
            <v>PETROCHINA INTERNATIONAL BANGKO LTD.</v>
          </cell>
          <cell r="H1755">
            <v>0.86</v>
          </cell>
          <cell r="K1755">
            <v>1178</v>
          </cell>
          <cell r="L1755">
            <v>44.550000000000004</v>
          </cell>
          <cell r="M1755">
            <v>0.24</v>
          </cell>
          <cell r="N1755" t="str">
            <v/>
          </cell>
          <cell r="P1755" t="str">
            <v/>
          </cell>
          <cell r="Q1755">
            <v>0.23777229999999999</v>
          </cell>
          <cell r="R1755">
            <v>59.308720000000001</v>
          </cell>
          <cell r="S1755">
            <v>0.6065547</v>
          </cell>
          <cell r="T1755">
            <v>0.62480930000000001</v>
          </cell>
          <cell r="U1755">
            <v>5.3443792293326364</v>
          </cell>
          <cell r="V1755">
            <v>7.2148815120651301E-3</v>
          </cell>
          <cell r="AA1755">
            <v>32.925750000000001</v>
          </cell>
          <cell r="AB1755">
            <v>46.907809999999998</v>
          </cell>
          <cell r="AC1755">
            <v>0.3280479</v>
          </cell>
          <cell r="AD1755">
            <v>0.28212119400000002</v>
          </cell>
          <cell r="AE1755">
            <v>3.1246900000000002</v>
          </cell>
          <cell r="AF1755">
            <v>253.1353</v>
          </cell>
        </row>
        <row r="1756">
          <cell r="A1756" t="str">
            <v>PINANG - BASE1. Low Value</v>
          </cell>
          <cell r="B1756" t="str">
            <v>Oil-Gas</v>
          </cell>
          <cell r="C1756" t="str">
            <v>1. Low Value</v>
          </cell>
          <cell r="D1756" t="str">
            <v>PINANG - BASE</v>
          </cell>
          <cell r="E1756" t="str">
            <v>PINANG</v>
          </cell>
          <cell r="F1756" t="str">
            <v>E0. On Production</v>
          </cell>
          <cell r="G1756" t="str">
            <v>PT PERTAMINA HULU ROKAN</v>
          </cell>
          <cell r="H1756">
            <v>48.296999999999997</v>
          </cell>
          <cell r="K1756">
            <v>3740</v>
          </cell>
          <cell r="L1756">
            <v>118</v>
          </cell>
          <cell r="M1756">
            <v>0.20899999999999999</v>
          </cell>
          <cell r="N1756" t="str">
            <v/>
          </cell>
          <cell r="P1756" t="str">
            <v/>
          </cell>
          <cell r="Q1756">
            <v>0.20889060000000001</v>
          </cell>
          <cell r="R1756">
            <v>372.51639999999998</v>
          </cell>
          <cell r="S1756">
            <v>0.60684839999999995</v>
          </cell>
          <cell r="T1756">
            <v>0.73299519999999996</v>
          </cell>
          <cell r="U1756">
            <v>34.613509613353031</v>
          </cell>
          <cell r="V1756">
            <v>4.6728040780940991E-2</v>
          </cell>
          <cell r="AA1756">
            <v>29.256889999999999</v>
          </cell>
          <cell r="AB1756">
            <v>68.997320000000002</v>
          </cell>
          <cell r="AC1756">
            <v>0.23801849999999999</v>
          </cell>
          <cell r="AD1756">
            <v>11.495579494499999</v>
          </cell>
          <cell r="AE1756">
            <v>48.562109999999997</v>
          </cell>
          <cell r="AF1756">
            <v>128.3058</v>
          </cell>
        </row>
        <row r="1757">
          <cell r="A1757" t="str">
            <v>PINANG - BASE2. Middle Value</v>
          </cell>
          <cell r="B1757" t="str">
            <v>Oil-Gas</v>
          </cell>
          <cell r="C1757" t="str">
            <v>2. Middle Value</v>
          </cell>
          <cell r="D1757" t="str">
            <v>PINANG - BASE</v>
          </cell>
          <cell r="E1757" t="str">
            <v>PINANG</v>
          </cell>
          <cell r="F1757" t="str">
            <v>E0. On Production</v>
          </cell>
          <cell r="G1757" t="str">
            <v>PT PERTAMINA HULU ROKAN</v>
          </cell>
          <cell r="H1757">
            <v>48.296999999999997</v>
          </cell>
          <cell r="K1757">
            <v>3740</v>
          </cell>
          <cell r="L1757">
            <v>118</v>
          </cell>
          <cell r="M1757">
            <v>0.20899999999999999</v>
          </cell>
          <cell r="N1757" t="str">
            <v/>
          </cell>
          <cell r="P1757" t="str">
            <v/>
          </cell>
          <cell r="Q1757">
            <v>0.20889060000000001</v>
          </cell>
          <cell r="R1757">
            <v>372.51639999999998</v>
          </cell>
          <cell r="S1757">
            <v>0.60684839999999995</v>
          </cell>
          <cell r="T1757">
            <v>0.73299519999999996</v>
          </cell>
          <cell r="U1757">
            <v>34.613509613353031</v>
          </cell>
          <cell r="V1757">
            <v>4.6728040780940991E-2</v>
          </cell>
          <cell r="AA1757">
            <v>29.256889999999999</v>
          </cell>
          <cell r="AB1757">
            <v>68.997320000000002</v>
          </cell>
          <cell r="AC1757">
            <v>0.23801849999999999</v>
          </cell>
          <cell r="AD1757">
            <v>11.495579494499999</v>
          </cell>
          <cell r="AE1757">
            <v>48.562109999999997</v>
          </cell>
          <cell r="AF1757">
            <v>128.3058</v>
          </cell>
        </row>
        <row r="1758">
          <cell r="A1758" t="str">
            <v>PINANG - BASE3. High Value</v>
          </cell>
          <cell r="B1758" t="str">
            <v>Oil-Gas</v>
          </cell>
          <cell r="C1758" t="str">
            <v>3. High Value</v>
          </cell>
          <cell r="D1758" t="str">
            <v>PINANG - BASE</v>
          </cell>
          <cell r="E1758" t="str">
            <v>PINANG</v>
          </cell>
          <cell r="F1758" t="str">
            <v>E0. On Production</v>
          </cell>
          <cell r="G1758" t="str">
            <v>PT PERTAMINA HULU ROKAN</v>
          </cell>
          <cell r="H1758">
            <v>48.296999999999997</v>
          </cell>
          <cell r="K1758">
            <v>3740</v>
          </cell>
          <cell r="L1758">
            <v>118</v>
          </cell>
          <cell r="M1758">
            <v>0.20899999999999999</v>
          </cell>
          <cell r="N1758" t="str">
            <v/>
          </cell>
          <cell r="P1758" t="str">
            <v/>
          </cell>
          <cell r="Q1758">
            <v>0.20889060000000001</v>
          </cell>
          <cell r="R1758">
            <v>372.51639999999998</v>
          </cell>
          <cell r="S1758">
            <v>0.60684839999999995</v>
          </cell>
          <cell r="T1758">
            <v>0.73299519999999996</v>
          </cell>
          <cell r="U1758">
            <v>34.613509613353031</v>
          </cell>
          <cell r="V1758">
            <v>4.6728040780940991E-2</v>
          </cell>
          <cell r="AA1758">
            <v>29.256889999999999</v>
          </cell>
          <cell r="AB1758">
            <v>68.997320000000002</v>
          </cell>
          <cell r="AC1758">
            <v>0.23801849999999999</v>
          </cell>
          <cell r="AD1758">
            <v>11.495579494499999</v>
          </cell>
          <cell r="AE1758">
            <v>48.562109999999997</v>
          </cell>
          <cell r="AF1758">
            <v>128.3058</v>
          </cell>
        </row>
        <row r="1759">
          <cell r="A1759" t="str">
            <v>PINGGIR - BASE1. Low Value</v>
          </cell>
          <cell r="B1759" t="str">
            <v>Oil-Gas</v>
          </cell>
          <cell r="C1759" t="str">
            <v>1. Low Value</v>
          </cell>
          <cell r="D1759" t="str">
            <v>PINGGIR - BASE</v>
          </cell>
          <cell r="E1759" t="str">
            <v>PINGGIR</v>
          </cell>
          <cell r="F1759" t="str">
            <v>E0. On Production</v>
          </cell>
          <cell r="G1759" t="str">
            <v>PT PERTAMINA HULU ROKAN</v>
          </cell>
          <cell r="H1759">
            <v>2.1480000000000001</v>
          </cell>
          <cell r="K1759">
            <v>3200</v>
          </cell>
          <cell r="L1759" t="str">
            <v/>
          </cell>
          <cell r="N1759" t="str">
            <v/>
          </cell>
          <cell r="P1759" t="str">
            <v/>
          </cell>
          <cell r="Q1759">
            <v>0.1919804</v>
          </cell>
          <cell r="R1759">
            <v>106.1219</v>
          </cell>
          <cell r="S1759">
            <v>0.62646780000000002</v>
          </cell>
          <cell r="T1759">
            <v>0.81869650000000005</v>
          </cell>
          <cell r="U1759">
            <v>10.449213344886781</v>
          </cell>
          <cell r="V1759">
            <v>1.4106378485244946E-2</v>
          </cell>
          <cell r="AA1759">
            <v>119.98220000000001</v>
          </cell>
          <cell r="AB1759">
            <v>32.47251</v>
          </cell>
          <cell r="AC1759">
            <v>0.33248840000000002</v>
          </cell>
          <cell r="AD1759">
            <v>0.71418508320000007</v>
          </cell>
          <cell r="AE1759">
            <v>10.24635</v>
          </cell>
          <cell r="AF1759">
            <v>35.630200000000002</v>
          </cell>
        </row>
        <row r="1760">
          <cell r="A1760" t="str">
            <v>PINGGIR - BASE2. Middle Value</v>
          </cell>
          <cell r="B1760" t="str">
            <v>Oil-Gas</v>
          </cell>
          <cell r="C1760" t="str">
            <v>2. Middle Value</v>
          </cell>
          <cell r="D1760" t="str">
            <v>PINGGIR - BASE</v>
          </cell>
          <cell r="E1760" t="str">
            <v>PINGGIR</v>
          </cell>
          <cell r="F1760" t="str">
            <v>E0. On Production</v>
          </cell>
          <cell r="G1760" t="str">
            <v>PT PERTAMINA HULU ROKAN</v>
          </cell>
          <cell r="H1760">
            <v>2.1480000000000001</v>
          </cell>
          <cell r="K1760">
            <v>3200</v>
          </cell>
          <cell r="L1760" t="str">
            <v/>
          </cell>
          <cell r="N1760" t="str">
            <v/>
          </cell>
          <cell r="P1760" t="str">
            <v/>
          </cell>
          <cell r="Q1760">
            <v>0.1919804</v>
          </cell>
          <cell r="R1760">
            <v>106.1219</v>
          </cell>
          <cell r="S1760">
            <v>0.62646780000000002</v>
          </cell>
          <cell r="T1760">
            <v>0.81869650000000005</v>
          </cell>
          <cell r="U1760">
            <v>10.449213344886781</v>
          </cell>
          <cell r="V1760">
            <v>1.4106378485244946E-2</v>
          </cell>
          <cell r="AA1760">
            <v>119.98220000000001</v>
          </cell>
          <cell r="AB1760">
            <v>32.47251</v>
          </cell>
          <cell r="AC1760">
            <v>0.33248840000000002</v>
          </cell>
          <cell r="AD1760">
            <v>0.71418508320000007</v>
          </cell>
          <cell r="AE1760">
            <v>10.24635</v>
          </cell>
          <cell r="AF1760">
            <v>35.630200000000002</v>
          </cell>
        </row>
        <row r="1761">
          <cell r="A1761" t="str">
            <v>SOUTH SEMBAKUNG - BASE1. Low Value</v>
          </cell>
          <cell r="B1761" t="str">
            <v>Gas</v>
          </cell>
          <cell r="C1761" t="str">
            <v>1. Low Value</v>
          </cell>
          <cell r="D1761" t="str">
            <v>SOUTH SEMBAKUNG - BASE</v>
          </cell>
          <cell r="E1761" t="str">
            <v>SOUTH SEMBAKUNG</v>
          </cell>
          <cell r="F1761" t="str">
            <v>E0. On Production</v>
          </cell>
          <cell r="G1761" t="str">
            <v>JOB PERTAMINA - MEDCO E&amp;P SIMENGGARIS</v>
          </cell>
          <cell r="H1761">
            <v>41.619</v>
          </cell>
          <cell r="K1761">
            <v>2300</v>
          </cell>
          <cell r="L1761">
            <v>59.400000000000006</v>
          </cell>
          <cell r="N1761" t="str">
            <v/>
          </cell>
          <cell r="P1761" t="str">
            <v/>
          </cell>
          <cell r="Q1761">
            <v>0.17343800000000001</v>
          </cell>
          <cell r="R1761">
            <v>478.49509999999998</v>
          </cell>
          <cell r="S1761">
            <v>0.38637949999999999</v>
          </cell>
          <cell r="T1761">
            <v>0.83289820000000003</v>
          </cell>
          <cell r="U1761">
            <v>26.707162645203166</v>
          </cell>
          <cell r="V1761">
            <v>3.6054517417293055E-2</v>
          </cell>
          <cell r="X1761">
            <v>160.59107976889075</v>
          </cell>
          <cell r="Z1761">
            <v>80.701228840207591</v>
          </cell>
          <cell r="AA1761">
            <v>98.636380000000003</v>
          </cell>
          <cell r="AB1761">
            <v>80.700739999999996</v>
          </cell>
          <cell r="AC1761">
            <v>0.79911540000000003</v>
          </cell>
          <cell r="AD1761">
            <v>33.258383832600003</v>
          </cell>
          <cell r="AE1761">
            <v>15.518470000000001</v>
          </cell>
          <cell r="AF1761">
            <v>160.62309999999999</v>
          </cell>
        </row>
        <row r="1762">
          <cell r="A1762" t="str">
            <v>SOUTH SEMBAKUNG - BASE2. Middle Value</v>
          </cell>
          <cell r="B1762" t="str">
            <v>Gas</v>
          </cell>
          <cell r="C1762" t="str">
            <v>2. Middle Value</v>
          </cell>
          <cell r="D1762" t="str">
            <v>SOUTH SEMBAKUNG - BASE</v>
          </cell>
          <cell r="E1762" t="str">
            <v>SOUTH SEMBAKUNG</v>
          </cell>
          <cell r="F1762" t="str">
            <v>E0. On Production</v>
          </cell>
          <cell r="G1762" t="str">
            <v>JOB PERTAMINA - MEDCO E&amp;P SIMENGGARIS</v>
          </cell>
          <cell r="H1762">
            <v>49.32</v>
          </cell>
          <cell r="K1762">
            <v>2300</v>
          </cell>
          <cell r="L1762">
            <v>59.400000000000006</v>
          </cell>
          <cell r="N1762" t="str">
            <v/>
          </cell>
          <cell r="P1762" t="str">
            <v/>
          </cell>
          <cell r="Q1762">
            <v>0.17343800000000001</v>
          </cell>
          <cell r="R1762">
            <v>478.49509999999998</v>
          </cell>
          <cell r="S1762">
            <v>0.38637949999999999</v>
          </cell>
          <cell r="T1762">
            <v>0.83289820000000003</v>
          </cell>
          <cell r="U1762">
            <v>26.707162645203166</v>
          </cell>
          <cell r="V1762">
            <v>3.6054517417293055E-2</v>
          </cell>
          <cell r="X1762">
            <v>160.59107976889075</v>
          </cell>
          <cell r="Z1762">
            <v>80.701228840207591</v>
          </cell>
          <cell r="AA1762">
            <v>98.636380000000003</v>
          </cell>
          <cell r="AB1762">
            <v>80.700739999999996</v>
          </cell>
          <cell r="AC1762">
            <v>0.79911540000000003</v>
          </cell>
          <cell r="AD1762">
            <v>39.412371528000001</v>
          </cell>
          <cell r="AE1762">
            <v>15.518470000000001</v>
          </cell>
          <cell r="AF1762">
            <v>160.62309999999999</v>
          </cell>
        </row>
        <row r="1763">
          <cell r="A1763" t="str">
            <v>SOUTH SEMBAKUNG - BASE3. High Value</v>
          </cell>
          <cell r="B1763" t="str">
            <v>Gas</v>
          </cell>
          <cell r="C1763" t="str">
            <v>3. High Value</v>
          </cell>
          <cell r="D1763" t="str">
            <v>SOUTH SEMBAKUNG - BASE</v>
          </cell>
          <cell r="E1763" t="str">
            <v>SOUTH SEMBAKUNG</v>
          </cell>
          <cell r="F1763" t="str">
            <v>E0. On Production</v>
          </cell>
          <cell r="G1763" t="str">
            <v>JOB PERTAMINA - MEDCO E&amp;P SIMENGGARIS</v>
          </cell>
          <cell r="H1763">
            <v>55.058</v>
          </cell>
          <cell r="K1763">
            <v>2300</v>
          </cell>
          <cell r="L1763">
            <v>59.400000000000006</v>
          </cell>
          <cell r="N1763" t="str">
            <v/>
          </cell>
          <cell r="P1763" t="str">
            <v/>
          </cell>
          <cell r="Q1763">
            <v>0.17343800000000001</v>
          </cell>
          <cell r="R1763">
            <v>478.49509999999998</v>
          </cell>
          <cell r="S1763">
            <v>0.38637949999999999</v>
          </cell>
          <cell r="T1763">
            <v>0.83289820000000003</v>
          </cell>
          <cell r="U1763">
            <v>26.707162645203166</v>
          </cell>
          <cell r="V1763">
            <v>3.6054517417293055E-2</v>
          </cell>
          <cell r="X1763">
            <v>160.59107976889075</v>
          </cell>
          <cell r="Z1763">
            <v>80.701228840207591</v>
          </cell>
          <cell r="AA1763">
            <v>98.636380000000003</v>
          </cell>
          <cell r="AB1763">
            <v>80.700739999999996</v>
          </cell>
          <cell r="AC1763">
            <v>0.79911540000000003</v>
          </cell>
          <cell r="AD1763">
            <v>43.997695693200001</v>
          </cell>
          <cell r="AE1763">
            <v>15.518470000000001</v>
          </cell>
          <cell r="AF1763">
            <v>160.62309999999999</v>
          </cell>
        </row>
        <row r="1764">
          <cell r="A1764" t="str">
            <v>PINGGIR - BASE3. High Value</v>
          </cell>
          <cell r="B1764" t="str">
            <v>Oil-Gas</v>
          </cell>
          <cell r="C1764" t="str">
            <v>3. High Value</v>
          </cell>
          <cell r="D1764" t="str">
            <v>PINGGIR - BASE</v>
          </cell>
          <cell r="E1764" t="str">
            <v>PINGGIR</v>
          </cell>
          <cell r="F1764" t="str">
            <v>E0. On Production</v>
          </cell>
          <cell r="G1764" t="str">
            <v>PT PERTAMINA HULU ROKAN</v>
          </cell>
          <cell r="H1764">
            <v>2.1480000000000001</v>
          </cell>
          <cell r="K1764">
            <v>3200</v>
          </cell>
          <cell r="L1764" t="str">
            <v/>
          </cell>
          <cell r="N1764" t="str">
            <v/>
          </cell>
          <cell r="P1764" t="str">
            <v/>
          </cell>
          <cell r="Q1764">
            <v>0.1919804</v>
          </cell>
          <cell r="R1764">
            <v>106.1219</v>
          </cell>
          <cell r="S1764">
            <v>0.62646780000000002</v>
          </cell>
          <cell r="T1764">
            <v>0.81869650000000005</v>
          </cell>
          <cell r="U1764">
            <v>10.449213344886781</v>
          </cell>
          <cell r="V1764">
            <v>1.4106378485244946E-2</v>
          </cell>
          <cell r="AA1764">
            <v>119.98220000000001</v>
          </cell>
          <cell r="AB1764">
            <v>32.47251</v>
          </cell>
          <cell r="AC1764">
            <v>0.33248840000000002</v>
          </cell>
          <cell r="AD1764">
            <v>0.71418508320000007</v>
          </cell>
          <cell r="AE1764">
            <v>10.24635</v>
          </cell>
          <cell r="AF1764">
            <v>35.630200000000002</v>
          </cell>
        </row>
        <row r="1765">
          <cell r="A1765" t="str">
            <v>PINGGIR SOUTH - BASE1. Low Value</v>
          </cell>
          <cell r="B1765" t="str">
            <v>Oil-Gas</v>
          </cell>
          <cell r="C1765" t="str">
            <v>1. Low Value</v>
          </cell>
          <cell r="D1765" t="str">
            <v>PINGGIR SOUTH - BASE</v>
          </cell>
          <cell r="E1765" t="str">
            <v>PINGGIR SOUTH</v>
          </cell>
          <cell r="F1765" t="str">
            <v>E7. Production Not Viable</v>
          </cell>
          <cell r="G1765" t="str">
            <v>PT PERTAMINA HULU ROKAN</v>
          </cell>
          <cell r="H1765">
            <v>3.5590000000000002</v>
          </cell>
          <cell r="K1765">
            <v>3255</v>
          </cell>
          <cell r="L1765" t="str">
            <v/>
          </cell>
          <cell r="N1765" t="str">
            <v/>
          </cell>
          <cell r="P1765" t="str">
            <v/>
          </cell>
          <cell r="Q1765">
            <v>0.2230095</v>
          </cell>
          <cell r="R1765">
            <v>93.648859999999999</v>
          </cell>
          <cell r="S1765">
            <v>0.56243560000000004</v>
          </cell>
          <cell r="T1765">
            <v>0.64334820000000004</v>
          </cell>
          <cell r="U1765">
            <v>7.5569187226616066</v>
          </cell>
          <cell r="V1765">
            <v>1.020179722297109E-2</v>
          </cell>
          <cell r="AA1765">
            <v>20.214289999999998</v>
          </cell>
          <cell r="AB1765">
            <v>7.3788900000000002</v>
          </cell>
          <cell r="AC1765">
            <v>0.33474700000000002</v>
          </cell>
          <cell r="AD1765">
            <v>1.1913645730000002</v>
          </cell>
          <cell r="AE1765">
            <v>6.4900520000000004</v>
          </cell>
          <cell r="AF1765">
            <v>19.494289999999999</v>
          </cell>
        </row>
        <row r="1766">
          <cell r="A1766" t="str">
            <v>PINGGIR SOUTH - BASE2. Middle Value</v>
          </cell>
          <cell r="B1766" t="str">
            <v>Oil-Gas</v>
          </cell>
          <cell r="C1766" t="str">
            <v>2. Middle Value</v>
          </cell>
          <cell r="D1766" t="str">
            <v>PINGGIR SOUTH - BASE</v>
          </cell>
          <cell r="E1766" t="str">
            <v>PINGGIR SOUTH</v>
          </cell>
          <cell r="F1766" t="str">
            <v>E7. Production Not Viable</v>
          </cell>
          <cell r="G1766" t="str">
            <v>PT PERTAMINA HULU ROKAN</v>
          </cell>
          <cell r="H1766">
            <v>3.5590000000000002</v>
          </cell>
          <cell r="K1766">
            <v>3255</v>
          </cell>
          <cell r="L1766" t="str">
            <v/>
          </cell>
          <cell r="N1766" t="str">
            <v/>
          </cell>
          <cell r="P1766" t="str">
            <v/>
          </cell>
          <cell r="Q1766">
            <v>0.2230095</v>
          </cell>
          <cell r="R1766">
            <v>93.648859999999999</v>
          </cell>
          <cell r="S1766">
            <v>0.56243560000000004</v>
          </cell>
          <cell r="T1766">
            <v>0.64334820000000004</v>
          </cell>
          <cell r="U1766">
            <v>7.5569187226616066</v>
          </cell>
          <cell r="V1766">
            <v>1.020179722297109E-2</v>
          </cell>
          <cell r="AA1766">
            <v>20.214289999999998</v>
          </cell>
          <cell r="AB1766">
            <v>7.3788900000000002</v>
          </cell>
          <cell r="AC1766">
            <v>0.33474700000000002</v>
          </cell>
          <cell r="AD1766">
            <v>1.1913645730000002</v>
          </cell>
          <cell r="AE1766">
            <v>6.4900520000000004</v>
          </cell>
          <cell r="AF1766">
            <v>19.494289999999999</v>
          </cell>
        </row>
        <row r="1767">
          <cell r="A1767" t="str">
            <v>PINGGIR SOUTH - BASE3. High Value</v>
          </cell>
          <cell r="B1767" t="str">
            <v>Oil-Gas</v>
          </cell>
          <cell r="C1767" t="str">
            <v>3. High Value</v>
          </cell>
          <cell r="D1767" t="str">
            <v>PINGGIR SOUTH - BASE</v>
          </cell>
          <cell r="E1767" t="str">
            <v>PINGGIR SOUTH</v>
          </cell>
          <cell r="F1767" t="str">
            <v>E7. Production Not Viable</v>
          </cell>
          <cell r="G1767" t="str">
            <v>PT PERTAMINA HULU ROKAN</v>
          </cell>
          <cell r="H1767">
            <v>3.5590000000000002</v>
          </cell>
          <cell r="K1767">
            <v>3255</v>
          </cell>
          <cell r="L1767" t="str">
            <v/>
          </cell>
          <cell r="N1767" t="str">
            <v/>
          </cell>
          <cell r="P1767" t="str">
            <v/>
          </cell>
          <cell r="Q1767">
            <v>0.2230095</v>
          </cell>
          <cell r="R1767">
            <v>93.648859999999999</v>
          </cell>
          <cell r="S1767">
            <v>0.56243560000000004</v>
          </cell>
          <cell r="T1767">
            <v>0.64334820000000004</v>
          </cell>
          <cell r="U1767">
            <v>7.5569187226616066</v>
          </cell>
          <cell r="V1767">
            <v>1.020179722297109E-2</v>
          </cell>
          <cell r="AA1767">
            <v>20.214289999999998</v>
          </cell>
          <cell r="AB1767">
            <v>7.3788900000000002</v>
          </cell>
          <cell r="AC1767">
            <v>0.33474700000000002</v>
          </cell>
          <cell r="AD1767">
            <v>1.1913645730000002</v>
          </cell>
          <cell r="AE1767">
            <v>6.4900520000000004</v>
          </cell>
          <cell r="AF1767">
            <v>19.494289999999999</v>
          </cell>
        </row>
        <row r="1768">
          <cell r="A1768" t="str">
            <v>PENGEMBANGAN LAPANGAN POLENG POFD1. Low Value</v>
          </cell>
          <cell r="B1768" t="str">
            <v>Oil-Gas</v>
          </cell>
          <cell r="C1768" t="str">
            <v>1. Low Value</v>
          </cell>
          <cell r="D1768" t="str">
            <v>PENGEMBANGAN LAPANGAN POLENG POFD</v>
          </cell>
          <cell r="E1768" t="str">
            <v>POLENG</v>
          </cell>
          <cell r="F1768" t="str">
            <v>E0. On Production</v>
          </cell>
          <cell r="G1768" t="str">
            <v>PT PERTAMINA EP</v>
          </cell>
          <cell r="H1768">
            <v>174.26</v>
          </cell>
          <cell r="I1768">
            <v>6.9690000000000003</v>
          </cell>
          <cell r="K1768">
            <v>4719</v>
          </cell>
          <cell r="L1768">
            <v>98</v>
          </cell>
          <cell r="M1768">
            <v>0.19500000000000001</v>
          </cell>
          <cell r="N1768" t="str">
            <v/>
          </cell>
          <cell r="P1768">
            <v>0.83450000000000002</v>
          </cell>
          <cell r="Q1768">
            <v>0.20033670000000001</v>
          </cell>
          <cell r="R1768">
            <v>77.644850000000005</v>
          </cell>
          <cell r="S1768">
            <v>0.68637979999999998</v>
          </cell>
          <cell r="T1768">
            <v>0.83421040000000002</v>
          </cell>
          <cell r="U1768">
            <v>8.9066269947621617</v>
          </cell>
          <cell r="V1768">
            <v>1.2023895700865905E-2</v>
          </cell>
          <cell r="X1768">
            <v>13.433728874553271</v>
          </cell>
          <cell r="Z1768">
            <v>41.184513111216816</v>
          </cell>
          <cell r="AA1768">
            <v>98.089879999999994</v>
          </cell>
          <cell r="AB1768">
            <v>41.448790000000002</v>
          </cell>
          <cell r="AC1768">
            <v>0.34153709999999998</v>
          </cell>
          <cell r="AD1768">
            <v>59.516255045999991</v>
          </cell>
          <cell r="AE1768">
            <v>4.314889</v>
          </cell>
          <cell r="AF1768">
            <v>13.48753</v>
          </cell>
        </row>
        <row r="1769">
          <cell r="A1769" t="str">
            <v>PENGEMBANGAN LAPANGAN POLENG POFD2. Middle Value</v>
          </cell>
          <cell r="B1769" t="str">
            <v>Oil-Gas</v>
          </cell>
          <cell r="C1769" t="str">
            <v>2. Middle Value</v>
          </cell>
          <cell r="D1769" t="str">
            <v>PENGEMBANGAN LAPANGAN POLENG POFD</v>
          </cell>
          <cell r="E1769" t="str">
            <v>POLENG</v>
          </cell>
          <cell r="F1769" t="str">
            <v>E0. On Production</v>
          </cell>
          <cell r="G1769" t="str">
            <v>PT PERTAMINA EP</v>
          </cell>
          <cell r="H1769">
            <v>174.26</v>
          </cell>
          <cell r="I1769">
            <v>6.9690000000000003</v>
          </cell>
          <cell r="K1769">
            <v>4719</v>
          </cell>
          <cell r="L1769">
            <v>98</v>
          </cell>
          <cell r="M1769">
            <v>0.19500000000000001</v>
          </cell>
          <cell r="N1769" t="str">
            <v/>
          </cell>
          <cell r="P1769">
            <v>0.83450000000000002</v>
          </cell>
          <cell r="Q1769">
            <v>0.20033670000000001</v>
          </cell>
          <cell r="R1769">
            <v>77.644850000000005</v>
          </cell>
          <cell r="S1769">
            <v>0.68637979999999998</v>
          </cell>
          <cell r="T1769">
            <v>0.83421040000000002</v>
          </cell>
          <cell r="U1769">
            <v>8.9066269947621617</v>
          </cell>
          <cell r="V1769">
            <v>1.2023895700865905E-2</v>
          </cell>
          <cell r="X1769">
            <v>13.433728874553271</v>
          </cell>
          <cell r="Z1769">
            <v>41.184513111216816</v>
          </cell>
          <cell r="AA1769">
            <v>98.089879999999994</v>
          </cell>
          <cell r="AB1769">
            <v>41.448790000000002</v>
          </cell>
          <cell r="AC1769">
            <v>0.34153709999999998</v>
          </cell>
          <cell r="AD1769">
            <v>59.516255045999991</v>
          </cell>
          <cell r="AE1769">
            <v>4.314889</v>
          </cell>
          <cell r="AF1769">
            <v>13.48753</v>
          </cell>
        </row>
        <row r="1770">
          <cell r="A1770" t="str">
            <v>ASTI - BASE1. Low Value</v>
          </cell>
          <cell r="B1770" t="str">
            <v>Gas</v>
          </cell>
          <cell r="C1770" t="str">
            <v>1. Low Value</v>
          </cell>
          <cell r="D1770" t="str">
            <v>ASTI - BASE</v>
          </cell>
          <cell r="E1770" t="str">
            <v>ASTI</v>
          </cell>
          <cell r="F1770" t="str">
            <v>E7. Production Not Viable</v>
          </cell>
          <cell r="G1770" t="str">
            <v>PT PERTAMINA HULU ENERGI OSES</v>
          </cell>
          <cell r="H1770">
            <v>37.92</v>
          </cell>
          <cell r="K1770">
            <v>6328</v>
          </cell>
          <cell r="L1770">
            <v>112.2</v>
          </cell>
          <cell r="M1770">
            <v>0.224</v>
          </cell>
          <cell r="N1770">
            <v>620</v>
          </cell>
          <cell r="O1770">
            <v>0</v>
          </cell>
          <cell r="P1770" t="str">
            <v/>
          </cell>
          <cell r="Q1770">
            <v>0.2214912</v>
          </cell>
          <cell r="R1770">
            <v>471.42880000000002</v>
          </cell>
          <cell r="S1770">
            <v>0.7726343</v>
          </cell>
          <cell r="T1770">
            <v>0.80896769999999996</v>
          </cell>
          <cell r="U1770">
            <v>65.264610777544917</v>
          </cell>
          <cell r="V1770">
            <v>8.8106852729804272E-2</v>
          </cell>
          <cell r="AA1770">
            <v>53.459110000000003</v>
          </cell>
          <cell r="AB1770">
            <v>22.473220000000001</v>
          </cell>
          <cell r="AC1770">
            <v>0.48811280000000001</v>
          </cell>
          <cell r="AD1770">
            <v>18.509237376000002</v>
          </cell>
          <cell r="AE1770">
            <v>72.095150000000004</v>
          </cell>
          <cell r="AF1770">
            <v>5.6215219999999997</v>
          </cell>
        </row>
        <row r="1771">
          <cell r="A1771" t="str">
            <v>ASTI - BASE2. Middle Value</v>
          </cell>
          <cell r="B1771" t="str">
            <v>Gas</v>
          </cell>
          <cell r="C1771" t="str">
            <v>2. Middle Value</v>
          </cell>
          <cell r="D1771" t="str">
            <v>ASTI - BASE</v>
          </cell>
          <cell r="E1771" t="str">
            <v>ASTI</v>
          </cell>
          <cell r="F1771" t="str">
            <v>E7. Production Not Viable</v>
          </cell>
          <cell r="G1771" t="str">
            <v>PT PERTAMINA HULU ENERGI OSES</v>
          </cell>
          <cell r="H1771">
            <v>44.89</v>
          </cell>
          <cell r="K1771">
            <v>6328</v>
          </cell>
          <cell r="L1771">
            <v>112.2</v>
          </cell>
          <cell r="M1771">
            <v>0.224</v>
          </cell>
          <cell r="N1771">
            <v>620</v>
          </cell>
          <cell r="O1771">
            <v>0</v>
          </cell>
          <cell r="P1771" t="str">
            <v/>
          </cell>
          <cell r="Q1771">
            <v>0.2214912</v>
          </cell>
          <cell r="R1771">
            <v>471.42880000000002</v>
          </cell>
          <cell r="S1771">
            <v>0.7726343</v>
          </cell>
          <cell r="T1771">
            <v>0.80896769999999996</v>
          </cell>
          <cell r="U1771">
            <v>65.264610777544917</v>
          </cell>
          <cell r="V1771">
            <v>8.8106852729804272E-2</v>
          </cell>
          <cell r="AA1771">
            <v>53.459110000000003</v>
          </cell>
          <cell r="AB1771">
            <v>22.473220000000001</v>
          </cell>
          <cell r="AC1771">
            <v>0.48811280000000001</v>
          </cell>
          <cell r="AD1771">
            <v>21.911383592</v>
          </cell>
          <cell r="AE1771">
            <v>72.095150000000004</v>
          </cell>
          <cell r="AF1771">
            <v>5.6215219999999997</v>
          </cell>
        </row>
        <row r="1772">
          <cell r="A1772" t="str">
            <v>ASTI - BASE3. High Value</v>
          </cell>
          <cell r="B1772" t="str">
            <v>Gas</v>
          </cell>
          <cell r="C1772" t="str">
            <v>3. High Value</v>
          </cell>
          <cell r="D1772" t="str">
            <v>ASTI - BASE</v>
          </cell>
          <cell r="E1772" t="str">
            <v>ASTI</v>
          </cell>
          <cell r="F1772" t="str">
            <v>E7. Production Not Viable</v>
          </cell>
          <cell r="G1772" t="str">
            <v>PT PERTAMINA HULU ENERGI OSES</v>
          </cell>
          <cell r="H1772">
            <v>44.89</v>
          </cell>
          <cell r="K1772">
            <v>6328</v>
          </cell>
          <cell r="L1772">
            <v>112.2</v>
          </cell>
          <cell r="M1772">
            <v>0.224</v>
          </cell>
          <cell r="N1772">
            <v>620</v>
          </cell>
          <cell r="O1772">
            <v>0</v>
          </cell>
          <cell r="P1772" t="str">
            <v/>
          </cell>
          <cell r="Q1772">
            <v>0.2214912</v>
          </cell>
          <cell r="R1772">
            <v>471.42880000000002</v>
          </cell>
          <cell r="S1772">
            <v>0.7726343</v>
          </cell>
          <cell r="T1772">
            <v>0.80896769999999996</v>
          </cell>
          <cell r="U1772">
            <v>65.264610777544917</v>
          </cell>
          <cell r="V1772">
            <v>8.8106852729804272E-2</v>
          </cell>
          <cell r="AA1772">
            <v>53.459110000000003</v>
          </cell>
          <cell r="AB1772">
            <v>22.473220000000001</v>
          </cell>
          <cell r="AC1772">
            <v>0.48811280000000001</v>
          </cell>
          <cell r="AD1772">
            <v>21.911383592</v>
          </cell>
          <cell r="AE1772">
            <v>72.095150000000004</v>
          </cell>
          <cell r="AF1772">
            <v>5.6215219999999997</v>
          </cell>
        </row>
        <row r="1773">
          <cell r="A1773" t="str">
            <v>PENGEMBANGAN LAPANGAN POLENG POFD3. High Value</v>
          </cell>
          <cell r="B1773" t="str">
            <v>Oil-Gas</v>
          </cell>
          <cell r="C1773" t="str">
            <v>3. High Value</v>
          </cell>
          <cell r="D1773" t="str">
            <v>PENGEMBANGAN LAPANGAN POLENG POFD</v>
          </cell>
          <cell r="E1773" t="str">
            <v>POLENG</v>
          </cell>
          <cell r="F1773" t="str">
            <v>E0. On Production</v>
          </cell>
          <cell r="G1773" t="str">
            <v>PT PERTAMINA EP</v>
          </cell>
          <cell r="H1773">
            <v>174.26</v>
          </cell>
          <cell r="I1773">
            <v>6.9690000000000003</v>
          </cell>
          <cell r="K1773">
            <v>4719</v>
          </cell>
          <cell r="L1773">
            <v>98</v>
          </cell>
          <cell r="M1773">
            <v>0.19500000000000001</v>
          </cell>
          <cell r="N1773" t="str">
            <v/>
          </cell>
          <cell r="P1773">
            <v>0.83450000000000002</v>
          </cell>
          <cell r="Q1773">
            <v>0.20033670000000001</v>
          </cell>
          <cell r="R1773">
            <v>77.644850000000005</v>
          </cell>
          <cell r="S1773">
            <v>0.68637979999999998</v>
          </cell>
          <cell r="T1773">
            <v>0.83421040000000002</v>
          </cell>
          <cell r="U1773">
            <v>8.9066269947621617</v>
          </cell>
          <cell r="V1773">
            <v>1.2023895700865905E-2</v>
          </cell>
          <cell r="X1773">
            <v>13.433728874553271</v>
          </cell>
          <cell r="Z1773">
            <v>41.184513111216816</v>
          </cell>
          <cell r="AA1773">
            <v>98.089879999999994</v>
          </cell>
          <cell r="AB1773">
            <v>41.448790000000002</v>
          </cell>
          <cell r="AC1773">
            <v>0.34153709999999998</v>
          </cell>
          <cell r="AD1773">
            <v>59.516255045999991</v>
          </cell>
          <cell r="AE1773">
            <v>4.314889</v>
          </cell>
          <cell r="AF1773">
            <v>13.48753</v>
          </cell>
        </row>
        <row r="1774">
          <cell r="A1774" t="str">
            <v>POLENG - BASE1. Low Value</v>
          </cell>
          <cell r="B1774" t="str">
            <v>Oil-Gas</v>
          </cell>
          <cell r="C1774" t="str">
            <v>1. Low Value</v>
          </cell>
          <cell r="D1774" t="str">
            <v>POLENG - BASE</v>
          </cell>
          <cell r="E1774" t="str">
            <v>POLENG</v>
          </cell>
          <cell r="F1774" t="str">
            <v>E0. On Production</v>
          </cell>
          <cell r="G1774" t="str">
            <v>PT PERTAMINA EP</v>
          </cell>
          <cell r="H1774">
            <v>174.26</v>
          </cell>
          <cell r="I1774">
            <v>4.57</v>
          </cell>
          <cell r="K1774">
            <v>4719</v>
          </cell>
          <cell r="L1774">
            <v>98</v>
          </cell>
          <cell r="M1774">
            <v>0.19500000000000001</v>
          </cell>
          <cell r="N1774" t="str">
            <v/>
          </cell>
          <cell r="P1774">
            <v>0.83450000000000002</v>
          </cell>
          <cell r="Q1774">
            <v>0.20033670000000001</v>
          </cell>
          <cell r="R1774">
            <v>77.644850000000005</v>
          </cell>
          <cell r="S1774">
            <v>0.68637979999999998</v>
          </cell>
          <cell r="T1774">
            <v>0.83421040000000002</v>
          </cell>
          <cell r="U1774">
            <v>8.9066269947621617</v>
          </cell>
          <cell r="V1774">
            <v>1.2023895700865905E-2</v>
          </cell>
          <cell r="X1774">
            <v>13.433728874553271</v>
          </cell>
          <cell r="Z1774">
            <v>41.184513111216816</v>
          </cell>
          <cell r="AA1774">
            <v>98.089879999999994</v>
          </cell>
          <cell r="AB1774">
            <v>41.448790000000002</v>
          </cell>
          <cell r="AC1774">
            <v>0.34153709999999998</v>
          </cell>
          <cell r="AD1774">
            <v>59.516255045999991</v>
          </cell>
          <cell r="AE1774">
            <v>4.314889</v>
          </cell>
          <cell r="AF1774">
            <v>13.48753</v>
          </cell>
        </row>
        <row r="1775">
          <cell r="A1775" t="str">
            <v>POLENG - BASE2. Middle Value</v>
          </cell>
          <cell r="B1775" t="str">
            <v>Oil-Gas</v>
          </cell>
          <cell r="C1775" t="str">
            <v>2. Middle Value</v>
          </cell>
          <cell r="D1775" t="str">
            <v>POLENG - BASE</v>
          </cell>
          <cell r="E1775" t="str">
            <v>POLENG</v>
          </cell>
          <cell r="F1775" t="str">
            <v>E0. On Production</v>
          </cell>
          <cell r="G1775" t="str">
            <v>PT PERTAMINA EP</v>
          </cell>
          <cell r="H1775">
            <v>174.26</v>
          </cell>
          <cell r="I1775">
            <v>6.4329999999999998</v>
          </cell>
          <cell r="K1775">
            <v>4719</v>
          </cell>
          <cell r="L1775">
            <v>98</v>
          </cell>
          <cell r="M1775">
            <v>0.19500000000000001</v>
          </cell>
          <cell r="N1775" t="str">
            <v/>
          </cell>
          <cell r="P1775">
            <v>0.83450000000000002</v>
          </cell>
          <cell r="Q1775">
            <v>0.20033670000000001</v>
          </cell>
          <cell r="R1775">
            <v>77.644850000000005</v>
          </cell>
          <cell r="S1775">
            <v>0.68637979999999998</v>
          </cell>
          <cell r="T1775">
            <v>0.83421040000000002</v>
          </cell>
          <cell r="U1775">
            <v>8.9066269947621617</v>
          </cell>
          <cell r="V1775">
            <v>1.2023895700865905E-2</v>
          </cell>
          <cell r="X1775">
            <v>13.433728874553271</v>
          </cell>
          <cell r="Z1775">
            <v>41.184513111216816</v>
          </cell>
          <cell r="AA1775">
            <v>98.089879999999994</v>
          </cell>
          <cell r="AB1775">
            <v>41.448790000000002</v>
          </cell>
          <cell r="AC1775">
            <v>0.34153709999999998</v>
          </cell>
          <cell r="AD1775">
            <v>59.516255045999991</v>
          </cell>
          <cell r="AE1775">
            <v>4.314889</v>
          </cell>
          <cell r="AF1775">
            <v>13.48753</v>
          </cell>
        </row>
        <row r="1776">
          <cell r="A1776" t="str">
            <v>BANUWATI - BASE1. Low Value</v>
          </cell>
          <cell r="B1776" t="str">
            <v>Gas</v>
          </cell>
          <cell r="C1776" t="str">
            <v>1. Low Value</v>
          </cell>
          <cell r="D1776" t="str">
            <v>BANUWATI - BASE</v>
          </cell>
          <cell r="E1776" t="str">
            <v>BANUWATI</v>
          </cell>
          <cell r="F1776" t="str">
            <v>E0. On Production</v>
          </cell>
          <cell r="G1776" t="str">
            <v>PT PERTAMINA HULU ENERGI OSES</v>
          </cell>
          <cell r="H1776">
            <v>533.29999999999995</v>
          </cell>
          <cell r="K1776">
            <v>5500</v>
          </cell>
          <cell r="L1776">
            <v>106.7</v>
          </cell>
          <cell r="M1776">
            <v>0.248</v>
          </cell>
          <cell r="N1776">
            <v>1000</v>
          </cell>
          <cell r="O1776">
            <v>0</v>
          </cell>
          <cell r="P1776" t="str">
            <v/>
          </cell>
          <cell r="Q1776">
            <v>0.2414393</v>
          </cell>
          <cell r="R1776">
            <v>875.40520000000004</v>
          </cell>
          <cell r="S1776">
            <v>0.7908693</v>
          </cell>
          <cell r="T1776">
            <v>0.79760869999999995</v>
          </cell>
          <cell r="U1776">
            <v>133.32502849651507</v>
          </cell>
          <cell r="V1776">
            <v>0.17998802890250373</v>
          </cell>
          <cell r="AA1776">
            <v>55.76014</v>
          </cell>
          <cell r="AB1776">
            <v>24.932289999999998</v>
          </cell>
          <cell r="AC1776">
            <v>0.61805929999999998</v>
          </cell>
          <cell r="AD1776">
            <v>329.61102468999997</v>
          </cell>
          <cell r="AE1776">
            <v>46.481490000000001</v>
          </cell>
          <cell r="AF1776">
            <v>69.781859999999995</v>
          </cell>
        </row>
        <row r="1777">
          <cell r="A1777" t="str">
            <v>BANUWATI - BASE2. Middle Value</v>
          </cell>
          <cell r="B1777" t="str">
            <v>Gas</v>
          </cell>
          <cell r="C1777" t="str">
            <v>2. Middle Value</v>
          </cell>
          <cell r="D1777" t="str">
            <v>BANUWATI - BASE</v>
          </cell>
          <cell r="E1777" t="str">
            <v>BANUWATI</v>
          </cell>
          <cell r="F1777" t="str">
            <v>E0. On Production</v>
          </cell>
          <cell r="G1777" t="str">
            <v>PT PERTAMINA HULU ENERGI OSES</v>
          </cell>
          <cell r="H1777">
            <v>533.29999999999995</v>
          </cell>
          <cell r="K1777">
            <v>5500</v>
          </cell>
          <cell r="L1777">
            <v>106.7</v>
          </cell>
          <cell r="M1777">
            <v>0.248</v>
          </cell>
          <cell r="N1777">
            <v>1000</v>
          </cell>
          <cell r="O1777">
            <v>0</v>
          </cell>
          <cell r="P1777" t="str">
            <v/>
          </cell>
          <cell r="Q1777">
            <v>0.2414393</v>
          </cell>
          <cell r="R1777">
            <v>875.40520000000004</v>
          </cell>
          <cell r="S1777">
            <v>0.7908693</v>
          </cell>
          <cell r="T1777">
            <v>0.79760869999999995</v>
          </cell>
          <cell r="U1777">
            <v>133.32502849651507</v>
          </cell>
          <cell r="V1777">
            <v>0.17998802890250373</v>
          </cell>
          <cell r="AA1777">
            <v>55.76014</v>
          </cell>
          <cell r="AB1777">
            <v>24.932289999999998</v>
          </cell>
          <cell r="AC1777">
            <v>0.61805929999999998</v>
          </cell>
          <cell r="AD1777">
            <v>329.61102468999997</v>
          </cell>
          <cell r="AE1777">
            <v>46.481490000000001</v>
          </cell>
          <cell r="AF1777">
            <v>69.781859999999995</v>
          </cell>
        </row>
        <row r="1778">
          <cell r="A1778" t="str">
            <v>BANUWATI - BASE3. High Value</v>
          </cell>
          <cell r="B1778" t="str">
            <v>Gas</v>
          </cell>
          <cell r="C1778" t="str">
            <v>3. High Value</v>
          </cell>
          <cell r="D1778" t="str">
            <v>BANUWATI - BASE</v>
          </cell>
          <cell r="E1778" t="str">
            <v>BANUWATI</v>
          </cell>
          <cell r="F1778" t="str">
            <v>E0. On Production</v>
          </cell>
          <cell r="G1778" t="str">
            <v>PT PERTAMINA HULU ENERGI OSES</v>
          </cell>
          <cell r="H1778">
            <v>533.29999999999995</v>
          </cell>
          <cell r="K1778">
            <v>5500</v>
          </cell>
          <cell r="L1778">
            <v>106.7</v>
          </cell>
          <cell r="M1778">
            <v>0.248</v>
          </cell>
          <cell r="N1778">
            <v>1000</v>
          </cell>
          <cell r="O1778">
            <v>0</v>
          </cell>
          <cell r="P1778" t="str">
            <v/>
          </cell>
          <cell r="Q1778">
            <v>0.2414393</v>
          </cell>
          <cell r="R1778">
            <v>875.40520000000004</v>
          </cell>
          <cell r="S1778">
            <v>0.7908693</v>
          </cell>
          <cell r="T1778">
            <v>0.79760869999999995</v>
          </cell>
          <cell r="U1778">
            <v>133.32502849651507</v>
          </cell>
          <cell r="V1778">
            <v>0.17998802890250373</v>
          </cell>
          <cell r="AA1778">
            <v>55.76014</v>
          </cell>
          <cell r="AB1778">
            <v>24.932289999999998</v>
          </cell>
          <cell r="AC1778">
            <v>0.61805929999999998</v>
          </cell>
          <cell r="AD1778">
            <v>329.61102468999997</v>
          </cell>
          <cell r="AE1778">
            <v>46.481490000000001</v>
          </cell>
          <cell r="AF1778">
            <v>69.781859999999995</v>
          </cell>
        </row>
        <row r="1779">
          <cell r="A1779" t="str">
            <v>POLENG - BASE3. High Value</v>
          </cell>
          <cell r="B1779" t="str">
            <v>Oil-Gas</v>
          </cell>
          <cell r="C1779" t="str">
            <v>3. High Value</v>
          </cell>
          <cell r="D1779" t="str">
            <v>POLENG - BASE</v>
          </cell>
          <cell r="E1779" t="str">
            <v>POLENG</v>
          </cell>
          <cell r="F1779" t="str">
            <v>E0. On Production</v>
          </cell>
          <cell r="G1779" t="str">
            <v>PT PERTAMINA EP</v>
          </cell>
          <cell r="H1779">
            <v>174.26</v>
          </cell>
          <cell r="I1779">
            <v>7.4820000000000002</v>
          </cell>
          <cell r="K1779">
            <v>4719</v>
          </cell>
          <cell r="L1779">
            <v>98</v>
          </cell>
          <cell r="M1779">
            <v>0.19500000000000001</v>
          </cell>
          <cell r="N1779" t="str">
            <v/>
          </cell>
          <cell r="P1779">
            <v>0.83450000000000002</v>
          </cell>
          <cell r="Q1779">
            <v>0.20033670000000001</v>
          </cell>
          <cell r="R1779">
            <v>77.644850000000005</v>
          </cell>
          <cell r="S1779">
            <v>0.68637979999999998</v>
          </cell>
          <cell r="T1779">
            <v>0.83421040000000002</v>
          </cell>
          <cell r="U1779">
            <v>8.9066269947621617</v>
          </cell>
          <cell r="V1779">
            <v>1.2023895700865905E-2</v>
          </cell>
          <cell r="X1779">
            <v>13.433728874553271</v>
          </cell>
          <cell r="Z1779">
            <v>41.184513111216816</v>
          </cell>
          <cell r="AA1779">
            <v>98.089879999999994</v>
          </cell>
          <cell r="AB1779">
            <v>41.448790000000002</v>
          </cell>
          <cell r="AC1779">
            <v>0.34153709999999998</v>
          </cell>
          <cell r="AD1779">
            <v>59.516255045999991</v>
          </cell>
          <cell r="AE1779">
            <v>4.314889</v>
          </cell>
          <cell r="AF1779">
            <v>13.48753</v>
          </cell>
        </row>
        <row r="1780">
          <cell r="A1780" t="str">
            <v>PONDER - BASE1. Low Value</v>
          </cell>
          <cell r="B1780" t="str">
            <v>Oil-Gas</v>
          </cell>
          <cell r="C1780" t="str">
            <v>1. Low Value</v>
          </cell>
          <cell r="D1780" t="str">
            <v>PONDER - BASE</v>
          </cell>
          <cell r="E1780" t="str">
            <v>PONDER</v>
          </cell>
          <cell r="F1780" t="str">
            <v>E0. On Production</v>
          </cell>
          <cell r="G1780" t="str">
            <v>EMP MALACCA STRAIT S.A.</v>
          </cell>
          <cell r="H1780">
            <v>0.97</v>
          </cell>
          <cell r="K1780">
            <v>4552</v>
          </cell>
          <cell r="L1780" t="str">
            <v/>
          </cell>
          <cell r="M1780">
            <v>0.21</v>
          </cell>
          <cell r="N1780">
            <v>370</v>
          </cell>
          <cell r="O1780">
            <v>0</v>
          </cell>
          <cell r="P1780" t="str">
            <v/>
          </cell>
          <cell r="Q1780">
            <v>0.20931810000000001</v>
          </cell>
          <cell r="R1780">
            <v>372.51639999999998</v>
          </cell>
          <cell r="S1780">
            <v>0.69476680000000002</v>
          </cell>
          <cell r="T1780">
            <v>0.71108629999999995</v>
          </cell>
          <cell r="U1780">
            <v>38.522418929316643</v>
          </cell>
          <cell r="V1780">
            <v>5.2005046087992654E-2</v>
          </cell>
          <cell r="AA1780">
            <v>33.633000000000003</v>
          </cell>
          <cell r="AB1780">
            <v>97.952560000000005</v>
          </cell>
          <cell r="AC1780">
            <v>0.2315198</v>
          </cell>
          <cell r="AD1780">
            <v>0.224574206</v>
          </cell>
          <cell r="AE1780">
            <v>22.003730000000001</v>
          </cell>
          <cell r="AF1780">
            <v>175.21780000000001</v>
          </cell>
        </row>
        <row r="1781">
          <cell r="A1781" t="str">
            <v>PONDER - BASE2. Middle Value</v>
          </cell>
          <cell r="B1781" t="str">
            <v>Oil-Gas</v>
          </cell>
          <cell r="C1781" t="str">
            <v>2. Middle Value</v>
          </cell>
          <cell r="D1781" t="str">
            <v>PONDER - BASE</v>
          </cell>
          <cell r="E1781" t="str">
            <v>PONDER</v>
          </cell>
          <cell r="F1781" t="str">
            <v>E0. On Production</v>
          </cell>
          <cell r="G1781" t="str">
            <v>EMP MALACCA STRAIT S.A.</v>
          </cell>
          <cell r="H1781">
            <v>1.0389999999999999</v>
          </cell>
          <cell r="K1781">
            <v>4552</v>
          </cell>
          <cell r="L1781" t="str">
            <v/>
          </cell>
          <cell r="M1781">
            <v>0.21</v>
          </cell>
          <cell r="N1781">
            <v>370</v>
          </cell>
          <cell r="O1781">
            <v>0</v>
          </cell>
          <cell r="P1781" t="str">
            <v/>
          </cell>
          <cell r="Q1781">
            <v>0.20931810000000001</v>
          </cell>
          <cell r="R1781">
            <v>372.51639999999998</v>
          </cell>
          <cell r="S1781">
            <v>0.69476680000000002</v>
          </cell>
          <cell r="T1781">
            <v>0.71108629999999995</v>
          </cell>
          <cell r="U1781">
            <v>38.522418929316643</v>
          </cell>
          <cell r="V1781">
            <v>5.2005046087992654E-2</v>
          </cell>
          <cell r="AA1781">
            <v>33.633000000000003</v>
          </cell>
          <cell r="AB1781">
            <v>97.952560000000005</v>
          </cell>
          <cell r="AC1781">
            <v>0.2315198</v>
          </cell>
          <cell r="AD1781">
            <v>0.24054907219999999</v>
          </cell>
          <cell r="AE1781">
            <v>22.003730000000001</v>
          </cell>
          <cell r="AF1781">
            <v>175.21780000000001</v>
          </cell>
        </row>
        <row r="1782">
          <cell r="A1782" t="str">
            <v>PONDER - BASE3. High Value</v>
          </cell>
          <cell r="B1782" t="str">
            <v>Oil-Gas</v>
          </cell>
          <cell r="C1782" t="str">
            <v>3. High Value</v>
          </cell>
          <cell r="D1782" t="str">
            <v>PONDER - BASE</v>
          </cell>
          <cell r="E1782" t="str">
            <v>PONDER</v>
          </cell>
          <cell r="F1782" t="str">
            <v>E0. On Production</v>
          </cell>
          <cell r="G1782" t="str">
            <v>EMP MALACCA STRAIT S.A.</v>
          </cell>
          <cell r="H1782">
            <v>1.1080000000000001</v>
          </cell>
          <cell r="K1782">
            <v>4552</v>
          </cell>
          <cell r="L1782" t="str">
            <v/>
          </cell>
          <cell r="M1782">
            <v>0.21</v>
          </cell>
          <cell r="N1782">
            <v>370</v>
          </cell>
          <cell r="O1782">
            <v>0</v>
          </cell>
          <cell r="P1782" t="str">
            <v/>
          </cell>
          <cell r="Q1782">
            <v>0.20931810000000001</v>
          </cell>
          <cell r="R1782">
            <v>372.51639999999998</v>
          </cell>
          <cell r="S1782">
            <v>0.69476680000000002</v>
          </cell>
          <cell r="T1782">
            <v>0.71108629999999995</v>
          </cell>
          <cell r="U1782">
            <v>38.522418929316643</v>
          </cell>
          <cell r="V1782">
            <v>5.2005046087992654E-2</v>
          </cell>
          <cell r="AA1782">
            <v>33.633000000000003</v>
          </cell>
          <cell r="AB1782">
            <v>97.952560000000005</v>
          </cell>
          <cell r="AC1782">
            <v>0.2315198</v>
          </cell>
          <cell r="AD1782">
            <v>0.25652393840000004</v>
          </cell>
          <cell r="AE1782">
            <v>22.003730000000001</v>
          </cell>
          <cell r="AF1782">
            <v>175.21780000000001</v>
          </cell>
        </row>
        <row r="1783">
          <cell r="A1783" t="str">
            <v>PENGEMBANGAN LAPANGAN PRABUMULIH BARAT POFD PHASE-21. Low Value</v>
          </cell>
          <cell r="B1783" t="str">
            <v>Oil-Gas</v>
          </cell>
          <cell r="C1783" t="str">
            <v>1. Low Value</v>
          </cell>
          <cell r="D1783" t="str">
            <v>PENGEMBANGAN LAPANGAN PRABUMULIH BARAT POFD PHASE-2</v>
          </cell>
          <cell r="E1783" t="str">
            <v>PRABUMULIH BARAT</v>
          </cell>
          <cell r="F1783" t="str">
            <v>E0. On Production</v>
          </cell>
          <cell r="G1783" t="str">
            <v>PT PERTAMINA EP</v>
          </cell>
          <cell r="H1783">
            <v>216.279</v>
          </cell>
          <cell r="I1783">
            <v>9.0609999999999999</v>
          </cell>
          <cell r="K1783">
            <v>2144.0430000000001</v>
          </cell>
          <cell r="L1783">
            <v>116.60000000000001</v>
          </cell>
          <cell r="M1783">
            <v>0.18</v>
          </cell>
          <cell r="N1783">
            <v>33.49</v>
          </cell>
          <cell r="P1783" t="str">
            <v/>
          </cell>
          <cell r="Q1783">
            <v>0.18838299999999999</v>
          </cell>
          <cell r="R1783">
            <v>69.617440000000002</v>
          </cell>
          <cell r="S1783">
            <v>0.43852600000000003</v>
          </cell>
          <cell r="T1783">
            <v>0.7835126</v>
          </cell>
          <cell r="U1783">
            <v>4.506102750064402</v>
          </cell>
          <cell r="V1783">
            <v>6.0832130408090832E-3</v>
          </cell>
          <cell r="AA1783">
            <v>76.573840000000004</v>
          </cell>
          <cell r="AB1783">
            <v>9.7766970000000004</v>
          </cell>
          <cell r="AC1783">
            <v>0.30239919999999998</v>
          </cell>
          <cell r="AD1783">
            <v>65.402596576799993</v>
          </cell>
          <cell r="AE1783">
            <v>22.93308</v>
          </cell>
          <cell r="AF1783">
            <v>26.191569999999999</v>
          </cell>
        </row>
        <row r="1784">
          <cell r="A1784" t="str">
            <v>PENGEMBANGAN LAPANGAN PRABUMULIH BARAT POFD PHASE-22. Middle Value</v>
          </cell>
          <cell r="B1784" t="str">
            <v>Oil-Gas</v>
          </cell>
          <cell r="C1784" t="str">
            <v>2. Middle Value</v>
          </cell>
          <cell r="D1784" t="str">
            <v>PENGEMBANGAN LAPANGAN PRABUMULIH BARAT POFD PHASE-2</v>
          </cell>
          <cell r="E1784" t="str">
            <v>PRABUMULIH BARAT</v>
          </cell>
          <cell r="F1784" t="str">
            <v>E0. On Production</v>
          </cell>
          <cell r="G1784" t="str">
            <v>PT PERTAMINA EP</v>
          </cell>
          <cell r="H1784">
            <v>254.928</v>
          </cell>
          <cell r="I1784">
            <v>9.0609999999999999</v>
          </cell>
          <cell r="K1784">
            <v>2144.0430000000001</v>
          </cell>
          <cell r="L1784">
            <v>116.60000000000001</v>
          </cell>
          <cell r="M1784">
            <v>0.18</v>
          </cell>
          <cell r="N1784">
            <v>33.49</v>
          </cell>
          <cell r="P1784" t="str">
            <v/>
          </cell>
          <cell r="Q1784">
            <v>0.18838299999999999</v>
          </cell>
          <cell r="R1784">
            <v>69.617440000000002</v>
          </cell>
          <cell r="S1784">
            <v>0.43852600000000003</v>
          </cell>
          <cell r="T1784">
            <v>0.7835126</v>
          </cell>
          <cell r="U1784">
            <v>4.506102750064402</v>
          </cell>
          <cell r="V1784">
            <v>6.0832130408090832E-3</v>
          </cell>
          <cell r="AA1784">
            <v>76.573840000000004</v>
          </cell>
          <cell r="AB1784">
            <v>9.7766970000000004</v>
          </cell>
          <cell r="AC1784">
            <v>0.30239919999999998</v>
          </cell>
          <cell r="AD1784">
            <v>77.090023257599995</v>
          </cell>
          <cell r="AE1784">
            <v>22.93308</v>
          </cell>
          <cell r="AF1784">
            <v>26.191569999999999</v>
          </cell>
        </row>
        <row r="1785">
          <cell r="A1785" t="str">
            <v>PENGEMBANGAN LAPANGAN PRABUMULIH BARAT POFD PHASE-23. High Value</v>
          </cell>
          <cell r="B1785" t="str">
            <v>Oil-Gas</v>
          </cell>
          <cell r="C1785" t="str">
            <v>3. High Value</v>
          </cell>
          <cell r="D1785" t="str">
            <v>PENGEMBANGAN LAPANGAN PRABUMULIH BARAT POFD PHASE-2</v>
          </cell>
          <cell r="E1785" t="str">
            <v>PRABUMULIH BARAT</v>
          </cell>
          <cell r="F1785" t="str">
            <v>E0. On Production</v>
          </cell>
          <cell r="G1785" t="str">
            <v>PT PERTAMINA EP</v>
          </cell>
          <cell r="H1785">
            <v>256.63299999999998</v>
          </cell>
          <cell r="I1785">
            <v>9.0609999999999999</v>
          </cell>
          <cell r="K1785">
            <v>2144.0430000000001</v>
          </cell>
          <cell r="L1785">
            <v>116.60000000000001</v>
          </cell>
          <cell r="M1785">
            <v>0.18</v>
          </cell>
          <cell r="N1785">
            <v>33.49</v>
          </cell>
          <cell r="P1785" t="str">
            <v/>
          </cell>
          <cell r="Q1785">
            <v>0.18838299999999999</v>
          </cell>
          <cell r="R1785">
            <v>69.617440000000002</v>
          </cell>
          <cell r="S1785">
            <v>0.43852600000000003</v>
          </cell>
          <cell r="T1785">
            <v>0.7835126</v>
          </cell>
          <cell r="U1785">
            <v>4.506102750064402</v>
          </cell>
          <cell r="V1785">
            <v>6.0832130408090832E-3</v>
          </cell>
          <cell r="AA1785">
            <v>76.573840000000004</v>
          </cell>
          <cell r="AB1785">
            <v>9.7766970000000004</v>
          </cell>
          <cell r="AC1785">
            <v>0.30239919999999998</v>
          </cell>
          <cell r="AD1785">
            <v>77.605613893599994</v>
          </cell>
          <cell r="AE1785">
            <v>22.93308</v>
          </cell>
          <cell r="AF1785">
            <v>26.191569999999999</v>
          </cell>
        </row>
        <row r="1786">
          <cell r="A1786" t="str">
            <v>PRABUMULIH BARAT - BASE1. Low Value</v>
          </cell>
          <cell r="B1786" t="str">
            <v>Oil-Gas</v>
          </cell>
          <cell r="C1786" t="str">
            <v>1. Low Value</v>
          </cell>
          <cell r="D1786" t="str">
            <v>PRABUMULIH BARAT - BASE</v>
          </cell>
          <cell r="E1786" t="str">
            <v>PRABUMULIH BARAT</v>
          </cell>
          <cell r="F1786" t="str">
            <v>E0. On Production</v>
          </cell>
          <cell r="G1786" t="str">
            <v>PT PERTAMINA EP</v>
          </cell>
          <cell r="H1786">
            <v>216.279</v>
          </cell>
          <cell r="I1786">
            <v>23.449000000000002</v>
          </cell>
          <cell r="K1786">
            <v>2144.0430000000001</v>
          </cell>
          <cell r="L1786">
            <v>116.60000000000001</v>
          </cell>
          <cell r="M1786">
            <v>0.18</v>
          </cell>
          <cell r="N1786">
            <v>33.49</v>
          </cell>
          <cell r="P1786" t="str">
            <v/>
          </cell>
          <cell r="Q1786">
            <v>0.18838299999999999</v>
          </cell>
          <cell r="R1786">
            <v>69.617440000000002</v>
          </cell>
          <cell r="S1786">
            <v>0.43852600000000003</v>
          </cell>
          <cell r="T1786">
            <v>0.7835126</v>
          </cell>
          <cell r="U1786">
            <v>4.506102750064402</v>
          </cell>
          <cell r="V1786">
            <v>6.0832130408090832E-3</v>
          </cell>
          <cell r="AA1786">
            <v>76.573840000000004</v>
          </cell>
          <cell r="AB1786">
            <v>9.7766970000000004</v>
          </cell>
          <cell r="AC1786">
            <v>0.30239919999999998</v>
          </cell>
          <cell r="AD1786">
            <v>65.402596576799993</v>
          </cell>
          <cell r="AE1786">
            <v>22.93308</v>
          </cell>
          <cell r="AF1786">
            <v>26.191569999999999</v>
          </cell>
        </row>
        <row r="1787">
          <cell r="A1787" t="str">
            <v>PRABUMULIH BARAT - BASE2. Middle Value</v>
          </cell>
          <cell r="B1787" t="str">
            <v>Oil-Gas</v>
          </cell>
          <cell r="C1787" t="str">
            <v>2. Middle Value</v>
          </cell>
          <cell r="D1787" t="str">
            <v>PRABUMULIH BARAT - BASE</v>
          </cell>
          <cell r="E1787" t="str">
            <v>PRABUMULIH BARAT</v>
          </cell>
          <cell r="F1787" t="str">
            <v>E0. On Production</v>
          </cell>
          <cell r="G1787" t="str">
            <v>PT PERTAMINA EP</v>
          </cell>
          <cell r="H1787">
            <v>254.928</v>
          </cell>
          <cell r="I1787">
            <v>23.462</v>
          </cell>
          <cell r="K1787">
            <v>2144.0430000000001</v>
          </cell>
          <cell r="L1787">
            <v>116.60000000000001</v>
          </cell>
          <cell r="M1787">
            <v>0.18</v>
          </cell>
          <cell r="N1787">
            <v>33.49</v>
          </cell>
          <cell r="P1787" t="str">
            <v/>
          </cell>
          <cell r="Q1787">
            <v>0.18838299999999999</v>
          </cell>
          <cell r="R1787">
            <v>69.617440000000002</v>
          </cell>
          <cell r="S1787">
            <v>0.43852600000000003</v>
          </cell>
          <cell r="T1787">
            <v>0.7835126</v>
          </cell>
          <cell r="U1787">
            <v>4.506102750064402</v>
          </cell>
          <cell r="V1787">
            <v>6.0832130408090832E-3</v>
          </cell>
          <cell r="AA1787">
            <v>76.573840000000004</v>
          </cell>
          <cell r="AB1787">
            <v>9.7766970000000004</v>
          </cell>
          <cell r="AC1787">
            <v>0.30239919999999998</v>
          </cell>
          <cell r="AD1787">
            <v>77.090023257599995</v>
          </cell>
          <cell r="AE1787">
            <v>22.93308</v>
          </cell>
          <cell r="AF1787">
            <v>26.191569999999999</v>
          </cell>
        </row>
        <row r="1788">
          <cell r="A1788" t="str">
            <v>PRABUMULIH BARAT - BASE3. High Value</v>
          </cell>
          <cell r="B1788" t="str">
            <v>Oil-Gas</v>
          </cell>
          <cell r="C1788" t="str">
            <v>3. High Value</v>
          </cell>
          <cell r="D1788" t="str">
            <v>PRABUMULIH BARAT - BASE</v>
          </cell>
          <cell r="E1788" t="str">
            <v>PRABUMULIH BARAT</v>
          </cell>
          <cell r="F1788" t="str">
            <v>E0. On Production</v>
          </cell>
          <cell r="G1788" t="str">
            <v>PT PERTAMINA EP</v>
          </cell>
          <cell r="H1788">
            <v>256.63299999999998</v>
          </cell>
          <cell r="I1788">
            <v>23.462</v>
          </cell>
          <cell r="K1788">
            <v>2144.0430000000001</v>
          </cell>
          <cell r="L1788">
            <v>116.60000000000001</v>
          </cell>
          <cell r="M1788">
            <v>0.18</v>
          </cell>
          <cell r="N1788">
            <v>33.49</v>
          </cell>
          <cell r="P1788" t="str">
            <v/>
          </cell>
          <cell r="Q1788">
            <v>0.18838299999999999</v>
          </cell>
          <cell r="R1788">
            <v>69.617440000000002</v>
          </cell>
          <cell r="S1788">
            <v>0.43852600000000003</v>
          </cell>
          <cell r="T1788">
            <v>0.7835126</v>
          </cell>
          <cell r="U1788">
            <v>4.506102750064402</v>
          </cell>
          <cell r="V1788">
            <v>6.0832130408090832E-3</v>
          </cell>
          <cell r="AA1788">
            <v>76.573840000000004</v>
          </cell>
          <cell r="AB1788">
            <v>9.7766970000000004</v>
          </cell>
          <cell r="AC1788">
            <v>0.30239919999999998</v>
          </cell>
          <cell r="AD1788">
            <v>77.605613893599994</v>
          </cell>
          <cell r="AE1788">
            <v>22.93308</v>
          </cell>
          <cell r="AF1788">
            <v>26.191569999999999</v>
          </cell>
        </row>
        <row r="1789">
          <cell r="A1789" t="str">
            <v>PUDU - BASE1. Low Value</v>
          </cell>
          <cell r="B1789" t="str">
            <v>Oil-Gas</v>
          </cell>
          <cell r="C1789" t="str">
            <v>1. Low Value</v>
          </cell>
          <cell r="D1789" t="str">
            <v>PUDU - BASE</v>
          </cell>
          <cell r="E1789" t="str">
            <v>PUDU</v>
          </cell>
          <cell r="F1789" t="str">
            <v>E0. On Production</v>
          </cell>
          <cell r="G1789" t="str">
            <v>PT PERTAMINA HULU ROKAN</v>
          </cell>
          <cell r="H1789">
            <v>20.550999999999998</v>
          </cell>
          <cell r="K1789">
            <v>5000</v>
          </cell>
          <cell r="L1789" t="str">
            <v/>
          </cell>
          <cell r="M1789">
            <v>0.18</v>
          </cell>
          <cell r="N1789" t="str">
            <v/>
          </cell>
          <cell r="P1789" t="str">
            <v/>
          </cell>
          <cell r="Q1789">
            <v>0.1861575</v>
          </cell>
          <cell r="R1789">
            <v>59.854300000000002</v>
          </cell>
          <cell r="S1789">
            <v>0.41448230000000003</v>
          </cell>
          <cell r="T1789">
            <v>0.81928900000000004</v>
          </cell>
          <cell r="U1789">
            <v>3.783720144726697</v>
          </cell>
          <cell r="V1789">
            <v>5.1080006390987224E-3</v>
          </cell>
          <cell r="AA1789">
            <v>22.305099999999999</v>
          </cell>
          <cell r="AB1789">
            <v>9.6556160000000002</v>
          </cell>
          <cell r="AC1789">
            <v>0.33015299999999997</v>
          </cell>
          <cell r="AD1789">
            <v>6.7849743029999994</v>
          </cell>
          <cell r="AE1789">
            <v>4.7822760000000004</v>
          </cell>
          <cell r="AF1789">
            <v>39.62283</v>
          </cell>
        </row>
        <row r="1790">
          <cell r="A1790" t="str">
            <v>PUDU - BASE2. Middle Value</v>
          </cell>
          <cell r="B1790" t="str">
            <v>Oil-Gas</v>
          </cell>
          <cell r="C1790" t="str">
            <v>2. Middle Value</v>
          </cell>
          <cell r="D1790" t="str">
            <v>PUDU - BASE</v>
          </cell>
          <cell r="E1790" t="str">
            <v>PUDU</v>
          </cell>
          <cell r="F1790" t="str">
            <v>E0. On Production</v>
          </cell>
          <cell r="G1790" t="str">
            <v>PT PERTAMINA HULU ROKAN</v>
          </cell>
          <cell r="H1790">
            <v>20.550999999999998</v>
          </cell>
          <cell r="K1790">
            <v>5000</v>
          </cell>
          <cell r="L1790" t="str">
            <v/>
          </cell>
          <cell r="M1790">
            <v>0.18</v>
          </cell>
          <cell r="N1790" t="str">
            <v/>
          </cell>
          <cell r="P1790" t="str">
            <v/>
          </cell>
          <cell r="Q1790">
            <v>0.1861575</v>
          </cell>
          <cell r="R1790">
            <v>59.854300000000002</v>
          </cell>
          <cell r="S1790">
            <v>0.41448230000000003</v>
          </cell>
          <cell r="T1790">
            <v>0.81928900000000004</v>
          </cell>
          <cell r="U1790">
            <v>3.783720144726697</v>
          </cell>
          <cell r="V1790">
            <v>5.1080006390987224E-3</v>
          </cell>
          <cell r="AA1790">
            <v>22.305099999999999</v>
          </cell>
          <cell r="AB1790">
            <v>9.6556160000000002</v>
          </cell>
          <cell r="AC1790">
            <v>0.33015299999999997</v>
          </cell>
          <cell r="AD1790">
            <v>6.7849743029999994</v>
          </cell>
          <cell r="AE1790">
            <v>4.7822760000000004</v>
          </cell>
          <cell r="AF1790">
            <v>39.62283</v>
          </cell>
        </row>
        <row r="1791">
          <cell r="A1791" t="str">
            <v>PUDU - BASE3. High Value</v>
          </cell>
          <cell r="B1791" t="str">
            <v>Oil-Gas</v>
          </cell>
          <cell r="C1791" t="str">
            <v>3. High Value</v>
          </cell>
          <cell r="D1791" t="str">
            <v>PUDU - BASE</v>
          </cell>
          <cell r="E1791" t="str">
            <v>PUDU</v>
          </cell>
          <cell r="F1791" t="str">
            <v>E0. On Production</v>
          </cell>
          <cell r="G1791" t="str">
            <v>PT PERTAMINA HULU ROKAN</v>
          </cell>
          <cell r="H1791">
            <v>20.550999999999998</v>
          </cell>
          <cell r="K1791">
            <v>5000</v>
          </cell>
          <cell r="L1791" t="str">
            <v/>
          </cell>
          <cell r="M1791">
            <v>0.18</v>
          </cell>
          <cell r="N1791" t="str">
            <v/>
          </cell>
          <cell r="P1791" t="str">
            <v/>
          </cell>
          <cell r="Q1791">
            <v>0.1861575</v>
          </cell>
          <cell r="R1791">
            <v>59.854300000000002</v>
          </cell>
          <cell r="S1791">
            <v>0.41448230000000003</v>
          </cell>
          <cell r="T1791">
            <v>0.81928900000000004</v>
          </cell>
          <cell r="U1791">
            <v>3.783720144726697</v>
          </cell>
          <cell r="V1791">
            <v>5.1080006390987224E-3</v>
          </cell>
          <cell r="AA1791">
            <v>22.305099999999999</v>
          </cell>
          <cell r="AB1791">
            <v>9.6556160000000002</v>
          </cell>
          <cell r="AC1791">
            <v>0.33015299999999997</v>
          </cell>
          <cell r="AD1791">
            <v>6.7849743029999994</v>
          </cell>
          <cell r="AE1791">
            <v>4.7822760000000004</v>
          </cell>
          <cell r="AF1791">
            <v>39.62283</v>
          </cell>
        </row>
        <row r="1792">
          <cell r="A1792" t="str">
            <v>PUKAT - BASE1. Low Value</v>
          </cell>
          <cell r="B1792" t="str">
            <v>Oil-Gas</v>
          </cell>
          <cell r="C1792" t="str">
            <v>1. Low Value</v>
          </cell>
          <cell r="D1792" t="str">
            <v>PUKAT - BASE</v>
          </cell>
          <cell r="E1792" t="str">
            <v>PUKAT</v>
          </cell>
          <cell r="F1792" t="str">
            <v>E0. On Production</v>
          </cell>
          <cell r="G1792" t="str">
            <v>PT PERTAMINA HULU ROKAN</v>
          </cell>
          <cell r="H1792">
            <v>1.373</v>
          </cell>
          <cell r="K1792">
            <v>5500</v>
          </cell>
          <cell r="L1792" t="str">
            <v/>
          </cell>
          <cell r="M1792">
            <v>0.18</v>
          </cell>
          <cell r="N1792" t="str">
            <v/>
          </cell>
          <cell r="P1792" t="str">
            <v/>
          </cell>
          <cell r="Q1792">
            <v>0.1791005</v>
          </cell>
          <cell r="R1792">
            <v>73.828739999999996</v>
          </cell>
          <cell r="S1792">
            <v>0.46080769999999999</v>
          </cell>
          <cell r="T1792">
            <v>0.81928900000000004</v>
          </cell>
          <cell r="U1792">
            <v>4.9920520655915155</v>
          </cell>
          <cell r="V1792">
            <v>6.7392418482623831E-3</v>
          </cell>
          <cell r="AA1792">
            <v>32.92163</v>
          </cell>
          <cell r="AB1792">
            <v>4.1281840000000001</v>
          </cell>
          <cell r="AC1792">
            <v>0.31871440000000001</v>
          </cell>
          <cell r="AD1792">
            <v>0.43759487120000001</v>
          </cell>
          <cell r="AE1792">
            <v>5.9330299999999996</v>
          </cell>
          <cell r="AF1792">
            <v>3.500067</v>
          </cell>
        </row>
        <row r="1793">
          <cell r="A1793" t="str">
            <v>PUKAT - BASE2. Middle Value</v>
          </cell>
          <cell r="B1793" t="str">
            <v>Oil-Gas</v>
          </cell>
          <cell r="C1793" t="str">
            <v>2. Middle Value</v>
          </cell>
          <cell r="D1793" t="str">
            <v>PUKAT - BASE</v>
          </cell>
          <cell r="E1793" t="str">
            <v>PUKAT</v>
          </cell>
          <cell r="F1793" t="str">
            <v>E0. On Production</v>
          </cell>
          <cell r="G1793" t="str">
            <v>PT PERTAMINA HULU ROKAN</v>
          </cell>
          <cell r="H1793">
            <v>1.373</v>
          </cell>
          <cell r="K1793">
            <v>5500</v>
          </cell>
          <cell r="L1793" t="str">
            <v/>
          </cell>
          <cell r="M1793">
            <v>0.18</v>
          </cell>
          <cell r="N1793" t="str">
            <v/>
          </cell>
          <cell r="P1793" t="str">
            <v/>
          </cell>
          <cell r="Q1793">
            <v>0.1791005</v>
          </cell>
          <cell r="R1793">
            <v>73.828739999999996</v>
          </cell>
          <cell r="S1793">
            <v>0.46080769999999999</v>
          </cell>
          <cell r="T1793">
            <v>0.81928900000000004</v>
          </cell>
          <cell r="U1793">
            <v>4.9920520655915155</v>
          </cell>
          <cell r="V1793">
            <v>6.7392418482623831E-3</v>
          </cell>
          <cell r="AA1793">
            <v>32.92163</v>
          </cell>
          <cell r="AB1793">
            <v>4.1281840000000001</v>
          </cell>
          <cell r="AC1793">
            <v>0.31871440000000001</v>
          </cell>
          <cell r="AD1793">
            <v>0.43759487120000001</v>
          </cell>
          <cell r="AE1793">
            <v>5.9330299999999996</v>
          </cell>
          <cell r="AF1793">
            <v>3.500067</v>
          </cell>
        </row>
        <row r="1794">
          <cell r="A1794" t="str">
            <v>PUKAT - BASE3. High Value</v>
          </cell>
          <cell r="B1794" t="str">
            <v>Oil-Gas</v>
          </cell>
          <cell r="C1794" t="str">
            <v>3. High Value</v>
          </cell>
          <cell r="D1794" t="str">
            <v>PUKAT - BASE</v>
          </cell>
          <cell r="E1794" t="str">
            <v>PUKAT</v>
          </cell>
          <cell r="F1794" t="str">
            <v>E0. On Production</v>
          </cell>
          <cell r="G1794" t="str">
            <v>PT PERTAMINA HULU ROKAN</v>
          </cell>
          <cell r="H1794">
            <v>1.373</v>
          </cell>
          <cell r="K1794">
            <v>5500</v>
          </cell>
          <cell r="L1794" t="str">
            <v/>
          </cell>
          <cell r="M1794">
            <v>0.18</v>
          </cell>
          <cell r="N1794" t="str">
            <v/>
          </cell>
          <cell r="P1794" t="str">
            <v/>
          </cell>
          <cell r="Q1794">
            <v>0.1791005</v>
          </cell>
          <cell r="R1794">
            <v>73.828739999999996</v>
          </cell>
          <cell r="S1794">
            <v>0.46080769999999999</v>
          </cell>
          <cell r="T1794">
            <v>0.81928900000000004</v>
          </cell>
          <cell r="U1794">
            <v>4.9920520655915155</v>
          </cell>
          <cell r="V1794">
            <v>6.7392418482623831E-3</v>
          </cell>
          <cell r="AA1794">
            <v>32.92163</v>
          </cell>
          <cell r="AB1794">
            <v>4.1281840000000001</v>
          </cell>
          <cell r="AC1794">
            <v>0.31871440000000001</v>
          </cell>
          <cell r="AD1794">
            <v>0.43759487120000001</v>
          </cell>
          <cell r="AE1794">
            <v>5.9330299999999996</v>
          </cell>
          <cell r="AF1794">
            <v>3.500067</v>
          </cell>
        </row>
        <row r="1795">
          <cell r="A1795" t="str">
            <v>PENGEMBANGAN LAPANGAN PULAU PANJANG POFD1. Low Value</v>
          </cell>
          <cell r="B1795" t="str">
            <v>Oil-Gas</v>
          </cell>
          <cell r="C1795" t="str">
            <v>1. Low Value</v>
          </cell>
          <cell r="D1795" t="str">
            <v>PENGEMBANGAN LAPANGAN PULAU PANJANG POFD</v>
          </cell>
          <cell r="E1795" t="str">
            <v>PULAU PANJANG</v>
          </cell>
          <cell r="F1795" t="str">
            <v>E0. On Production</v>
          </cell>
          <cell r="G1795" t="str">
            <v>PT PERTAMINA EP</v>
          </cell>
          <cell r="H1795">
            <v>4.633</v>
          </cell>
          <cell r="K1795">
            <v>1640</v>
          </cell>
          <cell r="L1795">
            <v>117</v>
          </cell>
          <cell r="M1795">
            <v>0.25</v>
          </cell>
          <cell r="N1795" t="str">
            <v/>
          </cell>
          <cell r="P1795">
            <v>0.98</v>
          </cell>
          <cell r="Q1795">
            <v>0.2555866</v>
          </cell>
          <cell r="R1795">
            <v>56.133009999999999</v>
          </cell>
          <cell r="S1795">
            <v>0.6160525</v>
          </cell>
          <cell r="T1795">
            <v>0.97869980000000001</v>
          </cell>
          <cell r="U1795">
            <v>8.6501499391536534</v>
          </cell>
          <cell r="V1795">
            <v>1.1677653136973261E-2</v>
          </cell>
          <cell r="X1795">
            <v>8.6574341477157439</v>
          </cell>
          <cell r="Z1795">
            <v>7.0171712227117418</v>
          </cell>
          <cell r="AA1795">
            <v>33.791310000000003</v>
          </cell>
          <cell r="AB1795">
            <v>6.9603989999999998</v>
          </cell>
          <cell r="AC1795">
            <v>0.3328952</v>
          </cell>
          <cell r="AD1795">
            <v>1.5423034616</v>
          </cell>
          <cell r="AE1795">
            <v>10.259790000000001</v>
          </cell>
          <cell r="AF1795">
            <v>8.6975069999999999</v>
          </cell>
        </row>
        <row r="1796">
          <cell r="A1796" t="str">
            <v>PENGEMBANGAN LAPANGAN PULAU PANJANG POFD2. Middle Value</v>
          </cell>
          <cell r="B1796" t="str">
            <v>Oil-Gas</v>
          </cell>
          <cell r="C1796" t="str">
            <v>2. Middle Value</v>
          </cell>
          <cell r="D1796" t="str">
            <v>PENGEMBANGAN LAPANGAN PULAU PANJANG POFD</v>
          </cell>
          <cell r="E1796" t="str">
            <v>PULAU PANJANG</v>
          </cell>
          <cell r="F1796" t="str">
            <v>E0. On Production</v>
          </cell>
          <cell r="G1796" t="str">
            <v>PT PERTAMINA EP</v>
          </cell>
          <cell r="H1796">
            <v>7.9409999999999998</v>
          </cell>
          <cell r="K1796">
            <v>1640</v>
          </cell>
          <cell r="L1796">
            <v>117</v>
          </cell>
          <cell r="M1796">
            <v>0.25</v>
          </cell>
          <cell r="N1796" t="str">
            <v/>
          </cell>
          <cell r="P1796">
            <v>0.98</v>
          </cell>
          <cell r="Q1796">
            <v>0.2555866</v>
          </cell>
          <cell r="R1796">
            <v>56.133009999999999</v>
          </cell>
          <cell r="S1796">
            <v>0.6160525</v>
          </cell>
          <cell r="T1796">
            <v>0.97869980000000001</v>
          </cell>
          <cell r="U1796">
            <v>8.6501499391536534</v>
          </cell>
          <cell r="V1796">
            <v>1.1677653136973261E-2</v>
          </cell>
          <cell r="X1796">
            <v>8.6574341477157439</v>
          </cell>
          <cell r="Z1796">
            <v>7.0171712227117418</v>
          </cell>
          <cell r="AA1796">
            <v>33.791310000000003</v>
          </cell>
          <cell r="AB1796">
            <v>6.9603989999999998</v>
          </cell>
          <cell r="AC1796">
            <v>0.3328952</v>
          </cell>
          <cell r="AD1796">
            <v>2.6435207832000001</v>
          </cell>
          <cell r="AE1796">
            <v>10.259790000000001</v>
          </cell>
          <cell r="AF1796">
            <v>8.6975069999999999</v>
          </cell>
        </row>
        <row r="1797">
          <cell r="A1797" t="str">
            <v>PENGEMBANGAN LAPANGAN PULAU PANJANG POFD3. High Value</v>
          </cell>
          <cell r="B1797" t="str">
            <v>Oil-Gas</v>
          </cell>
          <cell r="C1797" t="str">
            <v>3. High Value</v>
          </cell>
          <cell r="D1797" t="str">
            <v>PENGEMBANGAN LAPANGAN PULAU PANJANG POFD</v>
          </cell>
          <cell r="E1797" t="str">
            <v>PULAU PANJANG</v>
          </cell>
          <cell r="F1797" t="str">
            <v>E0. On Production</v>
          </cell>
          <cell r="G1797" t="str">
            <v>PT PERTAMINA EP</v>
          </cell>
          <cell r="H1797">
            <v>11.355</v>
          </cell>
          <cell r="K1797">
            <v>1640</v>
          </cell>
          <cell r="L1797">
            <v>117</v>
          </cell>
          <cell r="M1797">
            <v>0.25</v>
          </cell>
          <cell r="N1797" t="str">
            <v/>
          </cell>
          <cell r="P1797">
            <v>0.98</v>
          </cell>
          <cell r="Q1797">
            <v>0.2555866</v>
          </cell>
          <cell r="R1797">
            <v>56.133009999999999</v>
          </cell>
          <cell r="S1797">
            <v>0.6160525</v>
          </cell>
          <cell r="T1797">
            <v>0.97869980000000001</v>
          </cell>
          <cell r="U1797">
            <v>8.6501499391536534</v>
          </cell>
          <cell r="V1797">
            <v>1.1677653136973261E-2</v>
          </cell>
          <cell r="X1797">
            <v>8.6574341477157439</v>
          </cell>
          <cell r="Z1797">
            <v>7.0171712227117418</v>
          </cell>
          <cell r="AA1797">
            <v>33.791310000000003</v>
          </cell>
          <cell r="AB1797">
            <v>6.9603989999999998</v>
          </cell>
          <cell r="AC1797">
            <v>0.3328952</v>
          </cell>
          <cell r="AD1797">
            <v>3.7800249960000003</v>
          </cell>
          <cell r="AE1797">
            <v>10.259790000000001</v>
          </cell>
          <cell r="AF1797">
            <v>8.6975069999999999</v>
          </cell>
        </row>
        <row r="1798">
          <cell r="A1798" t="str">
            <v>PULAU PANJANG - BASE1. Low Value</v>
          </cell>
          <cell r="B1798" t="str">
            <v>Oil-Gas</v>
          </cell>
          <cell r="C1798" t="str">
            <v>1. Low Value</v>
          </cell>
          <cell r="D1798" t="str">
            <v>PULAU PANJANG - BASE</v>
          </cell>
          <cell r="E1798" t="str">
            <v>PULAU PANJANG</v>
          </cell>
          <cell r="F1798" t="str">
            <v>E0. On Production</v>
          </cell>
          <cell r="G1798" t="str">
            <v>PT PERTAMINA EP</v>
          </cell>
          <cell r="H1798">
            <v>4.633</v>
          </cell>
          <cell r="I1798">
            <v>0.27100000000000002</v>
          </cell>
          <cell r="K1798">
            <v>1640</v>
          </cell>
          <cell r="L1798">
            <v>117</v>
          </cell>
          <cell r="M1798">
            <v>0.25</v>
          </cell>
          <cell r="N1798" t="str">
            <v/>
          </cell>
          <cell r="P1798">
            <v>0.98</v>
          </cell>
          <cell r="Q1798">
            <v>0.2555866</v>
          </cell>
          <cell r="R1798">
            <v>56.133009999999999</v>
          </cell>
          <cell r="S1798">
            <v>0.6160525</v>
          </cell>
          <cell r="T1798">
            <v>0.97869980000000001</v>
          </cell>
          <cell r="U1798">
            <v>8.6501499391536534</v>
          </cell>
          <cell r="V1798">
            <v>1.1677653136973261E-2</v>
          </cell>
          <cell r="X1798">
            <v>8.6574341477157439</v>
          </cell>
          <cell r="Z1798">
            <v>7.0171712227117418</v>
          </cell>
          <cell r="AA1798">
            <v>33.791310000000003</v>
          </cell>
          <cell r="AB1798">
            <v>6.9603989999999998</v>
          </cell>
          <cell r="AC1798">
            <v>0.3328952</v>
          </cell>
          <cell r="AD1798">
            <v>1.5423034616</v>
          </cell>
          <cell r="AE1798">
            <v>10.259790000000001</v>
          </cell>
          <cell r="AF1798">
            <v>8.6975069999999999</v>
          </cell>
        </row>
        <row r="1799">
          <cell r="A1799" t="str">
            <v>PULAU PANJANG - BASE2. Middle Value</v>
          </cell>
          <cell r="B1799" t="str">
            <v>Oil-Gas</v>
          </cell>
          <cell r="C1799" t="str">
            <v>2. Middle Value</v>
          </cell>
          <cell r="D1799" t="str">
            <v>PULAU PANJANG - BASE</v>
          </cell>
          <cell r="E1799" t="str">
            <v>PULAU PANJANG</v>
          </cell>
          <cell r="F1799" t="str">
            <v>E0. On Production</v>
          </cell>
          <cell r="G1799" t="str">
            <v>PT PERTAMINA EP</v>
          </cell>
          <cell r="H1799">
            <v>7.9409999999999998</v>
          </cell>
          <cell r="I1799">
            <v>0.27100000000000002</v>
          </cell>
          <cell r="K1799">
            <v>1640</v>
          </cell>
          <cell r="L1799">
            <v>117</v>
          </cell>
          <cell r="M1799">
            <v>0.25</v>
          </cell>
          <cell r="N1799" t="str">
            <v/>
          </cell>
          <cell r="P1799">
            <v>0.98</v>
          </cell>
          <cell r="Q1799">
            <v>0.2555866</v>
          </cell>
          <cell r="R1799">
            <v>56.133009999999999</v>
          </cell>
          <cell r="S1799">
            <v>0.6160525</v>
          </cell>
          <cell r="T1799">
            <v>0.97869980000000001</v>
          </cell>
          <cell r="U1799">
            <v>8.6501499391536534</v>
          </cell>
          <cell r="V1799">
            <v>1.1677653136973261E-2</v>
          </cell>
          <cell r="X1799">
            <v>8.6574341477157439</v>
          </cell>
          <cell r="Z1799">
            <v>7.0171712227117418</v>
          </cell>
          <cell r="AA1799">
            <v>33.791310000000003</v>
          </cell>
          <cell r="AB1799">
            <v>6.9603989999999998</v>
          </cell>
          <cell r="AC1799">
            <v>0.3328952</v>
          </cell>
          <cell r="AD1799">
            <v>2.6435207832000001</v>
          </cell>
          <cell r="AE1799">
            <v>10.259790000000001</v>
          </cell>
          <cell r="AF1799">
            <v>8.6975069999999999</v>
          </cell>
        </row>
        <row r="1800">
          <cell r="A1800" t="str">
            <v>PULAU PANJANG - BASE3. High Value</v>
          </cell>
          <cell r="B1800" t="str">
            <v>Oil-Gas</v>
          </cell>
          <cell r="C1800" t="str">
            <v>3. High Value</v>
          </cell>
          <cell r="D1800" t="str">
            <v>PULAU PANJANG - BASE</v>
          </cell>
          <cell r="E1800" t="str">
            <v>PULAU PANJANG</v>
          </cell>
          <cell r="F1800" t="str">
            <v>E0. On Production</v>
          </cell>
          <cell r="G1800" t="str">
            <v>PT PERTAMINA EP</v>
          </cell>
          <cell r="H1800">
            <v>11.355</v>
          </cell>
          <cell r="I1800">
            <v>0.27100000000000002</v>
          </cell>
          <cell r="K1800">
            <v>1640</v>
          </cell>
          <cell r="L1800">
            <v>117</v>
          </cell>
          <cell r="M1800">
            <v>0.25</v>
          </cell>
          <cell r="N1800" t="str">
            <v/>
          </cell>
          <cell r="P1800">
            <v>0.98</v>
          </cell>
          <cell r="Q1800">
            <v>0.2555866</v>
          </cell>
          <cell r="R1800">
            <v>56.133009999999999</v>
          </cell>
          <cell r="S1800">
            <v>0.6160525</v>
          </cell>
          <cell r="T1800">
            <v>0.97869980000000001</v>
          </cell>
          <cell r="U1800">
            <v>8.6501499391536534</v>
          </cell>
          <cell r="V1800">
            <v>1.1677653136973261E-2</v>
          </cell>
          <cell r="X1800">
            <v>8.6574341477157439</v>
          </cell>
          <cell r="Z1800">
            <v>7.0171712227117418</v>
          </cell>
          <cell r="AA1800">
            <v>33.791310000000003</v>
          </cell>
          <cell r="AB1800">
            <v>6.9603989999999998</v>
          </cell>
          <cell r="AC1800">
            <v>0.3328952</v>
          </cell>
          <cell r="AD1800">
            <v>3.7800249960000003</v>
          </cell>
          <cell r="AE1800">
            <v>10.259790000000001</v>
          </cell>
          <cell r="AF1800">
            <v>8.6975069999999999</v>
          </cell>
        </row>
        <row r="1801">
          <cell r="A1801" t="str">
            <v>PUNCAK - BASE1. Low Value</v>
          </cell>
          <cell r="B1801" t="str">
            <v>Oil-Gas</v>
          </cell>
          <cell r="C1801" t="str">
            <v>1. Low Value</v>
          </cell>
          <cell r="D1801" t="str">
            <v>PUNCAK - BASE</v>
          </cell>
          <cell r="E1801" t="str">
            <v>PUNCAK</v>
          </cell>
          <cell r="F1801" t="str">
            <v>E0. On Production</v>
          </cell>
          <cell r="G1801" t="str">
            <v>PT PERTAMINA HULU ROKAN</v>
          </cell>
          <cell r="H1801">
            <v>5.7309999999999999</v>
          </cell>
          <cell r="K1801">
            <v>1280</v>
          </cell>
          <cell r="L1801" t="str">
            <v/>
          </cell>
          <cell r="M1801">
            <v>0.33</v>
          </cell>
          <cell r="N1801" t="str">
            <v/>
          </cell>
          <cell r="P1801" t="str">
            <v/>
          </cell>
          <cell r="Q1801">
            <v>0.33067099999999999</v>
          </cell>
          <cell r="R1801">
            <v>325.2355</v>
          </cell>
          <cell r="S1801">
            <v>0.74993319999999997</v>
          </cell>
          <cell r="T1801">
            <v>0.77762149999999997</v>
          </cell>
          <cell r="U1801">
            <v>62.716944577200657</v>
          </cell>
          <cell r="V1801">
            <v>8.4667517873682485E-2</v>
          </cell>
          <cell r="AA1801">
            <v>19.144469999999998</v>
          </cell>
          <cell r="AB1801">
            <v>5.7756749999999997</v>
          </cell>
          <cell r="AC1801">
            <v>0.28970069999999998</v>
          </cell>
          <cell r="AD1801">
            <v>1.6602747116999999</v>
          </cell>
          <cell r="AE1801">
            <v>2.1747390000000002</v>
          </cell>
          <cell r="AF1801">
            <v>3.4185140000000001</v>
          </cell>
        </row>
        <row r="1802">
          <cell r="A1802" t="str">
            <v>PUNCAK - BASE2. Middle Value</v>
          </cell>
          <cell r="B1802" t="str">
            <v>Oil-Gas</v>
          </cell>
          <cell r="C1802" t="str">
            <v>2. Middle Value</v>
          </cell>
          <cell r="D1802" t="str">
            <v>PUNCAK - BASE</v>
          </cell>
          <cell r="E1802" t="str">
            <v>PUNCAK</v>
          </cell>
          <cell r="F1802" t="str">
            <v>E0. On Production</v>
          </cell>
          <cell r="G1802" t="str">
            <v>PT PERTAMINA HULU ROKAN</v>
          </cell>
          <cell r="H1802">
            <v>5.7309999999999999</v>
          </cell>
          <cell r="K1802">
            <v>1280</v>
          </cell>
          <cell r="L1802" t="str">
            <v/>
          </cell>
          <cell r="M1802">
            <v>0.33</v>
          </cell>
          <cell r="N1802" t="str">
            <v/>
          </cell>
          <cell r="P1802" t="str">
            <v/>
          </cell>
          <cell r="Q1802">
            <v>0.33067099999999999</v>
          </cell>
          <cell r="R1802">
            <v>325.2355</v>
          </cell>
          <cell r="S1802">
            <v>0.74993319999999997</v>
          </cell>
          <cell r="T1802">
            <v>0.77762149999999997</v>
          </cell>
          <cell r="U1802">
            <v>62.716944577200657</v>
          </cell>
          <cell r="V1802">
            <v>8.4667517873682485E-2</v>
          </cell>
          <cell r="AA1802">
            <v>19.144469999999998</v>
          </cell>
          <cell r="AB1802">
            <v>5.7756749999999997</v>
          </cell>
          <cell r="AC1802">
            <v>0.28970069999999998</v>
          </cell>
          <cell r="AD1802">
            <v>1.6602747116999999</v>
          </cell>
          <cell r="AE1802">
            <v>2.1747390000000002</v>
          </cell>
          <cell r="AF1802">
            <v>3.4185140000000001</v>
          </cell>
        </row>
        <row r="1803">
          <cell r="A1803" t="str">
            <v>PUNCAK - BASE3. High Value</v>
          </cell>
          <cell r="B1803" t="str">
            <v>Oil-Gas</v>
          </cell>
          <cell r="C1803" t="str">
            <v>3. High Value</v>
          </cell>
          <cell r="D1803" t="str">
            <v>PUNCAK - BASE</v>
          </cell>
          <cell r="E1803" t="str">
            <v>PUNCAK</v>
          </cell>
          <cell r="F1803" t="str">
            <v>E0. On Production</v>
          </cell>
          <cell r="G1803" t="str">
            <v>PT PERTAMINA HULU ROKAN</v>
          </cell>
          <cell r="H1803">
            <v>5.7309999999999999</v>
          </cell>
          <cell r="K1803">
            <v>1280</v>
          </cell>
          <cell r="L1803" t="str">
            <v/>
          </cell>
          <cell r="M1803">
            <v>0.33</v>
          </cell>
          <cell r="N1803" t="str">
            <v/>
          </cell>
          <cell r="P1803" t="str">
            <v/>
          </cell>
          <cell r="Q1803">
            <v>0.33067099999999999</v>
          </cell>
          <cell r="R1803">
            <v>325.2355</v>
          </cell>
          <cell r="S1803">
            <v>0.74993319999999997</v>
          </cell>
          <cell r="T1803">
            <v>0.77762149999999997</v>
          </cell>
          <cell r="U1803">
            <v>62.716944577200657</v>
          </cell>
          <cell r="V1803">
            <v>8.4667517873682485E-2</v>
          </cell>
          <cell r="AA1803">
            <v>19.144469999999998</v>
          </cell>
          <cell r="AB1803">
            <v>5.7756749999999997</v>
          </cell>
          <cell r="AC1803">
            <v>0.28970069999999998</v>
          </cell>
          <cell r="AD1803">
            <v>1.6602747116999999</v>
          </cell>
          <cell r="AE1803">
            <v>2.1747390000000002</v>
          </cell>
          <cell r="AF1803">
            <v>3.4185140000000001</v>
          </cell>
        </row>
        <row r="1804">
          <cell r="A1804" t="str">
            <v>PUNGUT - BASE1. Low Value</v>
          </cell>
          <cell r="B1804" t="str">
            <v>Oil-Gas</v>
          </cell>
          <cell r="C1804" t="str">
            <v>1. Low Value</v>
          </cell>
          <cell r="D1804" t="str">
            <v>PUNGUT - BASE</v>
          </cell>
          <cell r="E1804" t="str">
            <v>PUNGUT</v>
          </cell>
          <cell r="F1804" t="str">
            <v>E0. On Production</v>
          </cell>
          <cell r="G1804" t="str">
            <v>PT PERTAMINA HULU ROKAN</v>
          </cell>
          <cell r="H1804">
            <v>42.429000000000002</v>
          </cell>
          <cell r="K1804">
            <v>2630</v>
          </cell>
          <cell r="L1804" t="str">
            <v/>
          </cell>
          <cell r="M1804">
            <v>0.185</v>
          </cell>
          <cell r="N1804">
            <v>662</v>
          </cell>
          <cell r="P1804" t="str">
            <v/>
          </cell>
          <cell r="Q1804">
            <v>0.1980941</v>
          </cell>
          <cell r="R1804">
            <v>580.58870000000002</v>
          </cell>
          <cell r="S1804">
            <v>0.55532000000000004</v>
          </cell>
          <cell r="T1804">
            <v>0.78080070000000001</v>
          </cell>
          <cell r="U1804">
            <v>49.868192662980064</v>
          </cell>
          <cell r="V1804">
            <v>6.732177599027997E-2</v>
          </cell>
          <cell r="AA1804">
            <v>15.43174</v>
          </cell>
          <cell r="AB1804">
            <v>34.132669999999997</v>
          </cell>
          <cell r="AC1804">
            <v>0.4873152</v>
          </cell>
          <cell r="AD1804">
            <v>20.676296620800002</v>
          </cell>
          <cell r="AE1804">
            <v>32.189990000000002</v>
          </cell>
          <cell r="AF1804">
            <v>29.880389999999998</v>
          </cell>
        </row>
        <row r="1805">
          <cell r="A1805" t="str">
            <v>PUNGUT - BASE2. Middle Value</v>
          </cell>
          <cell r="B1805" t="str">
            <v>Oil-Gas</v>
          </cell>
          <cell r="C1805" t="str">
            <v>2. Middle Value</v>
          </cell>
          <cell r="D1805" t="str">
            <v>PUNGUT - BASE</v>
          </cell>
          <cell r="E1805" t="str">
            <v>PUNGUT</v>
          </cell>
          <cell r="F1805" t="str">
            <v>E0. On Production</v>
          </cell>
          <cell r="G1805" t="str">
            <v>PT PERTAMINA HULU ROKAN</v>
          </cell>
          <cell r="H1805">
            <v>42.429000000000002</v>
          </cell>
          <cell r="K1805">
            <v>2630</v>
          </cell>
          <cell r="L1805" t="str">
            <v/>
          </cell>
          <cell r="M1805">
            <v>0.185</v>
          </cell>
          <cell r="N1805">
            <v>662</v>
          </cell>
          <cell r="P1805" t="str">
            <v/>
          </cell>
          <cell r="Q1805">
            <v>0.1980941</v>
          </cell>
          <cell r="R1805">
            <v>580.58870000000002</v>
          </cell>
          <cell r="S1805">
            <v>0.55532000000000004</v>
          </cell>
          <cell r="T1805">
            <v>0.78080070000000001</v>
          </cell>
          <cell r="U1805">
            <v>49.868192662980064</v>
          </cell>
          <cell r="V1805">
            <v>6.732177599027997E-2</v>
          </cell>
          <cell r="AA1805">
            <v>15.43174</v>
          </cell>
          <cell r="AB1805">
            <v>34.132669999999997</v>
          </cell>
          <cell r="AC1805">
            <v>0.4873152</v>
          </cell>
          <cell r="AD1805">
            <v>20.676296620800002</v>
          </cell>
          <cell r="AE1805">
            <v>32.189990000000002</v>
          </cell>
          <cell r="AF1805">
            <v>29.880389999999998</v>
          </cell>
        </row>
        <row r="1806">
          <cell r="A1806" t="str">
            <v>PUNGUT - BASE3. High Value</v>
          </cell>
          <cell r="B1806" t="str">
            <v>Oil-Gas</v>
          </cell>
          <cell r="C1806" t="str">
            <v>3. High Value</v>
          </cell>
          <cell r="D1806" t="str">
            <v>PUNGUT - BASE</v>
          </cell>
          <cell r="E1806" t="str">
            <v>PUNGUT</v>
          </cell>
          <cell r="F1806" t="str">
            <v>E0. On Production</v>
          </cell>
          <cell r="G1806" t="str">
            <v>PT PERTAMINA HULU ROKAN</v>
          </cell>
          <cell r="H1806">
            <v>42.429000000000002</v>
          </cell>
          <cell r="K1806">
            <v>2630</v>
          </cell>
          <cell r="L1806" t="str">
            <v/>
          </cell>
          <cell r="M1806">
            <v>0.185</v>
          </cell>
          <cell r="N1806">
            <v>662</v>
          </cell>
          <cell r="P1806" t="str">
            <v/>
          </cell>
          <cell r="Q1806">
            <v>0.1980941</v>
          </cell>
          <cell r="R1806">
            <v>580.58870000000002</v>
          </cell>
          <cell r="S1806">
            <v>0.55532000000000004</v>
          </cell>
          <cell r="T1806">
            <v>0.78080070000000001</v>
          </cell>
          <cell r="U1806">
            <v>49.868192662980064</v>
          </cell>
          <cell r="V1806">
            <v>6.732177599027997E-2</v>
          </cell>
          <cell r="AA1806">
            <v>15.43174</v>
          </cell>
          <cell r="AB1806">
            <v>34.132669999999997</v>
          </cell>
          <cell r="AC1806">
            <v>0.4873152</v>
          </cell>
          <cell r="AD1806">
            <v>20.676296620800002</v>
          </cell>
          <cell r="AE1806">
            <v>32.189990000000002</v>
          </cell>
          <cell r="AF1806">
            <v>29.880389999999998</v>
          </cell>
        </row>
        <row r="1807">
          <cell r="A1807" t="str">
            <v>PUSAKA - BASE1. Low Value</v>
          </cell>
          <cell r="B1807" t="str">
            <v>Oil-Gas</v>
          </cell>
          <cell r="C1807" t="str">
            <v>1. Low Value</v>
          </cell>
          <cell r="D1807" t="str">
            <v>PUSAKA - BASE</v>
          </cell>
          <cell r="E1807" t="str">
            <v>PUSAKA</v>
          </cell>
          <cell r="F1807" t="str">
            <v>E0. On Production</v>
          </cell>
          <cell r="G1807" t="str">
            <v>BOB PERTAMINA - BUMI SIAK PUSAKO</v>
          </cell>
          <cell r="H1807">
            <v>3.0619999999999998</v>
          </cell>
          <cell r="K1807">
            <v>1604.74</v>
          </cell>
          <cell r="L1807">
            <v>88</v>
          </cell>
          <cell r="M1807">
            <v>0.18855183657081573</v>
          </cell>
          <cell r="N1807">
            <v>44.62</v>
          </cell>
          <cell r="P1807" t="str">
            <v/>
          </cell>
          <cell r="Q1807">
            <v>0.1961859</v>
          </cell>
          <cell r="R1807">
            <v>107.35590000000001</v>
          </cell>
          <cell r="S1807">
            <v>0.54288539999999996</v>
          </cell>
          <cell r="T1807">
            <v>0.82090280000000004</v>
          </cell>
          <cell r="U1807">
            <v>9.3862822054650703</v>
          </cell>
          <cell r="V1807">
            <v>1.2671427502664756E-2</v>
          </cell>
          <cell r="AA1807">
            <v>112.3616</v>
          </cell>
          <cell r="AB1807">
            <v>12.8164</v>
          </cell>
          <cell r="AC1807">
            <v>0.33711930000000001</v>
          </cell>
          <cell r="AD1807">
            <v>1.0322592965999999</v>
          </cell>
          <cell r="AE1807">
            <v>6.8211690000000003</v>
          </cell>
          <cell r="AF1807">
            <v>22.041250000000002</v>
          </cell>
        </row>
        <row r="1808">
          <cell r="A1808" t="str">
            <v>PUSAKA - BASE2. Middle Value</v>
          </cell>
          <cell r="B1808" t="str">
            <v>Oil-Gas</v>
          </cell>
          <cell r="C1808" t="str">
            <v>2. Middle Value</v>
          </cell>
          <cell r="D1808" t="str">
            <v>PUSAKA - BASE</v>
          </cell>
          <cell r="E1808" t="str">
            <v>PUSAKA</v>
          </cell>
          <cell r="F1808" t="str">
            <v>E0. On Production</v>
          </cell>
          <cell r="G1808" t="str">
            <v>BOB PERTAMINA - BUMI SIAK PUSAKO</v>
          </cell>
          <cell r="H1808">
            <v>3.0619999999999998</v>
          </cell>
          <cell r="K1808">
            <v>1604.74</v>
          </cell>
          <cell r="L1808">
            <v>88</v>
          </cell>
          <cell r="M1808">
            <v>0.18855183657081573</v>
          </cell>
          <cell r="N1808">
            <v>44.62</v>
          </cell>
          <cell r="P1808" t="str">
            <v/>
          </cell>
          <cell r="Q1808">
            <v>0.1961859</v>
          </cell>
          <cell r="R1808">
            <v>107.35590000000001</v>
          </cell>
          <cell r="S1808">
            <v>0.54288539999999996</v>
          </cell>
          <cell r="T1808">
            <v>0.82090280000000004</v>
          </cell>
          <cell r="U1808">
            <v>9.3862822054650703</v>
          </cell>
          <cell r="V1808">
            <v>1.2671427502664756E-2</v>
          </cell>
          <cell r="AA1808">
            <v>112.3616</v>
          </cell>
          <cell r="AB1808">
            <v>12.8164</v>
          </cell>
          <cell r="AC1808">
            <v>0.33711930000000001</v>
          </cell>
          <cell r="AD1808">
            <v>1.0322592965999999</v>
          </cell>
          <cell r="AE1808">
            <v>6.8211690000000003</v>
          </cell>
          <cell r="AF1808">
            <v>22.041250000000002</v>
          </cell>
        </row>
        <row r="1809">
          <cell r="A1809" t="str">
            <v>PUSAKA - BASE3. High Value</v>
          </cell>
          <cell r="B1809" t="str">
            <v>Oil-Gas</v>
          </cell>
          <cell r="C1809" t="str">
            <v>3. High Value</v>
          </cell>
          <cell r="D1809" t="str">
            <v>PUSAKA - BASE</v>
          </cell>
          <cell r="E1809" t="str">
            <v>PUSAKA</v>
          </cell>
          <cell r="F1809" t="str">
            <v>E0. On Production</v>
          </cell>
          <cell r="G1809" t="str">
            <v>BOB PERTAMINA - BUMI SIAK PUSAKO</v>
          </cell>
          <cell r="H1809">
            <v>3.0619999999999998</v>
          </cell>
          <cell r="K1809">
            <v>1604.74</v>
          </cell>
          <cell r="L1809">
            <v>88</v>
          </cell>
          <cell r="M1809">
            <v>0.18855183657081573</v>
          </cell>
          <cell r="N1809">
            <v>44.62</v>
          </cell>
          <cell r="P1809" t="str">
            <v/>
          </cell>
          <cell r="Q1809">
            <v>0.1961859</v>
          </cell>
          <cell r="R1809">
            <v>107.35590000000001</v>
          </cell>
          <cell r="S1809">
            <v>0.54288539999999996</v>
          </cell>
          <cell r="T1809">
            <v>0.82090280000000004</v>
          </cell>
          <cell r="U1809">
            <v>9.3862822054650703</v>
          </cell>
          <cell r="V1809">
            <v>1.2671427502664756E-2</v>
          </cell>
          <cell r="AA1809">
            <v>112.3616</v>
          </cell>
          <cell r="AB1809">
            <v>12.8164</v>
          </cell>
          <cell r="AC1809">
            <v>0.33711930000000001</v>
          </cell>
          <cell r="AD1809">
            <v>1.0322592965999999</v>
          </cell>
          <cell r="AE1809">
            <v>6.8211690000000003</v>
          </cell>
          <cell r="AF1809">
            <v>22.041250000000002</v>
          </cell>
        </row>
        <row r="1810">
          <cell r="A1810" t="str">
            <v>PENGEMBANGAN LAPANGAN RAJA POFD1. Low Value</v>
          </cell>
          <cell r="B1810" t="str">
            <v>Oil-Gas</v>
          </cell>
          <cell r="C1810" t="str">
            <v>1. Low Value</v>
          </cell>
          <cell r="D1810" t="str">
            <v>PENGEMBANGAN LAPANGAN RAJA POFD</v>
          </cell>
          <cell r="E1810" t="str">
            <v>RAJA</v>
          </cell>
          <cell r="F1810" t="str">
            <v>E0. On Production</v>
          </cell>
          <cell r="G1810" t="str">
            <v>PT PERTAMINA EP</v>
          </cell>
          <cell r="H1810">
            <v>170.97200000000001</v>
          </cell>
          <cell r="I1810">
            <v>3.4489999999999998</v>
          </cell>
          <cell r="K1810">
            <v>6300</v>
          </cell>
          <cell r="L1810">
            <v>110.81999187222802</v>
          </cell>
          <cell r="M1810">
            <v>0.2</v>
          </cell>
          <cell r="N1810">
            <v>100</v>
          </cell>
          <cell r="P1810">
            <v>0.76</v>
          </cell>
          <cell r="Q1810">
            <v>0.20320849999999999</v>
          </cell>
          <cell r="R1810">
            <v>115.3147</v>
          </cell>
          <cell r="S1810">
            <v>0.63552359999999997</v>
          </cell>
          <cell r="T1810">
            <v>0.76002320000000001</v>
          </cell>
          <cell r="U1810">
            <v>11.318400977794759</v>
          </cell>
          <cell r="V1810">
            <v>1.5279776837810304E-2</v>
          </cell>
          <cell r="X1810">
            <v>11.642865537523809</v>
          </cell>
          <cell r="Z1810">
            <v>12.646646406438899</v>
          </cell>
          <cell r="AA1810">
            <v>68.957440000000005</v>
          </cell>
          <cell r="AB1810">
            <v>12.78416</v>
          </cell>
          <cell r="AC1810">
            <v>0.31877230000000001</v>
          </cell>
          <cell r="AD1810">
            <v>54.501137675600006</v>
          </cell>
          <cell r="AE1810">
            <v>4.314889</v>
          </cell>
          <cell r="AF1810">
            <v>11.63842</v>
          </cell>
        </row>
        <row r="1811">
          <cell r="A1811" t="str">
            <v>PENGEMBANGAN LAPANGAN RAJA POFD2. Middle Value</v>
          </cell>
          <cell r="B1811" t="str">
            <v>Oil-Gas</v>
          </cell>
          <cell r="C1811" t="str">
            <v>2. Middle Value</v>
          </cell>
          <cell r="D1811" t="str">
            <v>PENGEMBANGAN LAPANGAN RAJA POFD</v>
          </cell>
          <cell r="E1811" t="str">
            <v>RAJA</v>
          </cell>
          <cell r="F1811" t="str">
            <v>E0. On Production</v>
          </cell>
          <cell r="G1811" t="str">
            <v>PT PERTAMINA EP</v>
          </cell>
          <cell r="H1811">
            <v>170.97200000000001</v>
          </cell>
          <cell r="I1811">
            <v>3.4489999999999998</v>
          </cell>
          <cell r="K1811">
            <v>6300</v>
          </cell>
          <cell r="L1811">
            <v>110.81999187222802</v>
          </cell>
          <cell r="M1811">
            <v>0.2</v>
          </cell>
          <cell r="N1811">
            <v>100</v>
          </cell>
          <cell r="P1811">
            <v>0.76</v>
          </cell>
          <cell r="Q1811">
            <v>0.20320849999999999</v>
          </cell>
          <cell r="R1811">
            <v>115.3147</v>
          </cell>
          <cell r="S1811">
            <v>0.63552359999999997</v>
          </cell>
          <cell r="T1811">
            <v>0.76002320000000001</v>
          </cell>
          <cell r="U1811">
            <v>11.318400977794759</v>
          </cell>
          <cell r="V1811">
            <v>1.5279776837810304E-2</v>
          </cell>
          <cell r="X1811">
            <v>11.642865537523809</v>
          </cell>
          <cell r="Z1811">
            <v>12.646646406438899</v>
          </cell>
          <cell r="AA1811">
            <v>68.957440000000005</v>
          </cell>
          <cell r="AB1811">
            <v>12.78416</v>
          </cell>
          <cell r="AC1811">
            <v>0.31877230000000001</v>
          </cell>
          <cell r="AD1811">
            <v>54.501137675600006</v>
          </cell>
          <cell r="AE1811">
            <v>4.314889</v>
          </cell>
          <cell r="AF1811">
            <v>11.63842</v>
          </cell>
        </row>
        <row r="1812">
          <cell r="A1812" t="str">
            <v>PENGEMBANGAN LAPANGAN RAJA POFD3. High Value</v>
          </cell>
          <cell r="B1812" t="str">
            <v>Oil-Gas</v>
          </cell>
          <cell r="C1812" t="str">
            <v>3. High Value</v>
          </cell>
          <cell r="D1812" t="str">
            <v>PENGEMBANGAN LAPANGAN RAJA POFD</v>
          </cell>
          <cell r="E1812" t="str">
            <v>RAJA</v>
          </cell>
          <cell r="F1812" t="str">
            <v>E0. On Production</v>
          </cell>
          <cell r="G1812" t="str">
            <v>PT PERTAMINA EP</v>
          </cell>
          <cell r="H1812">
            <v>170.97200000000001</v>
          </cell>
          <cell r="I1812">
            <v>3.4489999999999998</v>
          </cell>
          <cell r="K1812">
            <v>6300</v>
          </cell>
          <cell r="L1812">
            <v>110.81999187222802</v>
          </cell>
          <cell r="M1812">
            <v>0.2</v>
          </cell>
          <cell r="N1812">
            <v>100</v>
          </cell>
          <cell r="P1812">
            <v>0.76</v>
          </cell>
          <cell r="Q1812">
            <v>0.20320849999999999</v>
          </cell>
          <cell r="R1812">
            <v>115.3147</v>
          </cell>
          <cell r="S1812">
            <v>0.63552359999999997</v>
          </cell>
          <cell r="T1812">
            <v>0.76002320000000001</v>
          </cell>
          <cell r="U1812">
            <v>11.318400977794759</v>
          </cell>
          <cell r="V1812">
            <v>1.5279776837810304E-2</v>
          </cell>
          <cell r="X1812">
            <v>11.642865537523809</v>
          </cell>
          <cell r="Z1812">
            <v>12.646646406438899</v>
          </cell>
          <cell r="AA1812">
            <v>68.957440000000005</v>
          </cell>
          <cell r="AB1812">
            <v>12.78416</v>
          </cell>
          <cell r="AC1812">
            <v>0.31877230000000001</v>
          </cell>
          <cell r="AD1812">
            <v>54.501137675600006</v>
          </cell>
          <cell r="AE1812">
            <v>4.314889</v>
          </cell>
          <cell r="AF1812">
            <v>11.63842</v>
          </cell>
        </row>
        <row r="1813">
          <cell r="A1813" t="str">
            <v>RAJA - BASE1. Low Value</v>
          </cell>
          <cell r="B1813" t="str">
            <v>Oil-Gas</v>
          </cell>
          <cell r="C1813" t="str">
            <v>1. Low Value</v>
          </cell>
          <cell r="D1813" t="str">
            <v>RAJA - BASE</v>
          </cell>
          <cell r="E1813" t="str">
            <v>RAJA</v>
          </cell>
          <cell r="F1813" t="str">
            <v>E0. On Production</v>
          </cell>
          <cell r="G1813" t="str">
            <v>PT PERTAMINA EP</v>
          </cell>
          <cell r="H1813">
            <v>170.97200000000001</v>
          </cell>
          <cell r="I1813">
            <v>2.1869999999999998</v>
          </cell>
          <cell r="K1813">
            <v>6300</v>
          </cell>
          <cell r="L1813">
            <v>110.81999187222802</v>
          </cell>
          <cell r="M1813">
            <v>0.2</v>
          </cell>
          <cell r="N1813">
            <v>100</v>
          </cell>
          <cell r="P1813">
            <v>0.76</v>
          </cell>
          <cell r="Q1813">
            <v>0.20320849999999999</v>
          </cell>
          <cell r="R1813">
            <v>115.3147</v>
          </cell>
          <cell r="S1813">
            <v>0.63552359999999997</v>
          </cell>
          <cell r="T1813">
            <v>0.76002320000000001</v>
          </cell>
          <cell r="U1813">
            <v>11.318400977794759</v>
          </cell>
          <cell r="V1813">
            <v>1.5279776837810304E-2</v>
          </cell>
          <cell r="X1813">
            <v>11.642865537523809</v>
          </cell>
          <cell r="Z1813">
            <v>12.646646406438899</v>
          </cell>
          <cell r="AA1813">
            <v>68.957440000000005</v>
          </cell>
          <cell r="AB1813">
            <v>12.78416</v>
          </cell>
          <cell r="AC1813">
            <v>0.31877230000000001</v>
          </cell>
          <cell r="AD1813">
            <v>54.501137675600006</v>
          </cell>
          <cell r="AE1813">
            <v>4.314889</v>
          </cell>
          <cell r="AF1813">
            <v>11.63842</v>
          </cell>
        </row>
        <row r="1814">
          <cell r="A1814" t="str">
            <v>RAJA - BASE2. Middle Value</v>
          </cell>
          <cell r="B1814" t="str">
            <v>Oil-Gas</v>
          </cell>
          <cell r="C1814" t="str">
            <v>2. Middle Value</v>
          </cell>
          <cell r="D1814" t="str">
            <v>RAJA - BASE</v>
          </cell>
          <cell r="E1814" t="str">
            <v>RAJA</v>
          </cell>
          <cell r="F1814" t="str">
            <v>E0. On Production</v>
          </cell>
          <cell r="G1814" t="str">
            <v>PT PERTAMINA EP</v>
          </cell>
          <cell r="H1814">
            <v>170.97200000000001</v>
          </cell>
          <cell r="I1814">
            <v>2.1869999999999998</v>
          </cell>
          <cell r="K1814">
            <v>6300</v>
          </cell>
          <cell r="L1814">
            <v>110.81999187222802</v>
          </cell>
          <cell r="M1814">
            <v>0.2</v>
          </cell>
          <cell r="N1814">
            <v>100</v>
          </cell>
          <cell r="P1814">
            <v>0.76</v>
          </cell>
          <cell r="Q1814">
            <v>0.20320849999999999</v>
          </cell>
          <cell r="R1814">
            <v>115.3147</v>
          </cell>
          <cell r="S1814">
            <v>0.63552359999999997</v>
          </cell>
          <cell r="T1814">
            <v>0.76002320000000001</v>
          </cell>
          <cell r="U1814">
            <v>11.318400977794759</v>
          </cell>
          <cell r="V1814">
            <v>1.5279776837810304E-2</v>
          </cell>
          <cell r="X1814">
            <v>11.642865537523809</v>
          </cell>
          <cell r="Z1814">
            <v>12.646646406438899</v>
          </cell>
          <cell r="AA1814">
            <v>68.957440000000005</v>
          </cell>
          <cell r="AB1814">
            <v>12.78416</v>
          </cell>
          <cell r="AC1814">
            <v>0.31877230000000001</v>
          </cell>
          <cell r="AD1814">
            <v>54.501137675600006</v>
          </cell>
          <cell r="AE1814">
            <v>4.314889</v>
          </cell>
          <cell r="AF1814">
            <v>11.63842</v>
          </cell>
        </row>
        <row r="1815">
          <cell r="A1815" t="str">
            <v>MILA - BASE1. Low Value</v>
          </cell>
          <cell r="B1815" t="str">
            <v>Gas</v>
          </cell>
          <cell r="C1815" t="str">
            <v>1. Low Value</v>
          </cell>
          <cell r="D1815" t="str">
            <v>MILA - BASE</v>
          </cell>
          <cell r="E1815" t="str">
            <v>MILA</v>
          </cell>
          <cell r="F1815" t="str">
            <v>E7. Production Not Viable</v>
          </cell>
          <cell r="G1815" t="str">
            <v>PT PERTAMINA HULU ENERGI OSES</v>
          </cell>
          <cell r="H1815">
            <v>121.97</v>
          </cell>
          <cell r="K1815">
            <v>5721</v>
          </cell>
          <cell r="L1815">
            <v>90.750000000000014</v>
          </cell>
          <cell r="M1815">
            <v>0.26200000000000001</v>
          </cell>
          <cell r="N1815">
            <v>300</v>
          </cell>
          <cell r="O1815">
            <v>0</v>
          </cell>
          <cell r="P1815" t="str">
            <v/>
          </cell>
          <cell r="Q1815">
            <v>0.25239279999999997</v>
          </cell>
          <cell r="R1815">
            <v>401.95030000000003</v>
          </cell>
          <cell r="S1815">
            <v>0.80857109999999999</v>
          </cell>
          <cell r="T1815">
            <v>0.8692744</v>
          </cell>
          <cell r="U1815">
            <v>71.305728852210933</v>
          </cell>
          <cell r="V1815">
            <v>9.6262327713669327E-2</v>
          </cell>
          <cell r="AA1815">
            <v>40.943390000000001</v>
          </cell>
          <cell r="AB1815">
            <v>23.687049999999999</v>
          </cell>
          <cell r="AC1815">
            <v>0.71900459999999999</v>
          </cell>
          <cell r="AD1815">
            <v>87.696991061999995</v>
          </cell>
          <cell r="AE1815">
            <v>67.491960000000006</v>
          </cell>
          <cell r="AF1815">
            <v>31.321729999999999</v>
          </cell>
        </row>
        <row r="1816">
          <cell r="A1816" t="str">
            <v>MILA - BASE2. Middle Value</v>
          </cell>
          <cell r="B1816" t="str">
            <v>Gas</v>
          </cell>
          <cell r="C1816" t="str">
            <v>2. Middle Value</v>
          </cell>
          <cell r="D1816" t="str">
            <v>MILA - BASE</v>
          </cell>
          <cell r="E1816" t="str">
            <v>MILA</v>
          </cell>
          <cell r="F1816" t="str">
            <v>E7. Production Not Viable</v>
          </cell>
          <cell r="G1816" t="str">
            <v>PT PERTAMINA HULU ENERGI OSES</v>
          </cell>
          <cell r="H1816">
            <v>187.05</v>
          </cell>
          <cell r="K1816">
            <v>5721</v>
          </cell>
          <cell r="L1816">
            <v>90.750000000000014</v>
          </cell>
          <cell r="M1816">
            <v>0.26200000000000001</v>
          </cell>
          <cell r="N1816">
            <v>300</v>
          </cell>
          <cell r="O1816">
            <v>0</v>
          </cell>
          <cell r="P1816" t="str">
            <v/>
          </cell>
          <cell r="Q1816">
            <v>0.25239279999999997</v>
          </cell>
          <cell r="R1816">
            <v>401.95030000000003</v>
          </cell>
          <cell r="S1816">
            <v>0.80857109999999999</v>
          </cell>
          <cell r="T1816">
            <v>0.8692744</v>
          </cell>
          <cell r="U1816">
            <v>71.305728852210933</v>
          </cell>
          <cell r="V1816">
            <v>9.6262327713669327E-2</v>
          </cell>
          <cell r="AA1816">
            <v>40.943390000000001</v>
          </cell>
          <cell r="AB1816">
            <v>23.687049999999999</v>
          </cell>
          <cell r="AC1816">
            <v>0.71900459999999999</v>
          </cell>
          <cell r="AD1816">
            <v>134.48981043000001</v>
          </cell>
          <cell r="AE1816">
            <v>67.491960000000006</v>
          </cell>
          <cell r="AF1816">
            <v>31.321729999999999</v>
          </cell>
        </row>
        <row r="1817">
          <cell r="A1817" t="str">
            <v>MILA - BASE3. High Value</v>
          </cell>
          <cell r="B1817" t="str">
            <v>Gas</v>
          </cell>
          <cell r="C1817" t="str">
            <v>3. High Value</v>
          </cell>
          <cell r="D1817" t="str">
            <v>MILA - BASE</v>
          </cell>
          <cell r="E1817" t="str">
            <v>MILA</v>
          </cell>
          <cell r="F1817" t="str">
            <v>E7. Production Not Viable</v>
          </cell>
          <cell r="G1817" t="str">
            <v>PT PERTAMINA HULU ENERGI OSES</v>
          </cell>
          <cell r="H1817">
            <v>187.05</v>
          </cell>
          <cell r="K1817">
            <v>5721</v>
          </cell>
          <cell r="L1817">
            <v>90.750000000000014</v>
          </cell>
          <cell r="M1817">
            <v>0.26200000000000001</v>
          </cell>
          <cell r="N1817">
            <v>300</v>
          </cell>
          <cell r="O1817">
            <v>0</v>
          </cell>
          <cell r="P1817" t="str">
            <v/>
          </cell>
          <cell r="Q1817">
            <v>0.25239279999999997</v>
          </cell>
          <cell r="R1817">
            <v>401.95030000000003</v>
          </cell>
          <cell r="S1817">
            <v>0.80857109999999999</v>
          </cell>
          <cell r="T1817">
            <v>0.8692744</v>
          </cell>
          <cell r="U1817">
            <v>71.305728852210933</v>
          </cell>
          <cell r="V1817">
            <v>9.6262327713669327E-2</v>
          </cell>
          <cell r="AA1817">
            <v>40.943390000000001</v>
          </cell>
          <cell r="AB1817">
            <v>23.687049999999999</v>
          </cell>
          <cell r="AC1817">
            <v>0.71900459999999999</v>
          </cell>
          <cell r="AD1817">
            <v>134.48981043000001</v>
          </cell>
          <cell r="AE1817">
            <v>67.491960000000006</v>
          </cell>
          <cell r="AF1817">
            <v>31.321729999999999</v>
          </cell>
        </row>
        <row r="1818">
          <cell r="A1818" t="str">
            <v>RAJA - BASE3. High Value</v>
          </cell>
          <cell r="B1818" t="str">
            <v>Oil-Gas</v>
          </cell>
          <cell r="C1818" t="str">
            <v>3. High Value</v>
          </cell>
          <cell r="D1818" t="str">
            <v>RAJA - BASE</v>
          </cell>
          <cell r="E1818" t="str">
            <v>RAJA</v>
          </cell>
          <cell r="F1818" t="str">
            <v>E0. On Production</v>
          </cell>
          <cell r="G1818" t="str">
            <v>PT PERTAMINA EP</v>
          </cell>
          <cell r="H1818">
            <v>170.97200000000001</v>
          </cell>
          <cell r="I1818">
            <v>2.1869999999999998</v>
          </cell>
          <cell r="K1818">
            <v>6300</v>
          </cell>
          <cell r="L1818">
            <v>110.81999187222802</v>
          </cell>
          <cell r="M1818">
            <v>0.2</v>
          </cell>
          <cell r="N1818">
            <v>100</v>
          </cell>
          <cell r="P1818">
            <v>0.76</v>
          </cell>
          <cell r="Q1818">
            <v>0.20320849999999999</v>
          </cell>
          <cell r="R1818">
            <v>115.3147</v>
          </cell>
          <cell r="S1818">
            <v>0.63552359999999997</v>
          </cell>
          <cell r="T1818">
            <v>0.76002320000000001</v>
          </cell>
          <cell r="U1818">
            <v>11.318400977794759</v>
          </cell>
          <cell r="V1818">
            <v>1.5279776837810304E-2</v>
          </cell>
          <cell r="X1818">
            <v>11.642865537523809</v>
          </cell>
          <cell r="Z1818">
            <v>12.646646406438899</v>
          </cell>
          <cell r="AA1818">
            <v>68.957440000000005</v>
          </cell>
          <cell r="AB1818">
            <v>12.78416</v>
          </cell>
          <cell r="AC1818">
            <v>0.31877230000000001</v>
          </cell>
          <cell r="AD1818">
            <v>54.501137675600006</v>
          </cell>
          <cell r="AE1818">
            <v>4.314889</v>
          </cell>
          <cell r="AF1818">
            <v>11.63842</v>
          </cell>
        </row>
        <row r="1819">
          <cell r="A1819" t="str">
            <v>RAMA - BASE1. Low Value</v>
          </cell>
          <cell r="B1819" t="str">
            <v>Oil-Gas</v>
          </cell>
          <cell r="C1819" t="str">
            <v>1. Low Value</v>
          </cell>
          <cell r="D1819" t="str">
            <v>RAMA - BASE</v>
          </cell>
          <cell r="E1819" t="str">
            <v>RAMA</v>
          </cell>
          <cell r="F1819" t="str">
            <v>E0. On Production</v>
          </cell>
          <cell r="G1819" t="str">
            <v>PT PERTAMINA HULU ENERGI OSES</v>
          </cell>
          <cell r="H1819">
            <v>1031.08</v>
          </cell>
          <cell r="K1819">
            <v>3200</v>
          </cell>
          <cell r="L1819">
            <v>84.7</v>
          </cell>
          <cell r="M1819">
            <v>0.245</v>
          </cell>
          <cell r="N1819">
            <v>4500</v>
          </cell>
          <cell r="P1819" t="str">
            <v/>
          </cell>
          <cell r="Q1819">
            <v>0.2472558</v>
          </cell>
          <cell r="R1819">
            <v>4389.3019999999997</v>
          </cell>
          <cell r="S1819">
            <v>0.60205969999999998</v>
          </cell>
          <cell r="T1819">
            <v>0.92187859999999999</v>
          </cell>
          <cell r="U1819">
            <v>602.35877614974834</v>
          </cell>
          <cell r="V1819">
            <v>0.81318091609597187</v>
          </cell>
          <cell r="X1819">
            <v>110.56845209466972</v>
          </cell>
          <cell r="Z1819">
            <v>39.512947674308272</v>
          </cell>
          <cell r="AA1819">
            <v>154.36750000000001</v>
          </cell>
          <cell r="AB1819">
            <v>39.629779999999997</v>
          </cell>
          <cell r="AC1819">
            <v>0.30837399999999998</v>
          </cell>
          <cell r="AD1819">
            <v>317.95826391999998</v>
          </cell>
          <cell r="AE1819">
            <v>15.784470000000001</v>
          </cell>
          <cell r="AF1819">
            <v>110.55110000000001</v>
          </cell>
        </row>
        <row r="1820">
          <cell r="A1820" t="str">
            <v>RAMA - BASE2. Middle Value</v>
          </cell>
          <cell r="B1820" t="str">
            <v>Oil-Gas</v>
          </cell>
          <cell r="C1820" t="str">
            <v>2. Middle Value</v>
          </cell>
          <cell r="D1820" t="str">
            <v>RAMA - BASE</v>
          </cell>
          <cell r="E1820" t="str">
            <v>RAMA</v>
          </cell>
          <cell r="F1820" t="str">
            <v>E0. On Production</v>
          </cell>
          <cell r="G1820" t="str">
            <v>PT PERTAMINA HULU ENERGI OSES</v>
          </cell>
          <cell r="H1820">
            <v>1031.08</v>
          </cell>
          <cell r="K1820">
            <v>3200</v>
          </cell>
          <cell r="L1820">
            <v>84.7</v>
          </cell>
          <cell r="M1820">
            <v>0.245</v>
          </cell>
          <cell r="N1820">
            <v>4500</v>
          </cell>
          <cell r="P1820" t="str">
            <v/>
          </cell>
          <cell r="Q1820">
            <v>0.2472558</v>
          </cell>
          <cell r="R1820">
            <v>4389.3019999999997</v>
          </cell>
          <cell r="S1820">
            <v>0.60205969999999998</v>
          </cell>
          <cell r="T1820">
            <v>0.92187859999999999</v>
          </cell>
          <cell r="U1820">
            <v>602.35877614974834</v>
          </cell>
          <cell r="V1820">
            <v>0.81318091609597187</v>
          </cell>
          <cell r="X1820">
            <v>110.56845209466972</v>
          </cell>
          <cell r="Z1820">
            <v>39.512947674308272</v>
          </cell>
          <cell r="AA1820">
            <v>154.36750000000001</v>
          </cell>
          <cell r="AB1820">
            <v>39.629779999999997</v>
          </cell>
          <cell r="AC1820">
            <v>0.30837399999999998</v>
          </cell>
          <cell r="AD1820">
            <v>317.95826391999998</v>
          </cell>
          <cell r="AE1820">
            <v>15.784470000000001</v>
          </cell>
          <cell r="AF1820">
            <v>110.55110000000001</v>
          </cell>
        </row>
        <row r="1821">
          <cell r="A1821" t="str">
            <v>RAMA - BASE3. High Value</v>
          </cell>
          <cell r="B1821" t="str">
            <v>Oil-Gas</v>
          </cell>
          <cell r="C1821" t="str">
            <v>3. High Value</v>
          </cell>
          <cell r="D1821" t="str">
            <v>RAMA - BASE</v>
          </cell>
          <cell r="E1821" t="str">
            <v>RAMA</v>
          </cell>
          <cell r="F1821" t="str">
            <v>E0. On Production</v>
          </cell>
          <cell r="G1821" t="str">
            <v>PT PERTAMINA HULU ENERGI OSES</v>
          </cell>
          <cell r="H1821">
            <v>1031.08</v>
          </cell>
          <cell r="K1821">
            <v>3200</v>
          </cell>
          <cell r="L1821">
            <v>84.7</v>
          </cell>
          <cell r="M1821">
            <v>0.245</v>
          </cell>
          <cell r="N1821">
            <v>4500</v>
          </cell>
          <cell r="P1821" t="str">
            <v/>
          </cell>
          <cell r="Q1821">
            <v>0.2472558</v>
          </cell>
          <cell r="R1821">
            <v>4389.3019999999997</v>
          </cell>
          <cell r="S1821">
            <v>0.60205969999999998</v>
          </cell>
          <cell r="T1821">
            <v>0.92187859999999999</v>
          </cell>
          <cell r="U1821">
            <v>602.35877614974834</v>
          </cell>
          <cell r="V1821">
            <v>0.81318091609597187</v>
          </cell>
          <cell r="X1821">
            <v>110.56845209466972</v>
          </cell>
          <cell r="Z1821">
            <v>39.512947674308272</v>
          </cell>
          <cell r="AA1821">
            <v>154.36750000000001</v>
          </cell>
          <cell r="AB1821">
            <v>39.629779999999997</v>
          </cell>
          <cell r="AC1821">
            <v>0.30837399999999998</v>
          </cell>
          <cell r="AD1821">
            <v>317.95826391999998</v>
          </cell>
          <cell r="AE1821">
            <v>15.784470000000001</v>
          </cell>
          <cell r="AF1821">
            <v>110.55110000000001</v>
          </cell>
        </row>
        <row r="1822">
          <cell r="A1822" t="str">
            <v>PENGEMBANGAN LAPANGAN RAMBA POFD1. Low Value</v>
          </cell>
          <cell r="B1822" t="str">
            <v>Oil-Gas</v>
          </cell>
          <cell r="C1822" t="str">
            <v>1. Low Value</v>
          </cell>
          <cell r="D1822" t="str">
            <v>PENGEMBANGAN LAPANGAN RAMBA POFD</v>
          </cell>
          <cell r="E1822" t="str">
            <v>RAMBA</v>
          </cell>
          <cell r="F1822" t="str">
            <v>E0. On Production</v>
          </cell>
          <cell r="G1822" t="str">
            <v>PT PERTAMINA EP</v>
          </cell>
          <cell r="H1822">
            <v>34.979999999999997</v>
          </cell>
          <cell r="K1822">
            <v>3064</v>
          </cell>
          <cell r="L1822">
            <v>78.650000000000006</v>
          </cell>
          <cell r="N1822">
            <v>80</v>
          </cell>
          <cell r="P1822" t="str">
            <v/>
          </cell>
          <cell r="Q1822">
            <v>0.20210939999999999</v>
          </cell>
          <cell r="R1822">
            <v>82.851979999999998</v>
          </cell>
          <cell r="S1822">
            <v>0.56722649999999997</v>
          </cell>
          <cell r="T1822">
            <v>0.75504740000000004</v>
          </cell>
          <cell r="U1822">
            <v>7.1716672847296064</v>
          </cell>
          <cell r="V1822">
            <v>9.6817099765839753E-3</v>
          </cell>
          <cell r="Z1822">
            <v>3.5354257676878209</v>
          </cell>
          <cell r="AA1822">
            <v>13.176170000000001</v>
          </cell>
          <cell r="AB1822">
            <v>3.3881510000000001</v>
          </cell>
          <cell r="AC1822">
            <v>0.48320790000000002</v>
          </cell>
          <cell r="AD1822">
            <v>16.902612341999998</v>
          </cell>
          <cell r="AE1822">
            <v>27.030059999999999</v>
          </cell>
          <cell r="AF1822">
            <v>26.18158</v>
          </cell>
        </row>
        <row r="1823">
          <cell r="A1823" t="str">
            <v>PENGEMBANGAN LAPANGAN RAMBA POFD2. Middle Value</v>
          </cell>
          <cell r="B1823" t="str">
            <v>Oil-Gas</v>
          </cell>
          <cell r="C1823" t="str">
            <v>2. Middle Value</v>
          </cell>
          <cell r="D1823" t="str">
            <v>PENGEMBANGAN LAPANGAN RAMBA POFD</v>
          </cell>
          <cell r="E1823" t="str">
            <v>RAMBA</v>
          </cell>
          <cell r="F1823" t="str">
            <v>E0. On Production</v>
          </cell>
          <cell r="G1823" t="str">
            <v>PT PERTAMINA EP</v>
          </cell>
          <cell r="H1823">
            <v>34.979999999999997</v>
          </cell>
          <cell r="K1823">
            <v>3064</v>
          </cell>
          <cell r="L1823">
            <v>78.650000000000006</v>
          </cell>
          <cell r="N1823">
            <v>80</v>
          </cell>
          <cell r="P1823" t="str">
            <v/>
          </cell>
          <cell r="Q1823">
            <v>0.20210939999999999</v>
          </cell>
          <cell r="R1823">
            <v>82.851979999999998</v>
          </cell>
          <cell r="S1823">
            <v>0.56722649999999997</v>
          </cell>
          <cell r="T1823">
            <v>0.75504740000000004</v>
          </cell>
          <cell r="U1823">
            <v>7.1716672847296064</v>
          </cell>
          <cell r="V1823">
            <v>9.6817099765839753E-3</v>
          </cell>
          <cell r="Z1823">
            <v>3.5354257676878209</v>
          </cell>
          <cell r="AA1823">
            <v>13.176170000000001</v>
          </cell>
          <cell r="AB1823">
            <v>3.3881510000000001</v>
          </cell>
          <cell r="AC1823">
            <v>0.48320790000000002</v>
          </cell>
          <cell r="AD1823">
            <v>16.902612341999998</v>
          </cell>
          <cell r="AE1823">
            <v>27.030059999999999</v>
          </cell>
          <cell r="AF1823">
            <v>26.18158</v>
          </cell>
        </row>
        <row r="1824">
          <cell r="A1824" t="str">
            <v>PENGEMBANGAN LAPANGAN RAMBA POFD3. High Value</v>
          </cell>
          <cell r="B1824" t="str">
            <v>Oil-Gas</v>
          </cell>
          <cell r="C1824" t="str">
            <v>3. High Value</v>
          </cell>
          <cell r="D1824" t="str">
            <v>PENGEMBANGAN LAPANGAN RAMBA POFD</v>
          </cell>
          <cell r="E1824" t="str">
            <v>RAMBA</v>
          </cell>
          <cell r="F1824" t="str">
            <v>E0. On Production</v>
          </cell>
          <cell r="G1824" t="str">
            <v>PT PERTAMINA EP</v>
          </cell>
          <cell r="H1824">
            <v>34.979999999999997</v>
          </cell>
          <cell r="K1824">
            <v>3064</v>
          </cell>
          <cell r="L1824">
            <v>78.650000000000006</v>
          </cell>
          <cell r="N1824">
            <v>80</v>
          </cell>
          <cell r="P1824" t="str">
            <v/>
          </cell>
          <cell r="Q1824">
            <v>0.20210939999999999</v>
          </cell>
          <cell r="R1824">
            <v>82.851979999999998</v>
          </cell>
          <cell r="S1824">
            <v>0.56722649999999997</v>
          </cell>
          <cell r="T1824">
            <v>0.75504740000000004</v>
          </cell>
          <cell r="U1824">
            <v>7.1716672847296064</v>
          </cell>
          <cell r="V1824">
            <v>9.6817099765839753E-3</v>
          </cell>
          <cell r="Z1824">
            <v>3.5354257676878209</v>
          </cell>
          <cell r="AA1824">
            <v>13.176170000000001</v>
          </cell>
          <cell r="AB1824">
            <v>3.3881510000000001</v>
          </cell>
          <cell r="AC1824">
            <v>0.48320790000000002</v>
          </cell>
          <cell r="AD1824">
            <v>16.902612341999998</v>
          </cell>
          <cell r="AE1824">
            <v>27.030059999999999</v>
          </cell>
          <cell r="AF1824">
            <v>26.18158</v>
          </cell>
        </row>
        <row r="1825">
          <cell r="A1825" t="str">
            <v>PENGEMBANGAN LAPANGAN RAMBA POFD (WATERFLOOD)1. Low Value</v>
          </cell>
          <cell r="B1825" t="str">
            <v>Oil-Gas</v>
          </cell>
          <cell r="C1825" t="str">
            <v>1. Low Value</v>
          </cell>
          <cell r="D1825" t="str">
            <v>PENGEMBANGAN LAPANGAN RAMBA POFD (WATERFLOOD)</v>
          </cell>
          <cell r="E1825" t="str">
            <v>RAMBA</v>
          </cell>
          <cell r="F1825" t="str">
            <v>E4. Production Pending</v>
          </cell>
          <cell r="G1825" t="str">
            <v>PT PERTAMINA EP</v>
          </cell>
          <cell r="H1825">
            <v>34.979999999999997</v>
          </cell>
          <cell r="K1825">
            <v>3064</v>
          </cell>
          <cell r="L1825">
            <v>78.650000000000006</v>
          </cell>
          <cell r="N1825">
            <v>80</v>
          </cell>
          <cell r="P1825" t="str">
            <v/>
          </cell>
          <cell r="Q1825">
            <v>0.20210939999999999</v>
          </cell>
          <cell r="R1825">
            <v>82.851979999999998</v>
          </cell>
          <cell r="S1825">
            <v>0.56722649999999997</v>
          </cell>
          <cell r="T1825">
            <v>0.75504740000000004</v>
          </cell>
          <cell r="U1825">
            <v>7.1716672847296064</v>
          </cell>
          <cell r="V1825">
            <v>9.6817099765839753E-3</v>
          </cell>
          <cell r="Z1825">
            <v>3.5354257676878209</v>
          </cell>
          <cell r="AA1825">
            <v>13.176170000000001</v>
          </cell>
          <cell r="AB1825">
            <v>3.3881510000000001</v>
          </cell>
          <cell r="AC1825">
            <v>0.48320790000000002</v>
          </cell>
          <cell r="AD1825">
            <v>16.902612341999998</v>
          </cell>
          <cell r="AE1825">
            <v>27.030059999999999</v>
          </cell>
          <cell r="AF1825">
            <v>26.18158</v>
          </cell>
        </row>
        <row r="1826">
          <cell r="A1826" t="str">
            <v>PENGEMBANGAN LAPANGAN RAMBA POFD (WATERFLOOD)2. Middle Value</v>
          </cell>
          <cell r="B1826" t="str">
            <v>Oil-Gas</v>
          </cell>
          <cell r="C1826" t="str">
            <v>2. Middle Value</v>
          </cell>
          <cell r="D1826" t="str">
            <v>PENGEMBANGAN LAPANGAN RAMBA POFD (WATERFLOOD)</v>
          </cell>
          <cell r="E1826" t="str">
            <v>RAMBA</v>
          </cell>
          <cell r="F1826" t="str">
            <v>E4. Production Pending</v>
          </cell>
          <cell r="G1826" t="str">
            <v>PT PERTAMINA EP</v>
          </cell>
          <cell r="H1826">
            <v>34.979999999999997</v>
          </cell>
          <cell r="K1826">
            <v>3064</v>
          </cell>
          <cell r="L1826">
            <v>78.650000000000006</v>
          </cell>
          <cell r="N1826">
            <v>80</v>
          </cell>
          <cell r="P1826" t="str">
            <v/>
          </cell>
          <cell r="Q1826">
            <v>0.20210939999999999</v>
          </cell>
          <cell r="R1826">
            <v>82.851979999999998</v>
          </cell>
          <cell r="S1826">
            <v>0.56722649999999997</v>
          </cell>
          <cell r="T1826">
            <v>0.75504740000000004</v>
          </cell>
          <cell r="U1826">
            <v>7.1716672847296064</v>
          </cell>
          <cell r="V1826">
            <v>9.6817099765839753E-3</v>
          </cell>
          <cell r="Z1826">
            <v>3.5354257676878209</v>
          </cell>
          <cell r="AA1826">
            <v>13.176170000000001</v>
          </cell>
          <cell r="AB1826">
            <v>3.3881510000000001</v>
          </cell>
          <cell r="AC1826">
            <v>0.48320790000000002</v>
          </cell>
          <cell r="AD1826">
            <v>16.902612341999998</v>
          </cell>
          <cell r="AE1826">
            <v>27.030059999999999</v>
          </cell>
          <cell r="AF1826">
            <v>26.18158</v>
          </cell>
        </row>
        <row r="1827">
          <cell r="A1827" t="str">
            <v>PENGEMBANGAN LAPANGAN RAMBA POFD (WATERFLOOD)3. High Value</v>
          </cell>
          <cell r="B1827" t="str">
            <v>Oil-Gas</v>
          </cell>
          <cell r="C1827" t="str">
            <v>3. High Value</v>
          </cell>
          <cell r="D1827" t="str">
            <v>PENGEMBANGAN LAPANGAN RAMBA POFD (WATERFLOOD)</v>
          </cell>
          <cell r="E1827" t="str">
            <v>RAMBA</v>
          </cell>
          <cell r="F1827" t="str">
            <v>E4. Production Pending</v>
          </cell>
          <cell r="G1827" t="str">
            <v>PT PERTAMINA EP</v>
          </cell>
          <cell r="H1827">
            <v>34.979999999999997</v>
          </cell>
          <cell r="K1827">
            <v>3064</v>
          </cell>
          <cell r="L1827">
            <v>78.650000000000006</v>
          </cell>
          <cell r="N1827">
            <v>80</v>
          </cell>
          <cell r="P1827" t="str">
            <v/>
          </cell>
          <cell r="Q1827">
            <v>0.20210939999999999</v>
          </cell>
          <cell r="R1827">
            <v>82.851979999999998</v>
          </cell>
          <cell r="S1827">
            <v>0.56722649999999997</v>
          </cell>
          <cell r="T1827">
            <v>0.75504740000000004</v>
          </cell>
          <cell r="U1827">
            <v>7.1716672847296064</v>
          </cell>
          <cell r="V1827">
            <v>9.6817099765839753E-3</v>
          </cell>
          <cell r="Z1827">
            <v>3.5354257676878209</v>
          </cell>
          <cell r="AA1827">
            <v>13.176170000000001</v>
          </cell>
          <cell r="AB1827">
            <v>3.3881510000000001</v>
          </cell>
          <cell r="AC1827">
            <v>0.48320790000000002</v>
          </cell>
          <cell r="AD1827">
            <v>16.902612341999998</v>
          </cell>
          <cell r="AE1827">
            <v>27.030059999999999</v>
          </cell>
          <cell r="AF1827">
            <v>26.18158</v>
          </cell>
        </row>
        <row r="1828">
          <cell r="A1828" t="str">
            <v>RAMBA - BASE1. Low Value</v>
          </cell>
          <cell r="B1828" t="str">
            <v>Oil-Gas</v>
          </cell>
          <cell r="C1828" t="str">
            <v>1. Low Value</v>
          </cell>
          <cell r="D1828" t="str">
            <v>RAMBA - BASE</v>
          </cell>
          <cell r="E1828" t="str">
            <v>RAMBA</v>
          </cell>
          <cell r="F1828" t="str">
            <v>E0. On Production</v>
          </cell>
          <cell r="G1828" t="str">
            <v>PT PERTAMINA EP</v>
          </cell>
          <cell r="H1828">
            <v>34.979999999999997</v>
          </cell>
          <cell r="K1828">
            <v>3064</v>
          </cell>
          <cell r="L1828">
            <v>78.650000000000006</v>
          </cell>
          <cell r="N1828">
            <v>80</v>
          </cell>
          <cell r="P1828" t="str">
            <v/>
          </cell>
          <cell r="Q1828">
            <v>0.20210939999999999</v>
          </cell>
          <cell r="R1828">
            <v>82.851979999999998</v>
          </cell>
          <cell r="S1828">
            <v>0.56722649999999997</v>
          </cell>
          <cell r="T1828">
            <v>0.75504740000000004</v>
          </cell>
          <cell r="U1828">
            <v>7.1716672847296064</v>
          </cell>
          <cell r="V1828">
            <v>9.6817099765839753E-3</v>
          </cell>
          <cell r="Z1828">
            <v>3.5354257676878209</v>
          </cell>
          <cell r="AA1828">
            <v>13.176170000000001</v>
          </cell>
          <cell r="AB1828">
            <v>3.3881510000000001</v>
          </cell>
          <cell r="AC1828">
            <v>0.48320790000000002</v>
          </cell>
          <cell r="AD1828">
            <v>16.902612341999998</v>
          </cell>
          <cell r="AE1828">
            <v>27.030059999999999</v>
          </cell>
          <cell r="AF1828">
            <v>26.18158</v>
          </cell>
        </row>
        <row r="1829">
          <cell r="A1829" t="str">
            <v>RAMBA - BASE2. Middle Value</v>
          </cell>
          <cell r="B1829" t="str">
            <v>Oil-Gas</v>
          </cell>
          <cell r="C1829" t="str">
            <v>2. Middle Value</v>
          </cell>
          <cell r="D1829" t="str">
            <v>RAMBA - BASE</v>
          </cell>
          <cell r="E1829" t="str">
            <v>RAMBA</v>
          </cell>
          <cell r="F1829" t="str">
            <v>E0. On Production</v>
          </cell>
          <cell r="G1829" t="str">
            <v>PT PERTAMINA EP</v>
          </cell>
          <cell r="H1829">
            <v>34.979999999999997</v>
          </cell>
          <cell r="K1829">
            <v>3064</v>
          </cell>
          <cell r="L1829">
            <v>78.650000000000006</v>
          </cell>
          <cell r="N1829">
            <v>80</v>
          </cell>
          <cell r="P1829" t="str">
            <v/>
          </cell>
          <cell r="Q1829">
            <v>0.20210939999999999</v>
          </cell>
          <cell r="R1829">
            <v>82.851979999999998</v>
          </cell>
          <cell r="S1829">
            <v>0.56722649999999997</v>
          </cell>
          <cell r="T1829">
            <v>0.75504740000000004</v>
          </cell>
          <cell r="U1829">
            <v>7.1716672847296064</v>
          </cell>
          <cell r="V1829">
            <v>9.6817099765839753E-3</v>
          </cell>
          <cell r="Z1829">
            <v>3.5354257676878209</v>
          </cell>
          <cell r="AA1829">
            <v>13.176170000000001</v>
          </cell>
          <cell r="AB1829">
            <v>3.3881510000000001</v>
          </cell>
          <cell r="AC1829">
            <v>0.48320790000000002</v>
          </cell>
          <cell r="AD1829">
            <v>16.902612341999998</v>
          </cell>
          <cell r="AE1829">
            <v>27.030059999999999</v>
          </cell>
          <cell r="AF1829">
            <v>26.18158</v>
          </cell>
        </row>
        <row r="1830">
          <cell r="A1830" t="str">
            <v>RAMBA - BASE3. High Value</v>
          </cell>
          <cell r="B1830" t="str">
            <v>Oil-Gas</v>
          </cell>
          <cell r="C1830" t="str">
            <v>3. High Value</v>
          </cell>
          <cell r="D1830" t="str">
            <v>RAMBA - BASE</v>
          </cell>
          <cell r="E1830" t="str">
            <v>RAMBA</v>
          </cell>
          <cell r="F1830" t="str">
            <v>E0. On Production</v>
          </cell>
          <cell r="G1830" t="str">
            <v>PT PERTAMINA EP</v>
          </cell>
          <cell r="H1830">
            <v>34.979999999999997</v>
          </cell>
          <cell r="K1830">
            <v>3064</v>
          </cell>
          <cell r="L1830">
            <v>78.650000000000006</v>
          </cell>
          <cell r="N1830">
            <v>80</v>
          </cell>
          <cell r="P1830" t="str">
            <v/>
          </cell>
          <cell r="Q1830">
            <v>0.20210939999999999</v>
          </cell>
          <cell r="R1830">
            <v>82.851979999999998</v>
          </cell>
          <cell r="S1830">
            <v>0.56722649999999997</v>
          </cell>
          <cell r="T1830">
            <v>0.75504740000000004</v>
          </cell>
          <cell r="U1830">
            <v>7.1716672847296064</v>
          </cell>
          <cell r="V1830">
            <v>9.6817099765839753E-3</v>
          </cell>
          <cell r="Z1830">
            <v>3.5354257676878209</v>
          </cell>
          <cell r="AA1830">
            <v>13.176170000000001</v>
          </cell>
          <cell r="AB1830">
            <v>3.3881510000000001</v>
          </cell>
          <cell r="AC1830">
            <v>0.48320790000000002</v>
          </cell>
          <cell r="AD1830">
            <v>16.902612341999998</v>
          </cell>
          <cell r="AE1830">
            <v>27.030059999999999</v>
          </cell>
          <cell r="AF1830">
            <v>26.18158</v>
          </cell>
        </row>
        <row r="1831">
          <cell r="A1831" t="str">
            <v>RAMBUTAN - BASE1. Low Value</v>
          </cell>
          <cell r="B1831" t="str">
            <v>Oil-Gas</v>
          </cell>
          <cell r="C1831" t="str">
            <v>1. Low Value</v>
          </cell>
          <cell r="D1831" t="str">
            <v>RAMBUTAN - BASE</v>
          </cell>
          <cell r="E1831" t="str">
            <v>RAMBUTAN</v>
          </cell>
          <cell r="F1831" t="str">
            <v>E0. On Production</v>
          </cell>
          <cell r="G1831" t="str">
            <v>PT MEDCO E&amp;P INDONESIA</v>
          </cell>
          <cell r="H1831">
            <v>215.90799999999999</v>
          </cell>
          <cell r="K1831">
            <v>2380</v>
          </cell>
          <cell r="L1831">
            <v>81.400000000000006</v>
          </cell>
          <cell r="N1831">
            <v>30</v>
          </cell>
          <cell r="O1831">
            <v>0</v>
          </cell>
          <cell r="P1831" t="str">
            <v/>
          </cell>
          <cell r="Q1831">
            <v>0.222778</v>
          </cell>
          <cell r="R1831">
            <v>93.648859999999999</v>
          </cell>
          <cell r="S1831">
            <v>0.35509540000000001</v>
          </cell>
          <cell r="T1831">
            <v>0.59784809999999999</v>
          </cell>
          <cell r="U1831">
            <v>4.4290511460673061</v>
          </cell>
          <cell r="V1831">
            <v>5.979193814384721E-3</v>
          </cell>
          <cell r="AA1831">
            <v>85.760400000000004</v>
          </cell>
          <cell r="AB1831">
            <v>15.667590000000001</v>
          </cell>
          <cell r="AC1831">
            <v>0.31331969999999998</v>
          </cell>
          <cell r="AD1831">
            <v>67.648229787599988</v>
          </cell>
          <cell r="AE1831">
            <v>14.33159</v>
          </cell>
          <cell r="AF1831">
            <v>24.13035</v>
          </cell>
        </row>
        <row r="1832">
          <cell r="A1832" t="str">
            <v>RAMBUTAN - BASE2. Middle Value</v>
          </cell>
          <cell r="B1832" t="str">
            <v>Oil-Gas</v>
          </cell>
          <cell r="C1832" t="str">
            <v>2. Middle Value</v>
          </cell>
          <cell r="D1832" t="str">
            <v>RAMBUTAN - BASE</v>
          </cell>
          <cell r="E1832" t="str">
            <v>RAMBUTAN</v>
          </cell>
          <cell r="F1832" t="str">
            <v>E0. On Production</v>
          </cell>
          <cell r="G1832" t="str">
            <v>PT MEDCO E&amp;P INDONESIA</v>
          </cell>
          <cell r="H1832">
            <v>215.90799999999999</v>
          </cell>
          <cell r="K1832">
            <v>2380</v>
          </cell>
          <cell r="L1832">
            <v>81.400000000000006</v>
          </cell>
          <cell r="N1832">
            <v>30</v>
          </cell>
          <cell r="O1832">
            <v>0</v>
          </cell>
          <cell r="P1832" t="str">
            <v/>
          </cell>
          <cell r="Q1832">
            <v>0.222778</v>
          </cell>
          <cell r="R1832">
            <v>93.648859999999999</v>
          </cell>
          <cell r="S1832">
            <v>0.35509540000000001</v>
          </cell>
          <cell r="T1832">
            <v>0.59784809999999999</v>
          </cell>
          <cell r="U1832">
            <v>4.4290511460673061</v>
          </cell>
          <cell r="V1832">
            <v>5.979193814384721E-3</v>
          </cell>
          <cell r="AA1832">
            <v>85.760400000000004</v>
          </cell>
          <cell r="AB1832">
            <v>15.667590000000001</v>
          </cell>
          <cell r="AC1832">
            <v>0.31331969999999998</v>
          </cell>
          <cell r="AD1832">
            <v>67.648229787599988</v>
          </cell>
          <cell r="AE1832">
            <v>14.33159</v>
          </cell>
          <cell r="AF1832">
            <v>24.13035</v>
          </cell>
        </row>
        <row r="1833">
          <cell r="A1833" t="str">
            <v>RAMBUTAN - BASE3. High Value</v>
          </cell>
          <cell r="B1833" t="str">
            <v>Oil-Gas</v>
          </cell>
          <cell r="C1833" t="str">
            <v>3. High Value</v>
          </cell>
          <cell r="D1833" t="str">
            <v>RAMBUTAN - BASE</v>
          </cell>
          <cell r="E1833" t="str">
            <v>RAMBUTAN</v>
          </cell>
          <cell r="F1833" t="str">
            <v>E0. On Production</v>
          </cell>
          <cell r="G1833" t="str">
            <v>PT MEDCO E&amp;P INDONESIA</v>
          </cell>
          <cell r="H1833">
            <v>215.90799999999999</v>
          </cell>
          <cell r="K1833">
            <v>2380</v>
          </cell>
          <cell r="L1833">
            <v>81.400000000000006</v>
          </cell>
          <cell r="N1833">
            <v>30</v>
          </cell>
          <cell r="O1833">
            <v>0</v>
          </cell>
          <cell r="P1833" t="str">
            <v/>
          </cell>
          <cell r="Q1833">
            <v>0.222778</v>
          </cell>
          <cell r="R1833">
            <v>93.648859999999999</v>
          </cell>
          <cell r="S1833">
            <v>0.35509540000000001</v>
          </cell>
          <cell r="T1833">
            <v>0.59784809999999999</v>
          </cell>
          <cell r="U1833">
            <v>4.4290511460673061</v>
          </cell>
          <cell r="V1833">
            <v>5.979193814384721E-3</v>
          </cell>
          <cell r="AA1833">
            <v>85.760400000000004</v>
          </cell>
          <cell r="AB1833">
            <v>15.667590000000001</v>
          </cell>
          <cell r="AC1833">
            <v>0.31331969999999998</v>
          </cell>
          <cell r="AD1833">
            <v>67.648229787599988</v>
          </cell>
          <cell r="AE1833">
            <v>14.33159</v>
          </cell>
          <cell r="AF1833">
            <v>24.13035</v>
          </cell>
        </row>
        <row r="1834">
          <cell r="A1834" t="str">
            <v>RANGAU - BASE1. Low Value</v>
          </cell>
          <cell r="B1834" t="str">
            <v>Oil-Gas</v>
          </cell>
          <cell r="C1834" t="str">
            <v>1. Low Value</v>
          </cell>
          <cell r="D1834" t="str">
            <v>RANGAU - BASE</v>
          </cell>
          <cell r="E1834" t="str">
            <v>RANGAU</v>
          </cell>
          <cell r="F1834" t="str">
            <v>E0. On Production</v>
          </cell>
          <cell r="G1834" t="str">
            <v>PT PERTAMINA HULU ROKAN</v>
          </cell>
          <cell r="H1834">
            <v>22.405999999999999</v>
          </cell>
          <cell r="K1834">
            <v>6100</v>
          </cell>
          <cell r="L1834">
            <v>71</v>
          </cell>
          <cell r="M1834">
            <v>0.24</v>
          </cell>
          <cell r="N1834" t="str">
            <v/>
          </cell>
          <cell r="O1834">
            <v>0</v>
          </cell>
          <cell r="P1834" t="str">
            <v/>
          </cell>
          <cell r="Q1834">
            <v>0.23830870000000001</v>
          </cell>
          <cell r="R1834">
            <v>59.308720000000001</v>
          </cell>
          <cell r="S1834">
            <v>0.72488450000000004</v>
          </cell>
          <cell r="T1834">
            <v>0.5636352</v>
          </cell>
          <cell r="U1834">
            <v>5.7746460513876201</v>
          </cell>
          <cell r="V1834">
            <v>7.7957392705605283E-3</v>
          </cell>
          <cell r="AA1834">
            <v>5.309564</v>
          </cell>
          <cell r="AB1834">
            <v>29.96237</v>
          </cell>
          <cell r="AC1834">
            <v>0.35618529999999998</v>
          </cell>
          <cell r="AD1834">
            <v>7.9806878317999992</v>
          </cell>
          <cell r="AE1834">
            <v>5.8469879999999996</v>
          </cell>
          <cell r="AF1834">
            <v>62.908290000000001</v>
          </cell>
        </row>
        <row r="1835">
          <cell r="A1835" t="str">
            <v>RANGAU - BASE2. Middle Value</v>
          </cell>
          <cell r="B1835" t="str">
            <v>Oil-Gas</v>
          </cell>
          <cell r="C1835" t="str">
            <v>2. Middle Value</v>
          </cell>
          <cell r="D1835" t="str">
            <v>RANGAU - BASE</v>
          </cell>
          <cell r="E1835" t="str">
            <v>RANGAU</v>
          </cell>
          <cell r="F1835" t="str">
            <v>E0. On Production</v>
          </cell>
          <cell r="G1835" t="str">
            <v>PT PERTAMINA HULU ROKAN</v>
          </cell>
          <cell r="H1835">
            <v>22.405999999999999</v>
          </cell>
          <cell r="K1835">
            <v>6100</v>
          </cell>
          <cell r="L1835">
            <v>71</v>
          </cell>
          <cell r="M1835">
            <v>0.24</v>
          </cell>
          <cell r="N1835" t="str">
            <v/>
          </cell>
          <cell r="O1835">
            <v>0</v>
          </cell>
          <cell r="P1835" t="str">
            <v/>
          </cell>
          <cell r="Q1835">
            <v>0.23830870000000001</v>
          </cell>
          <cell r="R1835">
            <v>59.308720000000001</v>
          </cell>
          <cell r="S1835">
            <v>0.72488450000000004</v>
          </cell>
          <cell r="T1835">
            <v>0.5636352</v>
          </cell>
          <cell r="U1835">
            <v>5.7746460513876201</v>
          </cell>
          <cell r="V1835">
            <v>7.7957392705605283E-3</v>
          </cell>
          <cell r="AA1835">
            <v>5.309564</v>
          </cell>
          <cell r="AB1835">
            <v>29.96237</v>
          </cell>
          <cell r="AC1835">
            <v>0.35618529999999998</v>
          </cell>
          <cell r="AD1835">
            <v>7.9806878317999992</v>
          </cell>
          <cell r="AE1835">
            <v>5.8469879999999996</v>
          </cell>
          <cell r="AF1835">
            <v>62.908290000000001</v>
          </cell>
        </row>
        <row r="1836">
          <cell r="A1836" t="str">
            <v>RANGAU - BASE3. High Value</v>
          </cell>
          <cell r="B1836" t="str">
            <v>Oil-Gas</v>
          </cell>
          <cell r="C1836" t="str">
            <v>3. High Value</v>
          </cell>
          <cell r="D1836" t="str">
            <v>RANGAU - BASE</v>
          </cell>
          <cell r="E1836" t="str">
            <v>RANGAU</v>
          </cell>
          <cell r="F1836" t="str">
            <v>E0. On Production</v>
          </cell>
          <cell r="G1836" t="str">
            <v>PT PERTAMINA HULU ROKAN</v>
          </cell>
          <cell r="H1836">
            <v>22.405999999999999</v>
          </cell>
          <cell r="K1836">
            <v>6100</v>
          </cell>
          <cell r="L1836">
            <v>71</v>
          </cell>
          <cell r="M1836">
            <v>0.24</v>
          </cell>
          <cell r="N1836" t="str">
            <v/>
          </cell>
          <cell r="O1836">
            <v>0</v>
          </cell>
          <cell r="P1836" t="str">
            <v/>
          </cell>
          <cell r="Q1836">
            <v>0.23830870000000001</v>
          </cell>
          <cell r="R1836">
            <v>59.308720000000001</v>
          </cell>
          <cell r="S1836">
            <v>0.72488450000000004</v>
          </cell>
          <cell r="T1836">
            <v>0.5636352</v>
          </cell>
          <cell r="U1836">
            <v>5.7746460513876201</v>
          </cell>
          <cell r="V1836">
            <v>7.7957392705605283E-3</v>
          </cell>
          <cell r="AA1836">
            <v>5.309564</v>
          </cell>
          <cell r="AB1836">
            <v>29.96237</v>
          </cell>
          <cell r="AC1836">
            <v>0.35618529999999998</v>
          </cell>
          <cell r="AD1836">
            <v>7.9806878317999992</v>
          </cell>
          <cell r="AE1836">
            <v>5.8469879999999996</v>
          </cell>
          <cell r="AF1836">
            <v>62.908290000000001</v>
          </cell>
        </row>
        <row r="1837">
          <cell r="A1837" t="str">
            <v>PENGEMBANGAN LAPANGAN RANTAU POD OPTIMASI PHASE-1 (WATERFLOOD)1. Low Value</v>
          </cell>
          <cell r="B1837" t="str">
            <v>Oil-Gas</v>
          </cell>
          <cell r="C1837" t="str">
            <v>1. Low Value</v>
          </cell>
          <cell r="D1837" t="str">
            <v>PENGEMBANGAN LAPANGAN RANTAU POD OPTIMASI PHASE-1 (WATERFLOOD)</v>
          </cell>
          <cell r="E1837" t="str">
            <v>RANTAU</v>
          </cell>
          <cell r="F1837" t="str">
            <v>E0. On Production</v>
          </cell>
          <cell r="G1837" t="str">
            <v>PT PERTAMINA EP</v>
          </cell>
          <cell r="H1837">
            <v>111.812</v>
          </cell>
          <cell r="K1837">
            <v>950</v>
          </cell>
          <cell r="L1837">
            <v>64</v>
          </cell>
          <cell r="M1837">
            <v>0.25</v>
          </cell>
          <cell r="N1837" t="str">
            <v/>
          </cell>
          <cell r="O1837">
            <v>0</v>
          </cell>
          <cell r="P1837">
            <v>0.86</v>
          </cell>
          <cell r="Q1837">
            <v>0.25145970000000001</v>
          </cell>
          <cell r="R1837">
            <v>110.73990000000001</v>
          </cell>
          <cell r="S1837">
            <v>0.75052920000000001</v>
          </cell>
          <cell r="T1837">
            <v>0.86000549999999998</v>
          </cell>
          <cell r="U1837">
            <v>17.973859490871853</v>
          </cell>
          <cell r="V1837">
            <v>2.4264607913563239E-2</v>
          </cell>
          <cell r="Z1837">
            <v>15.684718481886485</v>
          </cell>
          <cell r="AA1837">
            <v>236.619</v>
          </cell>
          <cell r="AB1837">
            <v>16.439330000000002</v>
          </cell>
          <cell r="AC1837">
            <v>0.3487864</v>
          </cell>
          <cell r="AD1837">
            <v>38.998504956799998</v>
          </cell>
          <cell r="AE1837">
            <v>53.541040000000002</v>
          </cell>
          <cell r="AF1837">
            <v>192.64689999999999</v>
          </cell>
        </row>
        <row r="1838">
          <cell r="A1838" t="str">
            <v>PENGEMBANGAN LAPANGAN RANTAU POD OPTIMASI PHASE-1 (WATERFLOOD)2. Middle Value</v>
          </cell>
          <cell r="B1838" t="str">
            <v>Oil-Gas</v>
          </cell>
          <cell r="C1838" t="str">
            <v>2. Middle Value</v>
          </cell>
          <cell r="D1838" t="str">
            <v>PENGEMBANGAN LAPANGAN RANTAU POD OPTIMASI PHASE-1 (WATERFLOOD)</v>
          </cell>
          <cell r="E1838" t="str">
            <v>RANTAU</v>
          </cell>
          <cell r="F1838" t="str">
            <v>E0. On Production</v>
          </cell>
          <cell r="G1838" t="str">
            <v>PT PERTAMINA EP</v>
          </cell>
          <cell r="H1838">
            <v>111.812</v>
          </cell>
          <cell r="K1838">
            <v>950</v>
          </cell>
          <cell r="L1838">
            <v>64</v>
          </cell>
          <cell r="M1838">
            <v>0.25</v>
          </cell>
          <cell r="N1838" t="str">
            <v/>
          </cell>
          <cell r="O1838">
            <v>0</v>
          </cell>
          <cell r="P1838">
            <v>0.86</v>
          </cell>
          <cell r="Q1838">
            <v>0.25145970000000001</v>
          </cell>
          <cell r="R1838">
            <v>110.73990000000001</v>
          </cell>
          <cell r="S1838">
            <v>0.75052920000000001</v>
          </cell>
          <cell r="T1838">
            <v>0.86000549999999998</v>
          </cell>
          <cell r="U1838">
            <v>17.973859490871853</v>
          </cell>
          <cell r="V1838">
            <v>2.4264607913563239E-2</v>
          </cell>
          <cell r="Z1838">
            <v>15.684718481886485</v>
          </cell>
          <cell r="AA1838">
            <v>236.619</v>
          </cell>
          <cell r="AB1838">
            <v>16.439330000000002</v>
          </cell>
          <cell r="AC1838">
            <v>0.3487864</v>
          </cell>
          <cell r="AD1838">
            <v>38.998504956799998</v>
          </cell>
          <cell r="AE1838">
            <v>53.541040000000002</v>
          </cell>
          <cell r="AF1838">
            <v>192.64689999999999</v>
          </cell>
        </row>
        <row r="1839">
          <cell r="A1839" t="str">
            <v>PENGEMBANGAN LAPANGAN RANTAU POD OPTIMASI PHASE-1 (WATERFLOOD)3. High Value</v>
          </cell>
          <cell r="B1839" t="str">
            <v>Oil-Gas</v>
          </cell>
          <cell r="C1839" t="str">
            <v>3. High Value</v>
          </cell>
          <cell r="D1839" t="str">
            <v>PENGEMBANGAN LAPANGAN RANTAU POD OPTIMASI PHASE-1 (WATERFLOOD)</v>
          </cell>
          <cell r="E1839" t="str">
            <v>RANTAU</v>
          </cell>
          <cell r="F1839" t="str">
            <v>E0. On Production</v>
          </cell>
          <cell r="G1839" t="str">
            <v>PT PERTAMINA EP</v>
          </cell>
          <cell r="H1839">
            <v>111.812</v>
          </cell>
          <cell r="K1839">
            <v>950</v>
          </cell>
          <cell r="L1839">
            <v>64</v>
          </cell>
          <cell r="M1839">
            <v>0.25</v>
          </cell>
          <cell r="N1839" t="str">
            <v/>
          </cell>
          <cell r="O1839">
            <v>0</v>
          </cell>
          <cell r="P1839">
            <v>0.86</v>
          </cell>
          <cell r="Q1839">
            <v>0.25145970000000001</v>
          </cell>
          <cell r="R1839">
            <v>110.73990000000001</v>
          </cell>
          <cell r="S1839">
            <v>0.75052920000000001</v>
          </cell>
          <cell r="T1839">
            <v>0.86000549999999998</v>
          </cell>
          <cell r="U1839">
            <v>17.973859490871853</v>
          </cell>
          <cell r="V1839">
            <v>2.4264607913563239E-2</v>
          </cell>
          <cell r="Z1839">
            <v>15.684718481886485</v>
          </cell>
          <cell r="AA1839">
            <v>236.619</v>
          </cell>
          <cell r="AB1839">
            <v>16.439330000000002</v>
          </cell>
          <cell r="AC1839">
            <v>0.3487864</v>
          </cell>
          <cell r="AD1839">
            <v>38.998504956799998</v>
          </cell>
          <cell r="AE1839">
            <v>53.541040000000002</v>
          </cell>
          <cell r="AF1839">
            <v>192.64689999999999</v>
          </cell>
        </row>
        <row r="1840">
          <cell r="A1840" t="str">
            <v>RANTAU - BASE1. Low Value</v>
          </cell>
          <cell r="B1840" t="str">
            <v>Oil-Gas</v>
          </cell>
          <cell r="C1840" t="str">
            <v>1. Low Value</v>
          </cell>
          <cell r="D1840" t="str">
            <v>RANTAU - BASE</v>
          </cell>
          <cell r="E1840" t="str">
            <v>RANTAU</v>
          </cell>
          <cell r="F1840" t="str">
            <v>E0. On Production</v>
          </cell>
          <cell r="G1840" t="str">
            <v>PT PERTAMINA EP</v>
          </cell>
          <cell r="H1840">
            <v>111.812</v>
          </cell>
          <cell r="K1840">
            <v>950</v>
          </cell>
          <cell r="L1840">
            <v>64</v>
          </cell>
          <cell r="M1840">
            <v>0.25</v>
          </cell>
          <cell r="N1840" t="str">
            <v/>
          </cell>
          <cell r="O1840">
            <v>0</v>
          </cell>
          <cell r="P1840">
            <v>0.86</v>
          </cell>
          <cell r="Q1840">
            <v>0.25145970000000001</v>
          </cell>
          <cell r="R1840">
            <v>110.73990000000001</v>
          </cell>
          <cell r="S1840">
            <v>0.75052920000000001</v>
          </cell>
          <cell r="T1840">
            <v>0.86000549999999998</v>
          </cell>
          <cell r="U1840">
            <v>17.973859490871853</v>
          </cell>
          <cell r="V1840">
            <v>2.4264607913563239E-2</v>
          </cell>
          <cell r="Z1840">
            <v>15.684718481886485</v>
          </cell>
          <cell r="AA1840">
            <v>236.619</v>
          </cell>
          <cell r="AB1840">
            <v>16.439330000000002</v>
          </cell>
          <cell r="AC1840">
            <v>0.3487864</v>
          </cell>
          <cell r="AD1840">
            <v>38.998504956799998</v>
          </cell>
          <cell r="AE1840">
            <v>53.541040000000002</v>
          </cell>
          <cell r="AF1840">
            <v>192.64689999999999</v>
          </cell>
        </row>
        <row r="1841">
          <cell r="A1841" t="str">
            <v>RANTAU - BASE2. Middle Value</v>
          </cell>
          <cell r="B1841" t="str">
            <v>Oil-Gas</v>
          </cell>
          <cell r="C1841" t="str">
            <v>2. Middle Value</v>
          </cell>
          <cell r="D1841" t="str">
            <v>RANTAU - BASE</v>
          </cell>
          <cell r="E1841" t="str">
            <v>RANTAU</v>
          </cell>
          <cell r="F1841" t="str">
            <v>E0. On Production</v>
          </cell>
          <cell r="G1841" t="str">
            <v>PT PERTAMINA EP</v>
          </cell>
          <cell r="H1841">
            <v>111.812</v>
          </cell>
          <cell r="K1841">
            <v>950</v>
          </cell>
          <cell r="L1841">
            <v>64</v>
          </cell>
          <cell r="M1841">
            <v>0.25</v>
          </cell>
          <cell r="N1841" t="str">
            <v/>
          </cell>
          <cell r="O1841">
            <v>0</v>
          </cell>
          <cell r="P1841">
            <v>0.86</v>
          </cell>
          <cell r="Q1841">
            <v>0.25145970000000001</v>
          </cell>
          <cell r="R1841">
            <v>110.73990000000001</v>
          </cell>
          <cell r="S1841">
            <v>0.75052920000000001</v>
          </cell>
          <cell r="T1841">
            <v>0.86000549999999998</v>
          </cell>
          <cell r="U1841">
            <v>17.973859490871853</v>
          </cell>
          <cell r="V1841">
            <v>2.4264607913563239E-2</v>
          </cell>
          <cell r="Z1841">
            <v>15.684718481886485</v>
          </cell>
          <cell r="AA1841">
            <v>236.619</v>
          </cell>
          <cell r="AB1841">
            <v>16.439330000000002</v>
          </cell>
          <cell r="AC1841">
            <v>0.3487864</v>
          </cell>
          <cell r="AD1841">
            <v>38.998504956799998</v>
          </cell>
          <cell r="AE1841">
            <v>53.541040000000002</v>
          </cell>
          <cell r="AF1841">
            <v>192.64689999999999</v>
          </cell>
        </row>
        <row r="1842">
          <cell r="A1842" t="str">
            <v>RANTAU - BASE3. High Value</v>
          </cell>
          <cell r="B1842" t="str">
            <v>Oil-Gas</v>
          </cell>
          <cell r="C1842" t="str">
            <v>3. High Value</v>
          </cell>
          <cell r="D1842" t="str">
            <v>RANTAU - BASE</v>
          </cell>
          <cell r="E1842" t="str">
            <v>RANTAU</v>
          </cell>
          <cell r="F1842" t="str">
            <v>E0. On Production</v>
          </cell>
          <cell r="G1842" t="str">
            <v>PT PERTAMINA EP</v>
          </cell>
          <cell r="H1842">
            <v>111.812</v>
          </cell>
          <cell r="K1842">
            <v>950</v>
          </cell>
          <cell r="L1842">
            <v>64</v>
          </cell>
          <cell r="M1842">
            <v>0.25</v>
          </cell>
          <cell r="N1842" t="str">
            <v/>
          </cell>
          <cell r="O1842">
            <v>0</v>
          </cell>
          <cell r="P1842">
            <v>0.86</v>
          </cell>
          <cell r="Q1842">
            <v>0.25145970000000001</v>
          </cell>
          <cell r="R1842">
            <v>110.73990000000001</v>
          </cell>
          <cell r="S1842">
            <v>0.75052920000000001</v>
          </cell>
          <cell r="T1842">
            <v>0.86000549999999998</v>
          </cell>
          <cell r="U1842">
            <v>17.973859490871853</v>
          </cell>
          <cell r="V1842">
            <v>2.4264607913563239E-2</v>
          </cell>
          <cell r="Z1842">
            <v>15.684718481886485</v>
          </cell>
          <cell r="AA1842">
            <v>236.619</v>
          </cell>
          <cell r="AB1842">
            <v>16.439330000000002</v>
          </cell>
          <cell r="AC1842">
            <v>0.3487864</v>
          </cell>
          <cell r="AD1842">
            <v>38.998504956799998</v>
          </cell>
          <cell r="AE1842">
            <v>53.541040000000002</v>
          </cell>
          <cell r="AF1842">
            <v>192.64689999999999</v>
          </cell>
        </row>
        <row r="1843">
          <cell r="A1843" t="str">
            <v>RANTAUBAIS - BASE1. Low Value</v>
          </cell>
          <cell r="B1843" t="str">
            <v>Oil-Gas</v>
          </cell>
          <cell r="C1843" t="str">
            <v>1. Low Value</v>
          </cell>
          <cell r="D1843" t="str">
            <v>RANTAUBAIS - BASE</v>
          </cell>
          <cell r="E1843" t="str">
            <v>RANTAUBAIS</v>
          </cell>
          <cell r="F1843" t="str">
            <v>E0. On Production</v>
          </cell>
          <cell r="G1843" t="str">
            <v>PT PERTAMINA HULU ROKAN</v>
          </cell>
          <cell r="H1843">
            <v>46.509</v>
          </cell>
          <cell r="K1843">
            <v>900</v>
          </cell>
          <cell r="L1843" t="str">
            <v/>
          </cell>
          <cell r="M1843">
            <v>0.30499999999999999</v>
          </cell>
          <cell r="N1843" t="str">
            <v/>
          </cell>
          <cell r="P1843" t="str">
            <v/>
          </cell>
          <cell r="Q1843">
            <v>0.30243429999999999</v>
          </cell>
          <cell r="R1843">
            <v>69.367769999999993</v>
          </cell>
          <cell r="S1843">
            <v>0.77071179999999995</v>
          </cell>
          <cell r="T1843">
            <v>0.84238550000000001</v>
          </cell>
          <cell r="U1843">
            <v>13.620456657926578</v>
          </cell>
          <cell r="V1843">
            <v>1.8387538890916252E-2</v>
          </cell>
          <cell r="AA1843">
            <v>34.220489999999998</v>
          </cell>
          <cell r="AB1843">
            <v>40.073540000000001</v>
          </cell>
          <cell r="AC1843">
            <v>0.34877150000000001</v>
          </cell>
          <cell r="AD1843">
            <v>16.221013693500002</v>
          </cell>
          <cell r="AE1843">
            <v>44.604840000000003</v>
          </cell>
          <cell r="AF1843">
            <v>98.087509999999995</v>
          </cell>
        </row>
        <row r="1844">
          <cell r="A1844" t="str">
            <v>RANTAUBAIS - BASE2. Middle Value</v>
          </cell>
          <cell r="B1844" t="str">
            <v>Oil-Gas</v>
          </cell>
          <cell r="C1844" t="str">
            <v>2. Middle Value</v>
          </cell>
          <cell r="D1844" t="str">
            <v>RANTAUBAIS - BASE</v>
          </cell>
          <cell r="E1844" t="str">
            <v>RANTAUBAIS</v>
          </cell>
          <cell r="F1844" t="str">
            <v>E0. On Production</v>
          </cell>
          <cell r="G1844" t="str">
            <v>PT PERTAMINA HULU ROKAN</v>
          </cell>
          <cell r="H1844">
            <v>46.509</v>
          </cell>
          <cell r="K1844">
            <v>900</v>
          </cell>
          <cell r="L1844" t="str">
            <v/>
          </cell>
          <cell r="M1844">
            <v>0.30499999999999999</v>
          </cell>
          <cell r="N1844" t="str">
            <v/>
          </cell>
          <cell r="P1844" t="str">
            <v/>
          </cell>
          <cell r="Q1844">
            <v>0.30243429999999999</v>
          </cell>
          <cell r="R1844">
            <v>69.367769999999993</v>
          </cell>
          <cell r="S1844">
            <v>0.77071179999999995</v>
          </cell>
          <cell r="T1844">
            <v>0.84238550000000001</v>
          </cell>
          <cell r="U1844">
            <v>13.620456657926578</v>
          </cell>
          <cell r="V1844">
            <v>1.8387538890916252E-2</v>
          </cell>
          <cell r="AA1844">
            <v>34.220489999999998</v>
          </cell>
          <cell r="AB1844">
            <v>40.073540000000001</v>
          </cell>
          <cell r="AC1844">
            <v>0.34877150000000001</v>
          </cell>
          <cell r="AD1844">
            <v>16.221013693500002</v>
          </cell>
          <cell r="AE1844">
            <v>44.604840000000003</v>
          </cell>
          <cell r="AF1844">
            <v>98.087509999999995</v>
          </cell>
        </row>
        <row r="1845">
          <cell r="A1845" t="str">
            <v>RANTAUBAIS - BASE3. High Value</v>
          </cell>
          <cell r="B1845" t="str">
            <v>Oil-Gas</v>
          </cell>
          <cell r="C1845" t="str">
            <v>3. High Value</v>
          </cell>
          <cell r="D1845" t="str">
            <v>RANTAUBAIS - BASE</v>
          </cell>
          <cell r="E1845" t="str">
            <v>RANTAUBAIS</v>
          </cell>
          <cell r="F1845" t="str">
            <v>E0. On Production</v>
          </cell>
          <cell r="G1845" t="str">
            <v>PT PERTAMINA HULU ROKAN</v>
          </cell>
          <cell r="H1845">
            <v>46.509</v>
          </cell>
          <cell r="K1845">
            <v>900</v>
          </cell>
          <cell r="L1845" t="str">
            <v/>
          </cell>
          <cell r="M1845">
            <v>0.30499999999999999</v>
          </cell>
          <cell r="N1845" t="str">
            <v/>
          </cell>
          <cell r="P1845" t="str">
            <v/>
          </cell>
          <cell r="Q1845">
            <v>0.30243429999999999</v>
          </cell>
          <cell r="R1845">
            <v>69.367769999999993</v>
          </cell>
          <cell r="S1845">
            <v>0.77071179999999995</v>
          </cell>
          <cell r="T1845">
            <v>0.84238550000000001</v>
          </cell>
          <cell r="U1845">
            <v>13.620456657926578</v>
          </cell>
          <cell r="V1845">
            <v>1.8387538890916252E-2</v>
          </cell>
          <cell r="AA1845">
            <v>34.220489999999998</v>
          </cell>
          <cell r="AB1845">
            <v>40.073540000000001</v>
          </cell>
          <cell r="AC1845">
            <v>0.34877150000000001</v>
          </cell>
          <cell r="AD1845">
            <v>16.221013693500002</v>
          </cell>
          <cell r="AE1845">
            <v>44.604840000000003</v>
          </cell>
          <cell r="AF1845">
            <v>98.087509999999995</v>
          </cell>
        </row>
        <row r="1846">
          <cell r="A1846" t="str">
            <v>RAWA - BASE1. Low Value</v>
          </cell>
          <cell r="B1846" t="str">
            <v>Oil-Gas</v>
          </cell>
          <cell r="C1846" t="str">
            <v>1. Low Value</v>
          </cell>
          <cell r="D1846" t="str">
            <v>RAWA - BASE</v>
          </cell>
          <cell r="E1846" t="str">
            <v>RAWA</v>
          </cell>
          <cell r="F1846" t="str">
            <v>E0. On Production</v>
          </cell>
          <cell r="G1846" t="str">
            <v>CONOCOPHILLIPS (GRISSIK) LTD.</v>
          </cell>
          <cell r="H1846">
            <v>217</v>
          </cell>
          <cell r="K1846">
            <v>3500</v>
          </cell>
          <cell r="L1846">
            <v>104</v>
          </cell>
          <cell r="M1846">
            <v>0.17509999999999998</v>
          </cell>
          <cell r="N1846">
            <v>1031</v>
          </cell>
          <cell r="P1846" t="str">
            <v/>
          </cell>
          <cell r="Q1846">
            <v>0.17999879999999999</v>
          </cell>
          <cell r="R1846">
            <v>1014.586</v>
          </cell>
          <cell r="S1846">
            <v>0.62995000000000001</v>
          </cell>
          <cell r="T1846">
            <v>0.758853</v>
          </cell>
          <cell r="U1846">
            <v>87.301601516671596</v>
          </cell>
          <cell r="V1846">
            <v>0.11785666468039249</v>
          </cell>
          <cell r="AA1846">
            <v>57.869500000000002</v>
          </cell>
          <cell r="AB1846">
            <v>182.78550000000001</v>
          </cell>
          <cell r="AC1846">
            <v>0.33436270000000001</v>
          </cell>
          <cell r="AD1846">
            <v>72.556705899999997</v>
          </cell>
          <cell r="AE1846">
            <v>14.33159</v>
          </cell>
          <cell r="AF1846">
            <v>197.0367</v>
          </cell>
        </row>
        <row r="1847">
          <cell r="A1847" t="str">
            <v>RAWA - BASE2. Middle Value</v>
          </cell>
          <cell r="B1847" t="str">
            <v>Oil-Gas</v>
          </cell>
          <cell r="C1847" t="str">
            <v>2. Middle Value</v>
          </cell>
          <cell r="D1847" t="str">
            <v>RAWA - BASE</v>
          </cell>
          <cell r="E1847" t="str">
            <v>RAWA</v>
          </cell>
          <cell r="F1847" t="str">
            <v>E0. On Production</v>
          </cell>
          <cell r="G1847" t="str">
            <v>CONOCOPHILLIPS (GRISSIK) LTD.</v>
          </cell>
          <cell r="H1847">
            <v>217</v>
          </cell>
          <cell r="K1847">
            <v>3500</v>
          </cell>
          <cell r="L1847">
            <v>104</v>
          </cell>
          <cell r="M1847">
            <v>0.17509999999999998</v>
          </cell>
          <cell r="N1847">
            <v>1031</v>
          </cell>
          <cell r="P1847" t="str">
            <v/>
          </cell>
          <cell r="Q1847">
            <v>0.17999879999999999</v>
          </cell>
          <cell r="R1847">
            <v>1014.586</v>
          </cell>
          <cell r="S1847">
            <v>0.62995000000000001</v>
          </cell>
          <cell r="T1847">
            <v>0.758853</v>
          </cell>
          <cell r="U1847">
            <v>87.301601516671596</v>
          </cell>
          <cell r="V1847">
            <v>0.11785666468039249</v>
          </cell>
          <cell r="AA1847">
            <v>57.869500000000002</v>
          </cell>
          <cell r="AB1847">
            <v>182.78550000000001</v>
          </cell>
          <cell r="AC1847">
            <v>0.33436270000000001</v>
          </cell>
          <cell r="AD1847">
            <v>72.556705899999997</v>
          </cell>
          <cell r="AE1847">
            <v>14.33159</v>
          </cell>
          <cell r="AF1847">
            <v>197.0367</v>
          </cell>
        </row>
        <row r="1848">
          <cell r="A1848" t="str">
            <v>RAWA - BASE3. High Value</v>
          </cell>
          <cell r="B1848" t="str">
            <v>Oil-Gas</v>
          </cell>
          <cell r="C1848" t="str">
            <v>3. High Value</v>
          </cell>
          <cell r="D1848" t="str">
            <v>RAWA - BASE</v>
          </cell>
          <cell r="E1848" t="str">
            <v>RAWA</v>
          </cell>
          <cell r="F1848" t="str">
            <v>E0. On Production</v>
          </cell>
          <cell r="G1848" t="str">
            <v>CONOCOPHILLIPS (GRISSIK) LTD.</v>
          </cell>
          <cell r="H1848">
            <v>442</v>
          </cell>
          <cell r="K1848">
            <v>3500</v>
          </cell>
          <cell r="L1848">
            <v>104</v>
          </cell>
          <cell r="M1848">
            <v>0.17509999999999998</v>
          </cell>
          <cell r="N1848">
            <v>1031</v>
          </cell>
          <cell r="P1848" t="str">
            <v/>
          </cell>
          <cell r="Q1848">
            <v>0.17999879999999999</v>
          </cell>
          <cell r="R1848">
            <v>1014.586</v>
          </cell>
          <cell r="S1848">
            <v>0.62995000000000001</v>
          </cell>
          <cell r="T1848">
            <v>0.758853</v>
          </cell>
          <cell r="U1848">
            <v>87.301601516671596</v>
          </cell>
          <cell r="V1848">
            <v>0.11785666468039249</v>
          </cell>
          <cell r="AA1848">
            <v>57.869500000000002</v>
          </cell>
          <cell r="AB1848">
            <v>182.78550000000001</v>
          </cell>
          <cell r="AC1848">
            <v>0.33436270000000001</v>
          </cell>
          <cell r="AD1848">
            <v>147.78831339999999</v>
          </cell>
          <cell r="AE1848">
            <v>14.33159</v>
          </cell>
          <cell r="AF1848">
            <v>197.0367</v>
          </cell>
        </row>
        <row r="1849">
          <cell r="A1849" t="str">
            <v>RAWA GAS OPTIMIZATION1. Low Value</v>
          </cell>
          <cell r="B1849" t="str">
            <v>Oil-Gas</v>
          </cell>
          <cell r="C1849" t="str">
            <v>1. Low Value</v>
          </cell>
          <cell r="D1849" t="str">
            <v>RAWA GAS OPTIMIZATION</v>
          </cell>
          <cell r="E1849" t="str">
            <v>RAWA</v>
          </cell>
          <cell r="F1849" t="str">
            <v>E0. On Production</v>
          </cell>
          <cell r="G1849" t="str">
            <v>CONOCOPHILLIPS (GRISSIK) LTD.</v>
          </cell>
          <cell r="H1849">
            <v>217</v>
          </cell>
          <cell r="I1849">
            <v>6</v>
          </cell>
          <cell r="K1849">
            <v>3500</v>
          </cell>
          <cell r="L1849">
            <v>104</v>
          </cell>
          <cell r="M1849">
            <v>0.17509999999999998</v>
          </cell>
          <cell r="N1849">
            <v>1031</v>
          </cell>
          <cell r="P1849" t="str">
            <v/>
          </cell>
          <cell r="Q1849">
            <v>0.17999879999999999</v>
          </cell>
          <cell r="R1849">
            <v>1014.586</v>
          </cell>
          <cell r="S1849">
            <v>0.62995000000000001</v>
          </cell>
          <cell r="T1849">
            <v>0.758853</v>
          </cell>
          <cell r="U1849">
            <v>87.301601516671596</v>
          </cell>
          <cell r="V1849">
            <v>0.11785666468039249</v>
          </cell>
          <cell r="AA1849">
            <v>57.869500000000002</v>
          </cell>
          <cell r="AB1849">
            <v>182.78550000000001</v>
          </cell>
          <cell r="AC1849">
            <v>0.33436270000000001</v>
          </cell>
          <cell r="AD1849">
            <v>72.556705899999997</v>
          </cell>
          <cell r="AE1849">
            <v>14.33159</v>
          </cell>
          <cell r="AF1849">
            <v>197.0367</v>
          </cell>
        </row>
        <row r="1850">
          <cell r="A1850" t="str">
            <v>RAWA GAS OPTIMIZATION2. Middle Value</v>
          </cell>
          <cell r="B1850" t="str">
            <v>Oil-Gas</v>
          </cell>
          <cell r="C1850" t="str">
            <v>2. Middle Value</v>
          </cell>
          <cell r="D1850" t="str">
            <v>RAWA GAS OPTIMIZATION</v>
          </cell>
          <cell r="E1850" t="str">
            <v>RAWA</v>
          </cell>
          <cell r="F1850" t="str">
            <v>E0. On Production</v>
          </cell>
          <cell r="G1850" t="str">
            <v>CONOCOPHILLIPS (GRISSIK) LTD.</v>
          </cell>
          <cell r="H1850">
            <v>217</v>
          </cell>
          <cell r="I1850">
            <v>16</v>
          </cell>
          <cell r="K1850">
            <v>3500</v>
          </cell>
          <cell r="L1850">
            <v>104</v>
          </cell>
          <cell r="M1850">
            <v>0.17509999999999998</v>
          </cell>
          <cell r="N1850">
            <v>1031</v>
          </cell>
          <cell r="P1850" t="str">
            <v/>
          </cell>
          <cell r="Q1850">
            <v>0.17999879999999999</v>
          </cell>
          <cell r="R1850">
            <v>1014.586</v>
          </cell>
          <cell r="S1850">
            <v>0.62995000000000001</v>
          </cell>
          <cell r="T1850">
            <v>0.758853</v>
          </cell>
          <cell r="U1850">
            <v>87.301601516671596</v>
          </cell>
          <cell r="V1850">
            <v>0.11785666468039249</v>
          </cell>
          <cell r="AA1850">
            <v>57.869500000000002</v>
          </cell>
          <cell r="AB1850">
            <v>182.78550000000001</v>
          </cell>
          <cell r="AC1850">
            <v>0.33436270000000001</v>
          </cell>
          <cell r="AD1850">
            <v>72.556705899999997</v>
          </cell>
          <cell r="AE1850">
            <v>14.33159</v>
          </cell>
          <cell r="AF1850">
            <v>197.0367</v>
          </cell>
        </row>
        <row r="1851">
          <cell r="A1851" t="str">
            <v>RAWA GAS OPTIMIZATION3. High Value</v>
          </cell>
          <cell r="B1851" t="str">
            <v>Oil-Gas</v>
          </cell>
          <cell r="C1851" t="str">
            <v>3. High Value</v>
          </cell>
          <cell r="D1851" t="str">
            <v>RAWA GAS OPTIMIZATION</v>
          </cell>
          <cell r="E1851" t="str">
            <v>RAWA</v>
          </cell>
          <cell r="F1851" t="str">
            <v>E0. On Production</v>
          </cell>
          <cell r="G1851" t="str">
            <v>CONOCOPHILLIPS (GRISSIK) LTD.</v>
          </cell>
          <cell r="H1851">
            <v>442</v>
          </cell>
          <cell r="I1851">
            <v>19</v>
          </cell>
          <cell r="K1851">
            <v>3500</v>
          </cell>
          <cell r="L1851">
            <v>104</v>
          </cell>
          <cell r="M1851">
            <v>0.17509999999999998</v>
          </cell>
          <cell r="N1851">
            <v>1031</v>
          </cell>
          <cell r="P1851" t="str">
            <v/>
          </cell>
          <cell r="Q1851">
            <v>0.17999879999999999</v>
          </cell>
          <cell r="R1851">
            <v>1014.586</v>
          </cell>
          <cell r="S1851">
            <v>0.62995000000000001</v>
          </cell>
          <cell r="T1851">
            <v>0.758853</v>
          </cell>
          <cell r="U1851">
            <v>87.301601516671596</v>
          </cell>
          <cell r="V1851">
            <v>0.11785666468039249</v>
          </cell>
          <cell r="AA1851">
            <v>57.869500000000002</v>
          </cell>
          <cell r="AB1851">
            <v>182.78550000000001</v>
          </cell>
          <cell r="AC1851">
            <v>0.33436270000000001</v>
          </cell>
          <cell r="AD1851">
            <v>147.78831339999999</v>
          </cell>
          <cell r="AE1851">
            <v>14.33159</v>
          </cell>
          <cell r="AF1851">
            <v>197.0367</v>
          </cell>
        </row>
        <row r="1852">
          <cell r="A1852" t="str">
            <v>RAWA OIL1. Low Value</v>
          </cell>
          <cell r="B1852" t="str">
            <v>Oil-Gas</v>
          </cell>
          <cell r="C1852" t="str">
            <v>1. Low Value</v>
          </cell>
          <cell r="D1852" t="str">
            <v>RAWA OIL</v>
          </cell>
          <cell r="E1852" t="str">
            <v>RAWA</v>
          </cell>
          <cell r="F1852" t="str">
            <v>E0. On Production</v>
          </cell>
          <cell r="G1852" t="str">
            <v>CONOCOPHILLIPS (GRISSIK) LTD.</v>
          </cell>
          <cell r="H1852">
            <v>217</v>
          </cell>
          <cell r="K1852">
            <v>3500</v>
          </cell>
          <cell r="L1852">
            <v>104</v>
          </cell>
          <cell r="M1852">
            <v>0.17509999999999998</v>
          </cell>
          <cell r="N1852">
            <v>1031</v>
          </cell>
          <cell r="P1852" t="str">
            <v/>
          </cell>
          <cell r="Q1852">
            <v>0.17999879999999999</v>
          </cell>
          <cell r="R1852">
            <v>1014.586</v>
          </cell>
          <cell r="S1852">
            <v>0.62995000000000001</v>
          </cell>
          <cell r="T1852">
            <v>0.758853</v>
          </cell>
          <cell r="U1852">
            <v>87.301601516671596</v>
          </cell>
          <cell r="V1852">
            <v>0.11785666468039249</v>
          </cell>
          <cell r="AA1852">
            <v>57.869500000000002</v>
          </cell>
          <cell r="AB1852">
            <v>182.78550000000001</v>
          </cell>
          <cell r="AC1852">
            <v>0.33436270000000001</v>
          </cell>
          <cell r="AD1852">
            <v>72.556705899999997</v>
          </cell>
          <cell r="AE1852">
            <v>14.33159</v>
          </cell>
          <cell r="AF1852">
            <v>197.0367</v>
          </cell>
        </row>
        <row r="1853">
          <cell r="A1853" t="str">
            <v>RAWA OIL2. Middle Value</v>
          </cell>
          <cell r="B1853" t="str">
            <v>Oil-Gas</v>
          </cell>
          <cell r="C1853" t="str">
            <v>2. Middle Value</v>
          </cell>
          <cell r="D1853" t="str">
            <v>RAWA OIL</v>
          </cell>
          <cell r="E1853" t="str">
            <v>RAWA</v>
          </cell>
          <cell r="F1853" t="str">
            <v>E0. On Production</v>
          </cell>
          <cell r="G1853" t="str">
            <v>CONOCOPHILLIPS (GRISSIK) LTD.</v>
          </cell>
          <cell r="H1853">
            <v>217</v>
          </cell>
          <cell r="K1853">
            <v>3500</v>
          </cell>
          <cell r="L1853">
            <v>104</v>
          </cell>
          <cell r="M1853">
            <v>0.17509999999999998</v>
          </cell>
          <cell r="N1853">
            <v>1031</v>
          </cell>
          <cell r="P1853" t="str">
            <v/>
          </cell>
          <cell r="Q1853">
            <v>0.17999879999999999</v>
          </cell>
          <cell r="R1853">
            <v>1014.586</v>
          </cell>
          <cell r="S1853">
            <v>0.62995000000000001</v>
          </cell>
          <cell r="T1853">
            <v>0.758853</v>
          </cell>
          <cell r="U1853">
            <v>87.301601516671596</v>
          </cell>
          <cell r="V1853">
            <v>0.11785666468039249</v>
          </cell>
          <cell r="AA1853">
            <v>57.869500000000002</v>
          </cell>
          <cell r="AB1853">
            <v>182.78550000000001</v>
          </cell>
          <cell r="AC1853">
            <v>0.33436270000000001</v>
          </cell>
          <cell r="AD1853">
            <v>72.556705899999997</v>
          </cell>
          <cell r="AE1853">
            <v>14.33159</v>
          </cell>
          <cell r="AF1853">
            <v>197.0367</v>
          </cell>
        </row>
        <row r="1854">
          <cell r="A1854" t="str">
            <v>RAWA OIL3. High Value</v>
          </cell>
          <cell r="B1854" t="str">
            <v>Oil-Gas</v>
          </cell>
          <cell r="C1854" t="str">
            <v>3. High Value</v>
          </cell>
          <cell r="D1854" t="str">
            <v>RAWA OIL</v>
          </cell>
          <cell r="E1854" t="str">
            <v>RAWA</v>
          </cell>
          <cell r="F1854" t="str">
            <v>E0. On Production</v>
          </cell>
          <cell r="G1854" t="str">
            <v>CONOCOPHILLIPS (GRISSIK) LTD.</v>
          </cell>
          <cell r="H1854">
            <v>442</v>
          </cell>
          <cell r="K1854">
            <v>3500</v>
          </cell>
          <cell r="L1854">
            <v>104</v>
          </cell>
          <cell r="M1854">
            <v>0.17509999999999998</v>
          </cell>
          <cell r="N1854">
            <v>1031</v>
          </cell>
          <cell r="P1854" t="str">
            <v/>
          </cell>
          <cell r="Q1854">
            <v>0.17999879999999999</v>
          </cell>
          <cell r="R1854">
            <v>1014.586</v>
          </cell>
          <cell r="S1854">
            <v>0.62995000000000001</v>
          </cell>
          <cell r="T1854">
            <v>0.758853</v>
          </cell>
          <cell r="U1854">
            <v>87.301601516671596</v>
          </cell>
          <cell r="V1854">
            <v>0.11785666468039249</v>
          </cell>
          <cell r="AA1854">
            <v>57.869500000000002</v>
          </cell>
          <cell r="AB1854">
            <v>182.78550000000001</v>
          </cell>
          <cell r="AC1854">
            <v>0.33436270000000001</v>
          </cell>
          <cell r="AD1854">
            <v>147.78831339999999</v>
          </cell>
          <cell r="AE1854">
            <v>14.33159</v>
          </cell>
          <cell r="AF1854">
            <v>197.0367</v>
          </cell>
        </row>
        <row r="1855">
          <cell r="A1855" t="str">
            <v>REBONJARO - BASE1. Low Value</v>
          </cell>
          <cell r="B1855" t="str">
            <v>Oil-Gas</v>
          </cell>
          <cell r="C1855" t="str">
            <v>1. Low Value</v>
          </cell>
          <cell r="D1855" t="str">
            <v>REBONJARO - BASE</v>
          </cell>
          <cell r="E1855" t="str">
            <v>REBONJARO</v>
          </cell>
          <cell r="F1855" t="str">
            <v>E7. Production Not Viable</v>
          </cell>
          <cell r="G1855" t="str">
            <v>CONOCOPHILLIPS (GRISSIK) LTD.</v>
          </cell>
          <cell r="H1855">
            <v>12</v>
          </cell>
          <cell r="K1855">
            <v>1674</v>
          </cell>
          <cell r="L1855">
            <v>58.575000000000003</v>
          </cell>
          <cell r="M1855">
            <v>0.26500000000000001</v>
          </cell>
          <cell r="N1855">
            <v>13.5</v>
          </cell>
          <cell r="P1855" t="str">
            <v/>
          </cell>
          <cell r="Q1855">
            <v>0.25979029999999997</v>
          </cell>
          <cell r="R1855">
            <v>53.34375</v>
          </cell>
          <cell r="S1855">
            <v>0.60160829999999998</v>
          </cell>
          <cell r="T1855">
            <v>0.71035309999999996</v>
          </cell>
          <cell r="U1855">
            <v>5.9223568700769302</v>
          </cell>
          <cell r="V1855">
            <v>7.9951480342658286E-3</v>
          </cell>
          <cell r="AA1855">
            <v>4.9816710000000004</v>
          </cell>
          <cell r="AB1855">
            <v>1.8673329999999999</v>
          </cell>
          <cell r="AC1855">
            <v>0.34716649999999999</v>
          </cell>
          <cell r="AD1855">
            <v>4.1659980000000001</v>
          </cell>
          <cell r="AE1855">
            <v>6.8292830000000002</v>
          </cell>
          <cell r="AF1855">
            <v>16.361440000000002</v>
          </cell>
        </row>
        <row r="1856">
          <cell r="A1856" t="str">
            <v>REBONJARO - BASE2. Middle Value</v>
          </cell>
          <cell r="B1856" t="str">
            <v>Oil-Gas</v>
          </cell>
          <cell r="C1856" t="str">
            <v>2. Middle Value</v>
          </cell>
          <cell r="D1856" t="str">
            <v>REBONJARO - BASE</v>
          </cell>
          <cell r="E1856" t="str">
            <v>REBONJARO</v>
          </cell>
          <cell r="F1856" t="str">
            <v>E7. Production Not Viable</v>
          </cell>
          <cell r="G1856" t="str">
            <v>CONOCOPHILLIPS (GRISSIK) LTD.</v>
          </cell>
          <cell r="H1856">
            <v>12</v>
          </cell>
          <cell r="K1856">
            <v>1674</v>
          </cell>
          <cell r="L1856">
            <v>58.575000000000003</v>
          </cell>
          <cell r="M1856">
            <v>0.26500000000000001</v>
          </cell>
          <cell r="N1856">
            <v>13.5</v>
          </cell>
          <cell r="P1856" t="str">
            <v/>
          </cell>
          <cell r="Q1856">
            <v>0.25979029999999997</v>
          </cell>
          <cell r="R1856">
            <v>53.34375</v>
          </cell>
          <cell r="S1856">
            <v>0.60160829999999998</v>
          </cell>
          <cell r="T1856">
            <v>0.71035309999999996</v>
          </cell>
          <cell r="U1856">
            <v>5.9223568700769302</v>
          </cell>
          <cell r="V1856">
            <v>7.9951480342658286E-3</v>
          </cell>
          <cell r="AA1856">
            <v>4.9816710000000004</v>
          </cell>
          <cell r="AB1856">
            <v>1.8673329999999999</v>
          </cell>
          <cell r="AC1856">
            <v>0.34716649999999999</v>
          </cell>
          <cell r="AD1856">
            <v>4.1659980000000001</v>
          </cell>
          <cell r="AE1856">
            <v>6.8292830000000002</v>
          </cell>
          <cell r="AF1856">
            <v>16.361440000000002</v>
          </cell>
        </row>
        <row r="1857">
          <cell r="A1857" t="str">
            <v>REBONJARO - BASE3. High Value</v>
          </cell>
          <cell r="B1857" t="str">
            <v>Oil-Gas</v>
          </cell>
          <cell r="C1857" t="str">
            <v>3. High Value</v>
          </cell>
          <cell r="D1857" t="str">
            <v>REBONJARO - BASE</v>
          </cell>
          <cell r="E1857" t="str">
            <v>REBONJARO</v>
          </cell>
          <cell r="F1857" t="str">
            <v>E7. Production Not Viable</v>
          </cell>
          <cell r="G1857" t="str">
            <v>CONOCOPHILLIPS (GRISSIK) LTD.</v>
          </cell>
          <cell r="H1857">
            <v>14</v>
          </cell>
          <cell r="K1857">
            <v>1674</v>
          </cell>
          <cell r="L1857">
            <v>58.575000000000003</v>
          </cell>
          <cell r="M1857">
            <v>0.26500000000000001</v>
          </cell>
          <cell r="N1857">
            <v>13.5</v>
          </cell>
          <cell r="P1857" t="str">
            <v/>
          </cell>
          <cell r="Q1857">
            <v>0.25979029999999997</v>
          </cell>
          <cell r="R1857">
            <v>53.34375</v>
          </cell>
          <cell r="S1857">
            <v>0.60160829999999998</v>
          </cell>
          <cell r="T1857">
            <v>0.71035309999999996</v>
          </cell>
          <cell r="U1857">
            <v>5.9223568700769302</v>
          </cell>
          <cell r="V1857">
            <v>7.9951480342658286E-3</v>
          </cell>
          <cell r="AA1857">
            <v>4.9816710000000004</v>
          </cell>
          <cell r="AB1857">
            <v>1.8673329999999999</v>
          </cell>
          <cell r="AC1857">
            <v>0.34716649999999999</v>
          </cell>
          <cell r="AD1857">
            <v>4.8603309999999995</v>
          </cell>
          <cell r="AE1857">
            <v>6.8292830000000002</v>
          </cell>
          <cell r="AF1857">
            <v>16.361440000000002</v>
          </cell>
        </row>
        <row r="1858">
          <cell r="A1858" t="str">
            <v>RENO - BASE1. Low Value</v>
          </cell>
          <cell r="B1858" t="str">
            <v>Oil-Gas</v>
          </cell>
          <cell r="C1858" t="str">
            <v>1. Low Value</v>
          </cell>
          <cell r="D1858" t="str">
            <v>RENO - BASE</v>
          </cell>
          <cell r="E1858" t="str">
            <v>RENO</v>
          </cell>
          <cell r="F1858" t="str">
            <v>E7. Production Not Viable</v>
          </cell>
          <cell r="G1858" t="str">
            <v>PT MEDCO E&amp;P INDONESIA</v>
          </cell>
          <cell r="H1858">
            <v>6.1420000000000003</v>
          </cell>
          <cell r="K1858">
            <v>2950</v>
          </cell>
          <cell r="L1858">
            <v>77</v>
          </cell>
          <cell r="M1858">
            <v>0.27</v>
          </cell>
          <cell r="N1858" t="str">
            <v/>
          </cell>
          <cell r="O1858">
            <v>0</v>
          </cell>
          <cell r="P1858" t="str">
            <v/>
          </cell>
          <cell r="Q1858">
            <v>0.26933980000000002</v>
          </cell>
          <cell r="R1858">
            <v>324.89179999999999</v>
          </cell>
          <cell r="S1858">
            <v>0.266789</v>
          </cell>
          <cell r="T1858">
            <v>0.70994820000000003</v>
          </cell>
          <cell r="U1858">
            <v>16.574249230873793</v>
          </cell>
          <cell r="V1858">
            <v>2.2375142036304072E-2</v>
          </cell>
          <cell r="AA1858">
            <v>108.89409999999999</v>
          </cell>
          <cell r="AB1858">
            <v>8.3206039999999994</v>
          </cell>
          <cell r="AC1858">
            <v>0.30710369999999998</v>
          </cell>
          <cell r="AD1858">
            <v>1.8862309254</v>
          </cell>
          <cell r="AE1858">
            <v>2.2192259999999999</v>
          </cell>
          <cell r="AF1858">
            <v>40.462609999999998</v>
          </cell>
        </row>
        <row r="1859">
          <cell r="A1859" t="str">
            <v>RENO - BASE2. Middle Value</v>
          </cell>
          <cell r="B1859" t="str">
            <v>Oil-Gas</v>
          </cell>
          <cell r="C1859" t="str">
            <v>2. Middle Value</v>
          </cell>
          <cell r="D1859" t="str">
            <v>RENO - BASE</v>
          </cell>
          <cell r="E1859" t="str">
            <v>RENO</v>
          </cell>
          <cell r="F1859" t="str">
            <v>E7. Production Not Viable</v>
          </cell>
          <cell r="G1859" t="str">
            <v>PT MEDCO E&amp;P INDONESIA</v>
          </cell>
          <cell r="H1859">
            <v>6.1420000000000003</v>
          </cell>
          <cell r="K1859">
            <v>2950</v>
          </cell>
          <cell r="L1859">
            <v>77</v>
          </cell>
          <cell r="M1859">
            <v>0.27</v>
          </cell>
          <cell r="N1859" t="str">
            <v/>
          </cell>
          <cell r="O1859">
            <v>0</v>
          </cell>
          <cell r="P1859" t="str">
            <v/>
          </cell>
          <cell r="Q1859">
            <v>0.26933980000000002</v>
          </cell>
          <cell r="R1859">
            <v>324.89179999999999</v>
          </cell>
          <cell r="S1859">
            <v>0.266789</v>
          </cell>
          <cell r="T1859">
            <v>0.70994820000000003</v>
          </cell>
          <cell r="U1859">
            <v>16.574249230873793</v>
          </cell>
          <cell r="V1859">
            <v>2.2375142036304072E-2</v>
          </cell>
          <cell r="AA1859">
            <v>108.89409999999999</v>
          </cell>
          <cell r="AB1859">
            <v>8.3206039999999994</v>
          </cell>
          <cell r="AC1859">
            <v>0.30710369999999998</v>
          </cell>
          <cell r="AD1859">
            <v>1.8862309254</v>
          </cell>
          <cell r="AE1859">
            <v>2.2192259999999999</v>
          </cell>
          <cell r="AF1859">
            <v>40.462609999999998</v>
          </cell>
        </row>
        <row r="1860">
          <cell r="A1860" t="str">
            <v>RENO - BASE3. High Value</v>
          </cell>
          <cell r="B1860" t="str">
            <v>Oil-Gas</v>
          </cell>
          <cell r="C1860" t="str">
            <v>3. High Value</v>
          </cell>
          <cell r="D1860" t="str">
            <v>RENO - BASE</v>
          </cell>
          <cell r="E1860" t="str">
            <v>RENO</v>
          </cell>
          <cell r="F1860" t="str">
            <v>E7. Production Not Viable</v>
          </cell>
          <cell r="G1860" t="str">
            <v>PT MEDCO E&amp;P INDONESIA</v>
          </cell>
          <cell r="H1860">
            <v>6.1420000000000003</v>
          </cell>
          <cell r="K1860">
            <v>2950</v>
          </cell>
          <cell r="L1860">
            <v>77</v>
          </cell>
          <cell r="M1860">
            <v>0.27</v>
          </cell>
          <cell r="N1860" t="str">
            <v/>
          </cell>
          <cell r="O1860">
            <v>0</v>
          </cell>
          <cell r="P1860" t="str">
            <v/>
          </cell>
          <cell r="Q1860">
            <v>0.26933980000000002</v>
          </cell>
          <cell r="R1860">
            <v>324.89179999999999</v>
          </cell>
          <cell r="S1860">
            <v>0.266789</v>
          </cell>
          <cell r="T1860">
            <v>0.70994820000000003</v>
          </cell>
          <cell r="U1860">
            <v>16.574249230873793</v>
          </cell>
          <cell r="V1860">
            <v>2.2375142036304072E-2</v>
          </cell>
          <cell r="AA1860">
            <v>108.89409999999999</v>
          </cell>
          <cell r="AB1860">
            <v>8.3206039999999994</v>
          </cell>
          <cell r="AC1860">
            <v>0.30710369999999998</v>
          </cell>
          <cell r="AD1860">
            <v>1.8862309254</v>
          </cell>
          <cell r="AE1860">
            <v>2.2192259999999999</v>
          </cell>
          <cell r="AF1860">
            <v>40.462609999999998</v>
          </cell>
        </row>
        <row r="1861">
          <cell r="A1861" t="str">
            <v>RETNO - BASE1. Low Value</v>
          </cell>
          <cell r="B1861" t="str">
            <v>Oil-Gas</v>
          </cell>
          <cell r="C1861" t="str">
            <v>1. Low Value</v>
          </cell>
          <cell r="D1861" t="str">
            <v>RETNO - BASE</v>
          </cell>
          <cell r="E1861" t="str">
            <v>RETNO</v>
          </cell>
          <cell r="F1861" t="str">
            <v>E5. Development Unclarified</v>
          </cell>
          <cell r="G1861" t="str">
            <v>PT PERTAMINA HULU ENERGI OSES</v>
          </cell>
          <cell r="H1861">
            <v>2.5299999999999998</v>
          </cell>
          <cell r="K1861">
            <v>4555</v>
          </cell>
          <cell r="L1861">
            <v>98.45</v>
          </cell>
          <cell r="M1861">
            <v>0.24</v>
          </cell>
          <cell r="N1861">
            <v>14.5</v>
          </cell>
          <cell r="O1861">
            <v>0</v>
          </cell>
          <cell r="P1861" t="str">
            <v/>
          </cell>
          <cell r="Q1861">
            <v>0.2376315</v>
          </cell>
          <cell r="R1861">
            <v>59.308720000000001</v>
          </cell>
          <cell r="S1861">
            <v>0.40205390000000002</v>
          </cell>
          <cell r="T1861">
            <v>0.76398920000000003</v>
          </cell>
          <cell r="U1861">
            <v>4.3290645256260785</v>
          </cell>
          <cell r="V1861">
            <v>5.8442124464241673E-3</v>
          </cell>
          <cell r="AA1861">
            <v>9.6376910000000002</v>
          </cell>
          <cell r="AB1861">
            <v>8.0653760000000005</v>
          </cell>
          <cell r="AC1861">
            <v>0.54539159999999998</v>
          </cell>
          <cell r="AD1861">
            <v>1.3798407479999999</v>
          </cell>
          <cell r="AE1861">
            <v>1.020235</v>
          </cell>
          <cell r="AF1861">
            <v>46.17089</v>
          </cell>
        </row>
        <row r="1862">
          <cell r="A1862" t="str">
            <v>RETNO - BASE2. Middle Value</v>
          </cell>
          <cell r="B1862" t="str">
            <v>Oil-Gas</v>
          </cell>
          <cell r="C1862" t="str">
            <v>2. Middle Value</v>
          </cell>
          <cell r="D1862" t="str">
            <v>RETNO - BASE</v>
          </cell>
          <cell r="E1862" t="str">
            <v>RETNO</v>
          </cell>
          <cell r="F1862" t="str">
            <v>E5. Development Unclarified</v>
          </cell>
          <cell r="G1862" t="str">
            <v>PT PERTAMINA HULU ENERGI OSES</v>
          </cell>
          <cell r="H1862">
            <v>2.5299999999999998</v>
          </cell>
          <cell r="K1862">
            <v>4555</v>
          </cell>
          <cell r="L1862">
            <v>98.45</v>
          </cell>
          <cell r="M1862">
            <v>0.24</v>
          </cell>
          <cell r="N1862">
            <v>14.5</v>
          </cell>
          <cell r="O1862">
            <v>0</v>
          </cell>
          <cell r="P1862" t="str">
            <v/>
          </cell>
          <cell r="Q1862">
            <v>0.2376315</v>
          </cell>
          <cell r="R1862">
            <v>59.308720000000001</v>
          </cell>
          <cell r="S1862">
            <v>0.40205390000000002</v>
          </cell>
          <cell r="T1862">
            <v>0.76398920000000003</v>
          </cell>
          <cell r="U1862">
            <v>4.3290645256260785</v>
          </cell>
          <cell r="V1862">
            <v>5.8442124464241673E-3</v>
          </cell>
          <cell r="AA1862">
            <v>9.6376910000000002</v>
          </cell>
          <cell r="AB1862">
            <v>8.0653760000000005</v>
          </cell>
          <cell r="AC1862">
            <v>0.54539159999999998</v>
          </cell>
          <cell r="AD1862">
            <v>1.3798407479999999</v>
          </cell>
          <cell r="AE1862">
            <v>1.020235</v>
          </cell>
          <cell r="AF1862">
            <v>46.17089</v>
          </cell>
        </row>
        <row r="1863">
          <cell r="A1863" t="str">
            <v>RETNO - BASE3. High Value</v>
          </cell>
          <cell r="B1863" t="str">
            <v>Oil-Gas</v>
          </cell>
          <cell r="C1863" t="str">
            <v>3. High Value</v>
          </cell>
          <cell r="D1863" t="str">
            <v>RETNO - BASE</v>
          </cell>
          <cell r="E1863" t="str">
            <v>RETNO</v>
          </cell>
          <cell r="F1863" t="str">
            <v>E5. Development Unclarified</v>
          </cell>
          <cell r="G1863" t="str">
            <v>PT PERTAMINA HULU ENERGI OSES</v>
          </cell>
          <cell r="H1863">
            <v>2.5299999999999998</v>
          </cell>
          <cell r="K1863">
            <v>4555</v>
          </cell>
          <cell r="L1863">
            <v>98.45</v>
          </cell>
          <cell r="M1863">
            <v>0.24</v>
          </cell>
          <cell r="N1863">
            <v>14.5</v>
          </cell>
          <cell r="O1863">
            <v>0</v>
          </cell>
          <cell r="P1863" t="str">
            <v/>
          </cell>
          <cell r="Q1863">
            <v>0.2376315</v>
          </cell>
          <cell r="R1863">
            <v>59.308720000000001</v>
          </cell>
          <cell r="S1863">
            <v>0.40205390000000002</v>
          </cell>
          <cell r="T1863">
            <v>0.76398920000000003</v>
          </cell>
          <cell r="U1863">
            <v>4.3290645256260785</v>
          </cell>
          <cell r="V1863">
            <v>5.8442124464241673E-3</v>
          </cell>
          <cell r="AA1863">
            <v>9.6376910000000002</v>
          </cell>
          <cell r="AB1863">
            <v>8.0653760000000005</v>
          </cell>
          <cell r="AC1863">
            <v>0.54539159999999998</v>
          </cell>
          <cell r="AD1863">
            <v>1.3798407479999999</v>
          </cell>
          <cell r="AE1863">
            <v>1.020235</v>
          </cell>
          <cell r="AF1863">
            <v>46.17089</v>
          </cell>
        </row>
        <row r="1864">
          <cell r="A1864" t="str">
            <v>RIMBABAT - BASE1. Low Value</v>
          </cell>
          <cell r="B1864" t="str">
            <v>Oil-Gas</v>
          </cell>
          <cell r="C1864" t="str">
            <v>1. Low Value</v>
          </cell>
          <cell r="D1864" t="str">
            <v>RIMBABAT - BASE</v>
          </cell>
          <cell r="E1864" t="str">
            <v>RIMBABAT</v>
          </cell>
          <cell r="F1864" t="str">
            <v>E0. On Production</v>
          </cell>
          <cell r="G1864" t="str">
            <v>PT MEDCO E&amp;P RIMAU</v>
          </cell>
          <cell r="H1864">
            <v>0.89800000000000002</v>
          </cell>
          <cell r="K1864">
            <v>2375</v>
          </cell>
          <cell r="L1864">
            <v>69.300000000000011</v>
          </cell>
          <cell r="M1864">
            <v>0.21</v>
          </cell>
          <cell r="N1864">
            <v>350</v>
          </cell>
          <cell r="P1864" t="str">
            <v/>
          </cell>
          <cell r="Q1864">
            <v>0.21058930000000001</v>
          </cell>
          <cell r="R1864">
            <v>388.57339999999999</v>
          </cell>
          <cell r="S1864">
            <v>0.36067159999999998</v>
          </cell>
          <cell r="T1864">
            <v>0.65133700000000005</v>
          </cell>
          <cell r="U1864">
            <v>19.22326108165263</v>
          </cell>
          <cell r="V1864">
            <v>2.5951292943134883E-2</v>
          </cell>
          <cell r="X1864">
            <v>0.40480649624887544</v>
          </cell>
          <cell r="Z1864">
            <v>0.42163905763969195</v>
          </cell>
          <cell r="AA1864">
            <v>18.399329999999999</v>
          </cell>
          <cell r="AB1864">
            <v>0.83774090000000001</v>
          </cell>
          <cell r="AC1864">
            <v>0.30531449999999999</v>
          </cell>
          <cell r="AD1864">
            <v>0.274172421</v>
          </cell>
          <cell r="AE1864">
            <v>8.1906409999999994</v>
          </cell>
          <cell r="AF1864">
            <v>0.37255319999999997</v>
          </cell>
        </row>
        <row r="1865">
          <cell r="A1865" t="str">
            <v>RIMBABAT - BASE2. Middle Value</v>
          </cell>
          <cell r="B1865" t="str">
            <v>Oil-Gas</v>
          </cell>
          <cell r="C1865" t="str">
            <v>2. Middle Value</v>
          </cell>
          <cell r="D1865" t="str">
            <v>RIMBABAT - BASE</v>
          </cell>
          <cell r="E1865" t="str">
            <v>RIMBABAT</v>
          </cell>
          <cell r="F1865" t="str">
            <v>E0. On Production</v>
          </cell>
          <cell r="G1865" t="str">
            <v>PT MEDCO E&amp;P RIMAU</v>
          </cell>
          <cell r="H1865">
            <v>0.89800000000000002</v>
          </cell>
          <cell r="K1865">
            <v>2375</v>
          </cell>
          <cell r="L1865">
            <v>69.300000000000011</v>
          </cell>
          <cell r="M1865">
            <v>0.21</v>
          </cell>
          <cell r="N1865">
            <v>350</v>
          </cell>
          <cell r="P1865" t="str">
            <v/>
          </cell>
          <cell r="Q1865">
            <v>0.21058930000000001</v>
          </cell>
          <cell r="R1865">
            <v>388.57339999999999</v>
          </cell>
          <cell r="S1865">
            <v>0.36067159999999998</v>
          </cell>
          <cell r="T1865">
            <v>0.65133700000000005</v>
          </cell>
          <cell r="U1865">
            <v>19.22326108165263</v>
          </cell>
          <cell r="V1865">
            <v>2.5951292943134883E-2</v>
          </cell>
          <cell r="X1865">
            <v>0.40480649624887544</v>
          </cell>
          <cell r="Z1865">
            <v>0.42163905763969195</v>
          </cell>
          <cell r="AA1865">
            <v>18.399329999999999</v>
          </cell>
          <cell r="AB1865">
            <v>0.83774090000000001</v>
          </cell>
          <cell r="AC1865">
            <v>0.30531449999999999</v>
          </cell>
          <cell r="AD1865">
            <v>0.274172421</v>
          </cell>
          <cell r="AE1865">
            <v>8.1906409999999994</v>
          </cell>
          <cell r="AF1865">
            <v>0.37255319999999997</v>
          </cell>
        </row>
        <row r="1866">
          <cell r="A1866" t="str">
            <v>RIMBABAT - BASE3. High Value</v>
          </cell>
          <cell r="B1866" t="str">
            <v>Oil-Gas</v>
          </cell>
          <cell r="C1866" t="str">
            <v>3. High Value</v>
          </cell>
          <cell r="D1866" t="str">
            <v>RIMBABAT - BASE</v>
          </cell>
          <cell r="E1866" t="str">
            <v>RIMBABAT</v>
          </cell>
          <cell r="F1866" t="str">
            <v>E0. On Production</v>
          </cell>
          <cell r="G1866" t="str">
            <v>PT MEDCO E&amp;P RIMAU</v>
          </cell>
          <cell r="H1866">
            <v>0.89800000000000002</v>
          </cell>
          <cell r="K1866">
            <v>2375</v>
          </cell>
          <cell r="L1866">
            <v>69.300000000000011</v>
          </cell>
          <cell r="M1866">
            <v>0.21</v>
          </cell>
          <cell r="N1866">
            <v>350</v>
          </cell>
          <cell r="P1866" t="str">
            <v/>
          </cell>
          <cell r="Q1866">
            <v>0.21058930000000001</v>
          </cell>
          <cell r="R1866">
            <v>388.57339999999999</v>
          </cell>
          <cell r="S1866">
            <v>0.36067159999999998</v>
          </cell>
          <cell r="T1866">
            <v>0.65133700000000005</v>
          </cell>
          <cell r="U1866">
            <v>19.22326108165263</v>
          </cell>
          <cell r="V1866">
            <v>2.5951292943134883E-2</v>
          </cell>
          <cell r="X1866">
            <v>0.40480649624887544</v>
          </cell>
          <cell r="Z1866">
            <v>0.42163905763969195</v>
          </cell>
          <cell r="AA1866">
            <v>18.399329999999999</v>
          </cell>
          <cell r="AB1866">
            <v>0.83774090000000001</v>
          </cell>
          <cell r="AC1866">
            <v>0.30531449999999999</v>
          </cell>
          <cell r="AD1866">
            <v>0.274172421</v>
          </cell>
          <cell r="AE1866">
            <v>8.1906409999999994</v>
          </cell>
          <cell r="AF1866">
            <v>0.37255319999999997</v>
          </cell>
        </row>
        <row r="1867">
          <cell r="A1867" t="str">
            <v>RISMA - BASE1. Low Value</v>
          </cell>
          <cell r="B1867" t="str">
            <v>Oil-Gas</v>
          </cell>
          <cell r="C1867" t="str">
            <v>1. Low Value</v>
          </cell>
          <cell r="D1867" t="str">
            <v>RISMA - BASE</v>
          </cell>
          <cell r="E1867" t="str">
            <v>RISMA</v>
          </cell>
          <cell r="F1867" t="str">
            <v>E5. Development Unclarified</v>
          </cell>
          <cell r="G1867" t="str">
            <v>PT PERTAMINA HULU ENERGI OSES</v>
          </cell>
          <cell r="H1867">
            <v>32.277000000000001</v>
          </cell>
          <cell r="K1867">
            <v>8500</v>
          </cell>
          <cell r="M1867">
            <v>0.22500000000000001</v>
          </cell>
          <cell r="Q1867">
            <v>0.22499359999999999</v>
          </cell>
          <cell r="R1867">
            <v>273.64229999999998</v>
          </cell>
          <cell r="S1867">
            <v>0.80955370000000004</v>
          </cell>
          <cell r="T1867">
            <v>0.65211669999999999</v>
          </cell>
          <cell r="U1867">
            <v>32.50306983294945</v>
          </cell>
          <cell r="V1867">
            <v>4.3878959100810674E-2</v>
          </cell>
          <cell r="AA1867">
            <v>66.713800000000006</v>
          </cell>
          <cell r="AB1867">
            <v>59.803159999999998</v>
          </cell>
          <cell r="AC1867">
            <v>0.22042809999999999</v>
          </cell>
          <cell r="AD1867">
            <v>7.1147577837</v>
          </cell>
          <cell r="AE1867">
            <v>56.105530000000002</v>
          </cell>
          <cell r="AF1867">
            <v>57.311230000000002</v>
          </cell>
        </row>
        <row r="1868">
          <cell r="A1868" t="str">
            <v>RISMA - BASE2. Middle Value</v>
          </cell>
          <cell r="B1868" t="str">
            <v>Oil-Gas</v>
          </cell>
          <cell r="C1868" t="str">
            <v>2. Middle Value</v>
          </cell>
          <cell r="D1868" t="str">
            <v>RISMA - BASE</v>
          </cell>
          <cell r="E1868" t="str">
            <v>RISMA</v>
          </cell>
          <cell r="F1868" t="str">
            <v>E5. Development Unclarified</v>
          </cell>
          <cell r="G1868" t="str">
            <v>PT PERTAMINA HULU ENERGI OSES</v>
          </cell>
          <cell r="H1868">
            <v>32.277000000000001</v>
          </cell>
          <cell r="K1868">
            <v>8500</v>
          </cell>
          <cell r="M1868">
            <v>0.22500000000000001</v>
          </cell>
          <cell r="Q1868">
            <v>0.22499359999999999</v>
          </cell>
          <cell r="R1868">
            <v>273.64229999999998</v>
          </cell>
          <cell r="S1868">
            <v>0.80955370000000004</v>
          </cell>
          <cell r="T1868">
            <v>0.65211669999999999</v>
          </cell>
          <cell r="U1868">
            <v>32.50306983294945</v>
          </cell>
          <cell r="V1868">
            <v>4.3878959100810674E-2</v>
          </cell>
          <cell r="AA1868">
            <v>66.713800000000006</v>
          </cell>
          <cell r="AB1868">
            <v>59.803159999999998</v>
          </cell>
          <cell r="AC1868">
            <v>0.22042809999999999</v>
          </cell>
          <cell r="AD1868">
            <v>7.1147577837</v>
          </cell>
          <cell r="AE1868">
            <v>56.105530000000002</v>
          </cell>
          <cell r="AF1868">
            <v>57.311230000000002</v>
          </cell>
        </row>
        <row r="1869">
          <cell r="A1869" t="str">
            <v>ZELDA BANUWATI - BASE1. Low Value</v>
          </cell>
          <cell r="B1869" t="str">
            <v>Gas</v>
          </cell>
          <cell r="C1869" t="str">
            <v>1. Low Value</v>
          </cell>
          <cell r="D1869" t="str">
            <v>ZELDA BANUWATI - BASE</v>
          </cell>
          <cell r="E1869" t="str">
            <v>ZELDA BANUWATI</v>
          </cell>
          <cell r="F1869" t="str">
            <v>E7. Production Not Viable</v>
          </cell>
          <cell r="G1869" t="str">
            <v>PT PERTAMINA HULU ENERGI OSES</v>
          </cell>
          <cell r="H1869">
            <v>69.3</v>
          </cell>
          <cell r="K1869">
            <v>7470</v>
          </cell>
          <cell r="L1869">
            <v>132.55000000000001</v>
          </cell>
          <cell r="M1869">
            <v>0.18</v>
          </cell>
          <cell r="N1869">
            <v>50</v>
          </cell>
          <cell r="O1869">
            <v>0</v>
          </cell>
          <cell r="Q1869">
            <v>0.17739969999999999</v>
          </cell>
          <cell r="R1869">
            <v>328.44940000000003</v>
          </cell>
          <cell r="S1869">
            <v>0.57748619999999995</v>
          </cell>
          <cell r="T1869">
            <v>0.77983840000000004</v>
          </cell>
          <cell r="U1869">
            <v>26.240226585248791</v>
          </cell>
          <cell r="V1869">
            <v>3.5424156396542283E-2</v>
          </cell>
          <cell r="AA1869">
            <v>131.9528</v>
          </cell>
          <cell r="AB1869">
            <v>401.4769</v>
          </cell>
          <cell r="AC1869">
            <v>0.60485949999999999</v>
          </cell>
          <cell r="AD1869">
            <v>41.916763349999997</v>
          </cell>
          <cell r="AE1869">
            <v>23.239730000000002</v>
          </cell>
          <cell r="AF1869">
            <v>50.400840000000002</v>
          </cell>
        </row>
        <row r="1870">
          <cell r="A1870" t="str">
            <v>ZELDA BANUWATI - BASE2. Middle Value</v>
          </cell>
          <cell r="B1870" t="str">
            <v>Gas</v>
          </cell>
          <cell r="C1870" t="str">
            <v>2. Middle Value</v>
          </cell>
          <cell r="D1870" t="str">
            <v>ZELDA BANUWATI - BASE</v>
          </cell>
          <cell r="E1870" t="str">
            <v>ZELDA BANUWATI</v>
          </cell>
          <cell r="F1870" t="str">
            <v>E7. Production Not Viable</v>
          </cell>
          <cell r="G1870" t="str">
            <v>PT PERTAMINA HULU ENERGI OSES</v>
          </cell>
          <cell r="H1870">
            <v>69.3</v>
          </cell>
          <cell r="K1870">
            <v>7470</v>
          </cell>
          <cell r="L1870">
            <v>132.55000000000001</v>
          </cell>
          <cell r="M1870">
            <v>0.18</v>
          </cell>
          <cell r="N1870">
            <v>50</v>
          </cell>
          <cell r="O1870">
            <v>0</v>
          </cell>
          <cell r="Q1870">
            <v>0.17739969999999999</v>
          </cell>
          <cell r="R1870">
            <v>328.44940000000003</v>
          </cell>
          <cell r="S1870">
            <v>0.57748619999999995</v>
          </cell>
          <cell r="T1870">
            <v>0.77983840000000004</v>
          </cell>
          <cell r="U1870">
            <v>26.240226585248791</v>
          </cell>
          <cell r="V1870">
            <v>3.5424156396542283E-2</v>
          </cell>
          <cell r="AA1870">
            <v>131.9528</v>
          </cell>
          <cell r="AB1870">
            <v>401.4769</v>
          </cell>
          <cell r="AC1870">
            <v>0.60485949999999999</v>
          </cell>
          <cell r="AD1870">
            <v>41.916763349999997</v>
          </cell>
          <cell r="AE1870">
            <v>23.239730000000002</v>
          </cell>
          <cell r="AF1870">
            <v>50.400840000000002</v>
          </cell>
        </row>
        <row r="1871">
          <cell r="A1871" t="str">
            <v>ZELDA BANUWATI - BASE3. High Value</v>
          </cell>
          <cell r="B1871" t="str">
            <v>Gas</v>
          </cell>
          <cell r="C1871" t="str">
            <v>3. High Value</v>
          </cell>
          <cell r="D1871" t="str">
            <v>ZELDA BANUWATI - BASE</v>
          </cell>
          <cell r="E1871" t="str">
            <v>ZELDA BANUWATI</v>
          </cell>
          <cell r="F1871" t="str">
            <v>E7. Production Not Viable</v>
          </cell>
          <cell r="G1871" t="str">
            <v>PT PERTAMINA HULU ENERGI OSES</v>
          </cell>
          <cell r="H1871">
            <v>69.3</v>
          </cell>
          <cell r="K1871">
            <v>7470</v>
          </cell>
          <cell r="L1871">
            <v>132.55000000000001</v>
          </cell>
          <cell r="M1871">
            <v>0.18</v>
          </cell>
          <cell r="N1871">
            <v>50</v>
          </cell>
          <cell r="O1871">
            <v>0</v>
          </cell>
          <cell r="Q1871">
            <v>0.17739969999999999</v>
          </cell>
          <cell r="R1871">
            <v>328.44940000000003</v>
          </cell>
          <cell r="S1871">
            <v>0.57748619999999995</v>
          </cell>
          <cell r="T1871">
            <v>0.77983840000000004</v>
          </cell>
          <cell r="U1871">
            <v>26.240226585248791</v>
          </cell>
          <cell r="V1871">
            <v>3.5424156396542283E-2</v>
          </cell>
          <cell r="AA1871">
            <v>131.9528</v>
          </cell>
          <cell r="AB1871">
            <v>401.4769</v>
          </cell>
          <cell r="AC1871">
            <v>0.60485949999999999</v>
          </cell>
          <cell r="AD1871">
            <v>41.916763349999997</v>
          </cell>
          <cell r="AE1871">
            <v>23.239730000000002</v>
          </cell>
          <cell r="AF1871">
            <v>50.400840000000002</v>
          </cell>
        </row>
        <row r="1872">
          <cell r="A1872" t="str">
            <v>BAWAL - BASE1. Low Value</v>
          </cell>
          <cell r="B1872" t="str">
            <v>Gas</v>
          </cell>
          <cell r="C1872" t="str">
            <v>1. Low Value</v>
          </cell>
          <cell r="D1872" t="str">
            <v>BAWAL - BASE</v>
          </cell>
          <cell r="E1872" t="str">
            <v>BAWAL</v>
          </cell>
          <cell r="F1872" t="str">
            <v>E7. Production Not Viable</v>
          </cell>
          <cell r="G1872" t="str">
            <v>MEDCO E&amp;P NATUNA LTD.</v>
          </cell>
          <cell r="H1872">
            <v>128</v>
          </cell>
          <cell r="K1872">
            <v>3330</v>
          </cell>
          <cell r="L1872">
            <v>81.95</v>
          </cell>
          <cell r="M1872">
            <v>0.28199999999999997</v>
          </cell>
          <cell r="N1872">
            <v>470</v>
          </cell>
          <cell r="O1872">
            <v>0</v>
          </cell>
          <cell r="P1872" t="str">
            <v/>
          </cell>
          <cell r="Q1872">
            <v>0.28990690000000002</v>
          </cell>
          <cell r="R1872">
            <v>611.5136</v>
          </cell>
          <cell r="S1872">
            <v>0.2037214</v>
          </cell>
          <cell r="T1872">
            <v>0.70003400000000005</v>
          </cell>
          <cell r="U1872">
            <v>25.282525736325447</v>
          </cell>
          <cell r="V1872">
            <v>3.4131265706625995E-2</v>
          </cell>
          <cell r="AA1872">
            <v>69.379170000000002</v>
          </cell>
          <cell r="AB1872">
            <v>175.13149999999999</v>
          </cell>
          <cell r="AC1872">
            <v>0.75845079999999998</v>
          </cell>
          <cell r="AD1872">
            <v>97.081702399999998</v>
          </cell>
          <cell r="AE1872">
            <v>82.319559999999996</v>
          </cell>
          <cell r="AF1872">
            <v>342.95030000000003</v>
          </cell>
        </row>
        <row r="1873">
          <cell r="A1873" t="str">
            <v>BAWAL - BASE2. Middle Value</v>
          </cell>
          <cell r="B1873" t="str">
            <v>Gas</v>
          </cell>
          <cell r="C1873" t="str">
            <v>2. Middle Value</v>
          </cell>
          <cell r="D1873" t="str">
            <v>BAWAL - BASE</v>
          </cell>
          <cell r="E1873" t="str">
            <v>BAWAL</v>
          </cell>
          <cell r="F1873" t="str">
            <v>E7. Production Not Viable</v>
          </cell>
          <cell r="G1873" t="str">
            <v>MEDCO E&amp;P NATUNA LTD.</v>
          </cell>
          <cell r="H1873">
            <v>146</v>
          </cell>
          <cell r="K1873">
            <v>3330</v>
          </cell>
          <cell r="L1873">
            <v>81.95</v>
          </cell>
          <cell r="M1873">
            <v>0.28199999999999997</v>
          </cell>
          <cell r="N1873">
            <v>470</v>
          </cell>
          <cell r="O1873">
            <v>0</v>
          </cell>
          <cell r="P1873" t="str">
            <v/>
          </cell>
          <cell r="Q1873">
            <v>0.28990690000000002</v>
          </cell>
          <cell r="R1873">
            <v>611.5136</v>
          </cell>
          <cell r="S1873">
            <v>0.2037214</v>
          </cell>
          <cell r="T1873">
            <v>0.70003400000000005</v>
          </cell>
          <cell r="U1873">
            <v>25.282525736325447</v>
          </cell>
          <cell r="V1873">
            <v>3.4131265706625995E-2</v>
          </cell>
          <cell r="AA1873">
            <v>69.379170000000002</v>
          </cell>
          <cell r="AB1873">
            <v>175.13149999999999</v>
          </cell>
          <cell r="AC1873">
            <v>0.75845079999999998</v>
          </cell>
          <cell r="AD1873">
            <v>110.7338168</v>
          </cell>
          <cell r="AE1873">
            <v>82.319559999999996</v>
          </cell>
          <cell r="AF1873">
            <v>342.95030000000003</v>
          </cell>
        </row>
        <row r="1874">
          <cell r="A1874" t="str">
            <v>BAWAL - BASE3. High Value</v>
          </cell>
          <cell r="B1874" t="str">
            <v>Gas</v>
          </cell>
          <cell r="C1874" t="str">
            <v>3. High Value</v>
          </cell>
          <cell r="D1874" t="str">
            <v>BAWAL - BASE</v>
          </cell>
          <cell r="E1874" t="str">
            <v>BAWAL</v>
          </cell>
          <cell r="F1874" t="str">
            <v>E7. Production Not Viable</v>
          </cell>
          <cell r="G1874" t="str">
            <v>MEDCO E&amp;P NATUNA LTD.</v>
          </cell>
          <cell r="H1874">
            <v>215</v>
          </cell>
          <cell r="K1874">
            <v>3330</v>
          </cell>
          <cell r="L1874">
            <v>81.95</v>
          </cell>
          <cell r="M1874">
            <v>0.28199999999999997</v>
          </cell>
          <cell r="N1874">
            <v>470</v>
          </cell>
          <cell r="O1874">
            <v>0</v>
          </cell>
          <cell r="P1874" t="str">
            <v/>
          </cell>
          <cell r="Q1874">
            <v>0.28990690000000002</v>
          </cell>
          <cell r="R1874">
            <v>611.5136</v>
          </cell>
          <cell r="S1874">
            <v>0.2037214</v>
          </cell>
          <cell r="T1874">
            <v>0.70003400000000005</v>
          </cell>
          <cell r="U1874">
            <v>25.282525736325447</v>
          </cell>
          <cell r="V1874">
            <v>3.4131265706625995E-2</v>
          </cell>
          <cell r="AA1874">
            <v>69.379170000000002</v>
          </cell>
          <cell r="AB1874">
            <v>175.13149999999999</v>
          </cell>
          <cell r="AC1874">
            <v>0.75845079999999998</v>
          </cell>
          <cell r="AD1874">
            <v>163.06692200000001</v>
          </cell>
          <cell r="AE1874">
            <v>82.319559999999996</v>
          </cell>
          <cell r="AF1874">
            <v>342.95030000000003</v>
          </cell>
        </row>
        <row r="1875">
          <cell r="A1875" t="str">
            <v>BELANAK ARANG - BASE1. Low Value</v>
          </cell>
          <cell r="B1875" t="str">
            <v>Gas</v>
          </cell>
          <cell r="C1875" t="str">
            <v>1. Low Value</v>
          </cell>
          <cell r="D1875" t="str">
            <v>BELANAK ARANG - BASE</v>
          </cell>
          <cell r="E1875" t="str">
            <v>BELANAK ARANG</v>
          </cell>
          <cell r="F1875" t="str">
            <v>E0. On Production</v>
          </cell>
          <cell r="G1875" t="str">
            <v>MEDCO E&amp;P NATUNA LTD.</v>
          </cell>
          <cell r="H1875">
            <v>183</v>
          </cell>
          <cell r="K1875">
            <v>6275</v>
          </cell>
          <cell r="L1875">
            <v>119.9</v>
          </cell>
          <cell r="M1875">
            <v>0.15</v>
          </cell>
          <cell r="N1875">
            <v>17.55</v>
          </cell>
          <cell r="P1875" t="str">
            <v/>
          </cell>
          <cell r="Q1875">
            <v>0.16061010000000001</v>
          </cell>
          <cell r="R1875">
            <v>85.91798</v>
          </cell>
          <cell r="S1875">
            <v>0.45540740000000002</v>
          </cell>
          <cell r="T1875">
            <v>0.76195820000000003</v>
          </cell>
          <cell r="U1875">
            <v>4.7883748470274412</v>
          </cell>
          <cell r="V1875">
            <v>6.4642787635730715E-3</v>
          </cell>
          <cell r="AA1875">
            <v>76.61497</v>
          </cell>
          <cell r="AB1875">
            <v>21.338619999999999</v>
          </cell>
          <cell r="AC1875">
            <v>0.60590370000000005</v>
          </cell>
          <cell r="AD1875">
            <v>110.8803771</v>
          </cell>
          <cell r="AE1875">
            <v>36.334980000000002</v>
          </cell>
          <cell r="AF1875">
            <v>3.43235</v>
          </cell>
        </row>
        <row r="1876">
          <cell r="A1876" t="str">
            <v>BELANAK ARANG - BASE2. Middle Value</v>
          </cell>
          <cell r="B1876" t="str">
            <v>Gas</v>
          </cell>
          <cell r="C1876" t="str">
            <v>2. Middle Value</v>
          </cell>
          <cell r="D1876" t="str">
            <v>BELANAK ARANG - BASE</v>
          </cell>
          <cell r="E1876" t="str">
            <v>BELANAK ARANG</v>
          </cell>
          <cell r="F1876" t="str">
            <v>E0. On Production</v>
          </cell>
          <cell r="G1876" t="str">
            <v>MEDCO E&amp;P NATUNA LTD.</v>
          </cell>
          <cell r="H1876">
            <v>215</v>
          </cell>
          <cell r="K1876">
            <v>6275</v>
          </cell>
          <cell r="L1876">
            <v>119.9</v>
          </cell>
          <cell r="M1876">
            <v>0.15</v>
          </cell>
          <cell r="N1876">
            <v>17.55</v>
          </cell>
          <cell r="P1876" t="str">
            <v/>
          </cell>
          <cell r="Q1876">
            <v>0.16061010000000001</v>
          </cell>
          <cell r="R1876">
            <v>85.91798</v>
          </cell>
          <cell r="S1876">
            <v>0.45540740000000002</v>
          </cell>
          <cell r="T1876">
            <v>0.76195820000000003</v>
          </cell>
          <cell r="U1876">
            <v>4.7883748470274412</v>
          </cell>
          <cell r="V1876">
            <v>6.4642787635730715E-3</v>
          </cell>
          <cell r="AA1876">
            <v>76.61497</v>
          </cell>
          <cell r="AB1876">
            <v>21.338619999999999</v>
          </cell>
          <cell r="AC1876">
            <v>0.60590370000000005</v>
          </cell>
          <cell r="AD1876">
            <v>130.2692955</v>
          </cell>
          <cell r="AE1876">
            <v>36.334980000000002</v>
          </cell>
          <cell r="AF1876">
            <v>3.43235</v>
          </cell>
        </row>
        <row r="1877">
          <cell r="A1877" t="str">
            <v>BELANAK ARANG - BASE3. High Value</v>
          </cell>
          <cell r="B1877" t="str">
            <v>Gas</v>
          </cell>
          <cell r="C1877" t="str">
            <v>3. High Value</v>
          </cell>
          <cell r="D1877" t="str">
            <v>BELANAK ARANG - BASE</v>
          </cell>
          <cell r="E1877" t="str">
            <v>BELANAK ARANG</v>
          </cell>
          <cell r="F1877" t="str">
            <v>E0. On Production</v>
          </cell>
          <cell r="G1877" t="str">
            <v>MEDCO E&amp;P NATUNA LTD.</v>
          </cell>
          <cell r="H1877">
            <v>252</v>
          </cell>
          <cell r="K1877">
            <v>6275</v>
          </cell>
          <cell r="L1877">
            <v>119.9</v>
          </cell>
          <cell r="M1877">
            <v>0.15</v>
          </cell>
          <cell r="N1877">
            <v>17.55</v>
          </cell>
          <cell r="P1877" t="str">
            <v/>
          </cell>
          <cell r="Q1877">
            <v>0.16061010000000001</v>
          </cell>
          <cell r="R1877">
            <v>85.91798</v>
          </cell>
          <cell r="S1877">
            <v>0.45540740000000002</v>
          </cell>
          <cell r="T1877">
            <v>0.76195820000000003</v>
          </cell>
          <cell r="U1877">
            <v>4.7883748470274412</v>
          </cell>
          <cell r="V1877">
            <v>6.4642787635730715E-3</v>
          </cell>
          <cell r="AA1877">
            <v>76.61497</v>
          </cell>
          <cell r="AB1877">
            <v>21.338619999999999</v>
          </cell>
          <cell r="AC1877">
            <v>0.60590370000000005</v>
          </cell>
          <cell r="AD1877">
            <v>152.68773240000002</v>
          </cell>
          <cell r="AE1877">
            <v>36.334980000000002</v>
          </cell>
          <cell r="AF1877">
            <v>3.43235</v>
          </cell>
        </row>
        <row r="1878">
          <cell r="A1878" t="str">
            <v>RISMA - BASE3. High Value</v>
          </cell>
          <cell r="B1878" t="str">
            <v>Oil-Gas</v>
          </cell>
          <cell r="C1878" t="str">
            <v>3. High Value</v>
          </cell>
          <cell r="D1878" t="str">
            <v>RISMA - BASE</v>
          </cell>
          <cell r="E1878" t="str">
            <v>RISMA</v>
          </cell>
          <cell r="F1878" t="str">
            <v>E5. Development Unclarified</v>
          </cell>
          <cell r="G1878" t="str">
            <v>PT PERTAMINA HULU ENERGI OSES</v>
          </cell>
          <cell r="H1878">
            <v>32.277000000000001</v>
          </cell>
          <cell r="K1878">
            <v>8500</v>
          </cell>
          <cell r="M1878">
            <v>0.22500000000000001</v>
          </cell>
          <cell r="Q1878">
            <v>0.22499359999999999</v>
          </cell>
          <cell r="R1878">
            <v>273.64229999999998</v>
          </cell>
          <cell r="S1878">
            <v>0.80955370000000004</v>
          </cell>
          <cell r="T1878">
            <v>0.65211669999999999</v>
          </cell>
          <cell r="U1878">
            <v>32.50306983294945</v>
          </cell>
          <cell r="V1878">
            <v>4.3878959100810674E-2</v>
          </cell>
          <cell r="AA1878">
            <v>66.713800000000006</v>
          </cell>
          <cell r="AB1878">
            <v>59.803159999999998</v>
          </cell>
          <cell r="AC1878">
            <v>0.22042809999999999</v>
          </cell>
          <cell r="AD1878">
            <v>7.1147577837</v>
          </cell>
          <cell r="AE1878">
            <v>56.105530000000002</v>
          </cell>
          <cell r="AF1878">
            <v>57.311230000000002</v>
          </cell>
        </row>
        <row r="1879">
          <cell r="A1879" t="str">
            <v>BELIDA GAS - BASE1. Low Value</v>
          </cell>
          <cell r="B1879" t="str">
            <v>Gas</v>
          </cell>
          <cell r="C1879" t="str">
            <v>1. Low Value</v>
          </cell>
          <cell r="D1879" t="str">
            <v>BELIDA GAS - BASE</v>
          </cell>
          <cell r="E1879" t="str">
            <v>BELIDA GAS</v>
          </cell>
          <cell r="F1879" t="str">
            <v>E0. On Production</v>
          </cell>
          <cell r="G1879" t="str">
            <v>MEDCO E&amp;P NATUNA LTD.</v>
          </cell>
          <cell r="H1879">
            <v>327</v>
          </cell>
          <cell r="K1879">
            <v>2775</v>
          </cell>
          <cell r="L1879">
            <v>70.95</v>
          </cell>
          <cell r="M1879">
            <v>0.28999999999999998</v>
          </cell>
          <cell r="N1879" t="str">
            <v/>
          </cell>
          <cell r="P1879" t="str">
            <v/>
          </cell>
          <cell r="Q1879">
            <v>0.28886529999999999</v>
          </cell>
          <cell r="R1879">
            <v>473.4427</v>
          </cell>
          <cell r="S1879">
            <v>0.65463590000000005</v>
          </cell>
          <cell r="T1879">
            <v>0.66878000000000004</v>
          </cell>
          <cell r="U1879">
            <v>59.875050811388384</v>
          </cell>
          <cell r="V1879">
            <v>8.0830977480426655E-2</v>
          </cell>
          <cell r="AA1879">
            <v>50.491480000000003</v>
          </cell>
          <cell r="AB1879">
            <v>8.4447290000000006</v>
          </cell>
          <cell r="AC1879">
            <v>0.82875030000000005</v>
          </cell>
          <cell r="AD1879">
            <v>271.00134810000003</v>
          </cell>
          <cell r="AE1879">
            <v>11.48969</v>
          </cell>
          <cell r="AF1879">
            <v>188.64840000000001</v>
          </cell>
        </row>
        <row r="1880">
          <cell r="A1880" t="str">
            <v>BELIDA GAS - BASE2. Middle Value</v>
          </cell>
          <cell r="B1880" t="str">
            <v>Gas</v>
          </cell>
          <cell r="C1880" t="str">
            <v>2. Middle Value</v>
          </cell>
          <cell r="D1880" t="str">
            <v>BELIDA GAS - BASE</v>
          </cell>
          <cell r="E1880" t="str">
            <v>BELIDA GAS</v>
          </cell>
          <cell r="F1880" t="str">
            <v>E0. On Production</v>
          </cell>
          <cell r="G1880" t="str">
            <v>MEDCO E&amp;P NATUNA LTD.</v>
          </cell>
          <cell r="H1880">
            <v>327</v>
          </cell>
          <cell r="K1880">
            <v>2775</v>
          </cell>
          <cell r="L1880">
            <v>70.95</v>
          </cell>
          <cell r="M1880">
            <v>0.28999999999999998</v>
          </cell>
          <cell r="N1880" t="str">
            <v/>
          </cell>
          <cell r="O1880">
            <v>0</v>
          </cell>
          <cell r="P1880" t="str">
            <v/>
          </cell>
          <cell r="Q1880">
            <v>0.28886529999999999</v>
          </cell>
          <cell r="R1880">
            <v>473.4427</v>
          </cell>
          <cell r="S1880">
            <v>0.65463590000000005</v>
          </cell>
          <cell r="T1880">
            <v>0.66878000000000004</v>
          </cell>
          <cell r="U1880">
            <v>59.875050811388384</v>
          </cell>
          <cell r="V1880">
            <v>8.0830977480426655E-2</v>
          </cell>
          <cell r="AA1880">
            <v>50.491480000000003</v>
          </cell>
          <cell r="AB1880">
            <v>8.4447290000000006</v>
          </cell>
          <cell r="AC1880">
            <v>0.82875030000000005</v>
          </cell>
          <cell r="AD1880">
            <v>271.00134810000003</v>
          </cell>
          <cell r="AE1880">
            <v>11.48969</v>
          </cell>
          <cell r="AF1880">
            <v>188.64840000000001</v>
          </cell>
        </row>
        <row r="1881">
          <cell r="A1881" t="str">
            <v>BELIDA GAS - BASE3. High Value</v>
          </cell>
          <cell r="B1881" t="str">
            <v>Gas</v>
          </cell>
          <cell r="C1881" t="str">
            <v>3. High Value</v>
          </cell>
          <cell r="D1881" t="str">
            <v>BELIDA GAS - BASE</v>
          </cell>
          <cell r="E1881" t="str">
            <v>BELIDA GAS</v>
          </cell>
          <cell r="F1881" t="str">
            <v>E0. On Production</v>
          </cell>
          <cell r="G1881" t="str">
            <v>MEDCO E&amp;P NATUNA LTD.</v>
          </cell>
          <cell r="H1881">
            <v>377</v>
          </cell>
          <cell r="K1881">
            <v>2775</v>
          </cell>
          <cell r="L1881">
            <v>70.95</v>
          </cell>
          <cell r="M1881">
            <v>0.28999999999999998</v>
          </cell>
          <cell r="N1881" t="str">
            <v/>
          </cell>
          <cell r="O1881">
            <v>0</v>
          </cell>
          <cell r="P1881" t="str">
            <v/>
          </cell>
          <cell r="Q1881">
            <v>0.28886529999999999</v>
          </cell>
          <cell r="R1881">
            <v>473.4427</v>
          </cell>
          <cell r="S1881">
            <v>0.65463590000000005</v>
          </cell>
          <cell r="T1881">
            <v>0.66878000000000004</v>
          </cell>
          <cell r="U1881">
            <v>59.875050811388384</v>
          </cell>
          <cell r="V1881">
            <v>8.0830977480426655E-2</v>
          </cell>
          <cell r="AA1881">
            <v>50.491480000000003</v>
          </cell>
          <cell r="AB1881">
            <v>8.4447290000000006</v>
          </cell>
          <cell r="AC1881">
            <v>0.82875030000000005</v>
          </cell>
          <cell r="AD1881">
            <v>312.43886309999999</v>
          </cell>
          <cell r="AE1881">
            <v>11.48969</v>
          </cell>
          <cell r="AF1881">
            <v>188.64840000000001</v>
          </cell>
        </row>
        <row r="1882">
          <cell r="A1882" t="str">
            <v>RUMBI - BASE1. Low Value</v>
          </cell>
          <cell r="B1882" t="str">
            <v>Oil-Gas</v>
          </cell>
          <cell r="C1882" t="str">
            <v>1. Low Value</v>
          </cell>
          <cell r="D1882" t="str">
            <v>RUMBI - BASE</v>
          </cell>
          <cell r="E1882" t="str">
            <v>RUMBI</v>
          </cell>
          <cell r="F1882" t="str">
            <v>E0. On Production</v>
          </cell>
          <cell r="G1882" t="str">
            <v>PT MEDCO E&amp;P RIMAU</v>
          </cell>
          <cell r="H1882">
            <v>0.61599999999999999</v>
          </cell>
          <cell r="K1882">
            <v>2210</v>
          </cell>
          <cell r="L1882">
            <v>66</v>
          </cell>
          <cell r="M1882">
            <v>0.16</v>
          </cell>
          <cell r="N1882" t="str">
            <v/>
          </cell>
          <cell r="P1882" t="str">
            <v/>
          </cell>
          <cell r="Q1882">
            <v>0.16366559999999999</v>
          </cell>
          <cell r="R1882">
            <v>270.9776</v>
          </cell>
          <cell r="S1882">
            <v>0.43820680000000001</v>
          </cell>
          <cell r="T1882">
            <v>0.79206259999999995</v>
          </cell>
          <cell r="U1882">
            <v>15.393217951342198</v>
          </cell>
          <cell r="V1882">
            <v>2.0780756537405413E-2</v>
          </cell>
          <cell r="AA1882">
            <v>14.114649999999999</v>
          </cell>
          <cell r="AB1882">
            <v>9.0131390000000007</v>
          </cell>
          <cell r="AC1882">
            <v>0.48437920000000001</v>
          </cell>
          <cell r="AD1882">
            <v>0.29837758720000002</v>
          </cell>
          <cell r="AE1882">
            <v>25.637699999999999</v>
          </cell>
          <cell r="AF1882">
            <v>37.260840000000002</v>
          </cell>
        </row>
        <row r="1883">
          <cell r="A1883" t="str">
            <v>RUMBI - BASE2. Middle Value</v>
          </cell>
          <cell r="B1883" t="str">
            <v>Oil-Gas</v>
          </cell>
          <cell r="C1883" t="str">
            <v>2. Middle Value</v>
          </cell>
          <cell r="D1883" t="str">
            <v>RUMBI - BASE</v>
          </cell>
          <cell r="E1883" t="str">
            <v>RUMBI</v>
          </cell>
          <cell r="F1883" t="str">
            <v>E0. On Production</v>
          </cell>
          <cell r="G1883" t="str">
            <v>PT MEDCO E&amp;P RIMAU</v>
          </cell>
          <cell r="H1883">
            <v>0.61599999999999999</v>
          </cell>
          <cell r="K1883">
            <v>2210</v>
          </cell>
          <cell r="L1883">
            <v>66</v>
          </cell>
          <cell r="M1883">
            <v>0.16</v>
          </cell>
          <cell r="N1883" t="str">
            <v/>
          </cell>
          <cell r="P1883" t="str">
            <v/>
          </cell>
          <cell r="Q1883">
            <v>0.16366559999999999</v>
          </cell>
          <cell r="R1883">
            <v>270.9776</v>
          </cell>
          <cell r="S1883">
            <v>0.43820680000000001</v>
          </cell>
          <cell r="T1883">
            <v>0.79206259999999995</v>
          </cell>
          <cell r="U1883">
            <v>15.393217951342198</v>
          </cell>
          <cell r="V1883">
            <v>2.0780756537405413E-2</v>
          </cell>
          <cell r="AA1883">
            <v>14.114649999999999</v>
          </cell>
          <cell r="AB1883">
            <v>9.0131390000000007</v>
          </cell>
          <cell r="AC1883">
            <v>0.48437920000000001</v>
          </cell>
          <cell r="AD1883">
            <v>0.29837758720000002</v>
          </cell>
          <cell r="AE1883">
            <v>25.637699999999999</v>
          </cell>
          <cell r="AF1883">
            <v>37.260840000000002</v>
          </cell>
        </row>
        <row r="1884">
          <cell r="A1884" t="str">
            <v>BINTANG LAUT - BASE1. Low Value</v>
          </cell>
          <cell r="B1884" t="str">
            <v>Gas</v>
          </cell>
          <cell r="C1884" t="str">
            <v>1. Low Value</v>
          </cell>
          <cell r="D1884" t="str">
            <v>BINTANG LAUT - BASE</v>
          </cell>
          <cell r="E1884" t="str">
            <v>BINTANG LAUT</v>
          </cell>
          <cell r="F1884" t="str">
            <v>E7. Production Not Viable</v>
          </cell>
          <cell r="G1884" t="str">
            <v>MEDCO E&amp;P NATUNA LTD.</v>
          </cell>
          <cell r="H1884">
            <v>76</v>
          </cell>
          <cell r="K1884">
            <v>3375</v>
          </cell>
          <cell r="L1884">
            <v>76.45</v>
          </cell>
          <cell r="M1884">
            <v>0.29299999999999998</v>
          </cell>
          <cell r="N1884" t="str">
            <v/>
          </cell>
          <cell r="P1884" t="str">
            <v/>
          </cell>
          <cell r="Q1884">
            <v>0.29023660000000001</v>
          </cell>
          <cell r="R1884">
            <v>2487.279</v>
          </cell>
          <cell r="S1884">
            <v>0.73157139999999998</v>
          </cell>
          <cell r="T1884">
            <v>0.71968589999999999</v>
          </cell>
          <cell r="U1884">
            <v>380.08120471578098</v>
          </cell>
          <cell r="V1884">
            <v>0.51310746100062199</v>
          </cell>
          <cell r="AA1884">
            <v>128.76130000000001</v>
          </cell>
          <cell r="AB1884">
            <v>18.284279999999999</v>
          </cell>
          <cell r="AC1884">
            <v>0.68683190000000005</v>
          </cell>
          <cell r="AD1884">
            <v>52.199224400000006</v>
          </cell>
          <cell r="AE1884">
            <v>52.618209999999998</v>
          </cell>
          <cell r="AF1884">
            <v>54.195830000000001</v>
          </cell>
        </row>
        <row r="1885">
          <cell r="A1885" t="str">
            <v>BINTANG LAUT - BASE2. Middle Value</v>
          </cell>
          <cell r="B1885" t="str">
            <v>Gas</v>
          </cell>
          <cell r="C1885" t="str">
            <v>2. Middle Value</v>
          </cell>
          <cell r="D1885" t="str">
            <v>BINTANG LAUT - BASE</v>
          </cell>
          <cell r="E1885" t="str">
            <v>BINTANG LAUT</v>
          </cell>
          <cell r="F1885" t="str">
            <v>E7. Production Not Viable</v>
          </cell>
          <cell r="G1885" t="str">
            <v>MEDCO E&amp;P NATUNA LTD.</v>
          </cell>
          <cell r="H1885">
            <v>76</v>
          </cell>
          <cell r="K1885">
            <v>3375</v>
          </cell>
          <cell r="L1885">
            <v>76.45</v>
          </cell>
          <cell r="M1885">
            <v>0.29299999999999998</v>
          </cell>
          <cell r="N1885" t="str">
            <v/>
          </cell>
          <cell r="P1885" t="str">
            <v/>
          </cell>
          <cell r="Q1885">
            <v>0.29023660000000001</v>
          </cell>
          <cell r="R1885">
            <v>2487.279</v>
          </cell>
          <cell r="S1885">
            <v>0.73157139999999998</v>
          </cell>
          <cell r="T1885">
            <v>0.71968589999999999</v>
          </cell>
          <cell r="U1885">
            <v>380.08120471578098</v>
          </cell>
          <cell r="V1885">
            <v>0.51310746100062199</v>
          </cell>
          <cell r="AA1885">
            <v>128.76130000000001</v>
          </cell>
          <cell r="AB1885">
            <v>18.284279999999999</v>
          </cell>
          <cell r="AC1885">
            <v>0.68683190000000005</v>
          </cell>
          <cell r="AD1885">
            <v>52.199224400000006</v>
          </cell>
          <cell r="AE1885">
            <v>52.618209999999998</v>
          </cell>
          <cell r="AF1885">
            <v>54.195830000000001</v>
          </cell>
        </row>
        <row r="1886">
          <cell r="A1886" t="str">
            <v>BINTANG LAUT - BASE3. High Value</v>
          </cell>
          <cell r="B1886" t="str">
            <v>Gas</v>
          </cell>
          <cell r="C1886" t="str">
            <v>3. High Value</v>
          </cell>
          <cell r="D1886" t="str">
            <v>BINTANG LAUT - BASE</v>
          </cell>
          <cell r="E1886" t="str">
            <v>BINTANG LAUT</v>
          </cell>
          <cell r="F1886" t="str">
            <v>E7. Production Not Viable</v>
          </cell>
          <cell r="G1886" t="str">
            <v>MEDCO E&amp;P NATUNA LTD.</v>
          </cell>
          <cell r="H1886">
            <v>76</v>
          </cell>
          <cell r="K1886">
            <v>3375</v>
          </cell>
          <cell r="L1886">
            <v>76.45</v>
          </cell>
          <cell r="M1886">
            <v>0.29299999999999998</v>
          </cell>
          <cell r="N1886" t="str">
            <v/>
          </cell>
          <cell r="P1886" t="str">
            <v/>
          </cell>
          <cell r="Q1886">
            <v>0.29023660000000001</v>
          </cell>
          <cell r="R1886">
            <v>2487.279</v>
          </cell>
          <cell r="S1886">
            <v>0.73157139999999998</v>
          </cell>
          <cell r="T1886">
            <v>0.71968589999999999</v>
          </cell>
          <cell r="U1886">
            <v>380.08120471578098</v>
          </cell>
          <cell r="V1886">
            <v>0.51310746100062199</v>
          </cell>
          <cell r="AA1886">
            <v>128.76130000000001</v>
          </cell>
          <cell r="AB1886">
            <v>18.284279999999999</v>
          </cell>
          <cell r="AC1886">
            <v>0.68683190000000005</v>
          </cell>
          <cell r="AD1886">
            <v>52.199224400000006</v>
          </cell>
          <cell r="AE1886">
            <v>52.618209999999998</v>
          </cell>
          <cell r="AF1886">
            <v>54.195830000000001</v>
          </cell>
        </row>
        <row r="1887">
          <cell r="A1887" t="str">
            <v>BUNTAL - BASE1. Low Value</v>
          </cell>
          <cell r="B1887" t="str">
            <v>Gas</v>
          </cell>
          <cell r="C1887" t="str">
            <v>1. Low Value</v>
          </cell>
          <cell r="D1887" t="str">
            <v>BUNTAL - BASE</v>
          </cell>
          <cell r="E1887" t="str">
            <v>BUNTAL</v>
          </cell>
          <cell r="F1887" t="str">
            <v>E0. On Production</v>
          </cell>
          <cell r="G1887" t="str">
            <v>MEDCO E&amp;P NATUNA LTD.</v>
          </cell>
          <cell r="H1887">
            <v>164</v>
          </cell>
          <cell r="K1887">
            <v>3072</v>
          </cell>
          <cell r="L1887" t="str">
            <v/>
          </cell>
          <cell r="M1887">
            <v>0.28399999999999997</v>
          </cell>
          <cell r="N1887">
            <v>2751.5</v>
          </cell>
          <cell r="P1887" t="str">
            <v/>
          </cell>
          <cell r="Q1887">
            <v>0.28674909999999998</v>
          </cell>
          <cell r="R1887">
            <v>2736.0160000000001</v>
          </cell>
          <cell r="S1887">
            <v>0.64023249999999998</v>
          </cell>
          <cell r="T1887">
            <v>0.84561249999999999</v>
          </cell>
          <cell r="U1887">
            <v>424.74649796981117</v>
          </cell>
          <cell r="V1887">
            <v>0.57340535243032698</v>
          </cell>
          <cell r="X1887">
            <v>57.069243127257735</v>
          </cell>
          <cell r="Y1887">
            <v>1.1921435826283617</v>
          </cell>
          <cell r="Z1887">
            <v>22.635221477023855</v>
          </cell>
          <cell r="AA1887">
            <v>1.19339</v>
          </cell>
          <cell r="AB1887">
            <v>22.635210000000001</v>
          </cell>
          <cell r="AC1887">
            <v>0.47258359999999999</v>
          </cell>
          <cell r="AD1887">
            <v>77.503710400000003</v>
          </cell>
          <cell r="AE1887">
            <v>3.8060239999999999</v>
          </cell>
          <cell r="AF1887">
            <v>57.005200000000002</v>
          </cell>
        </row>
        <row r="1888">
          <cell r="A1888" t="str">
            <v>BUNTAL - BASE2. Middle Value</v>
          </cell>
          <cell r="B1888" t="str">
            <v>Gas</v>
          </cell>
          <cell r="C1888" t="str">
            <v>2. Middle Value</v>
          </cell>
          <cell r="D1888" t="str">
            <v>BUNTAL - BASE</v>
          </cell>
          <cell r="E1888" t="str">
            <v>BUNTAL</v>
          </cell>
          <cell r="F1888" t="str">
            <v>E0. On Production</v>
          </cell>
          <cell r="G1888" t="str">
            <v>MEDCO E&amp;P NATUNA LTD.</v>
          </cell>
          <cell r="H1888">
            <v>164</v>
          </cell>
          <cell r="K1888">
            <v>3072</v>
          </cell>
          <cell r="L1888" t="str">
            <v/>
          </cell>
          <cell r="M1888">
            <v>0.28399999999999997</v>
          </cell>
          <cell r="N1888">
            <v>2751.5</v>
          </cell>
          <cell r="P1888" t="str">
            <v/>
          </cell>
          <cell r="Q1888">
            <v>0.28674909999999998</v>
          </cell>
          <cell r="R1888">
            <v>2736.0160000000001</v>
          </cell>
          <cell r="S1888">
            <v>0.64023249999999998</v>
          </cell>
          <cell r="T1888">
            <v>0.84561249999999999</v>
          </cell>
          <cell r="U1888">
            <v>424.74649796981117</v>
          </cell>
          <cell r="V1888">
            <v>0.57340535243032698</v>
          </cell>
          <cell r="X1888">
            <v>57.069243127257735</v>
          </cell>
          <cell r="Y1888">
            <v>1.1921435826283617</v>
          </cell>
          <cell r="Z1888">
            <v>22.635221477023855</v>
          </cell>
          <cell r="AA1888">
            <v>1.19339</v>
          </cell>
          <cell r="AB1888">
            <v>22.635210000000001</v>
          </cell>
          <cell r="AC1888">
            <v>0.47258359999999999</v>
          </cell>
          <cell r="AD1888">
            <v>77.503710400000003</v>
          </cell>
          <cell r="AE1888">
            <v>3.8060239999999999</v>
          </cell>
          <cell r="AF1888">
            <v>57.005200000000002</v>
          </cell>
        </row>
        <row r="1889">
          <cell r="A1889" t="str">
            <v>BUNTAL - BASE3. High Value</v>
          </cell>
          <cell r="B1889" t="str">
            <v>Gas</v>
          </cell>
          <cell r="C1889" t="str">
            <v>3. High Value</v>
          </cell>
          <cell r="D1889" t="str">
            <v>BUNTAL - BASE</v>
          </cell>
          <cell r="E1889" t="str">
            <v>BUNTAL</v>
          </cell>
          <cell r="F1889" t="str">
            <v>E0. On Production</v>
          </cell>
          <cell r="G1889" t="str">
            <v>MEDCO E&amp;P NATUNA LTD.</v>
          </cell>
          <cell r="H1889">
            <v>164</v>
          </cell>
          <cell r="K1889">
            <v>3072</v>
          </cell>
          <cell r="L1889" t="str">
            <v/>
          </cell>
          <cell r="M1889">
            <v>0.28399999999999997</v>
          </cell>
          <cell r="N1889">
            <v>2751.5</v>
          </cell>
          <cell r="P1889" t="str">
            <v/>
          </cell>
          <cell r="Q1889">
            <v>0.28674909999999998</v>
          </cell>
          <cell r="R1889">
            <v>2736.0160000000001</v>
          </cell>
          <cell r="S1889">
            <v>0.64023249999999998</v>
          </cell>
          <cell r="T1889">
            <v>0.84561249999999999</v>
          </cell>
          <cell r="U1889">
            <v>424.74649796981117</v>
          </cell>
          <cell r="V1889">
            <v>0.57340535243032698</v>
          </cell>
          <cell r="X1889">
            <v>57.069243127257735</v>
          </cell>
          <cell r="Y1889">
            <v>1.1921435826283617</v>
          </cell>
          <cell r="Z1889">
            <v>22.635221477023855</v>
          </cell>
          <cell r="AA1889">
            <v>1.19339</v>
          </cell>
          <cell r="AB1889">
            <v>22.635210000000001</v>
          </cell>
          <cell r="AC1889">
            <v>0.47258359999999999</v>
          </cell>
          <cell r="AD1889">
            <v>77.503710400000003</v>
          </cell>
          <cell r="AE1889">
            <v>3.8060239999999999</v>
          </cell>
          <cell r="AF1889">
            <v>57.005200000000002</v>
          </cell>
        </row>
        <row r="1890">
          <cell r="A1890" t="str">
            <v>RUMBI - BASE3. High Value</v>
          </cell>
          <cell r="B1890" t="str">
            <v>Oil-Gas</v>
          </cell>
          <cell r="C1890" t="str">
            <v>3. High Value</v>
          </cell>
          <cell r="D1890" t="str">
            <v>RUMBI - BASE</v>
          </cell>
          <cell r="E1890" t="str">
            <v>RUMBI</v>
          </cell>
          <cell r="F1890" t="str">
            <v>E0. On Production</v>
          </cell>
          <cell r="G1890" t="str">
            <v>PT MEDCO E&amp;P RIMAU</v>
          </cell>
          <cell r="H1890">
            <v>0.61599999999999999</v>
          </cell>
          <cell r="K1890">
            <v>2210</v>
          </cell>
          <cell r="L1890">
            <v>66</v>
          </cell>
          <cell r="M1890">
            <v>0.16</v>
          </cell>
          <cell r="N1890" t="str">
            <v/>
          </cell>
          <cell r="P1890" t="str">
            <v/>
          </cell>
          <cell r="Q1890">
            <v>0.16366559999999999</v>
          </cell>
          <cell r="R1890">
            <v>270.9776</v>
          </cell>
          <cell r="S1890">
            <v>0.43820680000000001</v>
          </cell>
          <cell r="T1890">
            <v>0.79206259999999995</v>
          </cell>
          <cell r="U1890">
            <v>15.393217951342198</v>
          </cell>
          <cell r="V1890">
            <v>2.0780756537405413E-2</v>
          </cell>
          <cell r="AA1890">
            <v>14.114649999999999</v>
          </cell>
          <cell r="AB1890">
            <v>9.0131390000000007</v>
          </cell>
          <cell r="AC1890">
            <v>0.48437920000000001</v>
          </cell>
          <cell r="AD1890">
            <v>0.29837758720000002</v>
          </cell>
          <cell r="AE1890">
            <v>25.637699999999999</v>
          </cell>
          <cell r="AF1890">
            <v>37.260840000000002</v>
          </cell>
        </row>
        <row r="1891">
          <cell r="A1891" t="str">
            <v>SABAK - BASE1. Low Value</v>
          </cell>
          <cell r="B1891" t="str">
            <v>Oil-Gas</v>
          </cell>
          <cell r="C1891" t="str">
            <v>1. Low Value</v>
          </cell>
          <cell r="D1891" t="str">
            <v>SABAK - BASE</v>
          </cell>
          <cell r="E1891" t="str">
            <v>SABAK</v>
          </cell>
          <cell r="F1891" t="str">
            <v>E0. On Production</v>
          </cell>
          <cell r="G1891" t="str">
            <v>BOB PERTAMINA - BUMI SIAK PUSAKO</v>
          </cell>
          <cell r="H1891">
            <v>35.488999999999997</v>
          </cell>
          <cell r="K1891">
            <v>1959</v>
          </cell>
          <cell r="L1891">
            <v>67.100000000000009</v>
          </cell>
          <cell r="M1891">
            <v>0.22</v>
          </cell>
          <cell r="N1891">
            <v>24.56</v>
          </cell>
          <cell r="O1891">
            <v>0</v>
          </cell>
          <cell r="P1891" t="str">
            <v/>
          </cell>
          <cell r="Q1891">
            <v>0.22394939999999999</v>
          </cell>
          <cell r="R1891">
            <v>128.38810000000001</v>
          </cell>
          <cell r="S1891">
            <v>0.69881269999999995</v>
          </cell>
          <cell r="T1891">
            <v>0.60031120000000004</v>
          </cell>
          <cell r="U1891">
            <v>12.061794089755107</v>
          </cell>
          <cell r="V1891">
            <v>1.6283353303761995E-2</v>
          </cell>
          <cell r="AA1891">
            <v>8.172485</v>
          </cell>
          <cell r="AB1891">
            <v>4.3360019999999997</v>
          </cell>
          <cell r="AC1891">
            <v>0.54713259999999997</v>
          </cell>
          <cell r="AD1891">
            <v>19.417188841399998</v>
          </cell>
          <cell r="AE1891">
            <v>18.70025</v>
          </cell>
          <cell r="AF1891">
            <v>55.475079999999998</v>
          </cell>
        </row>
        <row r="1892">
          <cell r="A1892" t="str">
            <v>SABAK - BASE2. Middle Value</v>
          </cell>
          <cell r="B1892" t="str">
            <v>Oil-Gas</v>
          </cell>
          <cell r="C1892" t="str">
            <v>2. Middle Value</v>
          </cell>
          <cell r="D1892" t="str">
            <v>SABAK - BASE</v>
          </cell>
          <cell r="E1892" t="str">
            <v>SABAK</v>
          </cell>
          <cell r="F1892" t="str">
            <v>E0. On Production</v>
          </cell>
          <cell r="G1892" t="str">
            <v>BOB PERTAMINA - BUMI SIAK PUSAKO</v>
          </cell>
          <cell r="H1892">
            <v>35.488999999999997</v>
          </cell>
          <cell r="K1892">
            <v>1959</v>
          </cell>
          <cell r="L1892">
            <v>67.100000000000009</v>
          </cell>
          <cell r="M1892">
            <v>0.22</v>
          </cell>
          <cell r="N1892">
            <v>24.56</v>
          </cell>
          <cell r="O1892">
            <v>0</v>
          </cell>
          <cell r="P1892" t="str">
            <v/>
          </cell>
          <cell r="Q1892">
            <v>0.22394939999999999</v>
          </cell>
          <cell r="R1892">
            <v>128.38810000000001</v>
          </cell>
          <cell r="S1892">
            <v>0.69881269999999995</v>
          </cell>
          <cell r="T1892">
            <v>0.60031120000000004</v>
          </cell>
          <cell r="U1892">
            <v>12.061794089755107</v>
          </cell>
          <cell r="V1892">
            <v>1.6283353303761995E-2</v>
          </cell>
          <cell r="AA1892">
            <v>8.172485</v>
          </cell>
          <cell r="AB1892">
            <v>4.3360019999999997</v>
          </cell>
          <cell r="AC1892">
            <v>0.54713259999999997</v>
          </cell>
          <cell r="AD1892">
            <v>19.417188841399998</v>
          </cell>
          <cell r="AE1892">
            <v>18.70025</v>
          </cell>
          <cell r="AF1892">
            <v>55.475079999999998</v>
          </cell>
        </row>
        <row r="1893">
          <cell r="A1893" t="str">
            <v>KEONG - BASE1. Low Value</v>
          </cell>
          <cell r="B1893" t="str">
            <v>Gas</v>
          </cell>
          <cell r="C1893" t="str">
            <v>1. Low Value</v>
          </cell>
          <cell r="D1893" t="str">
            <v>KEONG - BASE</v>
          </cell>
          <cell r="E1893" t="str">
            <v>KEONG</v>
          </cell>
          <cell r="F1893" t="str">
            <v>E0. On Production</v>
          </cell>
          <cell r="G1893" t="str">
            <v>MEDCO E&amp;P NATUNA LTD.</v>
          </cell>
          <cell r="H1893">
            <v>86</v>
          </cell>
          <cell r="K1893">
            <v>3189</v>
          </cell>
          <cell r="L1893">
            <v>85.415000000000006</v>
          </cell>
          <cell r="M1893">
            <v>0.315</v>
          </cell>
          <cell r="N1893" t="str">
            <v/>
          </cell>
          <cell r="P1893" t="str">
            <v/>
          </cell>
          <cell r="Q1893">
            <v>0.316471</v>
          </cell>
          <cell r="R1893">
            <v>971.29269999999997</v>
          </cell>
          <cell r="S1893">
            <v>0.74048879999999995</v>
          </cell>
          <cell r="T1893">
            <v>0.71108139999999997</v>
          </cell>
          <cell r="U1893">
            <v>161.85341120942255</v>
          </cell>
          <cell r="V1893">
            <v>0.21850118303550053</v>
          </cell>
          <cell r="AA1893">
            <v>170.84870000000001</v>
          </cell>
          <cell r="AB1893">
            <v>29.118649999999999</v>
          </cell>
          <cell r="AC1893">
            <v>0.54056020000000005</v>
          </cell>
          <cell r="AD1893">
            <v>46.488177200000003</v>
          </cell>
          <cell r="AE1893">
            <v>37.504660000000001</v>
          </cell>
          <cell r="AF1893">
            <v>201.4468</v>
          </cell>
        </row>
        <row r="1894">
          <cell r="A1894" t="str">
            <v>KEONG - BASE2. Middle Value</v>
          </cell>
          <cell r="B1894" t="str">
            <v>Gas</v>
          </cell>
          <cell r="C1894" t="str">
            <v>2. Middle Value</v>
          </cell>
          <cell r="D1894" t="str">
            <v>KEONG - BASE</v>
          </cell>
          <cell r="E1894" t="str">
            <v>KEONG</v>
          </cell>
          <cell r="F1894" t="str">
            <v>E0. On Production</v>
          </cell>
          <cell r="G1894" t="str">
            <v>MEDCO E&amp;P NATUNA LTD.</v>
          </cell>
          <cell r="H1894">
            <v>86</v>
          </cell>
          <cell r="K1894">
            <v>3189</v>
          </cell>
          <cell r="L1894">
            <v>85.415000000000006</v>
          </cell>
          <cell r="M1894">
            <v>0.315</v>
          </cell>
          <cell r="N1894" t="str">
            <v/>
          </cell>
          <cell r="P1894" t="str">
            <v/>
          </cell>
          <cell r="Q1894">
            <v>0.316471</v>
          </cell>
          <cell r="R1894">
            <v>971.29269999999997</v>
          </cell>
          <cell r="S1894">
            <v>0.74048879999999995</v>
          </cell>
          <cell r="T1894">
            <v>0.71108139999999997</v>
          </cell>
          <cell r="U1894">
            <v>161.85341120942255</v>
          </cell>
          <cell r="V1894">
            <v>0.21850118303550053</v>
          </cell>
          <cell r="AA1894">
            <v>170.84870000000001</v>
          </cell>
          <cell r="AB1894">
            <v>29.118649999999999</v>
          </cell>
          <cell r="AC1894">
            <v>0.54056020000000005</v>
          </cell>
          <cell r="AD1894">
            <v>46.488177200000003</v>
          </cell>
          <cell r="AE1894">
            <v>37.504660000000001</v>
          </cell>
          <cell r="AF1894">
            <v>201.4468</v>
          </cell>
        </row>
        <row r="1895">
          <cell r="A1895" t="str">
            <v>KEONG - BASE3. High Value</v>
          </cell>
          <cell r="B1895" t="str">
            <v>Gas</v>
          </cell>
          <cell r="C1895" t="str">
            <v>3. High Value</v>
          </cell>
          <cell r="D1895" t="str">
            <v>KEONG - BASE</v>
          </cell>
          <cell r="E1895" t="str">
            <v>KEONG</v>
          </cell>
          <cell r="F1895" t="str">
            <v>E0. On Production</v>
          </cell>
          <cell r="G1895" t="str">
            <v>MEDCO E&amp;P NATUNA LTD.</v>
          </cell>
          <cell r="H1895">
            <v>86</v>
          </cell>
          <cell r="K1895">
            <v>3189</v>
          </cell>
          <cell r="L1895">
            <v>85.415000000000006</v>
          </cell>
          <cell r="M1895">
            <v>0.315</v>
          </cell>
          <cell r="N1895" t="str">
            <v/>
          </cell>
          <cell r="P1895" t="str">
            <v/>
          </cell>
          <cell r="Q1895">
            <v>0.316471</v>
          </cell>
          <cell r="R1895">
            <v>971.29269999999997</v>
          </cell>
          <cell r="S1895">
            <v>0.74048879999999995</v>
          </cell>
          <cell r="T1895">
            <v>0.71108139999999997</v>
          </cell>
          <cell r="U1895">
            <v>161.85341120942255</v>
          </cell>
          <cell r="V1895">
            <v>0.21850118303550053</v>
          </cell>
          <cell r="AA1895">
            <v>170.84870000000001</v>
          </cell>
          <cell r="AB1895">
            <v>29.118649999999999</v>
          </cell>
          <cell r="AC1895">
            <v>0.54056020000000005</v>
          </cell>
          <cell r="AD1895">
            <v>46.488177200000003</v>
          </cell>
          <cell r="AE1895">
            <v>37.504660000000001</v>
          </cell>
          <cell r="AF1895">
            <v>201.4468</v>
          </cell>
        </row>
        <row r="1896">
          <cell r="A1896" t="str">
            <v>SABAK - BASE3. High Value</v>
          </cell>
          <cell r="B1896" t="str">
            <v>Oil-Gas</v>
          </cell>
          <cell r="C1896" t="str">
            <v>3. High Value</v>
          </cell>
          <cell r="D1896" t="str">
            <v>SABAK - BASE</v>
          </cell>
          <cell r="E1896" t="str">
            <v>SABAK</v>
          </cell>
          <cell r="F1896" t="str">
            <v>E0. On Production</v>
          </cell>
          <cell r="G1896" t="str">
            <v>BOB PERTAMINA - BUMI SIAK PUSAKO</v>
          </cell>
          <cell r="H1896">
            <v>36.649000000000001</v>
          </cell>
          <cell r="K1896">
            <v>1959</v>
          </cell>
          <cell r="L1896">
            <v>67.100000000000009</v>
          </cell>
          <cell r="M1896">
            <v>0.22</v>
          </cell>
          <cell r="N1896">
            <v>24.56</v>
          </cell>
          <cell r="O1896">
            <v>0</v>
          </cell>
          <cell r="P1896" t="str">
            <v/>
          </cell>
          <cell r="Q1896">
            <v>0.22394939999999999</v>
          </cell>
          <cell r="R1896">
            <v>128.38810000000001</v>
          </cell>
          <cell r="S1896">
            <v>0.69881269999999995</v>
          </cell>
          <cell r="T1896">
            <v>0.60031120000000004</v>
          </cell>
          <cell r="U1896">
            <v>12.061794089755107</v>
          </cell>
          <cell r="V1896">
            <v>1.6283353303761995E-2</v>
          </cell>
          <cell r="AA1896">
            <v>8.172485</v>
          </cell>
          <cell r="AB1896">
            <v>4.3360019999999997</v>
          </cell>
          <cell r="AC1896">
            <v>0.54713259999999997</v>
          </cell>
          <cell r="AD1896">
            <v>20.051862657400001</v>
          </cell>
          <cell r="AE1896">
            <v>18.70025</v>
          </cell>
          <cell r="AF1896">
            <v>55.475079999999998</v>
          </cell>
        </row>
        <row r="1897">
          <cell r="A1897" t="str">
            <v>SANGSAM - BASE1. Low Value</v>
          </cell>
          <cell r="B1897" t="str">
            <v>Oil-Gas</v>
          </cell>
          <cell r="C1897" t="str">
            <v>1. Low Value</v>
          </cell>
          <cell r="D1897" t="str">
            <v>SANGSAM - BASE</v>
          </cell>
          <cell r="E1897" t="str">
            <v>SANGSAM</v>
          </cell>
          <cell r="F1897" t="str">
            <v>E0. On Production</v>
          </cell>
          <cell r="G1897" t="str">
            <v>PT PERTAMINA HULU ROKAN</v>
          </cell>
          <cell r="H1897">
            <v>4.3070000000000004</v>
          </cell>
          <cell r="K1897">
            <v>6275</v>
          </cell>
          <cell r="L1897" t="str">
            <v/>
          </cell>
          <cell r="N1897" t="str">
            <v/>
          </cell>
          <cell r="P1897" t="str">
            <v/>
          </cell>
          <cell r="Q1897">
            <v>0.1699118</v>
          </cell>
          <cell r="R1897">
            <v>64.737549999999999</v>
          </cell>
          <cell r="S1897">
            <v>0.58186360000000004</v>
          </cell>
          <cell r="T1897">
            <v>0.80343279999999995</v>
          </cell>
          <cell r="U1897">
            <v>5.1422187493268261</v>
          </cell>
          <cell r="V1897">
            <v>6.9419660157884425E-3</v>
          </cell>
          <cell r="AA1897">
            <v>35.615839999999999</v>
          </cell>
          <cell r="AB1897">
            <v>25.261559999999999</v>
          </cell>
          <cell r="AC1897">
            <v>0.32491239999999999</v>
          </cell>
          <cell r="AD1897">
            <v>1.3993977068000001</v>
          </cell>
          <cell r="AE1897">
            <v>3.7458779999999998</v>
          </cell>
          <cell r="AF1897">
            <v>27.471589999999999</v>
          </cell>
        </row>
        <row r="1898">
          <cell r="A1898" t="str">
            <v>SANGSAM - BASE2. Middle Value</v>
          </cell>
          <cell r="B1898" t="str">
            <v>Oil-Gas</v>
          </cell>
          <cell r="C1898" t="str">
            <v>2. Middle Value</v>
          </cell>
          <cell r="D1898" t="str">
            <v>SANGSAM - BASE</v>
          </cell>
          <cell r="E1898" t="str">
            <v>SANGSAM</v>
          </cell>
          <cell r="F1898" t="str">
            <v>E0. On Production</v>
          </cell>
          <cell r="G1898" t="str">
            <v>PT PERTAMINA HULU ROKAN</v>
          </cell>
          <cell r="H1898">
            <v>4.3070000000000004</v>
          </cell>
          <cell r="K1898">
            <v>6275</v>
          </cell>
          <cell r="L1898" t="str">
            <v/>
          </cell>
          <cell r="N1898" t="str">
            <v/>
          </cell>
          <cell r="P1898" t="str">
            <v/>
          </cell>
          <cell r="Q1898">
            <v>0.1699118</v>
          </cell>
          <cell r="R1898">
            <v>64.737549999999999</v>
          </cell>
          <cell r="S1898">
            <v>0.58186360000000004</v>
          </cell>
          <cell r="T1898">
            <v>0.80343279999999995</v>
          </cell>
          <cell r="U1898">
            <v>5.1422187493268261</v>
          </cell>
          <cell r="V1898">
            <v>6.9419660157884425E-3</v>
          </cell>
          <cell r="AA1898">
            <v>35.615839999999999</v>
          </cell>
          <cell r="AB1898">
            <v>25.261559999999999</v>
          </cell>
          <cell r="AC1898">
            <v>0.32491239999999999</v>
          </cell>
          <cell r="AD1898">
            <v>1.3993977068000001</v>
          </cell>
          <cell r="AE1898">
            <v>3.7458779999999998</v>
          </cell>
          <cell r="AF1898">
            <v>27.471589999999999</v>
          </cell>
        </row>
        <row r="1899">
          <cell r="A1899" t="str">
            <v>SANGSAM - BASE3. High Value</v>
          </cell>
          <cell r="B1899" t="str">
            <v>Oil-Gas</v>
          </cell>
          <cell r="C1899" t="str">
            <v>3. High Value</v>
          </cell>
          <cell r="D1899" t="str">
            <v>SANGSAM - BASE</v>
          </cell>
          <cell r="E1899" t="str">
            <v>SANGSAM</v>
          </cell>
          <cell r="F1899" t="str">
            <v>E0. On Production</v>
          </cell>
          <cell r="G1899" t="str">
            <v>PT PERTAMINA HULU ROKAN</v>
          </cell>
          <cell r="H1899">
            <v>4.3070000000000004</v>
          </cell>
          <cell r="K1899">
            <v>6275</v>
          </cell>
          <cell r="L1899" t="str">
            <v/>
          </cell>
          <cell r="N1899" t="str">
            <v/>
          </cell>
          <cell r="P1899" t="str">
            <v/>
          </cell>
          <cell r="Q1899">
            <v>0.1699118</v>
          </cell>
          <cell r="R1899">
            <v>64.737549999999999</v>
          </cell>
          <cell r="S1899">
            <v>0.58186360000000004</v>
          </cell>
          <cell r="T1899">
            <v>0.80343279999999995</v>
          </cell>
          <cell r="U1899">
            <v>5.1422187493268261</v>
          </cell>
          <cell r="V1899">
            <v>6.9419660157884425E-3</v>
          </cell>
          <cell r="AA1899">
            <v>35.615839999999999</v>
          </cell>
          <cell r="AB1899">
            <v>25.261559999999999</v>
          </cell>
          <cell r="AC1899">
            <v>0.32491239999999999</v>
          </cell>
          <cell r="AD1899">
            <v>1.3993977068000001</v>
          </cell>
          <cell r="AE1899">
            <v>3.7458779999999998</v>
          </cell>
          <cell r="AF1899">
            <v>27.471589999999999</v>
          </cell>
        </row>
        <row r="1900">
          <cell r="A1900" t="str">
            <v>SANTAN FURTHER DEVELOPMENT 1. Low Value</v>
          </cell>
          <cell r="B1900" t="str">
            <v>Oil-Gas</v>
          </cell>
          <cell r="C1900" t="str">
            <v>1. Low Value</v>
          </cell>
          <cell r="D1900" t="str">
            <v xml:space="preserve">SANTAN FURTHER DEVELOPMENT </v>
          </cell>
          <cell r="E1900" t="str">
            <v>SANTAN</v>
          </cell>
          <cell r="F1900" t="str">
            <v>E6. Further Development</v>
          </cell>
          <cell r="G1900" t="str">
            <v>PT PERTAMINA HULU KALIMANTAN TIMUR</v>
          </cell>
          <cell r="H1900">
            <v>311.7</v>
          </cell>
          <cell r="K1900">
            <v>6982</v>
          </cell>
          <cell r="L1900" t="str">
            <v/>
          </cell>
          <cell r="M1900">
            <v>0.22</v>
          </cell>
          <cell r="N1900" t="str">
            <v/>
          </cell>
          <cell r="O1900">
            <v>0</v>
          </cell>
          <cell r="P1900" t="str">
            <v/>
          </cell>
          <cell r="Q1900">
            <v>0.21911610000000001</v>
          </cell>
          <cell r="R1900">
            <v>184.57929999999999</v>
          </cell>
          <cell r="S1900">
            <v>0.59886879999999998</v>
          </cell>
          <cell r="T1900">
            <v>0.73928450000000001</v>
          </cell>
          <cell r="U1900">
            <v>17.906082145359253</v>
          </cell>
          <cell r="V1900">
            <v>2.4173108883256446E-2</v>
          </cell>
          <cell r="AA1900">
            <v>243.87110000000001</v>
          </cell>
          <cell r="AB1900">
            <v>17.67924</v>
          </cell>
          <cell r="AC1900">
            <v>0.28971720000000001</v>
          </cell>
          <cell r="AD1900">
            <v>90.304851240000005</v>
          </cell>
          <cell r="AE1900">
            <v>19.201049999999999</v>
          </cell>
          <cell r="AF1900">
            <v>146.2449</v>
          </cell>
        </row>
        <row r="1901">
          <cell r="A1901" t="str">
            <v>SANTAN FURTHER DEVELOPMENT 2. Middle Value</v>
          </cell>
          <cell r="B1901" t="str">
            <v>Oil-Gas</v>
          </cell>
          <cell r="C1901" t="str">
            <v>2. Middle Value</v>
          </cell>
          <cell r="D1901" t="str">
            <v xml:space="preserve">SANTAN FURTHER DEVELOPMENT </v>
          </cell>
          <cell r="E1901" t="str">
            <v>SANTAN</v>
          </cell>
          <cell r="F1901" t="str">
            <v>E6. Further Development</v>
          </cell>
          <cell r="G1901" t="str">
            <v>PT PERTAMINA HULU KALIMANTAN TIMUR</v>
          </cell>
          <cell r="H1901">
            <v>395.7</v>
          </cell>
          <cell r="K1901">
            <v>6982</v>
          </cell>
          <cell r="L1901" t="str">
            <v/>
          </cell>
          <cell r="M1901">
            <v>0.22</v>
          </cell>
          <cell r="N1901" t="str">
            <v/>
          </cell>
          <cell r="O1901">
            <v>0</v>
          </cell>
          <cell r="P1901" t="str">
            <v/>
          </cell>
          <cell r="Q1901">
            <v>0.21911610000000001</v>
          </cell>
          <cell r="R1901">
            <v>184.57929999999999</v>
          </cell>
          <cell r="S1901">
            <v>0.59886879999999998</v>
          </cell>
          <cell r="T1901">
            <v>0.73928450000000001</v>
          </cell>
          <cell r="U1901">
            <v>17.906082145359253</v>
          </cell>
          <cell r="V1901">
            <v>2.4173108883256446E-2</v>
          </cell>
          <cell r="AA1901">
            <v>243.87110000000001</v>
          </cell>
          <cell r="AB1901">
            <v>17.67924</v>
          </cell>
          <cell r="AC1901">
            <v>0.28971720000000001</v>
          </cell>
          <cell r="AD1901">
            <v>114.64109603999999</v>
          </cell>
          <cell r="AE1901">
            <v>19.201049999999999</v>
          </cell>
          <cell r="AF1901">
            <v>146.2449</v>
          </cell>
        </row>
        <row r="1902">
          <cell r="A1902" t="str">
            <v>MALONG - BASE1. Low Value</v>
          </cell>
          <cell r="B1902" t="str">
            <v>Gas</v>
          </cell>
          <cell r="C1902" t="str">
            <v>1. Low Value</v>
          </cell>
          <cell r="D1902" t="str">
            <v>MALONG - BASE</v>
          </cell>
          <cell r="E1902" t="str">
            <v>MALONG</v>
          </cell>
          <cell r="F1902" t="str">
            <v>E7. Production Not Viable</v>
          </cell>
          <cell r="G1902" t="str">
            <v>MEDCO E&amp;P NATUNA LTD.</v>
          </cell>
          <cell r="H1902">
            <v>72</v>
          </cell>
          <cell r="K1902">
            <v>2676</v>
          </cell>
          <cell r="L1902">
            <v>66.550000000000011</v>
          </cell>
          <cell r="M1902">
            <v>0.3</v>
          </cell>
          <cell r="N1902" t="str">
            <v/>
          </cell>
          <cell r="P1902" t="str">
            <v/>
          </cell>
          <cell r="Q1902">
            <v>0.28024589999999999</v>
          </cell>
          <cell r="R1902">
            <v>814.57029999999997</v>
          </cell>
          <cell r="S1902">
            <v>0.57169270000000005</v>
          </cell>
          <cell r="T1902">
            <v>0.76163150000000002</v>
          </cell>
          <cell r="U1902">
            <v>99.397482085627956</v>
          </cell>
          <cell r="V1902">
            <v>0.13418603453688166</v>
          </cell>
          <cell r="AA1902">
            <v>132.05590000000001</v>
          </cell>
          <cell r="AB1902">
            <v>45.450769999999999</v>
          </cell>
          <cell r="AC1902">
            <v>0.81077060000000001</v>
          </cell>
          <cell r="AD1902">
            <v>58.375483199999998</v>
          </cell>
          <cell r="AE1902">
            <v>23.239730000000002</v>
          </cell>
          <cell r="AF1902">
            <v>145.77449999999999</v>
          </cell>
        </row>
        <row r="1903">
          <cell r="A1903" t="str">
            <v>MALONG - BASE2. Middle Value</v>
          </cell>
          <cell r="B1903" t="str">
            <v>Gas</v>
          </cell>
          <cell r="C1903" t="str">
            <v>2. Middle Value</v>
          </cell>
          <cell r="D1903" t="str">
            <v>MALONG - BASE</v>
          </cell>
          <cell r="E1903" t="str">
            <v>MALONG</v>
          </cell>
          <cell r="F1903" t="str">
            <v>E7. Production Not Viable</v>
          </cell>
          <cell r="G1903" t="str">
            <v>MEDCO E&amp;P NATUNA LTD.</v>
          </cell>
          <cell r="H1903">
            <v>72</v>
          </cell>
          <cell r="K1903">
            <v>2676</v>
          </cell>
          <cell r="L1903">
            <v>66.550000000000011</v>
          </cell>
          <cell r="M1903">
            <v>0.3</v>
          </cell>
          <cell r="N1903" t="str">
            <v/>
          </cell>
          <cell r="P1903" t="str">
            <v/>
          </cell>
          <cell r="Q1903">
            <v>0.28024589999999999</v>
          </cell>
          <cell r="R1903">
            <v>814.57029999999997</v>
          </cell>
          <cell r="S1903">
            <v>0.57169270000000005</v>
          </cell>
          <cell r="T1903">
            <v>0.76163150000000002</v>
          </cell>
          <cell r="U1903">
            <v>99.397482085627956</v>
          </cell>
          <cell r="V1903">
            <v>0.13418603453688166</v>
          </cell>
          <cell r="AA1903">
            <v>132.05590000000001</v>
          </cell>
          <cell r="AB1903">
            <v>45.450769999999999</v>
          </cell>
          <cell r="AC1903">
            <v>0.81077060000000001</v>
          </cell>
          <cell r="AD1903">
            <v>58.375483199999998</v>
          </cell>
          <cell r="AE1903">
            <v>23.239730000000002</v>
          </cell>
          <cell r="AF1903">
            <v>145.77449999999999</v>
          </cell>
        </row>
        <row r="1904">
          <cell r="A1904" t="str">
            <v>MALONG - BASE3. High Value</v>
          </cell>
          <cell r="B1904" t="str">
            <v>Gas</v>
          </cell>
          <cell r="C1904" t="str">
            <v>3. High Value</v>
          </cell>
          <cell r="D1904" t="str">
            <v>MALONG - BASE</v>
          </cell>
          <cell r="E1904" t="str">
            <v>MALONG</v>
          </cell>
          <cell r="F1904" t="str">
            <v>E7. Production Not Viable</v>
          </cell>
          <cell r="G1904" t="str">
            <v>MEDCO E&amp;P NATUNA LTD.</v>
          </cell>
          <cell r="H1904">
            <v>124</v>
          </cell>
          <cell r="K1904">
            <v>2676</v>
          </cell>
          <cell r="L1904">
            <v>66.550000000000011</v>
          </cell>
          <cell r="M1904">
            <v>0.3</v>
          </cell>
          <cell r="N1904" t="str">
            <v/>
          </cell>
          <cell r="P1904" t="str">
            <v/>
          </cell>
          <cell r="Q1904">
            <v>0.28024589999999999</v>
          </cell>
          <cell r="R1904">
            <v>814.57029999999997</v>
          </cell>
          <cell r="S1904">
            <v>0.57169270000000005</v>
          </cell>
          <cell r="T1904">
            <v>0.76163150000000002</v>
          </cell>
          <cell r="U1904">
            <v>99.397482085627956</v>
          </cell>
          <cell r="V1904">
            <v>0.13418603453688166</v>
          </cell>
          <cell r="AA1904">
            <v>132.05590000000001</v>
          </cell>
          <cell r="AB1904">
            <v>45.450769999999999</v>
          </cell>
          <cell r="AC1904">
            <v>0.81077060000000001</v>
          </cell>
          <cell r="AD1904">
            <v>100.5355544</v>
          </cell>
          <cell r="AE1904">
            <v>23.239730000000002</v>
          </cell>
          <cell r="AF1904">
            <v>145.77449999999999</v>
          </cell>
        </row>
        <row r="1905">
          <cell r="A1905" t="str">
            <v>NORTH BELUT - BASE1. Low Value</v>
          </cell>
          <cell r="B1905" t="str">
            <v>Gas</v>
          </cell>
          <cell r="C1905" t="str">
            <v>1. Low Value</v>
          </cell>
          <cell r="D1905" t="str">
            <v>NORTH BELUT - BASE</v>
          </cell>
          <cell r="E1905" t="str">
            <v>NORTH BELUT</v>
          </cell>
          <cell r="F1905" t="str">
            <v>E0. On Production</v>
          </cell>
          <cell r="G1905" t="str">
            <v>MEDCO E&amp;P NATUNA LTD.</v>
          </cell>
          <cell r="H1905">
            <v>696</v>
          </cell>
          <cell r="K1905">
            <v>8005</v>
          </cell>
          <cell r="L1905">
            <v>138.05000000000001</v>
          </cell>
          <cell r="M1905">
            <v>0.111</v>
          </cell>
          <cell r="N1905">
            <v>2.8</v>
          </cell>
          <cell r="O1905">
            <v>0</v>
          </cell>
          <cell r="P1905" t="str">
            <v/>
          </cell>
          <cell r="Q1905">
            <v>0.1151141</v>
          </cell>
          <cell r="R1905">
            <v>96.421040000000005</v>
          </cell>
          <cell r="S1905">
            <v>0.10043009999999999</v>
          </cell>
          <cell r="T1905">
            <v>0.71957709999999997</v>
          </cell>
          <cell r="U1905">
            <v>0.80212409591213041</v>
          </cell>
          <cell r="V1905">
            <v>1.0828629596895296E-3</v>
          </cell>
          <cell r="X1905">
            <v>194.20397012915328</v>
          </cell>
          <cell r="Y1905">
            <v>88.827206766455845</v>
          </cell>
          <cell r="Z1905">
            <v>108.88443009806906</v>
          </cell>
          <cell r="AA1905">
            <v>88.826930000000004</v>
          </cell>
          <cell r="AB1905">
            <v>108.8843</v>
          </cell>
          <cell r="AC1905">
            <v>0.32677129999999999</v>
          </cell>
          <cell r="AD1905">
            <v>227.43282479999999</v>
          </cell>
          <cell r="AE1905">
            <v>15.691599999999999</v>
          </cell>
          <cell r="AF1905">
            <v>194.16980000000001</v>
          </cell>
        </row>
        <row r="1906">
          <cell r="A1906" t="str">
            <v>NORTH BELUT - BASE2. Middle Value</v>
          </cell>
          <cell r="B1906" t="str">
            <v>Gas</v>
          </cell>
          <cell r="C1906" t="str">
            <v>2. Middle Value</v>
          </cell>
          <cell r="D1906" t="str">
            <v>NORTH BELUT - BASE</v>
          </cell>
          <cell r="E1906" t="str">
            <v>NORTH BELUT</v>
          </cell>
          <cell r="F1906" t="str">
            <v>E0. On Production</v>
          </cell>
          <cell r="G1906" t="str">
            <v>MEDCO E&amp;P NATUNA LTD.</v>
          </cell>
          <cell r="H1906">
            <v>1216</v>
          </cell>
          <cell r="K1906">
            <v>8005</v>
          </cell>
          <cell r="L1906">
            <v>138.05000000000001</v>
          </cell>
          <cell r="M1906">
            <v>0.111</v>
          </cell>
          <cell r="N1906">
            <v>2.8</v>
          </cell>
          <cell r="O1906">
            <v>0</v>
          </cell>
          <cell r="P1906" t="str">
            <v/>
          </cell>
          <cell r="Q1906">
            <v>0.1151141</v>
          </cell>
          <cell r="R1906">
            <v>96.421040000000005</v>
          </cell>
          <cell r="S1906">
            <v>0.10043009999999999</v>
          </cell>
          <cell r="T1906">
            <v>0.71957709999999997</v>
          </cell>
          <cell r="U1906">
            <v>0.80212409591213041</v>
          </cell>
          <cell r="V1906">
            <v>1.0828629596895296E-3</v>
          </cell>
          <cell r="X1906">
            <v>194.20397012915328</v>
          </cell>
          <cell r="Y1906">
            <v>88.827206766455845</v>
          </cell>
          <cell r="Z1906">
            <v>108.88443009806906</v>
          </cell>
          <cell r="AA1906">
            <v>88.826930000000004</v>
          </cell>
          <cell r="AB1906">
            <v>108.8843</v>
          </cell>
          <cell r="AC1906">
            <v>0.32677129999999999</v>
          </cell>
          <cell r="AD1906">
            <v>397.35390079999996</v>
          </cell>
          <cell r="AE1906">
            <v>15.691599999999999</v>
          </cell>
          <cell r="AF1906">
            <v>194.16980000000001</v>
          </cell>
        </row>
        <row r="1907">
          <cell r="A1907" t="str">
            <v>NORTH BELUT - BASE3. High Value</v>
          </cell>
          <cell r="B1907" t="str">
            <v>Gas</v>
          </cell>
          <cell r="C1907" t="str">
            <v>3. High Value</v>
          </cell>
          <cell r="D1907" t="str">
            <v>NORTH BELUT - BASE</v>
          </cell>
          <cell r="E1907" t="str">
            <v>NORTH BELUT</v>
          </cell>
          <cell r="F1907" t="str">
            <v>E0. On Production</v>
          </cell>
          <cell r="G1907" t="str">
            <v>MEDCO E&amp;P NATUNA LTD.</v>
          </cell>
          <cell r="H1907">
            <v>1539</v>
          </cell>
          <cell r="K1907">
            <v>8005</v>
          </cell>
          <cell r="L1907">
            <v>138.05000000000001</v>
          </cell>
          <cell r="M1907">
            <v>0.111</v>
          </cell>
          <cell r="N1907">
            <v>2.8</v>
          </cell>
          <cell r="O1907">
            <v>0</v>
          </cell>
          <cell r="P1907" t="str">
            <v/>
          </cell>
          <cell r="Q1907">
            <v>0.1151141</v>
          </cell>
          <cell r="R1907">
            <v>96.421040000000005</v>
          </cell>
          <cell r="S1907">
            <v>0.10043009999999999</v>
          </cell>
          <cell r="T1907">
            <v>0.71957709999999997</v>
          </cell>
          <cell r="U1907">
            <v>0.80212409591213041</v>
          </cell>
          <cell r="V1907">
            <v>1.0828629596895296E-3</v>
          </cell>
          <cell r="X1907">
            <v>194.20397012915328</v>
          </cell>
          <cell r="Y1907">
            <v>88.827206766455845</v>
          </cell>
          <cell r="Z1907">
            <v>108.88443009806906</v>
          </cell>
          <cell r="AA1907">
            <v>88.826930000000004</v>
          </cell>
          <cell r="AB1907">
            <v>108.8843</v>
          </cell>
          <cell r="AC1907">
            <v>0.32677129999999999</v>
          </cell>
          <cell r="AD1907">
            <v>502.90103069999998</v>
          </cell>
          <cell r="AE1907">
            <v>15.691599999999999</v>
          </cell>
          <cell r="AF1907">
            <v>194.16980000000001</v>
          </cell>
        </row>
        <row r="1908">
          <cell r="A1908" t="str">
            <v>SOUTH BELUT - BASE1. Low Value</v>
          </cell>
          <cell r="B1908" t="str">
            <v>Gas</v>
          </cell>
          <cell r="C1908" t="str">
            <v>1. Low Value</v>
          </cell>
          <cell r="D1908" t="str">
            <v>SOUTH BELUT - BASE</v>
          </cell>
          <cell r="E1908" t="str">
            <v>SOUTH BELUT</v>
          </cell>
          <cell r="F1908" t="str">
            <v>E0. On Production</v>
          </cell>
          <cell r="G1908" t="str">
            <v>MEDCO E&amp;P NATUNA LTD.</v>
          </cell>
          <cell r="H1908">
            <v>343</v>
          </cell>
          <cell r="K1908">
            <v>2345</v>
          </cell>
          <cell r="L1908">
            <v>66.550000000000011</v>
          </cell>
          <cell r="M1908">
            <v>0.253</v>
          </cell>
          <cell r="N1908">
            <v>223</v>
          </cell>
          <cell r="O1908">
            <v>0</v>
          </cell>
          <cell r="P1908" t="str">
            <v/>
          </cell>
          <cell r="Q1908">
            <v>0.25573309999999999</v>
          </cell>
          <cell r="R1908">
            <v>130.23560000000001</v>
          </cell>
          <cell r="S1908">
            <v>0.58255979999999996</v>
          </cell>
          <cell r="T1908">
            <v>0.73004979999999997</v>
          </cell>
          <cell r="U1908">
            <v>14.164774243871962</v>
          </cell>
          <cell r="V1908">
            <v>1.9122364530903567E-2</v>
          </cell>
          <cell r="Z1908">
            <v>1.9620773613087847</v>
          </cell>
          <cell r="AA1908">
            <v>159.7953</v>
          </cell>
          <cell r="AB1908">
            <v>1.8995379999999999</v>
          </cell>
          <cell r="AC1908">
            <v>0.82312969999999996</v>
          </cell>
          <cell r="AD1908">
            <v>282.33348710000001</v>
          </cell>
          <cell r="AE1908">
            <v>29.086770000000001</v>
          </cell>
          <cell r="AF1908">
            <v>99.202709999999996</v>
          </cell>
        </row>
        <row r="1909">
          <cell r="A1909" t="str">
            <v>SOUTH BELUT - BASE2. Middle Value</v>
          </cell>
          <cell r="B1909" t="str">
            <v>Gas</v>
          </cell>
          <cell r="C1909" t="str">
            <v>2. Middle Value</v>
          </cell>
          <cell r="D1909" t="str">
            <v>SOUTH BELUT - BASE</v>
          </cell>
          <cell r="E1909" t="str">
            <v>SOUTH BELUT</v>
          </cell>
          <cell r="F1909" t="str">
            <v>E0. On Production</v>
          </cell>
          <cell r="G1909" t="str">
            <v>MEDCO E&amp;P NATUNA LTD.</v>
          </cell>
          <cell r="H1909">
            <v>402</v>
          </cell>
          <cell r="K1909">
            <v>2345</v>
          </cell>
          <cell r="L1909">
            <v>66.550000000000011</v>
          </cell>
          <cell r="M1909">
            <v>0.253</v>
          </cell>
          <cell r="N1909">
            <v>223</v>
          </cell>
          <cell r="O1909">
            <v>0</v>
          </cell>
          <cell r="P1909" t="str">
            <v/>
          </cell>
          <cell r="Q1909">
            <v>0.25573309999999999</v>
          </cell>
          <cell r="R1909">
            <v>130.23560000000001</v>
          </cell>
          <cell r="S1909">
            <v>0.58255979999999996</v>
          </cell>
          <cell r="T1909">
            <v>0.73004979999999997</v>
          </cell>
          <cell r="U1909">
            <v>14.164774243871962</v>
          </cell>
          <cell r="V1909">
            <v>1.9122364530903567E-2</v>
          </cell>
          <cell r="Z1909">
            <v>1.9620773613087847</v>
          </cell>
          <cell r="AA1909">
            <v>159.7953</v>
          </cell>
          <cell r="AB1909">
            <v>1.8995379999999999</v>
          </cell>
          <cell r="AC1909">
            <v>0.82312969999999996</v>
          </cell>
          <cell r="AD1909">
            <v>330.89813939999999</v>
          </cell>
          <cell r="AE1909">
            <v>29.086770000000001</v>
          </cell>
          <cell r="AF1909">
            <v>99.202709999999996</v>
          </cell>
        </row>
        <row r="1910">
          <cell r="A1910" t="str">
            <v>SOUTH BELUT - BASE3. High Value</v>
          </cell>
          <cell r="B1910" t="str">
            <v>Gas</v>
          </cell>
          <cell r="C1910" t="str">
            <v>3. High Value</v>
          </cell>
          <cell r="D1910" t="str">
            <v>SOUTH BELUT - BASE</v>
          </cell>
          <cell r="E1910" t="str">
            <v>SOUTH BELUT</v>
          </cell>
          <cell r="F1910" t="str">
            <v>E0. On Production</v>
          </cell>
          <cell r="G1910" t="str">
            <v>MEDCO E&amp;P NATUNA LTD.</v>
          </cell>
          <cell r="H1910">
            <v>687</v>
          </cell>
          <cell r="K1910">
            <v>2345</v>
          </cell>
          <cell r="L1910">
            <v>66.550000000000011</v>
          </cell>
          <cell r="M1910">
            <v>0.253</v>
          </cell>
          <cell r="N1910">
            <v>223</v>
          </cell>
          <cell r="O1910">
            <v>0</v>
          </cell>
          <cell r="P1910" t="str">
            <v/>
          </cell>
          <cell r="Q1910">
            <v>0.25573309999999999</v>
          </cell>
          <cell r="R1910">
            <v>130.23560000000001</v>
          </cell>
          <cell r="S1910">
            <v>0.58255979999999996</v>
          </cell>
          <cell r="T1910">
            <v>0.73004979999999997</v>
          </cell>
          <cell r="U1910">
            <v>14.164774243871962</v>
          </cell>
          <cell r="V1910">
            <v>1.9122364530903567E-2</v>
          </cell>
          <cell r="Z1910">
            <v>1.9620773613087847</v>
          </cell>
          <cell r="AA1910">
            <v>159.7953</v>
          </cell>
          <cell r="AB1910">
            <v>1.8995379999999999</v>
          </cell>
          <cell r="AC1910">
            <v>0.82312969999999996</v>
          </cell>
          <cell r="AD1910">
            <v>565.49010390000001</v>
          </cell>
          <cell r="AE1910">
            <v>29.086770000000001</v>
          </cell>
          <cell r="AF1910">
            <v>99.202709999999996</v>
          </cell>
        </row>
        <row r="1911">
          <cell r="A1911" t="str">
            <v>TAWES - BASE1. Low Value</v>
          </cell>
          <cell r="B1911" t="str">
            <v>Gas</v>
          </cell>
          <cell r="C1911" t="str">
            <v>1. Low Value</v>
          </cell>
          <cell r="D1911" t="str">
            <v>TAWES - BASE</v>
          </cell>
          <cell r="E1911" t="str">
            <v>TAWES</v>
          </cell>
          <cell r="F1911" t="str">
            <v>E4. Production Pending</v>
          </cell>
          <cell r="G1911" t="str">
            <v>MEDCO E&amp;P NATUNA LTD.</v>
          </cell>
          <cell r="H1911">
            <v>197.7</v>
          </cell>
          <cell r="K1911">
            <v>9450</v>
          </cell>
          <cell r="L1911">
            <v>158.4</v>
          </cell>
          <cell r="M1911">
            <v>0.12</v>
          </cell>
          <cell r="N1911" t="str">
            <v/>
          </cell>
          <cell r="O1911">
            <v>0</v>
          </cell>
          <cell r="P1911" t="str">
            <v/>
          </cell>
          <cell r="Q1911">
            <v>0.1189615</v>
          </cell>
          <cell r="R1911">
            <v>104.6788</v>
          </cell>
          <cell r="S1911">
            <v>0.54163360000000005</v>
          </cell>
          <cell r="T1911">
            <v>0.71957709999999997</v>
          </cell>
          <cell r="U1911">
            <v>4.8534224938059909</v>
          </cell>
          <cell r="V1911">
            <v>6.5520927161403005E-3</v>
          </cell>
          <cell r="X1911">
            <v>19.70507803634359</v>
          </cell>
          <cell r="Y1911">
            <v>168.31370470610969</v>
          </cell>
          <cell r="Z1911">
            <v>48.101634712806131</v>
          </cell>
          <cell r="AA1911">
            <v>37.958629999999999</v>
          </cell>
          <cell r="AB1911">
            <v>51.264800000000001</v>
          </cell>
          <cell r="AC1911">
            <v>0.47064640000000002</v>
          </cell>
          <cell r="AD1911">
            <v>93.046793280000003</v>
          </cell>
          <cell r="AE1911">
            <v>28.857479999999999</v>
          </cell>
          <cell r="AF1911">
            <v>205.05670000000001</v>
          </cell>
        </row>
        <row r="1912">
          <cell r="A1912" t="str">
            <v>TAWES - BASE2. Middle Value</v>
          </cell>
          <cell r="B1912" t="str">
            <v>Gas</v>
          </cell>
          <cell r="C1912" t="str">
            <v>2. Middle Value</v>
          </cell>
          <cell r="D1912" t="str">
            <v>TAWES - BASE</v>
          </cell>
          <cell r="E1912" t="str">
            <v>TAWES</v>
          </cell>
          <cell r="F1912" t="str">
            <v>E4. Production Pending</v>
          </cell>
          <cell r="G1912" t="str">
            <v>MEDCO E&amp;P NATUNA LTD.</v>
          </cell>
          <cell r="H1912">
            <v>434.5</v>
          </cell>
          <cell r="K1912">
            <v>9450</v>
          </cell>
          <cell r="L1912">
            <v>158.4</v>
          </cell>
          <cell r="M1912">
            <v>0.12</v>
          </cell>
          <cell r="N1912" t="str">
            <v/>
          </cell>
          <cell r="O1912">
            <v>0</v>
          </cell>
          <cell r="P1912" t="str">
            <v/>
          </cell>
          <cell r="Q1912">
            <v>0.1189615</v>
          </cell>
          <cell r="R1912">
            <v>104.6788</v>
          </cell>
          <cell r="S1912">
            <v>0.54163360000000005</v>
          </cell>
          <cell r="T1912">
            <v>0.71957709999999997</v>
          </cell>
          <cell r="U1912">
            <v>4.8534224938059909</v>
          </cell>
          <cell r="V1912">
            <v>6.5520927161403005E-3</v>
          </cell>
          <cell r="X1912">
            <v>19.70507803634359</v>
          </cell>
          <cell r="Y1912">
            <v>168.31370470610969</v>
          </cell>
          <cell r="Z1912">
            <v>48.101634712806131</v>
          </cell>
          <cell r="AA1912">
            <v>37.958629999999999</v>
          </cell>
          <cell r="AB1912">
            <v>51.264800000000001</v>
          </cell>
          <cell r="AC1912">
            <v>0.47064640000000002</v>
          </cell>
          <cell r="AD1912">
            <v>204.4958608</v>
          </cell>
          <cell r="AE1912">
            <v>28.857479999999999</v>
          </cell>
          <cell r="AF1912">
            <v>205.05670000000001</v>
          </cell>
        </row>
        <row r="1913">
          <cell r="A1913" t="str">
            <v>TAWES - BASE3. High Value</v>
          </cell>
          <cell r="B1913" t="str">
            <v>Gas</v>
          </cell>
          <cell r="C1913" t="str">
            <v>3. High Value</v>
          </cell>
          <cell r="D1913" t="str">
            <v>TAWES - BASE</v>
          </cell>
          <cell r="E1913" t="str">
            <v>TAWES</v>
          </cell>
          <cell r="F1913" t="str">
            <v>E4. Production Pending</v>
          </cell>
          <cell r="G1913" t="str">
            <v>MEDCO E&amp;P NATUNA LTD.</v>
          </cell>
          <cell r="H1913">
            <v>752.5</v>
          </cell>
          <cell r="K1913">
            <v>9450</v>
          </cell>
          <cell r="L1913">
            <v>158.4</v>
          </cell>
          <cell r="M1913">
            <v>0.12</v>
          </cell>
          <cell r="N1913" t="str">
            <v/>
          </cell>
          <cell r="O1913">
            <v>0</v>
          </cell>
          <cell r="P1913" t="str">
            <v/>
          </cell>
          <cell r="Q1913">
            <v>0.1189615</v>
          </cell>
          <cell r="R1913">
            <v>104.6788</v>
          </cell>
          <cell r="S1913">
            <v>0.54163360000000005</v>
          </cell>
          <cell r="T1913">
            <v>0.71957709999999997</v>
          </cell>
          <cell r="U1913">
            <v>4.8534224938059909</v>
          </cell>
          <cell r="V1913">
            <v>6.5520927161403005E-3</v>
          </cell>
          <cell r="X1913">
            <v>19.70507803634359</v>
          </cell>
          <cell r="Y1913">
            <v>168.31370470610969</v>
          </cell>
          <cell r="Z1913">
            <v>48.101634712806131</v>
          </cell>
          <cell r="AA1913">
            <v>37.958629999999999</v>
          </cell>
          <cell r="AB1913">
            <v>51.264800000000001</v>
          </cell>
          <cell r="AC1913">
            <v>0.47064640000000002</v>
          </cell>
          <cell r="AD1913">
            <v>354.16141600000003</v>
          </cell>
          <cell r="AE1913">
            <v>28.857479999999999</v>
          </cell>
          <cell r="AF1913">
            <v>205.05670000000001</v>
          </cell>
        </row>
        <row r="1914">
          <cell r="A1914" t="str">
            <v>TEMBANG  - BASE1. Low Value</v>
          </cell>
          <cell r="B1914" t="str">
            <v>Gas</v>
          </cell>
          <cell r="C1914" t="str">
            <v>1. Low Value</v>
          </cell>
          <cell r="D1914" t="str">
            <v>TEMBANG  - BASE</v>
          </cell>
          <cell r="E1914" t="str">
            <v>TEMBANG</v>
          </cell>
          <cell r="F1914" t="str">
            <v>E0. On Production</v>
          </cell>
          <cell r="G1914" t="str">
            <v>MEDCO E&amp;P NATUNA LTD.</v>
          </cell>
          <cell r="H1914">
            <v>273</v>
          </cell>
          <cell r="K1914">
            <v>3050</v>
          </cell>
          <cell r="L1914">
            <v>76.45</v>
          </cell>
          <cell r="M1914">
            <v>0.29899999999999999</v>
          </cell>
          <cell r="N1914" t="str">
            <v/>
          </cell>
          <cell r="O1914">
            <v>0</v>
          </cell>
          <cell r="P1914" t="str">
            <v/>
          </cell>
          <cell r="Q1914">
            <v>0.29584060000000001</v>
          </cell>
          <cell r="R1914">
            <v>59.636609999999997</v>
          </cell>
          <cell r="S1914">
            <v>0.57655350000000005</v>
          </cell>
          <cell r="T1914">
            <v>0.71968589999999999</v>
          </cell>
          <cell r="U1914">
            <v>7.3207121366207666</v>
          </cell>
          <cell r="V1914">
            <v>9.8829196775116358E-3</v>
          </cell>
          <cell r="X1914">
            <v>38.18530010778764</v>
          </cell>
          <cell r="Z1914">
            <v>18.379647509168713</v>
          </cell>
          <cell r="AA1914">
            <v>43.181870000000004</v>
          </cell>
          <cell r="AB1914">
            <v>18.378440000000001</v>
          </cell>
          <cell r="AC1914">
            <v>0.77567660000000005</v>
          </cell>
          <cell r="AD1914">
            <v>211.75971180000002</v>
          </cell>
          <cell r="AE1914">
            <v>35.853149999999999</v>
          </cell>
          <cell r="AF1914">
            <v>38.042169999999999</v>
          </cell>
        </row>
        <row r="1915">
          <cell r="A1915" t="str">
            <v>TEMBANG  - BASE2. Middle Value</v>
          </cell>
          <cell r="B1915" t="str">
            <v>Gas</v>
          </cell>
          <cell r="C1915" t="str">
            <v>2. Middle Value</v>
          </cell>
          <cell r="D1915" t="str">
            <v>TEMBANG  - BASE</v>
          </cell>
          <cell r="E1915" t="str">
            <v>TEMBANG</v>
          </cell>
          <cell r="F1915" t="str">
            <v>E0. On Production</v>
          </cell>
          <cell r="G1915" t="str">
            <v>MEDCO E&amp;P NATUNA LTD.</v>
          </cell>
          <cell r="H1915">
            <v>285</v>
          </cell>
          <cell r="K1915">
            <v>3050</v>
          </cell>
          <cell r="L1915">
            <v>76.45</v>
          </cell>
          <cell r="M1915">
            <v>0.29899999999999999</v>
          </cell>
          <cell r="N1915" t="str">
            <v/>
          </cell>
          <cell r="O1915">
            <v>0</v>
          </cell>
          <cell r="P1915" t="str">
            <v/>
          </cell>
          <cell r="Q1915">
            <v>0.29584060000000001</v>
          </cell>
          <cell r="R1915">
            <v>59.636609999999997</v>
          </cell>
          <cell r="S1915">
            <v>0.57655350000000005</v>
          </cell>
          <cell r="T1915">
            <v>0.71968589999999999</v>
          </cell>
          <cell r="U1915">
            <v>7.3207121366207666</v>
          </cell>
          <cell r="V1915">
            <v>9.8829196775116358E-3</v>
          </cell>
          <cell r="X1915">
            <v>38.18530010778764</v>
          </cell>
          <cell r="Z1915">
            <v>18.379647509168713</v>
          </cell>
          <cell r="AA1915">
            <v>43.181870000000004</v>
          </cell>
          <cell r="AB1915">
            <v>18.378440000000001</v>
          </cell>
          <cell r="AC1915">
            <v>0.77567660000000005</v>
          </cell>
          <cell r="AD1915">
            <v>221.06783100000001</v>
          </cell>
          <cell r="AE1915">
            <v>35.853149999999999</v>
          </cell>
          <cell r="AF1915">
            <v>38.042169999999999</v>
          </cell>
        </row>
        <row r="1916">
          <cell r="A1916" t="str">
            <v>TEMBANG  - BASE3. High Value</v>
          </cell>
          <cell r="B1916" t="str">
            <v>Gas</v>
          </cell>
          <cell r="C1916" t="str">
            <v>3. High Value</v>
          </cell>
          <cell r="D1916" t="str">
            <v>TEMBANG  - BASE</v>
          </cell>
          <cell r="E1916" t="str">
            <v>TEMBANG</v>
          </cell>
          <cell r="F1916" t="str">
            <v>E0. On Production</v>
          </cell>
          <cell r="G1916" t="str">
            <v>MEDCO E&amp;P NATUNA LTD.</v>
          </cell>
          <cell r="H1916">
            <v>285</v>
          </cell>
          <cell r="K1916">
            <v>3050</v>
          </cell>
          <cell r="L1916">
            <v>76.45</v>
          </cell>
          <cell r="M1916">
            <v>0.29899999999999999</v>
          </cell>
          <cell r="N1916" t="str">
            <v/>
          </cell>
          <cell r="O1916">
            <v>0</v>
          </cell>
          <cell r="P1916" t="str">
            <v/>
          </cell>
          <cell r="Q1916">
            <v>0.29584060000000001</v>
          </cell>
          <cell r="R1916">
            <v>59.636609999999997</v>
          </cell>
          <cell r="S1916">
            <v>0.57655350000000005</v>
          </cell>
          <cell r="T1916">
            <v>0.71968589999999999</v>
          </cell>
          <cell r="U1916">
            <v>7.3207121366207666</v>
          </cell>
          <cell r="V1916">
            <v>9.8829196775116358E-3</v>
          </cell>
          <cell r="X1916">
            <v>38.18530010778764</v>
          </cell>
          <cell r="Z1916">
            <v>18.379647509168713</v>
          </cell>
          <cell r="AA1916">
            <v>43.181870000000004</v>
          </cell>
          <cell r="AB1916">
            <v>18.378440000000001</v>
          </cell>
          <cell r="AC1916">
            <v>0.77567660000000005</v>
          </cell>
          <cell r="AD1916">
            <v>221.06783100000001</v>
          </cell>
          <cell r="AE1916">
            <v>35.853149999999999</v>
          </cell>
          <cell r="AF1916">
            <v>38.042169999999999</v>
          </cell>
        </row>
        <row r="1917">
          <cell r="A1917" t="str">
            <v>SANTAN FURTHER DEVELOPMENT 3. High Value</v>
          </cell>
          <cell r="B1917" t="str">
            <v>Oil-Gas</v>
          </cell>
          <cell r="C1917" t="str">
            <v>3. High Value</v>
          </cell>
          <cell r="D1917" t="str">
            <v xml:space="preserve">SANTAN FURTHER DEVELOPMENT </v>
          </cell>
          <cell r="E1917" t="str">
            <v>SANTAN</v>
          </cell>
          <cell r="F1917" t="str">
            <v>E6. Further Development</v>
          </cell>
          <cell r="G1917" t="str">
            <v>PT PERTAMINA HULU KALIMANTAN TIMUR</v>
          </cell>
          <cell r="H1917">
            <v>571.4</v>
          </cell>
          <cell r="K1917">
            <v>6982</v>
          </cell>
          <cell r="L1917" t="str">
            <v/>
          </cell>
          <cell r="M1917">
            <v>0.22</v>
          </cell>
          <cell r="N1917" t="str">
            <v/>
          </cell>
          <cell r="O1917">
            <v>0</v>
          </cell>
          <cell r="P1917" t="str">
            <v/>
          </cell>
          <cell r="Q1917">
            <v>0.21911610000000001</v>
          </cell>
          <cell r="R1917">
            <v>184.57929999999999</v>
          </cell>
          <cell r="S1917">
            <v>0.59886879999999998</v>
          </cell>
          <cell r="T1917">
            <v>0.73928450000000001</v>
          </cell>
          <cell r="U1917">
            <v>17.906082145359253</v>
          </cell>
          <cell r="V1917">
            <v>2.4173108883256446E-2</v>
          </cell>
          <cell r="AA1917">
            <v>243.87110000000001</v>
          </cell>
          <cell r="AB1917">
            <v>17.67924</v>
          </cell>
          <cell r="AC1917">
            <v>0.28971720000000001</v>
          </cell>
          <cell r="AD1917">
            <v>165.54440808000001</v>
          </cell>
          <cell r="AE1917">
            <v>19.201049999999999</v>
          </cell>
          <cell r="AF1917">
            <v>146.2449</v>
          </cell>
        </row>
        <row r="1918">
          <cell r="A1918" t="str">
            <v>SANTAN - BASE1. Low Value</v>
          </cell>
          <cell r="B1918" t="str">
            <v>Oil-Gas</v>
          </cell>
          <cell r="C1918" t="str">
            <v>1. Low Value</v>
          </cell>
          <cell r="D1918" t="str">
            <v>SANTAN - BASE</v>
          </cell>
          <cell r="E1918" t="str">
            <v>SANTAN</v>
          </cell>
          <cell r="F1918" t="str">
            <v>E0. On Production</v>
          </cell>
          <cell r="G1918" t="str">
            <v>PT PERTAMINA HULU KALIMANTAN TIMUR</v>
          </cell>
          <cell r="H1918">
            <v>311.7</v>
          </cell>
          <cell r="I1918">
            <v>0.23400000000000001</v>
          </cell>
          <cell r="K1918">
            <v>6982</v>
          </cell>
          <cell r="L1918" t="str">
            <v/>
          </cell>
          <cell r="M1918">
            <v>0.22</v>
          </cell>
          <cell r="N1918" t="str">
            <v/>
          </cell>
          <cell r="O1918">
            <v>0</v>
          </cell>
          <cell r="P1918" t="str">
            <v/>
          </cell>
          <cell r="Q1918">
            <v>0.21911610000000001</v>
          </cell>
          <cell r="R1918">
            <v>184.57929999999999</v>
          </cell>
          <cell r="S1918">
            <v>0.59886879999999998</v>
          </cell>
          <cell r="T1918">
            <v>0.73928450000000001</v>
          </cell>
          <cell r="U1918">
            <v>17.906082145359253</v>
          </cell>
          <cell r="V1918">
            <v>2.4173108883256446E-2</v>
          </cell>
          <cell r="AA1918">
            <v>243.87110000000001</v>
          </cell>
          <cell r="AB1918">
            <v>17.67924</v>
          </cell>
          <cell r="AC1918">
            <v>0.28971720000000001</v>
          </cell>
          <cell r="AD1918">
            <v>90.304851240000005</v>
          </cell>
          <cell r="AE1918">
            <v>19.201049999999999</v>
          </cell>
          <cell r="AF1918">
            <v>146.2449</v>
          </cell>
        </row>
        <row r="1919">
          <cell r="A1919" t="str">
            <v>SANTAN - BASE2. Middle Value</v>
          </cell>
          <cell r="B1919" t="str">
            <v>Oil-Gas</v>
          </cell>
          <cell r="C1919" t="str">
            <v>2. Middle Value</v>
          </cell>
          <cell r="D1919" t="str">
            <v>SANTAN - BASE</v>
          </cell>
          <cell r="E1919" t="str">
            <v>SANTAN</v>
          </cell>
          <cell r="F1919" t="str">
            <v>E0. On Production</v>
          </cell>
          <cell r="G1919" t="str">
            <v>PT PERTAMINA HULU KALIMANTAN TIMUR</v>
          </cell>
          <cell r="H1919">
            <v>395.7</v>
          </cell>
          <cell r="I1919">
            <v>0.26400000000000001</v>
          </cell>
          <cell r="K1919">
            <v>6982</v>
          </cell>
          <cell r="L1919" t="str">
            <v/>
          </cell>
          <cell r="M1919">
            <v>0.22</v>
          </cell>
          <cell r="N1919" t="str">
            <v/>
          </cell>
          <cell r="O1919">
            <v>0</v>
          </cell>
          <cell r="P1919" t="str">
            <v/>
          </cell>
          <cell r="Q1919">
            <v>0.21911610000000001</v>
          </cell>
          <cell r="R1919">
            <v>184.57929999999999</v>
          </cell>
          <cell r="S1919">
            <v>0.59886879999999998</v>
          </cell>
          <cell r="T1919">
            <v>0.73928450000000001</v>
          </cell>
          <cell r="U1919">
            <v>17.906082145359253</v>
          </cell>
          <cell r="V1919">
            <v>2.4173108883256446E-2</v>
          </cell>
          <cell r="AA1919">
            <v>243.87110000000001</v>
          </cell>
          <cell r="AB1919">
            <v>17.67924</v>
          </cell>
          <cell r="AC1919">
            <v>0.28971720000000001</v>
          </cell>
          <cell r="AD1919">
            <v>114.64109603999999</v>
          </cell>
          <cell r="AE1919">
            <v>19.201049999999999</v>
          </cell>
          <cell r="AF1919">
            <v>146.2449</v>
          </cell>
        </row>
        <row r="1920">
          <cell r="A1920" t="str">
            <v>SANTAN - BASE3. High Value</v>
          </cell>
          <cell r="B1920" t="str">
            <v>Oil-Gas</v>
          </cell>
          <cell r="C1920" t="str">
            <v>3. High Value</v>
          </cell>
          <cell r="D1920" t="str">
            <v>SANTAN - BASE</v>
          </cell>
          <cell r="E1920" t="str">
            <v>SANTAN</v>
          </cell>
          <cell r="F1920" t="str">
            <v>E0. On Production</v>
          </cell>
          <cell r="G1920" t="str">
            <v>PT PERTAMINA HULU KALIMANTAN TIMUR</v>
          </cell>
          <cell r="H1920">
            <v>571.4</v>
          </cell>
          <cell r="I1920">
            <v>0.60899999999999999</v>
          </cell>
          <cell r="K1920">
            <v>6982</v>
          </cell>
          <cell r="L1920" t="str">
            <v/>
          </cell>
          <cell r="M1920">
            <v>0.22</v>
          </cell>
          <cell r="N1920" t="str">
            <v/>
          </cell>
          <cell r="O1920">
            <v>0</v>
          </cell>
          <cell r="P1920" t="str">
            <v/>
          </cell>
          <cell r="Q1920">
            <v>0.21911610000000001</v>
          </cell>
          <cell r="R1920">
            <v>184.57929999999999</v>
          </cell>
          <cell r="S1920">
            <v>0.59886879999999998</v>
          </cell>
          <cell r="T1920">
            <v>0.73928450000000001</v>
          </cell>
          <cell r="U1920">
            <v>17.906082145359253</v>
          </cell>
          <cell r="V1920">
            <v>2.4173108883256446E-2</v>
          </cell>
          <cell r="AA1920">
            <v>243.87110000000001</v>
          </cell>
          <cell r="AB1920">
            <v>17.67924</v>
          </cell>
          <cell r="AC1920">
            <v>0.28971720000000001</v>
          </cell>
          <cell r="AD1920">
            <v>165.54440808000001</v>
          </cell>
          <cell r="AE1920">
            <v>19.201049999999999</v>
          </cell>
          <cell r="AF1920">
            <v>146.2449</v>
          </cell>
        </row>
        <row r="1921">
          <cell r="A1921" t="str">
            <v>FARIZ - BASE1. Low Value</v>
          </cell>
          <cell r="B1921" t="str">
            <v>Oil-Gas</v>
          </cell>
          <cell r="C1921" t="str">
            <v>1. Low Value</v>
          </cell>
          <cell r="D1921" t="str">
            <v>FARIZ - BASE</v>
          </cell>
          <cell r="E1921" t="str">
            <v>FARIZ</v>
          </cell>
          <cell r="F1921" t="str">
            <v>E0. On Production</v>
          </cell>
          <cell r="G1921" t="str">
            <v>PT MEDCO E&amp;P INDONESIA</v>
          </cell>
          <cell r="H1921">
            <v>55.551000000000002</v>
          </cell>
          <cell r="I1921">
            <v>0.442</v>
          </cell>
          <cell r="K1921">
            <v>3579</v>
          </cell>
          <cell r="L1921" t="str">
            <v/>
          </cell>
          <cell r="N1921" t="str">
            <v/>
          </cell>
          <cell r="P1921" t="str">
            <v/>
          </cell>
          <cell r="Q1921">
            <v>0.26223610000000003</v>
          </cell>
          <cell r="R1921">
            <v>210.4973</v>
          </cell>
          <cell r="S1921">
            <v>0.44512970000000002</v>
          </cell>
          <cell r="T1921">
            <v>0.83829710000000002</v>
          </cell>
          <cell r="U1921">
            <v>20.59792834850678</v>
          </cell>
          <cell r="V1921">
            <v>2.7807085921752833E-2</v>
          </cell>
          <cell r="AA1921">
            <v>10.041090000000001</v>
          </cell>
          <cell r="AB1921">
            <v>20.17887</v>
          </cell>
          <cell r="AC1921">
            <v>0.54625979999999996</v>
          </cell>
          <cell r="AD1921">
            <v>30.345278149799999</v>
          </cell>
          <cell r="AE1921">
            <v>6.5882350000000001</v>
          </cell>
          <cell r="AF1921">
            <v>61.801769999999998</v>
          </cell>
        </row>
        <row r="1922">
          <cell r="A1922" t="str">
            <v>FARIZ - BASE2. Middle Value</v>
          </cell>
          <cell r="B1922" t="str">
            <v>Oil-Gas</v>
          </cell>
          <cell r="C1922" t="str">
            <v>2. Middle Value</v>
          </cell>
          <cell r="D1922" t="str">
            <v>FARIZ - BASE</v>
          </cell>
          <cell r="E1922" t="str">
            <v>FARIZ</v>
          </cell>
          <cell r="F1922" t="str">
            <v>E0. On Production</v>
          </cell>
          <cell r="G1922" t="str">
            <v>PT MEDCO E&amp;P INDONESIA</v>
          </cell>
          <cell r="H1922">
            <v>55.551000000000002</v>
          </cell>
          <cell r="I1922">
            <v>0.47599999999999998</v>
          </cell>
          <cell r="K1922">
            <v>3579</v>
          </cell>
          <cell r="L1922" t="str">
            <v/>
          </cell>
          <cell r="N1922" t="str">
            <v/>
          </cell>
          <cell r="P1922" t="str">
            <v/>
          </cell>
          <cell r="Q1922">
            <v>0.26223610000000003</v>
          </cell>
          <cell r="R1922">
            <v>210.4973</v>
          </cell>
          <cell r="S1922">
            <v>0.44512970000000002</v>
          </cell>
          <cell r="T1922">
            <v>0.83829710000000002</v>
          </cell>
          <cell r="U1922">
            <v>20.59792834850678</v>
          </cell>
          <cell r="V1922">
            <v>2.7807085921752833E-2</v>
          </cell>
          <cell r="AA1922">
            <v>10.041090000000001</v>
          </cell>
          <cell r="AB1922">
            <v>20.17887</v>
          </cell>
          <cell r="AC1922">
            <v>0.54625979999999996</v>
          </cell>
          <cell r="AD1922">
            <v>30.345278149799999</v>
          </cell>
          <cell r="AE1922">
            <v>6.5882350000000001</v>
          </cell>
          <cell r="AF1922">
            <v>61.801769999999998</v>
          </cell>
        </row>
        <row r="1923">
          <cell r="A1923" t="str">
            <v>FARIZ - BASE3. High Value</v>
          </cell>
          <cell r="B1923" t="str">
            <v>Oil-Gas</v>
          </cell>
          <cell r="C1923" t="str">
            <v>3. High Value</v>
          </cell>
          <cell r="D1923" t="str">
            <v>FARIZ - BASE</v>
          </cell>
          <cell r="E1923" t="str">
            <v>FARIZ</v>
          </cell>
          <cell r="F1923" t="str">
            <v>E0. On Production</v>
          </cell>
          <cell r="G1923" t="str">
            <v>PT MEDCO E&amp;P INDONESIA</v>
          </cell>
          <cell r="H1923">
            <v>55.551000000000002</v>
          </cell>
          <cell r="I1923">
            <v>0.47599999999999998</v>
          </cell>
          <cell r="K1923">
            <v>3579</v>
          </cell>
          <cell r="L1923" t="str">
            <v/>
          </cell>
          <cell r="N1923" t="str">
            <v/>
          </cell>
          <cell r="P1923" t="str">
            <v/>
          </cell>
          <cell r="Q1923">
            <v>0.26223610000000003</v>
          </cell>
          <cell r="R1923">
            <v>210.4973</v>
          </cell>
          <cell r="S1923">
            <v>0.44512970000000002</v>
          </cell>
          <cell r="T1923">
            <v>0.83829710000000002</v>
          </cell>
          <cell r="U1923">
            <v>20.59792834850678</v>
          </cell>
          <cell r="V1923">
            <v>2.7807085921752833E-2</v>
          </cell>
          <cell r="AA1923">
            <v>10.041090000000001</v>
          </cell>
          <cell r="AB1923">
            <v>20.17887</v>
          </cell>
          <cell r="AC1923">
            <v>0.54625979999999996</v>
          </cell>
          <cell r="AD1923">
            <v>30.345278149799999</v>
          </cell>
          <cell r="AE1923">
            <v>6.5882350000000001</v>
          </cell>
          <cell r="AF1923">
            <v>61.801769999999998</v>
          </cell>
        </row>
        <row r="1924">
          <cell r="A1924" t="str">
            <v>GUNUNG KEMBANG - BASE1. Low Value</v>
          </cell>
          <cell r="B1924" t="str">
            <v>Oil-Gas</v>
          </cell>
          <cell r="C1924" t="str">
            <v>1. Low Value</v>
          </cell>
          <cell r="D1924" t="str">
            <v>GUNUNG KEMBANG - BASE</v>
          </cell>
          <cell r="E1924" t="str">
            <v>GUNUNG KEMBANG</v>
          </cell>
          <cell r="F1924" t="str">
            <v>E0. On Production</v>
          </cell>
          <cell r="G1924" t="str">
            <v>PT MEDCO E&amp;P INDONESIA</v>
          </cell>
          <cell r="H1924">
            <v>152.99299999999999</v>
          </cell>
          <cell r="K1924">
            <v>3236</v>
          </cell>
          <cell r="L1924" t="str">
            <v/>
          </cell>
          <cell r="M1924">
            <v>0.15</v>
          </cell>
          <cell r="N1924" t="str">
            <v/>
          </cell>
          <cell r="P1924" t="str">
            <v/>
          </cell>
          <cell r="Q1924">
            <v>0.15838050000000001</v>
          </cell>
          <cell r="R1924">
            <v>122.5359</v>
          </cell>
          <cell r="S1924">
            <v>0.70967840000000004</v>
          </cell>
          <cell r="T1924">
            <v>0.80343279999999995</v>
          </cell>
          <cell r="U1924">
            <v>11.065631395977231</v>
          </cell>
          <cell r="V1924">
            <v>1.4938539342413584E-2</v>
          </cell>
          <cell r="AA1924">
            <v>111.4148</v>
          </cell>
          <cell r="AB1924">
            <v>172.49340000000001</v>
          </cell>
          <cell r="AC1924">
            <v>0.35200550000000003</v>
          </cell>
          <cell r="AD1924">
            <v>53.8543774615</v>
          </cell>
          <cell r="AE1924">
            <v>18.288440000000001</v>
          </cell>
          <cell r="AF1924">
            <v>361.29989999999998</v>
          </cell>
        </row>
        <row r="1925">
          <cell r="A1925" t="str">
            <v>GUNUNG KEMBANG - BASE2. Middle Value</v>
          </cell>
          <cell r="B1925" t="str">
            <v>Oil-Gas</v>
          </cell>
          <cell r="C1925" t="str">
            <v>2. Middle Value</v>
          </cell>
          <cell r="D1925" t="str">
            <v>GUNUNG KEMBANG - BASE</v>
          </cell>
          <cell r="E1925" t="str">
            <v>GUNUNG KEMBANG</v>
          </cell>
          <cell r="F1925" t="str">
            <v>E0. On Production</v>
          </cell>
          <cell r="G1925" t="str">
            <v>PT MEDCO E&amp;P INDONESIA</v>
          </cell>
          <cell r="H1925">
            <v>152.99299999999999</v>
          </cell>
          <cell r="K1925">
            <v>3236</v>
          </cell>
          <cell r="L1925" t="str">
            <v/>
          </cell>
          <cell r="M1925">
            <v>0.15</v>
          </cell>
          <cell r="N1925" t="str">
            <v/>
          </cell>
          <cell r="P1925" t="str">
            <v/>
          </cell>
          <cell r="Q1925">
            <v>0.15838050000000001</v>
          </cell>
          <cell r="R1925">
            <v>122.5359</v>
          </cell>
          <cell r="S1925">
            <v>0.70967840000000004</v>
          </cell>
          <cell r="T1925">
            <v>0.80343279999999995</v>
          </cell>
          <cell r="U1925">
            <v>11.065631395977231</v>
          </cell>
          <cell r="V1925">
            <v>1.4938539342413584E-2</v>
          </cell>
          <cell r="AA1925">
            <v>111.4148</v>
          </cell>
          <cell r="AB1925">
            <v>172.49340000000001</v>
          </cell>
          <cell r="AC1925">
            <v>0.35200550000000003</v>
          </cell>
          <cell r="AD1925">
            <v>53.8543774615</v>
          </cell>
          <cell r="AE1925">
            <v>18.288440000000001</v>
          </cell>
          <cell r="AF1925">
            <v>361.29989999999998</v>
          </cell>
        </row>
        <row r="1926">
          <cell r="A1926" t="str">
            <v>GUNUNG KEMBANG - BASE3. High Value</v>
          </cell>
          <cell r="B1926" t="str">
            <v>Oil-Gas</v>
          </cell>
          <cell r="C1926" t="str">
            <v>3. High Value</v>
          </cell>
          <cell r="D1926" t="str">
            <v>GUNUNG KEMBANG - BASE</v>
          </cell>
          <cell r="E1926" t="str">
            <v>GUNUNG KEMBANG</v>
          </cell>
          <cell r="F1926" t="str">
            <v>E0. On Production</v>
          </cell>
          <cell r="G1926" t="str">
            <v>PT MEDCO E&amp;P INDONESIA</v>
          </cell>
          <cell r="H1926">
            <v>152.99299999999999</v>
          </cell>
          <cell r="K1926">
            <v>3236</v>
          </cell>
          <cell r="L1926" t="str">
            <v/>
          </cell>
          <cell r="M1926">
            <v>0.15</v>
          </cell>
          <cell r="N1926" t="str">
            <v/>
          </cell>
          <cell r="P1926" t="str">
            <v/>
          </cell>
          <cell r="Q1926">
            <v>0.15838050000000001</v>
          </cell>
          <cell r="R1926">
            <v>122.5359</v>
          </cell>
          <cell r="S1926">
            <v>0.70967840000000004</v>
          </cell>
          <cell r="T1926">
            <v>0.80343279999999995</v>
          </cell>
          <cell r="U1926">
            <v>11.065631395977231</v>
          </cell>
          <cell r="V1926">
            <v>1.4938539342413584E-2</v>
          </cell>
          <cell r="AA1926">
            <v>111.4148</v>
          </cell>
          <cell r="AB1926">
            <v>172.49340000000001</v>
          </cell>
          <cell r="AC1926">
            <v>0.35200550000000003</v>
          </cell>
          <cell r="AD1926">
            <v>53.8543774615</v>
          </cell>
          <cell r="AE1926">
            <v>18.288440000000001</v>
          </cell>
          <cell r="AF1926">
            <v>361.29989999999998</v>
          </cell>
        </row>
        <row r="1927">
          <cell r="A1927" t="str">
            <v>SANTAN OPLL 11. Low Value</v>
          </cell>
          <cell r="B1927" t="str">
            <v>Oil-Gas</v>
          </cell>
          <cell r="C1927" t="str">
            <v>1. Low Value</v>
          </cell>
          <cell r="D1927" t="str">
            <v>SANTAN OPLL 1</v>
          </cell>
          <cell r="E1927" t="str">
            <v>SANTAN</v>
          </cell>
          <cell r="F1927" t="str">
            <v>E2. Under Development</v>
          </cell>
          <cell r="G1927" t="str">
            <v>PT PERTAMINA HULU KALIMANTAN TIMUR</v>
          </cell>
          <cell r="H1927">
            <v>311.7</v>
          </cell>
          <cell r="I1927">
            <v>11.228999999999999</v>
          </cell>
          <cell r="K1927">
            <v>6982</v>
          </cell>
          <cell r="L1927" t="str">
            <v/>
          </cell>
          <cell r="M1927">
            <v>0.22</v>
          </cell>
          <cell r="N1927" t="str">
            <v/>
          </cell>
          <cell r="O1927">
            <v>0</v>
          </cell>
          <cell r="P1927" t="str">
            <v/>
          </cell>
          <cell r="Q1927">
            <v>0.21911610000000001</v>
          </cell>
          <cell r="R1927">
            <v>184.57929999999999</v>
          </cell>
          <cell r="S1927">
            <v>0.59886879999999998</v>
          </cell>
          <cell r="T1927">
            <v>0.73928450000000001</v>
          </cell>
          <cell r="U1927">
            <v>17.906082145359253</v>
          </cell>
          <cell r="V1927">
            <v>2.4173108883256446E-2</v>
          </cell>
          <cell r="AA1927">
            <v>243.87110000000001</v>
          </cell>
          <cell r="AB1927">
            <v>17.67924</v>
          </cell>
          <cell r="AC1927">
            <v>0.28971720000000001</v>
          </cell>
          <cell r="AD1927">
            <v>90.304851240000005</v>
          </cell>
          <cell r="AE1927">
            <v>19.201049999999999</v>
          </cell>
          <cell r="AF1927">
            <v>146.2449</v>
          </cell>
        </row>
        <row r="1928">
          <cell r="A1928" t="str">
            <v>SANTAN OPLL 12. Middle Value</v>
          </cell>
          <cell r="B1928" t="str">
            <v>Oil-Gas</v>
          </cell>
          <cell r="C1928" t="str">
            <v>2. Middle Value</v>
          </cell>
          <cell r="D1928" t="str">
            <v>SANTAN OPLL 1</v>
          </cell>
          <cell r="E1928" t="str">
            <v>SANTAN</v>
          </cell>
          <cell r="F1928" t="str">
            <v>E2. Under Development</v>
          </cell>
          <cell r="G1928" t="str">
            <v>PT PERTAMINA HULU KALIMANTAN TIMUR</v>
          </cell>
          <cell r="H1928">
            <v>395.7</v>
          </cell>
          <cell r="I1928">
            <v>14.913</v>
          </cell>
          <cell r="K1928">
            <v>6982</v>
          </cell>
          <cell r="L1928" t="str">
            <v/>
          </cell>
          <cell r="M1928">
            <v>0.22</v>
          </cell>
          <cell r="N1928" t="str">
            <v/>
          </cell>
          <cell r="O1928">
            <v>0</v>
          </cell>
          <cell r="P1928" t="str">
            <v/>
          </cell>
          <cell r="Q1928">
            <v>0.21911610000000001</v>
          </cell>
          <cell r="R1928">
            <v>184.57929999999999</v>
          </cell>
          <cell r="S1928">
            <v>0.59886879999999998</v>
          </cell>
          <cell r="T1928">
            <v>0.73928450000000001</v>
          </cell>
          <cell r="U1928">
            <v>17.906082145359253</v>
          </cell>
          <cell r="V1928">
            <v>2.4173108883256446E-2</v>
          </cell>
          <cell r="AA1928">
            <v>243.87110000000001</v>
          </cell>
          <cell r="AB1928">
            <v>17.67924</v>
          </cell>
          <cell r="AC1928">
            <v>0.28971720000000001</v>
          </cell>
          <cell r="AD1928">
            <v>114.64109603999999</v>
          </cell>
          <cell r="AE1928">
            <v>19.201049999999999</v>
          </cell>
          <cell r="AF1928">
            <v>146.2449</v>
          </cell>
        </row>
        <row r="1929">
          <cell r="A1929" t="str">
            <v>SANTAN OPLL 13. High Value</v>
          </cell>
          <cell r="B1929" t="str">
            <v>Oil-Gas</v>
          </cell>
          <cell r="C1929" t="str">
            <v>3. High Value</v>
          </cell>
          <cell r="D1929" t="str">
            <v>SANTAN OPLL 1</v>
          </cell>
          <cell r="E1929" t="str">
            <v>SANTAN</v>
          </cell>
          <cell r="F1929" t="str">
            <v>E2. Under Development</v>
          </cell>
          <cell r="G1929" t="str">
            <v>PT PERTAMINA HULU KALIMANTAN TIMUR</v>
          </cell>
          <cell r="H1929">
            <v>571.4</v>
          </cell>
          <cell r="I1929">
            <v>20.878</v>
          </cell>
          <cell r="K1929">
            <v>6982</v>
          </cell>
          <cell r="L1929" t="str">
            <v/>
          </cell>
          <cell r="M1929">
            <v>0.22</v>
          </cell>
          <cell r="N1929" t="str">
            <v/>
          </cell>
          <cell r="O1929">
            <v>0</v>
          </cell>
          <cell r="P1929" t="str">
            <v/>
          </cell>
          <cell r="Q1929">
            <v>0.21911610000000001</v>
          </cell>
          <cell r="R1929">
            <v>184.57929999999999</v>
          </cell>
          <cell r="S1929">
            <v>0.59886879999999998</v>
          </cell>
          <cell r="T1929">
            <v>0.73928450000000001</v>
          </cell>
          <cell r="U1929">
            <v>17.906082145359253</v>
          </cell>
          <cell r="V1929">
            <v>2.4173108883256446E-2</v>
          </cell>
          <cell r="AA1929">
            <v>243.87110000000001</v>
          </cell>
          <cell r="AB1929">
            <v>17.67924</v>
          </cell>
          <cell r="AC1929">
            <v>0.28971720000000001</v>
          </cell>
          <cell r="AD1929">
            <v>165.54440808000001</v>
          </cell>
          <cell r="AE1929">
            <v>19.201049999999999</v>
          </cell>
          <cell r="AF1929">
            <v>146.2449</v>
          </cell>
        </row>
        <row r="1930">
          <cell r="A1930" t="str">
            <v>JATA - BASE1. Low Value</v>
          </cell>
          <cell r="B1930" t="str">
            <v>Oil-Gas</v>
          </cell>
          <cell r="C1930" t="str">
            <v>1. Low Value</v>
          </cell>
          <cell r="D1930" t="str">
            <v>JATA - BASE</v>
          </cell>
          <cell r="E1930" t="str">
            <v>JATA</v>
          </cell>
          <cell r="F1930" t="str">
            <v>E0. On Production</v>
          </cell>
          <cell r="G1930" t="str">
            <v>PT MEDCO E&amp;P INDONESIA</v>
          </cell>
          <cell r="H1930">
            <v>13.3</v>
          </cell>
          <cell r="K1930">
            <v>4600</v>
          </cell>
          <cell r="L1930" t="str">
            <v/>
          </cell>
          <cell r="M1930">
            <v>0.17499999999999999</v>
          </cell>
          <cell r="N1930" t="str">
            <v/>
          </cell>
          <cell r="P1930" t="str">
            <v/>
          </cell>
          <cell r="Q1930">
            <v>0.1841496</v>
          </cell>
          <cell r="R1930">
            <v>59.854300000000002</v>
          </cell>
          <cell r="S1930">
            <v>0.62955079999999997</v>
          </cell>
          <cell r="T1930">
            <v>0.81928900000000004</v>
          </cell>
          <cell r="U1930">
            <v>5.6850467448835564</v>
          </cell>
          <cell r="V1930">
            <v>7.6747807172374413E-3</v>
          </cell>
          <cell r="AA1930">
            <v>4.9816710000000004</v>
          </cell>
          <cell r="AB1930">
            <v>29.684650000000001</v>
          </cell>
          <cell r="AC1930">
            <v>0.34550330000000001</v>
          </cell>
          <cell r="AD1930">
            <v>4.59519389</v>
          </cell>
          <cell r="AE1930">
            <v>4.6884930000000002</v>
          </cell>
          <cell r="AF1930">
            <v>60.692639999999997</v>
          </cell>
        </row>
        <row r="1931">
          <cell r="A1931" t="str">
            <v>JATA - BASE2. Middle Value</v>
          </cell>
          <cell r="B1931" t="str">
            <v>Oil-Gas</v>
          </cell>
          <cell r="C1931" t="str">
            <v>2. Middle Value</v>
          </cell>
          <cell r="D1931" t="str">
            <v>JATA - BASE</v>
          </cell>
          <cell r="E1931" t="str">
            <v>JATA</v>
          </cell>
          <cell r="F1931" t="str">
            <v>E0. On Production</v>
          </cell>
          <cell r="G1931" t="str">
            <v>PT MEDCO E&amp;P INDONESIA</v>
          </cell>
          <cell r="H1931">
            <v>13.3</v>
          </cell>
          <cell r="K1931">
            <v>4600</v>
          </cell>
          <cell r="L1931" t="str">
            <v/>
          </cell>
          <cell r="M1931">
            <v>0.17499999999999999</v>
          </cell>
          <cell r="N1931" t="str">
            <v/>
          </cell>
          <cell r="P1931" t="str">
            <v/>
          </cell>
          <cell r="Q1931">
            <v>0.1841496</v>
          </cell>
          <cell r="R1931">
            <v>59.854300000000002</v>
          </cell>
          <cell r="S1931">
            <v>0.62955079999999997</v>
          </cell>
          <cell r="T1931">
            <v>0.81928900000000004</v>
          </cell>
          <cell r="U1931">
            <v>5.6850467448835564</v>
          </cell>
          <cell r="V1931">
            <v>7.6747807172374413E-3</v>
          </cell>
          <cell r="AA1931">
            <v>4.9816710000000004</v>
          </cell>
          <cell r="AB1931">
            <v>29.684650000000001</v>
          </cell>
          <cell r="AC1931">
            <v>0.34550330000000001</v>
          </cell>
          <cell r="AD1931">
            <v>4.59519389</v>
          </cell>
          <cell r="AE1931">
            <v>4.6884930000000002</v>
          </cell>
          <cell r="AF1931">
            <v>60.692639999999997</v>
          </cell>
        </row>
        <row r="1932">
          <cell r="A1932" t="str">
            <v>JATA - BASE3. High Value</v>
          </cell>
          <cell r="B1932" t="str">
            <v>Oil-Gas</v>
          </cell>
          <cell r="C1932" t="str">
            <v>3. High Value</v>
          </cell>
          <cell r="D1932" t="str">
            <v>JATA - BASE</v>
          </cell>
          <cell r="E1932" t="str">
            <v>JATA</v>
          </cell>
          <cell r="F1932" t="str">
            <v>E0. On Production</v>
          </cell>
          <cell r="G1932" t="str">
            <v>PT MEDCO E&amp;P INDONESIA</v>
          </cell>
          <cell r="H1932">
            <v>13.3</v>
          </cell>
          <cell r="K1932">
            <v>4600</v>
          </cell>
          <cell r="L1932" t="str">
            <v/>
          </cell>
          <cell r="M1932">
            <v>0.17499999999999999</v>
          </cell>
          <cell r="N1932" t="str">
            <v/>
          </cell>
          <cell r="P1932" t="str">
            <v/>
          </cell>
          <cell r="Q1932">
            <v>0.1841496</v>
          </cell>
          <cell r="R1932">
            <v>59.854300000000002</v>
          </cell>
          <cell r="S1932">
            <v>0.62955079999999997</v>
          </cell>
          <cell r="T1932">
            <v>0.81928900000000004</v>
          </cell>
          <cell r="U1932">
            <v>5.6850467448835564</v>
          </cell>
          <cell r="V1932">
            <v>7.6747807172374413E-3</v>
          </cell>
          <cell r="AA1932">
            <v>4.9816710000000004</v>
          </cell>
          <cell r="AB1932">
            <v>29.684650000000001</v>
          </cell>
          <cell r="AC1932">
            <v>0.34550330000000001</v>
          </cell>
          <cell r="AD1932">
            <v>4.59519389</v>
          </cell>
          <cell r="AE1932">
            <v>4.6884930000000002</v>
          </cell>
          <cell r="AF1932">
            <v>60.692639999999997</v>
          </cell>
        </row>
        <row r="1933">
          <cell r="A1933" t="str">
            <v>JENE - BASE1. Low Value</v>
          </cell>
          <cell r="B1933" t="str">
            <v>Oil-Gas</v>
          </cell>
          <cell r="C1933" t="str">
            <v>1. Low Value</v>
          </cell>
          <cell r="D1933" t="str">
            <v>JENE - BASE</v>
          </cell>
          <cell r="E1933" t="str">
            <v>JENE</v>
          </cell>
          <cell r="F1933" t="str">
            <v>E0. On Production</v>
          </cell>
          <cell r="G1933" t="str">
            <v>PT MEDCO E&amp;P INDONESIA</v>
          </cell>
          <cell r="H1933">
            <v>49.098999999999997</v>
          </cell>
          <cell r="I1933">
            <v>0.217</v>
          </cell>
          <cell r="K1933">
            <v>5792</v>
          </cell>
          <cell r="L1933" t="str">
            <v/>
          </cell>
          <cell r="M1933">
            <v>0.37799999999999995</v>
          </cell>
          <cell r="N1933">
            <v>116</v>
          </cell>
          <cell r="P1933" t="str">
            <v/>
          </cell>
          <cell r="Q1933">
            <v>0.36019699999999999</v>
          </cell>
          <cell r="R1933">
            <v>124.2895</v>
          </cell>
          <cell r="S1933">
            <v>0.74400080000000002</v>
          </cell>
          <cell r="T1933">
            <v>0.77466740000000001</v>
          </cell>
          <cell r="U1933">
            <v>25.802584852805612</v>
          </cell>
          <cell r="V1933">
            <v>3.4833342551038517E-2</v>
          </cell>
          <cell r="AA1933">
            <v>57.84198</v>
          </cell>
          <cell r="AB1933">
            <v>71.407960000000003</v>
          </cell>
          <cell r="AC1933">
            <v>0.33815679999999998</v>
          </cell>
          <cell r="AD1933">
            <v>16.603160723199998</v>
          </cell>
          <cell r="AE1933">
            <v>6.6961570000000004</v>
          </cell>
          <cell r="AF1933">
            <v>156.5634</v>
          </cell>
        </row>
        <row r="1934">
          <cell r="A1934" t="str">
            <v>JENE - BASE2. Middle Value</v>
          </cell>
          <cell r="B1934" t="str">
            <v>Oil-Gas</v>
          </cell>
          <cell r="C1934" t="str">
            <v>2. Middle Value</v>
          </cell>
          <cell r="D1934" t="str">
            <v>JENE - BASE</v>
          </cell>
          <cell r="E1934" t="str">
            <v>JENE</v>
          </cell>
          <cell r="F1934" t="str">
            <v>E0. On Production</v>
          </cell>
          <cell r="G1934" t="str">
            <v>PT MEDCO E&amp;P INDONESIA</v>
          </cell>
          <cell r="H1934">
            <v>49.098999999999997</v>
          </cell>
          <cell r="I1934">
            <v>0.22600000000000001</v>
          </cell>
          <cell r="K1934">
            <v>5792</v>
          </cell>
          <cell r="L1934" t="str">
            <v/>
          </cell>
          <cell r="M1934">
            <v>0.37799999999999995</v>
          </cell>
          <cell r="N1934">
            <v>116</v>
          </cell>
          <cell r="P1934" t="str">
            <v/>
          </cell>
          <cell r="Q1934">
            <v>0.36019699999999999</v>
          </cell>
          <cell r="R1934">
            <v>124.2895</v>
          </cell>
          <cell r="S1934">
            <v>0.74400080000000002</v>
          </cell>
          <cell r="T1934">
            <v>0.77466740000000001</v>
          </cell>
          <cell r="U1934">
            <v>25.802584852805612</v>
          </cell>
          <cell r="V1934">
            <v>3.4833342551038517E-2</v>
          </cell>
          <cell r="AA1934">
            <v>57.84198</v>
          </cell>
          <cell r="AB1934">
            <v>71.407960000000003</v>
          </cell>
          <cell r="AC1934">
            <v>0.33815679999999998</v>
          </cell>
          <cell r="AD1934">
            <v>16.603160723199998</v>
          </cell>
          <cell r="AE1934">
            <v>6.6961570000000004</v>
          </cell>
          <cell r="AF1934">
            <v>156.5634</v>
          </cell>
        </row>
        <row r="1935">
          <cell r="A1935" t="str">
            <v>JENE - BASE3. High Value</v>
          </cell>
          <cell r="B1935" t="str">
            <v>Oil-Gas</v>
          </cell>
          <cell r="C1935" t="str">
            <v>3. High Value</v>
          </cell>
          <cell r="D1935" t="str">
            <v>JENE - BASE</v>
          </cell>
          <cell r="E1935" t="str">
            <v>JENE</v>
          </cell>
          <cell r="F1935" t="str">
            <v>E0. On Production</v>
          </cell>
          <cell r="G1935" t="str">
            <v>PT MEDCO E&amp;P INDONESIA</v>
          </cell>
          <cell r="H1935">
            <v>49.098999999999997</v>
          </cell>
          <cell r="I1935">
            <v>0.22600000000000001</v>
          </cell>
          <cell r="K1935">
            <v>5792</v>
          </cell>
          <cell r="L1935" t="str">
            <v/>
          </cell>
          <cell r="M1935">
            <v>0.37799999999999995</v>
          </cell>
          <cell r="N1935">
            <v>116</v>
          </cell>
          <cell r="P1935" t="str">
            <v/>
          </cell>
          <cell r="Q1935">
            <v>0.36019699999999999</v>
          </cell>
          <cell r="R1935">
            <v>124.2895</v>
          </cell>
          <cell r="S1935">
            <v>0.74400080000000002</v>
          </cell>
          <cell r="T1935">
            <v>0.77466740000000001</v>
          </cell>
          <cell r="U1935">
            <v>25.802584852805612</v>
          </cell>
          <cell r="V1935">
            <v>3.4833342551038517E-2</v>
          </cell>
          <cell r="AA1935">
            <v>57.84198</v>
          </cell>
          <cell r="AB1935">
            <v>71.407960000000003</v>
          </cell>
          <cell r="AC1935">
            <v>0.33815679999999998</v>
          </cell>
          <cell r="AD1935">
            <v>16.603160723199998</v>
          </cell>
          <cell r="AE1935">
            <v>6.6961570000000004</v>
          </cell>
          <cell r="AF1935">
            <v>156.5634</v>
          </cell>
        </row>
        <row r="1936">
          <cell r="A1936" t="str">
            <v>SAVITRI - BASE1. Low Value</v>
          </cell>
          <cell r="B1936" t="str">
            <v>Oil-Gas</v>
          </cell>
          <cell r="C1936" t="str">
            <v>1. Low Value</v>
          </cell>
          <cell r="D1936" t="str">
            <v>SAVITRI - BASE</v>
          </cell>
          <cell r="E1936" t="str">
            <v>SAVITRI</v>
          </cell>
          <cell r="F1936" t="str">
            <v>E5. Development Unclarified</v>
          </cell>
          <cell r="G1936" t="str">
            <v>PT PERTAMINA HULU ENERGI OSES</v>
          </cell>
          <cell r="H1936">
            <v>7.29</v>
          </cell>
          <cell r="K1936">
            <v>8000</v>
          </cell>
          <cell r="L1936">
            <v>129.25</v>
          </cell>
          <cell r="M1936">
            <v>0.2</v>
          </cell>
          <cell r="N1936">
            <v>120</v>
          </cell>
          <cell r="O1936">
            <v>0</v>
          </cell>
          <cell r="P1936" t="str">
            <v/>
          </cell>
          <cell r="Q1936">
            <v>0.1993414</v>
          </cell>
          <cell r="R1936">
            <v>306.76089999999999</v>
          </cell>
          <cell r="S1936">
            <v>0.54575059999999997</v>
          </cell>
          <cell r="T1936">
            <v>0.77302709999999997</v>
          </cell>
          <cell r="U1936">
            <v>25.79802435346275</v>
          </cell>
          <cell r="V1936">
            <v>3.4827185902907336E-2</v>
          </cell>
          <cell r="AA1936">
            <v>58.734839999999998</v>
          </cell>
          <cell r="AB1936">
            <v>63.403640000000003</v>
          </cell>
          <cell r="AC1936">
            <v>0.24044879999999999</v>
          </cell>
          <cell r="AD1936">
            <v>1.7528717519999999</v>
          </cell>
          <cell r="AE1936">
            <v>2.6300539999999999</v>
          </cell>
          <cell r="AF1936">
            <v>175.124</v>
          </cell>
        </row>
        <row r="1937">
          <cell r="A1937" t="str">
            <v>SAVITRI - BASE2. Middle Value</v>
          </cell>
          <cell r="B1937" t="str">
            <v>Oil-Gas</v>
          </cell>
          <cell r="C1937" t="str">
            <v>2. Middle Value</v>
          </cell>
          <cell r="D1937" t="str">
            <v>SAVITRI - BASE</v>
          </cell>
          <cell r="E1937" t="str">
            <v>SAVITRI</v>
          </cell>
          <cell r="F1937" t="str">
            <v>E5. Development Unclarified</v>
          </cell>
          <cell r="G1937" t="str">
            <v>PT PERTAMINA HULU ENERGI OSES</v>
          </cell>
          <cell r="H1937">
            <v>10.89</v>
          </cell>
          <cell r="K1937">
            <v>8000</v>
          </cell>
          <cell r="L1937">
            <v>129.25</v>
          </cell>
          <cell r="M1937">
            <v>0.2</v>
          </cell>
          <cell r="N1937">
            <v>120</v>
          </cell>
          <cell r="O1937">
            <v>0</v>
          </cell>
          <cell r="P1937" t="str">
            <v/>
          </cell>
          <cell r="Q1937">
            <v>0.1993414</v>
          </cell>
          <cell r="R1937">
            <v>306.76089999999999</v>
          </cell>
          <cell r="S1937">
            <v>0.54575059999999997</v>
          </cell>
          <cell r="T1937">
            <v>0.77302709999999997</v>
          </cell>
          <cell r="U1937">
            <v>25.79802435346275</v>
          </cell>
          <cell r="V1937">
            <v>3.4827185902907336E-2</v>
          </cell>
          <cell r="AA1937">
            <v>58.734839999999998</v>
          </cell>
          <cell r="AB1937">
            <v>63.403640000000003</v>
          </cell>
          <cell r="AC1937">
            <v>0.24044879999999999</v>
          </cell>
          <cell r="AD1937">
            <v>2.6184874320000002</v>
          </cell>
          <cell r="AE1937">
            <v>2.6300539999999999</v>
          </cell>
          <cell r="AF1937">
            <v>175.124</v>
          </cell>
        </row>
        <row r="1938">
          <cell r="A1938" t="str">
            <v>SAVITRI - BASE3. High Value</v>
          </cell>
          <cell r="B1938" t="str">
            <v>Oil-Gas</v>
          </cell>
          <cell r="C1938" t="str">
            <v>3. High Value</v>
          </cell>
          <cell r="D1938" t="str">
            <v>SAVITRI - BASE</v>
          </cell>
          <cell r="E1938" t="str">
            <v>SAVITRI</v>
          </cell>
          <cell r="F1938" t="str">
            <v>E5. Development Unclarified</v>
          </cell>
          <cell r="G1938" t="str">
            <v>PT PERTAMINA HULU ENERGI OSES</v>
          </cell>
          <cell r="H1938">
            <v>10.89</v>
          </cell>
          <cell r="K1938">
            <v>8000</v>
          </cell>
          <cell r="L1938">
            <v>129.25</v>
          </cell>
          <cell r="M1938">
            <v>0.2</v>
          </cell>
          <cell r="N1938">
            <v>120</v>
          </cell>
          <cell r="O1938">
            <v>0</v>
          </cell>
          <cell r="P1938" t="str">
            <v/>
          </cell>
          <cell r="Q1938">
            <v>0.1993414</v>
          </cell>
          <cell r="R1938">
            <v>306.76089999999999</v>
          </cell>
          <cell r="S1938">
            <v>0.54575059999999997</v>
          </cell>
          <cell r="T1938">
            <v>0.77302709999999997</v>
          </cell>
          <cell r="U1938">
            <v>25.79802435346275</v>
          </cell>
          <cell r="V1938">
            <v>3.4827185902907336E-2</v>
          </cell>
          <cell r="AA1938">
            <v>58.734839999999998</v>
          </cell>
          <cell r="AB1938">
            <v>63.403640000000003</v>
          </cell>
          <cell r="AC1938">
            <v>0.24044879999999999</v>
          </cell>
          <cell r="AD1938">
            <v>2.6184874320000002</v>
          </cell>
          <cell r="AE1938">
            <v>2.6300539999999999</v>
          </cell>
          <cell r="AF1938">
            <v>175.124</v>
          </cell>
        </row>
        <row r="1939">
          <cell r="A1939" t="str">
            <v>SEBANGA - BASE1. Low Value</v>
          </cell>
          <cell r="B1939" t="str">
            <v>Oil-Gas</v>
          </cell>
          <cell r="C1939" t="str">
            <v>1. Low Value</v>
          </cell>
          <cell r="D1939" t="str">
            <v>SEBANGA - BASE</v>
          </cell>
          <cell r="E1939" t="str">
            <v>SEBANGA</v>
          </cell>
          <cell r="F1939" t="str">
            <v>E0. On Production</v>
          </cell>
          <cell r="G1939" t="str">
            <v>PT PERTAMINA HULU ROKAN</v>
          </cell>
          <cell r="H1939">
            <v>261.19900000000001</v>
          </cell>
          <cell r="K1939">
            <v>400</v>
          </cell>
          <cell r="L1939" t="str">
            <v/>
          </cell>
          <cell r="M1939">
            <v>0.28000000000000003</v>
          </cell>
          <cell r="N1939" t="str">
            <v/>
          </cell>
          <cell r="P1939" t="str">
            <v/>
          </cell>
          <cell r="Q1939">
            <v>0.27853349999999999</v>
          </cell>
          <cell r="R1939">
            <v>302.40890000000002</v>
          </cell>
          <cell r="S1939">
            <v>0.60834650000000001</v>
          </cell>
          <cell r="T1939">
            <v>0.84178319999999995</v>
          </cell>
          <cell r="U1939">
            <v>43.134351463831749</v>
          </cell>
          <cell r="V1939">
            <v>5.8231128734885916E-2</v>
          </cell>
          <cell r="AA1939">
            <v>32.201770000000003</v>
          </cell>
          <cell r="AB1939">
            <v>17.324739999999998</v>
          </cell>
          <cell r="AC1939">
            <v>0.2866437</v>
          </cell>
          <cell r="AD1939">
            <v>74.871047796300005</v>
          </cell>
          <cell r="AE1939">
            <v>16.778500000000001</v>
          </cell>
          <cell r="AF1939">
            <v>38.116199999999999</v>
          </cell>
        </row>
        <row r="1940">
          <cell r="A1940" t="str">
            <v>SEBANGA - BASE2. Middle Value</v>
          </cell>
          <cell r="B1940" t="str">
            <v>Oil-Gas</v>
          </cell>
          <cell r="C1940" t="str">
            <v>2. Middle Value</v>
          </cell>
          <cell r="D1940" t="str">
            <v>SEBANGA - BASE</v>
          </cell>
          <cell r="E1940" t="str">
            <v>SEBANGA</v>
          </cell>
          <cell r="F1940" t="str">
            <v>E0. On Production</v>
          </cell>
          <cell r="G1940" t="str">
            <v>PT PERTAMINA HULU ROKAN</v>
          </cell>
          <cell r="H1940">
            <v>261.19900000000001</v>
          </cell>
          <cell r="K1940">
            <v>400</v>
          </cell>
          <cell r="L1940" t="str">
            <v/>
          </cell>
          <cell r="M1940">
            <v>0.28000000000000003</v>
          </cell>
          <cell r="N1940" t="str">
            <v/>
          </cell>
          <cell r="P1940" t="str">
            <v/>
          </cell>
          <cell r="Q1940">
            <v>0.27853349999999999</v>
          </cell>
          <cell r="R1940">
            <v>302.40890000000002</v>
          </cell>
          <cell r="S1940">
            <v>0.60834650000000001</v>
          </cell>
          <cell r="T1940">
            <v>0.84178319999999995</v>
          </cell>
          <cell r="U1940">
            <v>43.134351463831749</v>
          </cell>
          <cell r="V1940">
            <v>5.8231128734885916E-2</v>
          </cell>
          <cell r="AA1940">
            <v>32.201770000000003</v>
          </cell>
          <cell r="AB1940">
            <v>17.324739999999998</v>
          </cell>
          <cell r="AC1940">
            <v>0.2866437</v>
          </cell>
          <cell r="AD1940">
            <v>74.871047796300005</v>
          </cell>
          <cell r="AE1940">
            <v>16.778500000000001</v>
          </cell>
          <cell r="AF1940">
            <v>38.116199999999999</v>
          </cell>
        </row>
        <row r="1941">
          <cell r="A1941" t="str">
            <v>SEBANGA - BASE3. High Value</v>
          </cell>
          <cell r="B1941" t="str">
            <v>Oil-Gas</v>
          </cell>
          <cell r="C1941" t="str">
            <v>3. High Value</v>
          </cell>
          <cell r="D1941" t="str">
            <v>SEBANGA - BASE</v>
          </cell>
          <cell r="E1941" t="str">
            <v>SEBANGA</v>
          </cell>
          <cell r="F1941" t="str">
            <v>E0. On Production</v>
          </cell>
          <cell r="G1941" t="str">
            <v>PT PERTAMINA HULU ROKAN</v>
          </cell>
          <cell r="H1941">
            <v>261.19900000000001</v>
          </cell>
          <cell r="K1941">
            <v>400</v>
          </cell>
          <cell r="L1941" t="str">
            <v/>
          </cell>
          <cell r="M1941">
            <v>0.28000000000000003</v>
          </cell>
          <cell r="N1941" t="str">
            <v/>
          </cell>
          <cell r="P1941" t="str">
            <v/>
          </cell>
          <cell r="Q1941">
            <v>0.27853349999999999</v>
          </cell>
          <cell r="R1941">
            <v>302.40890000000002</v>
          </cell>
          <cell r="S1941">
            <v>0.60834650000000001</v>
          </cell>
          <cell r="T1941">
            <v>0.84178319999999995</v>
          </cell>
          <cell r="U1941">
            <v>43.134351463831749</v>
          </cell>
          <cell r="V1941">
            <v>5.8231128734885916E-2</v>
          </cell>
          <cell r="AA1941">
            <v>32.201770000000003</v>
          </cell>
          <cell r="AB1941">
            <v>17.324739999999998</v>
          </cell>
          <cell r="AC1941">
            <v>0.2866437</v>
          </cell>
          <cell r="AD1941">
            <v>74.871047796300005</v>
          </cell>
          <cell r="AE1941">
            <v>16.778500000000001</v>
          </cell>
          <cell r="AF1941">
            <v>38.116199999999999</v>
          </cell>
        </row>
        <row r="1942">
          <cell r="A1942" t="str">
            <v>PENGEMBANGAN LAPANGAN SECURAI POFD1. Low Value</v>
          </cell>
          <cell r="B1942" t="str">
            <v>Oil-Gas</v>
          </cell>
          <cell r="C1942" t="str">
            <v>1. Low Value</v>
          </cell>
          <cell r="D1942" t="str">
            <v>PENGEMBANGAN LAPANGAN SECURAI POFD</v>
          </cell>
          <cell r="E1942" t="str">
            <v>SECURAI</v>
          </cell>
          <cell r="F1942" t="str">
            <v>E5. Development Unclarified</v>
          </cell>
          <cell r="G1942" t="str">
            <v>PT PERTAMINA EP</v>
          </cell>
          <cell r="H1942">
            <v>21.018999999999998</v>
          </cell>
          <cell r="K1942">
            <v>5903</v>
          </cell>
          <cell r="L1942">
            <v>112</v>
          </cell>
          <cell r="M1942">
            <v>0.21</v>
          </cell>
          <cell r="N1942" t="str">
            <v/>
          </cell>
          <cell r="O1942">
            <v>0</v>
          </cell>
          <cell r="P1942">
            <v>0.84</v>
          </cell>
          <cell r="Q1942">
            <v>0.21068000000000001</v>
          </cell>
          <cell r="R1942">
            <v>468.69349999999997</v>
          </cell>
          <cell r="S1942">
            <v>0.54863079999999997</v>
          </cell>
          <cell r="T1942">
            <v>0.83955630000000003</v>
          </cell>
          <cell r="U1942">
            <v>45.482282394075902</v>
          </cell>
          <cell r="V1942">
            <v>6.1400822114287025E-2</v>
          </cell>
          <cell r="AA1942">
            <v>26.730540000000001</v>
          </cell>
          <cell r="AB1942">
            <v>6.5686390000000001</v>
          </cell>
          <cell r="AC1942">
            <v>0.32071919999999998</v>
          </cell>
          <cell r="AD1942">
            <v>6.7411968647999991</v>
          </cell>
          <cell r="AE1942">
            <v>9.5139519999999997</v>
          </cell>
          <cell r="AF1942">
            <v>8.5883020000000005</v>
          </cell>
        </row>
        <row r="1943">
          <cell r="A1943" t="str">
            <v>PENGEMBANGAN LAPANGAN SECURAI POFD2. Middle Value</v>
          </cell>
          <cell r="B1943" t="str">
            <v>Oil-Gas</v>
          </cell>
          <cell r="C1943" t="str">
            <v>2. Middle Value</v>
          </cell>
          <cell r="D1943" t="str">
            <v>PENGEMBANGAN LAPANGAN SECURAI POFD</v>
          </cell>
          <cell r="E1943" t="str">
            <v>SECURAI</v>
          </cell>
          <cell r="F1943" t="str">
            <v>E5. Development Unclarified</v>
          </cell>
          <cell r="G1943" t="str">
            <v>PT PERTAMINA EP</v>
          </cell>
          <cell r="H1943">
            <v>21.018999999999998</v>
          </cell>
          <cell r="K1943">
            <v>5903</v>
          </cell>
          <cell r="L1943">
            <v>112</v>
          </cell>
          <cell r="M1943">
            <v>0.21</v>
          </cell>
          <cell r="N1943" t="str">
            <v/>
          </cell>
          <cell r="O1943">
            <v>0</v>
          </cell>
          <cell r="P1943">
            <v>0.84</v>
          </cell>
          <cell r="Q1943">
            <v>0.21068000000000001</v>
          </cell>
          <cell r="R1943">
            <v>468.69349999999997</v>
          </cell>
          <cell r="S1943">
            <v>0.54863079999999997</v>
          </cell>
          <cell r="T1943">
            <v>0.83955630000000003</v>
          </cell>
          <cell r="U1943">
            <v>45.482282394075902</v>
          </cell>
          <cell r="V1943">
            <v>6.1400822114287025E-2</v>
          </cell>
          <cell r="AA1943">
            <v>26.730540000000001</v>
          </cell>
          <cell r="AB1943">
            <v>6.5686390000000001</v>
          </cell>
          <cell r="AC1943">
            <v>0.32071919999999998</v>
          </cell>
          <cell r="AD1943">
            <v>6.7411968647999991</v>
          </cell>
          <cell r="AE1943">
            <v>9.5139519999999997</v>
          </cell>
          <cell r="AF1943">
            <v>8.5883020000000005</v>
          </cell>
        </row>
        <row r="1944">
          <cell r="A1944" t="str">
            <v>PENGEMBANGAN LAPANGAN SECURAI POFD3. High Value</v>
          </cell>
          <cell r="B1944" t="str">
            <v>Oil-Gas</v>
          </cell>
          <cell r="C1944" t="str">
            <v>3. High Value</v>
          </cell>
          <cell r="D1944" t="str">
            <v>PENGEMBANGAN LAPANGAN SECURAI POFD</v>
          </cell>
          <cell r="E1944" t="str">
            <v>SECURAI</v>
          </cell>
          <cell r="F1944" t="str">
            <v>E5. Development Unclarified</v>
          </cell>
          <cell r="G1944" t="str">
            <v>PT PERTAMINA EP</v>
          </cell>
          <cell r="H1944">
            <v>21.018999999999998</v>
          </cell>
          <cell r="K1944">
            <v>5903</v>
          </cell>
          <cell r="L1944">
            <v>112</v>
          </cell>
          <cell r="M1944">
            <v>0.21</v>
          </cell>
          <cell r="N1944" t="str">
            <v/>
          </cell>
          <cell r="O1944">
            <v>0</v>
          </cell>
          <cell r="P1944">
            <v>0.84</v>
          </cell>
          <cell r="Q1944">
            <v>0.21068000000000001</v>
          </cell>
          <cell r="R1944">
            <v>468.69349999999997</v>
          </cell>
          <cell r="S1944">
            <v>0.54863079999999997</v>
          </cell>
          <cell r="T1944">
            <v>0.83955630000000003</v>
          </cell>
          <cell r="U1944">
            <v>45.482282394075902</v>
          </cell>
          <cell r="V1944">
            <v>6.1400822114287025E-2</v>
          </cell>
          <cell r="AA1944">
            <v>26.730540000000001</v>
          </cell>
          <cell r="AB1944">
            <v>6.5686390000000001</v>
          </cell>
          <cell r="AC1944">
            <v>0.32071919999999998</v>
          </cell>
          <cell r="AD1944">
            <v>6.7411968647999991</v>
          </cell>
          <cell r="AE1944">
            <v>9.5139519999999997</v>
          </cell>
          <cell r="AF1944">
            <v>8.5883020000000005</v>
          </cell>
        </row>
        <row r="1945">
          <cell r="A1945" t="str">
            <v>LICA - BASE1. Low Value</v>
          </cell>
          <cell r="B1945" t="str">
            <v>Oil-Gas</v>
          </cell>
          <cell r="C1945" t="str">
            <v>1. Low Value</v>
          </cell>
          <cell r="D1945" t="str">
            <v>LICA - BASE</v>
          </cell>
          <cell r="E1945" t="str">
            <v>LICA</v>
          </cell>
          <cell r="F1945" t="str">
            <v>E0. On Production</v>
          </cell>
          <cell r="G1945" t="str">
            <v>PT MEDCO E&amp;P INDONESIA</v>
          </cell>
          <cell r="H1945">
            <v>0.53500000000000003</v>
          </cell>
          <cell r="I1945">
            <v>0.13800000000000001</v>
          </cell>
          <cell r="J1945">
            <v>0.25794392523364484</v>
          </cell>
          <cell r="K1945">
            <v>4334</v>
          </cell>
          <cell r="L1945" t="str">
            <v/>
          </cell>
          <cell r="M1945">
            <v>0.23</v>
          </cell>
          <cell r="N1945">
            <v>100</v>
          </cell>
          <cell r="P1945" t="str">
            <v/>
          </cell>
          <cell r="Q1945">
            <v>0.2202781</v>
          </cell>
          <cell r="R1945">
            <v>165.1224</v>
          </cell>
          <cell r="S1945">
            <v>0.61674669999999998</v>
          </cell>
          <cell r="T1945">
            <v>0.73969700000000005</v>
          </cell>
          <cell r="U1945">
            <v>16.593500237866778</v>
          </cell>
          <cell r="V1945">
            <v>2.240113078606943E-2</v>
          </cell>
          <cell r="AA1945">
            <v>110.5074</v>
          </cell>
          <cell r="AB1945">
            <v>21.613890000000001</v>
          </cell>
          <cell r="AC1945">
            <v>0.2901261</v>
          </cell>
          <cell r="AD1945">
            <v>0.15521746350000001</v>
          </cell>
          <cell r="AE1945">
            <v>25.52262</v>
          </cell>
          <cell r="AF1945">
            <v>35.794069999999998</v>
          </cell>
        </row>
        <row r="1946">
          <cell r="A1946" t="str">
            <v>LICA - BASE2. Middle Value</v>
          </cell>
          <cell r="B1946" t="str">
            <v>Oil-Gas</v>
          </cell>
          <cell r="C1946" t="str">
            <v>2. Middle Value</v>
          </cell>
          <cell r="D1946" t="str">
            <v>LICA - BASE</v>
          </cell>
          <cell r="E1946" t="str">
            <v>LICA</v>
          </cell>
          <cell r="F1946" t="str">
            <v>E0. On Production</v>
          </cell>
          <cell r="G1946" t="str">
            <v>PT MEDCO E&amp;P INDONESIA</v>
          </cell>
          <cell r="H1946">
            <v>0.53500000000000003</v>
          </cell>
          <cell r="I1946">
            <v>0.16400000000000001</v>
          </cell>
          <cell r="J1946">
            <v>0.30654205607476637</v>
          </cell>
          <cell r="K1946">
            <v>4334</v>
          </cell>
          <cell r="L1946" t="str">
            <v/>
          </cell>
          <cell r="M1946">
            <v>0.23</v>
          </cell>
          <cell r="N1946">
            <v>100</v>
          </cell>
          <cell r="P1946" t="str">
            <v/>
          </cell>
          <cell r="Q1946">
            <v>0.2202781</v>
          </cell>
          <cell r="R1946">
            <v>165.1224</v>
          </cell>
          <cell r="S1946">
            <v>0.61674669999999998</v>
          </cell>
          <cell r="T1946">
            <v>0.73969700000000005</v>
          </cell>
          <cell r="U1946">
            <v>16.593500237866778</v>
          </cell>
          <cell r="V1946">
            <v>2.240113078606943E-2</v>
          </cell>
          <cell r="AA1946">
            <v>110.5074</v>
          </cell>
          <cell r="AB1946">
            <v>21.613890000000001</v>
          </cell>
          <cell r="AC1946">
            <v>0.2901261</v>
          </cell>
          <cell r="AD1946">
            <v>0.15521746350000001</v>
          </cell>
          <cell r="AE1946">
            <v>25.52262</v>
          </cell>
          <cell r="AF1946">
            <v>35.794069999999998</v>
          </cell>
        </row>
        <row r="1947">
          <cell r="A1947" t="str">
            <v>LICA - BASE3. High Value</v>
          </cell>
          <cell r="B1947" t="str">
            <v>Oil-Gas</v>
          </cell>
          <cell r="C1947" t="str">
            <v>3. High Value</v>
          </cell>
          <cell r="D1947" t="str">
            <v>LICA - BASE</v>
          </cell>
          <cell r="E1947" t="str">
            <v>LICA</v>
          </cell>
          <cell r="F1947" t="str">
            <v>E0. On Production</v>
          </cell>
          <cell r="G1947" t="str">
            <v>PT MEDCO E&amp;P INDONESIA</v>
          </cell>
          <cell r="H1947">
            <v>0.53500000000000003</v>
          </cell>
          <cell r="I1947">
            <v>0.16400000000000001</v>
          </cell>
          <cell r="J1947">
            <v>0.30654205607476637</v>
          </cell>
          <cell r="K1947">
            <v>4334</v>
          </cell>
          <cell r="L1947" t="str">
            <v/>
          </cell>
          <cell r="M1947">
            <v>0.23</v>
          </cell>
          <cell r="N1947">
            <v>100</v>
          </cell>
          <cell r="P1947" t="str">
            <v/>
          </cell>
          <cell r="Q1947">
            <v>0.2202781</v>
          </cell>
          <cell r="R1947">
            <v>165.1224</v>
          </cell>
          <cell r="S1947">
            <v>0.61674669999999998</v>
          </cell>
          <cell r="T1947">
            <v>0.73969700000000005</v>
          </cell>
          <cell r="U1947">
            <v>16.593500237866778</v>
          </cell>
          <cell r="V1947">
            <v>2.240113078606943E-2</v>
          </cell>
          <cell r="AA1947">
            <v>110.5074</v>
          </cell>
          <cell r="AB1947">
            <v>21.613890000000001</v>
          </cell>
          <cell r="AC1947">
            <v>0.2901261</v>
          </cell>
          <cell r="AD1947">
            <v>0.15521746350000001</v>
          </cell>
          <cell r="AE1947">
            <v>25.52262</v>
          </cell>
          <cell r="AF1947">
            <v>35.794069999999998</v>
          </cell>
        </row>
        <row r="1948">
          <cell r="A1948" t="str">
            <v>SECURAI - BASE1. Low Value</v>
          </cell>
          <cell r="B1948" t="str">
            <v>Oil-Gas</v>
          </cell>
          <cell r="C1948" t="str">
            <v>1. Low Value</v>
          </cell>
          <cell r="D1948" t="str">
            <v>SECURAI - BASE</v>
          </cell>
          <cell r="E1948" t="str">
            <v>SECURAI</v>
          </cell>
          <cell r="F1948" t="str">
            <v>E1. Production on Hold</v>
          </cell>
          <cell r="G1948" t="str">
            <v>PT PERTAMINA EP</v>
          </cell>
          <cell r="H1948">
            <v>21.018999999999998</v>
          </cell>
          <cell r="I1948">
            <v>0.68200000000000005</v>
          </cell>
          <cell r="K1948">
            <v>5903</v>
          </cell>
          <cell r="L1948">
            <v>112</v>
          </cell>
          <cell r="M1948">
            <v>0.21</v>
          </cell>
          <cell r="N1948" t="str">
            <v/>
          </cell>
          <cell r="O1948">
            <v>0</v>
          </cell>
          <cell r="P1948">
            <v>0.84</v>
          </cell>
          <cell r="Q1948">
            <v>0.21068000000000001</v>
          </cell>
          <cell r="R1948">
            <v>468.69349999999997</v>
          </cell>
          <cell r="S1948">
            <v>0.54863079999999997</v>
          </cell>
          <cell r="T1948">
            <v>0.83955630000000003</v>
          </cell>
          <cell r="U1948">
            <v>45.482282394075902</v>
          </cell>
          <cell r="V1948">
            <v>6.1400822114287025E-2</v>
          </cell>
          <cell r="AA1948">
            <v>26.730540000000001</v>
          </cell>
          <cell r="AB1948">
            <v>6.5686390000000001</v>
          </cell>
          <cell r="AC1948">
            <v>0.32071919999999998</v>
          </cell>
          <cell r="AD1948">
            <v>6.7411968647999991</v>
          </cell>
          <cell r="AE1948">
            <v>9.5139519999999997</v>
          </cell>
          <cell r="AF1948">
            <v>8.5883020000000005</v>
          </cell>
        </row>
        <row r="1949">
          <cell r="A1949" t="str">
            <v>SECURAI - BASE2. Middle Value</v>
          </cell>
          <cell r="B1949" t="str">
            <v>Oil-Gas</v>
          </cell>
          <cell r="C1949" t="str">
            <v>2. Middle Value</v>
          </cell>
          <cell r="D1949" t="str">
            <v>SECURAI - BASE</v>
          </cell>
          <cell r="E1949" t="str">
            <v>SECURAI</v>
          </cell>
          <cell r="F1949" t="str">
            <v>E1. Production on Hold</v>
          </cell>
          <cell r="G1949" t="str">
            <v>PT PERTAMINA EP</v>
          </cell>
          <cell r="H1949">
            <v>21.018999999999998</v>
          </cell>
          <cell r="I1949">
            <v>0.68200000000000005</v>
          </cell>
          <cell r="K1949">
            <v>5903</v>
          </cell>
          <cell r="L1949">
            <v>112</v>
          </cell>
          <cell r="M1949">
            <v>0.21</v>
          </cell>
          <cell r="N1949" t="str">
            <v/>
          </cell>
          <cell r="O1949">
            <v>0</v>
          </cell>
          <cell r="P1949">
            <v>0.84</v>
          </cell>
          <cell r="Q1949">
            <v>0.21068000000000001</v>
          </cell>
          <cell r="R1949">
            <v>468.69349999999997</v>
          </cell>
          <cell r="S1949">
            <v>0.54863079999999997</v>
          </cell>
          <cell r="T1949">
            <v>0.83955630000000003</v>
          </cell>
          <cell r="U1949">
            <v>45.482282394075902</v>
          </cell>
          <cell r="V1949">
            <v>6.1400822114287025E-2</v>
          </cell>
          <cell r="AA1949">
            <v>26.730540000000001</v>
          </cell>
          <cell r="AB1949">
            <v>6.5686390000000001</v>
          </cell>
          <cell r="AC1949">
            <v>0.32071919999999998</v>
          </cell>
          <cell r="AD1949">
            <v>6.7411968647999991</v>
          </cell>
          <cell r="AE1949">
            <v>9.5139519999999997</v>
          </cell>
          <cell r="AF1949">
            <v>8.5883020000000005</v>
          </cell>
        </row>
        <row r="1950">
          <cell r="A1950" t="str">
            <v>SECURAI - BASE3. High Value</v>
          </cell>
          <cell r="B1950" t="str">
            <v>Oil-Gas</v>
          </cell>
          <cell r="C1950" t="str">
            <v>3. High Value</v>
          </cell>
          <cell r="D1950" t="str">
            <v>SECURAI - BASE</v>
          </cell>
          <cell r="E1950" t="str">
            <v>SECURAI</v>
          </cell>
          <cell r="F1950" t="str">
            <v>E1. Production on Hold</v>
          </cell>
          <cell r="G1950" t="str">
            <v>PT PERTAMINA EP</v>
          </cell>
          <cell r="H1950">
            <v>21.018999999999998</v>
          </cell>
          <cell r="I1950">
            <v>0.68200000000000005</v>
          </cell>
          <cell r="K1950">
            <v>5903</v>
          </cell>
          <cell r="L1950">
            <v>112</v>
          </cell>
          <cell r="M1950">
            <v>0.21</v>
          </cell>
          <cell r="N1950" t="str">
            <v/>
          </cell>
          <cell r="O1950">
            <v>0</v>
          </cell>
          <cell r="P1950">
            <v>0.84</v>
          </cell>
          <cell r="Q1950">
            <v>0.21068000000000001</v>
          </cell>
          <cell r="R1950">
            <v>468.69349999999997</v>
          </cell>
          <cell r="S1950">
            <v>0.54863079999999997</v>
          </cell>
          <cell r="T1950">
            <v>0.83955630000000003</v>
          </cell>
          <cell r="U1950">
            <v>45.482282394075902</v>
          </cell>
          <cell r="V1950">
            <v>6.1400822114287025E-2</v>
          </cell>
          <cell r="AA1950">
            <v>26.730540000000001</v>
          </cell>
          <cell r="AB1950">
            <v>6.5686390000000001</v>
          </cell>
          <cell r="AC1950">
            <v>0.32071919999999998</v>
          </cell>
          <cell r="AD1950">
            <v>6.7411968647999991</v>
          </cell>
          <cell r="AE1950">
            <v>9.5139519999999997</v>
          </cell>
          <cell r="AF1950">
            <v>8.5883020000000005</v>
          </cell>
        </row>
        <row r="1951">
          <cell r="A1951" t="str">
            <v>SEDANDANG - BASE1. Low Value</v>
          </cell>
          <cell r="B1951" t="str">
            <v>Oil-Gas</v>
          </cell>
          <cell r="C1951" t="str">
            <v>1. Low Value</v>
          </cell>
          <cell r="D1951" t="str">
            <v>SEDANDANG - BASE</v>
          </cell>
          <cell r="E1951" t="str">
            <v>SEDANDANG</v>
          </cell>
          <cell r="F1951" t="str">
            <v>E0. On Production</v>
          </cell>
          <cell r="G1951" t="str">
            <v>PT PERTAMINA HULU KALIMANTAN TIMUR</v>
          </cell>
          <cell r="H1951">
            <v>91.8</v>
          </cell>
          <cell r="K1951">
            <v>10000</v>
          </cell>
          <cell r="L1951" t="str">
            <v/>
          </cell>
          <cell r="M1951">
            <v>0.2</v>
          </cell>
          <cell r="N1951" t="str">
            <v/>
          </cell>
          <cell r="O1951">
            <v>0</v>
          </cell>
          <cell r="P1951" t="str">
            <v/>
          </cell>
          <cell r="Q1951">
            <v>0.19316449999999999</v>
          </cell>
          <cell r="R1951">
            <v>129.2928</v>
          </cell>
          <cell r="S1951">
            <v>0.79870090000000005</v>
          </cell>
          <cell r="T1951">
            <v>0.82980259999999995</v>
          </cell>
          <cell r="U1951">
            <v>16.552386556587322</v>
          </cell>
          <cell r="V1951">
            <v>2.2345627550571467E-2</v>
          </cell>
          <cell r="AA1951">
            <v>125.0598</v>
          </cell>
          <cell r="AB1951">
            <v>47.271279999999997</v>
          </cell>
          <cell r="AC1951">
            <v>0.34153709999999998</v>
          </cell>
          <cell r="AD1951">
            <v>31.353105779999996</v>
          </cell>
          <cell r="AE1951">
            <v>63.583080000000002</v>
          </cell>
          <cell r="AF1951">
            <v>180.40299999999999</v>
          </cell>
        </row>
        <row r="1952">
          <cell r="A1952" t="str">
            <v>SEDANDANG - BASE2. Middle Value</v>
          </cell>
          <cell r="B1952" t="str">
            <v>Oil-Gas</v>
          </cell>
          <cell r="C1952" t="str">
            <v>2. Middle Value</v>
          </cell>
          <cell r="D1952" t="str">
            <v>SEDANDANG - BASE</v>
          </cell>
          <cell r="E1952" t="str">
            <v>SEDANDANG</v>
          </cell>
          <cell r="F1952" t="str">
            <v>E0. On Production</v>
          </cell>
          <cell r="G1952" t="str">
            <v>PT PERTAMINA HULU KALIMANTAN TIMUR</v>
          </cell>
          <cell r="H1952">
            <v>115.8</v>
          </cell>
          <cell r="K1952">
            <v>10000</v>
          </cell>
          <cell r="L1952" t="str">
            <v/>
          </cell>
          <cell r="M1952">
            <v>0.2</v>
          </cell>
          <cell r="N1952" t="str">
            <v/>
          </cell>
          <cell r="O1952">
            <v>0</v>
          </cell>
          <cell r="P1952" t="str">
            <v/>
          </cell>
          <cell r="Q1952">
            <v>0.19316449999999999</v>
          </cell>
          <cell r="R1952">
            <v>129.2928</v>
          </cell>
          <cell r="S1952">
            <v>0.79870090000000005</v>
          </cell>
          <cell r="T1952">
            <v>0.82980259999999995</v>
          </cell>
          <cell r="U1952">
            <v>16.552386556587322</v>
          </cell>
          <cell r="V1952">
            <v>2.2345627550571467E-2</v>
          </cell>
          <cell r="AA1952">
            <v>125.0598</v>
          </cell>
          <cell r="AB1952">
            <v>47.271279999999997</v>
          </cell>
          <cell r="AC1952">
            <v>0.34153709999999998</v>
          </cell>
          <cell r="AD1952">
            <v>39.549996179999994</v>
          </cell>
          <cell r="AE1952">
            <v>63.583080000000002</v>
          </cell>
          <cell r="AF1952">
            <v>180.40299999999999</v>
          </cell>
        </row>
        <row r="1953">
          <cell r="A1953" t="str">
            <v>SEDANDANG - BASE3. High Value</v>
          </cell>
          <cell r="B1953" t="str">
            <v>Oil-Gas</v>
          </cell>
          <cell r="C1953" t="str">
            <v>3. High Value</v>
          </cell>
          <cell r="D1953" t="str">
            <v>SEDANDANG - BASE</v>
          </cell>
          <cell r="E1953" t="str">
            <v>SEDANDANG</v>
          </cell>
          <cell r="F1953" t="str">
            <v>E0. On Production</v>
          </cell>
          <cell r="G1953" t="str">
            <v>PT PERTAMINA HULU KALIMANTAN TIMUR</v>
          </cell>
          <cell r="H1953">
            <v>143.5</v>
          </cell>
          <cell r="K1953">
            <v>10000</v>
          </cell>
          <cell r="L1953" t="str">
            <v/>
          </cell>
          <cell r="M1953">
            <v>0.2</v>
          </cell>
          <cell r="N1953" t="str">
            <v/>
          </cell>
          <cell r="O1953">
            <v>0</v>
          </cell>
          <cell r="P1953" t="str">
            <v/>
          </cell>
          <cell r="Q1953">
            <v>0.19316449999999999</v>
          </cell>
          <cell r="R1953">
            <v>129.2928</v>
          </cell>
          <cell r="S1953">
            <v>0.79870090000000005</v>
          </cell>
          <cell r="T1953">
            <v>0.82980259999999995</v>
          </cell>
          <cell r="U1953">
            <v>16.552386556587322</v>
          </cell>
          <cell r="V1953">
            <v>2.2345627550571467E-2</v>
          </cell>
          <cell r="AA1953">
            <v>125.0598</v>
          </cell>
          <cell r="AB1953">
            <v>47.271279999999997</v>
          </cell>
          <cell r="AC1953">
            <v>0.34153709999999998</v>
          </cell>
          <cell r="AD1953">
            <v>49.01057385</v>
          </cell>
          <cell r="AE1953">
            <v>63.583080000000002</v>
          </cell>
          <cell r="AF1953">
            <v>180.40299999999999</v>
          </cell>
        </row>
        <row r="1954">
          <cell r="A1954" t="str">
            <v>PANGLERO - BASE1. Low Value</v>
          </cell>
          <cell r="B1954" t="str">
            <v>Oil-Gas</v>
          </cell>
          <cell r="C1954" t="str">
            <v>1. Low Value</v>
          </cell>
          <cell r="D1954" t="str">
            <v>PANGLERO - BASE</v>
          </cell>
          <cell r="E1954" t="str">
            <v>PANGLERO</v>
          </cell>
          <cell r="F1954" t="str">
            <v>E0. On Production</v>
          </cell>
          <cell r="G1954" t="str">
            <v>PT MEDCO E&amp;P INDONESIA</v>
          </cell>
          <cell r="H1954">
            <v>10.584</v>
          </cell>
          <cell r="I1954">
            <v>3.464</v>
          </cell>
          <cell r="J1954">
            <v>0.32728647014361301</v>
          </cell>
          <cell r="K1954">
            <v>7556</v>
          </cell>
          <cell r="L1954" t="str">
            <v/>
          </cell>
          <cell r="N1954" t="str">
            <v/>
          </cell>
          <cell r="P1954" t="str">
            <v/>
          </cell>
          <cell r="Q1954">
            <v>0.18356819999999999</v>
          </cell>
          <cell r="R1954">
            <v>625.60059999999999</v>
          </cell>
          <cell r="S1954">
            <v>0.59871629999999998</v>
          </cell>
          <cell r="T1954">
            <v>0.81928900000000004</v>
          </cell>
          <cell r="U1954">
            <v>56.331694049170565</v>
          </cell>
          <cell r="V1954">
            <v>7.6047466038337494E-2</v>
          </cell>
          <cell r="AA1954">
            <v>19.638860000000001</v>
          </cell>
          <cell r="AB1954">
            <v>7.7748679999999997</v>
          </cell>
          <cell r="AC1954">
            <v>0.33278849999999999</v>
          </cell>
          <cell r="AD1954">
            <v>3.5222334839999996</v>
          </cell>
          <cell r="AE1954">
            <v>2.6300539999999999</v>
          </cell>
          <cell r="AF1954">
            <v>18.263729999999999</v>
          </cell>
        </row>
        <row r="1955">
          <cell r="A1955" t="str">
            <v>PANGLERO - BASE2. Middle Value</v>
          </cell>
          <cell r="B1955" t="str">
            <v>Oil-Gas</v>
          </cell>
          <cell r="C1955" t="str">
            <v>2. Middle Value</v>
          </cell>
          <cell r="D1955" t="str">
            <v>PANGLERO - BASE</v>
          </cell>
          <cell r="E1955" t="str">
            <v>PANGLERO</v>
          </cell>
          <cell r="F1955" t="str">
            <v>E0. On Production</v>
          </cell>
          <cell r="G1955" t="str">
            <v>PT MEDCO E&amp;P INDONESIA</v>
          </cell>
          <cell r="H1955">
            <v>10.584</v>
          </cell>
          <cell r="I1955">
            <v>3.552</v>
          </cell>
          <cell r="J1955">
            <v>0.33560090702947848</v>
          </cell>
          <cell r="K1955">
            <v>7556</v>
          </cell>
          <cell r="L1955" t="str">
            <v/>
          </cell>
          <cell r="N1955" t="str">
            <v/>
          </cell>
          <cell r="P1955" t="str">
            <v/>
          </cell>
          <cell r="Q1955">
            <v>0.18356819999999999</v>
          </cell>
          <cell r="R1955">
            <v>625.60059999999999</v>
          </cell>
          <cell r="S1955">
            <v>0.59871629999999998</v>
          </cell>
          <cell r="T1955">
            <v>0.81928900000000004</v>
          </cell>
          <cell r="U1955">
            <v>56.331694049170565</v>
          </cell>
          <cell r="V1955">
            <v>7.6047466038337494E-2</v>
          </cell>
          <cell r="AA1955">
            <v>19.638860000000001</v>
          </cell>
          <cell r="AB1955">
            <v>7.7748679999999997</v>
          </cell>
          <cell r="AC1955">
            <v>0.33278849999999999</v>
          </cell>
          <cell r="AD1955">
            <v>3.5222334839999996</v>
          </cell>
          <cell r="AE1955">
            <v>2.6300539999999999</v>
          </cell>
          <cell r="AF1955">
            <v>18.263729999999999</v>
          </cell>
        </row>
        <row r="1956">
          <cell r="A1956" t="str">
            <v>PANGLERO - BASE3. High Value</v>
          </cell>
          <cell r="B1956" t="str">
            <v>Oil-Gas</v>
          </cell>
          <cell r="C1956" t="str">
            <v>3. High Value</v>
          </cell>
          <cell r="D1956" t="str">
            <v>PANGLERO - BASE</v>
          </cell>
          <cell r="E1956" t="str">
            <v>PANGLERO</v>
          </cell>
          <cell r="F1956" t="str">
            <v>E0. On Production</v>
          </cell>
          <cell r="G1956" t="str">
            <v>PT MEDCO E&amp;P INDONESIA</v>
          </cell>
          <cell r="H1956">
            <v>10.584</v>
          </cell>
          <cell r="I1956">
            <v>3.552</v>
          </cell>
          <cell r="J1956">
            <v>0.33560090702947848</v>
          </cell>
          <cell r="K1956">
            <v>7556</v>
          </cell>
          <cell r="L1956" t="str">
            <v/>
          </cell>
          <cell r="N1956" t="str">
            <v/>
          </cell>
          <cell r="P1956" t="str">
            <v/>
          </cell>
          <cell r="Q1956">
            <v>0.18356819999999999</v>
          </cell>
          <cell r="R1956">
            <v>625.60059999999999</v>
          </cell>
          <cell r="S1956">
            <v>0.59871629999999998</v>
          </cell>
          <cell r="T1956">
            <v>0.81928900000000004</v>
          </cell>
          <cell r="U1956">
            <v>56.331694049170565</v>
          </cell>
          <cell r="V1956">
            <v>7.6047466038337494E-2</v>
          </cell>
          <cell r="AA1956">
            <v>19.638860000000001</v>
          </cell>
          <cell r="AB1956">
            <v>7.7748679999999997</v>
          </cell>
          <cell r="AC1956">
            <v>0.33278849999999999</v>
          </cell>
          <cell r="AD1956">
            <v>3.5222334839999996</v>
          </cell>
          <cell r="AE1956">
            <v>2.6300539999999999</v>
          </cell>
          <cell r="AF1956">
            <v>18.263729999999999</v>
          </cell>
        </row>
        <row r="1957">
          <cell r="A1957" t="str">
            <v>PIAN - BASE1. Low Value</v>
          </cell>
          <cell r="B1957" t="str">
            <v>Oil-Gas</v>
          </cell>
          <cell r="C1957" t="str">
            <v>1. Low Value</v>
          </cell>
          <cell r="D1957" t="str">
            <v>PIAN - BASE</v>
          </cell>
          <cell r="E1957" t="str">
            <v>PIAN</v>
          </cell>
          <cell r="F1957" t="str">
            <v>E7. Production Not Viable</v>
          </cell>
          <cell r="G1957" t="str">
            <v>PT MEDCO E&amp;P INDONESIA</v>
          </cell>
          <cell r="H1957">
            <v>68.646000000000001</v>
          </cell>
          <cell r="K1957">
            <v>5290</v>
          </cell>
          <cell r="L1957">
            <v>118.25000000000001</v>
          </cell>
          <cell r="M1957">
            <v>0.18</v>
          </cell>
          <cell r="N1957">
            <v>34</v>
          </cell>
          <cell r="O1957">
            <v>0</v>
          </cell>
          <cell r="P1957" t="str">
            <v/>
          </cell>
          <cell r="Q1957">
            <v>0.1804781</v>
          </cell>
          <cell r="R1957">
            <v>53.787990000000001</v>
          </cell>
          <cell r="S1957">
            <v>0.3805134</v>
          </cell>
          <cell r="T1957">
            <v>0.77338439999999997</v>
          </cell>
          <cell r="U1957">
            <v>2.8567694220348074</v>
          </cell>
          <cell r="V1957">
            <v>3.8566224444079519E-3</v>
          </cell>
          <cell r="AA1957">
            <v>36.73874</v>
          </cell>
          <cell r="AB1957">
            <v>102.3386</v>
          </cell>
          <cell r="AC1957">
            <v>0.27805160000000001</v>
          </cell>
          <cell r="AD1957">
            <v>19.087130133600002</v>
          </cell>
          <cell r="AE1957">
            <v>10.36684</v>
          </cell>
          <cell r="AF1957">
            <v>1601.12</v>
          </cell>
        </row>
        <row r="1958">
          <cell r="A1958" t="str">
            <v>PIAN - BASE2. Middle Value</v>
          </cell>
          <cell r="B1958" t="str">
            <v>Oil-Gas</v>
          </cell>
          <cell r="C1958" t="str">
            <v>2. Middle Value</v>
          </cell>
          <cell r="D1958" t="str">
            <v>PIAN - BASE</v>
          </cell>
          <cell r="E1958" t="str">
            <v>PIAN</v>
          </cell>
          <cell r="F1958" t="str">
            <v>E7. Production Not Viable</v>
          </cell>
          <cell r="G1958" t="str">
            <v>PT MEDCO E&amp;P INDONESIA</v>
          </cell>
          <cell r="H1958">
            <v>68.646000000000001</v>
          </cell>
          <cell r="K1958">
            <v>5290</v>
          </cell>
          <cell r="L1958">
            <v>118.25000000000001</v>
          </cell>
          <cell r="M1958">
            <v>0.18</v>
          </cell>
          <cell r="N1958">
            <v>34</v>
          </cell>
          <cell r="O1958">
            <v>0</v>
          </cell>
          <cell r="P1958" t="str">
            <v/>
          </cell>
          <cell r="Q1958">
            <v>0.1804781</v>
          </cell>
          <cell r="R1958">
            <v>53.787990000000001</v>
          </cell>
          <cell r="S1958">
            <v>0.3805134</v>
          </cell>
          <cell r="T1958">
            <v>0.77338439999999997</v>
          </cell>
          <cell r="U1958">
            <v>2.8567694220348074</v>
          </cell>
          <cell r="V1958">
            <v>3.8566224444079519E-3</v>
          </cell>
          <cell r="AA1958">
            <v>36.73874</v>
          </cell>
          <cell r="AB1958">
            <v>102.3386</v>
          </cell>
          <cell r="AC1958">
            <v>0.27805160000000001</v>
          </cell>
          <cell r="AD1958">
            <v>19.087130133600002</v>
          </cell>
          <cell r="AE1958">
            <v>10.36684</v>
          </cell>
          <cell r="AF1958">
            <v>1601.12</v>
          </cell>
        </row>
        <row r="1959">
          <cell r="A1959" t="str">
            <v>PIAN - BASE3. High Value</v>
          </cell>
          <cell r="B1959" t="str">
            <v>Oil-Gas</v>
          </cell>
          <cell r="C1959" t="str">
            <v>3. High Value</v>
          </cell>
          <cell r="D1959" t="str">
            <v>PIAN - BASE</v>
          </cell>
          <cell r="E1959" t="str">
            <v>PIAN</v>
          </cell>
          <cell r="F1959" t="str">
            <v>E7. Production Not Viable</v>
          </cell>
          <cell r="G1959" t="str">
            <v>PT MEDCO E&amp;P INDONESIA</v>
          </cell>
          <cell r="H1959">
            <v>68.646000000000001</v>
          </cell>
          <cell r="K1959">
            <v>5290</v>
          </cell>
          <cell r="L1959">
            <v>118.25000000000001</v>
          </cell>
          <cell r="M1959">
            <v>0.18</v>
          </cell>
          <cell r="N1959">
            <v>34</v>
          </cell>
          <cell r="O1959">
            <v>0</v>
          </cell>
          <cell r="P1959" t="str">
            <v/>
          </cell>
          <cell r="Q1959">
            <v>0.1804781</v>
          </cell>
          <cell r="R1959">
            <v>53.787990000000001</v>
          </cell>
          <cell r="S1959">
            <v>0.3805134</v>
          </cell>
          <cell r="T1959">
            <v>0.77338439999999997</v>
          </cell>
          <cell r="U1959">
            <v>2.8567694220348074</v>
          </cell>
          <cell r="V1959">
            <v>3.8566224444079519E-3</v>
          </cell>
          <cell r="AA1959">
            <v>36.73874</v>
          </cell>
          <cell r="AB1959">
            <v>102.3386</v>
          </cell>
          <cell r="AC1959">
            <v>0.27805160000000001</v>
          </cell>
          <cell r="AD1959">
            <v>19.087130133600002</v>
          </cell>
          <cell r="AE1959">
            <v>10.36684</v>
          </cell>
          <cell r="AF1959">
            <v>1601.12</v>
          </cell>
        </row>
        <row r="1960">
          <cell r="A1960" t="str">
            <v>SEGUNI FURTHER DEVELOPMENT 1. Low Value</v>
          </cell>
          <cell r="B1960" t="str">
            <v>Oil-Gas</v>
          </cell>
          <cell r="C1960" t="str">
            <v>1. Low Value</v>
          </cell>
          <cell r="D1960" t="str">
            <v xml:space="preserve">SEGUNI FURTHER DEVELOPMENT </v>
          </cell>
          <cell r="E1960" t="str">
            <v>SEGUNI</v>
          </cell>
          <cell r="F1960" t="str">
            <v>E6. Further Development</v>
          </cell>
          <cell r="G1960" t="str">
            <v>PT PERTAMINA HULU KALIMANTAN TIMUR</v>
          </cell>
          <cell r="H1960">
            <v>137.36000000000001</v>
          </cell>
          <cell r="K1960">
            <v>9750</v>
          </cell>
          <cell r="L1960" t="str">
            <v/>
          </cell>
          <cell r="M1960">
            <v>0.17</v>
          </cell>
          <cell r="N1960" t="str">
            <v/>
          </cell>
          <cell r="O1960">
            <v>0</v>
          </cell>
          <cell r="P1960" t="str">
            <v/>
          </cell>
          <cell r="Q1960">
            <v>0.16424739999999999</v>
          </cell>
          <cell r="R1960">
            <v>270.9776</v>
          </cell>
          <cell r="S1960">
            <v>0.74961610000000001</v>
          </cell>
          <cell r="T1960">
            <v>0.80343279999999995</v>
          </cell>
          <cell r="U1960">
            <v>26.805280663669151</v>
          </cell>
          <cell r="V1960">
            <v>3.6186976183232668E-2</v>
          </cell>
          <cell r="AA1960">
            <v>119.3897</v>
          </cell>
          <cell r="AB1960">
            <v>93.818179999999998</v>
          </cell>
          <cell r="AC1960">
            <v>0.257521</v>
          </cell>
          <cell r="AD1960">
            <v>35.373084560000002</v>
          </cell>
          <cell r="AE1960">
            <v>18.288440000000001</v>
          </cell>
          <cell r="AF1960">
            <v>49.542879999999997</v>
          </cell>
        </row>
        <row r="1961">
          <cell r="A1961" t="str">
            <v>SEGUNI FURTHER DEVELOPMENT 2. Middle Value</v>
          </cell>
          <cell r="B1961" t="str">
            <v>Oil-Gas</v>
          </cell>
          <cell r="C1961" t="str">
            <v>2. Middle Value</v>
          </cell>
          <cell r="D1961" t="str">
            <v xml:space="preserve">SEGUNI FURTHER DEVELOPMENT </v>
          </cell>
          <cell r="E1961" t="str">
            <v>SEGUNI</v>
          </cell>
          <cell r="F1961" t="str">
            <v>E6. Further Development</v>
          </cell>
          <cell r="G1961" t="str">
            <v>PT PERTAMINA HULU KALIMANTAN TIMUR</v>
          </cell>
          <cell r="H1961">
            <v>159</v>
          </cell>
          <cell r="K1961">
            <v>9750</v>
          </cell>
          <cell r="L1961" t="str">
            <v/>
          </cell>
          <cell r="M1961">
            <v>0.17</v>
          </cell>
          <cell r="N1961" t="str">
            <v/>
          </cell>
          <cell r="O1961">
            <v>0</v>
          </cell>
          <cell r="P1961" t="str">
            <v/>
          </cell>
          <cell r="Q1961">
            <v>0.16424739999999999</v>
          </cell>
          <cell r="R1961">
            <v>270.9776</v>
          </cell>
          <cell r="S1961">
            <v>0.74961610000000001</v>
          </cell>
          <cell r="T1961">
            <v>0.80343279999999995</v>
          </cell>
          <cell r="U1961">
            <v>26.805280663669151</v>
          </cell>
          <cell r="V1961">
            <v>3.6186976183232668E-2</v>
          </cell>
          <cell r="AA1961">
            <v>119.3897</v>
          </cell>
          <cell r="AB1961">
            <v>93.818179999999998</v>
          </cell>
          <cell r="AC1961">
            <v>0.257521</v>
          </cell>
          <cell r="AD1961">
            <v>40.945838999999999</v>
          </cell>
          <cell r="AE1961">
            <v>18.288440000000001</v>
          </cell>
          <cell r="AF1961">
            <v>49.542879999999997</v>
          </cell>
        </row>
        <row r="1962">
          <cell r="A1962" t="str">
            <v>SEGUNI FURTHER DEVELOPMENT 3. High Value</v>
          </cell>
          <cell r="B1962" t="str">
            <v>Oil-Gas</v>
          </cell>
          <cell r="C1962" t="str">
            <v>3. High Value</v>
          </cell>
          <cell r="D1962" t="str">
            <v xml:space="preserve">SEGUNI FURTHER DEVELOPMENT </v>
          </cell>
          <cell r="E1962" t="str">
            <v>SEGUNI</v>
          </cell>
          <cell r="F1962" t="str">
            <v>E6. Further Development</v>
          </cell>
          <cell r="G1962" t="str">
            <v>PT PERTAMINA HULU KALIMANTAN TIMUR</v>
          </cell>
          <cell r="H1962">
            <v>172.5</v>
          </cell>
          <cell r="K1962">
            <v>9750</v>
          </cell>
          <cell r="L1962" t="str">
            <v/>
          </cell>
          <cell r="M1962">
            <v>0.17</v>
          </cell>
          <cell r="N1962" t="str">
            <v/>
          </cell>
          <cell r="O1962">
            <v>0</v>
          </cell>
          <cell r="P1962" t="str">
            <v/>
          </cell>
          <cell r="Q1962">
            <v>0.16424739999999999</v>
          </cell>
          <cell r="R1962">
            <v>270.9776</v>
          </cell>
          <cell r="S1962">
            <v>0.74961610000000001</v>
          </cell>
          <cell r="T1962">
            <v>0.80343279999999995</v>
          </cell>
          <cell r="U1962">
            <v>26.805280663669151</v>
          </cell>
          <cell r="V1962">
            <v>3.6186976183232668E-2</v>
          </cell>
          <cell r="AA1962">
            <v>119.3897</v>
          </cell>
          <cell r="AB1962">
            <v>93.818179999999998</v>
          </cell>
          <cell r="AC1962">
            <v>0.257521</v>
          </cell>
          <cell r="AD1962">
            <v>44.422372500000002</v>
          </cell>
          <cell r="AE1962">
            <v>18.288440000000001</v>
          </cell>
          <cell r="AF1962">
            <v>49.542879999999997</v>
          </cell>
        </row>
        <row r="1963">
          <cell r="A1963" t="str">
            <v>SOKA - BASE1. Low Value</v>
          </cell>
          <cell r="B1963" t="str">
            <v>Oil-Gas</v>
          </cell>
          <cell r="C1963" t="str">
            <v>1. Low Value</v>
          </cell>
          <cell r="D1963" t="str">
            <v>SOKA - BASE</v>
          </cell>
          <cell r="E1963" t="str">
            <v>SOKA</v>
          </cell>
          <cell r="F1963" t="str">
            <v>E0. On Production</v>
          </cell>
          <cell r="G1963" t="str">
            <v>PT MEDCO E&amp;P INDONESIA</v>
          </cell>
          <cell r="H1963">
            <v>118.172</v>
          </cell>
          <cell r="I1963">
            <v>7.4809999999999999</v>
          </cell>
          <cell r="K1963">
            <v>2600</v>
          </cell>
          <cell r="L1963">
            <v>77</v>
          </cell>
          <cell r="M1963">
            <v>0.26</v>
          </cell>
          <cell r="N1963">
            <v>162</v>
          </cell>
          <cell r="O1963">
            <v>0</v>
          </cell>
          <cell r="P1963">
            <v>0.8</v>
          </cell>
          <cell r="Q1963">
            <v>0.26222499999999999</v>
          </cell>
          <cell r="R1963">
            <v>210.4973</v>
          </cell>
          <cell r="S1963">
            <v>0.39002120000000001</v>
          </cell>
          <cell r="T1963">
            <v>0.79888700000000001</v>
          </cell>
          <cell r="U1963">
            <v>17.198643405572856</v>
          </cell>
          <cell r="V1963">
            <v>2.3218070614903455E-2</v>
          </cell>
          <cell r="AA1963">
            <v>172.2912</v>
          </cell>
          <cell r="AB1963">
            <v>57.294400000000003</v>
          </cell>
          <cell r="AC1963">
            <v>0.2673527</v>
          </cell>
          <cell r="AD1963">
            <v>31.593603264399999</v>
          </cell>
          <cell r="AE1963">
            <v>59.01737</v>
          </cell>
          <cell r="AF1963">
            <v>63.835740000000001</v>
          </cell>
        </row>
        <row r="1964">
          <cell r="A1964" t="str">
            <v>SOKA - BASE2. Middle Value</v>
          </cell>
          <cell r="B1964" t="str">
            <v>Oil-Gas</v>
          </cell>
          <cell r="C1964" t="str">
            <v>2. Middle Value</v>
          </cell>
          <cell r="D1964" t="str">
            <v>SOKA - BASE</v>
          </cell>
          <cell r="E1964" t="str">
            <v>SOKA</v>
          </cell>
          <cell r="F1964" t="str">
            <v>E0. On Production</v>
          </cell>
          <cell r="G1964" t="str">
            <v>PT MEDCO E&amp;P INDONESIA</v>
          </cell>
          <cell r="H1964">
            <v>118.172</v>
          </cell>
          <cell r="I1964">
            <v>7.8220000000000001</v>
          </cell>
          <cell r="K1964">
            <v>2600</v>
          </cell>
          <cell r="L1964">
            <v>77</v>
          </cell>
          <cell r="M1964">
            <v>0.26</v>
          </cell>
          <cell r="N1964">
            <v>162</v>
          </cell>
          <cell r="O1964">
            <v>0</v>
          </cell>
          <cell r="P1964">
            <v>0.8</v>
          </cell>
          <cell r="Q1964">
            <v>0.26222499999999999</v>
          </cell>
          <cell r="R1964">
            <v>210.4973</v>
          </cell>
          <cell r="S1964">
            <v>0.39002120000000001</v>
          </cell>
          <cell r="T1964">
            <v>0.79888700000000001</v>
          </cell>
          <cell r="U1964">
            <v>17.198643405572856</v>
          </cell>
          <cell r="V1964">
            <v>2.3218070614903455E-2</v>
          </cell>
          <cell r="AA1964">
            <v>172.2912</v>
          </cell>
          <cell r="AB1964">
            <v>57.294400000000003</v>
          </cell>
          <cell r="AC1964">
            <v>0.2673527</v>
          </cell>
          <cell r="AD1964">
            <v>31.593603264399999</v>
          </cell>
          <cell r="AE1964">
            <v>59.01737</v>
          </cell>
          <cell r="AF1964">
            <v>63.835740000000001</v>
          </cell>
        </row>
        <row r="1965">
          <cell r="A1965" t="str">
            <v>SOKA - BASE3. High Value</v>
          </cell>
          <cell r="B1965" t="str">
            <v>Oil-Gas</v>
          </cell>
          <cell r="C1965" t="str">
            <v>3. High Value</v>
          </cell>
          <cell r="D1965" t="str">
            <v>SOKA - BASE</v>
          </cell>
          <cell r="E1965" t="str">
            <v>SOKA</v>
          </cell>
          <cell r="F1965" t="str">
            <v>E0. On Production</v>
          </cell>
          <cell r="G1965" t="str">
            <v>PT MEDCO E&amp;P INDONESIA</v>
          </cell>
          <cell r="H1965">
            <v>118.172</v>
          </cell>
          <cell r="I1965">
            <v>7.8220000000000001</v>
          </cell>
          <cell r="K1965">
            <v>2600</v>
          </cell>
          <cell r="L1965">
            <v>77</v>
          </cell>
          <cell r="M1965">
            <v>0.26</v>
          </cell>
          <cell r="N1965">
            <v>162</v>
          </cell>
          <cell r="O1965">
            <v>0</v>
          </cell>
          <cell r="P1965">
            <v>0.8</v>
          </cell>
          <cell r="Q1965">
            <v>0.26222499999999999</v>
          </cell>
          <cell r="R1965">
            <v>210.4973</v>
          </cell>
          <cell r="S1965">
            <v>0.39002120000000001</v>
          </cell>
          <cell r="T1965">
            <v>0.79888700000000001</v>
          </cell>
          <cell r="U1965">
            <v>17.198643405572856</v>
          </cell>
          <cell r="V1965">
            <v>2.3218070614903455E-2</v>
          </cell>
          <cell r="AA1965">
            <v>172.2912</v>
          </cell>
          <cell r="AB1965">
            <v>57.294400000000003</v>
          </cell>
          <cell r="AC1965">
            <v>0.2673527</v>
          </cell>
          <cell r="AD1965">
            <v>31.593603264399999</v>
          </cell>
          <cell r="AE1965">
            <v>59.01737</v>
          </cell>
          <cell r="AF1965">
            <v>63.835740000000001</v>
          </cell>
        </row>
        <row r="1966">
          <cell r="A1966" t="str">
            <v>TEMELAT - BASE1. Low Value</v>
          </cell>
          <cell r="B1966" t="str">
            <v>Gas</v>
          </cell>
          <cell r="C1966" t="str">
            <v>1. Low Value</v>
          </cell>
          <cell r="D1966" t="str">
            <v>TEMELAT - BASE</v>
          </cell>
          <cell r="E1966" t="str">
            <v>TEMELAT</v>
          </cell>
          <cell r="F1966" t="str">
            <v>E0. On Production</v>
          </cell>
          <cell r="G1966" t="str">
            <v>PT MEDCO E&amp;P INDONESIA</v>
          </cell>
          <cell r="H1966">
            <v>56.95</v>
          </cell>
          <cell r="K1966">
            <v>2006</v>
          </cell>
          <cell r="L1966" t="str">
            <v/>
          </cell>
          <cell r="N1966" t="str">
            <v/>
          </cell>
          <cell r="P1966" t="str">
            <v/>
          </cell>
          <cell r="Q1966">
            <v>0.28012900000000002</v>
          </cell>
          <cell r="R1966">
            <v>814.57029999999997</v>
          </cell>
          <cell r="S1966">
            <v>0.64256849999999999</v>
          </cell>
          <cell r="T1966">
            <v>0.84178319999999995</v>
          </cell>
          <cell r="U1966">
            <v>123.42590717463868</v>
          </cell>
          <cell r="V1966">
            <v>0.16662427151438625</v>
          </cell>
          <cell r="AA1966">
            <v>143.91679999999999</v>
          </cell>
          <cell r="AB1966">
            <v>54.244999999999997</v>
          </cell>
          <cell r="AC1966">
            <v>0.73007350000000004</v>
          </cell>
          <cell r="AD1966">
            <v>41.577685825000003</v>
          </cell>
          <cell r="AE1966">
            <v>7.9595640000000003</v>
          </cell>
          <cell r="AF1966">
            <v>53.349760000000003</v>
          </cell>
        </row>
        <row r="1967">
          <cell r="A1967" t="str">
            <v>TEMELAT - BASE2. Middle Value</v>
          </cell>
          <cell r="B1967" t="str">
            <v>Gas</v>
          </cell>
          <cell r="C1967" t="str">
            <v>2. Middle Value</v>
          </cell>
          <cell r="D1967" t="str">
            <v>TEMELAT - BASE</v>
          </cell>
          <cell r="E1967" t="str">
            <v>TEMELAT</v>
          </cell>
          <cell r="F1967" t="str">
            <v>E0. On Production</v>
          </cell>
          <cell r="G1967" t="str">
            <v>PT MEDCO E&amp;P INDONESIA</v>
          </cell>
          <cell r="H1967">
            <v>56.95</v>
          </cell>
          <cell r="K1967">
            <v>2006</v>
          </cell>
          <cell r="L1967" t="str">
            <v/>
          </cell>
          <cell r="N1967" t="str">
            <v/>
          </cell>
          <cell r="P1967" t="str">
            <v/>
          </cell>
          <cell r="Q1967">
            <v>0.28012900000000002</v>
          </cell>
          <cell r="R1967">
            <v>814.57029999999997</v>
          </cell>
          <cell r="S1967">
            <v>0.64256849999999999</v>
          </cell>
          <cell r="T1967">
            <v>0.84178319999999995</v>
          </cell>
          <cell r="U1967">
            <v>123.42590717463868</v>
          </cell>
          <cell r="V1967">
            <v>0.16662427151438625</v>
          </cell>
          <cell r="AA1967">
            <v>143.91679999999999</v>
          </cell>
          <cell r="AB1967">
            <v>54.244999999999997</v>
          </cell>
          <cell r="AC1967">
            <v>0.73007350000000004</v>
          </cell>
          <cell r="AD1967">
            <v>41.577685825000003</v>
          </cell>
          <cell r="AE1967">
            <v>7.9595640000000003</v>
          </cell>
          <cell r="AF1967">
            <v>53.349760000000003</v>
          </cell>
        </row>
        <row r="1968">
          <cell r="A1968" t="str">
            <v>TEMELAT - BASE3. High Value</v>
          </cell>
          <cell r="B1968" t="str">
            <v>Gas</v>
          </cell>
          <cell r="C1968" t="str">
            <v>3. High Value</v>
          </cell>
          <cell r="D1968" t="str">
            <v>TEMELAT - BASE</v>
          </cell>
          <cell r="E1968" t="str">
            <v>TEMELAT</v>
          </cell>
          <cell r="F1968" t="str">
            <v>E0. On Production</v>
          </cell>
          <cell r="G1968" t="str">
            <v>PT MEDCO E&amp;P INDONESIA</v>
          </cell>
          <cell r="H1968">
            <v>56.95</v>
          </cell>
          <cell r="K1968">
            <v>2006</v>
          </cell>
          <cell r="L1968" t="str">
            <v/>
          </cell>
          <cell r="N1968" t="str">
            <v/>
          </cell>
          <cell r="P1968" t="str">
            <v/>
          </cell>
          <cell r="Q1968">
            <v>0.28012900000000002</v>
          </cell>
          <cell r="R1968">
            <v>814.57029999999997</v>
          </cell>
          <cell r="S1968">
            <v>0.64256849999999999</v>
          </cell>
          <cell r="T1968">
            <v>0.84178319999999995</v>
          </cell>
          <cell r="U1968">
            <v>123.42590717463868</v>
          </cell>
          <cell r="V1968">
            <v>0.16662427151438625</v>
          </cell>
          <cell r="AA1968">
            <v>143.91679999999999</v>
          </cell>
          <cell r="AB1968">
            <v>54.244999999999997</v>
          </cell>
          <cell r="AC1968">
            <v>0.73007350000000004</v>
          </cell>
          <cell r="AD1968">
            <v>41.577685825000003</v>
          </cell>
          <cell r="AE1968">
            <v>7.9595640000000003</v>
          </cell>
          <cell r="AF1968">
            <v>53.349760000000003</v>
          </cell>
        </row>
        <row r="1969">
          <cell r="A1969" t="str">
            <v>SEGUNI - BASE1. Low Value</v>
          </cell>
          <cell r="B1969" t="str">
            <v>Oil-Gas</v>
          </cell>
          <cell r="C1969" t="str">
            <v>1. Low Value</v>
          </cell>
          <cell r="D1969" t="str">
            <v>SEGUNI - BASE</v>
          </cell>
          <cell r="E1969" t="str">
            <v>SEGUNI</v>
          </cell>
          <cell r="F1969" t="str">
            <v>E0. On Production</v>
          </cell>
          <cell r="G1969" t="str">
            <v>PT PERTAMINA HULU KALIMANTAN TIMUR</v>
          </cell>
          <cell r="H1969">
            <v>137.36000000000001</v>
          </cell>
          <cell r="I1969">
            <v>1.54</v>
          </cell>
          <cell r="K1969">
            <v>9750</v>
          </cell>
          <cell r="L1969" t="str">
            <v/>
          </cell>
          <cell r="M1969">
            <v>0.17</v>
          </cell>
          <cell r="N1969" t="str">
            <v/>
          </cell>
          <cell r="O1969">
            <v>0</v>
          </cell>
          <cell r="P1969" t="str">
            <v/>
          </cell>
          <cell r="Q1969">
            <v>0.16424739999999999</v>
          </cell>
          <cell r="R1969">
            <v>270.9776</v>
          </cell>
          <cell r="S1969">
            <v>0.74961610000000001</v>
          </cell>
          <cell r="T1969">
            <v>0.80343279999999995</v>
          </cell>
          <cell r="U1969">
            <v>26.805280663669151</v>
          </cell>
          <cell r="V1969">
            <v>3.6186976183232668E-2</v>
          </cell>
          <cell r="AA1969">
            <v>119.3897</v>
          </cell>
          <cell r="AB1969">
            <v>93.818179999999998</v>
          </cell>
          <cell r="AC1969">
            <v>0.257521</v>
          </cell>
          <cell r="AD1969">
            <v>35.373084560000002</v>
          </cell>
          <cell r="AE1969">
            <v>18.288440000000001</v>
          </cell>
          <cell r="AF1969">
            <v>49.542879999999997</v>
          </cell>
        </row>
        <row r="1970">
          <cell r="A1970" t="str">
            <v>SEGUNI - BASE2. Middle Value</v>
          </cell>
          <cell r="B1970" t="str">
            <v>Oil-Gas</v>
          </cell>
          <cell r="C1970" t="str">
            <v>2. Middle Value</v>
          </cell>
          <cell r="D1970" t="str">
            <v>SEGUNI - BASE</v>
          </cell>
          <cell r="E1970" t="str">
            <v>SEGUNI</v>
          </cell>
          <cell r="F1970" t="str">
            <v>E0. On Production</v>
          </cell>
          <cell r="G1970" t="str">
            <v>PT PERTAMINA HULU KALIMANTAN TIMUR</v>
          </cell>
          <cell r="H1970">
            <v>159</v>
          </cell>
          <cell r="I1970">
            <v>2.2959999999999998</v>
          </cell>
          <cell r="K1970">
            <v>9750</v>
          </cell>
          <cell r="L1970" t="str">
            <v/>
          </cell>
          <cell r="M1970">
            <v>0.17</v>
          </cell>
          <cell r="N1970" t="str">
            <v/>
          </cell>
          <cell r="O1970">
            <v>0</v>
          </cell>
          <cell r="P1970" t="str">
            <v/>
          </cell>
          <cell r="Q1970">
            <v>0.16424739999999999</v>
          </cell>
          <cell r="R1970">
            <v>270.9776</v>
          </cell>
          <cell r="S1970">
            <v>0.74961610000000001</v>
          </cell>
          <cell r="T1970">
            <v>0.80343279999999995</v>
          </cell>
          <cell r="U1970">
            <v>26.805280663669151</v>
          </cell>
          <cell r="V1970">
            <v>3.6186976183232668E-2</v>
          </cell>
          <cell r="AA1970">
            <v>119.3897</v>
          </cell>
          <cell r="AB1970">
            <v>93.818179999999998</v>
          </cell>
          <cell r="AC1970">
            <v>0.257521</v>
          </cell>
          <cell r="AD1970">
            <v>40.945838999999999</v>
          </cell>
          <cell r="AE1970">
            <v>18.288440000000001</v>
          </cell>
          <cell r="AF1970">
            <v>49.542879999999997</v>
          </cell>
        </row>
        <row r="1971">
          <cell r="A1971" t="str">
            <v>SEGUNI - BASE3. High Value</v>
          </cell>
          <cell r="B1971" t="str">
            <v>Oil-Gas</v>
          </cell>
          <cell r="C1971" t="str">
            <v>3. High Value</v>
          </cell>
          <cell r="D1971" t="str">
            <v>SEGUNI - BASE</v>
          </cell>
          <cell r="E1971" t="str">
            <v>SEGUNI</v>
          </cell>
          <cell r="F1971" t="str">
            <v>E0. On Production</v>
          </cell>
          <cell r="G1971" t="str">
            <v>PT PERTAMINA HULU KALIMANTAN TIMUR</v>
          </cell>
          <cell r="H1971">
            <v>172.5</v>
          </cell>
          <cell r="I1971">
            <v>2.6440000000000001</v>
          </cell>
          <cell r="K1971">
            <v>9750</v>
          </cell>
          <cell r="L1971" t="str">
            <v/>
          </cell>
          <cell r="M1971">
            <v>0.17</v>
          </cell>
          <cell r="N1971" t="str">
            <v/>
          </cell>
          <cell r="O1971">
            <v>0</v>
          </cell>
          <cell r="P1971" t="str">
            <v/>
          </cell>
          <cell r="Q1971">
            <v>0.16424739999999999</v>
          </cell>
          <cell r="R1971">
            <v>270.9776</v>
          </cell>
          <cell r="S1971">
            <v>0.74961610000000001</v>
          </cell>
          <cell r="T1971">
            <v>0.80343279999999995</v>
          </cell>
          <cell r="U1971">
            <v>26.805280663669151</v>
          </cell>
          <cell r="V1971">
            <v>3.6186976183232668E-2</v>
          </cell>
          <cell r="AA1971">
            <v>119.3897</v>
          </cell>
          <cell r="AB1971">
            <v>93.818179999999998</v>
          </cell>
          <cell r="AC1971">
            <v>0.257521</v>
          </cell>
          <cell r="AD1971">
            <v>44.422372500000002</v>
          </cell>
          <cell r="AE1971">
            <v>18.288440000000001</v>
          </cell>
          <cell r="AF1971">
            <v>49.542879999999997</v>
          </cell>
        </row>
        <row r="1972">
          <cell r="A1972" t="str">
            <v>SEGUNI OPLL 11. Low Value</v>
          </cell>
          <cell r="B1972" t="str">
            <v>Oil-Gas</v>
          </cell>
          <cell r="C1972" t="str">
            <v>1. Low Value</v>
          </cell>
          <cell r="D1972" t="str">
            <v>SEGUNI OPLL 1</v>
          </cell>
          <cell r="E1972" t="str">
            <v>SEGUNI</v>
          </cell>
          <cell r="F1972" t="str">
            <v>E2. Under Development</v>
          </cell>
          <cell r="G1972" t="str">
            <v>PT PERTAMINA HULU KALIMANTAN TIMUR</v>
          </cell>
          <cell r="H1972">
            <v>137.36000000000001</v>
          </cell>
          <cell r="I1972">
            <v>0.217</v>
          </cell>
          <cell r="K1972">
            <v>9750</v>
          </cell>
          <cell r="L1972" t="str">
            <v/>
          </cell>
          <cell r="M1972">
            <v>0.17</v>
          </cell>
          <cell r="N1972" t="str">
            <v/>
          </cell>
          <cell r="O1972">
            <v>0</v>
          </cell>
          <cell r="P1972" t="str">
            <v/>
          </cell>
          <cell r="Q1972">
            <v>0.16424739999999999</v>
          </cell>
          <cell r="R1972">
            <v>270.9776</v>
          </cell>
          <cell r="S1972">
            <v>0.74961610000000001</v>
          </cell>
          <cell r="T1972">
            <v>0.80343279999999995</v>
          </cell>
          <cell r="U1972">
            <v>26.805280663669151</v>
          </cell>
          <cell r="V1972">
            <v>3.6186976183232668E-2</v>
          </cell>
          <cell r="AA1972">
            <v>119.3897</v>
          </cell>
          <cell r="AB1972">
            <v>93.818179999999998</v>
          </cell>
          <cell r="AC1972">
            <v>0.257521</v>
          </cell>
          <cell r="AD1972">
            <v>35.373084560000002</v>
          </cell>
          <cell r="AE1972">
            <v>18.288440000000001</v>
          </cell>
          <cell r="AF1972">
            <v>49.542879999999997</v>
          </cell>
        </row>
        <row r="1973">
          <cell r="A1973" t="str">
            <v>SEGUNI OPLL 12. Middle Value</v>
          </cell>
          <cell r="B1973" t="str">
            <v>Oil-Gas</v>
          </cell>
          <cell r="C1973" t="str">
            <v>2. Middle Value</v>
          </cell>
          <cell r="D1973" t="str">
            <v>SEGUNI OPLL 1</v>
          </cell>
          <cell r="E1973" t="str">
            <v>SEGUNI</v>
          </cell>
          <cell r="F1973" t="str">
            <v>E2. Under Development</v>
          </cell>
          <cell r="G1973" t="str">
            <v>PT PERTAMINA HULU KALIMANTAN TIMUR</v>
          </cell>
          <cell r="H1973">
            <v>159</v>
          </cell>
          <cell r="I1973">
            <v>0.78100000000000003</v>
          </cell>
          <cell r="K1973">
            <v>9750</v>
          </cell>
          <cell r="L1973" t="str">
            <v/>
          </cell>
          <cell r="M1973">
            <v>0.17</v>
          </cell>
          <cell r="N1973" t="str">
            <v/>
          </cell>
          <cell r="O1973">
            <v>0</v>
          </cell>
          <cell r="P1973" t="str">
            <v/>
          </cell>
          <cell r="Q1973">
            <v>0.16424739999999999</v>
          </cell>
          <cell r="R1973">
            <v>270.9776</v>
          </cell>
          <cell r="S1973">
            <v>0.74961610000000001</v>
          </cell>
          <cell r="T1973">
            <v>0.80343279999999995</v>
          </cell>
          <cell r="U1973">
            <v>26.805280663669151</v>
          </cell>
          <cell r="V1973">
            <v>3.6186976183232668E-2</v>
          </cell>
          <cell r="AA1973">
            <v>119.3897</v>
          </cell>
          <cell r="AB1973">
            <v>93.818179999999998</v>
          </cell>
          <cell r="AC1973">
            <v>0.257521</v>
          </cell>
          <cell r="AD1973">
            <v>40.945838999999999</v>
          </cell>
          <cell r="AE1973">
            <v>18.288440000000001</v>
          </cell>
          <cell r="AF1973">
            <v>49.542879999999997</v>
          </cell>
        </row>
        <row r="1974">
          <cell r="A1974" t="str">
            <v>SEGUNI OPLL 13. High Value</v>
          </cell>
          <cell r="B1974" t="str">
            <v>Oil-Gas</v>
          </cell>
          <cell r="C1974" t="str">
            <v>3. High Value</v>
          </cell>
          <cell r="D1974" t="str">
            <v>SEGUNI OPLL 1</v>
          </cell>
          <cell r="E1974" t="str">
            <v>SEGUNI</v>
          </cell>
          <cell r="F1974" t="str">
            <v>E2. Under Development</v>
          </cell>
          <cell r="G1974" t="str">
            <v>PT PERTAMINA HULU KALIMANTAN TIMUR</v>
          </cell>
          <cell r="H1974">
            <v>172.5</v>
          </cell>
          <cell r="I1974">
            <v>1.1259999999999999</v>
          </cell>
          <cell r="K1974">
            <v>9750</v>
          </cell>
          <cell r="L1974" t="str">
            <v/>
          </cell>
          <cell r="M1974">
            <v>0.17</v>
          </cell>
          <cell r="N1974" t="str">
            <v/>
          </cell>
          <cell r="O1974">
            <v>0</v>
          </cell>
          <cell r="P1974" t="str">
            <v/>
          </cell>
          <cell r="Q1974">
            <v>0.16424739999999999</v>
          </cell>
          <cell r="R1974">
            <v>270.9776</v>
          </cell>
          <cell r="S1974">
            <v>0.74961610000000001</v>
          </cell>
          <cell r="T1974">
            <v>0.80343279999999995</v>
          </cell>
          <cell r="U1974">
            <v>26.805280663669151</v>
          </cell>
          <cell r="V1974">
            <v>3.6186976183232668E-2</v>
          </cell>
          <cell r="AA1974">
            <v>119.3897</v>
          </cell>
          <cell r="AB1974">
            <v>93.818179999999998</v>
          </cell>
          <cell r="AC1974">
            <v>0.257521</v>
          </cell>
          <cell r="AD1974">
            <v>44.422372500000002</v>
          </cell>
          <cell r="AE1974">
            <v>18.288440000000001</v>
          </cell>
          <cell r="AF1974">
            <v>49.542879999999997</v>
          </cell>
        </row>
        <row r="1975">
          <cell r="A1975" t="str">
            <v>SEJADI - BASE1. Low Value</v>
          </cell>
          <cell r="B1975" t="str">
            <v>Oil-Gas</v>
          </cell>
          <cell r="C1975" t="str">
            <v>1. Low Value</v>
          </cell>
          <cell r="D1975" t="str">
            <v>SEJADI - BASE</v>
          </cell>
          <cell r="E1975" t="str">
            <v>SEJADI</v>
          </cell>
          <cell r="F1975" t="str">
            <v>E0. On Production</v>
          </cell>
          <cell r="G1975" t="str">
            <v>PT PERTAMINA HULU KALIMANTAN TIMUR</v>
          </cell>
          <cell r="H1975">
            <v>3.5</v>
          </cell>
          <cell r="K1975">
            <v>6500</v>
          </cell>
          <cell r="L1975" t="str">
            <v/>
          </cell>
          <cell r="M1975">
            <v>0.25</v>
          </cell>
          <cell r="N1975" t="str">
            <v/>
          </cell>
          <cell r="O1975">
            <v>0</v>
          </cell>
          <cell r="P1975" t="str">
            <v/>
          </cell>
          <cell r="Q1975">
            <v>0.22797609999999999</v>
          </cell>
          <cell r="R1975">
            <v>70.332149999999999</v>
          </cell>
          <cell r="S1975">
            <v>0.65451619999999999</v>
          </cell>
          <cell r="T1975">
            <v>0.63496010000000003</v>
          </cell>
          <cell r="U1975">
            <v>6.6636173384161772</v>
          </cell>
          <cell r="V1975">
            <v>8.9958454434789469E-3</v>
          </cell>
          <cell r="AA1975">
            <v>11.826650000000001</v>
          </cell>
          <cell r="AB1975">
            <v>10.45091</v>
          </cell>
          <cell r="AC1975">
            <v>0.53191659999999996</v>
          </cell>
          <cell r="AD1975">
            <v>1.8617081</v>
          </cell>
          <cell r="AE1975">
            <v>6.4900520000000004</v>
          </cell>
          <cell r="AF1975">
            <v>29.57657</v>
          </cell>
        </row>
        <row r="1976">
          <cell r="A1976" t="str">
            <v>SEJADI - BASE2. Middle Value</v>
          </cell>
          <cell r="B1976" t="str">
            <v>Oil-Gas</v>
          </cell>
          <cell r="C1976" t="str">
            <v>2. Middle Value</v>
          </cell>
          <cell r="D1976" t="str">
            <v>SEJADI - BASE</v>
          </cell>
          <cell r="E1976" t="str">
            <v>SEJADI</v>
          </cell>
          <cell r="F1976" t="str">
            <v>E0. On Production</v>
          </cell>
          <cell r="G1976" t="str">
            <v>PT PERTAMINA HULU KALIMANTAN TIMUR</v>
          </cell>
          <cell r="H1976">
            <v>3.9</v>
          </cell>
          <cell r="K1976">
            <v>6500</v>
          </cell>
          <cell r="L1976" t="str">
            <v/>
          </cell>
          <cell r="M1976">
            <v>0.25</v>
          </cell>
          <cell r="N1976" t="str">
            <v/>
          </cell>
          <cell r="O1976">
            <v>0</v>
          </cell>
          <cell r="P1976" t="str">
            <v/>
          </cell>
          <cell r="Q1976">
            <v>0.22797609999999999</v>
          </cell>
          <cell r="R1976">
            <v>70.332149999999999</v>
          </cell>
          <cell r="S1976">
            <v>0.65451619999999999</v>
          </cell>
          <cell r="T1976">
            <v>0.63496010000000003</v>
          </cell>
          <cell r="U1976">
            <v>6.6636173384161772</v>
          </cell>
          <cell r="V1976">
            <v>8.9958454434789469E-3</v>
          </cell>
          <cell r="AA1976">
            <v>11.826650000000001</v>
          </cell>
          <cell r="AB1976">
            <v>10.45091</v>
          </cell>
          <cell r="AC1976">
            <v>0.53191659999999996</v>
          </cell>
          <cell r="AD1976">
            <v>2.0744747399999999</v>
          </cell>
          <cell r="AE1976">
            <v>6.4900520000000004</v>
          </cell>
          <cell r="AF1976">
            <v>29.57657</v>
          </cell>
        </row>
        <row r="1977">
          <cell r="A1977" t="str">
            <v>SEJADI - BASE3. High Value</v>
          </cell>
          <cell r="B1977" t="str">
            <v>Oil-Gas</v>
          </cell>
          <cell r="C1977" t="str">
            <v>3. High Value</v>
          </cell>
          <cell r="D1977" t="str">
            <v>SEJADI - BASE</v>
          </cell>
          <cell r="E1977" t="str">
            <v>SEJADI</v>
          </cell>
          <cell r="F1977" t="str">
            <v>E0. On Production</v>
          </cell>
          <cell r="G1977" t="str">
            <v>PT PERTAMINA HULU KALIMANTAN TIMUR</v>
          </cell>
          <cell r="H1977">
            <v>4.4000000000000004</v>
          </cell>
          <cell r="K1977">
            <v>6500</v>
          </cell>
          <cell r="L1977" t="str">
            <v/>
          </cell>
          <cell r="M1977">
            <v>0.25</v>
          </cell>
          <cell r="N1977" t="str">
            <v/>
          </cell>
          <cell r="O1977">
            <v>0</v>
          </cell>
          <cell r="P1977" t="str">
            <v/>
          </cell>
          <cell r="Q1977">
            <v>0.22797609999999999</v>
          </cell>
          <cell r="R1977">
            <v>70.332149999999999</v>
          </cell>
          <cell r="S1977">
            <v>0.65451619999999999</v>
          </cell>
          <cell r="T1977">
            <v>0.63496010000000003</v>
          </cell>
          <cell r="U1977">
            <v>6.6636173384161772</v>
          </cell>
          <cell r="V1977">
            <v>8.9958454434789469E-3</v>
          </cell>
          <cell r="AA1977">
            <v>11.826650000000001</v>
          </cell>
          <cell r="AB1977">
            <v>10.45091</v>
          </cell>
          <cell r="AC1977">
            <v>0.53191659999999996</v>
          </cell>
          <cell r="AD1977">
            <v>2.3404330400000002</v>
          </cell>
          <cell r="AE1977">
            <v>6.4900520000000004</v>
          </cell>
          <cell r="AF1977">
            <v>29.57657</v>
          </cell>
        </row>
        <row r="1978">
          <cell r="A1978" t="str">
            <v>LENGOWANGI 1 - BASE1. Low Value</v>
          </cell>
          <cell r="B1978" t="str">
            <v>Gas</v>
          </cell>
          <cell r="C1978" t="str">
            <v>1. Low Value</v>
          </cell>
          <cell r="D1978" t="str">
            <v>LENGOWANGI 1 - BASE</v>
          </cell>
          <cell r="E1978" t="str">
            <v>LENGOWANGI 1</v>
          </cell>
          <cell r="F1978" t="str">
            <v>E0. On Production</v>
          </cell>
          <cell r="G1978" t="str">
            <v>PT PERTAMINA HULU ENERGI TUBAN EAST JAVA</v>
          </cell>
          <cell r="H1978">
            <v>9.2189999999999994</v>
          </cell>
          <cell r="K1978">
            <v>3681</v>
          </cell>
          <cell r="L1978" t="str">
            <v/>
          </cell>
          <cell r="M1978">
            <v>0.18</v>
          </cell>
          <cell r="N1978" t="str">
            <v/>
          </cell>
          <cell r="P1978" t="str">
            <v/>
          </cell>
          <cell r="Q1978">
            <v>0.17950930000000001</v>
          </cell>
          <cell r="R1978">
            <v>73.828739999999996</v>
          </cell>
          <cell r="S1978">
            <v>0.69542349999999997</v>
          </cell>
          <cell r="T1978">
            <v>0.81928900000000004</v>
          </cell>
          <cell r="U1978">
            <v>7.5509030877713901</v>
          </cell>
          <cell r="V1978">
            <v>1.0193676150141051E-2</v>
          </cell>
          <cell r="X1978">
            <v>9.1388897682640984</v>
          </cell>
          <cell r="Z1978">
            <v>0.47283215174899695</v>
          </cell>
          <cell r="AA1978">
            <v>16.744689999999999</v>
          </cell>
          <cell r="AB1978">
            <v>0.47307830000000001</v>
          </cell>
          <cell r="AC1978">
            <v>0.63001019999999996</v>
          </cell>
          <cell r="AD1978">
            <v>5.8080640337999991</v>
          </cell>
          <cell r="AE1978">
            <v>11.12088</v>
          </cell>
          <cell r="AF1978">
            <v>9.1584570000000003</v>
          </cell>
        </row>
        <row r="1979">
          <cell r="A1979" t="str">
            <v>LENGOWANGI 1 - BASE2. Middle Value</v>
          </cell>
          <cell r="B1979" t="str">
            <v>Gas</v>
          </cell>
          <cell r="C1979" t="str">
            <v>2. Middle Value</v>
          </cell>
          <cell r="D1979" t="str">
            <v>LENGOWANGI 1 - BASE</v>
          </cell>
          <cell r="E1979" t="str">
            <v>LENGOWANGI 1</v>
          </cell>
          <cell r="F1979" t="str">
            <v>E0. On Production</v>
          </cell>
          <cell r="G1979" t="str">
            <v>PT PERTAMINA HULU ENERGI TUBAN EAST JAVA</v>
          </cell>
          <cell r="H1979">
            <v>9.2189999999999994</v>
          </cell>
          <cell r="K1979">
            <v>3681</v>
          </cell>
          <cell r="L1979" t="str">
            <v/>
          </cell>
          <cell r="M1979">
            <v>0.18</v>
          </cell>
          <cell r="N1979" t="str">
            <v/>
          </cell>
          <cell r="P1979" t="str">
            <v/>
          </cell>
          <cell r="Q1979">
            <v>0.17950930000000001</v>
          </cell>
          <cell r="R1979">
            <v>73.828739999999996</v>
          </cell>
          <cell r="S1979">
            <v>0.69542349999999997</v>
          </cell>
          <cell r="T1979">
            <v>0.81928900000000004</v>
          </cell>
          <cell r="U1979">
            <v>7.5509030877713901</v>
          </cell>
          <cell r="V1979">
            <v>1.0193676150141051E-2</v>
          </cell>
          <cell r="X1979">
            <v>9.1388897682640984</v>
          </cell>
          <cell r="Z1979">
            <v>0.47283215174899695</v>
          </cell>
          <cell r="AA1979">
            <v>16.744689999999999</v>
          </cell>
          <cell r="AB1979">
            <v>0.47307830000000001</v>
          </cell>
          <cell r="AC1979">
            <v>0.63001019999999996</v>
          </cell>
          <cell r="AD1979">
            <v>5.8080640337999991</v>
          </cell>
          <cell r="AE1979">
            <v>11.12088</v>
          </cell>
          <cell r="AF1979">
            <v>9.1584570000000003</v>
          </cell>
        </row>
        <row r="1980">
          <cell r="A1980" t="str">
            <v>LENGOWANGI 1 - BASE3. High Value</v>
          </cell>
          <cell r="B1980" t="str">
            <v>Gas</v>
          </cell>
          <cell r="C1980" t="str">
            <v>3. High Value</v>
          </cell>
          <cell r="D1980" t="str">
            <v>LENGOWANGI 1 - BASE</v>
          </cell>
          <cell r="E1980" t="str">
            <v>LENGOWANGI 1</v>
          </cell>
          <cell r="F1980" t="str">
            <v>E0. On Production</v>
          </cell>
          <cell r="G1980" t="str">
            <v>PT PERTAMINA HULU ENERGI TUBAN EAST JAVA</v>
          </cell>
          <cell r="H1980">
            <v>9.2189999999999994</v>
          </cell>
          <cell r="K1980">
            <v>3681</v>
          </cell>
          <cell r="L1980" t="str">
            <v/>
          </cell>
          <cell r="M1980">
            <v>0.18</v>
          </cell>
          <cell r="N1980" t="str">
            <v/>
          </cell>
          <cell r="P1980" t="str">
            <v/>
          </cell>
          <cell r="Q1980">
            <v>0.17950930000000001</v>
          </cell>
          <cell r="R1980">
            <v>73.828739999999996</v>
          </cell>
          <cell r="S1980">
            <v>0.69542349999999997</v>
          </cell>
          <cell r="T1980">
            <v>0.81928900000000004</v>
          </cell>
          <cell r="U1980">
            <v>7.5509030877713901</v>
          </cell>
          <cell r="V1980">
            <v>1.0193676150141051E-2</v>
          </cell>
          <cell r="X1980">
            <v>9.1388897682640984</v>
          </cell>
          <cell r="Z1980">
            <v>0.47283215174899695</v>
          </cell>
          <cell r="AA1980">
            <v>16.744689999999999</v>
          </cell>
          <cell r="AB1980">
            <v>0.47307830000000001</v>
          </cell>
          <cell r="AC1980">
            <v>0.63001019999999996</v>
          </cell>
          <cell r="AD1980">
            <v>5.8080640337999991</v>
          </cell>
          <cell r="AE1980">
            <v>11.12088</v>
          </cell>
          <cell r="AF1980">
            <v>9.1584570000000003</v>
          </cell>
        </row>
        <row r="1981">
          <cell r="A1981" t="str">
            <v>WAILAWI - BASE1. Low Value</v>
          </cell>
          <cell r="B1981" t="str">
            <v>Gas</v>
          </cell>
          <cell r="C1981" t="str">
            <v>1. Low Value</v>
          </cell>
          <cell r="D1981" t="str">
            <v>WAILAWI - BASE</v>
          </cell>
          <cell r="E1981" t="str">
            <v>WAILAWI</v>
          </cell>
          <cell r="F1981" t="str">
            <v>E0. On Production</v>
          </cell>
          <cell r="G1981" t="str">
            <v>PT BENUO TAKA WAILAWI</v>
          </cell>
          <cell r="H1981">
            <v>55.9</v>
          </cell>
          <cell r="K1981">
            <v>4982</v>
          </cell>
          <cell r="L1981">
            <v>56.650000000000006</v>
          </cell>
          <cell r="M1981">
            <v>0.1</v>
          </cell>
          <cell r="N1981" t="str">
            <v/>
          </cell>
          <cell r="O1981">
            <v>0</v>
          </cell>
          <cell r="P1981" t="str">
            <v/>
          </cell>
          <cell r="Q1981">
            <v>0.1174511</v>
          </cell>
          <cell r="R1981">
            <v>155.9794</v>
          </cell>
          <cell r="S1981">
            <v>0.7073798</v>
          </cell>
          <cell r="T1981">
            <v>0.78880919999999999</v>
          </cell>
          <cell r="U1981">
            <v>10.222307833022892</v>
          </cell>
          <cell r="V1981">
            <v>1.3800057336935104E-2</v>
          </cell>
          <cell r="W1981">
            <v>1.4048748235294117</v>
          </cell>
          <cell r="AA1981">
            <v>192.9349</v>
          </cell>
          <cell r="AB1981">
            <v>131.5789</v>
          </cell>
          <cell r="AC1981">
            <v>0.855904</v>
          </cell>
          <cell r="AD1981">
            <v>47.845033600000001</v>
          </cell>
          <cell r="AE1981">
            <v>1.523984</v>
          </cell>
          <cell r="AF1981">
            <v>407.46969999999999</v>
          </cell>
        </row>
        <row r="1982">
          <cell r="A1982" t="str">
            <v>WAILAWI - BASE2. Middle Value</v>
          </cell>
          <cell r="B1982" t="str">
            <v>Gas</v>
          </cell>
          <cell r="C1982" t="str">
            <v>2. Middle Value</v>
          </cell>
          <cell r="D1982" t="str">
            <v>WAILAWI - BASE</v>
          </cell>
          <cell r="E1982" t="str">
            <v>WAILAWI</v>
          </cell>
          <cell r="F1982" t="str">
            <v>E0. On Production</v>
          </cell>
          <cell r="G1982" t="str">
            <v>PT BENUO TAKA WAILAWI</v>
          </cell>
          <cell r="H1982">
            <v>62.1</v>
          </cell>
          <cell r="K1982">
            <v>4982</v>
          </cell>
          <cell r="L1982">
            <v>56.650000000000006</v>
          </cell>
          <cell r="M1982">
            <v>0.1</v>
          </cell>
          <cell r="N1982" t="str">
            <v/>
          </cell>
          <cell r="O1982">
            <v>0</v>
          </cell>
          <cell r="P1982" t="str">
            <v/>
          </cell>
          <cell r="Q1982">
            <v>0.1174511</v>
          </cell>
          <cell r="R1982">
            <v>155.9794</v>
          </cell>
          <cell r="S1982">
            <v>0.7073798</v>
          </cell>
          <cell r="T1982">
            <v>0.78880919999999999</v>
          </cell>
          <cell r="U1982">
            <v>10.222307833022892</v>
          </cell>
          <cell r="V1982">
            <v>1.3800057336935104E-2</v>
          </cell>
          <cell r="W1982">
            <v>1.4048748235294117</v>
          </cell>
          <cell r="AA1982">
            <v>192.9349</v>
          </cell>
          <cell r="AB1982">
            <v>131.5789</v>
          </cell>
          <cell r="AC1982">
            <v>0.855904</v>
          </cell>
          <cell r="AD1982">
            <v>53.151638400000003</v>
          </cell>
          <cell r="AE1982">
            <v>1.523984</v>
          </cell>
          <cell r="AF1982">
            <v>407.46969999999999</v>
          </cell>
        </row>
        <row r="1983">
          <cell r="A1983" t="str">
            <v>WAILAWI - BASE3. High Value</v>
          </cell>
          <cell r="B1983" t="str">
            <v>Gas</v>
          </cell>
          <cell r="C1983" t="str">
            <v>3. High Value</v>
          </cell>
          <cell r="D1983" t="str">
            <v>WAILAWI - BASE</v>
          </cell>
          <cell r="E1983" t="str">
            <v>WAILAWI</v>
          </cell>
          <cell r="F1983" t="str">
            <v>E0. On Production</v>
          </cell>
          <cell r="G1983" t="str">
            <v>PT BENUO TAKA WAILAWI</v>
          </cell>
          <cell r="H1983">
            <v>70.2</v>
          </cell>
          <cell r="K1983">
            <v>4982</v>
          </cell>
          <cell r="L1983">
            <v>56.650000000000006</v>
          </cell>
          <cell r="M1983">
            <v>0.1</v>
          </cell>
          <cell r="N1983" t="str">
            <v/>
          </cell>
          <cell r="O1983">
            <v>0</v>
          </cell>
          <cell r="P1983" t="str">
            <v/>
          </cell>
          <cell r="Q1983">
            <v>0.1174511</v>
          </cell>
          <cell r="R1983">
            <v>155.9794</v>
          </cell>
          <cell r="S1983">
            <v>0.7073798</v>
          </cell>
          <cell r="T1983">
            <v>0.78880919999999999</v>
          </cell>
          <cell r="U1983">
            <v>10.222307833022892</v>
          </cell>
          <cell r="V1983">
            <v>1.3800057336935104E-2</v>
          </cell>
          <cell r="W1983">
            <v>1.4048748235294117</v>
          </cell>
          <cell r="AA1983">
            <v>192.9349</v>
          </cell>
          <cell r="AB1983">
            <v>131.5789</v>
          </cell>
          <cell r="AC1983">
            <v>0.855904</v>
          </cell>
          <cell r="AD1983">
            <v>60.084460800000002</v>
          </cell>
          <cell r="AE1983">
            <v>1.523984</v>
          </cell>
          <cell r="AF1983">
            <v>407.46969999999999</v>
          </cell>
        </row>
        <row r="1984">
          <cell r="A1984" t="str">
            <v>PHE 24 - BASE1. Low Value</v>
          </cell>
          <cell r="B1984" t="str">
            <v>Gas</v>
          </cell>
          <cell r="C1984" t="str">
            <v>1. Low Value</v>
          </cell>
          <cell r="D1984" t="str">
            <v>PHE 24 - BASE</v>
          </cell>
          <cell r="E1984" t="str">
            <v>PHE 24</v>
          </cell>
          <cell r="F1984" t="str">
            <v>E0. On Production</v>
          </cell>
          <cell r="G1984" t="str">
            <v>PT PERTAMINA HULU ENERGI WEST MADURA OFFSHORE</v>
          </cell>
          <cell r="H1984">
            <v>23.3</v>
          </cell>
          <cell r="K1984">
            <v>5000</v>
          </cell>
          <cell r="L1984" t="str">
            <v/>
          </cell>
          <cell r="M1984">
            <v>0.2</v>
          </cell>
          <cell r="N1984" t="str">
            <v/>
          </cell>
          <cell r="O1984">
            <v>0</v>
          </cell>
          <cell r="P1984" t="str">
            <v/>
          </cell>
          <cell r="Q1984">
            <v>0.22939470000000001</v>
          </cell>
          <cell r="R1984">
            <v>306.02620000000002</v>
          </cell>
          <cell r="S1984">
            <v>0.65264029999999995</v>
          </cell>
          <cell r="T1984">
            <v>0.63496010000000003</v>
          </cell>
          <cell r="U1984">
            <v>29.091245309674633</v>
          </cell>
          <cell r="V1984">
            <v>3.9273015431940506E-2</v>
          </cell>
          <cell r="AA1984">
            <v>27.127330000000001</v>
          </cell>
          <cell r="AB1984">
            <v>11.906169999999999</v>
          </cell>
          <cell r="AC1984">
            <v>0.41648629999999998</v>
          </cell>
          <cell r="AD1984">
            <v>9.7041307899999989</v>
          </cell>
          <cell r="AE1984">
            <v>12.2159</v>
          </cell>
          <cell r="AF1984">
            <v>19.646409999999999</v>
          </cell>
        </row>
        <row r="1985">
          <cell r="A1985" t="str">
            <v>PHE 24 - BASE2. Middle Value</v>
          </cell>
          <cell r="B1985" t="str">
            <v>Gas</v>
          </cell>
          <cell r="C1985" t="str">
            <v>2. Middle Value</v>
          </cell>
          <cell r="D1985" t="str">
            <v>PHE 24 - BASE</v>
          </cell>
          <cell r="E1985" t="str">
            <v>PHE 24</v>
          </cell>
          <cell r="F1985" t="str">
            <v>E0. On Production</v>
          </cell>
          <cell r="G1985" t="str">
            <v>PT PERTAMINA HULU ENERGI WEST MADURA OFFSHORE</v>
          </cell>
          <cell r="H1985">
            <v>23.3</v>
          </cell>
          <cell r="K1985">
            <v>5000</v>
          </cell>
          <cell r="L1985" t="str">
            <v/>
          </cell>
          <cell r="M1985">
            <v>0.24</v>
          </cell>
          <cell r="N1985" t="str">
            <v/>
          </cell>
          <cell r="O1985">
            <v>0</v>
          </cell>
          <cell r="P1985" t="str">
            <v/>
          </cell>
          <cell r="Q1985">
            <v>0.22939470000000001</v>
          </cell>
          <cell r="R1985">
            <v>306.02620000000002</v>
          </cell>
          <cell r="S1985">
            <v>0.65264029999999995</v>
          </cell>
          <cell r="T1985">
            <v>0.63496010000000003</v>
          </cell>
          <cell r="U1985">
            <v>29.091245309674633</v>
          </cell>
          <cell r="V1985">
            <v>3.9273015431940506E-2</v>
          </cell>
          <cell r="AA1985">
            <v>27.127330000000001</v>
          </cell>
          <cell r="AB1985">
            <v>11.906169999999999</v>
          </cell>
          <cell r="AC1985">
            <v>0.41648629999999998</v>
          </cell>
          <cell r="AD1985">
            <v>9.7041307899999989</v>
          </cell>
          <cell r="AE1985">
            <v>12.2159</v>
          </cell>
          <cell r="AF1985">
            <v>19.646409999999999</v>
          </cell>
        </row>
        <row r="1986">
          <cell r="A1986" t="str">
            <v>PHE 24 - BASE3. High Value</v>
          </cell>
          <cell r="B1986" t="str">
            <v>Gas</v>
          </cell>
          <cell r="C1986" t="str">
            <v>3. High Value</v>
          </cell>
          <cell r="D1986" t="str">
            <v>PHE 24 - BASE</v>
          </cell>
          <cell r="E1986" t="str">
            <v>PHE 24</v>
          </cell>
          <cell r="F1986" t="str">
            <v>E0. On Production</v>
          </cell>
          <cell r="G1986" t="str">
            <v>PT PERTAMINA HULU ENERGI WEST MADURA OFFSHORE</v>
          </cell>
          <cell r="H1986">
            <v>23.3</v>
          </cell>
          <cell r="K1986">
            <v>5000</v>
          </cell>
          <cell r="L1986" t="str">
            <v/>
          </cell>
          <cell r="M1986">
            <v>0.24</v>
          </cell>
          <cell r="N1986" t="str">
            <v/>
          </cell>
          <cell r="O1986">
            <v>0</v>
          </cell>
          <cell r="P1986" t="str">
            <v/>
          </cell>
          <cell r="Q1986">
            <v>0.22939470000000001</v>
          </cell>
          <cell r="R1986">
            <v>306.02620000000002</v>
          </cell>
          <cell r="S1986">
            <v>0.65264029999999995</v>
          </cell>
          <cell r="T1986">
            <v>0.63496010000000003</v>
          </cell>
          <cell r="U1986">
            <v>29.091245309674633</v>
          </cell>
          <cell r="V1986">
            <v>3.9273015431940506E-2</v>
          </cell>
          <cell r="AA1986">
            <v>27.127330000000001</v>
          </cell>
          <cell r="AB1986">
            <v>11.906169999999999</v>
          </cell>
          <cell r="AC1986">
            <v>0.41648629999999998</v>
          </cell>
          <cell r="AD1986">
            <v>9.7041307899999989</v>
          </cell>
          <cell r="AE1986">
            <v>12.2159</v>
          </cell>
          <cell r="AF1986">
            <v>19.646409999999999</v>
          </cell>
        </row>
        <row r="1987">
          <cell r="A1987" t="str">
            <v>SELATAN - BASE1. Low Value</v>
          </cell>
          <cell r="B1987" t="str">
            <v>Oil-Gas</v>
          </cell>
          <cell r="C1987" t="str">
            <v>1. Low Value</v>
          </cell>
          <cell r="D1987" t="str">
            <v>SELATAN - BASE</v>
          </cell>
          <cell r="E1987" t="str">
            <v>SELATAN</v>
          </cell>
          <cell r="F1987" t="str">
            <v>E0. On Production</v>
          </cell>
          <cell r="G1987" t="str">
            <v>PT PERTAMINA HULU ENERGI OSES</v>
          </cell>
          <cell r="H1987">
            <v>116.14</v>
          </cell>
          <cell r="K1987">
            <v>4517</v>
          </cell>
          <cell r="L1987">
            <v>123.20000000000002</v>
          </cell>
          <cell r="M1987">
            <v>0.19700000000000001</v>
          </cell>
          <cell r="N1987">
            <v>1189</v>
          </cell>
          <cell r="O1987">
            <v>0</v>
          </cell>
          <cell r="P1987" t="str">
            <v/>
          </cell>
          <cell r="Q1987">
            <v>0.20630889999999999</v>
          </cell>
          <cell r="R1987">
            <v>1088.605</v>
          </cell>
          <cell r="S1987">
            <v>0.4844696</v>
          </cell>
          <cell r="T1987">
            <v>0.79294719999999996</v>
          </cell>
          <cell r="U1987">
            <v>86.277805225669226</v>
          </cell>
          <cell r="V1987">
            <v>0.11647454552022275</v>
          </cell>
          <cell r="AA1987">
            <v>21.897539999999999</v>
          </cell>
          <cell r="AB1987">
            <v>227.0429</v>
          </cell>
          <cell r="AC1987">
            <v>0.34859000000000001</v>
          </cell>
          <cell r="AD1987">
            <v>40.485242599999999</v>
          </cell>
          <cell r="AE1987">
            <v>73.552980000000005</v>
          </cell>
          <cell r="AF1987">
            <v>1178.4949999999999</v>
          </cell>
        </row>
        <row r="1988">
          <cell r="A1988" t="str">
            <v>SELATAN - BASE2. Middle Value</v>
          </cell>
          <cell r="B1988" t="str">
            <v>Oil-Gas</v>
          </cell>
          <cell r="C1988" t="str">
            <v>2. Middle Value</v>
          </cell>
          <cell r="D1988" t="str">
            <v>SELATAN - BASE</v>
          </cell>
          <cell r="E1988" t="str">
            <v>SELATAN</v>
          </cell>
          <cell r="F1988" t="str">
            <v>E0. On Production</v>
          </cell>
          <cell r="G1988" t="str">
            <v>PT PERTAMINA HULU ENERGI OSES</v>
          </cell>
          <cell r="H1988">
            <v>116.14</v>
          </cell>
          <cell r="K1988">
            <v>4517</v>
          </cell>
          <cell r="L1988">
            <v>123.20000000000002</v>
          </cell>
          <cell r="M1988">
            <v>0.19700000000000001</v>
          </cell>
          <cell r="N1988">
            <v>1189</v>
          </cell>
          <cell r="O1988">
            <v>0</v>
          </cell>
          <cell r="P1988" t="str">
            <v/>
          </cell>
          <cell r="Q1988">
            <v>0.20630889999999999</v>
          </cell>
          <cell r="R1988">
            <v>1088.605</v>
          </cell>
          <cell r="S1988">
            <v>0.4844696</v>
          </cell>
          <cell r="T1988">
            <v>0.79294719999999996</v>
          </cell>
          <cell r="U1988">
            <v>86.277805225669226</v>
          </cell>
          <cell r="V1988">
            <v>0.11647454552022275</v>
          </cell>
          <cell r="AA1988">
            <v>21.897539999999999</v>
          </cell>
          <cell r="AB1988">
            <v>227.0429</v>
          </cell>
          <cell r="AC1988">
            <v>0.34859000000000001</v>
          </cell>
          <cell r="AD1988">
            <v>40.485242599999999</v>
          </cell>
          <cell r="AE1988">
            <v>73.552980000000005</v>
          </cell>
          <cell r="AF1988">
            <v>1178.4949999999999</v>
          </cell>
        </row>
        <row r="1989">
          <cell r="A1989" t="str">
            <v>SELATAN - BASE3. High Value</v>
          </cell>
          <cell r="B1989" t="str">
            <v>Oil-Gas</v>
          </cell>
          <cell r="C1989" t="str">
            <v>3. High Value</v>
          </cell>
          <cell r="D1989" t="str">
            <v>SELATAN - BASE</v>
          </cell>
          <cell r="E1989" t="str">
            <v>SELATAN</v>
          </cell>
          <cell r="F1989" t="str">
            <v>E0. On Production</v>
          </cell>
          <cell r="G1989" t="str">
            <v>PT PERTAMINA HULU ENERGI OSES</v>
          </cell>
          <cell r="H1989">
            <v>116.14</v>
          </cell>
          <cell r="K1989">
            <v>4517</v>
          </cell>
          <cell r="L1989">
            <v>123.20000000000002</v>
          </cell>
          <cell r="M1989">
            <v>0.19700000000000001</v>
          </cell>
          <cell r="N1989">
            <v>1189</v>
          </cell>
          <cell r="O1989">
            <v>0</v>
          </cell>
          <cell r="P1989" t="str">
            <v/>
          </cell>
          <cell r="Q1989">
            <v>0.20630889999999999</v>
          </cell>
          <cell r="R1989">
            <v>1088.605</v>
          </cell>
          <cell r="S1989">
            <v>0.4844696</v>
          </cell>
          <cell r="T1989">
            <v>0.79294719999999996</v>
          </cell>
          <cell r="U1989">
            <v>86.277805225669226</v>
          </cell>
          <cell r="V1989">
            <v>0.11647454552022275</v>
          </cell>
          <cell r="AA1989">
            <v>21.897539999999999</v>
          </cell>
          <cell r="AB1989">
            <v>227.0429</v>
          </cell>
          <cell r="AC1989">
            <v>0.34859000000000001</v>
          </cell>
          <cell r="AD1989">
            <v>40.485242599999999</v>
          </cell>
          <cell r="AE1989">
            <v>73.552980000000005</v>
          </cell>
          <cell r="AF1989">
            <v>1178.4949999999999</v>
          </cell>
        </row>
        <row r="1990">
          <cell r="A1990" t="str">
            <v>PHE 32 - BASE1. Low Value</v>
          </cell>
          <cell r="B1990" t="str">
            <v>Gas</v>
          </cell>
          <cell r="C1990" t="str">
            <v>1. Low Value</v>
          </cell>
          <cell r="D1990" t="str">
            <v>PHE 32 - BASE</v>
          </cell>
          <cell r="E1990" t="str">
            <v>PHE 32</v>
          </cell>
          <cell r="F1990" t="str">
            <v>E0. On Production</v>
          </cell>
          <cell r="G1990" t="str">
            <v>PT PERTAMINA HULU ENERGI WEST MADURA OFFSHORE</v>
          </cell>
          <cell r="H1990">
            <v>78.55</v>
          </cell>
          <cell r="K1990">
            <v>4650</v>
          </cell>
          <cell r="L1990">
            <v>78.100000000000009</v>
          </cell>
          <cell r="M1990">
            <v>0.26</v>
          </cell>
          <cell r="N1990">
            <v>7.75</v>
          </cell>
          <cell r="O1990">
            <v>0</v>
          </cell>
          <cell r="Q1990">
            <v>0.25902130000000001</v>
          </cell>
          <cell r="R1990">
            <v>53.34375</v>
          </cell>
          <cell r="S1990">
            <v>0.50020419999999999</v>
          </cell>
          <cell r="T1990">
            <v>0.73467780000000005</v>
          </cell>
          <cell r="U1990">
            <v>5.07765596837248</v>
          </cell>
          <cell r="V1990">
            <v>6.8548066293215529E-3</v>
          </cell>
          <cell r="AA1990">
            <v>140.04169999999999</v>
          </cell>
          <cell r="AB1990">
            <v>32.675739999999998</v>
          </cell>
          <cell r="AC1990">
            <v>0.89653170000000004</v>
          </cell>
          <cell r="AD1990">
            <v>70.422565035000005</v>
          </cell>
          <cell r="AE1990">
            <v>2.3212649999999999</v>
          </cell>
          <cell r="AF1990">
            <v>150.54820000000001</v>
          </cell>
        </row>
        <row r="1991">
          <cell r="A1991" t="str">
            <v>PHE 32 - BASE2. Middle Value</v>
          </cell>
          <cell r="B1991" t="str">
            <v>Gas</v>
          </cell>
          <cell r="C1991" t="str">
            <v>2. Middle Value</v>
          </cell>
          <cell r="D1991" t="str">
            <v>PHE 32 - BASE</v>
          </cell>
          <cell r="E1991" t="str">
            <v>PHE 32</v>
          </cell>
          <cell r="F1991" t="str">
            <v>E0. On Production</v>
          </cell>
          <cell r="G1991" t="str">
            <v>PT PERTAMINA HULU ENERGI WEST MADURA OFFSHORE</v>
          </cell>
          <cell r="H1991">
            <v>78.55</v>
          </cell>
          <cell r="K1991">
            <v>4650</v>
          </cell>
          <cell r="L1991">
            <v>78.100000000000009</v>
          </cell>
          <cell r="M1991">
            <v>0.26</v>
          </cell>
          <cell r="N1991">
            <v>7.75</v>
          </cell>
          <cell r="O1991">
            <v>0</v>
          </cell>
          <cell r="Q1991">
            <v>0.25902130000000001</v>
          </cell>
          <cell r="R1991">
            <v>53.34375</v>
          </cell>
          <cell r="S1991">
            <v>0.50020419999999999</v>
          </cell>
          <cell r="T1991">
            <v>0.73467780000000005</v>
          </cell>
          <cell r="U1991">
            <v>5.07765596837248</v>
          </cell>
          <cell r="V1991">
            <v>6.8548066293215529E-3</v>
          </cell>
          <cell r="AA1991">
            <v>140.04169999999999</v>
          </cell>
          <cell r="AB1991">
            <v>32.675739999999998</v>
          </cell>
          <cell r="AC1991">
            <v>0.89653170000000004</v>
          </cell>
          <cell r="AD1991">
            <v>70.422565035000005</v>
          </cell>
          <cell r="AE1991">
            <v>2.3212649999999999</v>
          </cell>
          <cell r="AF1991">
            <v>150.54820000000001</v>
          </cell>
        </row>
        <row r="1992">
          <cell r="A1992" t="str">
            <v>PHE 32 - BASE3. High Value</v>
          </cell>
          <cell r="B1992" t="str">
            <v>Gas</v>
          </cell>
          <cell r="C1992" t="str">
            <v>3. High Value</v>
          </cell>
          <cell r="D1992" t="str">
            <v>PHE 32 - BASE</v>
          </cell>
          <cell r="E1992" t="str">
            <v>PHE 32</v>
          </cell>
          <cell r="F1992" t="str">
            <v>E0. On Production</v>
          </cell>
          <cell r="G1992" t="str">
            <v>PT PERTAMINA HULU ENERGI WEST MADURA OFFSHORE</v>
          </cell>
          <cell r="H1992">
            <v>78.55</v>
          </cell>
          <cell r="K1992">
            <v>4650</v>
          </cell>
          <cell r="L1992">
            <v>78.100000000000009</v>
          </cell>
          <cell r="M1992">
            <v>0.26</v>
          </cell>
          <cell r="N1992">
            <v>7.75</v>
          </cell>
          <cell r="O1992">
            <v>0</v>
          </cell>
          <cell r="Q1992">
            <v>0.25902130000000001</v>
          </cell>
          <cell r="R1992">
            <v>53.34375</v>
          </cell>
          <cell r="S1992">
            <v>0.50020419999999999</v>
          </cell>
          <cell r="T1992">
            <v>0.73467780000000005</v>
          </cell>
          <cell r="U1992">
            <v>5.07765596837248</v>
          </cell>
          <cell r="V1992">
            <v>6.8548066293215529E-3</v>
          </cell>
          <cell r="AA1992">
            <v>140.04169999999999</v>
          </cell>
          <cell r="AB1992">
            <v>32.675739999999998</v>
          </cell>
          <cell r="AC1992">
            <v>0.89653170000000004</v>
          </cell>
          <cell r="AD1992">
            <v>70.422565035000005</v>
          </cell>
          <cell r="AE1992">
            <v>2.3212649999999999</v>
          </cell>
          <cell r="AF1992">
            <v>150.54820000000001</v>
          </cell>
        </row>
        <row r="1993">
          <cell r="A1993" t="str">
            <v>SELO - BASE1. Low Value</v>
          </cell>
          <cell r="B1993" t="str">
            <v>Oil-Gas</v>
          </cell>
          <cell r="C1993" t="str">
            <v>1. Low Value</v>
          </cell>
          <cell r="D1993" t="str">
            <v>SELO - BASE</v>
          </cell>
          <cell r="E1993" t="str">
            <v>SELO</v>
          </cell>
          <cell r="F1993" t="str">
            <v>E4. Production Pending</v>
          </cell>
          <cell r="G1993" t="str">
            <v>PT PERTAMINA EP</v>
          </cell>
          <cell r="H1993">
            <v>27.905999999999999</v>
          </cell>
          <cell r="K1993">
            <v>1609.3</v>
          </cell>
          <cell r="L1993" t="str">
            <v/>
          </cell>
          <cell r="M1993">
            <v>0.2</v>
          </cell>
          <cell r="N1993">
            <v>173</v>
          </cell>
          <cell r="P1993" t="str">
            <v/>
          </cell>
          <cell r="Q1993">
            <v>0.2042254</v>
          </cell>
          <cell r="R1993">
            <v>148.48169999999999</v>
          </cell>
          <cell r="S1993">
            <v>0.70298400000000005</v>
          </cell>
          <cell r="T1993">
            <v>0.90123750000000002</v>
          </cell>
          <cell r="U1993">
            <v>19.211770115468919</v>
          </cell>
          <cell r="V1993">
            <v>2.5935780204252207E-2</v>
          </cell>
          <cell r="AA1993">
            <v>17.73291</v>
          </cell>
          <cell r="AB1993">
            <v>14.78281</v>
          </cell>
          <cell r="AC1993">
            <v>0.28525289999999998</v>
          </cell>
          <cell r="AD1993">
            <v>7.9602674273999989</v>
          </cell>
          <cell r="AE1993">
            <v>4.3552540000000004</v>
          </cell>
          <cell r="AF1993">
            <v>11.529299999999999</v>
          </cell>
        </row>
        <row r="1994">
          <cell r="A1994" t="str">
            <v>SELO - BASE2. Middle Value</v>
          </cell>
          <cell r="B1994" t="str">
            <v>Oil-Gas</v>
          </cell>
          <cell r="C1994" t="str">
            <v>2. Middle Value</v>
          </cell>
          <cell r="D1994" t="str">
            <v>SELO - BASE</v>
          </cell>
          <cell r="E1994" t="str">
            <v>SELO</v>
          </cell>
          <cell r="F1994" t="str">
            <v>E4. Production Pending</v>
          </cell>
          <cell r="G1994" t="str">
            <v>PT PERTAMINA EP</v>
          </cell>
          <cell r="H1994">
            <v>27.905999999999999</v>
          </cell>
          <cell r="K1994">
            <v>1609.3</v>
          </cell>
          <cell r="L1994" t="str">
            <v/>
          </cell>
          <cell r="M1994">
            <v>0.2</v>
          </cell>
          <cell r="N1994">
            <v>173</v>
          </cell>
          <cell r="P1994" t="str">
            <v/>
          </cell>
          <cell r="Q1994">
            <v>0.2042254</v>
          </cell>
          <cell r="R1994">
            <v>148.48169999999999</v>
          </cell>
          <cell r="S1994">
            <v>0.70298400000000005</v>
          </cell>
          <cell r="T1994">
            <v>0.90123750000000002</v>
          </cell>
          <cell r="U1994">
            <v>19.211770115468919</v>
          </cell>
          <cell r="V1994">
            <v>2.5935780204252207E-2</v>
          </cell>
          <cell r="AA1994">
            <v>17.73291</v>
          </cell>
          <cell r="AB1994">
            <v>14.78281</v>
          </cell>
          <cell r="AC1994">
            <v>0.28525289999999998</v>
          </cell>
          <cell r="AD1994">
            <v>7.9602674273999989</v>
          </cell>
          <cell r="AE1994">
            <v>4.3552540000000004</v>
          </cell>
          <cell r="AF1994">
            <v>11.529299999999999</v>
          </cell>
        </row>
        <row r="1995">
          <cell r="A1995" t="str">
            <v>SELO - BASE3. High Value</v>
          </cell>
          <cell r="B1995" t="str">
            <v>Oil-Gas</v>
          </cell>
          <cell r="C1995" t="str">
            <v>3. High Value</v>
          </cell>
          <cell r="D1995" t="str">
            <v>SELO - BASE</v>
          </cell>
          <cell r="E1995" t="str">
            <v>SELO</v>
          </cell>
          <cell r="F1995" t="str">
            <v>E4. Production Pending</v>
          </cell>
          <cell r="G1995" t="str">
            <v>PT PERTAMINA EP</v>
          </cell>
          <cell r="H1995">
            <v>27.905999999999999</v>
          </cell>
          <cell r="K1995">
            <v>1609.3</v>
          </cell>
          <cell r="L1995" t="str">
            <v/>
          </cell>
          <cell r="M1995">
            <v>0.2</v>
          </cell>
          <cell r="N1995">
            <v>173</v>
          </cell>
          <cell r="P1995" t="str">
            <v/>
          </cell>
          <cell r="Q1995">
            <v>0.2042254</v>
          </cell>
          <cell r="R1995">
            <v>148.48169999999999</v>
          </cell>
          <cell r="S1995">
            <v>0.70298400000000005</v>
          </cell>
          <cell r="T1995">
            <v>0.90123750000000002</v>
          </cell>
          <cell r="U1995">
            <v>19.211770115468919</v>
          </cell>
          <cell r="V1995">
            <v>2.5935780204252207E-2</v>
          </cell>
          <cell r="AA1995">
            <v>17.73291</v>
          </cell>
          <cell r="AB1995">
            <v>14.78281</v>
          </cell>
          <cell r="AC1995">
            <v>0.28525289999999998</v>
          </cell>
          <cell r="AD1995">
            <v>7.9602674273999989</v>
          </cell>
          <cell r="AE1995">
            <v>4.3552540000000004</v>
          </cell>
          <cell r="AF1995">
            <v>11.529299999999999</v>
          </cell>
        </row>
        <row r="1996">
          <cell r="A1996" t="str">
            <v>SEMOGA - BASE1. Low Value</v>
          </cell>
          <cell r="B1996" t="str">
            <v>Oil-Gas</v>
          </cell>
          <cell r="C1996" t="str">
            <v>1. Low Value</v>
          </cell>
          <cell r="D1996" t="str">
            <v>SEMOGA - BASE</v>
          </cell>
          <cell r="E1996" t="str">
            <v>SEMOGA</v>
          </cell>
          <cell r="F1996" t="str">
            <v>E0. On Production</v>
          </cell>
          <cell r="G1996" t="str">
            <v>PT MEDCO E&amp;P RIMAU</v>
          </cell>
          <cell r="H1996">
            <v>77.685000000000002</v>
          </cell>
          <cell r="K1996">
            <v>2300</v>
          </cell>
          <cell r="L1996">
            <v>75.900000000000006</v>
          </cell>
          <cell r="M1996">
            <v>0.2</v>
          </cell>
          <cell r="N1996">
            <v>1</v>
          </cell>
          <cell r="O1996">
            <v>0</v>
          </cell>
          <cell r="Q1996">
            <v>0.2093547</v>
          </cell>
          <cell r="R1996">
            <v>66.522239999999996</v>
          </cell>
          <cell r="S1996">
            <v>0.48701480000000003</v>
          </cell>
          <cell r="T1996">
            <v>0.63100149999999999</v>
          </cell>
          <cell r="U1996">
            <v>4.279786760465349</v>
          </cell>
          <cell r="V1996">
            <v>5.7776877441981936E-3</v>
          </cell>
          <cell r="AA1996">
            <v>38.893630000000002</v>
          </cell>
          <cell r="AB1996">
            <v>2.6875870000000002</v>
          </cell>
          <cell r="AC1996">
            <v>0.3177857</v>
          </cell>
          <cell r="AD1996">
            <v>24.6871821045</v>
          </cell>
          <cell r="AE1996">
            <v>0.1873013</v>
          </cell>
          <cell r="AF1996">
            <v>82.872649999999993</v>
          </cell>
        </row>
        <row r="1997">
          <cell r="A1997" t="str">
            <v>SEMOGA - BASE2. Middle Value</v>
          </cell>
          <cell r="B1997" t="str">
            <v>Oil-Gas</v>
          </cell>
          <cell r="C1997" t="str">
            <v>2. Middle Value</v>
          </cell>
          <cell r="D1997" t="str">
            <v>SEMOGA - BASE</v>
          </cell>
          <cell r="E1997" t="str">
            <v>SEMOGA</v>
          </cell>
          <cell r="F1997" t="str">
            <v>E0. On Production</v>
          </cell>
          <cell r="G1997" t="str">
            <v>PT MEDCO E&amp;P RIMAU</v>
          </cell>
          <cell r="H1997">
            <v>77.685000000000002</v>
          </cell>
          <cell r="K1997">
            <v>2300</v>
          </cell>
          <cell r="L1997">
            <v>75.900000000000006</v>
          </cell>
          <cell r="M1997">
            <v>0.2</v>
          </cell>
          <cell r="N1997">
            <v>1</v>
          </cell>
          <cell r="O1997">
            <v>0</v>
          </cell>
          <cell r="Q1997">
            <v>0.2093547</v>
          </cell>
          <cell r="R1997">
            <v>66.522239999999996</v>
          </cell>
          <cell r="S1997">
            <v>0.48701480000000003</v>
          </cell>
          <cell r="T1997">
            <v>0.63100149999999999</v>
          </cell>
          <cell r="U1997">
            <v>4.279786760465349</v>
          </cell>
          <cell r="V1997">
            <v>5.7776877441981936E-3</v>
          </cell>
          <cell r="AA1997">
            <v>38.893630000000002</v>
          </cell>
          <cell r="AB1997">
            <v>2.6875870000000002</v>
          </cell>
          <cell r="AC1997">
            <v>0.3177857</v>
          </cell>
          <cell r="AD1997">
            <v>24.6871821045</v>
          </cell>
          <cell r="AE1997">
            <v>0.1873013</v>
          </cell>
          <cell r="AF1997">
            <v>82.872649999999993</v>
          </cell>
        </row>
        <row r="1998">
          <cell r="A1998" t="str">
            <v>SEMOGA - BASE3. High Value</v>
          </cell>
          <cell r="B1998" t="str">
            <v>Oil-Gas</v>
          </cell>
          <cell r="C1998" t="str">
            <v>3. High Value</v>
          </cell>
          <cell r="D1998" t="str">
            <v>SEMOGA - BASE</v>
          </cell>
          <cell r="E1998" t="str">
            <v>SEMOGA</v>
          </cell>
          <cell r="F1998" t="str">
            <v>E0. On Production</v>
          </cell>
          <cell r="G1998" t="str">
            <v>PT MEDCO E&amp;P RIMAU</v>
          </cell>
          <cell r="H1998">
            <v>77.685000000000002</v>
          </cell>
          <cell r="K1998">
            <v>2300</v>
          </cell>
          <cell r="L1998">
            <v>75.900000000000006</v>
          </cell>
          <cell r="M1998">
            <v>0.2</v>
          </cell>
          <cell r="N1998">
            <v>1</v>
          </cell>
          <cell r="O1998">
            <v>0</v>
          </cell>
          <cell r="Q1998">
            <v>0.2093547</v>
          </cell>
          <cell r="R1998">
            <v>66.522239999999996</v>
          </cell>
          <cell r="S1998">
            <v>0.48701480000000003</v>
          </cell>
          <cell r="T1998">
            <v>0.63100149999999999</v>
          </cell>
          <cell r="U1998">
            <v>4.279786760465349</v>
          </cell>
          <cell r="V1998">
            <v>5.7776877441981936E-3</v>
          </cell>
          <cell r="AA1998">
            <v>38.893630000000002</v>
          </cell>
          <cell r="AB1998">
            <v>2.6875870000000002</v>
          </cell>
          <cell r="AC1998">
            <v>0.3177857</v>
          </cell>
          <cell r="AD1998">
            <v>24.6871821045</v>
          </cell>
          <cell r="AE1998">
            <v>0.1873013</v>
          </cell>
          <cell r="AF1998">
            <v>82.872649999999993</v>
          </cell>
        </row>
        <row r="1999">
          <cell r="A1999" t="str">
            <v>SENGKUANG - BASE3. High Value</v>
          </cell>
          <cell r="B1999" t="str">
            <v>Oil-Gas</v>
          </cell>
          <cell r="C1999" t="str">
            <v>3. High Value</v>
          </cell>
          <cell r="D1999" t="str">
            <v>SENGKUANG - BASE</v>
          </cell>
          <cell r="E1999" t="str">
            <v>SENGKUANG</v>
          </cell>
          <cell r="F1999" t="str">
            <v>E0. On Production</v>
          </cell>
          <cell r="G1999" t="str">
            <v>PT PERTAMINA EP</v>
          </cell>
          <cell r="H1999">
            <v>0.97399999999999998</v>
          </cell>
          <cell r="K1999">
            <v>2100</v>
          </cell>
          <cell r="L1999" t="str">
            <v/>
          </cell>
          <cell r="M1999">
            <v>0.25</v>
          </cell>
          <cell r="N1999" t="str">
            <v/>
          </cell>
          <cell r="P1999" t="str">
            <v/>
          </cell>
          <cell r="AE1999" t="e">
            <v>#N/A</v>
          </cell>
          <cell r="AF1999" t="e">
            <v>#N/A</v>
          </cell>
        </row>
        <row r="2000">
          <cell r="A2000" t="str">
            <v>SEPINGGAN PHASE  21. Low Value</v>
          </cell>
          <cell r="B2000" t="str">
            <v>Oil-Gas</v>
          </cell>
          <cell r="C2000" t="str">
            <v>1. Low Value</v>
          </cell>
          <cell r="D2000" t="str">
            <v>SEPINGGAN PHASE  2</v>
          </cell>
          <cell r="E2000" t="str">
            <v>SEPINGGAN</v>
          </cell>
          <cell r="F2000" t="str">
            <v>E6. Further Development</v>
          </cell>
          <cell r="G2000" t="str">
            <v>PT PERTAMINA HULU KALIMANTAN TIMUR</v>
          </cell>
          <cell r="H2000">
            <v>541.6</v>
          </cell>
          <cell r="K2000">
            <v>1863</v>
          </cell>
          <cell r="L2000">
            <v>155</v>
          </cell>
          <cell r="M2000">
            <v>0.22</v>
          </cell>
          <cell r="N2000" t="str">
            <v/>
          </cell>
          <cell r="O2000">
            <v>0</v>
          </cell>
          <cell r="P2000" t="str">
            <v/>
          </cell>
          <cell r="Q2000">
            <v>0.22159010000000001</v>
          </cell>
          <cell r="R2000">
            <v>471.42880000000002</v>
          </cell>
          <cell r="S2000">
            <v>0.67086449999999997</v>
          </cell>
          <cell r="T2000">
            <v>0.77107360000000003</v>
          </cell>
          <cell r="U2000">
            <v>54.037731481656436</v>
          </cell>
          <cell r="V2000">
            <v>7.2950629641158046E-2</v>
          </cell>
          <cell r="AA2000">
            <v>0.2656558</v>
          </cell>
          <cell r="AB2000">
            <v>14.536250000000001</v>
          </cell>
          <cell r="AC2000">
            <v>0.34517910000000002</v>
          </cell>
          <cell r="AD2000">
            <v>186.94900056000003</v>
          </cell>
          <cell r="AE2000">
            <v>8.0818650000000005</v>
          </cell>
          <cell r="AF2000">
            <v>49.709670000000003</v>
          </cell>
        </row>
        <row r="2001">
          <cell r="A2001" t="str">
            <v>SEPINGGAN PHASE  22. Middle Value</v>
          </cell>
          <cell r="B2001" t="str">
            <v>Oil-Gas</v>
          </cell>
          <cell r="C2001" t="str">
            <v>2. Middle Value</v>
          </cell>
          <cell r="D2001" t="str">
            <v>SEPINGGAN PHASE  2</v>
          </cell>
          <cell r="E2001" t="str">
            <v>SEPINGGAN</v>
          </cell>
          <cell r="F2001" t="str">
            <v>E6. Further Development</v>
          </cell>
          <cell r="G2001" t="str">
            <v>PT PERTAMINA HULU KALIMANTAN TIMUR</v>
          </cell>
          <cell r="H2001">
            <v>632</v>
          </cell>
          <cell r="K2001">
            <v>1863</v>
          </cell>
          <cell r="L2001">
            <v>155</v>
          </cell>
          <cell r="M2001">
            <v>0.22</v>
          </cell>
          <cell r="N2001" t="str">
            <v/>
          </cell>
          <cell r="O2001">
            <v>0</v>
          </cell>
          <cell r="P2001" t="str">
            <v/>
          </cell>
          <cell r="Q2001">
            <v>0.22159010000000001</v>
          </cell>
          <cell r="R2001">
            <v>471.42880000000002</v>
          </cell>
          <cell r="S2001">
            <v>0.67086449999999997</v>
          </cell>
          <cell r="T2001">
            <v>0.77107360000000003</v>
          </cell>
          <cell r="U2001">
            <v>54.037731481656436</v>
          </cell>
          <cell r="V2001">
            <v>7.2950629641158046E-2</v>
          </cell>
          <cell r="AA2001">
            <v>0.2656558</v>
          </cell>
          <cell r="AB2001">
            <v>14.536250000000001</v>
          </cell>
          <cell r="AC2001">
            <v>0.34517910000000002</v>
          </cell>
          <cell r="AD2001">
            <v>218.15319120000001</v>
          </cell>
          <cell r="AE2001">
            <v>8.0818650000000005</v>
          </cell>
          <cell r="AF2001">
            <v>49.709670000000003</v>
          </cell>
        </row>
        <row r="2002">
          <cell r="A2002" t="str">
            <v>SEPINGGAN PHASE  23. High Value</v>
          </cell>
          <cell r="B2002" t="str">
            <v>Oil-Gas</v>
          </cell>
          <cell r="C2002" t="str">
            <v>3. High Value</v>
          </cell>
          <cell r="D2002" t="str">
            <v>SEPINGGAN PHASE  2</v>
          </cell>
          <cell r="E2002" t="str">
            <v>SEPINGGAN</v>
          </cell>
          <cell r="F2002" t="str">
            <v>E6. Further Development</v>
          </cell>
          <cell r="G2002" t="str">
            <v>PT PERTAMINA HULU KALIMANTAN TIMUR</v>
          </cell>
          <cell r="H2002">
            <v>725.5</v>
          </cell>
          <cell r="K2002">
            <v>1863</v>
          </cell>
          <cell r="L2002">
            <v>155</v>
          </cell>
          <cell r="M2002">
            <v>0.22</v>
          </cell>
          <cell r="N2002" t="str">
            <v/>
          </cell>
          <cell r="O2002">
            <v>0</v>
          </cell>
          <cell r="P2002" t="str">
            <v/>
          </cell>
          <cell r="Q2002">
            <v>0.22159010000000001</v>
          </cell>
          <cell r="R2002">
            <v>471.42880000000002</v>
          </cell>
          <cell r="S2002">
            <v>0.67086449999999997</v>
          </cell>
          <cell r="T2002">
            <v>0.77107360000000003</v>
          </cell>
          <cell r="U2002">
            <v>54.037731481656436</v>
          </cell>
          <cell r="V2002">
            <v>7.2950629641158046E-2</v>
          </cell>
          <cell r="AA2002">
            <v>0.2656558</v>
          </cell>
          <cell r="AB2002">
            <v>14.536250000000001</v>
          </cell>
          <cell r="AC2002">
            <v>0.34517910000000002</v>
          </cell>
          <cell r="AD2002">
            <v>250.42743705000001</v>
          </cell>
          <cell r="AE2002">
            <v>8.0818650000000005</v>
          </cell>
          <cell r="AF2002">
            <v>49.709670000000003</v>
          </cell>
        </row>
        <row r="2003">
          <cell r="A2003" t="str">
            <v>SEPINGGAN - BASE1. Low Value</v>
          </cell>
          <cell r="B2003" t="str">
            <v>Oil-Gas</v>
          </cell>
          <cell r="C2003" t="str">
            <v>1. Low Value</v>
          </cell>
          <cell r="D2003" t="str">
            <v>SEPINGGAN - BASE</v>
          </cell>
          <cell r="E2003" t="str">
            <v>SEPINGGAN</v>
          </cell>
          <cell r="F2003" t="str">
            <v>E0. On Production</v>
          </cell>
          <cell r="G2003" t="str">
            <v>PT PERTAMINA HULU KALIMANTAN TIMUR</v>
          </cell>
          <cell r="H2003">
            <v>541.6</v>
          </cell>
          <cell r="I2003">
            <v>2.8940000000000001</v>
          </cell>
          <cell r="K2003">
            <v>1863</v>
          </cell>
          <cell r="L2003">
            <v>155</v>
          </cell>
          <cell r="M2003">
            <v>0.22</v>
          </cell>
          <cell r="N2003" t="str">
            <v/>
          </cell>
          <cell r="O2003">
            <v>0</v>
          </cell>
          <cell r="P2003" t="str">
            <v/>
          </cell>
          <cell r="Q2003">
            <v>0.22159010000000001</v>
          </cell>
          <cell r="R2003">
            <v>471.42880000000002</v>
          </cell>
          <cell r="S2003">
            <v>0.67086449999999997</v>
          </cell>
          <cell r="T2003">
            <v>0.77107360000000003</v>
          </cell>
          <cell r="U2003">
            <v>54.037731481656436</v>
          </cell>
          <cell r="V2003">
            <v>7.2950629641158046E-2</v>
          </cell>
          <cell r="AA2003">
            <v>0.2656558</v>
          </cell>
          <cell r="AB2003">
            <v>14.536250000000001</v>
          </cell>
          <cell r="AC2003">
            <v>0.34517910000000002</v>
          </cell>
          <cell r="AD2003">
            <v>186.94900056000003</v>
          </cell>
          <cell r="AE2003">
            <v>8.0818650000000005</v>
          </cell>
          <cell r="AF2003">
            <v>49.709670000000003</v>
          </cell>
        </row>
        <row r="2004">
          <cell r="A2004" t="str">
            <v>SEPINGGAN - BASE2. Middle Value</v>
          </cell>
          <cell r="B2004" t="str">
            <v>Oil-Gas</v>
          </cell>
          <cell r="C2004" t="str">
            <v>2. Middle Value</v>
          </cell>
          <cell r="D2004" t="str">
            <v>SEPINGGAN - BASE</v>
          </cell>
          <cell r="E2004" t="str">
            <v>SEPINGGAN</v>
          </cell>
          <cell r="F2004" t="str">
            <v>E0. On Production</v>
          </cell>
          <cell r="G2004" t="str">
            <v>PT PERTAMINA HULU KALIMANTAN TIMUR</v>
          </cell>
          <cell r="H2004">
            <v>632</v>
          </cell>
          <cell r="I2004">
            <v>3.573</v>
          </cell>
          <cell r="K2004">
            <v>1863</v>
          </cell>
          <cell r="L2004">
            <v>155</v>
          </cell>
          <cell r="M2004">
            <v>0.22</v>
          </cell>
          <cell r="N2004" t="str">
            <v/>
          </cell>
          <cell r="O2004">
            <v>0</v>
          </cell>
          <cell r="P2004" t="str">
            <v/>
          </cell>
          <cell r="Q2004">
            <v>0.22159010000000001</v>
          </cell>
          <cell r="R2004">
            <v>471.42880000000002</v>
          </cell>
          <cell r="S2004">
            <v>0.67086449999999997</v>
          </cell>
          <cell r="T2004">
            <v>0.77107360000000003</v>
          </cell>
          <cell r="U2004">
            <v>54.037731481656436</v>
          </cell>
          <cell r="V2004">
            <v>7.2950629641158046E-2</v>
          </cell>
          <cell r="AA2004">
            <v>0.2656558</v>
          </cell>
          <cell r="AB2004">
            <v>14.536250000000001</v>
          </cell>
          <cell r="AC2004">
            <v>0.34517910000000002</v>
          </cell>
          <cell r="AD2004">
            <v>218.15319120000001</v>
          </cell>
          <cell r="AE2004">
            <v>8.0818650000000005</v>
          </cell>
          <cell r="AF2004">
            <v>49.709670000000003</v>
          </cell>
        </row>
        <row r="2005">
          <cell r="A2005" t="str">
            <v>SEPINGGAN - BASE3. High Value</v>
          </cell>
          <cell r="B2005" t="str">
            <v>Oil-Gas</v>
          </cell>
          <cell r="C2005" t="str">
            <v>3. High Value</v>
          </cell>
          <cell r="D2005" t="str">
            <v>SEPINGGAN - BASE</v>
          </cell>
          <cell r="E2005" t="str">
            <v>SEPINGGAN</v>
          </cell>
          <cell r="F2005" t="str">
            <v>E0. On Production</v>
          </cell>
          <cell r="G2005" t="str">
            <v>PT PERTAMINA HULU KALIMANTAN TIMUR</v>
          </cell>
          <cell r="H2005">
            <v>725.5</v>
          </cell>
          <cell r="I2005">
            <v>5.84</v>
          </cell>
          <cell r="K2005">
            <v>1863</v>
          </cell>
          <cell r="L2005">
            <v>155</v>
          </cell>
          <cell r="M2005">
            <v>0.22</v>
          </cell>
          <cell r="N2005" t="str">
            <v/>
          </cell>
          <cell r="O2005">
            <v>0</v>
          </cell>
          <cell r="P2005" t="str">
            <v/>
          </cell>
          <cell r="Q2005">
            <v>0.22159010000000001</v>
          </cell>
          <cell r="R2005">
            <v>471.42880000000002</v>
          </cell>
          <cell r="S2005">
            <v>0.67086449999999997</v>
          </cell>
          <cell r="T2005">
            <v>0.77107360000000003</v>
          </cell>
          <cell r="U2005">
            <v>54.037731481656436</v>
          </cell>
          <cell r="V2005">
            <v>7.2950629641158046E-2</v>
          </cell>
          <cell r="AA2005">
            <v>0.2656558</v>
          </cell>
          <cell r="AB2005">
            <v>14.536250000000001</v>
          </cell>
          <cell r="AC2005">
            <v>0.34517910000000002</v>
          </cell>
          <cell r="AD2005">
            <v>250.42743705000001</v>
          </cell>
          <cell r="AE2005">
            <v>8.0818650000000005</v>
          </cell>
          <cell r="AF2005">
            <v>49.709670000000003</v>
          </cell>
        </row>
        <row r="2006">
          <cell r="A2006" t="str">
            <v>SEPINGGAN PHASE 11. Low Value</v>
          </cell>
          <cell r="B2006" t="str">
            <v>Oil-Gas</v>
          </cell>
          <cell r="C2006" t="str">
            <v>1. Low Value</v>
          </cell>
          <cell r="D2006" t="str">
            <v>SEPINGGAN PHASE 1</v>
          </cell>
          <cell r="E2006" t="str">
            <v>SEPINGGAN</v>
          </cell>
          <cell r="F2006" t="str">
            <v>E2. Under Development</v>
          </cell>
          <cell r="G2006" t="str">
            <v>PT PERTAMINA HULU KALIMANTAN TIMUR</v>
          </cell>
          <cell r="H2006">
            <v>541.6</v>
          </cell>
          <cell r="I2006">
            <v>4.3470000000000004</v>
          </cell>
          <cell r="K2006">
            <v>1863</v>
          </cell>
          <cell r="L2006">
            <v>155</v>
          </cell>
          <cell r="M2006">
            <v>0.22</v>
          </cell>
          <cell r="N2006" t="str">
            <v/>
          </cell>
          <cell r="O2006">
            <v>0</v>
          </cell>
          <cell r="P2006" t="str">
            <v/>
          </cell>
          <cell r="Q2006">
            <v>0.22159010000000001</v>
          </cell>
          <cell r="R2006">
            <v>471.42880000000002</v>
          </cell>
          <cell r="S2006">
            <v>0.67086449999999997</v>
          </cell>
          <cell r="T2006">
            <v>0.77107360000000003</v>
          </cell>
          <cell r="U2006">
            <v>54.037731481656436</v>
          </cell>
          <cell r="V2006">
            <v>7.2950629641158046E-2</v>
          </cell>
          <cell r="AA2006">
            <v>0.2656558</v>
          </cell>
          <cell r="AB2006">
            <v>14.536250000000001</v>
          </cell>
          <cell r="AC2006">
            <v>0.34517910000000002</v>
          </cell>
          <cell r="AD2006">
            <v>186.94900056000003</v>
          </cell>
          <cell r="AE2006">
            <v>8.0818650000000005</v>
          </cell>
          <cell r="AF2006">
            <v>49.709670000000003</v>
          </cell>
        </row>
        <row r="2007">
          <cell r="A2007" t="str">
            <v>SEPINGGAN PHASE 12. Middle Value</v>
          </cell>
          <cell r="B2007" t="str">
            <v>Oil-Gas</v>
          </cell>
          <cell r="C2007" t="str">
            <v>2. Middle Value</v>
          </cell>
          <cell r="D2007" t="str">
            <v>SEPINGGAN PHASE 1</v>
          </cell>
          <cell r="E2007" t="str">
            <v>SEPINGGAN</v>
          </cell>
          <cell r="F2007" t="str">
            <v>E2. Under Development</v>
          </cell>
          <cell r="G2007" t="str">
            <v>PT PERTAMINA HULU KALIMANTAN TIMUR</v>
          </cell>
          <cell r="H2007">
            <v>632</v>
          </cell>
          <cell r="I2007">
            <v>7.6829999999999998</v>
          </cell>
          <cell r="K2007">
            <v>1863</v>
          </cell>
          <cell r="L2007">
            <v>155</v>
          </cell>
          <cell r="M2007">
            <v>0.22</v>
          </cell>
          <cell r="N2007" t="str">
            <v/>
          </cell>
          <cell r="O2007">
            <v>0</v>
          </cell>
          <cell r="P2007" t="str">
            <v/>
          </cell>
          <cell r="Q2007">
            <v>0.22159010000000001</v>
          </cell>
          <cell r="R2007">
            <v>471.42880000000002</v>
          </cell>
          <cell r="S2007">
            <v>0.67086449999999997</v>
          </cell>
          <cell r="T2007">
            <v>0.77107360000000003</v>
          </cell>
          <cell r="U2007">
            <v>54.037731481656436</v>
          </cell>
          <cell r="V2007">
            <v>7.2950629641158046E-2</v>
          </cell>
          <cell r="AA2007">
            <v>0.2656558</v>
          </cell>
          <cell r="AB2007">
            <v>14.536250000000001</v>
          </cell>
          <cell r="AC2007">
            <v>0.34517910000000002</v>
          </cell>
          <cell r="AD2007">
            <v>218.15319120000001</v>
          </cell>
          <cell r="AE2007">
            <v>8.0818650000000005</v>
          </cell>
          <cell r="AF2007">
            <v>49.709670000000003</v>
          </cell>
        </row>
        <row r="2008">
          <cell r="A2008" t="str">
            <v>PHE 5 - BASE1. Low Value</v>
          </cell>
          <cell r="B2008" t="str">
            <v>Gas</v>
          </cell>
          <cell r="C2008" t="str">
            <v>1. Low Value</v>
          </cell>
          <cell r="D2008" t="str">
            <v>PHE 5 - BASE</v>
          </cell>
          <cell r="E2008" t="str">
            <v>PHE 5</v>
          </cell>
          <cell r="F2008" t="str">
            <v>E0. On Production</v>
          </cell>
          <cell r="G2008" t="str">
            <v>PT PERTAMINA HULU ENERGI WEST MADURA OFFSHORE</v>
          </cell>
          <cell r="H2008">
            <v>132.45099999999999</v>
          </cell>
          <cell r="K2008">
            <v>4865</v>
          </cell>
          <cell r="L2008">
            <v>91.300000000000011</v>
          </cell>
          <cell r="M2008">
            <v>0.25</v>
          </cell>
          <cell r="N2008">
            <v>160</v>
          </cell>
          <cell r="P2008" t="str">
            <v/>
          </cell>
          <cell r="Q2008">
            <v>0.24287819999999999</v>
          </cell>
          <cell r="R2008">
            <v>231.4837</v>
          </cell>
          <cell r="S2008">
            <v>0.6430979</v>
          </cell>
          <cell r="T2008">
            <v>0.65366690000000005</v>
          </cell>
          <cell r="U2008">
            <v>23.634288710474582</v>
          </cell>
          <cell r="V2008">
            <v>3.1906155111920395E-2</v>
          </cell>
          <cell r="AA2008">
            <v>40.943390000000001</v>
          </cell>
          <cell r="AB2008">
            <v>23.882370000000002</v>
          </cell>
          <cell r="AC2008">
            <v>0.70253399999999999</v>
          </cell>
          <cell r="AD2008">
            <v>93.051330833999998</v>
          </cell>
          <cell r="AE2008">
            <v>18.432639999999999</v>
          </cell>
          <cell r="AF2008">
            <v>34.345979999999997</v>
          </cell>
        </row>
        <row r="2009">
          <cell r="A2009" t="str">
            <v>PHE 5 - BASE2. Middle Value</v>
          </cell>
          <cell r="B2009" t="str">
            <v>Gas</v>
          </cell>
          <cell r="C2009" t="str">
            <v>2. Middle Value</v>
          </cell>
          <cell r="D2009" t="str">
            <v>PHE 5 - BASE</v>
          </cell>
          <cell r="E2009" t="str">
            <v>PHE 5</v>
          </cell>
          <cell r="F2009" t="str">
            <v>E0. On Production</v>
          </cell>
          <cell r="G2009" t="str">
            <v>PT PERTAMINA HULU ENERGI WEST MADURA OFFSHORE</v>
          </cell>
          <cell r="H2009">
            <v>132.45099999999999</v>
          </cell>
          <cell r="K2009">
            <v>4865</v>
          </cell>
          <cell r="L2009">
            <v>91.300000000000011</v>
          </cell>
          <cell r="M2009">
            <v>0.25</v>
          </cell>
          <cell r="N2009">
            <v>160</v>
          </cell>
          <cell r="P2009" t="str">
            <v/>
          </cell>
          <cell r="Q2009">
            <v>0.24287819999999999</v>
          </cell>
          <cell r="R2009">
            <v>231.4837</v>
          </cell>
          <cell r="S2009">
            <v>0.6430979</v>
          </cell>
          <cell r="T2009">
            <v>0.65366690000000005</v>
          </cell>
          <cell r="U2009">
            <v>23.634288710474582</v>
          </cell>
          <cell r="V2009">
            <v>3.1906155111920395E-2</v>
          </cell>
          <cell r="AA2009">
            <v>40.943390000000001</v>
          </cell>
          <cell r="AB2009">
            <v>23.882370000000002</v>
          </cell>
          <cell r="AC2009">
            <v>0.70253399999999999</v>
          </cell>
          <cell r="AD2009">
            <v>93.051330833999998</v>
          </cell>
          <cell r="AE2009">
            <v>18.432639999999999</v>
          </cell>
          <cell r="AF2009">
            <v>34.345979999999997</v>
          </cell>
        </row>
        <row r="2010">
          <cell r="A2010" t="str">
            <v>PHE 5 - BASE3. High Value</v>
          </cell>
          <cell r="B2010" t="str">
            <v>Gas</v>
          </cell>
          <cell r="C2010" t="str">
            <v>3. High Value</v>
          </cell>
          <cell r="D2010" t="str">
            <v>PHE 5 - BASE</v>
          </cell>
          <cell r="E2010" t="str">
            <v>PHE 5</v>
          </cell>
          <cell r="F2010" t="str">
            <v>E0. On Production</v>
          </cell>
          <cell r="G2010" t="str">
            <v>PT PERTAMINA HULU ENERGI WEST MADURA OFFSHORE</v>
          </cell>
          <cell r="H2010">
            <v>132.45099999999999</v>
          </cell>
          <cell r="K2010">
            <v>4865</v>
          </cell>
          <cell r="L2010">
            <v>91.300000000000011</v>
          </cell>
          <cell r="M2010">
            <v>0.25</v>
          </cell>
          <cell r="N2010">
            <v>160</v>
          </cell>
          <cell r="P2010" t="str">
            <v/>
          </cell>
          <cell r="Q2010">
            <v>0.24287819999999999</v>
          </cell>
          <cell r="R2010">
            <v>231.4837</v>
          </cell>
          <cell r="S2010">
            <v>0.6430979</v>
          </cell>
          <cell r="T2010">
            <v>0.65366690000000005</v>
          </cell>
          <cell r="U2010">
            <v>23.634288710474582</v>
          </cell>
          <cell r="V2010">
            <v>3.1906155111920395E-2</v>
          </cell>
          <cell r="AA2010">
            <v>40.943390000000001</v>
          </cell>
          <cell r="AB2010">
            <v>23.882370000000002</v>
          </cell>
          <cell r="AC2010">
            <v>0.70253399999999999</v>
          </cell>
          <cell r="AD2010">
            <v>93.051330833999998</v>
          </cell>
          <cell r="AE2010">
            <v>18.432639999999999</v>
          </cell>
          <cell r="AF2010">
            <v>34.345979999999997</v>
          </cell>
        </row>
        <row r="2011">
          <cell r="A2011" t="str">
            <v>SEPINGGAN PHASE 13. High Value</v>
          </cell>
          <cell r="B2011" t="str">
            <v>Oil-Gas</v>
          </cell>
          <cell r="C2011" t="str">
            <v>3. High Value</v>
          </cell>
          <cell r="D2011" t="str">
            <v>SEPINGGAN PHASE 1</v>
          </cell>
          <cell r="E2011" t="str">
            <v>SEPINGGAN</v>
          </cell>
          <cell r="F2011" t="str">
            <v>E2. Under Development</v>
          </cell>
          <cell r="G2011" t="str">
            <v>PT PERTAMINA HULU KALIMANTAN TIMUR</v>
          </cell>
          <cell r="H2011">
            <v>725.5</v>
          </cell>
          <cell r="I2011">
            <v>9.2189999999999994</v>
          </cell>
          <cell r="K2011">
            <v>1863</v>
          </cell>
          <cell r="L2011">
            <v>155</v>
          </cell>
          <cell r="M2011">
            <v>0.22</v>
          </cell>
          <cell r="N2011" t="str">
            <v/>
          </cell>
          <cell r="O2011">
            <v>0</v>
          </cell>
          <cell r="P2011" t="str">
            <v/>
          </cell>
          <cell r="Q2011">
            <v>0.22159010000000001</v>
          </cell>
          <cell r="R2011">
            <v>471.42880000000002</v>
          </cell>
          <cell r="S2011">
            <v>0.67086449999999997</v>
          </cell>
          <cell r="T2011">
            <v>0.77107360000000003</v>
          </cell>
          <cell r="U2011">
            <v>54.037731481656436</v>
          </cell>
          <cell r="V2011">
            <v>7.2950629641158046E-2</v>
          </cell>
          <cell r="AA2011">
            <v>0.2656558</v>
          </cell>
          <cell r="AB2011">
            <v>14.536250000000001</v>
          </cell>
          <cell r="AC2011">
            <v>0.34517910000000002</v>
          </cell>
          <cell r="AD2011">
            <v>250.42743705000001</v>
          </cell>
          <cell r="AE2011">
            <v>8.0818650000000005</v>
          </cell>
          <cell r="AF2011">
            <v>49.709670000000003</v>
          </cell>
        </row>
        <row r="2012">
          <cell r="A2012" t="str">
            <v>SERANG - BASE1. Low Value</v>
          </cell>
          <cell r="B2012" t="str">
            <v>Oil-Gas</v>
          </cell>
          <cell r="C2012" t="str">
            <v>1. Low Value</v>
          </cell>
          <cell r="D2012" t="str">
            <v>SERANG - BASE</v>
          </cell>
          <cell r="E2012" t="str">
            <v>SERANG</v>
          </cell>
          <cell r="F2012" t="str">
            <v>E0. On Production</v>
          </cell>
          <cell r="G2012" t="str">
            <v>PT PERTAMINA HULU KALIMANTAN TIMUR</v>
          </cell>
          <cell r="H2012">
            <v>678.6</v>
          </cell>
          <cell r="I2012">
            <v>0.97799999999999998</v>
          </cell>
          <cell r="K2012">
            <v>10013</v>
          </cell>
          <cell r="L2012" t="str">
            <v/>
          </cell>
          <cell r="N2012" t="str">
            <v/>
          </cell>
          <cell r="P2012" t="str">
            <v/>
          </cell>
          <cell r="Q2012">
            <v>0.1478621</v>
          </cell>
          <cell r="R2012">
            <v>17.189070000000001</v>
          </cell>
          <cell r="S2012">
            <v>0.70346299999999995</v>
          </cell>
          <cell r="T2012">
            <v>0.80313579999999996</v>
          </cell>
          <cell r="U2012">
            <v>1.4359505855810448</v>
          </cell>
          <cell r="V2012">
            <v>1.9385251097612469E-3</v>
          </cell>
          <cell r="AA2012">
            <v>329.55889999999999</v>
          </cell>
          <cell r="AB2012">
            <v>23.30696</v>
          </cell>
          <cell r="AC2012">
            <v>0.41445710000000002</v>
          </cell>
          <cell r="AD2012">
            <v>281.25058806000004</v>
          </cell>
          <cell r="AE2012">
            <v>35.32817</v>
          </cell>
          <cell r="AF2012">
            <v>147.7492</v>
          </cell>
        </row>
        <row r="2013">
          <cell r="A2013" t="str">
            <v>SERANG - BASE2. Middle Value</v>
          </cell>
          <cell r="B2013" t="str">
            <v>Oil-Gas</v>
          </cell>
          <cell r="C2013" t="str">
            <v>2. Middle Value</v>
          </cell>
          <cell r="D2013" t="str">
            <v>SERANG - BASE</v>
          </cell>
          <cell r="E2013" t="str">
            <v>SERANG</v>
          </cell>
          <cell r="F2013" t="str">
            <v>E0. On Production</v>
          </cell>
          <cell r="G2013" t="str">
            <v>PT PERTAMINA HULU KALIMANTAN TIMUR</v>
          </cell>
          <cell r="H2013">
            <v>769.3</v>
          </cell>
          <cell r="I2013">
            <v>1.496</v>
          </cell>
          <cell r="K2013">
            <v>10013</v>
          </cell>
          <cell r="L2013" t="str">
            <v/>
          </cell>
          <cell r="N2013" t="str">
            <v/>
          </cell>
          <cell r="P2013" t="str">
            <v/>
          </cell>
          <cell r="Q2013">
            <v>0.1478621</v>
          </cell>
          <cell r="R2013">
            <v>17.189070000000001</v>
          </cell>
          <cell r="S2013">
            <v>0.70346299999999995</v>
          </cell>
          <cell r="T2013">
            <v>0.80313579999999996</v>
          </cell>
          <cell r="U2013">
            <v>1.4359505855810448</v>
          </cell>
          <cell r="V2013">
            <v>1.9385251097612469E-3</v>
          </cell>
          <cell r="AA2013">
            <v>329.55889999999999</v>
          </cell>
          <cell r="AB2013">
            <v>23.30696</v>
          </cell>
          <cell r="AC2013">
            <v>0.41445710000000002</v>
          </cell>
          <cell r="AD2013">
            <v>318.84184703</v>
          </cell>
          <cell r="AE2013">
            <v>35.32817</v>
          </cell>
          <cell r="AF2013">
            <v>147.7492</v>
          </cell>
        </row>
        <row r="2014">
          <cell r="A2014" t="str">
            <v>SERANG - BASE3. High Value</v>
          </cell>
          <cell r="B2014" t="str">
            <v>Oil-Gas</v>
          </cell>
          <cell r="C2014" t="str">
            <v>3. High Value</v>
          </cell>
          <cell r="D2014" t="str">
            <v>SERANG - BASE</v>
          </cell>
          <cell r="E2014" t="str">
            <v>SERANG</v>
          </cell>
          <cell r="F2014" t="str">
            <v>E0. On Production</v>
          </cell>
          <cell r="G2014" t="str">
            <v>PT PERTAMINA HULU KALIMANTAN TIMUR</v>
          </cell>
          <cell r="H2014">
            <v>833.3</v>
          </cell>
          <cell r="I2014">
            <v>4.0270000000000001</v>
          </cell>
          <cell r="K2014">
            <v>10013</v>
          </cell>
          <cell r="L2014" t="str">
            <v/>
          </cell>
          <cell r="N2014" t="str">
            <v/>
          </cell>
          <cell r="P2014" t="str">
            <v/>
          </cell>
          <cell r="Q2014">
            <v>0.1478621</v>
          </cell>
          <cell r="R2014">
            <v>17.189070000000001</v>
          </cell>
          <cell r="S2014">
            <v>0.70346299999999995</v>
          </cell>
          <cell r="T2014">
            <v>0.80313579999999996</v>
          </cell>
          <cell r="U2014">
            <v>1.4359505855810448</v>
          </cell>
          <cell r="V2014">
            <v>1.9385251097612469E-3</v>
          </cell>
          <cell r="AA2014">
            <v>329.55889999999999</v>
          </cell>
          <cell r="AB2014">
            <v>23.30696</v>
          </cell>
          <cell r="AC2014">
            <v>0.41445710000000002</v>
          </cell>
          <cell r="AD2014">
            <v>345.36710142999999</v>
          </cell>
          <cell r="AE2014">
            <v>35.32817</v>
          </cell>
          <cell r="AF2014">
            <v>147.7492</v>
          </cell>
        </row>
        <row r="2015">
          <cell r="A2015" t="str">
            <v>SERANG JAYA - BASE1. Low Value</v>
          </cell>
          <cell r="B2015" t="str">
            <v>Oil-Gas</v>
          </cell>
          <cell r="C2015" t="str">
            <v>1. Low Value</v>
          </cell>
          <cell r="D2015" t="str">
            <v>SERANG JAYA - BASE</v>
          </cell>
          <cell r="E2015" t="str">
            <v>SERANG JAYA</v>
          </cell>
          <cell r="F2015" t="str">
            <v>E7. Production Not Viable</v>
          </cell>
          <cell r="G2015" t="str">
            <v>PT PERTAMINA EP</v>
          </cell>
          <cell r="H2015">
            <v>121.845</v>
          </cell>
          <cell r="K2015">
            <v>3445</v>
          </cell>
          <cell r="L2015">
            <v>91</v>
          </cell>
          <cell r="M2015">
            <v>0.2</v>
          </cell>
          <cell r="N2015">
            <v>11.1</v>
          </cell>
          <cell r="P2015">
            <v>0.91</v>
          </cell>
          <cell r="Q2015">
            <v>0.20494370000000001</v>
          </cell>
          <cell r="R2015">
            <v>20.747769999999999</v>
          </cell>
          <cell r="S2015">
            <v>0.59744520000000001</v>
          </cell>
          <cell r="T2015">
            <v>0.90924249999999995</v>
          </cell>
          <cell r="U2015">
            <v>2.309850123307267</v>
          </cell>
          <cell r="V2015">
            <v>3.118284506986977E-3</v>
          </cell>
          <cell r="AA2015">
            <v>88.248940000000005</v>
          </cell>
          <cell r="AB2015">
            <v>14.645569999999999</v>
          </cell>
          <cell r="AC2015">
            <v>0.34373870000000001</v>
          </cell>
          <cell r="AD2015">
            <v>41.882841901500001</v>
          </cell>
          <cell r="AE2015">
            <v>9.1030200000000008</v>
          </cell>
          <cell r="AF2015">
            <v>20.017230000000001</v>
          </cell>
        </row>
        <row r="2016">
          <cell r="A2016" t="str">
            <v>SERANG JAYA - BASE2. Middle Value</v>
          </cell>
          <cell r="B2016" t="str">
            <v>Oil-Gas</v>
          </cell>
          <cell r="C2016" t="str">
            <v>2. Middle Value</v>
          </cell>
          <cell r="D2016" t="str">
            <v>SERANG JAYA - BASE</v>
          </cell>
          <cell r="E2016" t="str">
            <v>SERANG JAYA</v>
          </cell>
          <cell r="F2016" t="str">
            <v>E7. Production Not Viable</v>
          </cell>
          <cell r="G2016" t="str">
            <v>PT PERTAMINA EP</v>
          </cell>
          <cell r="H2016">
            <v>121.845</v>
          </cell>
          <cell r="K2016">
            <v>3445</v>
          </cell>
          <cell r="L2016">
            <v>91</v>
          </cell>
          <cell r="M2016">
            <v>0.2</v>
          </cell>
          <cell r="N2016">
            <v>11.1</v>
          </cell>
          <cell r="P2016">
            <v>0.91</v>
          </cell>
          <cell r="Q2016">
            <v>0.20494370000000001</v>
          </cell>
          <cell r="R2016">
            <v>20.747769999999999</v>
          </cell>
          <cell r="S2016">
            <v>0.59744520000000001</v>
          </cell>
          <cell r="T2016">
            <v>0.90924249999999995</v>
          </cell>
          <cell r="U2016">
            <v>2.309850123307267</v>
          </cell>
          <cell r="V2016">
            <v>3.118284506986977E-3</v>
          </cell>
          <cell r="AA2016">
            <v>88.248940000000005</v>
          </cell>
          <cell r="AB2016">
            <v>14.645569999999999</v>
          </cell>
          <cell r="AC2016">
            <v>0.34373870000000001</v>
          </cell>
          <cell r="AD2016">
            <v>41.882841901500001</v>
          </cell>
          <cell r="AE2016">
            <v>9.1030200000000008</v>
          </cell>
          <cell r="AF2016">
            <v>20.017230000000001</v>
          </cell>
        </row>
        <row r="2017">
          <cell r="A2017" t="str">
            <v>TERANG - BASE1. Low Value</v>
          </cell>
          <cell r="B2017" t="str">
            <v>Gas</v>
          </cell>
          <cell r="C2017" t="str">
            <v>1. Low Value</v>
          </cell>
          <cell r="D2017" t="str">
            <v>TERANG - BASE</v>
          </cell>
          <cell r="E2017" t="str">
            <v>TERANG</v>
          </cell>
          <cell r="F2017" t="str">
            <v>E1. Production on Hold</v>
          </cell>
          <cell r="G2017" t="str">
            <v>KANGEAN ENERGY INDONESIA LTD.</v>
          </cell>
          <cell r="H2017">
            <v>740</v>
          </cell>
          <cell r="K2017">
            <v>2200</v>
          </cell>
          <cell r="L2017">
            <v>50.6</v>
          </cell>
          <cell r="M2017">
            <v>0.45499999999999996</v>
          </cell>
          <cell r="N2017">
            <v>300</v>
          </cell>
          <cell r="O2017">
            <v>0</v>
          </cell>
          <cell r="P2017" t="str">
            <v/>
          </cell>
          <cell r="Q2017">
            <v>0.43938959999999999</v>
          </cell>
          <cell r="R2017">
            <v>271.82330000000002</v>
          </cell>
          <cell r="S2017">
            <v>0.456063</v>
          </cell>
          <cell r="T2017">
            <v>0.77406489999999994</v>
          </cell>
          <cell r="U2017">
            <v>42.16369551809202</v>
          </cell>
          <cell r="V2017">
            <v>5.6920748738074171E-2</v>
          </cell>
          <cell r="X2017">
            <v>467.18013628150129</v>
          </cell>
          <cell r="AA2017">
            <v>8.8046939999999996</v>
          </cell>
          <cell r="AB2017">
            <v>28.776540000000001</v>
          </cell>
          <cell r="AC2017">
            <v>0.76483789999999996</v>
          </cell>
          <cell r="AD2017">
            <v>565.98004600000002</v>
          </cell>
          <cell r="AE2017">
            <v>87.465069999999997</v>
          </cell>
          <cell r="AF2017">
            <v>467.25470000000001</v>
          </cell>
        </row>
        <row r="2018">
          <cell r="A2018" t="str">
            <v>TERANG - BASE2. Middle Value</v>
          </cell>
          <cell r="B2018" t="str">
            <v>Gas</v>
          </cell>
          <cell r="C2018" t="str">
            <v>2. Middle Value</v>
          </cell>
          <cell r="D2018" t="str">
            <v>TERANG - BASE</v>
          </cell>
          <cell r="E2018" t="str">
            <v>TERANG</v>
          </cell>
          <cell r="F2018" t="str">
            <v>E1. Production on Hold</v>
          </cell>
          <cell r="G2018" t="str">
            <v>KANGEAN ENERGY INDONESIA LTD.</v>
          </cell>
          <cell r="H2018">
            <v>750</v>
          </cell>
          <cell r="K2018">
            <v>2200</v>
          </cell>
          <cell r="L2018">
            <v>50.6</v>
          </cell>
          <cell r="M2018">
            <v>0.45499999999999996</v>
          </cell>
          <cell r="N2018">
            <v>300</v>
          </cell>
          <cell r="O2018">
            <v>0</v>
          </cell>
          <cell r="P2018" t="str">
            <v/>
          </cell>
          <cell r="Q2018">
            <v>0.43938959999999999</v>
          </cell>
          <cell r="R2018">
            <v>271.82330000000002</v>
          </cell>
          <cell r="S2018">
            <v>0.456063</v>
          </cell>
          <cell r="T2018">
            <v>0.77406489999999994</v>
          </cell>
          <cell r="U2018">
            <v>42.16369551809202</v>
          </cell>
          <cell r="V2018">
            <v>5.6920748738074171E-2</v>
          </cell>
          <cell r="X2018">
            <v>467.18013628150129</v>
          </cell>
          <cell r="AA2018">
            <v>8.8046939999999996</v>
          </cell>
          <cell r="AB2018">
            <v>28.776540000000001</v>
          </cell>
          <cell r="AC2018">
            <v>0.76483789999999996</v>
          </cell>
          <cell r="AD2018">
            <v>573.62842499999999</v>
          </cell>
          <cell r="AE2018">
            <v>87.465069999999997</v>
          </cell>
          <cell r="AF2018">
            <v>467.25470000000001</v>
          </cell>
        </row>
        <row r="2019">
          <cell r="A2019" t="str">
            <v>TERANG - BASE3. High Value</v>
          </cell>
          <cell r="B2019" t="str">
            <v>Gas</v>
          </cell>
          <cell r="C2019" t="str">
            <v>3. High Value</v>
          </cell>
          <cell r="D2019" t="str">
            <v>TERANG - BASE</v>
          </cell>
          <cell r="E2019" t="str">
            <v>TERANG</v>
          </cell>
          <cell r="F2019" t="str">
            <v>E1. Production on Hold</v>
          </cell>
          <cell r="G2019" t="str">
            <v>KANGEAN ENERGY INDONESIA LTD.</v>
          </cell>
          <cell r="H2019">
            <v>790</v>
          </cell>
          <cell r="K2019">
            <v>2200</v>
          </cell>
          <cell r="L2019">
            <v>50.6</v>
          </cell>
          <cell r="M2019">
            <v>0.45499999999999996</v>
          </cell>
          <cell r="N2019">
            <v>300</v>
          </cell>
          <cell r="O2019">
            <v>0</v>
          </cell>
          <cell r="P2019" t="str">
            <v/>
          </cell>
          <cell r="Q2019">
            <v>0.43938959999999999</v>
          </cell>
          <cell r="R2019">
            <v>271.82330000000002</v>
          </cell>
          <cell r="S2019">
            <v>0.456063</v>
          </cell>
          <cell r="T2019">
            <v>0.77406489999999994</v>
          </cell>
          <cell r="U2019">
            <v>42.16369551809202</v>
          </cell>
          <cell r="V2019">
            <v>5.6920748738074171E-2</v>
          </cell>
          <cell r="X2019">
            <v>467.18013628150129</v>
          </cell>
          <cell r="AA2019">
            <v>8.8046939999999996</v>
          </cell>
          <cell r="AB2019">
            <v>28.776540000000001</v>
          </cell>
          <cell r="AC2019">
            <v>0.76483789999999996</v>
          </cell>
          <cell r="AD2019">
            <v>604.22194100000002</v>
          </cell>
          <cell r="AE2019">
            <v>87.465069999999997</v>
          </cell>
          <cell r="AF2019">
            <v>467.25470000000001</v>
          </cell>
        </row>
        <row r="2020">
          <cell r="A2020" t="str">
            <v>SERANG JAYA - BASE3. High Value</v>
          </cell>
          <cell r="B2020" t="str">
            <v>Oil-Gas</v>
          </cell>
          <cell r="C2020" t="str">
            <v>3. High Value</v>
          </cell>
          <cell r="D2020" t="str">
            <v>SERANG JAYA - BASE</v>
          </cell>
          <cell r="E2020" t="str">
            <v>SERANG JAYA</v>
          </cell>
          <cell r="F2020" t="str">
            <v>E7. Production Not Viable</v>
          </cell>
          <cell r="G2020" t="str">
            <v>PT PERTAMINA EP</v>
          </cell>
          <cell r="H2020">
            <v>121.845</v>
          </cell>
          <cell r="K2020">
            <v>3445</v>
          </cell>
          <cell r="L2020">
            <v>91</v>
          </cell>
          <cell r="M2020">
            <v>0.2</v>
          </cell>
          <cell r="N2020">
            <v>11.1</v>
          </cell>
          <cell r="P2020">
            <v>0.91</v>
          </cell>
          <cell r="Q2020">
            <v>0.20494370000000001</v>
          </cell>
          <cell r="R2020">
            <v>20.747769999999999</v>
          </cell>
          <cell r="S2020">
            <v>0.59744520000000001</v>
          </cell>
          <cell r="T2020">
            <v>0.90924249999999995</v>
          </cell>
          <cell r="U2020">
            <v>2.309850123307267</v>
          </cell>
          <cell r="V2020">
            <v>3.118284506986977E-3</v>
          </cell>
          <cell r="AA2020">
            <v>88.248940000000005</v>
          </cell>
          <cell r="AB2020">
            <v>14.645569999999999</v>
          </cell>
          <cell r="AC2020">
            <v>0.34373870000000001</v>
          </cell>
          <cell r="AD2020">
            <v>41.882841901500001</v>
          </cell>
          <cell r="AE2020">
            <v>9.1030200000000008</v>
          </cell>
          <cell r="AF2020">
            <v>20.017230000000001</v>
          </cell>
        </row>
        <row r="2021">
          <cell r="A2021" t="str">
            <v>PENGEMBANGAN LAPANGAN SERANG JAYA POFD1. Low Value</v>
          </cell>
          <cell r="B2021" t="str">
            <v>Oil-Gas</v>
          </cell>
          <cell r="C2021" t="str">
            <v>1. Low Value</v>
          </cell>
          <cell r="D2021" t="str">
            <v>PENGEMBANGAN LAPANGAN SERANG JAYA POFD</v>
          </cell>
          <cell r="E2021" t="str">
            <v>SERANG JAYA</v>
          </cell>
          <cell r="F2021" t="str">
            <v>E5. Development Unclarified</v>
          </cell>
          <cell r="G2021" t="str">
            <v>PT PERTAMINA EP</v>
          </cell>
          <cell r="H2021">
            <v>121.845</v>
          </cell>
          <cell r="K2021">
            <v>3445</v>
          </cell>
          <cell r="L2021">
            <v>91</v>
          </cell>
          <cell r="M2021">
            <v>0.2</v>
          </cell>
          <cell r="N2021">
            <v>11.1</v>
          </cell>
          <cell r="P2021">
            <v>0.91</v>
          </cell>
          <cell r="Q2021">
            <v>0.20494370000000001</v>
          </cell>
          <cell r="R2021">
            <v>20.747769999999999</v>
          </cell>
          <cell r="S2021">
            <v>0.59744520000000001</v>
          </cell>
          <cell r="T2021">
            <v>0.90924249999999995</v>
          </cell>
          <cell r="U2021">
            <v>2.309850123307267</v>
          </cell>
          <cell r="V2021">
            <v>3.118284506986977E-3</v>
          </cell>
          <cell r="AA2021">
            <v>88.248940000000005</v>
          </cell>
          <cell r="AB2021">
            <v>14.645569999999999</v>
          </cell>
          <cell r="AC2021">
            <v>0.34373870000000001</v>
          </cell>
          <cell r="AD2021">
            <v>41.882841901500001</v>
          </cell>
          <cell r="AE2021">
            <v>9.1030200000000008</v>
          </cell>
          <cell r="AF2021">
            <v>20.017230000000001</v>
          </cell>
        </row>
        <row r="2022">
          <cell r="A2022" t="str">
            <v>PENGEMBANGAN LAPANGAN SERANG JAYA POFD2. Middle Value</v>
          </cell>
          <cell r="B2022" t="str">
            <v>Oil-Gas</v>
          </cell>
          <cell r="C2022" t="str">
            <v>2. Middle Value</v>
          </cell>
          <cell r="D2022" t="str">
            <v>PENGEMBANGAN LAPANGAN SERANG JAYA POFD</v>
          </cell>
          <cell r="E2022" t="str">
            <v>SERANG JAYA</v>
          </cell>
          <cell r="F2022" t="str">
            <v>E5. Development Unclarified</v>
          </cell>
          <cell r="G2022" t="str">
            <v>PT PERTAMINA EP</v>
          </cell>
          <cell r="H2022">
            <v>121.845</v>
          </cell>
          <cell r="K2022">
            <v>3445</v>
          </cell>
          <cell r="L2022">
            <v>91</v>
          </cell>
          <cell r="M2022">
            <v>0.2</v>
          </cell>
          <cell r="N2022">
            <v>11.1</v>
          </cell>
          <cell r="P2022">
            <v>0.91</v>
          </cell>
          <cell r="Q2022">
            <v>0.20494370000000001</v>
          </cell>
          <cell r="R2022">
            <v>20.747769999999999</v>
          </cell>
          <cell r="S2022">
            <v>0.59744520000000001</v>
          </cell>
          <cell r="T2022">
            <v>0.90924249999999995</v>
          </cell>
          <cell r="U2022">
            <v>2.309850123307267</v>
          </cell>
          <cell r="V2022">
            <v>3.118284506986977E-3</v>
          </cell>
          <cell r="AA2022">
            <v>88.248940000000005</v>
          </cell>
          <cell r="AB2022">
            <v>14.645569999999999</v>
          </cell>
          <cell r="AC2022">
            <v>0.34373870000000001</v>
          </cell>
          <cell r="AD2022">
            <v>41.882841901500001</v>
          </cell>
          <cell r="AE2022">
            <v>9.1030200000000008</v>
          </cell>
          <cell r="AF2022">
            <v>20.017230000000001</v>
          </cell>
        </row>
        <row r="2023">
          <cell r="A2023" t="str">
            <v>PENGEMBANGAN LAPANGAN SERANG JAYA POFD3. High Value</v>
          </cell>
          <cell r="B2023" t="str">
            <v>Oil-Gas</v>
          </cell>
          <cell r="C2023" t="str">
            <v>3. High Value</v>
          </cell>
          <cell r="D2023" t="str">
            <v>PENGEMBANGAN LAPANGAN SERANG JAYA POFD</v>
          </cell>
          <cell r="E2023" t="str">
            <v>SERANG JAYA</v>
          </cell>
          <cell r="F2023" t="str">
            <v>E5. Development Unclarified</v>
          </cell>
          <cell r="G2023" t="str">
            <v>PT PERTAMINA EP</v>
          </cell>
          <cell r="H2023">
            <v>121.845</v>
          </cell>
          <cell r="K2023">
            <v>3445</v>
          </cell>
          <cell r="L2023">
            <v>91</v>
          </cell>
          <cell r="M2023">
            <v>0.2</v>
          </cell>
          <cell r="N2023">
            <v>11.1</v>
          </cell>
          <cell r="P2023">
            <v>0.91</v>
          </cell>
          <cell r="Q2023">
            <v>0.20494370000000001</v>
          </cell>
          <cell r="R2023">
            <v>20.747769999999999</v>
          </cell>
          <cell r="S2023">
            <v>0.59744520000000001</v>
          </cell>
          <cell r="T2023">
            <v>0.90924249999999995</v>
          </cell>
          <cell r="U2023">
            <v>2.309850123307267</v>
          </cell>
          <cell r="V2023">
            <v>3.118284506986977E-3</v>
          </cell>
          <cell r="AA2023">
            <v>88.248940000000005</v>
          </cell>
          <cell r="AB2023">
            <v>14.645569999999999</v>
          </cell>
          <cell r="AC2023">
            <v>0.34373870000000001</v>
          </cell>
          <cell r="AD2023">
            <v>41.882841901500001</v>
          </cell>
          <cell r="AE2023">
            <v>9.1030200000000008</v>
          </cell>
          <cell r="AF2023">
            <v>20.017230000000001</v>
          </cell>
        </row>
        <row r="2024">
          <cell r="A2024" t="str">
            <v>SERDANG - BASE1. Low Value</v>
          </cell>
          <cell r="B2024" t="str">
            <v>Oil-Gas</v>
          </cell>
          <cell r="C2024" t="str">
            <v>1. Low Value</v>
          </cell>
          <cell r="D2024" t="str">
            <v>SERDANG - BASE</v>
          </cell>
          <cell r="E2024" t="str">
            <v>SERDANG</v>
          </cell>
          <cell r="F2024" t="str">
            <v>E7. Production Not Viable</v>
          </cell>
          <cell r="G2024" t="str">
            <v>PT MEDCO E&amp;P INDONESIA</v>
          </cell>
          <cell r="H2024">
            <v>15.506</v>
          </cell>
          <cell r="K2024">
            <v>1475</v>
          </cell>
          <cell r="L2024">
            <v>57.750000000000007</v>
          </cell>
          <cell r="M2024">
            <v>0.39</v>
          </cell>
          <cell r="N2024" t="str">
            <v/>
          </cell>
          <cell r="O2024">
            <v>0</v>
          </cell>
          <cell r="P2024" t="str">
            <v/>
          </cell>
          <cell r="Q2024">
            <v>0.38005430000000001</v>
          </cell>
          <cell r="R2024">
            <v>266.32190000000003</v>
          </cell>
          <cell r="S2024">
            <v>0.38027490000000003</v>
          </cell>
          <cell r="T2024">
            <v>0.60456379999999998</v>
          </cell>
          <cell r="U2024">
            <v>23.269782868410488</v>
          </cell>
          <cell r="V2024">
            <v>3.1414074301764947E-2</v>
          </cell>
          <cell r="AA2024">
            <v>22.026260000000001</v>
          </cell>
          <cell r="AB2024">
            <v>0.73219179999999995</v>
          </cell>
          <cell r="AC2024">
            <v>0.32618079999999999</v>
          </cell>
          <cell r="AD2024">
            <v>5.0577594848</v>
          </cell>
          <cell r="AE2024">
            <v>1.629613</v>
          </cell>
          <cell r="AF2024">
            <v>0.65265249999999997</v>
          </cell>
        </row>
        <row r="2025">
          <cell r="A2025" t="str">
            <v>SERDANG - BASE2. Middle Value</v>
          </cell>
          <cell r="B2025" t="str">
            <v>Oil-Gas</v>
          </cell>
          <cell r="C2025" t="str">
            <v>2. Middle Value</v>
          </cell>
          <cell r="D2025" t="str">
            <v>SERDANG - BASE</v>
          </cell>
          <cell r="E2025" t="str">
            <v>SERDANG</v>
          </cell>
          <cell r="F2025" t="str">
            <v>E7. Production Not Viable</v>
          </cell>
          <cell r="G2025" t="str">
            <v>PT MEDCO E&amp;P INDONESIA</v>
          </cell>
          <cell r="H2025">
            <v>15.506</v>
          </cell>
          <cell r="K2025">
            <v>1475</v>
          </cell>
          <cell r="L2025">
            <v>57.750000000000007</v>
          </cell>
          <cell r="M2025">
            <v>0.39</v>
          </cell>
          <cell r="N2025" t="str">
            <v/>
          </cell>
          <cell r="O2025">
            <v>0</v>
          </cell>
          <cell r="P2025" t="str">
            <v/>
          </cell>
          <cell r="Q2025">
            <v>0.38005430000000001</v>
          </cell>
          <cell r="R2025">
            <v>266.32190000000003</v>
          </cell>
          <cell r="S2025">
            <v>0.38027490000000003</v>
          </cell>
          <cell r="T2025">
            <v>0.60456379999999998</v>
          </cell>
          <cell r="U2025">
            <v>23.269782868410488</v>
          </cell>
          <cell r="V2025">
            <v>3.1414074301764947E-2</v>
          </cell>
          <cell r="AA2025">
            <v>22.026260000000001</v>
          </cell>
          <cell r="AB2025">
            <v>0.73219179999999995</v>
          </cell>
          <cell r="AC2025">
            <v>0.32618079999999999</v>
          </cell>
          <cell r="AD2025">
            <v>5.0577594848</v>
          </cell>
          <cell r="AE2025">
            <v>1.629613</v>
          </cell>
          <cell r="AF2025">
            <v>0.65265249999999997</v>
          </cell>
        </row>
        <row r="2026">
          <cell r="A2026" t="str">
            <v>SERDANG - BASE3. High Value</v>
          </cell>
          <cell r="B2026" t="str">
            <v>Oil-Gas</v>
          </cell>
          <cell r="C2026" t="str">
            <v>3. High Value</v>
          </cell>
          <cell r="D2026" t="str">
            <v>SERDANG - BASE</v>
          </cell>
          <cell r="E2026" t="str">
            <v>SERDANG</v>
          </cell>
          <cell r="F2026" t="str">
            <v>E7. Production Not Viable</v>
          </cell>
          <cell r="G2026" t="str">
            <v>PT MEDCO E&amp;P INDONESIA</v>
          </cell>
          <cell r="H2026">
            <v>15.506</v>
          </cell>
          <cell r="K2026">
            <v>1475</v>
          </cell>
          <cell r="L2026">
            <v>57.750000000000007</v>
          </cell>
          <cell r="M2026">
            <v>0.39</v>
          </cell>
          <cell r="N2026" t="str">
            <v/>
          </cell>
          <cell r="O2026">
            <v>0</v>
          </cell>
          <cell r="P2026" t="str">
            <v/>
          </cell>
          <cell r="Q2026">
            <v>0.38005430000000001</v>
          </cell>
          <cell r="R2026">
            <v>266.32190000000003</v>
          </cell>
          <cell r="S2026">
            <v>0.38027490000000003</v>
          </cell>
          <cell r="T2026">
            <v>0.60456379999999998</v>
          </cell>
          <cell r="U2026">
            <v>23.269782868410488</v>
          </cell>
          <cell r="V2026">
            <v>3.1414074301764947E-2</v>
          </cell>
          <cell r="AA2026">
            <v>22.026260000000001</v>
          </cell>
          <cell r="AB2026">
            <v>0.73219179999999995</v>
          </cell>
          <cell r="AC2026">
            <v>0.32618079999999999</v>
          </cell>
          <cell r="AD2026">
            <v>5.0577594848</v>
          </cell>
          <cell r="AE2026">
            <v>1.629613</v>
          </cell>
          <cell r="AF2026">
            <v>0.65265249999999997</v>
          </cell>
        </row>
        <row r="2027">
          <cell r="A2027" t="str">
            <v>SERUNI - BASE1. Low Value</v>
          </cell>
          <cell r="B2027" t="str">
            <v>Oil-Gas</v>
          </cell>
          <cell r="C2027" t="str">
            <v>1. Low Value</v>
          </cell>
          <cell r="D2027" t="str">
            <v>SERUNI - BASE</v>
          </cell>
          <cell r="E2027" t="str">
            <v>SERUNI</v>
          </cell>
          <cell r="F2027" t="str">
            <v>E0. On Production</v>
          </cell>
          <cell r="G2027" t="str">
            <v>PT PERTAMINA HULU ROKAN</v>
          </cell>
          <cell r="H2027">
            <v>4.87</v>
          </cell>
          <cell r="Q2027">
            <v>0.35512549999999998</v>
          </cell>
          <cell r="R2027">
            <v>67.912080000000003</v>
          </cell>
          <cell r="S2027">
            <v>0.62785630000000003</v>
          </cell>
          <cell r="T2027">
            <v>0.77466740000000001</v>
          </cell>
          <cell r="U2027">
            <v>11.730173259502346</v>
          </cell>
          <cell r="V2027">
            <v>1.5835667072202207E-2</v>
          </cell>
          <cell r="AA2027">
            <v>6.5014830000000003</v>
          </cell>
          <cell r="AB2027">
            <v>0.9796532</v>
          </cell>
          <cell r="AC2027">
            <v>0.53464129999999999</v>
          </cell>
          <cell r="AD2027">
            <v>2.6037031310000001</v>
          </cell>
          <cell r="AE2027">
            <v>2.1747390000000002</v>
          </cell>
          <cell r="AF2027">
            <v>131.24199999999999</v>
          </cell>
        </row>
        <row r="2028">
          <cell r="A2028" t="str">
            <v>SERUNI - BASE2. Middle Value</v>
          </cell>
          <cell r="B2028" t="str">
            <v>Oil-Gas</v>
          </cell>
          <cell r="C2028" t="str">
            <v>2. Middle Value</v>
          </cell>
          <cell r="D2028" t="str">
            <v>SERUNI - BASE</v>
          </cell>
          <cell r="E2028" t="str">
            <v>SERUNI</v>
          </cell>
          <cell r="F2028" t="str">
            <v>E0. On Production</v>
          </cell>
          <cell r="G2028" t="str">
            <v>PT PERTAMINA HULU ROKAN</v>
          </cell>
          <cell r="H2028">
            <v>4.87</v>
          </cell>
          <cell r="Q2028">
            <v>0.35512549999999998</v>
          </cell>
          <cell r="R2028">
            <v>67.912080000000003</v>
          </cell>
          <cell r="S2028">
            <v>0.62785630000000003</v>
          </cell>
          <cell r="T2028">
            <v>0.77466740000000001</v>
          </cell>
          <cell r="U2028">
            <v>11.730173259502346</v>
          </cell>
          <cell r="V2028">
            <v>1.5835667072202207E-2</v>
          </cell>
          <cell r="AA2028">
            <v>6.5014830000000003</v>
          </cell>
          <cell r="AB2028">
            <v>0.9796532</v>
          </cell>
          <cell r="AC2028">
            <v>0.53464129999999999</v>
          </cell>
          <cell r="AD2028">
            <v>2.6037031310000001</v>
          </cell>
          <cell r="AE2028">
            <v>2.1747390000000002</v>
          </cell>
          <cell r="AF2028">
            <v>131.24199999999999</v>
          </cell>
        </row>
        <row r="2029">
          <cell r="A2029" t="str">
            <v>SERUNI - BASE3. High Value</v>
          </cell>
          <cell r="B2029" t="str">
            <v>Oil-Gas</v>
          </cell>
          <cell r="C2029" t="str">
            <v>3. High Value</v>
          </cell>
          <cell r="D2029" t="str">
            <v>SERUNI - BASE</v>
          </cell>
          <cell r="E2029" t="str">
            <v>SERUNI</v>
          </cell>
          <cell r="F2029" t="str">
            <v>E0. On Production</v>
          </cell>
          <cell r="G2029" t="str">
            <v>PT PERTAMINA HULU ROKAN</v>
          </cell>
          <cell r="H2029">
            <v>4.87</v>
          </cell>
          <cell r="Q2029">
            <v>0.35512549999999998</v>
          </cell>
          <cell r="R2029">
            <v>67.912080000000003</v>
          </cell>
          <cell r="S2029">
            <v>0.62785630000000003</v>
          </cell>
          <cell r="T2029">
            <v>0.77466740000000001</v>
          </cell>
          <cell r="U2029">
            <v>11.730173259502346</v>
          </cell>
          <cell r="V2029">
            <v>1.5835667072202207E-2</v>
          </cell>
          <cell r="AA2029">
            <v>6.5014830000000003</v>
          </cell>
          <cell r="AB2029">
            <v>0.9796532</v>
          </cell>
          <cell r="AC2029">
            <v>0.53464129999999999</v>
          </cell>
          <cell r="AD2029">
            <v>2.6037031310000001</v>
          </cell>
          <cell r="AE2029">
            <v>2.1747390000000002</v>
          </cell>
          <cell r="AF2029">
            <v>131.24199999999999</v>
          </cell>
        </row>
        <row r="2030">
          <cell r="A2030" t="str">
            <v>SESANIP FIELD - BASE1. Low Value</v>
          </cell>
          <cell r="B2030" t="str">
            <v>Oil-Gas</v>
          </cell>
          <cell r="C2030" t="str">
            <v>1. Low Value</v>
          </cell>
          <cell r="D2030" t="str">
            <v>SESANIP FIELD - BASE</v>
          </cell>
          <cell r="E2030" t="str">
            <v>SESANIP FIELD</v>
          </cell>
          <cell r="F2030" t="str">
            <v>E4. Production Pending</v>
          </cell>
          <cell r="G2030" t="str">
            <v>PT MEDCO E&amp;P TARAKAN</v>
          </cell>
          <cell r="H2030">
            <v>9.2010000000000005</v>
          </cell>
          <cell r="K2030">
            <v>3395.835</v>
          </cell>
          <cell r="L2030">
            <v>64.534469999999999</v>
          </cell>
          <cell r="M2030">
            <v>0.24862999999999999</v>
          </cell>
          <cell r="N2030">
            <v>51.633563272861281</v>
          </cell>
          <cell r="O2030">
            <v>0</v>
          </cell>
          <cell r="P2030" t="str">
            <v/>
          </cell>
          <cell r="Q2030">
            <v>0.23461660000000001</v>
          </cell>
          <cell r="R2030">
            <v>93.901439999999994</v>
          </cell>
          <cell r="S2030">
            <v>0.53537349999999995</v>
          </cell>
          <cell r="T2030">
            <v>0.59862510000000002</v>
          </cell>
          <cell r="U2030">
            <v>7.0606190862926486</v>
          </cell>
          <cell r="V2030">
            <v>9.5317955413482501E-3</v>
          </cell>
          <cell r="AA2030">
            <v>12.20346</v>
          </cell>
          <cell r="AB2030">
            <v>3.704183</v>
          </cell>
          <cell r="AC2030">
            <v>0.52949020000000002</v>
          </cell>
          <cell r="AD2030">
            <v>4.8718393302000003</v>
          </cell>
          <cell r="AE2030">
            <v>12.96396</v>
          </cell>
          <cell r="AF2030">
            <v>22.564869999999999</v>
          </cell>
        </row>
        <row r="2031">
          <cell r="A2031" t="str">
            <v>SESANIP FIELD - BASE2. Middle Value</v>
          </cell>
          <cell r="B2031" t="str">
            <v>Oil-Gas</v>
          </cell>
          <cell r="C2031" t="str">
            <v>2. Middle Value</v>
          </cell>
          <cell r="D2031" t="str">
            <v>SESANIP FIELD - BASE</v>
          </cell>
          <cell r="E2031" t="str">
            <v>SESANIP FIELD</v>
          </cell>
          <cell r="F2031" t="str">
            <v>E4. Production Pending</v>
          </cell>
          <cell r="G2031" t="str">
            <v>PT MEDCO E&amp;P TARAKAN</v>
          </cell>
          <cell r="H2031">
            <v>9.2010000000000005</v>
          </cell>
          <cell r="K2031">
            <v>3395.835</v>
          </cell>
          <cell r="L2031">
            <v>64.534469999999999</v>
          </cell>
          <cell r="M2031">
            <v>0.24862999999999999</v>
          </cell>
          <cell r="N2031">
            <v>51.633563272861281</v>
          </cell>
          <cell r="O2031">
            <v>0</v>
          </cell>
          <cell r="P2031" t="str">
            <v/>
          </cell>
          <cell r="Q2031">
            <v>0.23461660000000001</v>
          </cell>
          <cell r="R2031">
            <v>93.901439999999994</v>
          </cell>
          <cell r="S2031">
            <v>0.53537349999999995</v>
          </cell>
          <cell r="T2031">
            <v>0.59862510000000002</v>
          </cell>
          <cell r="U2031">
            <v>7.0606190862926486</v>
          </cell>
          <cell r="V2031">
            <v>9.5317955413482501E-3</v>
          </cell>
          <cell r="AA2031">
            <v>12.20346</v>
          </cell>
          <cell r="AB2031">
            <v>3.704183</v>
          </cell>
          <cell r="AC2031">
            <v>0.52949020000000002</v>
          </cell>
          <cell r="AD2031">
            <v>4.8718393302000003</v>
          </cell>
          <cell r="AE2031">
            <v>12.96396</v>
          </cell>
          <cell r="AF2031">
            <v>22.564869999999999</v>
          </cell>
        </row>
        <row r="2032">
          <cell r="A2032" t="str">
            <v>TEMPIRAI - BASE1. Low Value</v>
          </cell>
          <cell r="B2032" t="str">
            <v>Gas</v>
          </cell>
          <cell r="C2032" t="str">
            <v>1. Low Value</v>
          </cell>
          <cell r="D2032" t="str">
            <v>TEMPIRAI - BASE</v>
          </cell>
          <cell r="E2032" t="str">
            <v>TEMPIRAI</v>
          </cell>
          <cell r="F2032" t="str">
            <v>E1. Production on Hold</v>
          </cell>
          <cell r="G2032" t="str">
            <v>PT PERTAMINA HULU ENERGI RAJA TEMPIRAI</v>
          </cell>
          <cell r="H2032">
            <v>28.187000000000001</v>
          </cell>
          <cell r="K2032">
            <v>5026</v>
          </cell>
          <cell r="L2032" t="str">
            <v/>
          </cell>
          <cell r="M2032">
            <v>0.3</v>
          </cell>
          <cell r="N2032" t="str">
            <v/>
          </cell>
          <cell r="P2032" t="str">
            <v/>
          </cell>
          <cell r="Q2032">
            <v>0.27475880000000003</v>
          </cell>
          <cell r="R2032">
            <v>260.18200000000002</v>
          </cell>
          <cell r="S2032">
            <v>0.73854350000000002</v>
          </cell>
          <cell r="T2032">
            <v>0.83652159999999998</v>
          </cell>
          <cell r="U2032">
            <v>44.165392905233439</v>
          </cell>
          <cell r="V2032">
            <v>5.9623028806818301E-2</v>
          </cell>
          <cell r="AA2032">
            <v>24.457719999999998</v>
          </cell>
          <cell r="AB2032">
            <v>5.238969</v>
          </cell>
          <cell r="AC2032">
            <v>0.66840750000000004</v>
          </cell>
          <cell r="AD2032">
            <v>18.840402202500002</v>
          </cell>
          <cell r="AE2032">
            <v>72.717839999999995</v>
          </cell>
          <cell r="AF2032">
            <v>3.3901189999999999</v>
          </cell>
        </row>
        <row r="2033">
          <cell r="A2033" t="str">
            <v>TEMPIRAI - BASE2. Middle Value</v>
          </cell>
          <cell r="B2033" t="str">
            <v>Gas</v>
          </cell>
          <cell r="C2033" t="str">
            <v>2. Middle Value</v>
          </cell>
          <cell r="D2033" t="str">
            <v>TEMPIRAI - BASE</v>
          </cell>
          <cell r="E2033" t="str">
            <v>TEMPIRAI</v>
          </cell>
          <cell r="F2033" t="str">
            <v>E1. Production on Hold</v>
          </cell>
          <cell r="G2033" t="str">
            <v>PT PERTAMINA HULU ENERGI RAJA TEMPIRAI</v>
          </cell>
          <cell r="H2033">
            <v>44.878</v>
          </cell>
          <cell r="K2033">
            <v>5026</v>
          </cell>
          <cell r="L2033" t="str">
            <v/>
          </cell>
          <cell r="M2033">
            <v>0.3</v>
          </cell>
          <cell r="N2033" t="str">
            <v/>
          </cell>
          <cell r="P2033" t="str">
            <v/>
          </cell>
          <cell r="Q2033">
            <v>0.27475880000000003</v>
          </cell>
          <cell r="R2033">
            <v>260.18200000000002</v>
          </cell>
          <cell r="S2033">
            <v>0.73854350000000002</v>
          </cell>
          <cell r="T2033">
            <v>0.83652159999999998</v>
          </cell>
          <cell r="U2033">
            <v>44.165392905233439</v>
          </cell>
          <cell r="V2033">
            <v>5.9623028806818301E-2</v>
          </cell>
          <cell r="AA2033">
            <v>24.457719999999998</v>
          </cell>
          <cell r="AB2033">
            <v>5.238969</v>
          </cell>
          <cell r="AC2033">
            <v>0.66840750000000004</v>
          </cell>
          <cell r="AD2033">
            <v>29.996791785000003</v>
          </cell>
          <cell r="AE2033">
            <v>72.717839999999995</v>
          </cell>
          <cell r="AF2033">
            <v>3.3901189999999999</v>
          </cell>
        </row>
        <row r="2034">
          <cell r="A2034" t="str">
            <v>TEMPIRAI - BASE3. High Value</v>
          </cell>
          <cell r="B2034" t="str">
            <v>Gas</v>
          </cell>
          <cell r="C2034" t="str">
            <v>3. High Value</v>
          </cell>
          <cell r="D2034" t="str">
            <v>TEMPIRAI - BASE</v>
          </cell>
          <cell r="E2034" t="str">
            <v>TEMPIRAI</v>
          </cell>
          <cell r="F2034" t="str">
            <v>E1. Production on Hold</v>
          </cell>
          <cell r="G2034" t="str">
            <v>PT PERTAMINA HULU ENERGI RAJA TEMPIRAI</v>
          </cell>
          <cell r="H2034">
            <v>47.405999999999999</v>
          </cell>
          <cell r="K2034">
            <v>5026</v>
          </cell>
          <cell r="L2034" t="str">
            <v/>
          </cell>
          <cell r="M2034">
            <v>0.3</v>
          </cell>
          <cell r="N2034" t="str">
            <v/>
          </cell>
          <cell r="P2034" t="str">
            <v/>
          </cell>
          <cell r="Q2034">
            <v>0.27475880000000003</v>
          </cell>
          <cell r="R2034">
            <v>260.18200000000002</v>
          </cell>
          <cell r="S2034">
            <v>0.73854350000000002</v>
          </cell>
          <cell r="T2034">
            <v>0.83652159999999998</v>
          </cell>
          <cell r="U2034">
            <v>44.165392905233439</v>
          </cell>
          <cell r="V2034">
            <v>5.9623028806818301E-2</v>
          </cell>
          <cell r="AA2034">
            <v>24.457719999999998</v>
          </cell>
          <cell r="AB2034">
            <v>5.238969</v>
          </cell>
          <cell r="AC2034">
            <v>0.66840750000000004</v>
          </cell>
          <cell r="AD2034">
            <v>31.686525945</v>
          </cell>
          <cell r="AE2034">
            <v>72.717839999999995</v>
          </cell>
          <cell r="AF2034">
            <v>3.3901189999999999</v>
          </cell>
        </row>
        <row r="2035">
          <cell r="A2035" t="str">
            <v>SESANIP FIELD - BASE3. High Value</v>
          </cell>
          <cell r="B2035" t="str">
            <v>Oil-Gas</v>
          </cell>
          <cell r="C2035" t="str">
            <v>3. High Value</v>
          </cell>
          <cell r="D2035" t="str">
            <v>SESANIP FIELD - BASE</v>
          </cell>
          <cell r="E2035" t="str">
            <v>SESANIP FIELD</v>
          </cell>
          <cell r="F2035" t="str">
            <v>E4. Production Pending</v>
          </cell>
          <cell r="G2035" t="str">
            <v>PT MEDCO E&amp;P TARAKAN</v>
          </cell>
          <cell r="H2035">
            <v>9.2010000000000005</v>
          </cell>
          <cell r="K2035">
            <v>3395.835</v>
          </cell>
          <cell r="L2035">
            <v>64.534469999999999</v>
          </cell>
          <cell r="M2035">
            <v>0.24862999999999999</v>
          </cell>
          <cell r="N2035">
            <v>51.633563272861281</v>
          </cell>
          <cell r="O2035">
            <v>0</v>
          </cell>
          <cell r="P2035" t="str">
            <v/>
          </cell>
          <cell r="Q2035">
            <v>0.23461660000000001</v>
          </cell>
          <cell r="R2035">
            <v>93.901439999999994</v>
          </cell>
          <cell r="S2035">
            <v>0.53537349999999995</v>
          </cell>
          <cell r="T2035">
            <v>0.59862510000000002</v>
          </cell>
          <cell r="U2035">
            <v>7.0606190862926486</v>
          </cell>
          <cell r="V2035">
            <v>9.5317955413482501E-3</v>
          </cell>
          <cell r="AA2035">
            <v>12.20346</v>
          </cell>
          <cell r="AB2035">
            <v>3.704183</v>
          </cell>
          <cell r="AC2035">
            <v>0.52949020000000002</v>
          </cell>
          <cell r="AD2035">
            <v>4.8718393302000003</v>
          </cell>
          <cell r="AE2035">
            <v>12.96396</v>
          </cell>
          <cell r="AF2035">
            <v>22.564869999999999</v>
          </cell>
        </row>
        <row r="2036">
          <cell r="A2036" t="str">
            <v>SIDAYU - BASE1. Low Value</v>
          </cell>
          <cell r="B2036" t="str">
            <v>Oil-Gas</v>
          </cell>
          <cell r="C2036" t="str">
            <v>1. Low Value</v>
          </cell>
          <cell r="D2036" t="str">
            <v>SIDAYU - BASE</v>
          </cell>
          <cell r="E2036" t="str">
            <v>SIDAYU</v>
          </cell>
          <cell r="F2036" t="str">
            <v>E2. Under Development</v>
          </cell>
          <cell r="G2036" t="str">
            <v>SAKA INDONESIA PANGKAH LTD.</v>
          </cell>
          <cell r="H2036">
            <v>19.350000000000001</v>
          </cell>
          <cell r="K2036">
            <v>7000</v>
          </cell>
          <cell r="L2036">
            <v>111.10000000000001</v>
          </cell>
          <cell r="M2036">
            <v>0.11</v>
          </cell>
          <cell r="N2036">
            <v>20</v>
          </cell>
          <cell r="P2036" t="str">
            <v/>
          </cell>
          <cell r="Q2036">
            <v>0.13236809999999999</v>
          </cell>
          <cell r="R2036">
            <v>18.672550000000001</v>
          </cell>
          <cell r="S2036">
            <v>0.42901919999999999</v>
          </cell>
          <cell r="T2036">
            <v>0.67531750000000001</v>
          </cell>
          <cell r="U2036">
            <v>0.7160967437179766</v>
          </cell>
          <cell r="V2036">
            <v>9.667265243349935E-4</v>
          </cell>
          <cell r="X2036">
            <v>129.13445733047607</v>
          </cell>
          <cell r="Y2036">
            <v>27.196415815021268</v>
          </cell>
          <cell r="Z2036">
            <v>69.170952503002781</v>
          </cell>
          <cell r="AA2036">
            <v>27.163730000000001</v>
          </cell>
          <cell r="AB2036">
            <v>70.175910000000002</v>
          </cell>
          <cell r="AC2036">
            <v>0.39593</v>
          </cell>
          <cell r="AD2036">
            <v>7.6612455000000006</v>
          </cell>
          <cell r="AE2036">
            <v>3.5781499999999999</v>
          </cell>
          <cell r="AF2036">
            <v>129.2567</v>
          </cell>
        </row>
        <row r="2037">
          <cell r="A2037" t="str">
            <v>SIDAYU - BASE2. Middle Value</v>
          </cell>
          <cell r="B2037" t="str">
            <v>Oil-Gas</v>
          </cell>
          <cell r="C2037" t="str">
            <v>2. Middle Value</v>
          </cell>
          <cell r="D2037" t="str">
            <v>SIDAYU - BASE</v>
          </cell>
          <cell r="E2037" t="str">
            <v>SIDAYU</v>
          </cell>
          <cell r="F2037" t="str">
            <v>E2. Under Development</v>
          </cell>
          <cell r="G2037" t="str">
            <v>SAKA INDONESIA PANGKAH LTD.</v>
          </cell>
          <cell r="H2037">
            <v>24.92</v>
          </cell>
          <cell r="K2037">
            <v>7000</v>
          </cell>
          <cell r="L2037">
            <v>111.10000000000001</v>
          </cell>
          <cell r="M2037">
            <v>0.11</v>
          </cell>
          <cell r="N2037">
            <v>20</v>
          </cell>
          <cell r="P2037" t="str">
            <v/>
          </cell>
          <cell r="Q2037">
            <v>0.13236809999999999</v>
          </cell>
          <cell r="R2037">
            <v>18.672550000000001</v>
          </cell>
          <cell r="S2037">
            <v>0.42901919999999999</v>
          </cell>
          <cell r="T2037">
            <v>0.67531750000000001</v>
          </cell>
          <cell r="U2037">
            <v>0.7160967437179766</v>
          </cell>
          <cell r="V2037">
            <v>9.667265243349935E-4</v>
          </cell>
          <cell r="X2037">
            <v>129.13445733047607</v>
          </cell>
          <cell r="Y2037">
            <v>27.196415815021268</v>
          </cell>
          <cell r="Z2037">
            <v>69.170952503002781</v>
          </cell>
          <cell r="AA2037">
            <v>27.163730000000001</v>
          </cell>
          <cell r="AB2037">
            <v>70.175910000000002</v>
          </cell>
          <cell r="AC2037">
            <v>0.39593</v>
          </cell>
          <cell r="AD2037">
            <v>9.8665756000000009</v>
          </cell>
          <cell r="AE2037">
            <v>3.5781499999999999</v>
          </cell>
          <cell r="AF2037">
            <v>129.2567</v>
          </cell>
        </row>
        <row r="2038">
          <cell r="A2038" t="str">
            <v>BERINGIN B - BASE3. High Value</v>
          </cell>
          <cell r="B2038" t="str">
            <v>Oil-Gas</v>
          </cell>
          <cell r="C2038" t="str">
            <v>3. High Value</v>
          </cell>
          <cell r="D2038" t="str">
            <v>BERINGIN B - BASE</v>
          </cell>
          <cell r="E2038" t="str">
            <v>BERINGIN B</v>
          </cell>
          <cell r="F2038" t="str">
            <v>E7. Production Not Viable</v>
          </cell>
          <cell r="G2038" t="str">
            <v>PT PERTAMINA EP</v>
          </cell>
          <cell r="H2038">
            <v>30.295999999999999</v>
          </cell>
          <cell r="AE2038" t="e">
            <v>#N/A</v>
          </cell>
          <cell r="AF2038" t="e">
            <v>#N/A</v>
          </cell>
        </row>
        <row r="2039">
          <cell r="A2039" t="str">
            <v>BERINGIN C - BASE1. Low Value</v>
          </cell>
          <cell r="B2039" t="str">
            <v>Gas</v>
          </cell>
          <cell r="C2039" t="str">
            <v>1. Low Value</v>
          </cell>
          <cell r="D2039" t="str">
            <v>BERINGIN C - BASE</v>
          </cell>
          <cell r="E2039" t="str">
            <v>BERINGIN C</v>
          </cell>
          <cell r="F2039" t="str">
            <v>E7. Production Not Viable</v>
          </cell>
          <cell r="G2039" t="str">
            <v>PT PERTAMINA EP</v>
          </cell>
          <cell r="H2039">
            <v>18.698</v>
          </cell>
          <cell r="K2039">
            <v>6650</v>
          </cell>
          <cell r="L2039" t="str">
            <v/>
          </cell>
          <cell r="N2039" t="str">
            <v/>
          </cell>
          <cell r="P2039" t="str">
            <v/>
          </cell>
          <cell r="Q2039">
            <v>0.12233380000000001</v>
          </cell>
          <cell r="R2039">
            <v>193.04409999999999</v>
          </cell>
          <cell r="S2039">
            <v>0.31504769999999999</v>
          </cell>
          <cell r="T2039">
            <v>0.79773830000000001</v>
          </cell>
          <cell r="U2039">
            <v>5.9352601013326884</v>
          </cell>
          <cell r="V2039">
            <v>8.0125673229499324E-3</v>
          </cell>
          <cell r="AA2039">
            <v>4.3728699999999998</v>
          </cell>
          <cell r="AB2039">
            <v>5.8933710000000001</v>
          </cell>
          <cell r="AC2039">
            <v>0.83804630000000002</v>
          </cell>
          <cell r="AD2039">
            <v>15.6697897174</v>
          </cell>
          <cell r="AE2039">
            <v>76.037760000000006</v>
          </cell>
          <cell r="AF2039">
            <v>82.698369999999997</v>
          </cell>
        </row>
        <row r="2040">
          <cell r="A2040" t="str">
            <v>BERINGIN C - BASE2. Middle Value</v>
          </cell>
          <cell r="B2040" t="str">
            <v>Gas</v>
          </cell>
          <cell r="C2040" t="str">
            <v>2. Middle Value</v>
          </cell>
          <cell r="D2040" t="str">
            <v>BERINGIN C - BASE</v>
          </cell>
          <cell r="E2040" t="str">
            <v>BERINGIN C</v>
          </cell>
          <cell r="F2040" t="str">
            <v>E7. Production Not Viable</v>
          </cell>
          <cell r="G2040" t="str">
            <v>PT PERTAMINA EP</v>
          </cell>
          <cell r="H2040">
            <v>21.253</v>
          </cell>
          <cell r="K2040">
            <v>6650</v>
          </cell>
          <cell r="L2040" t="str">
            <v/>
          </cell>
          <cell r="N2040" t="str">
            <v/>
          </cell>
          <cell r="P2040" t="str">
            <v/>
          </cell>
          <cell r="Q2040">
            <v>0.12233380000000001</v>
          </cell>
          <cell r="R2040">
            <v>193.04409999999999</v>
          </cell>
          <cell r="S2040">
            <v>0.31504769999999999</v>
          </cell>
          <cell r="T2040">
            <v>0.79773830000000001</v>
          </cell>
          <cell r="U2040">
            <v>5.9352601013326884</v>
          </cell>
          <cell r="V2040">
            <v>8.0125673229499324E-3</v>
          </cell>
          <cell r="AA2040">
            <v>4.3728699999999998</v>
          </cell>
          <cell r="AB2040">
            <v>5.8933710000000001</v>
          </cell>
          <cell r="AC2040">
            <v>0.83804630000000002</v>
          </cell>
          <cell r="AD2040">
            <v>17.810998013900001</v>
          </cell>
          <cell r="AE2040">
            <v>76.037760000000006</v>
          </cell>
          <cell r="AF2040">
            <v>82.698369999999997</v>
          </cell>
        </row>
        <row r="2041">
          <cell r="A2041" t="str">
            <v>BERINGIN C - BASE3. High Value</v>
          </cell>
          <cell r="B2041" t="str">
            <v>Gas</v>
          </cell>
          <cell r="C2041" t="str">
            <v>3. High Value</v>
          </cell>
          <cell r="D2041" t="str">
            <v>BERINGIN C - BASE</v>
          </cell>
          <cell r="E2041" t="str">
            <v>BERINGIN C</v>
          </cell>
          <cell r="F2041" t="str">
            <v>E7. Production Not Viable</v>
          </cell>
          <cell r="G2041" t="str">
            <v>PT PERTAMINA EP</v>
          </cell>
          <cell r="H2041">
            <v>21.253</v>
          </cell>
          <cell r="K2041">
            <v>6650</v>
          </cell>
          <cell r="L2041" t="str">
            <v/>
          </cell>
          <cell r="N2041" t="str">
            <v/>
          </cell>
          <cell r="P2041" t="str">
            <v/>
          </cell>
          <cell r="Q2041">
            <v>0.12233380000000001</v>
          </cell>
          <cell r="R2041">
            <v>193.04409999999999</v>
          </cell>
          <cell r="S2041">
            <v>0.31504769999999999</v>
          </cell>
          <cell r="T2041">
            <v>0.79773830000000001</v>
          </cell>
          <cell r="U2041">
            <v>5.9352601013326884</v>
          </cell>
          <cell r="V2041">
            <v>8.0125673229499324E-3</v>
          </cell>
          <cell r="AA2041">
            <v>4.3728699999999998</v>
          </cell>
          <cell r="AB2041">
            <v>5.8933710000000001</v>
          </cell>
          <cell r="AC2041">
            <v>0.83804630000000002</v>
          </cell>
          <cell r="AD2041">
            <v>17.810998013900001</v>
          </cell>
          <cell r="AE2041">
            <v>76.037760000000006</v>
          </cell>
          <cell r="AF2041">
            <v>82.698369999999997</v>
          </cell>
        </row>
        <row r="2042">
          <cell r="A2042" t="str">
            <v>PENGEMBANGAN LAPANGAN BERINGIN C POFD1. Low Value</v>
          </cell>
          <cell r="B2042" t="str">
            <v>Gas</v>
          </cell>
          <cell r="C2042" t="str">
            <v>1. Low Value</v>
          </cell>
          <cell r="D2042" t="str">
            <v>PENGEMBANGAN LAPANGAN BERINGIN C POFD</v>
          </cell>
          <cell r="E2042" t="str">
            <v>BERINGIN C</v>
          </cell>
          <cell r="F2042" t="str">
            <v>E7. Production Not Viable</v>
          </cell>
          <cell r="G2042" t="str">
            <v>PT PERTAMINA EP</v>
          </cell>
          <cell r="H2042">
            <v>18.698</v>
          </cell>
          <cell r="K2042">
            <v>6650</v>
          </cell>
          <cell r="L2042" t="str">
            <v/>
          </cell>
          <cell r="N2042" t="str">
            <v/>
          </cell>
          <cell r="P2042" t="str">
            <v/>
          </cell>
          <cell r="Q2042">
            <v>0.12233380000000001</v>
          </cell>
          <cell r="R2042">
            <v>193.04409999999999</v>
          </cell>
          <cell r="S2042">
            <v>0.31504769999999999</v>
          </cell>
          <cell r="T2042">
            <v>0.79773830000000001</v>
          </cell>
          <cell r="U2042">
            <v>5.9352601013326884</v>
          </cell>
          <cell r="V2042">
            <v>8.0125673229499324E-3</v>
          </cell>
          <cell r="AA2042">
            <v>4.3728699999999998</v>
          </cell>
          <cell r="AB2042">
            <v>5.8933710000000001</v>
          </cell>
          <cell r="AC2042">
            <v>0.83804630000000002</v>
          </cell>
          <cell r="AD2042">
            <v>15.6697897174</v>
          </cell>
          <cell r="AE2042">
            <v>76.037760000000006</v>
          </cell>
          <cell r="AF2042">
            <v>82.698369999999997</v>
          </cell>
        </row>
        <row r="2043">
          <cell r="A2043" t="str">
            <v>PENGEMBANGAN LAPANGAN BERINGIN C POFD2. Middle Value</v>
          </cell>
          <cell r="B2043" t="str">
            <v>Gas</v>
          </cell>
          <cell r="C2043" t="str">
            <v>2. Middle Value</v>
          </cell>
          <cell r="D2043" t="str">
            <v>PENGEMBANGAN LAPANGAN BERINGIN C POFD</v>
          </cell>
          <cell r="E2043" t="str">
            <v>BERINGIN C</v>
          </cell>
          <cell r="F2043" t="str">
            <v>E7. Production Not Viable</v>
          </cell>
          <cell r="G2043" t="str">
            <v>PT PERTAMINA EP</v>
          </cell>
          <cell r="H2043">
            <v>21.253</v>
          </cell>
          <cell r="K2043">
            <v>6650</v>
          </cell>
          <cell r="L2043" t="str">
            <v/>
          </cell>
          <cell r="N2043" t="str">
            <v/>
          </cell>
          <cell r="P2043" t="str">
            <v/>
          </cell>
          <cell r="Q2043">
            <v>0.12233380000000001</v>
          </cell>
          <cell r="R2043">
            <v>193.04409999999999</v>
          </cell>
          <cell r="S2043">
            <v>0.31504769999999999</v>
          </cell>
          <cell r="T2043">
            <v>0.79773830000000001</v>
          </cell>
          <cell r="U2043">
            <v>5.9352601013326884</v>
          </cell>
          <cell r="V2043">
            <v>8.0125673229499324E-3</v>
          </cell>
          <cell r="AA2043">
            <v>4.3728699999999998</v>
          </cell>
          <cell r="AB2043">
            <v>5.8933710000000001</v>
          </cell>
          <cell r="AC2043">
            <v>0.83804630000000002</v>
          </cell>
          <cell r="AD2043">
            <v>17.810998013900001</v>
          </cell>
          <cell r="AE2043">
            <v>76.037760000000006</v>
          </cell>
          <cell r="AF2043">
            <v>82.698369999999997</v>
          </cell>
        </row>
        <row r="2044">
          <cell r="A2044" t="str">
            <v>PENGEMBANGAN LAPANGAN BERINGIN C POFD3. High Value</v>
          </cell>
          <cell r="B2044" t="str">
            <v>Gas</v>
          </cell>
          <cell r="C2044" t="str">
            <v>3. High Value</v>
          </cell>
          <cell r="D2044" t="str">
            <v>PENGEMBANGAN LAPANGAN BERINGIN C POFD</v>
          </cell>
          <cell r="E2044" t="str">
            <v>BERINGIN C</v>
          </cell>
          <cell r="F2044" t="str">
            <v>E7. Production Not Viable</v>
          </cell>
          <cell r="G2044" t="str">
            <v>PT PERTAMINA EP</v>
          </cell>
          <cell r="H2044">
            <v>21.253</v>
          </cell>
          <cell r="K2044">
            <v>6650</v>
          </cell>
          <cell r="L2044" t="str">
            <v/>
          </cell>
          <cell r="N2044" t="str">
            <v/>
          </cell>
          <cell r="P2044" t="str">
            <v/>
          </cell>
          <cell r="Q2044">
            <v>0.12233380000000001</v>
          </cell>
          <cell r="R2044">
            <v>193.04409999999999</v>
          </cell>
          <cell r="S2044">
            <v>0.31504769999999999</v>
          </cell>
          <cell r="T2044">
            <v>0.79773830000000001</v>
          </cell>
          <cell r="U2044">
            <v>5.9352601013326884</v>
          </cell>
          <cell r="V2044">
            <v>8.0125673229499324E-3</v>
          </cell>
          <cell r="AA2044">
            <v>4.3728699999999998</v>
          </cell>
          <cell r="AB2044">
            <v>5.8933710000000001</v>
          </cell>
          <cell r="AC2044">
            <v>0.83804630000000002</v>
          </cell>
          <cell r="AD2044">
            <v>17.810998013900001</v>
          </cell>
          <cell r="AE2044">
            <v>76.037760000000006</v>
          </cell>
          <cell r="AF2044">
            <v>82.698369999999997</v>
          </cell>
        </row>
        <row r="2045">
          <cell r="A2045" t="str">
            <v>BERINGIN E - BASE1. Low Value</v>
          </cell>
          <cell r="B2045" t="str">
            <v>Gas</v>
          </cell>
          <cell r="C2045" t="str">
            <v>1. Low Value</v>
          </cell>
          <cell r="D2045" t="str">
            <v>BERINGIN E - BASE</v>
          </cell>
          <cell r="E2045" t="str">
            <v>BERINGIN E</v>
          </cell>
          <cell r="F2045" t="str">
            <v>E7. Production Not Viable</v>
          </cell>
          <cell r="G2045" t="str">
            <v>PT PERTAMINA EP</v>
          </cell>
          <cell r="H2045">
            <v>5.0999999999999997E-2</v>
          </cell>
          <cell r="K2045">
            <v>2160</v>
          </cell>
          <cell r="L2045" t="str">
            <v/>
          </cell>
          <cell r="N2045" t="str">
            <v/>
          </cell>
          <cell r="P2045" t="str">
            <v/>
          </cell>
          <cell r="Q2045">
            <v>0.15007470000000001</v>
          </cell>
          <cell r="R2045">
            <v>20.945219999999999</v>
          </cell>
          <cell r="S2045">
            <v>0.4417121</v>
          </cell>
          <cell r="T2045">
            <v>0.80313579999999996</v>
          </cell>
          <cell r="U2045">
            <v>1.1151176545077786</v>
          </cell>
          <cell r="V2045">
            <v>1.5054024806338926E-3</v>
          </cell>
          <cell r="AA2045">
            <v>64.453670000000002</v>
          </cell>
          <cell r="AB2045">
            <v>11.85853</v>
          </cell>
          <cell r="AC2045">
            <v>0.38760280000000003</v>
          </cell>
          <cell r="AD2045">
            <v>1.9767742800000002E-2</v>
          </cell>
          <cell r="AE2045">
            <v>3.2393909999999999</v>
          </cell>
          <cell r="AF2045">
            <v>12.81723</v>
          </cell>
        </row>
        <row r="2046">
          <cell r="A2046" t="str">
            <v>BERINGIN E - BASE2. Middle Value</v>
          </cell>
          <cell r="B2046" t="str">
            <v>Oil-Gas</v>
          </cell>
          <cell r="C2046" t="str">
            <v>2. Middle Value</v>
          </cell>
          <cell r="D2046" t="str">
            <v>BERINGIN E - BASE</v>
          </cell>
          <cell r="E2046" t="str">
            <v>BERINGIN E</v>
          </cell>
          <cell r="F2046" t="str">
            <v>E7. Production Not Viable</v>
          </cell>
          <cell r="G2046" t="str">
            <v>PT PERTAMINA EP</v>
          </cell>
          <cell r="H2046">
            <v>1.49</v>
          </cell>
          <cell r="K2046">
            <v>2160</v>
          </cell>
          <cell r="L2046" t="str">
            <v/>
          </cell>
          <cell r="N2046" t="str">
            <v/>
          </cell>
          <cell r="P2046" t="str">
            <v/>
          </cell>
          <cell r="Q2046">
            <v>0.15007470000000001</v>
          </cell>
          <cell r="R2046">
            <v>20.945219999999999</v>
          </cell>
          <cell r="S2046">
            <v>0.4417121</v>
          </cell>
          <cell r="T2046">
            <v>0.80313579999999996</v>
          </cell>
          <cell r="U2046">
            <v>1.1151176545077786</v>
          </cell>
          <cell r="V2046">
            <v>1.5054024806338926E-3</v>
          </cell>
          <cell r="AA2046">
            <v>64.453670000000002</v>
          </cell>
          <cell r="AB2046">
            <v>11.85853</v>
          </cell>
          <cell r="AC2046">
            <v>0.38760280000000003</v>
          </cell>
          <cell r="AD2046">
            <v>0.57752817200000006</v>
          </cell>
          <cell r="AE2046">
            <v>3.2393909999999999</v>
          </cell>
          <cell r="AF2046">
            <v>12.81723</v>
          </cell>
        </row>
        <row r="2047">
          <cell r="A2047" t="str">
            <v>BERINGIN E - BASE3. High Value</v>
          </cell>
          <cell r="B2047" t="str">
            <v>Oil-Gas</v>
          </cell>
          <cell r="C2047" t="str">
            <v>3. High Value</v>
          </cell>
          <cell r="D2047" t="str">
            <v>BERINGIN E - BASE</v>
          </cell>
          <cell r="E2047" t="str">
            <v>BERINGIN E</v>
          </cell>
          <cell r="F2047" t="str">
            <v>E7. Production Not Viable</v>
          </cell>
          <cell r="G2047" t="str">
            <v>PT PERTAMINA EP</v>
          </cell>
          <cell r="H2047">
            <v>4.7530000000000001</v>
          </cell>
          <cell r="K2047">
            <v>2160</v>
          </cell>
          <cell r="L2047" t="str">
            <v/>
          </cell>
          <cell r="N2047" t="str">
            <v/>
          </cell>
          <cell r="P2047" t="str">
            <v/>
          </cell>
          <cell r="Q2047">
            <v>0.15007470000000001</v>
          </cell>
          <cell r="R2047">
            <v>20.945219999999999</v>
          </cell>
          <cell r="S2047">
            <v>0.4417121</v>
          </cell>
          <cell r="T2047">
            <v>0.80313579999999996</v>
          </cell>
          <cell r="U2047">
            <v>1.1151176545077786</v>
          </cell>
          <cell r="V2047">
            <v>1.5054024806338926E-3</v>
          </cell>
          <cell r="AA2047">
            <v>64.453670000000002</v>
          </cell>
          <cell r="AB2047">
            <v>11.85853</v>
          </cell>
          <cell r="AC2047">
            <v>0.38760280000000003</v>
          </cell>
          <cell r="AD2047">
            <v>1.8422761084000001</v>
          </cell>
          <cell r="AE2047">
            <v>3.2393909999999999</v>
          </cell>
          <cell r="AF2047">
            <v>12.81723</v>
          </cell>
        </row>
        <row r="2048">
          <cell r="A2048" t="str">
            <v>BERINGIN H - BASE1. Low Value</v>
          </cell>
          <cell r="B2048" t="str">
            <v>Gas</v>
          </cell>
          <cell r="C2048" t="str">
            <v>1. Low Value</v>
          </cell>
          <cell r="D2048" t="str">
            <v>BERINGIN H - BASE</v>
          </cell>
          <cell r="E2048" t="str">
            <v>BERINGIN H</v>
          </cell>
          <cell r="F2048" t="str">
            <v>E7. Production Not Viable</v>
          </cell>
          <cell r="G2048" t="str">
            <v>PT PERTAMINA EP</v>
          </cell>
          <cell r="H2048">
            <v>9.6959999999999997</v>
          </cell>
          <cell r="K2048">
            <v>5666</v>
          </cell>
          <cell r="L2048" t="str">
            <v/>
          </cell>
          <cell r="N2048" t="str">
            <v/>
          </cell>
          <cell r="P2048" t="str">
            <v/>
          </cell>
          <cell r="Q2048">
            <v>0.2209286</v>
          </cell>
          <cell r="R2048">
            <v>165.1224</v>
          </cell>
          <cell r="S2048">
            <v>0.70047680000000001</v>
          </cell>
          <cell r="T2048">
            <v>0.71199279999999998</v>
          </cell>
          <cell r="U2048">
            <v>18.19396230477146</v>
          </cell>
          <cell r="V2048">
            <v>2.4561745458377044E-2</v>
          </cell>
          <cell r="AA2048">
            <v>137.7276</v>
          </cell>
          <cell r="AB2048">
            <v>15.566509999999999</v>
          </cell>
          <cell r="AC2048">
            <v>0.70672639999999998</v>
          </cell>
          <cell r="AD2048">
            <v>6.8524191743999996</v>
          </cell>
          <cell r="AE2048">
            <v>13.79243</v>
          </cell>
          <cell r="AF2048">
            <v>28.61646</v>
          </cell>
        </row>
        <row r="2049">
          <cell r="A2049" t="str">
            <v>BERINGIN H - BASE2. Middle Value</v>
          </cell>
          <cell r="B2049" t="str">
            <v>Gas</v>
          </cell>
          <cell r="C2049" t="str">
            <v>2. Middle Value</v>
          </cell>
          <cell r="D2049" t="str">
            <v>BERINGIN H - BASE</v>
          </cell>
          <cell r="E2049" t="str">
            <v>BERINGIN H</v>
          </cell>
          <cell r="F2049" t="str">
            <v>E7. Production Not Viable</v>
          </cell>
          <cell r="G2049" t="str">
            <v>PT PERTAMINA EP</v>
          </cell>
          <cell r="H2049">
            <v>12.944000000000001</v>
          </cell>
          <cell r="K2049">
            <v>5666</v>
          </cell>
          <cell r="L2049" t="str">
            <v/>
          </cell>
          <cell r="N2049" t="str">
            <v/>
          </cell>
          <cell r="P2049" t="str">
            <v/>
          </cell>
          <cell r="Q2049">
            <v>0.2209286</v>
          </cell>
          <cell r="R2049">
            <v>165.1224</v>
          </cell>
          <cell r="S2049">
            <v>0.70047680000000001</v>
          </cell>
          <cell r="T2049">
            <v>0.71199279999999998</v>
          </cell>
          <cell r="U2049">
            <v>18.19396230477146</v>
          </cell>
          <cell r="V2049">
            <v>2.4561745458377044E-2</v>
          </cell>
          <cell r="AA2049">
            <v>137.7276</v>
          </cell>
          <cell r="AB2049">
            <v>15.566509999999999</v>
          </cell>
          <cell r="AC2049">
            <v>0.70672639999999998</v>
          </cell>
          <cell r="AD2049">
            <v>9.147866521600001</v>
          </cell>
          <cell r="AE2049">
            <v>13.79243</v>
          </cell>
          <cell r="AF2049">
            <v>28.61646</v>
          </cell>
        </row>
        <row r="2050">
          <cell r="A2050" t="str">
            <v>BERINGIN H - BASE3. High Value</v>
          </cell>
          <cell r="B2050" t="str">
            <v>Gas</v>
          </cell>
          <cell r="C2050" t="str">
            <v>3. High Value</v>
          </cell>
          <cell r="D2050" t="str">
            <v>BERINGIN H - BASE</v>
          </cell>
          <cell r="E2050" t="str">
            <v>BERINGIN H</v>
          </cell>
          <cell r="F2050" t="str">
            <v>E7. Production Not Viable</v>
          </cell>
          <cell r="G2050" t="str">
            <v>PT PERTAMINA EP</v>
          </cell>
          <cell r="H2050">
            <v>14.907</v>
          </cell>
          <cell r="K2050">
            <v>5666</v>
          </cell>
          <cell r="L2050" t="str">
            <v/>
          </cell>
          <cell r="N2050" t="str">
            <v/>
          </cell>
          <cell r="P2050" t="str">
            <v/>
          </cell>
          <cell r="Q2050">
            <v>0.2209286</v>
          </cell>
          <cell r="R2050">
            <v>165.1224</v>
          </cell>
          <cell r="S2050">
            <v>0.70047680000000001</v>
          </cell>
          <cell r="T2050">
            <v>0.71199279999999998</v>
          </cell>
          <cell r="U2050">
            <v>18.19396230477146</v>
          </cell>
          <cell r="V2050">
            <v>2.4561745458377044E-2</v>
          </cell>
          <cell r="AA2050">
            <v>137.7276</v>
          </cell>
          <cell r="AB2050">
            <v>15.566509999999999</v>
          </cell>
          <cell r="AC2050">
            <v>0.70672639999999998</v>
          </cell>
          <cell r="AD2050">
            <v>10.5351704448</v>
          </cell>
          <cell r="AE2050">
            <v>13.79243</v>
          </cell>
          <cell r="AF2050">
            <v>28.61646</v>
          </cell>
        </row>
        <row r="2051">
          <cell r="A2051" t="str">
            <v>PENGEMBANGAN LAPANGAN BERINGIN H POFD1. Low Value</v>
          </cell>
          <cell r="B2051" t="str">
            <v>Gas</v>
          </cell>
          <cell r="C2051" t="str">
            <v>1. Low Value</v>
          </cell>
          <cell r="D2051" t="str">
            <v>PENGEMBANGAN LAPANGAN BERINGIN H POFD</v>
          </cell>
          <cell r="E2051" t="str">
            <v>BERINGIN H</v>
          </cell>
          <cell r="F2051" t="str">
            <v>E7. Production Not Viable</v>
          </cell>
          <cell r="G2051" t="str">
            <v>PT PERTAMINA EP</v>
          </cell>
          <cell r="H2051">
            <v>9.6959999999999997</v>
          </cell>
          <cell r="K2051">
            <v>5666</v>
          </cell>
          <cell r="L2051" t="str">
            <v/>
          </cell>
          <cell r="N2051" t="str">
            <v/>
          </cell>
          <cell r="P2051" t="str">
            <v/>
          </cell>
          <cell r="Q2051">
            <v>0.2209286</v>
          </cell>
          <cell r="R2051">
            <v>165.1224</v>
          </cell>
          <cell r="S2051">
            <v>0.70047680000000001</v>
          </cell>
          <cell r="T2051">
            <v>0.71199279999999998</v>
          </cell>
          <cell r="U2051">
            <v>18.19396230477146</v>
          </cell>
          <cell r="V2051">
            <v>2.4561745458377044E-2</v>
          </cell>
          <cell r="AA2051">
            <v>137.7276</v>
          </cell>
          <cell r="AB2051">
            <v>15.566509999999999</v>
          </cell>
          <cell r="AC2051">
            <v>0.70672639999999998</v>
          </cell>
          <cell r="AD2051">
            <v>6.8524191743999996</v>
          </cell>
          <cell r="AE2051">
            <v>13.79243</v>
          </cell>
          <cell r="AF2051">
            <v>28.61646</v>
          </cell>
        </row>
        <row r="2052">
          <cell r="A2052" t="str">
            <v>PENGEMBANGAN LAPANGAN BERINGIN H POFD2. Middle Value</v>
          </cell>
          <cell r="B2052" t="str">
            <v>Gas</v>
          </cell>
          <cell r="C2052" t="str">
            <v>2. Middle Value</v>
          </cell>
          <cell r="D2052" t="str">
            <v>PENGEMBANGAN LAPANGAN BERINGIN H POFD</v>
          </cell>
          <cell r="E2052" t="str">
            <v>BERINGIN H</v>
          </cell>
          <cell r="F2052" t="str">
            <v>E7. Production Not Viable</v>
          </cell>
          <cell r="G2052" t="str">
            <v>PT PERTAMINA EP</v>
          </cell>
          <cell r="H2052">
            <v>12.944000000000001</v>
          </cell>
          <cell r="K2052">
            <v>5666</v>
          </cell>
          <cell r="L2052" t="str">
            <v/>
          </cell>
          <cell r="N2052" t="str">
            <v/>
          </cell>
          <cell r="P2052" t="str">
            <v/>
          </cell>
          <cell r="Q2052">
            <v>0.2209286</v>
          </cell>
          <cell r="R2052">
            <v>165.1224</v>
          </cell>
          <cell r="S2052">
            <v>0.70047680000000001</v>
          </cell>
          <cell r="T2052">
            <v>0.71199279999999998</v>
          </cell>
          <cell r="U2052">
            <v>18.19396230477146</v>
          </cell>
          <cell r="V2052">
            <v>2.4561745458377044E-2</v>
          </cell>
          <cell r="AA2052">
            <v>137.7276</v>
          </cell>
          <cell r="AB2052">
            <v>15.566509999999999</v>
          </cell>
          <cell r="AC2052">
            <v>0.70672639999999998</v>
          </cell>
          <cell r="AD2052">
            <v>9.147866521600001</v>
          </cell>
          <cell r="AE2052">
            <v>13.79243</v>
          </cell>
          <cell r="AF2052">
            <v>28.61646</v>
          </cell>
        </row>
        <row r="2053">
          <cell r="A2053" t="str">
            <v>PENGEMBANGAN LAPANGAN BERINGIN H POFD3. High Value</v>
          </cell>
          <cell r="B2053" t="str">
            <v>Gas</v>
          </cell>
          <cell r="C2053" t="str">
            <v>3. High Value</v>
          </cell>
          <cell r="D2053" t="str">
            <v>PENGEMBANGAN LAPANGAN BERINGIN H POFD</v>
          </cell>
          <cell r="E2053" t="str">
            <v>BERINGIN H</v>
          </cell>
          <cell r="F2053" t="str">
            <v>E7. Production Not Viable</v>
          </cell>
          <cell r="G2053" t="str">
            <v>PT PERTAMINA EP</v>
          </cell>
          <cell r="H2053">
            <v>14.907</v>
          </cell>
          <cell r="K2053">
            <v>5666</v>
          </cell>
          <cell r="L2053" t="str">
            <v/>
          </cell>
          <cell r="N2053" t="str">
            <v/>
          </cell>
          <cell r="P2053" t="str">
            <v/>
          </cell>
          <cell r="Q2053">
            <v>0.2209286</v>
          </cell>
          <cell r="R2053">
            <v>165.1224</v>
          </cell>
          <cell r="S2053">
            <v>0.70047680000000001</v>
          </cell>
          <cell r="T2053">
            <v>0.71199279999999998</v>
          </cell>
          <cell r="U2053">
            <v>18.19396230477146</v>
          </cell>
          <cell r="V2053">
            <v>2.4561745458377044E-2</v>
          </cell>
          <cell r="AA2053">
            <v>137.7276</v>
          </cell>
          <cell r="AB2053">
            <v>15.566509999999999</v>
          </cell>
          <cell r="AC2053">
            <v>0.70672639999999998</v>
          </cell>
          <cell r="AD2053">
            <v>10.5351704448</v>
          </cell>
          <cell r="AE2053">
            <v>13.79243</v>
          </cell>
          <cell r="AF2053">
            <v>28.61646</v>
          </cell>
        </row>
        <row r="2054">
          <cell r="A2054" t="str">
            <v>BETUN TENGGARA - BASE1. Low Value</v>
          </cell>
          <cell r="B2054" t="str">
            <v>Gas</v>
          </cell>
          <cell r="C2054" t="str">
            <v>1. Low Value</v>
          </cell>
          <cell r="D2054" t="str">
            <v>BETUN TENGGARA - BASE</v>
          </cell>
          <cell r="E2054" t="str">
            <v>BETUN TENGGARA</v>
          </cell>
          <cell r="F2054" t="str">
            <v>E7. Production Not Viable</v>
          </cell>
          <cell r="G2054" t="str">
            <v>PT PERTAMINA EP</v>
          </cell>
          <cell r="H2054">
            <v>106.724</v>
          </cell>
          <cell r="K2054">
            <v>6000</v>
          </cell>
          <cell r="L2054" t="str">
            <v/>
          </cell>
          <cell r="M2054">
            <v>0.2</v>
          </cell>
          <cell r="N2054" t="str">
            <v/>
          </cell>
          <cell r="P2054" t="str">
            <v/>
          </cell>
          <cell r="Q2054">
            <v>0.20644100000000001</v>
          </cell>
          <cell r="R2054">
            <v>1088.605</v>
          </cell>
          <cell r="S2054">
            <v>0.68781340000000002</v>
          </cell>
          <cell r="T2054">
            <v>0.71653829999999996</v>
          </cell>
          <cell r="U2054">
            <v>110.75830997415741</v>
          </cell>
          <cell r="V2054">
            <v>0.14952308746247286</v>
          </cell>
          <cell r="AA2054">
            <v>40.943390000000001</v>
          </cell>
          <cell r="AB2054">
            <v>147.67930000000001</v>
          </cell>
          <cell r="AC2054">
            <v>0.87419449999999999</v>
          </cell>
          <cell r="AD2054">
            <v>93.297533818000005</v>
          </cell>
          <cell r="AE2054">
            <v>6.4581049999999998</v>
          </cell>
          <cell r="AF2054">
            <v>34.345979999999997</v>
          </cell>
        </row>
        <row r="2055">
          <cell r="A2055" t="str">
            <v>BETUN TENGGARA - BASE2. Middle Value</v>
          </cell>
          <cell r="B2055" t="str">
            <v>Gas</v>
          </cell>
          <cell r="C2055" t="str">
            <v>2. Middle Value</v>
          </cell>
          <cell r="D2055" t="str">
            <v>BETUN TENGGARA - BASE</v>
          </cell>
          <cell r="E2055" t="str">
            <v>BETUN TENGGARA</v>
          </cell>
          <cell r="F2055" t="str">
            <v>E7. Production Not Viable</v>
          </cell>
          <cell r="G2055" t="str">
            <v>PT PERTAMINA EP</v>
          </cell>
          <cell r="H2055">
            <v>106.724</v>
          </cell>
          <cell r="K2055">
            <v>6000</v>
          </cell>
          <cell r="L2055" t="str">
            <v/>
          </cell>
          <cell r="M2055">
            <v>0.2</v>
          </cell>
          <cell r="N2055" t="str">
            <v/>
          </cell>
          <cell r="P2055" t="str">
            <v/>
          </cell>
          <cell r="Q2055">
            <v>0.20644100000000001</v>
          </cell>
          <cell r="R2055">
            <v>1088.605</v>
          </cell>
          <cell r="S2055">
            <v>0.68781340000000002</v>
          </cell>
          <cell r="T2055">
            <v>0.71653829999999996</v>
          </cell>
          <cell r="U2055">
            <v>110.75830997415741</v>
          </cell>
          <cell r="V2055">
            <v>0.14952308746247286</v>
          </cell>
          <cell r="AA2055">
            <v>40.943390000000001</v>
          </cell>
          <cell r="AB2055">
            <v>147.67930000000001</v>
          </cell>
          <cell r="AC2055">
            <v>0.87419449999999999</v>
          </cell>
          <cell r="AD2055">
            <v>93.297533818000005</v>
          </cell>
          <cell r="AE2055">
            <v>6.4581049999999998</v>
          </cell>
          <cell r="AF2055">
            <v>34.345979999999997</v>
          </cell>
        </row>
        <row r="2056">
          <cell r="A2056" t="str">
            <v>BETUN TENGGARA - BASE3. High Value</v>
          </cell>
          <cell r="B2056" t="str">
            <v>Gas</v>
          </cell>
          <cell r="C2056" t="str">
            <v>3. High Value</v>
          </cell>
          <cell r="D2056" t="str">
            <v>BETUN TENGGARA - BASE</v>
          </cell>
          <cell r="E2056" t="str">
            <v>BETUN TENGGARA</v>
          </cell>
          <cell r="F2056" t="str">
            <v>E7. Production Not Viable</v>
          </cell>
          <cell r="G2056" t="str">
            <v>PT PERTAMINA EP</v>
          </cell>
          <cell r="H2056">
            <v>106.724</v>
          </cell>
          <cell r="K2056">
            <v>6000</v>
          </cell>
          <cell r="L2056" t="str">
            <v/>
          </cell>
          <cell r="M2056">
            <v>0.2</v>
          </cell>
          <cell r="N2056" t="str">
            <v/>
          </cell>
          <cell r="P2056" t="str">
            <v/>
          </cell>
          <cell r="Q2056">
            <v>0.20644100000000001</v>
          </cell>
          <cell r="R2056">
            <v>1088.605</v>
          </cell>
          <cell r="S2056">
            <v>0.68781340000000002</v>
          </cell>
          <cell r="T2056">
            <v>0.71653829999999996</v>
          </cell>
          <cell r="U2056">
            <v>110.75830997415741</v>
          </cell>
          <cell r="V2056">
            <v>0.14952308746247286</v>
          </cell>
          <cell r="AA2056">
            <v>40.943390000000001</v>
          </cell>
          <cell r="AB2056">
            <v>147.67930000000001</v>
          </cell>
          <cell r="AC2056">
            <v>0.87419449999999999</v>
          </cell>
          <cell r="AD2056">
            <v>93.297533818000005</v>
          </cell>
          <cell r="AE2056">
            <v>6.4581049999999998</v>
          </cell>
          <cell r="AF2056">
            <v>34.345979999999997</v>
          </cell>
        </row>
        <row r="2057">
          <cell r="A2057" t="str">
            <v>SIDAYU - BASE3. High Value</v>
          </cell>
          <cell r="B2057" t="str">
            <v>Oil-Gas</v>
          </cell>
          <cell r="C2057" t="str">
            <v>3. High Value</v>
          </cell>
          <cell r="D2057" t="str">
            <v>SIDAYU - BASE</v>
          </cell>
          <cell r="E2057" t="str">
            <v>SIDAYU</v>
          </cell>
          <cell r="F2057" t="str">
            <v>E2. Under Development</v>
          </cell>
          <cell r="G2057" t="str">
            <v>SAKA INDONESIA PANGKAH LTD.</v>
          </cell>
          <cell r="H2057">
            <v>32.4</v>
          </cell>
          <cell r="K2057">
            <v>7000</v>
          </cell>
          <cell r="L2057">
            <v>111.10000000000001</v>
          </cell>
          <cell r="M2057">
            <v>0.11</v>
          </cell>
          <cell r="N2057">
            <v>20</v>
          </cell>
          <cell r="P2057" t="str">
            <v/>
          </cell>
          <cell r="Q2057">
            <v>0.13236809999999999</v>
          </cell>
          <cell r="R2057">
            <v>18.672550000000001</v>
          </cell>
          <cell r="S2057">
            <v>0.42901919999999999</v>
          </cell>
          <cell r="T2057">
            <v>0.67531750000000001</v>
          </cell>
          <cell r="U2057">
            <v>0.7160967437179766</v>
          </cell>
          <cell r="V2057">
            <v>9.667265243349935E-4</v>
          </cell>
          <cell r="X2057">
            <v>129.13445733047607</v>
          </cell>
          <cell r="Y2057">
            <v>27.196415815021268</v>
          </cell>
          <cell r="Z2057">
            <v>69.170952503002781</v>
          </cell>
          <cell r="AA2057">
            <v>27.163730000000001</v>
          </cell>
          <cell r="AB2057">
            <v>70.175910000000002</v>
          </cell>
          <cell r="AC2057">
            <v>0.39593</v>
          </cell>
          <cell r="AD2057">
            <v>12.828132</v>
          </cell>
          <cell r="AE2057">
            <v>3.5781499999999999</v>
          </cell>
          <cell r="AF2057">
            <v>129.2567</v>
          </cell>
        </row>
        <row r="2058">
          <cell r="A2058" t="str">
            <v>SIDINGIN - BASE1. Low Value</v>
          </cell>
          <cell r="B2058" t="str">
            <v>Oil-Gas</v>
          </cell>
          <cell r="C2058" t="str">
            <v>1. Low Value</v>
          </cell>
          <cell r="D2058" t="str">
            <v>SIDINGIN - BASE</v>
          </cell>
          <cell r="E2058" t="str">
            <v>SIDINGIN</v>
          </cell>
          <cell r="F2058" t="str">
            <v>E0. On Production</v>
          </cell>
          <cell r="G2058" t="str">
            <v>PT PERTAMINA HULU ROKAN</v>
          </cell>
          <cell r="H2058">
            <v>515.91999999999996</v>
          </cell>
          <cell r="K2058">
            <v>5612</v>
          </cell>
          <cell r="L2058" t="str">
            <v/>
          </cell>
          <cell r="N2058" t="str">
            <v/>
          </cell>
          <cell r="P2058" t="str">
            <v/>
          </cell>
          <cell r="Q2058">
            <v>0.22961500000000001</v>
          </cell>
          <cell r="R2058">
            <v>297.399</v>
          </cell>
          <cell r="S2058">
            <v>0.67626249999999999</v>
          </cell>
          <cell r="T2058">
            <v>0.63496010000000003</v>
          </cell>
          <cell r="U2058">
            <v>29.322534162451582</v>
          </cell>
          <cell r="V2058">
            <v>3.958525406551059E-2</v>
          </cell>
          <cell r="AA2058">
            <v>22.48396</v>
          </cell>
          <cell r="AB2058">
            <v>9.7616709999999998</v>
          </cell>
          <cell r="AC2058">
            <v>0.26926640000000002</v>
          </cell>
          <cell r="AD2058">
            <v>138.919921088</v>
          </cell>
          <cell r="AE2058">
            <v>37.71302</v>
          </cell>
          <cell r="AF2058">
            <v>70.602779999999996</v>
          </cell>
        </row>
        <row r="2059">
          <cell r="A2059" t="str">
            <v>SIDINGIN - BASE2. Middle Value</v>
          </cell>
          <cell r="B2059" t="str">
            <v>Oil-Gas</v>
          </cell>
          <cell r="C2059" t="str">
            <v>2. Middle Value</v>
          </cell>
          <cell r="D2059" t="str">
            <v>SIDINGIN - BASE</v>
          </cell>
          <cell r="E2059" t="str">
            <v>SIDINGIN</v>
          </cell>
          <cell r="F2059" t="str">
            <v>E0. On Production</v>
          </cell>
          <cell r="G2059" t="str">
            <v>PT PERTAMINA HULU ROKAN</v>
          </cell>
          <cell r="H2059">
            <v>515.91999999999996</v>
          </cell>
          <cell r="K2059">
            <v>5612</v>
          </cell>
          <cell r="L2059" t="str">
            <v/>
          </cell>
          <cell r="N2059" t="str">
            <v/>
          </cell>
          <cell r="P2059" t="str">
            <v/>
          </cell>
          <cell r="Q2059">
            <v>0.22961500000000001</v>
          </cell>
          <cell r="R2059">
            <v>297.399</v>
          </cell>
          <cell r="S2059">
            <v>0.67626249999999999</v>
          </cell>
          <cell r="T2059">
            <v>0.63496010000000003</v>
          </cell>
          <cell r="U2059">
            <v>29.322534162451582</v>
          </cell>
          <cell r="V2059">
            <v>3.958525406551059E-2</v>
          </cell>
          <cell r="AA2059">
            <v>22.48396</v>
          </cell>
          <cell r="AB2059">
            <v>9.7616709999999998</v>
          </cell>
          <cell r="AC2059">
            <v>0.26926640000000002</v>
          </cell>
          <cell r="AD2059">
            <v>138.919921088</v>
          </cell>
          <cell r="AE2059">
            <v>37.71302</v>
          </cell>
          <cell r="AF2059">
            <v>70.602779999999996</v>
          </cell>
        </row>
        <row r="2060">
          <cell r="A2060" t="str">
            <v>DAHOR SELATAN - BASE2. Middle Value</v>
          </cell>
          <cell r="B2060" t="str">
            <v>Oil-Gas</v>
          </cell>
          <cell r="C2060" t="str">
            <v>2. Middle Value</v>
          </cell>
          <cell r="D2060" t="str">
            <v>DAHOR SELATAN - BASE</v>
          </cell>
          <cell r="E2060" t="str">
            <v>DAHOR SELATAN</v>
          </cell>
          <cell r="F2060" t="str">
            <v>E7. Production Not Viable</v>
          </cell>
          <cell r="G2060" t="str">
            <v>PT PERTAMINA EP</v>
          </cell>
          <cell r="H2060">
            <v>0.17699999999999999</v>
          </cell>
          <cell r="K2060">
            <v>3284</v>
          </cell>
          <cell r="L2060" t="str">
            <v/>
          </cell>
          <cell r="N2060" t="str">
            <v/>
          </cell>
          <cell r="P2060" t="str">
            <v/>
          </cell>
          <cell r="Q2060">
            <v>0.1870202</v>
          </cell>
          <cell r="R2060">
            <v>1219.9780000000001</v>
          </cell>
          <cell r="S2060">
            <v>0.57045729999999994</v>
          </cell>
          <cell r="T2060">
            <v>0.81928900000000004</v>
          </cell>
          <cell r="U2060">
            <v>106.63524771662736</v>
          </cell>
          <cell r="V2060">
            <v>0.14395697690436007</v>
          </cell>
          <cell r="AA2060">
            <v>25.912279999999999</v>
          </cell>
          <cell r="AB2060">
            <v>43.337969999999999</v>
          </cell>
          <cell r="AC2060">
            <v>0.33398090000000002</v>
          </cell>
          <cell r="AD2060">
            <v>5.9114619300000004E-2</v>
          </cell>
          <cell r="AE2060">
            <v>8.2713300000000007</v>
          </cell>
          <cell r="AF2060">
            <v>80.622810000000001</v>
          </cell>
        </row>
        <row r="2061">
          <cell r="A2061" t="str">
            <v>DAHOR SELATAN - BASE3. High Value</v>
          </cell>
          <cell r="B2061" t="str">
            <v>Oil-Gas</v>
          </cell>
          <cell r="C2061" t="str">
            <v>3. High Value</v>
          </cell>
          <cell r="D2061" t="str">
            <v>DAHOR SELATAN - BASE</v>
          </cell>
          <cell r="E2061" t="str">
            <v>DAHOR SELATAN</v>
          </cell>
          <cell r="F2061" t="str">
            <v>E7. Production Not Viable</v>
          </cell>
          <cell r="G2061" t="str">
            <v>PT PERTAMINA EP</v>
          </cell>
          <cell r="H2061">
            <v>0.29499999999999998</v>
          </cell>
          <cell r="K2061">
            <v>3284</v>
          </cell>
          <cell r="L2061" t="str">
            <v/>
          </cell>
          <cell r="N2061" t="str">
            <v/>
          </cell>
          <cell r="P2061" t="str">
            <v/>
          </cell>
          <cell r="Q2061">
            <v>0.1870202</v>
          </cell>
          <cell r="R2061">
            <v>1219.9780000000001</v>
          </cell>
          <cell r="S2061">
            <v>0.57045729999999994</v>
          </cell>
          <cell r="T2061">
            <v>0.81928900000000004</v>
          </cell>
          <cell r="U2061">
            <v>106.63524771662736</v>
          </cell>
          <cell r="V2061">
            <v>0.14395697690436007</v>
          </cell>
          <cell r="AA2061">
            <v>25.912279999999999</v>
          </cell>
          <cell r="AB2061">
            <v>43.337969999999999</v>
          </cell>
          <cell r="AC2061">
            <v>0.33398090000000002</v>
          </cell>
          <cell r="AD2061">
            <v>9.8524365500000002E-2</v>
          </cell>
          <cell r="AE2061">
            <v>8.2713300000000007</v>
          </cell>
          <cell r="AF2061">
            <v>80.622810000000001</v>
          </cell>
        </row>
        <row r="2062">
          <cell r="A2062" t="str">
            <v>DERAS - BASE1. Low Value</v>
          </cell>
          <cell r="B2062" t="str">
            <v>Gas</v>
          </cell>
          <cell r="C2062" t="str">
            <v>1. Low Value</v>
          </cell>
          <cell r="D2062" t="str">
            <v>DERAS - BASE</v>
          </cell>
          <cell r="E2062" t="str">
            <v>DERAS</v>
          </cell>
          <cell r="F2062" t="str">
            <v>E1. Production on Hold</v>
          </cell>
          <cell r="G2062" t="str">
            <v>PT PERTAMINA EP</v>
          </cell>
          <cell r="H2062">
            <v>87.741</v>
          </cell>
          <cell r="K2062">
            <v>6000</v>
          </cell>
          <cell r="L2062" t="str">
            <v/>
          </cell>
          <cell r="M2062">
            <v>0.23</v>
          </cell>
          <cell r="N2062" t="str">
            <v/>
          </cell>
          <cell r="P2062" t="str">
            <v/>
          </cell>
          <cell r="Q2062">
            <v>0.23246539999999999</v>
          </cell>
          <cell r="R2062">
            <v>219.94300000000001</v>
          </cell>
          <cell r="S2062">
            <v>0.80850840000000002</v>
          </cell>
          <cell r="T2062">
            <v>0.65473539999999997</v>
          </cell>
          <cell r="U2062">
            <v>27.065672696818776</v>
          </cell>
          <cell r="V2062">
            <v>3.6538503944501748E-2</v>
          </cell>
          <cell r="AA2062">
            <v>55.542580000000001</v>
          </cell>
          <cell r="AB2062">
            <v>18.761279999999999</v>
          </cell>
          <cell r="AC2062">
            <v>0.86365080000000005</v>
          </cell>
          <cell r="AD2062">
            <v>75.77758484280001</v>
          </cell>
          <cell r="AE2062">
            <v>5.2809210000000002</v>
          </cell>
          <cell r="AF2062">
            <v>18.978619999999999</v>
          </cell>
        </row>
        <row r="2063">
          <cell r="A2063" t="str">
            <v>DERAS - BASE2. Middle Value</v>
          </cell>
          <cell r="B2063" t="str">
            <v>Gas</v>
          </cell>
          <cell r="C2063" t="str">
            <v>2. Middle Value</v>
          </cell>
          <cell r="D2063" t="str">
            <v>DERAS - BASE</v>
          </cell>
          <cell r="E2063" t="str">
            <v>DERAS</v>
          </cell>
          <cell r="F2063" t="str">
            <v>E1. Production on Hold</v>
          </cell>
          <cell r="G2063" t="str">
            <v>PT PERTAMINA EP</v>
          </cell>
          <cell r="H2063">
            <v>87.741</v>
          </cell>
          <cell r="K2063">
            <v>6000</v>
          </cell>
          <cell r="L2063" t="str">
            <v/>
          </cell>
          <cell r="M2063">
            <v>0.23</v>
          </cell>
          <cell r="N2063" t="str">
            <v/>
          </cell>
          <cell r="P2063" t="str">
            <v/>
          </cell>
          <cell r="Q2063">
            <v>0.23246539999999999</v>
          </cell>
          <cell r="R2063">
            <v>219.94300000000001</v>
          </cell>
          <cell r="S2063">
            <v>0.80850840000000002</v>
          </cell>
          <cell r="T2063">
            <v>0.65473539999999997</v>
          </cell>
          <cell r="U2063">
            <v>27.065672696818776</v>
          </cell>
          <cell r="V2063">
            <v>3.6538503944501748E-2</v>
          </cell>
          <cell r="AA2063">
            <v>55.542580000000001</v>
          </cell>
          <cell r="AB2063">
            <v>18.761279999999999</v>
          </cell>
          <cell r="AC2063">
            <v>0.86365080000000005</v>
          </cell>
          <cell r="AD2063">
            <v>75.77758484280001</v>
          </cell>
          <cell r="AE2063">
            <v>5.2809210000000002</v>
          </cell>
          <cell r="AF2063">
            <v>18.978619999999999</v>
          </cell>
        </row>
        <row r="2064">
          <cell r="A2064" t="str">
            <v>DERAS - BASE3. High Value</v>
          </cell>
          <cell r="B2064" t="str">
            <v>Gas</v>
          </cell>
          <cell r="C2064" t="str">
            <v>3. High Value</v>
          </cell>
          <cell r="D2064" t="str">
            <v>DERAS - BASE</v>
          </cell>
          <cell r="E2064" t="str">
            <v>DERAS</v>
          </cell>
          <cell r="F2064" t="str">
            <v>E1. Production on Hold</v>
          </cell>
          <cell r="G2064" t="str">
            <v>PT PERTAMINA EP</v>
          </cell>
          <cell r="H2064">
            <v>87.741</v>
          </cell>
          <cell r="K2064">
            <v>6000</v>
          </cell>
          <cell r="L2064" t="str">
            <v/>
          </cell>
          <cell r="M2064">
            <v>0.23</v>
          </cell>
          <cell r="N2064" t="str">
            <v/>
          </cell>
          <cell r="P2064" t="str">
            <v/>
          </cell>
          <cell r="Q2064">
            <v>0.23246539999999999</v>
          </cell>
          <cell r="R2064">
            <v>219.94300000000001</v>
          </cell>
          <cell r="S2064">
            <v>0.80850840000000002</v>
          </cell>
          <cell r="T2064">
            <v>0.65473539999999997</v>
          </cell>
          <cell r="U2064">
            <v>27.065672696818776</v>
          </cell>
          <cell r="V2064">
            <v>3.6538503944501748E-2</v>
          </cell>
          <cell r="AA2064">
            <v>55.542580000000001</v>
          </cell>
          <cell r="AB2064">
            <v>18.761279999999999</v>
          </cell>
          <cell r="AC2064">
            <v>0.86365080000000005</v>
          </cell>
          <cell r="AD2064">
            <v>75.77758484280001</v>
          </cell>
          <cell r="AE2064">
            <v>5.2809210000000002</v>
          </cell>
          <cell r="AF2064">
            <v>18.978619999999999</v>
          </cell>
        </row>
        <row r="2065">
          <cell r="A2065" t="str">
            <v>GAMBARSARI - BASE1. Low Value</v>
          </cell>
          <cell r="B2065" t="str">
            <v>Gas</v>
          </cell>
          <cell r="C2065" t="str">
            <v>1. Low Value</v>
          </cell>
          <cell r="D2065" t="str">
            <v>GAMBARSARI - BASE</v>
          </cell>
          <cell r="E2065" t="str">
            <v>GAMBARSARI</v>
          </cell>
          <cell r="F2065" t="str">
            <v>E7. Production Not Viable</v>
          </cell>
          <cell r="G2065" t="str">
            <v>PT PERTAMINA EP</v>
          </cell>
          <cell r="H2065">
            <v>2.0419999999999998</v>
          </cell>
          <cell r="K2065">
            <v>6755</v>
          </cell>
          <cell r="L2065" t="str">
            <v/>
          </cell>
          <cell r="N2065" t="str">
            <v/>
          </cell>
          <cell r="P2065" t="str">
            <v/>
          </cell>
          <cell r="Q2065">
            <v>0.1864818</v>
          </cell>
          <cell r="R2065">
            <v>1148.9670000000001</v>
          </cell>
          <cell r="S2065">
            <v>0.59951390000000004</v>
          </cell>
          <cell r="T2065">
            <v>0.81928900000000004</v>
          </cell>
          <cell r="U2065">
            <v>105.23989076420307</v>
          </cell>
          <cell r="V2065">
            <v>0.14207325296809392</v>
          </cell>
          <cell r="AA2065">
            <v>359.37509999999997</v>
          </cell>
          <cell r="AB2065">
            <v>466.05259999999998</v>
          </cell>
          <cell r="AC2065">
            <v>0.92671700000000001</v>
          </cell>
          <cell r="AD2065">
            <v>1.8923561139999998</v>
          </cell>
          <cell r="AE2065">
            <v>12.09815</v>
          </cell>
          <cell r="AF2065">
            <v>22.910309999999999</v>
          </cell>
        </row>
        <row r="2066">
          <cell r="A2066" t="str">
            <v>GAMBARSARI - BASE2. Middle Value</v>
          </cell>
          <cell r="B2066" t="str">
            <v>Gas</v>
          </cell>
          <cell r="C2066" t="str">
            <v>2. Middle Value</v>
          </cell>
          <cell r="D2066" t="str">
            <v>GAMBARSARI - BASE</v>
          </cell>
          <cell r="E2066" t="str">
            <v>GAMBARSARI</v>
          </cell>
          <cell r="F2066" t="str">
            <v>E7. Production Not Viable</v>
          </cell>
          <cell r="G2066" t="str">
            <v>PT PERTAMINA EP</v>
          </cell>
          <cell r="H2066">
            <v>4.1050000000000004</v>
          </cell>
          <cell r="K2066">
            <v>6755</v>
          </cell>
          <cell r="L2066" t="str">
            <v/>
          </cell>
          <cell r="N2066" t="str">
            <v/>
          </cell>
          <cell r="P2066" t="str">
            <v/>
          </cell>
          <cell r="Q2066">
            <v>0.1864818</v>
          </cell>
          <cell r="R2066">
            <v>1148.9670000000001</v>
          </cell>
          <cell r="S2066">
            <v>0.59951390000000004</v>
          </cell>
          <cell r="T2066">
            <v>0.81928900000000004</v>
          </cell>
          <cell r="U2066">
            <v>105.23989076420307</v>
          </cell>
          <cell r="V2066">
            <v>0.14207325296809392</v>
          </cell>
          <cell r="AA2066">
            <v>359.37509999999997</v>
          </cell>
          <cell r="AB2066">
            <v>466.05259999999998</v>
          </cell>
          <cell r="AC2066">
            <v>0.92671700000000001</v>
          </cell>
          <cell r="AD2066">
            <v>3.8041732850000005</v>
          </cell>
          <cell r="AE2066">
            <v>12.09815</v>
          </cell>
          <cell r="AF2066">
            <v>22.910309999999999</v>
          </cell>
        </row>
        <row r="2067">
          <cell r="A2067" t="str">
            <v>GAMBARSARI - BASE3. High Value</v>
          </cell>
          <cell r="B2067" t="str">
            <v>Gas</v>
          </cell>
          <cell r="C2067" t="str">
            <v>3. High Value</v>
          </cell>
          <cell r="D2067" t="str">
            <v>GAMBARSARI - BASE</v>
          </cell>
          <cell r="E2067" t="str">
            <v>GAMBARSARI</v>
          </cell>
          <cell r="F2067" t="str">
            <v>E7. Production Not Viable</v>
          </cell>
          <cell r="G2067" t="str">
            <v>PT PERTAMINA EP</v>
          </cell>
          <cell r="H2067">
            <v>4.1050000000000004</v>
          </cell>
          <cell r="K2067">
            <v>6755</v>
          </cell>
          <cell r="L2067" t="str">
            <v/>
          </cell>
          <cell r="N2067" t="str">
            <v/>
          </cell>
          <cell r="P2067" t="str">
            <v/>
          </cell>
          <cell r="Q2067">
            <v>0.1864818</v>
          </cell>
          <cell r="R2067">
            <v>1148.9670000000001</v>
          </cell>
          <cell r="S2067">
            <v>0.59951390000000004</v>
          </cell>
          <cell r="T2067">
            <v>0.81928900000000004</v>
          </cell>
          <cell r="U2067">
            <v>105.23989076420307</v>
          </cell>
          <cell r="V2067">
            <v>0.14207325296809392</v>
          </cell>
          <cell r="AA2067">
            <v>359.37509999999997</v>
          </cell>
          <cell r="AB2067">
            <v>466.05259999999998</v>
          </cell>
          <cell r="AC2067">
            <v>0.92671700000000001</v>
          </cell>
          <cell r="AD2067">
            <v>3.8041732850000005</v>
          </cell>
          <cell r="AE2067">
            <v>12.09815</v>
          </cell>
          <cell r="AF2067">
            <v>22.910309999999999</v>
          </cell>
        </row>
        <row r="2068">
          <cell r="A2068" t="str">
            <v>KAMBUNA - BASE1. Low Value</v>
          </cell>
          <cell r="B2068" t="str">
            <v>Gas</v>
          </cell>
          <cell r="C2068" t="str">
            <v>1. Low Value</v>
          </cell>
          <cell r="D2068" t="str">
            <v>KAMBUNA - BASE</v>
          </cell>
          <cell r="E2068" t="str">
            <v>KAMBUNA</v>
          </cell>
          <cell r="F2068" t="str">
            <v>E7. Production Not Viable</v>
          </cell>
          <cell r="G2068" t="str">
            <v>PT PERTAMINA EP</v>
          </cell>
          <cell r="H2068">
            <v>41</v>
          </cell>
          <cell r="K2068">
            <v>5269</v>
          </cell>
          <cell r="L2068" t="str">
            <v/>
          </cell>
          <cell r="M2068">
            <v>0.17499999999999999</v>
          </cell>
          <cell r="N2068" t="str">
            <v/>
          </cell>
          <cell r="P2068" t="str">
            <v/>
          </cell>
          <cell r="Q2068">
            <v>0.19068840000000001</v>
          </cell>
          <cell r="R2068">
            <v>146.6241</v>
          </cell>
          <cell r="S2068">
            <v>0.51595780000000002</v>
          </cell>
          <cell r="T2068">
            <v>0.82770560000000004</v>
          </cell>
          <cell r="U2068">
            <v>11.940422933783031</v>
          </cell>
          <cell r="V2068">
            <v>1.6119502934664919E-2</v>
          </cell>
          <cell r="AA2068">
            <v>38.381210000000003</v>
          </cell>
          <cell r="AB2068">
            <v>25.948609999999999</v>
          </cell>
          <cell r="AC2068">
            <v>0.7987107</v>
          </cell>
          <cell r="AD2068">
            <v>32.747138700000001</v>
          </cell>
          <cell r="AE2068">
            <v>22.653310000000001</v>
          </cell>
          <cell r="AF2068">
            <v>15.02112</v>
          </cell>
        </row>
        <row r="2069">
          <cell r="A2069" t="str">
            <v>KAMBUNA - BASE2. Middle Value</v>
          </cell>
          <cell r="B2069" t="str">
            <v>Gas</v>
          </cell>
          <cell r="C2069" t="str">
            <v>2. Middle Value</v>
          </cell>
          <cell r="D2069" t="str">
            <v>KAMBUNA - BASE</v>
          </cell>
          <cell r="E2069" t="str">
            <v>KAMBUNA</v>
          </cell>
          <cell r="F2069" t="str">
            <v>E7. Production Not Viable</v>
          </cell>
          <cell r="G2069" t="str">
            <v>PT PERTAMINA EP</v>
          </cell>
          <cell r="H2069">
            <v>82</v>
          </cell>
          <cell r="K2069">
            <v>5269</v>
          </cell>
          <cell r="L2069" t="str">
            <v/>
          </cell>
          <cell r="M2069">
            <v>0.17499999999999999</v>
          </cell>
          <cell r="N2069" t="str">
            <v/>
          </cell>
          <cell r="P2069" t="str">
            <v/>
          </cell>
          <cell r="Q2069">
            <v>0.19068840000000001</v>
          </cell>
          <cell r="R2069">
            <v>146.6241</v>
          </cell>
          <cell r="S2069">
            <v>0.51595780000000002</v>
          </cell>
          <cell r="T2069">
            <v>0.82770560000000004</v>
          </cell>
          <cell r="U2069">
            <v>11.940422933783031</v>
          </cell>
          <cell r="V2069">
            <v>1.6119502934664919E-2</v>
          </cell>
          <cell r="AA2069">
            <v>38.381210000000003</v>
          </cell>
          <cell r="AB2069">
            <v>25.948609999999999</v>
          </cell>
          <cell r="AC2069">
            <v>0.7987107</v>
          </cell>
          <cell r="AD2069">
            <v>65.494277400000001</v>
          </cell>
          <cell r="AE2069">
            <v>22.653310000000001</v>
          </cell>
          <cell r="AF2069">
            <v>15.02112</v>
          </cell>
        </row>
        <row r="2070">
          <cell r="A2070" t="str">
            <v>KAMBUNA - BASE3. High Value</v>
          </cell>
          <cell r="B2070" t="str">
            <v>Gas</v>
          </cell>
          <cell r="C2070" t="str">
            <v>3. High Value</v>
          </cell>
          <cell r="D2070" t="str">
            <v>KAMBUNA - BASE</v>
          </cell>
          <cell r="E2070" t="str">
            <v>KAMBUNA</v>
          </cell>
          <cell r="F2070" t="str">
            <v>E7. Production Not Viable</v>
          </cell>
          <cell r="G2070" t="str">
            <v>PT PERTAMINA EP</v>
          </cell>
          <cell r="H2070">
            <v>123</v>
          </cell>
          <cell r="K2070">
            <v>5269</v>
          </cell>
          <cell r="L2070" t="str">
            <v/>
          </cell>
          <cell r="M2070">
            <v>0.17499999999999999</v>
          </cell>
          <cell r="N2070" t="str">
            <v/>
          </cell>
          <cell r="P2070" t="str">
            <v/>
          </cell>
          <cell r="Q2070">
            <v>0.19068840000000001</v>
          </cell>
          <cell r="R2070">
            <v>146.6241</v>
          </cell>
          <cell r="S2070">
            <v>0.51595780000000002</v>
          </cell>
          <cell r="T2070">
            <v>0.82770560000000004</v>
          </cell>
          <cell r="U2070">
            <v>11.940422933783031</v>
          </cell>
          <cell r="V2070">
            <v>1.6119502934664919E-2</v>
          </cell>
          <cell r="AA2070">
            <v>38.381210000000003</v>
          </cell>
          <cell r="AB2070">
            <v>25.948609999999999</v>
          </cell>
          <cell r="AC2070">
            <v>0.7987107</v>
          </cell>
          <cell r="AD2070">
            <v>98.241416099999995</v>
          </cell>
          <cell r="AE2070">
            <v>22.653310000000001</v>
          </cell>
          <cell r="AF2070">
            <v>15.02112</v>
          </cell>
        </row>
        <row r="2071">
          <cell r="A2071" t="str">
            <v>PABUARAN - BASE2. Middle Value</v>
          </cell>
          <cell r="B2071" t="str">
            <v>Gas</v>
          </cell>
          <cell r="C2071" t="str">
            <v>2. Middle Value</v>
          </cell>
          <cell r="D2071" t="str">
            <v>PABUARAN - BASE</v>
          </cell>
          <cell r="E2071" t="str">
            <v>PABUARAN</v>
          </cell>
          <cell r="F2071" t="str">
            <v>E7. Production Not Viable</v>
          </cell>
          <cell r="G2071" t="str">
            <v>PT PERTAMINA EP</v>
          </cell>
          <cell r="H2071">
            <v>6.0999999999999999E-2</v>
          </cell>
          <cell r="K2071">
            <v>5712</v>
          </cell>
          <cell r="L2071">
            <v>64.900000000000006</v>
          </cell>
          <cell r="N2071">
            <v>15.9</v>
          </cell>
          <cell r="P2071" t="str">
            <v/>
          </cell>
          <cell r="Q2071">
            <v>0.2118391</v>
          </cell>
          <cell r="R2071">
            <v>169.4607</v>
          </cell>
          <cell r="S2071">
            <v>0.74901530000000005</v>
          </cell>
          <cell r="T2071">
            <v>0.68291440000000003</v>
          </cell>
          <cell r="U2071">
            <v>18.362511387805522</v>
          </cell>
          <cell r="V2071">
            <v>2.4789285760229807E-2</v>
          </cell>
          <cell r="AA2071">
            <v>239.54580000000001</v>
          </cell>
          <cell r="AB2071">
            <v>68.847520000000003</v>
          </cell>
          <cell r="AC2071">
            <v>0.48719479999999998</v>
          </cell>
          <cell r="AD2071">
            <v>2.9718882799999999E-2</v>
          </cell>
          <cell r="AE2071">
            <v>8.1906409999999994</v>
          </cell>
          <cell r="AF2071">
            <v>166.3811</v>
          </cell>
        </row>
        <row r="2072">
          <cell r="A2072" t="str">
            <v>PABUARAN - BASE3. High Value</v>
          </cell>
          <cell r="B2072" t="str">
            <v>Gas</v>
          </cell>
          <cell r="C2072" t="str">
            <v>3. High Value</v>
          </cell>
          <cell r="D2072" t="str">
            <v>PABUARAN - BASE</v>
          </cell>
          <cell r="E2072" t="str">
            <v>PABUARAN</v>
          </cell>
          <cell r="F2072" t="str">
            <v>E7. Production Not Viable</v>
          </cell>
          <cell r="G2072" t="str">
            <v>PT PERTAMINA EP</v>
          </cell>
          <cell r="H2072">
            <v>6.0999999999999999E-2</v>
          </cell>
          <cell r="K2072">
            <v>5712</v>
          </cell>
          <cell r="L2072">
            <v>64.900000000000006</v>
          </cell>
          <cell r="N2072">
            <v>15.9</v>
          </cell>
          <cell r="P2072" t="str">
            <v/>
          </cell>
          <cell r="Q2072">
            <v>0.2118391</v>
          </cell>
          <cell r="R2072">
            <v>169.4607</v>
          </cell>
          <cell r="S2072">
            <v>0.74901530000000005</v>
          </cell>
          <cell r="T2072">
            <v>0.68291440000000003</v>
          </cell>
          <cell r="U2072">
            <v>18.362511387805522</v>
          </cell>
          <cell r="V2072">
            <v>2.4789285760229807E-2</v>
          </cell>
          <cell r="AA2072">
            <v>239.54580000000001</v>
          </cell>
          <cell r="AB2072">
            <v>68.847520000000003</v>
          </cell>
          <cell r="AC2072">
            <v>0.48719479999999998</v>
          </cell>
          <cell r="AD2072">
            <v>2.9718882799999999E-2</v>
          </cell>
          <cell r="AE2072">
            <v>8.1906409999999994</v>
          </cell>
          <cell r="AF2072">
            <v>166.3811</v>
          </cell>
        </row>
        <row r="2073">
          <cell r="A2073" t="str">
            <v>PAMANUKAN SELATAN - BASE1. Low Value</v>
          </cell>
          <cell r="B2073" t="str">
            <v>Gas</v>
          </cell>
          <cell r="C2073" t="str">
            <v>1. Low Value</v>
          </cell>
          <cell r="D2073" t="str">
            <v>PAMANUKAN SELATAN - BASE</v>
          </cell>
          <cell r="E2073" t="str">
            <v>PAMANUKAN SELATAN</v>
          </cell>
          <cell r="F2073" t="str">
            <v>E7. Production Not Viable</v>
          </cell>
          <cell r="G2073" t="str">
            <v>PT PERTAMINA EP</v>
          </cell>
          <cell r="H2073">
            <v>22.69</v>
          </cell>
          <cell r="K2073">
            <v>5512</v>
          </cell>
          <cell r="L2073" t="str">
            <v/>
          </cell>
          <cell r="M2073">
            <v>0.2525</v>
          </cell>
          <cell r="N2073" t="str">
            <v/>
          </cell>
          <cell r="P2073" t="str">
            <v/>
          </cell>
          <cell r="Q2073">
            <v>0.2476023</v>
          </cell>
          <cell r="R2073">
            <v>237.7603</v>
          </cell>
          <cell r="S2073">
            <v>0.80063870000000004</v>
          </cell>
          <cell r="T2073">
            <v>0.94302819999999998</v>
          </cell>
          <cell r="U2073">
            <v>44.44831205328412</v>
          </cell>
          <cell r="V2073">
            <v>6.0004968044864285E-2</v>
          </cell>
          <cell r="X2073">
            <v>22.887561695677284</v>
          </cell>
          <cell r="Z2073">
            <v>4.6056303240347312</v>
          </cell>
          <cell r="AA2073">
            <v>338.40960000000001</v>
          </cell>
          <cell r="AB2073">
            <v>4.6064189999999998</v>
          </cell>
          <cell r="AC2073">
            <v>0.78889659999999995</v>
          </cell>
          <cell r="AD2073">
            <v>17.900063853999999</v>
          </cell>
          <cell r="AE2073">
            <v>66.977739999999997</v>
          </cell>
          <cell r="AF2073">
            <v>22.905429999999999</v>
          </cell>
        </row>
        <row r="2074">
          <cell r="A2074" t="str">
            <v>PAMANUKAN SELATAN - BASE2. Middle Value</v>
          </cell>
          <cell r="B2074" t="str">
            <v>Gas</v>
          </cell>
          <cell r="C2074" t="str">
            <v>2. Middle Value</v>
          </cell>
          <cell r="D2074" t="str">
            <v>PAMANUKAN SELATAN - BASE</v>
          </cell>
          <cell r="E2074" t="str">
            <v>PAMANUKAN SELATAN</v>
          </cell>
          <cell r="F2074" t="str">
            <v>E7. Production Not Viable</v>
          </cell>
          <cell r="G2074" t="str">
            <v>PT PERTAMINA EP</v>
          </cell>
          <cell r="H2074">
            <v>43.597999999999999</v>
          </cell>
          <cell r="K2074">
            <v>5512</v>
          </cell>
          <cell r="L2074" t="str">
            <v/>
          </cell>
          <cell r="M2074">
            <v>0.2525</v>
          </cell>
          <cell r="N2074" t="str">
            <v/>
          </cell>
          <cell r="P2074" t="str">
            <v/>
          </cell>
          <cell r="Q2074">
            <v>0.2476023</v>
          </cell>
          <cell r="R2074">
            <v>237.7603</v>
          </cell>
          <cell r="S2074">
            <v>0.80063870000000004</v>
          </cell>
          <cell r="T2074">
            <v>0.94302819999999998</v>
          </cell>
          <cell r="U2074">
            <v>44.44831205328412</v>
          </cell>
          <cell r="V2074">
            <v>6.0004968044864285E-2</v>
          </cell>
          <cell r="X2074">
            <v>22.887561695677284</v>
          </cell>
          <cell r="Z2074">
            <v>4.6056303240347312</v>
          </cell>
          <cell r="AA2074">
            <v>338.40960000000001</v>
          </cell>
          <cell r="AB2074">
            <v>4.6064189999999998</v>
          </cell>
          <cell r="AC2074">
            <v>0.78889659999999995</v>
          </cell>
          <cell r="AD2074">
            <v>34.394313966799999</v>
          </cell>
          <cell r="AE2074">
            <v>66.977739999999997</v>
          </cell>
          <cell r="AF2074">
            <v>22.905429999999999</v>
          </cell>
        </row>
        <row r="2075">
          <cell r="A2075" t="str">
            <v>PAMANUKAN SELATAN - BASE3. High Value</v>
          </cell>
          <cell r="B2075" t="str">
            <v>Gas</v>
          </cell>
          <cell r="C2075" t="str">
            <v>3. High Value</v>
          </cell>
          <cell r="D2075" t="str">
            <v>PAMANUKAN SELATAN - BASE</v>
          </cell>
          <cell r="E2075" t="str">
            <v>PAMANUKAN SELATAN</v>
          </cell>
          <cell r="F2075" t="str">
            <v>E7. Production Not Viable</v>
          </cell>
          <cell r="G2075" t="str">
            <v>PT PERTAMINA EP</v>
          </cell>
          <cell r="H2075">
            <v>43.597999999999999</v>
          </cell>
          <cell r="K2075">
            <v>5512</v>
          </cell>
          <cell r="L2075" t="str">
            <v/>
          </cell>
          <cell r="M2075">
            <v>0.2525</v>
          </cell>
          <cell r="N2075" t="str">
            <v/>
          </cell>
          <cell r="P2075" t="str">
            <v/>
          </cell>
          <cell r="Q2075">
            <v>0.2476023</v>
          </cell>
          <cell r="R2075">
            <v>237.7603</v>
          </cell>
          <cell r="S2075">
            <v>0.80063870000000004</v>
          </cell>
          <cell r="T2075">
            <v>0.94302819999999998</v>
          </cell>
          <cell r="U2075">
            <v>44.44831205328412</v>
          </cell>
          <cell r="V2075">
            <v>6.0004968044864285E-2</v>
          </cell>
          <cell r="X2075">
            <v>22.887561695677284</v>
          </cell>
          <cell r="Z2075">
            <v>4.6056303240347312</v>
          </cell>
          <cell r="AA2075">
            <v>338.40960000000001</v>
          </cell>
          <cell r="AB2075">
            <v>4.6064189999999998</v>
          </cell>
          <cell r="AC2075">
            <v>0.78889659999999995</v>
          </cell>
          <cell r="AD2075">
            <v>34.394313966799999</v>
          </cell>
          <cell r="AE2075">
            <v>66.977739999999997</v>
          </cell>
          <cell r="AF2075">
            <v>22.905429999999999</v>
          </cell>
        </row>
        <row r="2076">
          <cell r="A2076" t="str">
            <v>PENGEMBANGAN LAPANGAN PEGADEN POFD1. Low Value</v>
          </cell>
          <cell r="B2076" t="str">
            <v>Oil-Gas</v>
          </cell>
          <cell r="C2076" t="str">
            <v>1. Low Value</v>
          </cell>
          <cell r="D2076" t="str">
            <v>PENGEMBANGAN LAPANGAN PEGADEN POFD</v>
          </cell>
          <cell r="E2076" t="str">
            <v>PEGADEN</v>
          </cell>
          <cell r="F2076" t="str">
            <v>E4. Production Pending</v>
          </cell>
          <cell r="G2076" t="str">
            <v>PT PERTAMINA EP</v>
          </cell>
          <cell r="H2076">
            <v>209.65899999999999</v>
          </cell>
          <cell r="K2076">
            <v>6650</v>
          </cell>
          <cell r="L2076" t="str">
            <v/>
          </cell>
          <cell r="N2076" t="str">
            <v/>
          </cell>
          <cell r="P2076" t="str">
            <v/>
          </cell>
          <cell r="Q2076">
            <v>0.1598069</v>
          </cell>
          <cell r="R2076">
            <v>85.91798</v>
          </cell>
          <cell r="S2076">
            <v>0.47542630000000002</v>
          </cell>
          <cell r="T2076">
            <v>0.80343279999999995</v>
          </cell>
          <cell r="U2076">
            <v>5.2445996939587589</v>
          </cell>
          <cell r="V2076">
            <v>7.0801797077657122E-3</v>
          </cell>
          <cell r="AA2076">
            <v>106.0795</v>
          </cell>
          <cell r="AB2076">
            <v>73.31371</v>
          </cell>
          <cell r="AC2076">
            <v>0.28875770000000001</v>
          </cell>
          <cell r="AD2076">
            <v>60.5406506243</v>
          </cell>
          <cell r="AE2076">
            <v>3.4997549999999999</v>
          </cell>
          <cell r="AF2076">
            <v>38.365360000000003</v>
          </cell>
        </row>
        <row r="2077">
          <cell r="A2077" t="str">
            <v>PENGEMBANGAN LAPANGAN PEGADEN POFD2. Middle Value</v>
          </cell>
          <cell r="B2077" t="str">
            <v>Oil-Gas</v>
          </cell>
          <cell r="C2077" t="str">
            <v>2. Middle Value</v>
          </cell>
          <cell r="D2077" t="str">
            <v>PENGEMBANGAN LAPANGAN PEGADEN POFD</v>
          </cell>
          <cell r="E2077" t="str">
            <v>PEGADEN</v>
          </cell>
          <cell r="F2077" t="str">
            <v>E4. Production Pending</v>
          </cell>
          <cell r="G2077" t="str">
            <v>PT PERTAMINA EP</v>
          </cell>
          <cell r="H2077">
            <v>210.23099999999999</v>
          </cell>
          <cell r="K2077">
            <v>6650</v>
          </cell>
          <cell r="L2077" t="str">
            <v/>
          </cell>
          <cell r="N2077" t="str">
            <v/>
          </cell>
          <cell r="P2077" t="str">
            <v/>
          </cell>
          <cell r="Q2077">
            <v>0.1598069</v>
          </cell>
          <cell r="R2077">
            <v>85.91798</v>
          </cell>
          <cell r="S2077">
            <v>0.47542630000000002</v>
          </cell>
          <cell r="T2077">
            <v>0.80343279999999995</v>
          </cell>
          <cell r="U2077">
            <v>5.2445996939587589</v>
          </cell>
          <cell r="V2077">
            <v>7.0801797077657122E-3</v>
          </cell>
          <cell r="AA2077">
            <v>106.0795</v>
          </cell>
          <cell r="AB2077">
            <v>73.31371</v>
          </cell>
          <cell r="AC2077">
            <v>0.28875770000000001</v>
          </cell>
          <cell r="AD2077">
            <v>60.705820028699996</v>
          </cell>
          <cell r="AE2077">
            <v>3.4997549999999999</v>
          </cell>
          <cell r="AF2077">
            <v>38.365360000000003</v>
          </cell>
        </row>
        <row r="2078">
          <cell r="A2078" t="str">
            <v>PENGEMBANGAN LAPANGAN PEGADEN POFD3. High Value</v>
          </cell>
          <cell r="B2078" t="str">
            <v>Oil-Gas</v>
          </cell>
          <cell r="C2078" t="str">
            <v>3. High Value</v>
          </cell>
          <cell r="D2078" t="str">
            <v>PENGEMBANGAN LAPANGAN PEGADEN POFD</v>
          </cell>
          <cell r="E2078" t="str">
            <v>PEGADEN</v>
          </cell>
          <cell r="F2078" t="str">
            <v>E4. Production Pending</v>
          </cell>
          <cell r="G2078" t="str">
            <v>PT PERTAMINA EP</v>
          </cell>
          <cell r="H2078">
            <v>210.23099999999999</v>
          </cell>
          <cell r="K2078">
            <v>6650</v>
          </cell>
          <cell r="L2078" t="str">
            <v/>
          </cell>
          <cell r="N2078" t="str">
            <v/>
          </cell>
          <cell r="P2078" t="str">
            <v/>
          </cell>
          <cell r="Q2078">
            <v>0.1598069</v>
          </cell>
          <cell r="R2078">
            <v>85.91798</v>
          </cell>
          <cell r="S2078">
            <v>0.47542630000000002</v>
          </cell>
          <cell r="T2078">
            <v>0.80343279999999995</v>
          </cell>
          <cell r="U2078">
            <v>5.2445996939587589</v>
          </cell>
          <cell r="V2078">
            <v>7.0801797077657122E-3</v>
          </cell>
          <cell r="AA2078">
            <v>106.0795</v>
          </cell>
          <cell r="AB2078">
            <v>73.31371</v>
          </cell>
          <cell r="AC2078">
            <v>0.28875770000000001</v>
          </cell>
          <cell r="AD2078">
            <v>60.705820028699996</v>
          </cell>
          <cell r="AE2078">
            <v>3.4997549999999999</v>
          </cell>
          <cell r="AF2078">
            <v>38.365360000000003</v>
          </cell>
        </row>
        <row r="2079">
          <cell r="A2079" t="str">
            <v>PEMAAT SELATAN - BASE1. Low Value</v>
          </cell>
          <cell r="B2079" t="str">
            <v>Gas</v>
          </cell>
          <cell r="C2079" t="str">
            <v>1. Low Value</v>
          </cell>
          <cell r="D2079" t="str">
            <v>PEMAAT SELATAN - BASE</v>
          </cell>
          <cell r="E2079" t="str">
            <v>PEMAAT SELATAN</v>
          </cell>
          <cell r="F2079" t="str">
            <v>E1. Production on Hold</v>
          </cell>
          <cell r="G2079" t="str">
            <v>PT PERTAMINA EP</v>
          </cell>
          <cell r="H2079">
            <v>3.91</v>
          </cell>
          <cell r="Q2079">
            <v>0.31686999999999999</v>
          </cell>
          <cell r="R2079">
            <v>160.48609999999999</v>
          </cell>
          <cell r="S2079">
            <v>0.66660920000000001</v>
          </cell>
          <cell r="T2079">
            <v>0.84944779999999998</v>
          </cell>
          <cell r="U2079">
            <v>28.795627454306832</v>
          </cell>
          <cell r="V2079">
            <v>3.8873933011362383E-2</v>
          </cell>
          <cell r="AA2079">
            <v>9.4451110000000007</v>
          </cell>
          <cell r="AB2079">
            <v>0.80061780000000005</v>
          </cell>
          <cell r="AC2079">
            <v>0.51436850000000001</v>
          </cell>
          <cell r="AD2079">
            <v>2.0111808350000002</v>
          </cell>
          <cell r="AE2079">
            <v>9.2578650000000007</v>
          </cell>
          <cell r="AF2079">
            <v>82.218180000000004</v>
          </cell>
        </row>
        <row r="2080">
          <cell r="A2080" t="str">
            <v>PEMAAT SELATAN - BASE2. Middle Value</v>
          </cell>
          <cell r="B2080" t="str">
            <v>Gas</v>
          </cell>
          <cell r="C2080" t="str">
            <v>2. Middle Value</v>
          </cell>
          <cell r="D2080" t="str">
            <v>PEMAAT SELATAN - BASE</v>
          </cell>
          <cell r="E2080" t="str">
            <v>PEMAAT SELATAN</v>
          </cell>
          <cell r="F2080" t="str">
            <v>E1. Production on Hold</v>
          </cell>
          <cell r="G2080" t="str">
            <v>PT PERTAMINA EP</v>
          </cell>
          <cell r="H2080">
            <v>3.91</v>
          </cell>
          <cell r="Q2080">
            <v>0.31686999999999999</v>
          </cell>
          <cell r="R2080">
            <v>160.48609999999999</v>
          </cell>
          <cell r="S2080">
            <v>0.66660920000000001</v>
          </cell>
          <cell r="T2080">
            <v>0.84944779999999998</v>
          </cell>
          <cell r="U2080">
            <v>28.795627454306832</v>
          </cell>
          <cell r="V2080">
            <v>3.8873933011362383E-2</v>
          </cell>
          <cell r="AA2080">
            <v>9.4451110000000007</v>
          </cell>
          <cell r="AB2080">
            <v>0.80061780000000005</v>
          </cell>
          <cell r="AC2080">
            <v>0.51436850000000001</v>
          </cell>
          <cell r="AD2080">
            <v>2.0111808350000002</v>
          </cell>
          <cell r="AE2080">
            <v>9.2578650000000007</v>
          </cell>
          <cell r="AF2080">
            <v>82.218180000000004</v>
          </cell>
        </row>
        <row r="2081">
          <cell r="A2081" t="str">
            <v>PEMAAT SELATAN - BASE3. High Value</v>
          </cell>
          <cell r="B2081" t="str">
            <v>Gas</v>
          </cell>
          <cell r="C2081" t="str">
            <v>3. High Value</v>
          </cell>
          <cell r="D2081" t="str">
            <v>PEMAAT SELATAN - BASE</v>
          </cell>
          <cell r="E2081" t="str">
            <v>PEMAAT SELATAN</v>
          </cell>
          <cell r="F2081" t="str">
            <v>E1. Production on Hold</v>
          </cell>
          <cell r="G2081" t="str">
            <v>PT PERTAMINA EP</v>
          </cell>
          <cell r="H2081">
            <v>3.91</v>
          </cell>
          <cell r="Q2081">
            <v>0.31686999999999999</v>
          </cell>
          <cell r="R2081">
            <v>160.48609999999999</v>
          </cell>
          <cell r="S2081">
            <v>0.66660920000000001</v>
          </cell>
          <cell r="T2081">
            <v>0.84944779999999998</v>
          </cell>
          <cell r="U2081">
            <v>28.795627454306832</v>
          </cell>
          <cell r="V2081">
            <v>3.8873933011362383E-2</v>
          </cell>
          <cell r="AA2081">
            <v>9.4451110000000007</v>
          </cell>
          <cell r="AB2081">
            <v>0.80061780000000005</v>
          </cell>
          <cell r="AC2081">
            <v>0.51436850000000001</v>
          </cell>
          <cell r="AD2081">
            <v>2.0111808350000002</v>
          </cell>
          <cell r="AE2081">
            <v>9.2578650000000007</v>
          </cell>
          <cell r="AF2081">
            <v>82.218180000000004</v>
          </cell>
        </row>
        <row r="2082">
          <cell r="A2082" t="str">
            <v>PIRETRIUM - BASE1. Low Value</v>
          </cell>
          <cell r="B2082" t="str">
            <v>Gas</v>
          </cell>
          <cell r="C2082" t="str">
            <v>1. Low Value</v>
          </cell>
          <cell r="D2082" t="str">
            <v>PIRETRIUM - BASE</v>
          </cell>
          <cell r="E2082" t="str">
            <v>PIRETRIUM</v>
          </cell>
          <cell r="F2082" t="str">
            <v>E1. Production on Hold</v>
          </cell>
          <cell r="G2082" t="str">
            <v>PT PERTAMINA EP</v>
          </cell>
          <cell r="H2082">
            <v>2.3620000000000001</v>
          </cell>
          <cell r="K2082">
            <v>3000</v>
          </cell>
          <cell r="L2082" t="str">
            <v/>
          </cell>
          <cell r="M2082">
            <v>0.25</v>
          </cell>
          <cell r="N2082" t="str">
            <v/>
          </cell>
          <cell r="P2082" t="str">
            <v/>
          </cell>
          <cell r="Q2082">
            <v>0.24418010000000001</v>
          </cell>
          <cell r="R2082">
            <v>340.88670000000002</v>
          </cell>
          <cell r="S2082">
            <v>0.65209439999999996</v>
          </cell>
          <cell r="T2082">
            <v>0.65735089999999996</v>
          </cell>
          <cell r="U2082">
            <v>35.680263823287049</v>
          </cell>
          <cell r="V2082">
            <v>4.8168152886932332E-2</v>
          </cell>
          <cell r="AA2082">
            <v>158.5531</v>
          </cell>
          <cell r="AB2082">
            <v>463.38630000000001</v>
          </cell>
          <cell r="AC2082">
            <v>0.59423440000000005</v>
          </cell>
          <cell r="AD2082">
            <v>1.4035816528000002</v>
          </cell>
          <cell r="AE2082">
            <v>21.677679999999999</v>
          </cell>
          <cell r="AF2082">
            <v>58.82555</v>
          </cell>
        </row>
        <row r="2083">
          <cell r="A2083" t="str">
            <v>PIRETRIUM - BASE2. Middle Value</v>
          </cell>
          <cell r="B2083" t="str">
            <v>Gas</v>
          </cell>
          <cell r="C2083" t="str">
            <v>2. Middle Value</v>
          </cell>
          <cell r="D2083" t="str">
            <v>PIRETRIUM - BASE</v>
          </cell>
          <cell r="E2083" t="str">
            <v>PIRETRIUM</v>
          </cell>
          <cell r="F2083" t="str">
            <v>E1. Production on Hold</v>
          </cell>
          <cell r="G2083" t="str">
            <v>PT PERTAMINA EP</v>
          </cell>
          <cell r="H2083">
            <v>2.3620000000000001</v>
          </cell>
          <cell r="K2083">
            <v>3000</v>
          </cell>
          <cell r="L2083" t="str">
            <v/>
          </cell>
          <cell r="M2083">
            <v>0.25</v>
          </cell>
          <cell r="N2083" t="str">
            <v/>
          </cell>
          <cell r="P2083" t="str">
            <v/>
          </cell>
          <cell r="Q2083">
            <v>0.24418010000000001</v>
          </cell>
          <cell r="R2083">
            <v>340.88670000000002</v>
          </cell>
          <cell r="S2083">
            <v>0.65209439999999996</v>
          </cell>
          <cell r="T2083">
            <v>0.65735089999999996</v>
          </cell>
          <cell r="U2083">
            <v>35.680263823287049</v>
          </cell>
          <cell r="V2083">
            <v>4.8168152886932332E-2</v>
          </cell>
          <cell r="AA2083">
            <v>158.5531</v>
          </cell>
          <cell r="AB2083">
            <v>463.38630000000001</v>
          </cell>
          <cell r="AC2083">
            <v>0.59423440000000005</v>
          </cell>
          <cell r="AD2083">
            <v>1.4035816528000002</v>
          </cell>
          <cell r="AE2083">
            <v>21.677679999999999</v>
          </cell>
          <cell r="AF2083">
            <v>58.82555</v>
          </cell>
        </row>
        <row r="2084">
          <cell r="A2084" t="str">
            <v>PIRETRIUM - BASE3. High Value</v>
          </cell>
          <cell r="B2084" t="str">
            <v>Gas</v>
          </cell>
          <cell r="C2084" t="str">
            <v>3. High Value</v>
          </cell>
          <cell r="D2084" t="str">
            <v>PIRETRIUM - BASE</v>
          </cell>
          <cell r="E2084" t="str">
            <v>PIRETRIUM</v>
          </cell>
          <cell r="F2084" t="str">
            <v>E1. Production on Hold</v>
          </cell>
          <cell r="G2084" t="str">
            <v>PT PERTAMINA EP</v>
          </cell>
          <cell r="H2084">
            <v>2.3620000000000001</v>
          </cell>
          <cell r="K2084">
            <v>3000</v>
          </cell>
          <cell r="L2084" t="str">
            <v/>
          </cell>
          <cell r="M2084">
            <v>0.25</v>
          </cell>
          <cell r="N2084" t="str">
            <v/>
          </cell>
          <cell r="P2084" t="str">
            <v/>
          </cell>
          <cell r="Q2084">
            <v>0.24418010000000001</v>
          </cell>
          <cell r="R2084">
            <v>340.88670000000002</v>
          </cell>
          <cell r="S2084">
            <v>0.65209439999999996</v>
          </cell>
          <cell r="T2084">
            <v>0.65735089999999996</v>
          </cell>
          <cell r="U2084">
            <v>35.680263823287049</v>
          </cell>
          <cell r="V2084">
            <v>4.8168152886932332E-2</v>
          </cell>
          <cell r="AA2084">
            <v>158.5531</v>
          </cell>
          <cell r="AB2084">
            <v>463.38630000000001</v>
          </cell>
          <cell r="AC2084">
            <v>0.59423440000000005</v>
          </cell>
          <cell r="AD2084">
            <v>1.4035816528000002</v>
          </cell>
          <cell r="AE2084">
            <v>21.677679999999999</v>
          </cell>
          <cell r="AF2084">
            <v>58.82555</v>
          </cell>
        </row>
        <row r="2085">
          <cell r="A2085" t="str">
            <v>SALAWATI O - BASE1. Low Value</v>
          </cell>
          <cell r="B2085" t="str">
            <v>Gas</v>
          </cell>
          <cell r="C2085" t="str">
            <v>1. Low Value</v>
          </cell>
          <cell r="D2085" t="str">
            <v>SALAWATI O - BASE</v>
          </cell>
          <cell r="E2085" t="str">
            <v>SALAWATI O</v>
          </cell>
          <cell r="F2085" t="str">
            <v>E1. Production on Hold</v>
          </cell>
          <cell r="G2085" t="str">
            <v>PT PERTAMINA EP</v>
          </cell>
          <cell r="H2085">
            <v>36.340000000000003</v>
          </cell>
          <cell r="K2085">
            <v>9000</v>
          </cell>
          <cell r="L2085" t="str">
            <v/>
          </cell>
          <cell r="M2085">
            <v>0.15</v>
          </cell>
          <cell r="N2085" t="str">
            <v/>
          </cell>
          <cell r="O2085">
            <v>0</v>
          </cell>
          <cell r="P2085" t="str">
            <v/>
          </cell>
          <cell r="Q2085">
            <v>0.14940719999999999</v>
          </cell>
          <cell r="R2085">
            <v>20.945219999999999</v>
          </cell>
          <cell r="S2085">
            <v>0.79639720000000003</v>
          </cell>
          <cell r="T2085">
            <v>0.80313579999999996</v>
          </cell>
          <cell r="U2085">
            <v>2.0015901851830642</v>
          </cell>
          <cell r="V2085">
            <v>2.7021353467110935E-3</v>
          </cell>
          <cell r="W2085">
            <v>1.1123285666666667</v>
          </cell>
          <cell r="AA2085">
            <v>30.844380000000001</v>
          </cell>
          <cell r="AB2085">
            <v>17.196809999999999</v>
          </cell>
          <cell r="AC2085">
            <v>0.503382</v>
          </cell>
          <cell r="AD2085">
            <v>18.292901880000002</v>
          </cell>
          <cell r="AE2085">
            <v>1.174123</v>
          </cell>
          <cell r="AF2085">
            <v>2.5101599999999999</v>
          </cell>
        </row>
        <row r="2086">
          <cell r="A2086" t="str">
            <v>SALAWATI O - BASE2. Middle Value</v>
          </cell>
          <cell r="B2086" t="str">
            <v>Gas</v>
          </cell>
          <cell r="C2086" t="str">
            <v>2. Middle Value</v>
          </cell>
          <cell r="D2086" t="str">
            <v>SALAWATI O - BASE</v>
          </cell>
          <cell r="E2086" t="str">
            <v>SALAWATI O</v>
          </cell>
          <cell r="F2086" t="str">
            <v>E1. Production on Hold</v>
          </cell>
          <cell r="G2086" t="str">
            <v>PT PERTAMINA EP</v>
          </cell>
          <cell r="H2086">
            <v>36.340000000000003</v>
          </cell>
          <cell r="K2086">
            <v>9000</v>
          </cell>
          <cell r="L2086" t="str">
            <v/>
          </cell>
          <cell r="M2086">
            <v>0.15</v>
          </cell>
          <cell r="N2086" t="str">
            <v/>
          </cell>
          <cell r="O2086">
            <v>0</v>
          </cell>
          <cell r="P2086" t="str">
            <v/>
          </cell>
          <cell r="Q2086">
            <v>0.14940719999999999</v>
          </cell>
          <cell r="R2086">
            <v>20.945219999999999</v>
          </cell>
          <cell r="S2086">
            <v>0.79639720000000003</v>
          </cell>
          <cell r="T2086">
            <v>0.80313579999999996</v>
          </cell>
          <cell r="U2086">
            <v>2.0015901851830642</v>
          </cell>
          <cell r="V2086">
            <v>2.7021353467110935E-3</v>
          </cell>
          <cell r="W2086">
            <v>1.1123285666666667</v>
          </cell>
          <cell r="AA2086">
            <v>30.844380000000001</v>
          </cell>
          <cell r="AB2086">
            <v>17.196809999999999</v>
          </cell>
          <cell r="AC2086">
            <v>0.503382</v>
          </cell>
          <cell r="AD2086">
            <v>18.292901880000002</v>
          </cell>
          <cell r="AE2086">
            <v>1.174123</v>
          </cell>
          <cell r="AF2086">
            <v>2.5101599999999999</v>
          </cell>
        </row>
        <row r="2087">
          <cell r="A2087" t="str">
            <v>SALAWATI O - BASE3. High Value</v>
          </cell>
          <cell r="B2087" t="str">
            <v>Gas</v>
          </cell>
          <cell r="C2087" t="str">
            <v>3. High Value</v>
          </cell>
          <cell r="D2087" t="str">
            <v>SALAWATI O - BASE</v>
          </cell>
          <cell r="E2087" t="str">
            <v>SALAWATI O</v>
          </cell>
          <cell r="F2087" t="str">
            <v>E1. Production on Hold</v>
          </cell>
          <cell r="G2087" t="str">
            <v>PT PERTAMINA EP</v>
          </cell>
          <cell r="H2087">
            <v>36.340000000000003</v>
          </cell>
          <cell r="K2087">
            <v>9000</v>
          </cell>
          <cell r="L2087" t="str">
            <v/>
          </cell>
          <cell r="M2087">
            <v>0.15</v>
          </cell>
          <cell r="N2087" t="str">
            <v/>
          </cell>
          <cell r="O2087">
            <v>0</v>
          </cell>
          <cell r="P2087" t="str">
            <v/>
          </cell>
          <cell r="Q2087">
            <v>0.14940719999999999</v>
          </cell>
          <cell r="R2087">
            <v>20.945219999999999</v>
          </cell>
          <cell r="S2087">
            <v>0.79639720000000003</v>
          </cell>
          <cell r="T2087">
            <v>0.80313579999999996</v>
          </cell>
          <cell r="U2087">
            <v>2.0015901851830642</v>
          </cell>
          <cell r="V2087">
            <v>2.7021353467110935E-3</v>
          </cell>
          <cell r="W2087">
            <v>1.1123285666666667</v>
          </cell>
          <cell r="AA2087">
            <v>30.844380000000001</v>
          </cell>
          <cell r="AB2087">
            <v>17.196809999999999</v>
          </cell>
          <cell r="AC2087">
            <v>0.503382</v>
          </cell>
          <cell r="AD2087">
            <v>18.292901880000002</v>
          </cell>
          <cell r="AE2087">
            <v>1.174123</v>
          </cell>
          <cell r="AF2087">
            <v>2.5101599999999999</v>
          </cell>
        </row>
        <row r="2088">
          <cell r="A2088" t="str">
            <v>SIDINGIN - BASE3. High Value</v>
          </cell>
          <cell r="B2088" t="str">
            <v>Oil-Gas</v>
          </cell>
          <cell r="C2088" t="str">
            <v>3. High Value</v>
          </cell>
          <cell r="D2088" t="str">
            <v>SIDINGIN - BASE</v>
          </cell>
          <cell r="E2088" t="str">
            <v>SIDINGIN</v>
          </cell>
          <cell r="F2088" t="str">
            <v>E0. On Production</v>
          </cell>
          <cell r="G2088" t="str">
            <v>PT PERTAMINA HULU ROKAN</v>
          </cell>
          <cell r="H2088">
            <v>515.91999999999996</v>
          </cell>
          <cell r="K2088">
            <v>5612</v>
          </cell>
          <cell r="L2088" t="str">
            <v/>
          </cell>
          <cell r="N2088" t="str">
            <v/>
          </cell>
          <cell r="P2088" t="str">
            <v/>
          </cell>
          <cell r="Q2088">
            <v>0.22961500000000001</v>
          </cell>
          <cell r="R2088">
            <v>297.399</v>
          </cell>
          <cell r="S2088">
            <v>0.67626249999999999</v>
          </cell>
          <cell r="T2088">
            <v>0.63496010000000003</v>
          </cell>
          <cell r="U2088">
            <v>29.322534162451582</v>
          </cell>
          <cell r="V2088">
            <v>3.958525406551059E-2</v>
          </cell>
          <cell r="AA2088">
            <v>22.48396</v>
          </cell>
          <cell r="AB2088">
            <v>9.7616709999999998</v>
          </cell>
          <cell r="AC2088">
            <v>0.26926640000000002</v>
          </cell>
          <cell r="AD2088">
            <v>138.919921088</v>
          </cell>
          <cell r="AE2088">
            <v>37.71302</v>
          </cell>
          <cell r="AF2088">
            <v>70.602779999999996</v>
          </cell>
        </row>
        <row r="2089">
          <cell r="A2089" t="str">
            <v>SIKLADI - BASE1. Low Value</v>
          </cell>
          <cell r="B2089" t="str">
            <v>Oil-Gas</v>
          </cell>
          <cell r="C2089" t="str">
            <v>1. Low Value</v>
          </cell>
          <cell r="D2089" t="str">
            <v>SIKLADI - BASE</v>
          </cell>
          <cell r="E2089" t="str">
            <v>SIKLADI</v>
          </cell>
          <cell r="F2089" t="str">
            <v>E0. On Production</v>
          </cell>
          <cell r="G2089" t="str">
            <v>PT PERTAMINA HULU ROKAN</v>
          </cell>
          <cell r="H2089">
            <v>36.201000000000001</v>
          </cell>
          <cell r="K2089">
            <v>4340</v>
          </cell>
          <cell r="L2089" t="str">
            <v/>
          </cell>
          <cell r="M2089">
            <v>0.22</v>
          </cell>
          <cell r="N2089" t="str">
            <v/>
          </cell>
          <cell r="P2089" t="str">
            <v/>
          </cell>
          <cell r="Q2089">
            <v>0.22757469999999999</v>
          </cell>
          <cell r="R2089">
            <v>371.94420000000002</v>
          </cell>
          <cell r="S2089">
            <v>0.60392970000000001</v>
          </cell>
          <cell r="T2089">
            <v>0.6467581</v>
          </cell>
          <cell r="U2089">
            <v>33.062069468886854</v>
          </cell>
          <cell r="V2089">
            <v>4.4633605424641919E-2</v>
          </cell>
          <cell r="AA2089">
            <v>66.907610000000005</v>
          </cell>
          <cell r="AB2089">
            <v>64.795450000000002</v>
          </cell>
          <cell r="AC2089">
            <v>0.21634510000000001</v>
          </cell>
          <cell r="AD2089">
            <v>7.8319089651000002</v>
          </cell>
          <cell r="AE2089">
            <v>54.133499999999998</v>
          </cell>
          <cell r="AF2089">
            <v>37.854779999999998</v>
          </cell>
        </row>
        <row r="2090">
          <cell r="A2090" t="str">
            <v>SIKLADI - BASE2. Middle Value</v>
          </cell>
          <cell r="B2090" t="str">
            <v>Oil-Gas</v>
          </cell>
          <cell r="C2090" t="str">
            <v>2. Middle Value</v>
          </cell>
          <cell r="D2090" t="str">
            <v>SIKLADI - BASE</v>
          </cell>
          <cell r="E2090" t="str">
            <v>SIKLADI</v>
          </cell>
          <cell r="F2090" t="str">
            <v>E0. On Production</v>
          </cell>
          <cell r="G2090" t="str">
            <v>PT PERTAMINA HULU ROKAN</v>
          </cell>
          <cell r="H2090">
            <v>36.201000000000001</v>
          </cell>
          <cell r="K2090">
            <v>4340</v>
          </cell>
          <cell r="L2090" t="str">
            <v/>
          </cell>
          <cell r="M2090">
            <v>0.22</v>
          </cell>
          <cell r="N2090" t="str">
            <v/>
          </cell>
          <cell r="P2090" t="str">
            <v/>
          </cell>
          <cell r="Q2090">
            <v>0.22757469999999999</v>
          </cell>
          <cell r="R2090">
            <v>371.94420000000002</v>
          </cell>
          <cell r="S2090">
            <v>0.60392970000000001</v>
          </cell>
          <cell r="T2090">
            <v>0.6467581</v>
          </cell>
          <cell r="U2090">
            <v>33.062069468886854</v>
          </cell>
          <cell r="V2090">
            <v>4.4633605424641919E-2</v>
          </cell>
          <cell r="AA2090">
            <v>66.907610000000005</v>
          </cell>
          <cell r="AB2090">
            <v>64.795450000000002</v>
          </cell>
          <cell r="AC2090">
            <v>0.21634510000000001</v>
          </cell>
          <cell r="AD2090">
            <v>7.8319089651000002</v>
          </cell>
          <cell r="AE2090">
            <v>54.133499999999998</v>
          </cell>
          <cell r="AF2090">
            <v>37.854779999999998</v>
          </cell>
        </row>
        <row r="2091">
          <cell r="A2091" t="str">
            <v>SIKLADI - BASE3. High Value</v>
          </cell>
          <cell r="B2091" t="str">
            <v>Oil-Gas</v>
          </cell>
          <cell r="C2091" t="str">
            <v>3. High Value</v>
          </cell>
          <cell r="D2091" t="str">
            <v>SIKLADI - BASE</v>
          </cell>
          <cell r="E2091" t="str">
            <v>SIKLADI</v>
          </cell>
          <cell r="F2091" t="str">
            <v>E0. On Production</v>
          </cell>
          <cell r="G2091" t="str">
            <v>PT PERTAMINA HULU ROKAN</v>
          </cell>
          <cell r="H2091">
            <v>36.201000000000001</v>
          </cell>
          <cell r="K2091">
            <v>4340</v>
          </cell>
          <cell r="L2091" t="str">
            <v/>
          </cell>
          <cell r="M2091">
            <v>0.22</v>
          </cell>
          <cell r="N2091" t="str">
            <v/>
          </cell>
          <cell r="P2091" t="str">
            <v/>
          </cell>
          <cell r="Q2091">
            <v>0.22757469999999999</v>
          </cell>
          <cell r="R2091">
            <v>371.94420000000002</v>
          </cell>
          <cell r="S2091">
            <v>0.60392970000000001</v>
          </cell>
          <cell r="T2091">
            <v>0.6467581</v>
          </cell>
          <cell r="U2091">
            <v>33.062069468886854</v>
          </cell>
          <cell r="V2091">
            <v>4.4633605424641919E-2</v>
          </cell>
          <cell r="AA2091">
            <v>66.907610000000005</v>
          </cell>
          <cell r="AB2091">
            <v>64.795450000000002</v>
          </cell>
          <cell r="AC2091">
            <v>0.21634510000000001</v>
          </cell>
          <cell r="AD2091">
            <v>7.8319089651000002</v>
          </cell>
          <cell r="AE2091">
            <v>54.133499999999998</v>
          </cell>
          <cell r="AF2091">
            <v>37.854779999999998</v>
          </cell>
        </row>
        <row r="2092">
          <cell r="A2092" t="str">
            <v>SINTONG - BASE1. Low Value</v>
          </cell>
          <cell r="B2092" t="str">
            <v>Oil-Gas</v>
          </cell>
          <cell r="C2092" t="str">
            <v>1. Low Value</v>
          </cell>
          <cell r="D2092" t="str">
            <v>SINTONG - BASE</v>
          </cell>
          <cell r="E2092" t="str">
            <v>SINTONG</v>
          </cell>
          <cell r="F2092" t="str">
            <v>E0. On Production</v>
          </cell>
          <cell r="G2092" t="str">
            <v>PT PERTAMINA HULU ROKAN</v>
          </cell>
          <cell r="H2092">
            <v>1.19</v>
          </cell>
          <cell r="K2092">
            <v>2280</v>
          </cell>
          <cell r="L2092" t="str">
            <v/>
          </cell>
          <cell r="N2092" t="str">
            <v/>
          </cell>
          <cell r="P2092" t="str">
            <v/>
          </cell>
          <cell r="Q2092">
            <v>0.2125668</v>
          </cell>
          <cell r="R2092">
            <v>233.80449999999999</v>
          </cell>
          <cell r="S2092">
            <v>0.50215679999999996</v>
          </cell>
          <cell r="T2092">
            <v>0.71062630000000004</v>
          </cell>
          <cell r="U2092">
            <v>17.734907391697355</v>
          </cell>
          <cell r="V2092">
            <v>2.3942023941014846E-2</v>
          </cell>
          <cell r="AA2092">
            <v>115.61669999999999</v>
          </cell>
          <cell r="AB2092">
            <v>15.918290000000001</v>
          </cell>
          <cell r="AC2092">
            <v>0.31458029999999998</v>
          </cell>
          <cell r="AD2092">
            <v>0.37435055699999997</v>
          </cell>
          <cell r="AE2092">
            <v>0.2423022</v>
          </cell>
          <cell r="AF2092">
            <v>52.901110000000003</v>
          </cell>
        </row>
        <row r="2093">
          <cell r="A2093" t="str">
            <v>SINTONG - BASE2. Middle Value</v>
          </cell>
          <cell r="B2093" t="str">
            <v>Oil-Gas</v>
          </cell>
          <cell r="C2093" t="str">
            <v>2. Middle Value</v>
          </cell>
          <cell r="D2093" t="str">
            <v>SINTONG - BASE</v>
          </cell>
          <cell r="E2093" t="str">
            <v>SINTONG</v>
          </cell>
          <cell r="F2093" t="str">
            <v>E0. On Production</v>
          </cell>
          <cell r="G2093" t="str">
            <v>PT PERTAMINA HULU ROKAN</v>
          </cell>
          <cell r="H2093">
            <v>1.19</v>
          </cell>
          <cell r="K2093">
            <v>2280</v>
          </cell>
          <cell r="L2093" t="str">
            <v/>
          </cell>
          <cell r="N2093" t="str">
            <v/>
          </cell>
          <cell r="P2093" t="str">
            <v/>
          </cell>
          <cell r="Q2093">
            <v>0.2125668</v>
          </cell>
          <cell r="R2093">
            <v>233.80449999999999</v>
          </cell>
          <cell r="S2093">
            <v>0.50215679999999996</v>
          </cell>
          <cell r="T2093">
            <v>0.71062630000000004</v>
          </cell>
          <cell r="U2093">
            <v>17.734907391697355</v>
          </cell>
          <cell r="V2093">
            <v>2.3942023941014846E-2</v>
          </cell>
          <cell r="AA2093">
            <v>115.61669999999999</v>
          </cell>
          <cell r="AB2093">
            <v>15.918290000000001</v>
          </cell>
          <cell r="AC2093">
            <v>0.31458029999999998</v>
          </cell>
          <cell r="AD2093">
            <v>0.37435055699999997</v>
          </cell>
          <cell r="AE2093">
            <v>0.2423022</v>
          </cell>
          <cell r="AF2093">
            <v>52.901110000000003</v>
          </cell>
        </row>
        <row r="2094">
          <cell r="A2094" t="str">
            <v>SUKAMAJU - BASE1. Low Value</v>
          </cell>
          <cell r="B2094" t="str">
            <v>Gas</v>
          </cell>
          <cell r="C2094" t="str">
            <v>1. Low Value</v>
          </cell>
          <cell r="D2094" t="str">
            <v>SUKAMAJU - BASE</v>
          </cell>
          <cell r="E2094" t="str">
            <v>SUKAMAJU</v>
          </cell>
          <cell r="F2094" t="str">
            <v>E5. Development Unclarified</v>
          </cell>
          <cell r="G2094" t="str">
            <v>PT PERTAMINA EP</v>
          </cell>
          <cell r="H2094">
            <v>32.65</v>
          </cell>
          <cell r="K2094">
            <v>6916</v>
          </cell>
          <cell r="L2094" t="str">
            <v/>
          </cell>
          <cell r="M2094">
            <v>0.23</v>
          </cell>
          <cell r="N2094" t="str">
            <v/>
          </cell>
          <cell r="O2094">
            <v>0</v>
          </cell>
          <cell r="P2094" t="str">
            <v/>
          </cell>
          <cell r="Q2094">
            <v>0.23724439999999999</v>
          </cell>
          <cell r="R2094">
            <v>159.49860000000001</v>
          </cell>
          <cell r="S2094">
            <v>0.81969840000000005</v>
          </cell>
          <cell r="T2094">
            <v>0.62480930000000001</v>
          </cell>
          <cell r="U2094">
            <v>19.380028792250652</v>
          </cell>
          <cell r="V2094">
            <v>2.6162928459318804E-2</v>
          </cell>
          <cell r="AA2094">
            <v>10.889659999999999</v>
          </cell>
          <cell r="AB2094">
            <v>249.35509999999999</v>
          </cell>
          <cell r="AC2094">
            <v>0.7998942</v>
          </cell>
          <cell r="AD2094">
            <v>26.116545629999997</v>
          </cell>
          <cell r="AE2094">
            <v>75.188800000000001</v>
          </cell>
          <cell r="AF2094">
            <v>109.43040000000001</v>
          </cell>
        </row>
        <row r="2095">
          <cell r="A2095" t="str">
            <v>SUKAMAJU - BASE2. Middle Value</v>
          </cell>
          <cell r="B2095" t="str">
            <v>Gas</v>
          </cell>
          <cell r="C2095" t="str">
            <v>2. Middle Value</v>
          </cell>
          <cell r="D2095" t="str">
            <v>SUKAMAJU - BASE</v>
          </cell>
          <cell r="E2095" t="str">
            <v>SUKAMAJU</v>
          </cell>
          <cell r="F2095" t="str">
            <v>E5. Development Unclarified</v>
          </cell>
          <cell r="G2095" t="str">
            <v>PT PERTAMINA EP</v>
          </cell>
          <cell r="H2095">
            <v>61.856999999999999</v>
          </cell>
          <cell r="K2095">
            <v>6916</v>
          </cell>
          <cell r="L2095" t="str">
            <v/>
          </cell>
          <cell r="M2095">
            <v>0.23</v>
          </cell>
          <cell r="N2095" t="str">
            <v/>
          </cell>
          <cell r="O2095">
            <v>0</v>
          </cell>
          <cell r="P2095" t="str">
            <v/>
          </cell>
          <cell r="Q2095">
            <v>0.23724439999999999</v>
          </cell>
          <cell r="R2095">
            <v>159.49860000000001</v>
          </cell>
          <cell r="S2095">
            <v>0.81969840000000005</v>
          </cell>
          <cell r="T2095">
            <v>0.62480930000000001</v>
          </cell>
          <cell r="U2095">
            <v>19.380028792250652</v>
          </cell>
          <cell r="V2095">
            <v>2.6162928459318804E-2</v>
          </cell>
          <cell r="AA2095">
            <v>10.889659999999999</v>
          </cell>
          <cell r="AB2095">
            <v>249.35509999999999</v>
          </cell>
          <cell r="AC2095">
            <v>0.7998942</v>
          </cell>
          <cell r="AD2095">
            <v>49.4790555294</v>
          </cell>
          <cell r="AE2095">
            <v>75.188800000000001</v>
          </cell>
          <cell r="AF2095">
            <v>109.43040000000001</v>
          </cell>
        </row>
        <row r="2096">
          <cell r="A2096" t="str">
            <v>SUKAMAJU - BASE3. High Value</v>
          </cell>
          <cell r="B2096" t="str">
            <v>Gas</v>
          </cell>
          <cell r="C2096" t="str">
            <v>3. High Value</v>
          </cell>
          <cell r="D2096" t="str">
            <v>SUKAMAJU - BASE</v>
          </cell>
          <cell r="E2096" t="str">
            <v>SUKAMAJU</v>
          </cell>
          <cell r="F2096" t="str">
            <v>E5. Development Unclarified</v>
          </cell>
          <cell r="G2096" t="str">
            <v>PT PERTAMINA EP</v>
          </cell>
          <cell r="H2096">
            <v>80.33</v>
          </cell>
          <cell r="K2096">
            <v>6916</v>
          </cell>
          <cell r="L2096" t="str">
            <v/>
          </cell>
          <cell r="M2096">
            <v>0.23</v>
          </cell>
          <cell r="N2096" t="str">
            <v/>
          </cell>
          <cell r="O2096">
            <v>0</v>
          </cell>
          <cell r="P2096" t="str">
            <v/>
          </cell>
          <cell r="Q2096">
            <v>0.23724439999999999</v>
          </cell>
          <cell r="R2096">
            <v>159.49860000000001</v>
          </cell>
          <cell r="S2096">
            <v>0.81969840000000005</v>
          </cell>
          <cell r="T2096">
            <v>0.62480930000000001</v>
          </cell>
          <cell r="U2096">
            <v>19.380028792250652</v>
          </cell>
          <cell r="V2096">
            <v>2.6162928459318804E-2</v>
          </cell>
          <cell r="AA2096">
            <v>10.889659999999999</v>
          </cell>
          <cell r="AB2096">
            <v>249.35509999999999</v>
          </cell>
          <cell r="AC2096">
            <v>0.7998942</v>
          </cell>
          <cell r="AD2096">
            <v>64.255501085999995</v>
          </cell>
          <cell r="AE2096">
            <v>75.188800000000001</v>
          </cell>
          <cell r="AF2096">
            <v>109.43040000000001</v>
          </cell>
        </row>
        <row r="2097">
          <cell r="A2097" t="str">
            <v>SUKATANI - BASE1. Low Value</v>
          </cell>
          <cell r="B2097" t="str">
            <v>Gas</v>
          </cell>
          <cell r="C2097" t="str">
            <v>1. Low Value</v>
          </cell>
          <cell r="D2097" t="str">
            <v>SUKATANI - BASE</v>
          </cell>
          <cell r="E2097" t="str">
            <v>SUKATANI</v>
          </cell>
          <cell r="F2097" t="str">
            <v>E7. Production Not Viable</v>
          </cell>
          <cell r="G2097" t="str">
            <v>PT PERTAMINA EP</v>
          </cell>
          <cell r="H2097">
            <v>28.468</v>
          </cell>
          <cell r="K2097">
            <v>4777</v>
          </cell>
          <cell r="L2097" t="str">
            <v/>
          </cell>
          <cell r="N2097" t="str">
            <v/>
          </cell>
          <cell r="P2097" t="str">
            <v/>
          </cell>
          <cell r="Q2097">
            <v>0.32263059999999999</v>
          </cell>
          <cell r="R2097">
            <v>160.48609999999999</v>
          </cell>
          <cell r="S2097">
            <v>0.72792330000000005</v>
          </cell>
          <cell r="T2097">
            <v>0.77465340000000005</v>
          </cell>
          <cell r="U2097">
            <v>29.19685219810145</v>
          </cell>
          <cell r="V2097">
            <v>3.9415584129662298E-2</v>
          </cell>
          <cell r="AA2097">
            <v>87.464380000000006</v>
          </cell>
          <cell r="AB2097">
            <v>151.07849999999999</v>
          </cell>
          <cell r="AC2097">
            <v>0.79551340000000004</v>
          </cell>
          <cell r="AD2097">
            <v>22.646675471200002</v>
          </cell>
          <cell r="AE2097">
            <v>4.3552540000000004</v>
          </cell>
          <cell r="AF2097">
            <v>376.28890000000001</v>
          </cell>
        </row>
        <row r="2098">
          <cell r="A2098" t="str">
            <v>SUKATANI - BASE2. Middle Value</v>
          </cell>
          <cell r="B2098" t="str">
            <v>Gas</v>
          </cell>
          <cell r="C2098" t="str">
            <v>2. Middle Value</v>
          </cell>
          <cell r="D2098" t="str">
            <v>SUKATANI - BASE</v>
          </cell>
          <cell r="E2098" t="str">
            <v>SUKATANI</v>
          </cell>
          <cell r="F2098" t="str">
            <v>E7. Production Not Viable</v>
          </cell>
          <cell r="G2098" t="str">
            <v>PT PERTAMINA EP</v>
          </cell>
          <cell r="H2098">
            <v>28.468</v>
          </cell>
          <cell r="K2098">
            <v>4777</v>
          </cell>
          <cell r="L2098" t="str">
            <v/>
          </cell>
          <cell r="N2098" t="str">
            <v/>
          </cell>
          <cell r="P2098" t="str">
            <v/>
          </cell>
          <cell r="Q2098">
            <v>0.32263059999999999</v>
          </cell>
          <cell r="R2098">
            <v>160.48609999999999</v>
          </cell>
          <cell r="S2098">
            <v>0.72792330000000005</v>
          </cell>
          <cell r="T2098">
            <v>0.77465340000000005</v>
          </cell>
          <cell r="U2098">
            <v>29.19685219810145</v>
          </cell>
          <cell r="V2098">
            <v>3.9415584129662298E-2</v>
          </cell>
          <cell r="AA2098">
            <v>87.464380000000006</v>
          </cell>
          <cell r="AB2098">
            <v>151.07849999999999</v>
          </cell>
          <cell r="AC2098">
            <v>0.79551340000000004</v>
          </cell>
          <cell r="AD2098">
            <v>22.646675471200002</v>
          </cell>
          <cell r="AE2098">
            <v>4.3552540000000004</v>
          </cell>
          <cell r="AF2098">
            <v>376.28890000000001</v>
          </cell>
        </row>
        <row r="2099">
          <cell r="A2099" t="str">
            <v>SUKATANI - BASE3. High Value</v>
          </cell>
          <cell r="B2099" t="str">
            <v>Gas</v>
          </cell>
          <cell r="C2099" t="str">
            <v>3. High Value</v>
          </cell>
          <cell r="D2099" t="str">
            <v>SUKATANI - BASE</v>
          </cell>
          <cell r="E2099" t="str">
            <v>SUKATANI</v>
          </cell>
          <cell r="F2099" t="str">
            <v>E7. Production Not Viable</v>
          </cell>
          <cell r="G2099" t="str">
            <v>PT PERTAMINA EP</v>
          </cell>
          <cell r="H2099">
            <v>28.468</v>
          </cell>
          <cell r="K2099">
            <v>4777</v>
          </cell>
          <cell r="L2099" t="str">
            <v/>
          </cell>
          <cell r="N2099" t="str">
            <v/>
          </cell>
          <cell r="P2099" t="str">
            <v/>
          </cell>
          <cell r="Q2099">
            <v>0.32263059999999999</v>
          </cell>
          <cell r="R2099">
            <v>160.48609999999999</v>
          </cell>
          <cell r="S2099">
            <v>0.72792330000000005</v>
          </cell>
          <cell r="T2099">
            <v>0.77465340000000005</v>
          </cell>
          <cell r="U2099">
            <v>29.19685219810145</v>
          </cell>
          <cell r="V2099">
            <v>3.9415584129662298E-2</v>
          </cell>
          <cell r="AA2099">
            <v>87.464380000000006</v>
          </cell>
          <cell r="AB2099">
            <v>151.07849999999999</v>
          </cell>
          <cell r="AC2099">
            <v>0.79551340000000004</v>
          </cell>
          <cell r="AD2099">
            <v>22.646675471200002</v>
          </cell>
          <cell r="AE2099">
            <v>4.3552540000000004</v>
          </cell>
          <cell r="AF2099">
            <v>376.28890000000001</v>
          </cell>
        </row>
        <row r="2100">
          <cell r="A2100" t="str">
            <v>PENGEMBANGAN LAPANGAN TANJUNG MIRING BARAT POFD1. Low Value</v>
          </cell>
          <cell r="B2100" t="str">
            <v>Oil-Gas</v>
          </cell>
          <cell r="C2100" t="str">
            <v>1. Low Value</v>
          </cell>
          <cell r="D2100" t="str">
            <v>PENGEMBANGAN LAPANGAN TANJUNG MIRING BARAT POFD</v>
          </cell>
          <cell r="E2100" t="str">
            <v>TANJUNG MIRING BARAT</v>
          </cell>
          <cell r="F2100" t="str">
            <v>E1. Production on Hold</v>
          </cell>
          <cell r="G2100" t="str">
            <v>PT PERTAMINA EP</v>
          </cell>
          <cell r="H2100">
            <v>1.393</v>
          </cell>
          <cell r="K2100">
            <v>4125</v>
          </cell>
          <cell r="L2100" t="str">
            <v/>
          </cell>
          <cell r="M2100">
            <v>0.2</v>
          </cell>
          <cell r="N2100">
            <v>50</v>
          </cell>
          <cell r="P2100" t="str">
            <v/>
          </cell>
          <cell r="Q2100">
            <v>0.2003935</v>
          </cell>
          <cell r="R2100">
            <v>77.644850000000005</v>
          </cell>
          <cell r="S2100">
            <v>0.7528783</v>
          </cell>
          <cell r="T2100">
            <v>0.78201589999999999</v>
          </cell>
          <cell r="U2100">
            <v>9.1608684956755209</v>
          </cell>
          <cell r="V2100">
            <v>1.2367120278656307E-2</v>
          </cell>
          <cell r="AA2100">
            <v>106.7073</v>
          </cell>
          <cell r="AB2100">
            <v>6.4786809999999999</v>
          </cell>
          <cell r="AC2100">
            <v>0.3388388</v>
          </cell>
          <cell r="AD2100">
            <v>0.4720024484</v>
          </cell>
          <cell r="AE2100">
            <v>5.9330299999999996</v>
          </cell>
          <cell r="AF2100">
            <v>46.589530000000003</v>
          </cell>
        </row>
        <row r="2101">
          <cell r="A2101" t="str">
            <v>PENGEMBANGAN LAPANGAN TANJUNG MIRING BARAT POFD2. Middle Value</v>
          </cell>
          <cell r="B2101" t="str">
            <v>Oil-Gas</v>
          </cell>
          <cell r="C2101" t="str">
            <v>2. Middle Value</v>
          </cell>
          <cell r="D2101" t="str">
            <v>PENGEMBANGAN LAPANGAN TANJUNG MIRING BARAT POFD</v>
          </cell>
          <cell r="E2101" t="str">
            <v>TANJUNG MIRING BARAT</v>
          </cell>
          <cell r="F2101" t="str">
            <v>E1. Production on Hold</v>
          </cell>
          <cell r="G2101" t="str">
            <v>PT PERTAMINA EP</v>
          </cell>
          <cell r="H2101">
            <v>1.393</v>
          </cell>
          <cell r="K2101">
            <v>4125</v>
          </cell>
          <cell r="L2101" t="str">
            <v/>
          </cell>
          <cell r="M2101">
            <v>0.2</v>
          </cell>
          <cell r="N2101">
            <v>50</v>
          </cell>
          <cell r="P2101" t="str">
            <v/>
          </cell>
          <cell r="Q2101">
            <v>0.2003935</v>
          </cell>
          <cell r="R2101">
            <v>77.644850000000005</v>
          </cell>
          <cell r="S2101">
            <v>0.7528783</v>
          </cell>
          <cell r="T2101">
            <v>0.78201589999999999</v>
          </cell>
          <cell r="U2101">
            <v>9.1608684956755209</v>
          </cell>
          <cell r="V2101">
            <v>1.2367120278656307E-2</v>
          </cell>
          <cell r="AA2101">
            <v>106.7073</v>
          </cell>
          <cell r="AB2101">
            <v>6.4786809999999999</v>
          </cell>
          <cell r="AC2101">
            <v>0.3388388</v>
          </cell>
          <cell r="AD2101">
            <v>0.4720024484</v>
          </cell>
          <cell r="AE2101">
            <v>5.9330299999999996</v>
          </cell>
          <cell r="AF2101">
            <v>46.589530000000003</v>
          </cell>
        </row>
        <row r="2102">
          <cell r="A2102" t="str">
            <v>PENGEMBANGAN LAPANGAN TANJUNG MIRING BARAT POFD3. High Value</v>
          </cell>
          <cell r="B2102" t="str">
            <v>Oil-Gas</v>
          </cell>
          <cell r="C2102" t="str">
            <v>3. High Value</v>
          </cell>
          <cell r="D2102" t="str">
            <v>PENGEMBANGAN LAPANGAN TANJUNG MIRING BARAT POFD</v>
          </cell>
          <cell r="E2102" t="str">
            <v>TANJUNG MIRING BARAT</v>
          </cell>
          <cell r="F2102" t="str">
            <v>E1. Production on Hold</v>
          </cell>
          <cell r="G2102" t="str">
            <v>PT PERTAMINA EP</v>
          </cell>
          <cell r="H2102">
            <v>1.393</v>
          </cell>
          <cell r="K2102">
            <v>4125</v>
          </cell>
          <cell r="L2102" t="str">
            <v/>
          </cell>
          <cell r="M2102">
            <v>0.2</v>
          </cell>
          <cell r="N2102">
            <v>50</v>
          </cell>
          <cell r="P2102" t="str">
            <v/>
          </cell>
          <cell r="Q2102">
            <v>0.2003935</v>
          </cell>
          <cell r="R2102">
            <v>77.644850000000005</v>
          </cell>
          <cell r="S2102">
            <v>0.7528783</v>
          </cell>
          <cell r="T2102">
            <v>0.78201589999999999</v>
          </cell>
          <cell r="U2102">
            <v>9.1608684956755209</v>
          </cell>
          <cell r="V2102">
            <v>1.2367120278656307E-2</v>
          </cell>
          <cell r="AA2102">
            <v>106.7073</v>
          </cell>
          <cell r="AB2102">
            <v>6.4786809999999999</v>
          </cell>
          <cell r="AC2102">
            <v>0.3388388</v>
          </cell>
          <cell r="AD2102">
            <v>0.4720024484</v>
          </cell>
          <cell r="AE2102">
            <v>5.9330299999999996</v>
          </cell>
          <cell r="AF2102">
            <v>46.589530000000003</v>
          </cell>
        </row>
        <row r="2103">
          <cell r="A2103" t="str">
            <v>TANJUNG MIRING BARAT - BASE1. Low Value</v>
          </cell>
          <cell r="B2103" t="str">
            <v>Oil-Gas</v>
          </cell>
          <cell r="C2103" t="str">
            <v>1. Low Value</v>
          </cell>
          <cell r="D2103" t="str">
            <v>TANJUNG MIRING BARAT - BASE</v>
          </cell>
          <cell r="E2103" t="str">
            <v>TANJUNG MIRING BARAT</v>
          </cell>
          <cell r="F2103" t="str">
            <v>E1. Production on Hold</v>
          </cell>
          <cell r="G2103" t="str">
            <v>PT PERTAMINA EP</v>
          </cell>
          <cell r="H2103">
            <v>1.393</v>
          </cell>
          <cell r="I2103">
            <v>1.7689999999999999</v>
          </cell>
          <cell r="K2103">
            <v>4125</v>
          </cell>
          <cell r="L2103" t="str">
            <v/>
          </cell>
          <cell r="M2103">
            <v>0.2</v>
          </cell>
          <cell r="N2103">
            <v>50</v>
          </cell>
          <cell r="P2103" t="str">
            <v/>
          </cell>
          <cell r="Q2103">
            <v>0.2003935</v>
          </cell>
          <cell r="R2103">
            <v>77.644850000000005</v>
          </cell>
          <cell r="S2103">
            <v>0.7528783</v>
          </cell>
          <cell r="T2103">
            <v>0.78201589999999999</v>
          </cell>
          <cell r="U2103">
            <v>9.1608684956755209</v>
          </cell>
          <cell r="V2103">
            <v>1.2367120278656307E-2</v>
          </cell>
          <cell r="AA2103">
            <v>106.7073</v>
          </cell>
          <cell r="AB2103">
            <v>6.4786809999999999</v>
          </cell>
          <cell r="AC2103">
            <v>0.3388388</v>
          </cell>
          <cell r="AD2103">
            <v>0.4720024484</v>
          </cell>
          <cell r="AE2103">
            <v>5.9330299999999996</v>
          </cell>
          <cell r="AF2103">
            <v>46.589530000000003</v>
          </cell>
        </row>
        <row r="2104">
          <cell r="A2104" t="str">
            <v>TANJUNG MIRING BARAT - BASE2. Middle Value</v>
          </cell>
          <cell r="B2104" t="str">
            <v>Oil-Gas</v>
          </cell>
          <cell r="C2104" t="str">
            <v>2. Middle Value</v>
          </cell>
          <cell r="D2104" t="str">
            <v>TANJUNG MIRING BARAT - BASE</v>
          </cell>
          <cell r="E2104" t="str">
            <v>TANJUNG MIRING BARAT</v>
          </cell>
          <cell r="F2104" t="str">
            <v>E1. Production on Hold</v>
          </cell>
          <cell r="G2104" t="str">
            <v>PT PERTAMINA EP</v>
          </cell>
          <cell r="H2104">
            <v>1.393</v>
          </cell>
          <cell r="I2104">
            <v>1.7689999999999999</v>
          </cell>
          <cell r="K2104">
            <v>4125</v>
          </cell>
          <cell r="L2104" t="str">
            <v/>
          </cell>
          <cell r="M2104">
            <v>0.2</v>
          </cell>
          <cell r="N2104">
            <v>50</v>
          </cell>
          <cell r="P2104" t="str">
            <v/>
          </cell>
          <cell r="Q2104">
            <v>0.2003935</v>
          </cell>
          <cell r="R2104">
            <v>77.644850000000005</v>
          </cell>
          <cell r="S2104">
            <v>0.7528783</v>
          </cell>
          <cell r="T2104">
            <v>0.78201589999999999</v>
          </cell>
          <cell r="U2104">
            <v>9.1608684956755209</v>
          </cell>
          <cell r="V2104">
            <v>1.2367120278656307E-2</v>
          </cell>
          <cell r="AA2104">
            <v>106.7073</v>
          </cell>
          <cell r="AB2104">
            <v>6.4786809999999999</v>
          </cell>
          <cell r="AC2104">
            <v>0.3388388</v>
          </cell>
          <cell r="AD2104">
            <v>0.4720024484</v>
          </cell>
          <cell r="AE2104">
            <v>5.9330299999999996</v>
          </cell>
          <cell r="AF2104">
            <v>46.589530000000003</v>
          </cell>
        </row>
        <row r="2105">
          <cell r="A2105" t="str">
            <v>TANJUNG MIRING BARAT - BASE3. High Value</v>
          </cell>
          <cell r="B2105" t="str">
            <v>Oil-Gas</v>
          </cell>
          <cell r="C2105" t="str">
            <v>3. High Value</v>
          </cell>
          <cell r="D2105" t="str">
            <v>TANJUNG MIRING BARAT - BASE</v>
          </cell>
          <cell r="E2105" t="str">
            <v>TANJUNG MIRING BARAT</v>
          </cell>
          <cell r="F2105" t="str">
            <v>E1. Production on Hold</v>
          </cell>
          <cell r="G2105" t="str">
            <v>PT PERTAMINA EP</v>
          </cell>
          <cell r="H2105">
            <v>1.393</v>
          </cell>
          <cell r="I2105">
            <v>1.7689999999999999</v>
          </cell>
          <cell r="K2105">
            <v>4125</v>
          </cell>
          <cell r="L2105" t="str">
            <v/>
          </cell>
          <cell r="M2105">
            <v>0.2</v>
          </cell>
          <cell r="N2105">
            <v>50</v>
          </cell>
          <cell r="P2105" t="str">
            <v/>
          </cell>
          <cell r="Q2105">
            <v>0.2003935</v>
          </cell>
          <cell r="R2105">
            <v>77.644850000000005</v>
          </cell>
          <cell r="S2105">
            <v>0.7528783</v>
          </cell>
          <cell r="T2105">
            <v>0.78201589999999999</v>
          </cell>
          <cell r="U2105">
            <v>9.1608684956755209</v>
          </cell>
          <cell r="V2105">
            <v>1.2367120278656307E-2</v>
          </cell>
          <cell r="AA2105">
            <v>106.7073</v>
          </cell>
          <cell r="AB2105">
            <v>6.4786809999999999</v>
          </cell>
          <cell r="AC2105">
            <v>0.3388388</v>
          </cell>
          <cell r="AD2105">
            <v>0.4720024484</v>
          </cell>
          <cell r="AE2105">
            <v>5.9330299999999996</v>
          </cell>
          <cell r="AF2105">
            <v>46.589530000000003</v>
          </cell>
        </row>
        <row r="2106">
          <cell r="A2106" t="str">
            <v>SINTONG - BASE3. High Value</v>
          </cell>
          <cell r="B2106" t="str">
            <v>Oil-Gas</v>
          </cell>
          <cell r="C2106" t="str">
            <v>3. High Value</v>
          </cell>
          <cell r="D2106" t="str">
            <v>SINTONG - BASE</v>
          </cell>
          <cell r="E2106" t="str">
            <v>SINTONG</v>
          </cell>
          <cell r="F2106" t="str">
            <v>E0. On Production</v>
          </cell>
          <cell r="G2106" t="str">
            <v>PT PERTAMINA HULU ROKAN</v>
          </cell>
          <cell r="H2106">
            <v>1.19</v>
          </cell>
          <cell r="K2106">
            <v>2280</v>
          </cell>
          <cell r="L2106" t="str">
            <v/>
          </cell>
          <cell r="N2106" t="str">
            <v/>
          </cell>
          <cell r="P2106" t="str">
            <v/>
          </cell>
          <cell r="Q2106">
            <v>0.2125668</v>
          </cell>
          <cell r="R2106">
            <v>233.80449999999999</v>
          </cell>
          <cell r="S2106">
            <v>0.50215679999999996</v>
          </cell>
          <cell r="T2106">
            <v>0.71062630000000004</v>
          </cell>
          <cell r="U2106">
            <v>17.734907391697355</v>
          </cell>
          <cell r="V2106">
            <v>2.3942023941014846E-2</v>
          </cell>
          <cell r="AA2106">
            <v>115.61669999999999</v>
          </cell>
          <cell r="AB2106">
            <v>15.918290000000001</v>
          </cell>
          <cell r="AC2106">
            <v>0.31458029999999998</v>
          </cell>
          <cell r="AD2106">
            <v>0.37435055699999997</v>
          </cell>
          <cell r="AE2106">
            <v>0.2423022</v>
          </cell>
          <cell r="AF2106">
            <v>52.901110000000003</v>
          </cell>
        </row>
        <row r="2107">
          <cell r="A2107" t="str">
            <v>SINTONG SE - BASE1. Low Value</v>
          </cell>
          <cell r="B2107" t="str">
            <v>Oil-Gas</v>
          </cell>
          <cell r="C2107" t="str">
            <v>1. Low Value</v>
          </cell>
          <cell r="D2107" t="str">
            <v>SINTONG SE - BASE</v>
          </cell>
          <cell r="E2107" t="str">
            <v>SINTONG SE</v>
          </cell>
          <cell r="F2107" t="str">
            <v>E7. Production Not Viable</v>
          </cell>
          <cell r="G2107" t="str">
            <v>PT PERTAMINA HULU ROKAN</v>
          </cell>
          <cell r="H2107">
            <v>0.48499999999999999</v>
          </cell>
          <cell r="K2107">
            <v>3630</v>
          </cell>
          <cell r="L2107" t="str">
            <v/>
          </cell>
          <cell r="N2107" t="str">
            <v/>
          </cell>
          <cell r="P2107" t="str">
            <v/>
          </cell>
          <cell r="Q2107">
            <v>0.1926572</v>
          </cell>
          <cell r="R2107">
            <v>129.2928</v>
          </cell>
          <cell r="S2107">
            <v>0.55763189999999996</v>
          </cell>
          <cell r="T2107">
            <v>0.82980259999999995</v>
          </cell>
          <cell r="U2107">
            <v>11.526089466528498</v>
          </cell>
          <cell r="V2107">
            <v>1.5560155114376001E-2</v>
          </cell>
          <cell r="AA2107">
            <v>10.346019999999999</v>
          </cell>
          <cell r="AB2107">
            <v>2.4315389999999999</v>
          </cell>
          <cell r="AC2107">
            <v>0.54098500000000005</v>
          </cell>
          <cell r="AD2107">
            <v>0.26237772500000001</v>
          </cell>
          <cell r="AE2107">
            <v>2.8602959999999999</v>
          </cell>
          <cell r="AF2107">
            <v>36.634889999999999</v>
          </cell>
        </row>
        <row r="2108">
          <cell r="A2108" t="str">
            <v>SINTONG SE - BASE2. Middle Value</v>
          </cell>
          <cell r="B2108" t="str">
            <v>Oil-Gas</v>
          </cell>
          <cell r="C2108" t="str">
            <v>2. Middle Value</v>
          </cell>
          <cell r="D2108" t="str">
            <v>SINTONG SE - BASE</v>
          </cell>
          <cell r="E2108" t="str">
            <v>SINTONG SE</v>
          </cell>
          <cell r="F2108" t="str">
            <v>E7. Production Not Viable</v>
          </cell>
          <cell r="G2108" t="str">
            <v>PT PERTAMINA HULU ROKAN</v>
          </cell>
          <cell r="H2108">
            <v>0.48499999999999999</v>
          </cell>
          <cell r="K2108">
            <v>3630</v>
          </cell>
          <cell r="L2108" t="str">
            <v/>
          </cell>
          <cell r="N2108" t="str">
            <v/>
          </cell>
          <cell r="P2108" t="str">
            <v/>
          </cell>
          <cell r="Q2108">
            <v>0.1926572</v>
          </cell>
          <cell r="R2108">
            <v>129.2928</v>
          </cell>
          <cell r="S2108">
            <v>0.55763189999999996</v>
          </cell>
          <cell r="T2108">
            <v>0.82980259999999995</v>
          </cell>
          <cell r="U2108">
            <v>11.526089466528498</v>
          </cell>
          <cell r="V2108">
            <v>1.5560155114376001E-2</v>
          </cell>
          <cell r="AA2108">
            <v>10.346019999999999</v>
          </cell>
          <cell r="AB2108">
            <v>2.4315389999999999</v>
          </cell>
          <cell r="AC2108">
            <v>0.54098500000000005</v>
          </cell>
          <cell r="AD2108">
            <v>0.26237772500000001</v>
          </cell>
          <cell r="AE2108">
            <v>2.8602959999999999</v>
          </cell>
          <cell r="AF2108">
            <v>36.634889999999999</v>
          </cell>
        </row>
        <row r="2109">
          <cell r="A2109" t="str">
            <v>SINTONG SE - BASE3. High Value</v>
          </cell>
          <cell r="B2109" t="str">
            <v>Oil-Gas</v>
          </cell>
          <cell r="C2109" t="str">
            <v>3. High Value</v>
          </cell>
          <cell r="D2109" t="str">
            <v>SINTONG SE - BASE</v>
          </cell>
          <cell r="E2109" t="str">
            <v>SINTONG SE</v>
          </cell>
          <cell r="F2109" t="str">
            <v>E7. Production Not Viable</v>
          </cell>
          <cell r="G2109" t="str">
            <v>PT PERTAMINA HULU ROKAN</v>
          </cell>
          <cell r="H2109">
            <v>0.48499999999999999</v>
          </cell>
          <cell r="K2109">
            <v>3630</v>
          </cell>
          <cell r="L2109" t="str">
            <v/>
          </cell>
          <cell r="N2109" t="str">
            <v/>
          </cell>
          <cell r="P2109" t="str">
            <v/>
          </cell>
          <cell r="Q2109">
            <v>0.1926572</v>
          </cell>
          <cell r="R2109">
            <v>129.2928</v>
          </cell>
          <cell r="S2109">
            <v>0.55763189999999996</v>
          </cell>
          <cell r="T2109">
            <v>0.82980259999999995</v>
          </cell>
          <cell r="U2109">
            <v>11.526089466528498</v>
          </cell>
          <cell r="V2109">
            <v>1.5560155114376001E-2</v>
          </cell>
          <cell r="AA2109">
            <v>10.346019999999999</v>
          </cell>
          <cell r="AB2109">
            <v>2.4315389999999999</v>
          </cell>
          <cell r="AC2109">
            <v>0.54098500000000005</v>
          </cell>
          <cell r="AD2109">
            <v>0.26237772500000001</v>
          </cell>
          <cell r="AE2109">
            <v>2.8602959999999999</v>
          </cell>
          <cell r="AF2109">
            <v>36.634889999999999</v>
          </cell>
        </row>
        <row r="2110">
          <cell r="A2110" t="str">
            <v>PENGEMBANGAN LAPANGAN SOUTH KUTAI LAMA -POFD PHASE-21. Low Value</v>
          </cell>
          <cell r="B2110" t="str">
            <v>Oil-Gas</v>
          </cell>
          <cell r="C2110" t="str">
            <v>1. Low Value</v>
          </cell>
          <cell r="D2110" t="str">
            <v>PENGEMBANGAN LAPANGAN SOUTH KUTAI LAMA -POFD PHASE-2</v>
          </cell>
          <cell r="E2110" t="str">
            <v>SOUTH KUTAI LAMA</v>
          </cell>
          <cell r="F2110" t="str">
            <v>E0. On Production</v>
          </cell>
          <cell r="G2110" t="str">
            <v>PT PERTAMINA EP</v>
          </cell>
          <cell r="H2110">
            <v>0.16</v>
          </cell>
          <cell r="K2110">
            <v>3769</v>
          </cell>
          <cell r="L2110">
            <v>59.400000000000006</v>
          </cell>
          <cell r="N2110">
            <v>300</v>
          </cell>
          <cell r="Q2110">
            <v>0.2415698</v>
          </cell>
          <cell r="R2110">
            <v>316.29989999999998</v>
          </cell>
          <cell r="S2110">
            <v>0.44187900000000002</v>
          </cell>
          <cell r="T2110">
            <v>0.57216219999999995</v>
          </cell>
          <cell r="U2110">
            <v>19.318091533917158</v>
          </cell>
          <cell r="V2110">
            <v>2.6079313513432165E-2</v>
          </cell>
          <cell r="AA2110">
            <v>18.399329999999999</v>
          </cell>
          <cell r="AB2110">
            <v>14.88198</v>
          </cell>
          <cell r="AC2110">
            <v>0.31133139999999998</v>
          </cell>
          <cell r="AD2110">
            <v>4.9813023999999997E-2</v>
          </cell>
          <cell r="AE2110">
            <v>8.1906409999999994</v>
          </cell>
          <cell r="AF2110">
            <v>13.124420000000001</v>
          </cell>
        </row>
        <row r="2111">
          <cell r="A2111" t="str">
            <v>PENGEMBANGAN LAPANGAN SOUTH KUTAI LAMA -POFD PHASE-22. Middle Value</v>
          </cell>
          <cell r="B2111" t="str">
            <v>Oil-Gas</v>
          </cell>
          <cell r="C2111" t="str">
            <v>2. Middle Value</v>
          </cell>
          <cell r="D2111" t="str">
            <v>PENGEMBANGAN LAPANGAN SOUTH KUTAI LAMA -POFD PHASE-2</v>
          </cell>
          <cell r="E2111" t="str">
            <v>SOUTH KUTAI LAMA</v>
          </cell>
          <cell r="F2111" t="str">
            <v>E0. On Production</v>
          </cell>
          <cell r="G2111" t="str">
            <v>PT PERTAMINA EP</v>
          </cell>
          <cell r="H2111">
            <v>0.315</v>
          </cell>
          <cell r="K2111">
            <v>3769</v>
          </cell>
          <cell r="L2111">
            <v>59.400000000000006</v>
          </cell>
          <cell r="N2111">
            <v>300</v>
          </cell>
          <cell r="Q2111">
            <v>0.2415698</v>
          </cell>
          <cell r="R2111">
            <v>316.29989999999998</v>
          </cell>
          <cell r="S2111">
            <v>0.44187900000000002</v>
          </cell>
          <cell r="T2111">
            <v>0.57216219999999995</v>
          </cell>
          <cell r="U2111">
            <v>19.318091533917158</v>
          </cell>
          <cell r="V2111">
            <v>2.6079313513432165E-2</v>
          </cell>
          <cell r="AA2111">
            <v>18.399329999999999</v>
          </cell>
          <cell r="AB2111">
            <v>14.88198</v>
          </cell>
          <cell r="AC2111">
            <v>0.31133139999999998</v>
          </cell>
          <cell r="AD2111">
            <v>9.8069390999999992E-2</v>
          </cell>
          <cell r="AE2111">
            <v>8.1906409999999994</v>
          </cell>
          <cell r="AF2111">
            <v>13.124420000000001</v>
          </cell>
        </row>
        <row r="2112">
          <cell r="A2112" t="str">
            <v>TUNGKAM - BASE1. Low Value</v>
          </cell>
          <cell r="B2112" t="str">
            <v>Gas</v>
          </cell>
          <cell r="C2112" t="str">
            <v>1. Low Value</v>
          </cell>
          <cell r="D2112" t="str">
            <v>TUNGKAM - BASE</v>
          </cell>
          <cell r="E2112" t="str">
            <v>TUNGKAM</v>
          </cell>
          <cell r="F2112" t="str">
            <v>E7. Production Not Viable</v>
          </cell>
          <cell r="G2112" t="str">
            <v>PT PERTAMINA EP</v>
          </cell>
          <cell r="H2112">
            <v>24.081</v>
          </cell>
          <cell r="K2112">
            <v>5466</v>
          </cell>
          <cell r="L2112" t="str">
            <v/>
          </cell>
          <cell r="N2112" t="str">
            <v/>
          </cell>
          <cell r="P2112" t="str">
            <v/>
          </cell>
          <cell r="Q2112">
            <v>0.19075610000000001</v>
          </cell>
          <cell r="R2112">
            <v>146.6241</v>
          </cell>
          <cell r="S2112">
            <v>0.53328679999999995</v>
          </cell>
          <cell r="T2112">
            <v>0.82770560000000004</v>
          </cell>
          <cell r="U2112">
            <v>12.345836514989468</v>
          </cell>
          <cell r="V2112">
            <v>1.6666808959606507E-2</v>
          </cell>
          <cell r="AA2112">
            <v>132.66370000000001</v>
          </cell>
          <cell r="AB2112">
            <v>17.14368</v>
          </cell>
          <cell r="AC2112">
            <v>0.8368158</v>
          </cell>
          <cell r="AD2112">
            <v>20.1513612798</v>
          </cell>
          <cell r="AE2112">
            <v>4.8446040000000004</v>
          </cell>
          <cell r="AF2112">
            <v>199.55869999999999</v>
          </cell>
        </row>
        <row r="2113">
          <cell r="A2113" t="str">
            <v>TUNGKAM - BASE2. Middle Value</v>
          </cell>
          <cell r="B2113" t="str">
            <v>Gas</v>
          </cell>
          <cell r="C2113" t="str">
            <v>2. Middle Value</v>
          </cell>
          <cell r="D2113" t="str">
            <v>TUNGKAM - BASE</v>
          </cell>
          <cell r="E2113" t="str">
            <v>TUNGKAM</v>
          </cell>
          <cell r="F2113" t="str">
            <v>E7. Production Not Viable</v>
          </cell>
          <cell r="G2113" t="str">
            <v>PT PERTAMINA EP</v>
          </cell>
          <cell r="H2113">
            <v>24.081</v>
          </cell>
          <cell r="K2113">
            <v>5466</v>
          </cell>
          <cell r="L2113" t="str">
            <v/>
          </cell>
          <cell r="N2113" t="str">
            <v/>
          </cell>
          <cell r="P2113" t="str">
            <v/>
          </cell>
          <cell r="Q2113">
            <v>0.19075610000000001</v>
          </cell>
          <cell r="R2113">
            <v>146.6241</v>
          </cell>
          <cell r="S2113">
            <v>0.53328679999999995</v>
          </cell>
          <cell r="T2113">
            <v>0.82770560000000004</v>
          </cell>
          <cell r="U2113">
            <v>12.345836514989468</v>
          </cell>
          <cell r="V2113">
            <v>1.6666808959606507E-2</v>
          </cell>
          <cell r="AA2113">
            <v>132.66370000000001</v>
          </cell>
          <cell r="AB2113">
            <v>17.14368</v>
          </cell>
          <cell r="AC2113">
            <v>0.8368158</v>
          </cell>
          <cell r="AD2113">
            <v>20.1513612798</v>
          </cell>
          <cell r="AE2113">
            <v>4.8446040000000004</v>
          </cell>
          <cell r="AF2113">
            <v>199.55869999999999</v>
          </cell>
        </row>
        <row r="2114">
          <cell r="A2114" t="str">
            <v>TUNGKAM - BASE3. High Value</v>
          </cell>
          <cell r="B2114" t="str">
            <v>Gas</v>
          </cell>
          <cell r="C2114" t="str">
            <v>3. High Value</v>
          </cell>
          <cell r="D2114" t="str">
            <v>TUNGKAM - BASE</v>
          </cell>
          <cell r="E2114" t="str">
            <v>TUNGKAM</v>
          </cell>
          <cell r="F2114" t="str">
            <v>E7. Production Not Viable</v>
          </cell>
          <cell r="G2114" t="str">
            <v>PT PERTAMINA EP</v>
          </cell>
          <cell r="H2114">
            <v>24.081</v>
          </cell>
          <cell r="K2114">
            <v>5466</v>
          </cell>
          <cell r="L2114" t="str">
            <v/>
          </cell>
          <cell r="N2114" t="str">
            <v/>
          </cell>
          <cell r="P2114" t="str">
            <v/>
          </cell>
          <cell r="Q2114">
            <v>0.19075610000000001</v>
          </cell>
          <cell r="R2114">
            <v>146.6241</v>
          </cell>
          <cell r="S2114">
            <v>0.53328679999999995</v>
          </cell>
          <cell r="T2114">
            <v>0.82770560000000004</v>
          </cell>
          <cell r="U2114">
            <v>12.345836514989468</v>
          </cell>
          <cell r="V2114">
            <v>1.6666808959606507E-2</v>
          </cell>
          <cell r="AA2114">
            <v>132.66370000000001</v>
          </cell>
          <cell r="AB2114">
            <v>17.14368</v>
          </cell>
          <cell r="AC2114">
            <v>0.8368158</v>
          </cell>
          <cell r="AD2114">
            <v>20.1513612798</v>
          </cell>
          <cell r="AE2114">
            <v>4.8446040000000004</v>
          </cell>
          <cell r="AF2114">
            <v>199.55869999999999</v>
          </cell>
        </row>
        <row r="2115">
          <cell r="A2115" t="str">
            <v>PENGEMBANGAN LAPANGAN WAMPU POFD1. Low Value</v>
          </cell>
          <cell r="B2115" t="str">
            <v>Gas</v>
          </cell>
          <cell r="C2115" t="str">
            <v>1. Low Value</v>
          </cell>
          <cell r="D2115" t="str">
            <v>PENGEMBANGAN LAPANGAN WAMPU POFD</v>
          </cell>
          <cell r="E2115" t="str">
            <v>WAMPU</v>
          </cell>
          <cell r="F2115" t="str">
            <v>E5. Development Unclarified</v>
          </cell>
          <cell r="G2115" t="str">
            <v>PT PERTAMINA EP</v>
          </cell>
          <cell r="H2115">
            <v>42.155999999999999</v>
          </cell>
          <cell r="K2115">
            <v>7762</v>
          </cell>
          <cell r="L2115">
            <v>154</v>
          </cell>
          <cell r="M2115">
            <v>0.28999999999999998</v>
          </cell>
          <cell r="N2115" t="str">
            <v/>
          </cell>
          <cell r="P2115">
            <v>0.75</v>
          </cell>
          <cell r="Q2115">
            <v>0.2870567</v>
          </cell>
          <cell r="R2115">
            <v>86.862470000000002</v>
          </cell>
          <cell r="S2115">
            <v>0.60590509999999997</v>
          </cell>
          <cell r="T2115">
            <v>0.75000169999999999</v>
          </cell>
          <cell r="U2115">
            <v>11.330960313075213</v>
          </cell>
          <cell r="V2115">
            <v>1.529673186888696E-2</v>
          </cell>
          <cell r="AA2115">
            <v>31.28266</v>
          </cell>
          <cell r="AB2115">
            <v>2.1523560000000002</v>
          </cell>
          <cell r="AC2115">
            <v>0.40293099999999998</v>
          </cell>
          <cell r="AD2115">
            <v>16.985959235999999</v>
          </cell>
          <cell r="AE2115">
            <v>61.525489999999998</v>
          </cell>
          <cell r="AF2115">
            <v>30.979019999999998</v>
          </cell>
        </row>
        <row r="2116">
          <cell r="A2116" t="str">
            <v>PENGEMBANGAN LAPANGAN WAMPU POFD2. Middle Value</v>
          </cell>
          <cell r="B2116" t="str">
            <v>Gas</v>
          </cell>
          <cell r="C2116" t="str">
            <v>2. Middle Value</v>
          </cell>
          <cell r="D2116" t="str">
            <v>PENGEMBANGAN LAPANGAN WAMPU POFD</v>
          </cell>
          <cell r="E2116" t="str">
            <v>WAMPU</v>
          </cell>
          <cell r="F2116" t="str">
            <v>E5. Development Unclarified</v>
          </cell>
          <cell r="G2116" t="str">
            <v>PT PERTAMINA EP</v>
          </cell>
          <cell r="H2116">
            <v>88.403000000000006</v>
          </cell>
          <cell r="K2116">
            <v>7762</v>
          </cell>
          <cell r="L2116">
            <v>154</v>
          </cell>
          <cell r="M2116">
            <v>0.28999999999999998</v>
          </cell>
          <cell r="N2116" t="str">
            <v/>
          </cell>
          <cell r="P2116">
            <v>0.75</v>
          </cell>
          <cell r="Q2116">
            <v>0.2870567</v>
          </cell>
          <cell r="R2116">
            <v>86.862470000000002</v>
          </cell>
          <cell r="S2116">
            <v>0.60590509999999997</v>
          </cell>
          <cell r="T2116">
            <v>0.75000169999999999</v>
          </cell>
          <cell r="U2116">
            <v>11.330960313075213</v>
          </cell>
          <cell r="V2116">
            <v>1.529673186888696E-2</v>
          </cell>
          <cell r="AA2116">
            <v>31.28266</v>
          </cell>
          <cell r="AB2116">
            <v>2.1523560000000002</v>
          </cell>
          <cell r="AC2116">
            <v>0.40293099999999998</v>
          </cell>
          <cell r="AD2116">
            <v>35.620309193000004</v>
          </cell>
          <cell r="AE2116">
            <v>61.525489999999998</v>
          </cell>
          <cell r="AF2116">
            <v>30.979019999999998</v>
          </cell>
        </row>
        <row r="2117">
          <cell r="A2117" t="str">
            <v>PENGEMBANGAN LAPANGAN WAMPU POFD3. High Value</v>
          </cell>
          <cell r="B2117" t="str">
            <v>Gas</v>
          </cell>
          <cell r="C2117" t="str">
            <v>3. High Value</v>
          </cell>
          <cell r="D2117" t="str">
            <v>PENGEMBANGAN LAPANGAN WAMPU POFD</v>
          </cell>
          <cell r="E2117" t="str">
            <v>WAMPU</v>
          </cell>
          <cell r="F2117" t="str">
            <v>E5. Development Unclarified</v>
          </cell>
          <cell r="G2117" t="str">
            <v>PT PERTAMINA EP</v>
          </cell>
          <cell r="H2117">
            <v>88.403000000000006</v>
          </cell>
          <cell r="K2117">
            <v>7762</v>
          </cell>
          <cell r="L2117">
            <v>154</v>
          </cell>
          <cell r="M2117">
            <v>0.28999999999999998</v>
          </cell>
          <cell r="N2117" t="str">
            <v/>
          </cell>
          <cell r="P2117">
            <v>0.75</v>
          </cell>
          <cell r="Q2117">
            <v>0.2870567</v>
          </cell>
          <cell r="R2117">
            <v>86.862470000000002</v>
          </cell>
          <cell r="S2117">
            <v>0.60590509999999997</v>
          </cell>
          <cell r="T2117">
            <v>0.75000169999999999</v>
          </cell>
          <cell r="U2117">
            <v>11.330960313075213</v>
          </cell>
          <cell r="V2117">
            <v>1.529673186888696E-2</v>
          </cell>
          <cell r="AA2117">
            <v>31.28266</v>
          </cell>
          <cell r="AB2117">
            <v>2.1523560000000002</v>
          </cell>
          <cell r="AC2117">
            <v>0.40293099999999998</v>
          </cell>
          <cell r="AD2117">
            <v>35.620309193000004</v>
          </cell>
          <cell r="AE2117">
            <v>61.525489999999998</v>
          </cell>
          <cell r="AF2117">
            <v>30.979019999999998</v>
          </cell>
        </row>
        <row r="2118">
          <cell r="A2118" t="str">
            <v>WAMPU - BASE1. Low Value</v>
          </cell>
          <cell r="B2118" t="str">
            <v>Gas</v>
          </cell>
          <cell r="C2118" t="str">
            <v>1. Low Value</v>
          </cell>
          <cell r="D2118" t="str">
            <v>WAMPU - BASE</v>
          </cell>
          <cell r="E2118" t="str">
            <v>WAMPU</v>
          </cell>
          <cell r="F2118" t="str">
            <v>E1. Production on Hold</v>
          </cell>
          <cell r="G2118" t="str">
            <v>PT PERTAMINA EP</v>
          </cell>
          <cell r="H2118">
            <v>42.155999999999999</v>
          </cell>
          <cell r="K2118">
            <v>7762</v>
          </cell>
          <cell r="L2118">
            <v>154</v>
          </cell>
          <cell r="M2118">
            <v>0.28999999999999998</v>
          </cell>
          <cell r="N2118" t="str">
            <v/>
          </cell>
          <cell r="P2118">
            <v>0.75</v>
          </cell>
          <cell r="Q2118">
            <v>0.2870567</v>
          </cell>
          <cell r="R2118">
            <v>86.862470000000002</v>
          </cell>
          <cell r="S2118">
            <v>0.60590509999999997</v>
          </cell>
          <cell r="T2118">
            <v>0.75000169999999999</v>
          </cell>
          <cell r="U2118">
            <v>11.330960313075213</v>
          </cell>
          <cell r="V2118">
            <v>1.529673186888696E-2</v>
          </cell>
          <cell r="AA2118">
            <v>31.28266</v>
          </cell>
          <cell r="AB2118">
            <v>2.1523560000000002</v>
          </cell>
          <cell r="AC2118">
            <v>0.40293099999999998</v>
          </cell>
          <cell r="AD2118">
            <v>16.985959235999999</v>
          </cell>
          <cell r="AE2118">
            <v>61.525489999999998</v>
          </cell>
          <cell r="AF2118">
            <v>30.979019999999998</v>
          </cell>
        </row>
        <row r="2119">
          <cell r="A2119" t="str">
            <v>WAMPU - BASE2. Middle Value</v>
          </cell>
          <cell r="B2119" t="str">
            <v>Gas</v>
          </cell>
          <cell r="C2119" t="str">
            <v>2. Middle Value</v>
          </cell>
          <cell r="D2119" t="str">
            <v>WAMPU - BASE</v>
          </cell>
          <cell r="E2119" t="str">
            <v>WAMPU</v>
          </cell>
          <cell r="F2119" t="str">
            <v>E1. Production on Hold</v>
          </cell>
          <cell r="G2119" t="str">
            <v>PT PERTAMINA EP</v>
          </cell>
          <cell r="H2119">
            <v>88.403000000000006</v>
          </cell>
          <cell r="K2119">
            <v>7762</v>
          </cell>
          <cell r="L2119">
            <v>154</v>
          </cell>
          <cell r="M2119">
            <v>0.28999999999999998</v>
          </cell>
          <cell r="N2119" t="str">
            <v/>
          </cell>
          <cell r="P2119">
            <v>0.75</v>
          </cell>
          <cell r="Q2119">
            <v>0.2870567</v>
          </cell>
          <cell r="R2119">
            <v>86.862470000000002</v>
          </cell>
          <cell r="S2119">
            <v>0.60590509999999997</v>
          </cell>
          <cell r="T2119">
            <v>0.75000169999999999</v>
          </cell>
          <cell r="U2119">
            <v>11.330960313075213</v>
          </cell>
          <cell r="V2119">
            <v>1.529673186888696E-2</v>
          </cell>
          <cell r="AA2119">
            <v>31.28266</v>
          </cell>
          <cell r="AB2119">
            <v>2.1523560000000002</v>
          </cell>
          <cell r="AC2119">
            <v>0.40293099999999998</v>
          </cell>
          <cell r="AD2119">
            <v>35.620309193000004</v>
          </cell>
          <cell r="AE2119">
            <v>61.525489999999998</v>
          </cell>
          <cell r="AF2119">
            <v>30.979019999999998</v>
          </cell>
        </row>
        <row r="2120">
          <cell r="A2120" t="str">
            <v>WAMPU - BASE3. High Value</v>
          </cell>
          <cell r="B2120" t="str">
            <v>Gas</v>
          </cell>
          <cell r="C2120" t="str">
            <v>3. High Value</v>
          </cell>
          <cell r="D2120" t="str">
            <v>WAMPU - BASE</v>
          </cell>
          <cell r="E2120" t="str">
            <v>WAMPU</v>
          </cell>
          <cell r="F2120" t="str">
            <v>E1. Production on Hold</v>
          </cell>
          <cell r="G2120" t="str">
            <v>PT PERTAMINA EP</v>
          </cell>
          <cell r="H2120">
            <v>88.403000000000006</v>
          </cell>
          <cell r="K2120">
            <v>7762</v>
          </cell>
          <cell r="L2120">
            <v>154</v>
          </cell>
          <cell r="M2120">
            <v>0.28999999999999998</v>
          </cell>
          <cell r="N2120" t="str">
            <v/>
          </cell>
          <cell r="P2120">
            <v>0.75</v>
          </cell>
          <cell r="Q2120">
            <v>0.2870567</v>
          </cell>
          <cell r="R2120">
            <v>86.862470000000002</v>
          </cell>
          <cell r="S2120">
            <v>0.60590509999999997</v>
          </cell>
          <cell r="T2120">
            <v>0.75000169999999999</v>
          </cell>
          <cell r="U2120">
            <v>11.330960313075213</v>
          </cell>
          <cell r="V2120">
            <v>1.529673186888696E-2</v>
          </cell>
          <cell r="AA2120">
            <v>31.28266</v>
          </cell>
          <cell r="AB2120">
            <v>2.1523560000000002</v>
          </cell>
          <cell r="AC2120">
            <v>0.40293099999999998</v>
          </cell>
          <cell r="AD2120">
            <v>35.620309193000004</v>
          </cell>
          <cell r="AE2120">
            <v>61.525489999999998</v>
          </cell>
          <cell r="AF2120">
            <v>30.979019999999998</v>
          </cell>
        </row>
        <row r="2121">
          <cell r="A2121" t="str">
            <v>PENGEMBANGAN LAPANGAN SOUTH KUTAI LAMA -POFD PHASE-23. High Value</v>
          </cell>
          <cell r="B2121" t="str">
            <v>Oil-Gas</v>
          </cell>
          <cell r="C2121" t="str">
            <v>3. High Value</v>
          </cell>
          <cell r="D2121" t="str">
            <v>PENGEMBANGAN LAPANGAN SOUTH KUTAI LAMA -POFD PHASE-2</v>
          </cell>
          <cell r="E2121" t="str">
            <v>SOUTH KUTAI LAMA</v>
          </cell>
          <cell r="F2121" t="str">
            <v>E0. On Production</v>
          </cell>
          <cell r="G2121" t="str">
            <v>PT PERTAMINA EP</v>
          </cell>
          <cell r="H2121">
            <v>0.47</v>
          </cell>
          <cell r="K2121">
            <v>3769</v>
          </cell>
          <cell r="L2121">
            <v>59.400000000000006</v>
          </cell>
          <cell r="N2121">
            <v>300</v>
          </cell>
          <cell r="Q2121">
            <v>0.2415698</v>
          </cell>
          <cell r="R2121">
            <v>316.29989999999998</v>
          </cell>
          <cell r="S2121">
            <v>0.44187900000000002</v>
          </cell>
          <cell r="T2121">
            <v>0.57216219999999995</v>
          </cell>
          <cell r="U2121">
            <v>19.318091533917158</v>
          </cell>
          <cell r="V2121">
            <v>2.6079313513432165E-2</v>
          </cell>
          <cell r="AA2121">
            <v>18.399329999999999</v>
          </cell>
          <cell r="AB2121">
            <v>14.88198</v>
          </cell>
          <cell r="AC2121">
            <v>0.31133139999999998</v>
          </cell>
          <cell r="AD2121">
            <v>0.14632575799999997</v>
          </cell>
          <cell r="AE2121">
            <v>8.1906409999999994</v>
          </cell>
          <cell r="AF2121">
            <v>13.124420000000001</v>
          </cell>
        </row>
        <row r="2122">
          <cell r="A2122" t="str">
            <v>SOUTH KUTAI LAMA - BASE1. Low Value</v>
          </cell>
          <cell r="B2122" t="str">
            <v>Oil-Gas</v>
          </cell>
          <cell r="C2122" t="str">
            <v>1. Low Value</v>
          </cell>
          <cell r="D2122" t="str">
            <v>SOUTH KUTAI LAMA - BASE</v>
          </cell>
          <cell r="E2122" t="str">
            <v>SOUTH KUTAI LAMA</v>
          </cell>
          <cell r="F2122" t="str">
            <v>E0. On Production</v>
          </cell>
          <cell r="G2122" t="str">
            <v>PT PERTAMINA EP</v>
          </cell>
          <cell r="H2122">
            <v>0.16</v>
          </cell>
          <cell r="K2122">
            <v>3769</v>
          </cell>
          <cell r="L2122">
            <v>59.400000000000006</v>
          </cell>
          <cell r="N2122">
            <v>300</v>
          </cell>
          <cell r="Q2122">
            <v>0.2415698</v>
          </cell>
          <cell r="R2122">
            <v>316.29989999999998</v>
          </cell>
          <cell r="S2122">
            <v>0.44187900000000002</v>
          </cell>
          <cell r="T2122">
            <v>0.57216219999999995</v>
          </cell>
          <cell r="U2122">
            <v>19.318091533917158</v>
          </cell>
          <cell r="V2122">
            <v>2.6079313513432165E-2</v>
          </cell>
          <cell r="AA2122">
            <v>18.399329999999999</v>
          </cell>
          <cell r="AB2122">
            <v>14.88198</v>
          </cell>
          <cell r="AC2122">
            <v>0.31133139999999998</v>
          </cell>
          <cell r="AD2122">
            <v>4.9813023999999997E-2</v>
          </cell>
          <cell r="AE2122">
            <v>8.1906409999999994</v>
          </cell>
          <cell r="AF2122">
            <v>13.124420000000001</v>
          </cell>
        </row>
        <row r="2123">
          <cell r="A2123" t="str">
            <v>SOUTH KUTAI LAMA - BASE2. Middle Value</v>
          </cell>
          <cell r="B2123" t="str">
            <v>Oil-Gas</v>
          </cell>
          <cell r="C2123" t="str">
            <v>2. Middle Value</v>
          </cell>
          <cell r="D2123" t="str">
            <v>SOUTH KUTAI LAMA - BASE</v>
          </cell>
          <cell r="E2123" t="str">
            <v>SOUTH KUTAI LAMA</v>
          </cell>
          <cell r="F2123" t="str">
            <v>E0. On Production</v>
          </cell>
          <cell r="G2123" t="str">
            <v>PT PERTAMINA EP</v>
          </cell>
          <cell r="H2123">
            <v>0.315</v>
          </cell>
          <cell r="K2123">
            <v>3769</v>
          </cell>
          <cell r="L2123">
            <v>59.400000000000006</v>
          </cell>
          <cell r="N2123">
            <v>300</v>
          </cell>
          <cell r="Q2123">
            <v>0.2415698</v>
          </cell>
          <cell r="R2123">
            <v>316.29989999999998</v>
          </cell>
          <cell r="S2123">
            <v>0.44187900000000002</v>
          </cell>
          <cell r="T2123">
            <v>0.57216219999999995</v>
          </cell>
          <cell r="U2123">
            <v>19.318091533917158</v>
          </cell>
          <cell r="V2123">
            <v>2.6079313513432165E-2</v>
          </cell>
          <cell r="AA2123">
            <v>18.399329999999999</v>
          </cell>
          <cell r="AB2123">
            <v>14.88198</v>
          </cell>
          <cell r="AC2123">
            <v>0.31133139999999998</v>
          </cell>
          <cell r="AD2123">
            <v>9.8069390999999992E-2</v>
          </cell>
          <cell r="AE2123">
            <v>8.1906409999999994</v>
          </cell>
          <cell r="AF2123">
            <v>13.124420000000001</v>
          </cell>
        </row>
        <row r="2124">
          <cell r="A2124" t="str">
            <v>SOUTH KUTAI LAMA - BASE3. High Value</v>
          </cell>
          <cell r="B2124" t="str">
            <v>Oil-Gas</v>
          </cell>
          <cell r="C2124" t="str">
            <v>3. High Value</v>
          </cell>
          <cell r="D2124" t="str">
            <v>SOUTH KUTAI LAMA - BASE</v>
          </cell>
          <cell r="E2124" t="str">
            <v>SOUTH KUTAI LAMA</v>
          </cell>
          <cell r="F2124" t="str">
            <v>E0. On Production</v>
          </cell>
          <cell r="G2124" t="str">
            <v>PT PERTAMINA EP</v>
          </cell>
          <cell r="H2124">
            <v>0.47</v>
          </cell>
          <cell r="K2124">
            <v>3769</v>
          </cell>
          <cell r="L2124">
            <v>59.400000000000006</v>
          </cell>
          <cell r="N2124">
            <v>300</v>
          </cell>
          <cell r="Q2124">
            <v>0.2415698</v>
          </cell>
          <cell r="R2124">
            <v>316.29989999999998</v>
          </cell>
          <cell r="S2124">
            <v>0.44187900000000002</v>
          </cell>
          <cell r="T2124">
            <v>0.57216219999999995</v>
          </cell>
          <cell r="U2124">
            <v>19.318091533917158</v>
          </cell>
          <cell r="V2124">
            <v>2.6079313513432165E-2</v>
          </cell>
          <cell r="AA2124">
            <v>18.399329999999999</v>
          </cell>
          <cell r="AB2124">
            <v>14.88198</v>
          </cell>
          <cell r="AC2124">
            <v>0.31133139999999998</v>
          </cell>
          <cell r="AD2124">
            <v>0.14632575799999997</v>
          </cell>
          <cell r="AE2124">
            <v>8.1906409999999994</v>
          </cell>
          <cell r="AF2124">
            <v>13.124420000000001</v>
          </cell>
        </row>
        <row r="2125">
          <cell r="A2125" t="str">
            <v>SOUTH MAHAKAM - JUMELAI (1E: MID TERM)1. Low Value</v>
          </cell>
          <cell r="B2125" t="str">
            <v>Gas</v>
          </cell>
          <cell r="C2125" t="str">
            <v>1. Low Value</v>
          </cell>
          <cell r="D2125" t="str">
            <v>SOUTH MAHAKAM - JUMELAI (1E: MID TERM)</v>
          </cell>
          <cell r="E2125" t="str">
            <v>SOUTH MAHAKAM</v>
          </cell>
          <cell r="F2125" t="str">
            <v>E6. Further Development</v>
          </cell>
          <cell r="G2125" t="str">
            <v>PT PERTAMINA HULU MAHAKAM</v>
          </cell>
          <cell r="H2125">
            <v>937.2</v>
          </cell>
          <cell r="K2125">
            <v>10807.5</v>
          </cell>
          <cell r="L2125">
            <v>135.30000000000001</v>
          </cell>
          <cell r="N2125">
            <v>50</v>
          </cell>
          <cell r="Q2125">
            <v>0.18325150000000001</v>
          </cell>
          <cell r="R2125">
            <v>61.576779999999999</v>
          </cell>
          <cell r="S2125">
            <v>0.77771860000000004</v>
          </cell>
          <cell r="T2125">
            <v>0.77983840000000004</v>
          </cell>
          <cell r="U2125">
            <v>6.8437102691203391</v>
          </cell>
          <cell r="V2125">
            <v>9.2389698739197366E-3</v>
          </cell>
          <cell r="X2125">
            <v>119.18210141014664</v>
          </cell>
          <cell r="Y2125">
            <v>1.9277271627478612</v>
          </cell>
          <cell r="Z2125">
            <v>42.149055938393715</v>
          </cell>
          <cell r="AA2125">
            <v>1.9277960000000001</v>
          </cell>
          <cell r="AB2125">
            <v>42.14913</v>
          </cell>
          <cell r="AC2125">
            <v>0.72704489999999999</v>
          </cell>
          <cell r="AD2125">
            <v>681.38648028</v>
          </cell>
          <cell r="AE2125">
            <v>17.159649999999999</v>
          </cell>
          <cell r="AF2125">
            <v>119.16030000000001</v>
          </cell>
        </row>
        <row r="2126">
          <cell r="A2126" t="str">
            <v>SOUTH MAHAKAM - JUMELAI (1E: MID TERM)2. Middle Value</v>
          </cell>
          <cell r="B2126" t="str">
            <v>Gas</v>
          </cell>
          <cell r="C2126" t="str">
            <v>2. Middle Value</v>
          </cell>
          <cell r="D2126" t="str">
            <v>SOUTH MAHAKAM - JUMELAI (1E: MID TERM)</v>
          </cell>
          <cell r="E2126" t="str">
            <v>SOUTH MAHAKAM</v>
          </cell>
          <cell r="F2126" t="str">
            <v>E6. Further Development</v>
          </cell>
          <cell r="G2126" t="str">
            <v>PT PERTAMINA HULU MAHAKAM</v>
          </cell>
          <cell r="H2126">
            <v>1115</v>
          </cell>
          <cell r="K2126">
            <v>10807.5</v>
          </cell>
          <cell r="L2126">
            <v>135.30000000000001</v>
          </cell>
          <cell r="N2126">
            <v>50</v>
          </cell>
          <cell r="Q2126">
            <v>0.18325150000000001</v>
          </cell>
          <cell r="R2126">
            <v>61.576779999999999</v>
          </cell>
          <cell r="S2126">
            <v>0.77771860000000004</v>
          </cell>
          <cell r="T2126">
            <v>0.77983840000000004</v>
          </cell>
          <cell r="U2126">
            <v>6.8437102691203391</v>
          </cell>
          <cell r="V2126">
            <v>9.2389698739197366E-3</v>
          </cell>
          <cell r="X2126">
            <v>119.18210141014664</v>
          </cell>
          <cell r="Y2126">
            <v>1.9277271627478612</v>
          </cell>
          <cell r="Z2126">
            <v>42.149055938393715</v>
          </cell>
          <cell r="AA2126">
            <v>1.9277960000000001</v>
          </cell>
          <cell r="AB2126">
            <v>42.14913</v>
          </cell>
          <cell r="AC2126">
            <v>0.72704489999999999</v>
          </cell>
          <cell r="AD2126">
            <v>810.65506349999998</v>
          </cell>
          <cell r="AE2126">
            <v>17.159649999999999</v>
          </cell>
          <cell r="AF2126">
            <v>119.16030000000001</v>
          </cell>
        </row>
        <row r="2127">
          <cell r="A2127" t="str">
            <v>SOUTH MAHAKAM - JUMELAI (1E: MID TERM)3. High Value</v>
          </cell>
          <cell r="B2127" t="str">
            <v>Gas</v>
          </cell>
          <cell r="C2127" t="str">
            <v>3. High Value</v>
          </cell>
          <cell r="D2127" t="str">
            <v>SOUTH MAHAKAM - JUMELAI (1E: MID TERM)</v>
          </cell>
          <cell r="E2127" t="str">
            <v>SOUTH MAHAKAM</v>
          </cell>
          <cell r="F2127" t="str">
            <v>E6. Further Development</v>
          </cell>
          <cell r="G2127" t="str">
            <v>PT PERTAMINA HULU MAHAKAM</v>
          </cell>
          <cell r="H2127">
            <v>1115</v>
          </cell>
          <cell r="K2127">
            <v>10807.5</v>
          </cell>
          <cell r="L2127">
            <v>135.30000000000001</v>
          </cell>
          <cell r="N2127">
            <v>50</v>
          </cell>
          <cell r="Q2127">
            <v>0.18325150000000001</v>
          </cell>
          <cell r="R2127">
            <v>61.576779999999999</v>
          </cell>
          <cell r="S2127">
            <v>0.77771860000000004</v>
          </cell>
          <cell r="T2127">
            <v>0.77983840000000004</v>
          </cell>
          <cell r="U2127">
            <v>6.8437102691203391</v>
          </cell>
          <cell r="V2127">
            <v>9.2389698739197366E-3</v>
          </cell>
          <cell r="X2127">
            <v>119.18210141014664</v>
          </cell>
          <cell r="Y2127">
            <v>1.9277271627478612</v>
          </cell>
          <cell r="Z2127">
            <v>42.149055938393715</v>
          </cell>
          <cell r="AA2127">
            <v>1.9277960000000001</v>
          </cell>
          <cell r="AB2127">
            <v>42.14913</v>
          </cell>
          <cell r="AC2127">
            <v>0.72704489999999999</v>
          </cell>
          <cell r="AD2127">
            <v>810.65506349999998</v>
          </cell>
          <cell r="AE2127">
            <v>17.159649999999999</v>
          </cell>
          <cell r="AF2127">
            <v>119.16030000000001</v>
          </cell>
        </row>
        <row r="2128">
          <cell r="A2128" t="str">
            <v>SOUTH MAHAKAM - OPLL FUTURE1. Low Value</v>
          </cell>
          <cell r="B2128" t="str">
            <v>Gas</v>
          </cell>
          <cell r="C2128" t="str">
            <v>1. Low Value</v>
          </cell>
          <cell r="D2128" t="str">
            <v>SOUTH MAHAKAM - OPLL FUTURE</v>
          </cell>
          <cell r="E2128" t="str">
            <v>SOUTH MAHAKAM</v>
          </cell>
          <cell r="F2128" t="str">
            <v>E8. Further Development Not Viable</v>
          </cell>
          <cell r="G2128" t="str">
            <v>PT PERTAMINA HULU MAHAKAM</v>
          </cell>
          <cell r="H2128">
            <v>937.2</v>
          </cell>
          <cell r="K2128">
            <v>10807.5</v>
          </cell>
          <cell r="L2128">
            <v>135.30000000000001</v>
          </cell>
          <cell r="N2128">
            <v>50</v>
          </cell>
          <cell r="Q2128">
            <v>0.18325150000000001</v>
          </cell>
          <cell r="R2128">
            <v>61.576779999999999</v>
          </cell>
          <cell r="S2128">
            <v>0.77771860000000004</v>
          </cell>
          <cell r="T2128">
            <v>0.77983840000000004</v>
          </cell>
          <cell r="U2128">
            <v>6.8437102691203391</v>
          </cell>
          <cell r="V2128">
            <v>9.2389698739197366E-3</v>
          </cell>
          <cell r="X2128">
            <v>119.18210141014664</v>
          </cell>
          <cell r="Y2128">
            <v>1.9277271627478612</v>
          </cell>
          <cell r="Z2128">
            <v>42.149055938393715</v>
          </cell>
          <cell r="AA2128">
            <v>1.9277960000000001</v>
          </cell>
          <cell r="AB2128">
            <v>42.14913</v>
          </cell>
          <cell r="AC2128">
            <v>0.72704489999999999</v>
          </cell>
          <cell r="AD2128">
            <v>681.38648028</v>
          </cell>
          <cell r="AE2128">
            <v>17.159649999999999</v>
          </cell>
          <cell r="AF2128">
            <v>119.16030000000001</v>
          </cell>
        </row>
        <row r="2129">
          <cell r="A2129" t="str">
            <v>SOUTH MAHAKAM - OPLL FUTURE2. Middle Value</v>
          </cell>
          <cell r="B2129" t="str">
            <v>Gas</v>
          </cell>
          <cell r="C2129" t="str">
            <v>2. Middle Value</v>
          </cell>
          <cell r="D2129" t="str">
            <v>SOUTH MAHAKAM - OPLL FUTURE</v>
          </cell>
          <cell r="E2129" t="str">
            <v>SOUTH MAHAKAM</v>
          </cell>
          <cell r="F2129" t="str">
            <v>E8. Further Development Not Viable</v>
          </cell>
          <cell r="G2129" t="str">
            <v>PT PERTAMINA HULU MAHAKAM</v>
          </cell>
          <cell r="H2129">
            <v>1115</v>
          </cell>
          <cell r="K2129">
            <v>10807.5</v>
          </cell>
          <cell r="L2129">
            <v>135.30000000000001</v>
          </cell>
          <cell r="N2129">
            <v>50</v>
          </cell>
          <cell r="Q2129">
            <v>0.18325150000000001</v>
          </cell>
          <cell r="R2129">
            <v>61.576779999999999</v>
          </cell>
          <cell r="S2129">
            <v>0.77771860000000004</v>
          </cell>
          <cell r="T2129">
            <v>0.77983840000000004</v>
          </cell>
          <cell r="U2129">
            <v>6.8437102691203391</v>
          </cell>
          <cell r="V2129">
            <v>9.2389698739197366E-3</v>
          </cell>
          <cell r="X2129">
            <v>119.18210141014664</v>
          </cell>
          <cell r="Y2129">
            <v>1.9277271627478612</v>
          </cell>
          <cell r="Z2129">
            <v>42.149055938393715</v>
          </cell>
          <cell r="AA2129">
            <v>1.9277960000000001</v>
          </cell>
          <cell r="AB2129">
            <v>42.14913</v>
          </cell>
          <cell r="AC2129">
            <v>0.72704489999999999</v>
          </cell>
          <cell r="AD2129">
            <v>810.65506349999998</v>
          </cell>
          <cell r="AE2129">
            <v>17.159649999999999</v>
          </cell>
          <cell r="AF2129">
            <v>119.16030000000001</v>
          </cell>
        </row>
        <row r="2130">
          <cell r="A2130" t="str">
            <v>TELUK RENDAH - BASE1. Low Value</v>
          </cell>
          <cell r="B2130" t="str">
            <v>Oil-Gas</v>
          </cell>
          <cell r="C2130" t="str">
            <v>1. Low Value</v>
          </cell>
          <cell r="D2130" t="str">
            <v>TELUK RENDAH - BASE</v>
          </cell>
          <cell r="E2130" t="str">
            <v>TELUK RENDAH</v>
          </cell>
          <cell r="F2130" t="str">
            <v>E1. Production on Hold</v>
          </cell>
          <cell r="G2130" t="str">
            <v>Jindi South Jambi B Co. Ltd</v>
          </cell>
          <cell r="H2130">
            <v>19.824000000000002</v>
          </cell>
          <cell r="K2130">
            <v>5344</v>
          </cell>
          <cell r="L2130" t="str">
            <v/>
          </cell>
          <cell r="M2130">
            <v>0.14000000000000001</v>
          </cell>
          <cell r="N2130" t="str">
            <v/>
          </cell>
          <cell r="O2130">
            <v>0</v>
          </cell>
          <cell r="P2130" t="str">
            <v/>
          </cell>
          <cell r="Q2130">
            <v>0.1534508</v>
          </cell>
          <cell r="R2130">
            <v>20.85388</v>
          </cell>
          <cell r="S2130">
            <v>0.26760149999999999</v>
          </cell>
          <cell r="T2130">
            <v>0.80313579999999996</v>
          </cell>
          <cell r="U2130">
            <v>0.68775468211503832</v>
          </cell>
          <cell r="V2130">
            <v>9.2846490263896264E-4</v>
          </cell>
          <cell r="AA2130">
            <v>27.59318</v>
          </cell>
          <cell r="AB2130">
            <v>73.842140000000001</v>
          </cell>
          <cell r="AC2130">
            <v>0.28689989999999999</v>
          </cell>
          <cell r="AD2130">
            <v>5.6875036176</v>
          </cell>
          <cell r="AE2130">
            <v>9.4689499999999995</v>
          </cell>
          <cell r="AF2130">
            <v>129.3759</v>
          </cell>
        </row>
        <row r="2131">
          <cell r="A2131" t="str">
            <v>TELUK RENDAH - BASE2. Middle Value</v>
          </cell>
          <cell r="B2131" t="str">
            <v>Oil-Gas</v>
          </cell>
          <cell r="C2131" t="str">
            <v>2. Middle Value</v>
          </cell>
          <cell r="D2131" t="str">
            <v>TELUK RENDAH - BASE</v>
          </cell>
          <cell r="E2131" t="str">
            <v>TELUK RENDAH</v>
          </cell>
          <cell r="F2131" t="str">
            <v>E1. Production on Hold</v>
          </cell>
          <cell r="G2131" t="str">
            <v>Jindi South Jambi B Co. Ltd</v>
          </cell>
          <cell r="H2131">
            <v>37</v>
          </cell>
          <cell r="K2131">
            <v>5344</v>
          </cell>
          <cell r="L2131" t="str">
            <v/>
          </cell>
          <cell r="M2131">
            <v>0.14000000000000001</v>
          </cell>
          <cell r="N2131" t="str">
            <v/>
          </cell>
          <cell r="O2131">
            <v>0</v>
          </cell>
          <cell r="P2131" t="str">
            <v/>
          </cell>
          <cell r="Q2131">
            <v>0.1534508</v>
          </cell>
          <cell r="R2131">
            <v>20.85388</v>
          </cell>
          <cell r="S2131">
            <v>0.26760149999999999</v>
          </cell>
          <cell r="T2131">
            <v>0.80313579999999996</v>
          </cell>
          <cell r="U2131">
            <v>0.68775468211503832</v>
          </cell>
          <cell r="V2131">
            <v>9.2846490263896264E-4</v>
          </cell>
          <cell r="AA2131">
            <v>27.59318</v>
          </cell>
          <cell r="AB2131">
            <v>73.842140000000001</v>
          </cell>
          <cell r="AC2131">
            <v>0.28689989999999999</v>
          </cell>
          <cell r="AD2131">
            <v>10.615296299999999</v>
          </cell>
          <cell r="AE2131">
            <v>9.4689499999999995</v>
          </cell>
          <cell r="AF2131">
            <v>129.3759</v>
          </cell>
        </row>
        <row r="2132">
          <cell r="A2132" t="str">
            <v>TELUK RENDAH - BASE3. High Value</v>
          </cell>
          <cell r="B2132" t="str">
            <v>Oil-Gas</v>
          </cell>
          <cell r="C2132" t="str">
            <v>3. High Value</v>
          </cell>
          <cell r="D2132" t="str">
            <v>TELUK RENDAH - BASE</v>
          </cell>
          <cell r="E2132" t="str">
            <v>TELUK RENDAH</v>
          </cell>
          <cell r="F2132" t="str">
            <v>E1. Production on Hold</v>
          </cell>
          <cell r="G2132" t="str">
            <v>Jindi South Jambi B Co. Ltd</v>
          </cell>
          <cell r="H2132">
            <v>43.097999999999999</v>
          </cell>
          <cell r="K2132">
            <v>5344</v>
          </cell>
          <cell r="L2132" t="str">
            <v/>
          </cell>
          <cell r="M2132">
            <v>0.14000000000000001</v>
          </cell>
          <cell r="N2132" t="str">
            <v/>
          </cell>
          <cell r="O2132">
            <v>0</v>
          </cell>
          <cell r="P2132" t="str">
            <v/>
          </cell>
          <cell r="Q2132">
            <v>0.1534508</v>
          </cell>
          <cell r="R2132">
            <v>20.85388</v>
          </cell>
          <cell r="S2132">
            <v>0.26760149999999999</v>
          </cell>
          <cell r="T2132">
            <v>0.80313579999999996</v>
          </cell>
          <cell r="U2132">
            <v>0.68775468211503832</v>
          </cell>
          <cell r="V2132">
            <v>9.2846490263896264E-4</v>
          </cell>
          <cell r="AA2132">
            <v>27.59318</v>
          </cell>
          <cell r="AB2132">
            <v>73.842140000000001</v>
          </cell>
          <cell r="AC2132">
            <v>0.28689989999999999</v>
          </cell>
          <cell r="AD2132">
            <v>12.364811890199999</v>
          </cell>
          <cell r="AE2132">
            <v>9.4689499999999995</v>
          </cell>
          <cell r="AF2132">
            <v>129.3759</v>
          </cell>
        </row>
        <row r="2133">
          <cell r="A2133" t="str">
            <v>SOUTH MAHAKAM - OPLL FUTURE3. High Value</v>
          </cell>
          <cell r="B2133" t="str">
            <v>Gas</v>
          </cell>
          <cell r="C2133" t="str">
            <v>3. High Value</v>
          </cell>
          <cell r="D2133" t="str">
            <v>SOUTH MAHAKAM - OPLL FUTURE</v>
          </cell>
          <cell r="E2133" t="str">
            <v>SOUTH MAHAKAM</v>
          </cell>
          <cell r="F2133" t="str">
            <v>E8. Further Development Not Viable</v>
          </cell>
          <cell r="G2133" t="str">
            <v>PT PERTAMINA HULU MAHAKAM</v>
          </cell>
          <cell r="H2133">
            <v>1115</v>
          </cell>
          <cell r="K2133">
            <v>10807.5</v>
          </cell>
          <cell r="L2133">
            <v>135.30000000000001</v>
          </cell>
          <cell r="N2133">
            <v>50</v>
          </cell>
          <cell r="Q2133">
            <v>0.18325150000000001</v>
          </cell>
          <cell r="R2133">
            <v>61.576779999999999</v>
          </cell>
          <cell r="S2133">
            <v>0.77771860000000004</v>
          </cell>
          <cell r="T2133">
            <v>0.77983840000000004</v>
          </cell>
          <cell r="U2133">
            <v>6.8437102691203391</v>
          </cell>
          <cell r="V2133">
            <v>9.2389698739197366E-3</v>
          </cell>
          <cell r="X2133">
            <v>119.18210141014664</v>
          </cell>
          <cell r="Y2133">
            <v>1.9277271627478612</v>
          </cell>
          <cell r="Z2133">
            <v>42.149055938393715</v>
          </cell>
          <cell r="AA2133">
            <v>1.9277960000000001</v>
          </cell>
          <cell r="AB2133">
            <v>42.14913</v>
          </cell>
          <cell r="AC2133">
            <v>0.72704489999999999</v>
          </cell>
          <cell r="AD2133">
            <v>810.65506349999998</v>
          </cell>
          <cell r="AE2133">
            <v>17.159649999999999</v>
          </cell>
          <cell r="AF2133">
            <v>119.16030000000001</v>
          </cell>
        </row>
        <row r="2134">
          <cell r="A2134" t="str">
            <v>SOUTH MAHAKAM - BASE1. Low Value</v>
          </cell>
          <cell r="B2134" t="str">
            <v>Gas</v>
          </cell>
          <cell r="C2134" t="str">
            <v>1. Low Value</v>
          </cell>
          <cell r="D2134" t="str">
            <v>SOUTH MAHAKAM - BASE</v>
          </cell>
          <cell r="E2134" t="str">
            <v>SOUTH MAHAKAM</v>
          </cell>
          <cell r="F2134" t="str">
            <v>E0. On Production</v>
          </cell>
          <cell r="G2134" t="str">
            <v>PT PERTAMINA HULU MAHAKAM</v>
          </cell>
          <cell r="H2134">
            <v>937.2</v>
          </cell>
          <cell r="K2134">
            <v>10807.5</v>
          </cell>
          <cell r="L2134">
            <v>135.30000000000001</v>
          </cell>
          <cell r="N2134">
            <v>50</v>
          </cell>
          <cell r="Q2134">
            <v>0.18325150000000001</v>
          </cell>
          <cell r="R2134">
            <v>61.576779999999999</v>
          </cell>
          <cell r="S2134">
            <v>0.77771860000000004</v>
          </cell>
          <cell r="T2134">
            <v>0.77983840000000004</v>
          </cell>
          <cell r="U2134">
            <v>6.8437102691203391</v>
          </cell>
          <cell r="V2134">
            <v>9.2389698739197366E-3</v>
          </cell>
          <cell r="X2134">
            <v>119.18210141014664</v>
          </cell>
          <cell r="Y2134">
            <v>1.9277271627478612</v>
          </cell>
          <cell r="Z2134">
            <v>42.149055938393715</v>
          </cell>
          <cell r="AA2134">
            <v>1.9277960000000001</v>
          </cell>
          <cell r="AB2134">
            <v>42.14913</v>
          </cell>
          <cell r="AC2134">
            <v>0.72704489999999999</v>
          </cell>
          <cell r="AD2134">
            <v>681.38648028</v>
          </cell>
          <cell r="AE2134">
            <v>17.159649999999999</v>
          </cell>
          <cell r="AF2134">
            <v>119.16030000000001</v>
          </cell>
        </row>
        <row r="2135">
          <cell r="A2135" t="str">
            <v>SOUTH MAHAKAM - BASE2. Middle Value</v>
          </cell>
          <cell r="B2135" t="str">
            <v>Gas</v>
          </cell>
          <cell r="C2135" t="str">
            <v>2. Middle Value</v>
          </cell>
          <cell r="D2135" t="str">
            <v>SOUTH MAHAKAM - BASE</v>
          </cell>
          <cell r="E2135" t="str">
            <v>SOUTH MAHAKAM</v>
          </cell>
          <cell r="F2135" t="str">
            <v>E0. On Production</v>
          </cell>
          <cell r="G2135" t="str">
            <v>PT PERTAMINA HULU MAHAKAM</v>
          </cell>
          <cell r="H2135">
            <v>1115</v>
          </cell>
          <cell r="K2135">
            <v>10807.5</v>
          </cell>
          <cell r="L2135">
            <v>135.30000000000001</v>
          </cell>
          <cell r="N2135">
            <v>50</v>
          </cell>
          <cell r="Q2135">
            <v>0.18325150000000001</v>
          </cell>
          <cell r="R2135">
            <v>61.576779999999999</v>
          </cell>
          <cell r="S2135">
            <v>0.77771860000000004</v>
          </cell>
          <cell r="T2135">
            <v>0.77983840000000004</v>
          </cell>
          <cell r="U2135">
            <v>6.8437102691203391</v>
          </cell>
          <cell r="V2135">
            <v>9.2389698739197366E-3</v>
          </cell>
          <cell r="X2135">
            <v>119.18210141014664</v>
          </cell>
          <cell r="Y2135">
            <v>1.9277271627478612</v>
          </cell>
          <cell r="Z2135">
            <v>42.149055938393715</v>
          </cell>
          <cell r="AA2135">
            <v>1.9277960000000001</v>
          </cell>
          <cell r="AB2135">
            <v>42.14913</v>
          </cell>
          <cell r="AC2135">
            <v>0.72704489999999999</v>
          </cell>
          <cell r="AD2135">
            <v>810.65506349999998</v>
          </cell>
          <cell r="AE2135">
            <v>17.159649999999999</v>
          </cell>
          <cell r="AF2135">
            <v>119.16030000000001</v>
          </cell>
        </row>
        <row r="2136">
          <cell r="A2136" t="str">
            <v>KENANGA BASE1. Low Value</v>
          </cell>
          <cell r="B2136" t="str">
            <v>Gas</v>
          </cell>
          <cell r="C2136" t="str">
            <v>1. Low Value</v>
          </cell>
          <cell r="D2136" t="str">
            <v>KENANGA BASE</v>
          </cell>
          <cell r="E2136" t="str">
            <v>KENANGA</v>
          </cell>
          <cell r="F2136" t="str">
            <v>E2. Under Development</v>
          </cell>
          <cell r="G2136" t="str">
            <v>PT GREGORY GAS PERKASA</v>
          </cell>
          <cell r="H2136">
            <v>204</v>
          </cell>
          <cell r="K2136">
            <v>5500</v>
          </cell>
          <cell r="L2136" t="str">
            <v/>
          </cell>
          <cell r="N2136" t="str">
            <v/>
          </cell>
          <cell r="P2136" t="str">
            <v/>
          </cell>
          <cell r="Q2136">
            <v>0.2191516</v>
          </cell>
          <cell r="R2136">
            <v>184.57929999999999</v>
          </cell>
          <cell r="S2136">
            <v>0.51350430000000002</v>
          </cell>
          <cell r="T2136">
            <v>0.73928450000000001</v>
          </cell>
          <cell r="U2136">
            <v>15.356184655909093</v>
          </cell>
          <cell r="V2136">
            <v>2.0730761799553601E-2</v>
          </cell>
          <cell r="Y2136">
            <v>17.801212093792074</v>
          </cell>
          <cell r="Z2136">
            <v>1.191706075520397</v>
          </cell>
          <cell r="AA2136">
            <v>17.8019</v>
          </cell>
          <cell r="AB2136">
            <v>1.1899150000000001</v>
          </cell>
          <cell r="AC2136">
            <v>0.69989820000000003</v>
          </cell>
          <cell r="AD2136">
            <v>142.77923280000002</v>
          </cell>
          <cell r="AE2136">
            <v>53.276049999999998</v>
          </cell>
          <cell r="AF2136">
            <v>12.15387</v>
          </cell>
        </row>
        <row r="2137">
          <cell r="A2137" t="str">
            <v>KENANGA BASE2. Middle Value</v>
          </cell>
          <cell r="B2137" t="str">
            <v>Gas</v>
          </cell>
          <cell r="C2137" t="str">
            <v>2. Middle Value</v>
          </cell>
          <cell r="D2137" t="str">
            <v>KENANGA BASE</v>
          </cell>
          <cell r="E2137" t="str">
            <v>KENANGA</v>
          </cell>
          <cell r="F2137" t="str">
            <v>E2. Under Development</v>
          </cell>
          <cell r="G2137" t="str">
            <v>PT GREGORY GAS PERKASA</v>
          </cell>
          <cell r="H2137">
            <v>272</v>
          </cell>
          <cell r="K2137">
            <v>5500</v>
          </cell>
          <cell r="L2137" t="str">
            <v/>
          </cell>
          <cell r="N2137" t="str">
            <v/>
          </cell>
          <cell r="P2137" t="str">
            <v/>
          </cell>
          <cell r="Q2137">
            <v>0.2191516</v>
          </cell>
          <cell r="R2137">
            <v>184.57929999999999</v>
          </cell>
          <cell r="S2137">
            <v>0.51350430000000002</v>
          </cell>
          <cell r="T2137">
            <v>0.73928450000000001</v>
          </cell>
          <cell r="U2137">
            <v>15.356184655909093</v>
          </cell>
          <cell r="V2137">
            <v>2.0730761799553601E-2</v>
          </cell>
          <cell r="Y2137">
            <v>17.801212093792074</v>
          </cell>
          <cell r="Z2137">
            <v>1.191706075520397</v>
          </cell>
          <cell r="AA2137">
            <v>17.8019</v>
          </cell>
          <cell r="AB2137">
            <v>1.1899150000000001</v>
          </cell>
          <cell r="AC2137">
            <v>0.69989820000000003</v>
          </cell>
          <cell r="AD2137">
            <v>190.3723104</v>
          </cell>
          <cell r="AE2137">
            <v>53.276049999999998</v>
          </cell>
          <cell r="AF2137">
            <v>12.15387</v>
          </cell>
        </row>
        <row r="2138">
          <cell r="A2138" t="str">
            <v>KENANGA BASE3. High Value</v>
          </cell>
          <cell r="B2138" t="str">
            <v>Gas</v>
          </cell>
          <cell r="C2138" t="str">
            <v>3. High Value</v>
          </cell>
          <cell r="D2138" t="str">
            <v>KENANGA BASE</v>
          </cell>
          <cell r="E2138" t="str">
            <v>KENANGA</v>
          </cell>
          <cell r="F2138" t="str">
            <v>E2. Under Development</v>
          </cell>
          <cell r="G2138" t="str">
            <v>PT GREGORY GAS PERKASA</v>
          </cell>
          <cell r="H2138">
            <v>302</v>
          </cell>
          <cell r="K2138">
            <v>5500</v>
          </cell>
          <cell r="L2138" t="str">
            <v/>
          </cell>
          <cell r="N2138" t="str">
            <v/>
          </cell>
          <cell r="P2138" t="str">
            <v/>
          </cell>
          <cell r="Q2138">
            <v>0.2191516</v>
          </cell>
          <cell r="R2138">
            <v>184.57929999999999</v>
          </cell>
          <cell r="S2138">
            <v>0.51350430000000002</v>
          </cell>
          <cell r="T2138">
            <v>0.73928450000000001</v>
          </cell>
          <cell r="U2138">
            <v>15.356184655909093</v>
          </cell>
          <cell r="V2138">
            <v>2.0730761799553601E-2</v>
          </cell>
          <cell r="Y2138">
            <v>17.801212093792074</v>
          </cell>
          <cell r="Z2138">
            <v>1.191706075520397</v>
          </cell>
          <cell r="AA2138">
            <v>17.8019</v>
          </cell>
          <cell r="AB2138">
            <v>1.1899150000000001</v>
          </cell>
          <cell r="AC2138">
            <v>0.69989820000000003</v>
          </cell>
          <cell r="AD2138">
            <v>211.36925640000001</v>
          </cell>
          <cell r="AE2138">
            <v>53.276049999999998</v>
          </cell>
          <cell r="AF2138">
            <v>12.15387</v>
          </cell>
        </row>
        <row r="2139">
          <cell r="A2139" t="str">
            <v>CANTIK BASE1. Low Value</v>
          </cell>
          <cell r="B2139" t="str">
            <v>Gas</v>
          </cell>
          <cell r="C2139" t="str">
            <v>1. Low Value</v>
          </cell>
          <cell r="D2139" t="str">
            <v>CANTIK BASE</v>
          </cell>
          <cell r="E2139" t="str">
            <v>CANTIK</v>
          </cell>
          <cell r="F2139" t="str">
            <v>E2. Under Development</v>
          </cell>
          <cell r="G2139" t="str">
            <v>PT. SELE RAYA BELIDA</v>
          </cell>
          <cell r="H2139">
            <v>16.39</v>
          </cell>
          <cell r="K2139">
            <v>4275</v>
          </cell>
          <cell r="L2139" t="str">
            <v/>
          </cell>
          <cell r="N2139" t="str">
            <v/>
          </cell>
          <cell r="P2139" t="str">
            <v/>
          </cell>
          <cell r="Q2139">
            <v>0.2804373</v>
          </cell>
          <cell r="R2139">
            <v>814.57029999999997</v>
          </cell>
          <cell r="S2139">
            <v>0.59927200000000003</v>
          </cell>
          <cell r="T2139">
            <v>0.84178319999999995</v>
          </cell>
          <cell r="U2139">
            <v>115.23610984446799</v>
          </cell>
          <cell r="V2139">
            <v>0.15556809177685901</v>
          </cell>
          <cell r="AA2139">
            <v>26.042390000000001</v>
          </cell>
          <cell r="AB2139">
            <v>12.030720000000001</v>
          </cell>
          <cell r="AC2139">
            <v>0.76419020000000004</v>
          </cell>
          <cell r="AD2139">
            <v>12.525077378000001</v>
          </cell>
          <cell r="AE2139">
            <v>14.98789</v>
          </cell>
          <cell r="AF2139">
            <v>4.7740729999999996</v>
          </cell>
        </row>
        <row r="2140">
          <cell r="A2140" t="str">
            <v>CANTIK BASE2. Middle Value</v>
          </cell>
          <cell r="B2140" t="str">
            <v>Gas</v>
          </cell>
          <cell r="C2140" t="str">
            <v>2. Middle Value</v>
          </cell>
          <cell r="D2140" t="str">
            <v>CANTIK BASE</v>
          </cell>
          <cell r="E2140" t="str">
            <v>CANTIK</v>
          </cell>
          <cell r="F2140" t="str">
            <v>E2. Under Development</v>
          </cell>
          <cell r="G2140" t="str">
            <v>PT. SELE RAYA BELIDA</v>
          </cell>
          <cell r="H2140">
            <v>18.8</v>
          </cell>
          <cell r="K2140">
            <v>4275</v>
          </cell>
          <cell r="L2140" t="str">
            <v/>
          </cell>
          <cell r="N2140" t="str">
            <v/>
          </cell>
          <cell r="P2140" t="str">
            <v/>
          </cell>
          <cell r="Q2140">
            <v>0.2804373</v>
          </cell>
          <cell r="R2140">
            <v>814.57029999999997</v>
          </cell>
          <cell r="S2140">
            <v>0.59927200000000003</v>
          </cell>
          <cell r="T2140">
            <v>0.84178319999999995</v>
          </cell>
          <cell r="U2140">
            <v>115.23610984446799</v>
          </cell>
          <cell r="V2140">
            <v>0.15556809177685901</v>
          </cell>
          <cell r="AA2140">
            <v>26.042390000000001</v>
          </cell>
          <cell r="AB2140">
            <v>12.030720000000001</v>
          </cell>
          <cell r="AC2140">
            <v>0.76419020000000004</v>
          </cell>
          <cell r="AD2140">
            <v>14.366775760000001</v>
          </cell>
          <cell r="AE2140">
            <v>14.98789</v>
          </cell>
          <cell r="AF2140">
            <v>4.7740729999999996</v>
          </cell>
        </row>
        <row r="2141">
          <cell r="A2141" t="str">
            <v>CANTIK BASE3. High Value</v>
          </cell>
          <cell r="B2141" t="str">
            <v>Gas</v>
          </cell>
          <cell r="C2141" t="str">
            <v>3. High Value</v>
          </cell>
          <cell r="D2141" t="str">
            <v>CANTIK BASE</v>
          </cell>
          <cell r="E2141" t="str">
            <v>CANTIK</v>
          </cell>
          <cell r="F2141" t="str">
            <v>E2. Under Development</v>
          </cell>
          <cell r="G2141" t="str">
            <v>PT. SELE RAYA BELIDA</v>
          </cell>
          <cell r="H2141">
            <v>18.8</v>
          </cell>
          <cell r="K2141">
            <v>4275</v>
          </cell>
          <cell r="L2141" t="str">
            <v/>
          </cell>
          <cell r="N2141" t="str">
            <v/>
          </cell>
          <cell r="P2141" t="str">
            <v/>
          </cell>
          <cell r="Q2141">
            <v>0.2804373</v>
          </cell>
          <cell r="R2141">
            <v>814.57029999999997</v>
          </cell>
          <cell r="S2141">
            <v>0.59927200000000003</v>
          </cell>
          <cell r="T2141">
            <v>0.84178319999999995</v>
          </cell>
          <cell r="U2141">
            <v>115.23610984446799</v>
          </cell>
          <cell r="V2141">
            <v>0.15556809177685901</v>
          </cell>
          <cell r="AA2141">
            <v>26.042390000000001</v>
          </cell>
          <cell r="AB2141">
            <v>12.030720000000001</v>
          </cell>
          <cell r="AC2141">
            <v>0.76419020000000004</v>
          </cell>
          <cell r="AD2141">
            <v>14.366775760000001</v>
          </cell>
          <cell r="AE2141">
            <v>14.98789</v>
          </cell>
          <cell r="AF2141">
            <v>4.7740729999999996</v>
          </cell>
        </row>
        <row r="2142">
          <cell r="A2142" t="str">
            <v>ROABIBA - BASE1. Low Value</v>
          </cell>
          <cell r="B2142" t="str">
            <v>Gas</v>
          </cell>
          <cell r="C2142" t="str">
            <v>1. Low Value</v>
          </cell>
          <cell r="D2142" t="str">
            <v>ROABIBA - BASE</v>
          </cell>
          <cell r="E2142" t="str">
            <v>ROABIBA</v>
          </cell>
          <cell r="F2142" t="str">
            <v>E2. Under Development</v>
          </cell>
          <cell r="G2142" t="str">
            <v>BP BERAU LTD.</v>
          </cell>
          <cell r="H2142">
            <v>487.69299999999998</v>
          </cell>
          <cell r="K2142">
            <v>11170</v>
          </cell>
          <cell r="L2142">
            <v>128.70000000000002</v>
          </cell>
          <cell r="M2142">
            <v>0.114575100815118</v>
          </cell>
          <cell r="N2142">
            <v>250</v>
          </cell>
          <cell r="O2142">
            <v>0</v>
          </cell>
          <cell r="P2142" t="str">
            <v/>
          </cell>
          <cell r="Q2142">
            <v>0.1141224</v>
          </cell>
          <cell r="R2142">
            <v>179.5616</v>
          </cell>
          <cell r="S2142">
            <v>0.75781169999999998</v>
          </cell>
          <cell r="T2142">
            <v>0.71987460000000003</v>
          </cell>
          <cell r="U2142">
            <v>11.178988753911975</v>
          </cell>
          <cell r="V2142">
            <v>1.5091571129815778E-2</v>
          </cell>
          <cell r="AA2142">
            <v>162.09569999999999</v>
          </cell>
          <cell r="AB2142">
            <v>20.82882</v>
          </cell>
          <cell r="AC2142">
            <v>0.62484070000000003</v>
          </cell>
          <cell r="AD2142">
            <v>304.73043550509999</v>
          </cell>
          <cell r="AE2142">
            <v>68.017070000000004</v>
          </cell>
          <cell r="AF2142">
            <v>157.48099999999999</v>
          </cell>
        </row>
        <row r="2143">
          <cell r="A2143" t="str">
            <v>ROABIBA - BASE2. Middle Value</v>
          </cell>
          <cell r="B2143" t="str">
            <v>Gas</v>
          </cell>
          <cell r="C2143" t="str">
            <v>2. Middle Value</v>
          </cell>
          <cell r="D2143" t="str">
            <v>ROABIBA - BASE</v>
          </cell>
          <cell r="E2143" t="str">
            <v>ROABIBA</v>
          </cell>
          <cell r="F2143" t="str">
            <v>E2. Under Development</v>
          </cell>
          <cell r="G2143" t="str">
            <v>BP BERAU LTD.</v>
          </cell>
          <cell r="H2143">
            <v>685.99599999999998</v>
          </cell>
          <cell r="K2143">
            <v>11170</v>
          </cell>
          <cell r="L2143">
            <v>128.70000000000002</v>
          </cell>
          <cell r="M2143">
            <v>0.114575100815118</v>
          </cell>
          <cell r="N2143">
            <v>250</v>
          </cell>
          <cell r="O2143">
            <v>0</v>
          </cell>
          <cell r="P2143" t="str">
            <v/>
          </cell>
          <cell r="Q2143">
            <v>0.1141224</v>
          </cell>
          <cell r="R2143">
            <v>179.5616</v>
          </cell>
          <cell r="S2143">
            <v>0.75781169999999998</v>
          </cell>
          <cell r="T2143">
            <v>0.71987460000000003</v>
          </cell>
          <cell r="U2143">
            <v>11.178988753911975</v>
          </cell>
          <cell r="V2143">
            <v>1.5091571129815778E-2</v>
          </cell>
          <cell r="AA2143">
            <v>162.09569999999999</v>
          </cell>
          <cell r="AB2143">
            <v>20.82882</v>
          </cell>
          <cell r="AC2143">
            <v>0.62484070000000003</v>
          </cell>
          <cell r="AD2143">
            <v>428.63822083719998</v>
          </cell>
          <cell r="AE2143">
            <v>68.017070000000004</v>
          </cell>
          <cell r="AF2143">
            <v>157.48099999999999</v>
          </cell>
        </row>
        <row r="2144">
          <cell r="A2144" t="str">
            <v>ROABIBA - BASE3. High Value</v>
          </cell>
          <cell r="B2144" t="str">
            <v>Gas</v>
          </cell>
          <cell r="C2144" t="str">
            <v>3. High Value</v>
          </cell>
          <cell r="D2144" t="str">
            <v>ROABIBA - BASE</v>
          </cell>
          <cell r="E2144" t="str">
            <v>ROABIBA</v>
          </cell>
          <cell r="F2144" t="str">
            <v>E2. Under Development</v>
          </cell>
          <cell r="G2144" t="str">
            <v>BP BERAU LTD.</v>
          </cell>
          <cell r="H2144">
            <v>1084.973</v>
          </cell>
          <cell r="K2144">
            <v>11170</v>
          </cell>
          <cell r="L2144">
            <v>128.70000000000002</v>
          </cell>
          <cell r="M2144">
            <v>0.114575100815118</v>
          </cell>
          <cell r="N2144">
            <v>250</v>
          </cell>
          <cell r="O2144">
            <v>0</v>
          </cell>
          <cell r="P2144" t="str">
            <v/>
          </cell>
          <cell r="Q2144">
            <v>0.1141224</v>
          </cell>
          <cell r="R2144">
            <v>179.5616</v>
          </cell>
          <cell r="S2144">
            <v>0.75781169999999998</v>
          </cell>
          <cell r="T2144">
            <v>0.71987460000000003</v>
          </cell>
          <cell r="U2144">
            <v>11.178988753911975</v>
          </cell>
          <cell r="V2144">
            <v>1.5091571129815778E-2</v>
          </cell>
          <cell r="AA2144">
            <v>162.09569999999999</v>
          </cell>
          <cell r="AB2144">
            <v>20.82882</v>
          </cell>
          <cell r="AC2144">
            <v>0.62484070000000003</v>
          </cell>
          <cell r="AD2144">
            <v>677.9352888011</v>
          </cell>
          <cell r="AE2144">
            <v>68.017070000000004</v>
          </cell>
          <cell r="AF2144">
            <v>157.48099999999999</v>
          </cell>
        </row>
        <row r="2145">
          <cell r="A2145" t="str">
            <v>WIRIAGAR DEEP - UNITISASI - BERAU - BASE1. Low Value</v>
          </cell>
          <cell r="B2145" t="str">
            <v>Gas</v>
          </cell>
          <cell r="C2145" t="str">
            <v>1. Low Value</v>
          </cell>
          <cell r="D2145" t="str">
            <v>WIRIAGAR DEEP - UNITISASI - BERAU - BASE</v>
          </cell>
          <cell r="E2145" t="str">
            <v>WIRIAGAR DEEP</v>
          </cell>
          <cell r="F2145" t="str">
            <v>E2. Under Development</v>
          </cell>
          <cell r="G2145" t="str">
            <v>BP BERAU LTD.</v>
          </cell>
          <cell r="H2145">
            <v>1369.425</v>
          </cell>
          <cell r="K2145">
            <v>8735</v>
          </cell>
          <cell r="L2145">
            <v>116.05000000000001</v>
          </cell>
          <cell r="M2145">
            <v>0.12539518615417761</v>
          </cell>
          <cell r="N2145">
            <v>261.2</v>
          </cell>
          <cell r="O2145">
            <v>0</v>
          </cell>
          <cell r="P2145" t="str">
            <v/>
          </cell>
          <cell r="Q2145">
            <v>0.1261581</v>
          </cell>
          <cell r="R2145">
            <v>250.5103</v>
          </cell>
          <cell r="S2145">
            <v>0.77428929999999996</v>
          </cell>
          <cell r="T2145">
            <v>0.70537340000000004</v>
          </cell>
          <cell r="U2145">
            <v>17.260885141324906</v>
          </cell>
          <cell r="V2145">
            <v>2.33020966035705E-2</v>
          </cell>
          <cell r="X2145">
            <v>5330.200375226178</v>
          </cell>
          <cell r="Y2145">
            <v>298.02658726864161</v>
          </cell>
          <cell r="Z2145">
            <v>2726.0760425638232</v>
          </cell>
          <cell r="AA2145">
            <v>298.02519999999998</v>
          </cell>
          <cell r="AB2145">
            <v>2726.0740000000001</v>
          </cell>
          <cell r="AC2145">
            <v>0.58401919999999996</v>
          </cell>
          <cell r="AD2145">
            <v>799.77049295999996</v>
          </cell>
          <cell r="AE2145">
            <v>30.336600000000001</v>
          </cell>
          <cell r="AF2145">
            <v>1073.954</v>
          </cell>
        </row>
        <row r="2146">
          <cell r="A2146" t="str">
            <v>WIRIAGAR DEEP - UNITISASI - BERAU - BASE2. Middle Value</v>
          </cell>
          <cell r="B2146" t="str">
            <v>Gas</v>
          </cell>
          <cell r="C2146" t="str">
            <v>2. Middle Value</v>
          </cell>
          <cell r="D2146" t="str">
            <v>WIRIAGAR DEEP - UNITISASI - BERAU - BASE</v>
          </cell>
          <cell r="E2146" t="str">
            <v>WIRIAGAR DEEP</v>
          </cell>
          <cell r="F2146" t="str">
            <v>E2. Under Development</v>
          </cell>
          <cell r="G2146" t="str">
            <v>BP BERAU LTD.</v>
          </cell>
          <cell r="H2146">
            <v>2604.3910000000001</v>
          </cell>
          <cell r="K2146">
            <v>8735</v>
          </cell>
          <cell r="L2146">
            <v>116.05000000000001</v>
          </cell>
          <cell r="M2146">
            <v>0.12539518615417761</v>
          </cell>
          <cell r="N2146">
            <v>261.2</v>
          </cell>
          <cell r="O2146">
            <v>0</v>
          </cell>
          <cell r="P2146" t="str">
            <v/>
          </cell>
          <cell r="Q2146">
            <v>0.1261581</v>
          </cell>
          <cell r="R2146">
            <v>250.5103</v>
          </cell>
          <cell r="S2146">
            <v>0.77428929999999996</v>
          </cell>
          <cell r="T2146">
            <v>0.70537340000000004</v>
          </cell>
          <cell r="U2146">
            <v>17.260885141324906</v>
          </cell>
          <cell r="V2146">
            <v>2.33020966035705E-2</v>
          </cell>
          <cell r="X2146">
            <v>5330.200375226178</v>
          </cell>
          <cell r="Y2146">
            <v>298.02658726864161</v>
          </cell>
          <cell r="Z2146">
            <v>2726.0760425638232</v>
          </cell>
          <cell r="AA2146">
            <v>298.02519999999998</v>
          </cell>
          <cell r="AB2146">
            <v>2726.0740000000001</v>
          </cell>
          <cell r="AC2146">
            <v>0.58401919999999996</v>
          </cell>
          <cell r="AD2146">
            <v>1521.0143483072</v>
          </cell>
          <cell r="AE2146">
            <v>30.336600000000001</v>
          </cell>
          <cell r="AF2146">
            <v>1073.954</v>
          </cell>
        </row>
        <row r="2147">
          <cell r="A2147" t="str">
            <v>WIRIAGAR DEEP - UNITISASI - BERAU - BASE3. High Value</v>
          </cell>
          <cell r="B2147" t="str">
            <v>Gas</v>
          </cell>
          <cell r="C2147" t="str">
            <v>3. High Value</v>
          </cell>
          <cell r="D2147" t="str">
            <v>WIRIAGAR DEEP - UNITISASI - BERAU - BASE</v>
          </cell>
          <cell r="E2147" t="str">
            <v>WIRIAGAR DEEP</v>
          </cell>
          <cell r="F2147" t="str">
            <v>E2. Under Development</v>
          </cell>
          <cell r="G2147" t="str">
            <v>BP BERAU LTD.</v>
          </cell>
          <cell r="H2147">
            <v>3426.77</v>
          </cell>
          <cell r="K2147">
            <v>8735</v>
          </cell>
          <cell r="L2147">
            <v>116.05000000000001</v>
          </cell>
          <cell r="M2147">
            <v>0.12539518615417761</v>
          </cell>
          <cell r="N2147">
            <v>261.2</v>
          </cell>
          <cell r="O2147">
            <v>0</v>
          </cell>
          <cell r="P2147" t="str">
            <v/>
          </cell>
          <cell r="Q2147">
            <v>0.1261581</v>
          </cell>
          <cell r="R2147">
            <v>250.5103</v>
          </cell>
          <cell r="S2147">
            <v>0.77428929999999996</v>
          </cell>
          <cell r="T2147">
            <v>0.70537340000000004</v>
          </cell>
          <cell r="U2147">
            <v>17.260885141324906</v>
          </cell>
          <cell r="V2147">
            <v>2.33020966035705E-2</v>
          </cell>
          <cell r="X2147">
            <v>5330.200375226178</v>
          </cell>
          <cell r="Y2147">
            <v>298.02658726864161</v>
          </cell>
          <cell r="Z2147">
            <v>2726.0760425638232</v>
          </cell>
          <cell r="AA2147">
            <v>298.02519999999998</v>
          </cell>
          <cell r="AB2147">
            <v>2726.0740000000001</v>
          </cell>
          <cell r="AC2147">
            <v>0.58401919999999996</v>
          </cell>
          <cell r="AD2147">
            <v>2001.2994739839999</v>
          </cell>
          <cell r="AE2147">
            <v>30.336600000000001</v>
          </cell>
          <cell r="AF2147">
            <v>1073.954</v>
          </cell>
        </row>
        <row r="2148">
          <cell r="A2148" t="str">
            <v>TUTUNG - BASE1. Low Value</v>
          </cell>
          <cell r="B2148" t="str">
            <v>Gas</v>
          </cell>
          <cell r="C2148" t="str">
            <v>1. Low Value</v>
          </cell>
          <cell r="D2148" t="str">
            <v>TUTUNG - BASE</v>
          </cell>
          <cell r="E2148" t="str">
            <v>TUTUNG</v>
          </cell>
          <cell r="F2148" t="str">
            <v>E5. Development Unclarified</v>
          </cell>
          <cell r="G2148" t="str">
            <v>STARBORN ENERGY BONTANG PTE. LTD.</v>
          </cell>
          <cell r="H2148">
            <v>27.3</v>
          </cell>
          <cell r="K2148">
            <v>10315</v>
          </cell>
          <cell r="L2148" t="str">
            <v/>
          </cell>
          <cell r="N2148" t="str">
            <v/>
          </cell>
          <cell r="P2148" t="str">
            <v/>
          </cell>
          <cell r="Q2148">
            <v>0.1706626</v>
          </cell>
          <cell r="R2148">
            <v>43.360900000000001</v>
          </cell>
          <cell r="S2148">
            <v>0.78028629999999999</v>
          </cell>
          <cell r="T2148">
            <v>0.80981950000000003</v>
          </cell>
          <cell r="U2148">
            <v>4.6760468898844927</v>
          </cell>
          <cell r="V2148">
            <v>6.3126366613751881E-3</v>
          </cell>
          <cell r="Y2148">
            <v>24.47806714374703</v>
          </cell>
          <cell r="Z2148">
            <v>11.832324714121951</v>
          </cell>
          <cell r="AA2148">
            <v>42.141069999999999</v>
          </cell>
          <cell r="AB2148">
            <v>29.710940000000001</v>
          </cell>
          <cell r="AC2148">
            <v>0.48099530000000001</v>
          </cell>
          <cell r="AD2148">
            <v>13.13117169</v>
          </cell>
          <cell r="AE2148">
            <v>78.860789999999994</v>
          </cell>
          <cell r="AF2148">
            <v>18.441600000000001</v>
          </cell>
        </row>
        <row r="2149">
          <cell r="A2149" t="str">
            <v>TUTUNG - BASE2. Middle Value</v>
          </cell>
          <cell r="B2149" t="str">
            <v>Gas</v>
          </cell>
          <cell r="C2149" t="str">
            <v>2. Middle Value</v>
          </cell>
          <cell r="D2149" t="str">
            <v>TUTUNG - BASE</v>
          </cell>
          <cell r="E2149" t="str">
            <v>TUTUNG</v>
          </cell>
          <cell r="F2149" t="str">
            <v>E5. Development Unclarified</v>
          </cell>
          <cell r="G2149" t="str">
            <v>STARBORN ENERGY BONTANG PTE. LTD.</v>
          </cell>
          <cell r="H2149">
            <v>41.566000000000003</v>
          </cell>
          <cell r="K2149">
            <v>10315</v>
          </cell>
          <cell r="L2149" t="str">
            <v/>
          </cell>
          <cell r="N2149" t="str">
            <v/>
          </cell>
          <cell r="P2149" t="str">
            <v/>
          </cell>
          <cell r="Q2149">
            <v>0.1706626</v>
          </cell>
          <cell r="R2149">
            <v>43.360900000000001</v>
          </cell>
          <cell r="S2149">
            <v>0.78028629999999999</v>
          </cell>
          <cell r="T2149">
            <v>0.80981950000000003</v>
          </cell>
          <cell r="U2149">
            <v>4.6760468898844927</v>
          </cell>
          <cell r="V2149">
            <v>6.3126366613751881E-3</v>
          </cell>
          <cell r="Y2149">
            <v>24.47806714374703</v>
          </cell>
          <cell r="Z2149">
            <v>11.832324714121951</v>
          </cell>
          <cell r="AA2149">
            <v>42.141069999999999</v>
          </cell>
          <cell r="AB2149">
            <v>29.710940000000001</v>
          </cell>
          <cell r="AC2149">
            <v>0.48099530000000001</v>
          </cell>
          <cell r="AD2149">
            <v>19.993050639800003</v>
          </cell>
          <cell r="AE2149">
            <v>78.860789999999994</v>
          </cell>
          <cell r="AF2149">
            <v>18.441600000000001</v>
          </cell>
        </row>
        <row r="2150">
          <cell r="A2150" t="str">
            <v>TUTUNG - BASE3. High Value</v>
          </cell>
          <cell r="B2150" t="str">
            <v>Gas</v>
          </cell>
          <cell r="C2150" t="str">
            <v>3. High Value</v>
          </cell>
          <cell r="D2150" t="str">
            <v>TUTUNG - BASE</v>
          </cell>
          <cell r="E2150" t="str">
            <v>TUTUNG</v>
          </cell>
          <cell r="F2150" t="str">
            <v>E5. Development Unclarified</v>
          </cell>
          <cell r="G2150" t="str">
            <v>STARBORN ENERGY BONTANG PTE. LTD.</v>
          </cell>
          <cell r="H2150">
            <v>86.93</v>
          </cell>
          <cell r="K2150">
            <v>10315</v>
          </cell>
          <cell r="L2150" t="str">
            <v/>
          </cell>
          <cell r="N2150" t="str">
            <v/>
          </cell>
          <cell r="P2150" t="str">
            <v/>
          </cell>
          <cell r="Q2150">
            <v>0.1706626</v>
          </cell>
          <cell r="R2150">
            <v>43.360900000000001</v>
          </cell>
          <cell r="S2150">
            <v>0.78028629999999999</v>
          </cell>
          <cell r="T2150">
            <v>0.80981950000000003</v>
          </cell>
          <cell r="U2150">
            <v>4.6760468898844927</v>
          </cell>
          <cell r="V2150">
            <v>6.3126366613751881E-3</v>
          </cell>
          <cell r="Y2150">
            <v>24.47806714374703</v>
          </cell>
          <cell r="Z2150">
            <v>11.832324714121951</v>
          </cell>
          <cell r="AA2150">
            <v>42.141069999999999</v>
          </cell>
          <cell r="AB2150">
            <v>29.710940000000001</v>
          </cell>
          <cell r="AC2150">
            <v>0.48099530000000001</v>
          </cell>
          <cell r="AD2150">
            <v>41.812921429000006</v>
          </cell>
          <cell r="AE2150">
            <v>78.860789999999994</v>
          </cell>
          <cell r="AF2150">
            <v>18.441600000000001</v>
          </cell>
        </row>
        <row r="2151">
          <cell r="A2151" t="str">
            <v>JAMBARAN UNITISASI 92%1. Low Value</v>
          </cell>
          <cell r="B2151" t="str">
            <v>Gas</v>
          </cell>
          <cell r="C2151" t="str">
            <v>1. Low Value</v>
          </cell>
          <cell r="D2151" t="str">
            <v>JAMBARAN UNITISASI 92%</v>
          </cell>
          <cell r="E2151" t="str">
            <v>JAMBARAN TIUNG BIRU</v>
          </cell>
          <cell r="F2151" t="str">
            <v>E2. Under Development</v>
          </cell>
          <cell r="G2151" t="str">
            <v>EXXONMOBIL CEPU LTD.</v>
          </cell>
          <cell r="H2151">
            <v>670.7</v>
          </cell>
          <cell r="K2151">
            <v>4000</v>
          </cell>
          <cell r="L2151" t="str">
            <v/>
          </cell>
          <cell r="M2151">
            <v>0.2</v>
          </cell>
          <cell r="N2151">
            <v>150</v>
          </cell>
          <cell r="P2151" t="str">
            <v/>
          </cell>
          <cell r="Q2151">
            <v>0.2007177</v>
          </cell>
          <cell r="R2151">
            <v>167.6524</v>
          </cell>
          <cell r="S2151">
            <v>0.6446286</v>
          </cell>
          <cell r="T2151">
            <v>0.78201589999999999</v>
          </cell>
          <cell r="U2151">
            <v>16.963700636398016</v>
          </cell>
          <cell r="V2151">
            <v>2.2900899215012992E-2</v>
          </cell>
          <cell r="W2151">
            <v>67.934022530612225</v>
          </cell>
          <cell r="X2151">
            <v>1536.8130958223717</v>
          </cell>
          <cell r="Y2151">
            <v>291.15175723404138</v>
          </cell>
          <cell r="Z2151">
            <v>150.34758696852302</v>
          </cell>
          <cell r="AA2151">
            <v>158.20240000000001</v>
          </cell>
          <cell r="AB2151">
            <v>7.5645720000000001</v>
          </cell>
          <cell r="AC2151">
            <v>0.7401392</v>
          </cell>
          <cell r="AD2151">
            <v>496.41136144000001</v>
          </cell>
          <cell r="AE2151">
            <v>67.932640000000006</v>
          </cell>
          <cell r="AF2151">
            <v>143.24440000000001</v>
          </cell>
        </row>
        <row r="2152">
          <cell r="A2152" t="str">
            <v>JAMBARAN UNITISASI 92%2. Middle Value</v>
          </cell>
          <cell r="B2152" t="str">
            <v>Gas</v>
          </cell>
          <cell r="C2152" t="str">
            <v>2. Middle Value</v>
          </cell>
          <cell r="D2152" t="str">
            <v>JAMBARAN UNITISASI 92%</v>
          </cell>
          <cell r="E2152" t="str">
            <v>JAMBARAN TIUNG BIRU</v>
          </cell>
          <cell r="F2152" t="str">
            <v>E2. Under Development</v>
          </cell>
          <cell r="G2152" t="str">
            <v>EXXONMOBIL CEPU LTD.</v>
          </cell>
          <cell r="H2152">
            <v>1965.4</v>
          </cell>
          <cell r="K2152">
            <v>4000</v>
          </cell>
          <cell r="L2152" t="str">
            <v/>
          </cell>
          <cell r="M2152">
            <v>0.2</v>
          </cell>
          <cell r="N2152">
            <v>150</v>
          </cell>
          <cell r="P2152" t="str">
            <v/>
          </cell>
          <cell r="Q2152">
            <v>0.2007177</v>
          </cell>
          <cell r="R2152">
            <v>167.6524</v>
          </cell>
          <cell r="S2152">
            <v>0.6446286</v>
          </cell>
          <cell r="T2152">
            <v>0.78201589999999999</v>
          </cell>
          <cell r="U2152">
            <v>16.963700636398016</v>
          </cell>
          <cell r="V2152">
            <v>2.2900899215012992E-2</v>
          </cell>
          <cell r="W2152">
            <v>67.934022530612225</v>
          </cell>
          <cell r="X2152">
            <v>1536.8130958223717</v>
          </cell>
          <cell r="Y2152">
            <v>291.15175723404138</v>
          </cell>
          <cell r="Z2152">
            <v>150.34758696852302</v>
          </cell>
          <cell r="AA2152">
            <v>158.20240000000001</v>
          </cell>
          <cell r="AB2152">
            <v>7.5645720000000001</v>
          </cell>
          <cell r="AC2152">
            <v>0.7401392</v>
          </cell>
          <cell r="AD2152">
            <v>1454.66958368</v>
          </cell>
          <cell r="AE2152">
            <v>67.932640000000006</v>
          </cell>
          <cell r="AF2152">
            <v>143.24440000000001</v>
          </cell>
        </row>
        <row r="2153">
          <cell r="A2153" t="str">
            <v>JAMBARAN UNITISASI 92%3. High Value</v>
          </cell>
          <cell r="B2153" t="str">
            <v>Gas</v>
          </cell>
          <cell r="C2153" t="str">
            <v>3. High Value</v>
          </cell>
          <cell r="D2153" t="str">
            <v>JAMBARAN UNITISASI 92%</v>
          </cell>
          <cell r="E2153" t="str">
            <v>JAMBARAN TIUNG BIRU</v>
          </cell>
          <cell r="F2153" t="str">
            <v>E2. Under Development</v>
          </cell>
          <cell r="G2153" t="str">
            <v>EXXONMOBIL CEPU LTD.</v>
          </cell>
          <cell r="H2153">
            <v>1965.4</v>
          </cell>
          <cell r="K2153">
            <v>4000</v>
          </cell>
          <cell r="L2153" t="str">
            <v/>
          </cell>
          <cell r="M2153">
            <v>0.2</v>
          </cell>
          <cell r="N2153">
            <v>150</v>
          </cell>
          <cell r="P2153" t="str">
            <v/>
          </cell>
          <cell r="Q2153">
            <v>0.2007177</v>
          </cell>
          <cell r="R2153">
            <v>167.6524</v>
          </cell>
          <cell r="S2153">
            <v>0.6446286</v>
          </cell>
          <cell r="T2153">
            <v>0.78201589999999999</v>
          </cell>
          <cell r="U2153">
            <v>16.963700636398016</v>
          </cell>
          <cell r="V2153">
            <v>2.2900899215012992E-2</v>
          </cell>
          <cell r="W2153">
            <v>67.934022530612225</v>
          </cell>
          <cell r="X2153">
            <v>1536.8130958223717</v>
          </cell>
          <cell r="Y2153">
            <v>291.15175723404138</v>
          </cell>
          <cell r="Z2153">
            <v>150.34758696852302</v>
          </cell>
          <cell r="AA2153">
            <v>158.20240000000001</v>
          </cell>
          <cell r="AB2153">
            <v>7.5645720000000001</v>
          </cell>
          <cell r="AC2153">
            <v>0.7401392</v>
          </cell>
          <cell r="AD2153">
            <v>1454.66958368</v>
          </cell>
          <cell r="AE2153">
            <v>67.932640000000006</v>
          </cell>
          <cell r="AF2153">
            <v>143.24440000000001</v>
          </cell>
        </row>
        <row r="2154">
          <cell r="A2154" t="str">
            <v>SOUTH MAHAKAM - BASE3. High Value</v>
          </cell>
          <cell r="B2154" t="str">
            <v>Gas</v>
          </cell>
          <cell r="C2154" t="str">
            <v>3. High Value</v>
          </cell>
          <cell r="D2154" t="str">
            <v>SOUTH MAHAKAM - BASE</v>
          </cell>
          <cell r="E2154" t="str">
            <v>SOUTH MAHAKAM</v>
          </cell>
          <cell r="F2154" t="str">
            <v>E0. On Production</v>
          </cell>
          <cell r="G2154" t="str">
            <v>PT PERTAMINA HULU MAHAKAM</v>
          </cell>
          <cell r="H2154">
            <v>1115</v>
          </cell>
          <cell r="K2154">
            <v>10807.5</v>
          </cell>
          <cell r="L2154">
            <v>135.30000000000001</v>
          </cell>
          <cell r="N2154">
            <v>50</v>
          </cell>
          <cell r="Q2154">
            <v>0.18325150000000001</v>
          </cell>
          <cell r="R2154">
            <v>61.576779999999999</v>
          </cell>
          <cell r="S2154">
            <v>0.77771860000000004</v>
          </cell>
          <cell r="T2154">
            <v>0.77983840000000004</v>
          </cell>
          <cell r="U2154">
            <v>6.8437102691203391</v>
          </cell>
          <cell r="V2154">
            <v>9.2389698739197366E-3</v>
          </cell>
          <cell r="X2154">
            <v>119.18210141014664</v>
          </cell>
          <cell r="Y2154">
            <v>1.9277271627478612</v>
          </cell>
          <cell r="Z2154">
            <v>42.149055938393715</v>
          </cell>
          <cell r="AA2154">
            <v>1.9277960000000001</v>
          </cell>
          <cell r="AB2154">
            <v>42.14913</v>
          </cell>
          <cell r="AC2154">
            <v>0.72704489999999999</v>
          </cell>
          <cell r="AD2154">
            <v>810.65506349999998</v>
          </cell>
          <cell r="AE2154">
            <v>17.159649999999999</v>
          </cell>
          <cell r="AF2154">
            <v>119.16030000000001</v>
          </cell>
        </row>
        <row r="2155">
          <cell r="A2155" t="str">
            <v>SOUTH MAHAKAM - JSN1. Low Value</v>
          </cell>
          <cell r="B2155" t="str">
            <v>Gas</v>
          </cell>
          <cell r="C2155" t="str">
            <v>1. Low Value</v>
          </cell>
          <cell r="D2155" t="str">
            <v>SOUTH MAHAKAM - JSN</v>
          </cell>
          <cell r="E2155" t="str">
            <v>SOUTH MAHAKAM</v>
          </cell>
          <cell r="F2155" t="str">
            <v>E2. Under Development</v>
          </cell>
          <cell r="G2155" t="str">
            <v>PT PERTAMINA HULU MAHAKAM</v>
          </cell>
          <cell r="H2155">
            <v>937.2</v>
          </cell>
          <cell r="K2155">
            <v>10807.5</v>
          </cell>
          <cell r="L2155">
            <v>135.30000000000001</v>
          </cell>
          <cell r="N2155">
            <v>50</v>
          </cell>
          <cell r="Q2155">
            <v>0.18325150000000001</v>
          </cell>
          <cell r="R2155">
            <v>61.576779999999999</v>
          </cell>
          <cell r="S2155">
            <v>0.77771860000000004</v>
          </cell>
          <cell r="T2155">
            <v>0.77983840000000004</v>
          </cell>
          <cell r="U2155">
            <v>6.8437102691203391</v>
          </cell>
          <cell r="V2155">
            <v>9.2389698739197366E-3</v>
          </cell>
          <cell r="X2155">
            <v>119.18210141014664</v>
          </cell>
          <cell r="Y2155">
            <v>1.9277271627478612</v>
          </cell>
          <cell r="Z2155">
            <v>42.149055938393715</v>
          </cell>
          <cell r="AA2155">
            <v>1.9277960000000001</v>
          </cell>
          <cell r="AB2155">
            <v>42.14913</v>
          </cell>
          <cell r="AC2155">
            <v>0.72704489999999999</v>
          </cell>
          <cell r="AD2155">
            <v>681.38648028</v>
          </cell>
          <cell r="AE2155">
            <v>17.159649999999999</v>
          </cell>
          <cell r="AF2155">
            <v>119.16030000000001</v>
          </cell>
        </row>
        <row r="2156">
          <cell r="A2156" t="str">
            <v>SOUTH MAHAKAM - JSN2. Middle Value</v>
          </cell>
          <cell r="B2156" t="str">
            <v>Gas</v>
          </cell>
          <cell r="C2156" t="str">
            <v>2. Middle Value</v>
          </cell>
          <cell r="D2156" t="str">
            <v>SOUTH MAHAKAM - JSN</v>
          </cell>
          <cell r="E2156" t="str">
            <v>SOUTH MAHAKAM</v>
          </cell>
          <cell r="F2156" t="str">
            <v>E2. Under Development</v>
          </cell>
          <cell r="G2156" t="str">
            <v>PT PERTAMINA HULU MAHAKAM</v>
          </cell>
          <cell r="H2156">
            <v>1115</v>
          </cell>
          <cell r="K2156">
            <v>10807.5</v>
          </cell>
          <cell r="L2156">
            <v>135.30000000000001</v>
          </cell>
          <cell r="N2156">
            <v>50</v>
          </cell>
          <cell r="Q2156">
            <v>0.18325150000000001</v>
          </cell>
          <cell r="R2156">
            <v>61.576779999999999</v>
          </cell>
          <cell r="S2156">
            <v>0.77771860000000004</v>
          </cell>
          <cell r="T2156">
            <v>0.77983840000000004</v>
          </cell>
          <cell r="U2156">
            <v>6.8437102691203391</v>
          </cell>
          <cell r="V2156">
            <v>9.2389698739197366E-3</v>
          </cell>
          <cell r="X2156">
            <v>119.18210141014664</v>
          </cell>
          <cell r="Y2156">
            <v>1.9277271627478612</v>
          </cell>
          <cell r="Z2156">
            <v>42.149055938393715</v>
          </cell>
          <cell r="AA2156">
            <v>1.9277960000000001</v>
          </cell>
          <cell r="AB2156">
            <v>42.14913</v>
          </cell>
          <cell r="AC2156">
            <v>0.72704489999999999</v>
          </cell>
          <cell r="AD2156">
            <v>810.65506349999998</v>
          </cell>
          <cell r="AE2156">
            <v>17.159649999999999</v>
          </cell>
          <cell r="AF2156">
            <v>119.16030000000001</v>
          </cell>
        </row>
        <row r="2157">
          <cell r="A2157" t="str">
            <v>SOUTH MAHAKAM - JSN3. High Value</v>
          </cell>
          <cell r="B2157" t="str">
            <v>Gas</v>
          </cell>
          <cell r="C2157" t="str">
            <v>3. High Value</v>
          </cell>
          <cell r="D2157" t="str">
            <v>SOUTH MAHAKAM - JSN</v>
          </cell>
          <cell r="E2157" t="str">
            <v>SOUTH MAHAKAM</v>
          </cell>
          <cell r="F2157" t="str">
            <v>E2. Under Development</v>
          </cell>
          <cell r="G2157" t="str">
            <v>PT PERTAMINA HULU MAHAKAM</v>
          </cell>
          <cell r="H2157">
            <v>1115</v>
          </cell>
          <cell r="K2157">
            <v>10807.5</v>
          </cell>
          <cell r="L2157">
            <v>135.30000000000001</v>
          </cell>
          <cell r="N2157">
            <v>50</v>
          </cell>
          <cell r="Q2157">
            <v>0.18325150000000001</v>
          </cell>
          <cell r="R2157">
            <v>61.576779999999999</v>
          </cell>
          <cell r="S2157">
            <v>0.77771860000000004</v>
          </cell>
          <cell r="T2157">
            <v>0.77983840000000004</v>
          </cell>
          <cell r="U2157">
            <v>6.8437102691203391</v>
          </cell>
          <cell r="V2157">
            <v>9.2389698739197366E-3</v>
          </cell>
          <cell r="X2157">
            <v>119.18210141014664</v>
          </cell>
          <cell r="Y2157">
            <v>1.9277271627478612</v>
          </cell>
          <cell r="Z2157">
            <v>42.149055938393715</v>
          </cell>
          <cell r="AA2157">
            <v>1.9277960000000001</v>
          </cell>
          <cell r="AB2157">
            <v>42.14913</v>
          </cell>
          <cell r="AC2157">
            <v>0.72704489999999999</v>
          </cell>
          <cell r="AD2157">
            <v>810.65506349999998</v>
          </cell>
          <cell r="AE2157">
            <v>17.159649999999999</v>
          </cell>
          <cell r="AF2157">
            <v>119.16030000000001</v>
          </cell>
        </row>
        <row r="2158">
          <cell r="A2158" t="str">
            <v>SOUTH MAHAKAM - OPLL 2B1. Low Value</v>
          </cell>
          <cell r="B2158" t="str">
            <v>Gas</v>
          </cell>
          <cell r="C2158" t="str">
            <v>1. Low Value</v>
          </cell>
          <cell r="D2158" t="str">
            <v>SOUTH MAHAKAM - OPLL 2B</v>
          </cell>
          <cell r="E2158" t="str">
            <v>SOUTH MAHAKAM</v>
          </cell>
          <cell r="F2158" t="str">
            <v>E5. Development Unclarified</v>
          </cell>
          <cell r="G2158" t="str">
            <v>PT PERTAMINA HULU MAHAKAM</v>
          </cell>
          <cell r="H2158">
            <v>937.2</v>
          </cell>
          <cell r="K2158">
            <v>10807.5</v>
          </cell>
          <cell r="L2158">
            <v>135.30000000000001</v>
          </cell>
          <cell r="N2158">
            <v>50</v>
          </cell>
          <cell r="Q2158">
            <v>0.18325150000000001</v>
          </cell>
          <cell r="R2158">
            <v>61.576779999999999</v>
          </cell>
          <cell r="S2158">
            <v>0.77771860000000004</v>
          </cell>
          <cell r="T2158">
            <v>0.77983840000000004</v>
          </cell>
          <cell r="U2158">
            <v>6.8437102691203391</v>
          </cell>
          <cell r="V2158">
            <v>9.2389698739197366E-3</v>
          </cell>
          <cell r="X2158">
            <v>119.18210141014664</v>
          </cell>
          <cell r="Y2158">
            <v>1.9277271627478612</v>
          </cell>
          <cell r="Z2158">
            <v>42.149055938393715</v>
          </cell>
          <cell r="AA2158">
            <v>1.9277960000000001</v>
          </cell>
          <cell r="AB2158">
            <v>42.14913</v>
          </cell>
          <cell r="AC2158">
            <v>0.72704489999999999</v>
          </cell>
          <cell r="AD2158">
            <v>681.38648028</v>
          </cell>
          <cell r="AE2158">
            <v>17.159649999999999</v>
          </cell>
          <cell r="AF2158">
            <v>119.16030000000001</v>
          </cell>
        </row>
        <row r="2159">
          <cell r="A2159" t="str">
            <v>SOUTH MAHAKAM - OPLL 2B2. Middle Value</v>
          </cell>
          <cell r="B2159" t="str">
            <v>Gas</v>
          </cell>
          <cell r="C2159" t="str">
            <v>2. Middle Value</v>
          </cell>
          <cell r="D2159" t="str">
            <v>SOUTH MAHAKAM - OPLL 2B</v>
          </cell>
          <cell r="E2159" t="str">
            <v>SOUTH MAHAKAM</v>
          </cell>
          <cell r="F2159" t="str">
            <v>E5. Development Unclarified</v>
          </cell>
          <cell r="G2159" t="str">
            <v>PT PERTAMINA HULU MAHAKAM</v>
          </cell>
          <cell r="H2159">
            <v>1115</v>
          </cell>
          <cell r="K2159">
            <v>10807.5</v>
          </cell>
          <cell r="L2159">
            <v>135.30000000000001</v>
          </cell>
          <cell r="N2159">
            <v>50</v>
          </cell>
          <cell r="Q2159">
            <v>0.18325150000000001</v>
          </cell>
          <cell r="R2159">
            <v>61.576779999999999</v>
          </cell>
          <cell r="S2159">
            <v>0.77771860000000004</v>
          </cell>
          <cell r="T2159">
            <v>0.77983840000000004</v>
          </cell>
          <cell r="U2159">
            <v>6.8437102691203391</v>
          </cell>
          <cell r="V2159">
            <v>9.2389698739197366E-3</v>
          </cell>
          <cell r="X2159">
            <v>119.18210141014664</v>
          </cell>
          <cell r="Y2159">
            <v>1.9277271627478612</v>
          </cell>
          <cell r="Z2159">
            <v>42.149055938393715</v>
          </cell>
          <cell r="AA2159">
            <v>1.9277960000000001</v>
          </cell>
          <cell r="AB2159">
            <v>42.14913</v>
          </cell>
          <cell r="AC2159">
            <v>0.72704489999999999</v>
          </cell>
          <cell r="AD2159">
            <v>810.65506349999998</v>
          </cell>
          <cell r="AE2159">
            <v>17.159649999999999</v>
          </cell>
          <cell r="AF2159">
            <v>119.16030000000001</v>
          </cell>
        </row>
        <row r="2160">
          <cell r="A2160" t="str">
            <v>PANTAI OPLL 11. Low Value</v>
          </cell>
          <cell r="B2160" t="str">
            <v>Gas</v>
          </cell>
          <cell r="C2160" t="str">
            <v>1. Low Value</v>
          </cell>
          <cell r="D2160" t="str">
            <v>PANTAI OPLL 1</v>
          </cell>
          <cell r="E2160" t="str">
            <v>PANTAI</v>
          </cell>
          <cell r="F2160" t="str">
            <v>E2. Under Development</v>
          </cell>
          <cell r="G2160" t="str">
            <v>PT PERTAMINA HULU KALIMANTAN TIMUR</v>
          </cell>
          <cell r="H2160">
            <v>32.896000000000001</v>
          </cell>
          <cell r="K2160">
            <v>2523</v>
          </cell>
          <cell r="L2160" t="str">
            <v/>
          </cell>
          <cell r="M2160">
            <v>0.26</v>
          </cell>
          <cell r="N2160">
            <v>600</v>
          </cell>
          <cell r="O2160">
            <v>0</v>
          </cell>
          <cell r="P2160" t="str">
            <v/>
          </cell>
          <cell r="Q2160">
            <v>0.26181169999999998</v>
          </cell>
          <cell r="R2160">
            <v>595.67290000000003</v>
          </cell>
          <cell r="S2160">
            <v>0.60410949999999997</v>
          </cell>
          <cell r="T2160">
            <v>0.83829710000000002</v>
          </cell>
          <cell r="U2160">
            <v>78.978798433321259</v>
          </cell>
          <cell r="V2160">
            <v>0.10662092793382159</v>
          </cell>
          <cell r="AA2160">
            <v>53.533529999999999</v>
          </cell>
          <cell r="AB2160">
            <v>264.322</v>
          </cell>
          <cell r="AC2160">
            <v>0.42333100000000001</v>
          </cell>
          <cell r="AD2160">
            <v>13.925896576000001</v>
          </cell>
          <cell r="AE2160">
            <v>72.313190000000006</v>
          </cell>
          <cell r="AF2160">
            <v>27.891670000000001</v>
          </cell>
        </row>
        <row r="2161">
          <cell r="A2161" t="str">
            <v>PANTAI OPLL 12. Middle Value</v>
          </cell>
          <cell r="B2161" t="str">
            <v>Gas</v>
          </cell>
          <cell r="C2161" t="str">
            <v>2. Middle Value</v>
          </cell>
          <cell r="D2161" t="str">
            <v>PANTAI OPLL 1</v>
          </cell>
          <cell r="E2161" t="str">
            <v>PANTAI</v>
          </cell>
          <cell r="F2161" t="str">
            <v>E2. Under Development</v>
          </cell>
          <cell r="G2161" t="str">
            <v>PT PERTAMINA HULU KALIMANTAN TIMUR</v>
          </cell>
          <cell r="H2161">
            <v>44.054000000000002</v>
          </cell>
          <cell r="K2161">
            <v>2523</v>
          </cell>
          <cell r="L2161" t="str">
            <v/>
          </cell>
          <cell r="M2161">
            <v>0.26</v>
          </cell>
          <cell r="N2161">
            <v>600</v>
          </cell>
          <cell r="O2161">
            <v>0</v>
          </cell>
          <cell r="P2161" t="str">
            <v/>
          </cell>
          <cell r="Q2161">
            <v>0.26181169999999998</v>
          </cell>
          <cell r="R2161">
            <v>595.67290000000003</v>
          </cell>
          <cell r="S2161">
            <v>0.60410949999999997</v>
          </cell>
          <cell r="T2161">
            <v>0.83829710000000002</v>
          </cell>
          <cell r="U2161">
            <v>78.978798433321259</v>
          </cell>
          <cell r="V2161">
            <v>0.10662092793382159</v>
          </cell>
          <cell r="AA2161">
            <v>53.533529999999999</v>
          </cell>
          <cell r="AB2161">
            <v>264.322</v>
          </cell>
          <cell r="AC2161">
            <v>0.42333100000000001</v>
          </cell>
          <cell r="AD2161">
            <v>18.649423874</v>
          </cell>
          <cell r="AE2161">
            <v>72.313190000000006</v>
          </cell>
          <cell r="AF2161">
            <v>27.891670000000001</v>
          </cell>
        </row>
        <row r="2162">
          <cell r="A2162" t="str">
            <v>PANTAI OPLL 13. High Value</v>
          </cell>
          <cell r="B2162" t="str">
            <v>Gas</v>
          </cell>
          <cell r="C2162" t="str">
            <v>3. High Value</v>
          </cell>
          <cell r="D2162" t="str">
            <v>PANTAI OPLL 1</v>
          </cell>
          <cell r="E2162" t="str">
            <v>PANTAI</v>
          </cell>
          <cell r="F2162" t="str">
            <v>E2. Under Development</v>
          </cell>
          <cell r="G2162" t="str">
            <v>PT PERTAMINA HULU KALIMANTAN TIMUR</v>
          </cell>
          <cell r="H2162">
            <v>60.728999999999999</v>
          </cell>
          <cell r="K2162">
            <v>2523</v>
          </cell>
          <cell r="L2162" t="str">
            <v/>
          </cell>
          <cell r="M2162">
            <v>0.26</v>
          </cell>
          <cell r="N2162">
            <v>600</v>
          </cell>
          <cell r="O2162">
            <v>0</v>
          </cell>
          <cell r="P2162" t="str">
            <v/>
          </cell>
          <cell r="Q2162">
            <v>0.26181169999999998</v>
          </cell>
          <cell r="R2162">
            <v>595.67290000000003</v>
          </cell>
          <cell r="S2162">
            <v>0.60410949999999997</v>
          </cell>
          <cell r="T2162">
            <v>0.83829710000000002</v>
          </cell>
          <cell r="U2162">
            <v>78.978798433321259</v>
          </cell>
          <cell r="V2162">
            <v>0.10662092793382159</v>
          </cell>
          <cell r="AA2162">
            <v>53.533529999999999</v>
          </cell>
          <cell r="AB2162">
            <v>264.322</v>
          </cell>
          <cell r="AC2162">
            <v>0.42333100000000001</v>
          </cell>
          <cell r="AD2162">
            <v>25.708468299</v>
          </cell>
          <cell r="AE2162">
            <v>72.313190000000006</v>
          </cell>
          <cell r="AF2162">
            <v>27.891670000000001</v>
          </cell>
        </row>
        <row r="2163">
          <cell r="A2163" t="str">
            <v>SOUTH MAHAKAM - OPLL 2B3. High Value</v>
          </cell>
          <cell r="B2163" t="str">
            <v>Gas</v>
          </cell>
          <cell r="C2163" t="str">
            <v>3. High Value</v>
          </cell>
          <cell r="D2163" t="str">
            <v>SOUTH MAHAKAM - OPLL 2B</v>
          </cell>
          <cell r="E2163" t="str">
            <v>SOUTH MAHAKAM</v>
          </cell>
          <cell r="F2163" t="str">
            <v>E5. Development Unclarified</v>
          </cell>
          <cell r="G2163" t="str">
            <v>PT PERTAMINA HULU MAHAKAM</v>
          </cell>
          <cell r="H2163">
            <v>1115</v>
          </cell>
          <cell r="K2163">
            <v>10807.5</v>
          </cell>
          <cell r="L2163">
            <v>135.30000000000001</v>
          </cell>
          <cell r="N2163">
            <v>50</v>
          </cell>
          <cell r="Q2163">
            <v>0.18325150000000001</v>
          </cell>
          <cell r="R2163">
            <v>61.576779999999999</v>
          </cell>
          <cell r="S2163">
            <v>0.77771860000000004</v>
          </cell>
          <cell r="T2163">
            <v>0.77983840000000004</v>
          </cell>
          <cell r="U2163">
            <v>6.8437102691203391</v>
          </cell>
          <cell r="V2163">
            <v>9.2389698739197366E-3</v>
          </cell>
          <cell r="X2163">
            <v>119.18210141014664</v>
          </cell>
          <cell r="Y2163">
            <v>1.9277271627478612</v>
          </cell>
          <cell r="Z2163">
            <v>42.149055938393715</v>
          </cell>
          <cell r="AA2163">
            <v>1.9277960000000001</v>
          </cell>
          <cell r="AB2163">
            <v>42.14913</v>
          </cell>
          <cell r="AC2163">
            <v>0.72704489999999999</v>
          </cell>
          <cell r="AD2163">
            <v>810.65506349999998</v>
          </cell>
          <cell r="AE2163">
            <v>17.159649999999999</v>
          </cell>
          <cell r="AF2163">
            <v>119.16030000000001</v>
          </cell>
        </row>
        <row r="2164">
          <cell r="A2164" t="str">
            <v>SOUTH PAMUSIAN FIELD - BASE1. Low Value</v>
          </cell>
          <cell r="B2164" t="str">
            <v>Oil-Gas</v>
          </cell>
          <cell r="C2164" t="str">
            <v>1. Low Value</v>
          </cell>
          <cell r="D2164" t="str">
            <v>SOUTH PAMUSIAN FIELD - BASE</v>
          </cell>
          <cell r="E2164" t="str">
            <v>SOUTH PAMUSIAN FIELD</v>
          </cell>
          <cell r="F2164" t="str">
            <v>E4. Production Pending</v>
          </cell>
          <cell r="G2164" t="str">
            <v>PT MEDCO E&amp;P TARAKAN</v>
          </cell>
          <cell r="H2164">
            <v>7.9729999999999999</v>
          </cell>
          <cell r="K2164">
            <v>2559.1800000000003</v>
          </cell>
          <cell r="L2164">
            <v>55.950994000000009</v>
          </cell>
          <cell r="M2164">
            <v>0.4</v>
          </cell>
          <cell r="N2164">
            <v>553.63321799307982</v>
          </cell>
          <cell r="O2164">
            <v>0</v>
          </cell>
          <cell r="P2164" t="str">
            <v/>
          </cell>
          <cell r="Q2164">
            <v>0.38546770000000002</v>
          </cell>
          <cell r="R2164">
            <v>537.71259999999995</v>
          </cell>
          <cell r="S2164">
            <v>0.49971700000000002</v>
          </cell>
          <cell r="T2164">
            <v>0.57475109999999996</v>
          </cell>
          <cell r="U2164">
            <v>59.530857861764325</v>
          </cell>
          <cell r="V2164">
            <v>8.0366318959340405E-2</v>
          </cell>
          <cell r="AA2164">
            <v>19.638860000000001</v>
          </cell>
          <cell r="AB2164">
            <v>6.9995989999999999</v>
          </cell>
          <cell r="AC2164">
            <v>0.32850259999999998</v>
          </cell>
          <cell r="AD2164">
            <v>2.6191512297999999</v>
          </cell>
          <cell r="AE2164">
            <v>10.259790000000001</v>
          </cell>
          <cell r="AF2164">
            <v>18.82141</v>
          </cell>
        </row>
        <row r="2165">
          <cell r="A2165" t="str">
            <v>SOUTH PAMUSIAN FIELD - BASE2. Middle Value</v>
          </cell>
          <cell r="B2165" t="str">
            <v>Oil-Gas</v>
          </cell>
          <cell r="C2165" t="str">
            <v>2. Middle Value</v>
          </cell>
          <cell r="D2165" t="str">
            <v>SOUTH PAMUSIAN FIELD - BASE</v>
          </cell>
          <cell r="E2165" t="str">
            <v>SOUTH PAMUSIAN FIELD</v>
          </cell>
          <cell r="F2165" t="str">
            <v>E4. Production Pending</v>
          </cell>
          <cell r="G2165" t="str">
            <v>PT MEDCO E&amp;P TARAKAN</v>
          </cell>
          <cell r="H2165">
            <v>7.9729999999999999</v>
          </cell>
          <cell r="K2165">
            <v>2559.1800000000003</v>
          </cell>
          <cell r="L2165">
            <v>55.950994000000009</v>
          </cell>
          <cell r="M2165">
            <v>0.4</v>
          </cell>
          <cell r="N2165">
            <v>553.63321799307982</v>
          </cell>
          <cell r="O2165">
            <v>0</v>
          </cell>
          <cell r="P2165" t="str">
            <v/>
          </cell>
          <cell r="Q2165">
            <v>0.38546770000000002</v>
          </cell>
          <cell r="R2165">
            <v>537.71259999999995</v>
          </cell>
          <cell r="S2165">
            <v>0.49971700000000002</v>
          </cell>
          <cell r="T2165">
            <v>0.57475109999999996</v>
          </cell>
          <cell r="U2165">
            <v>59.530857861764325</v>
          </cell>
          <cell r="V2165">
            <v>8.0366318959340405E-2</v>
          </cell>
          <cell r="AA2165">
            <v>19.638860000000001</v>
          </cell>
          <cell r="AB2165">
            <v>6.9995989999999999</v>
          </cell>
          <cell r="AC2165">
            <v>0.32850259999999998</v>
          </cell>
          <cell r="AD2165">
            <v>2.6191512297999999</v>
          </cell>
          <cell r="AE2165">
            <v>10.259790000000001</v>
          </cell>
          <cell r="AF2165">
            <v>18.82141</v>
          </cell>
        </row>
        <row r="2166">
          <cell r="A2166" t="str">
            <v>SAPI OPLL 11. Low Value</v>
          </cell>
          <cell r="B2166" t="str">
            <v>Gas</v>
          </cell>
          <cell r="C2166" t="str">
            <v>1. Low Value</v>
          </cell>
          <cell r="D2166" t="str">
            <v>SAPI OPLL 1</v>
          </cell>
          <cell r="E2166" t="str">
            <v>SAPI</v>
          </cell>
          <cell r="F2166" t="str">
            <v>E2. Under Development</v>
          </cell>
          <cell r="G2166" t="str">
            <v>PT PERTAMINA HULU KALIMANTAN TIMUR</v>
          </cell>
          <cell r="H2166">
            <v>166.86600000000001</v>
          </cell>
          <cell r="K2166">
            <v>8250</v>
          </cell>
          <cell r="L2166" t="str">
            <v/>
          </cell>
          <cell r="M2166">
            <v>0.18</v>
          </cell>
          <cell r="N2166" t="str">
            <v/>
          </cell>
          <cell r="O2166">
            <v>0</v>
          </cell>
          <cell r="P2166" t="str">
            <v/>
          </cell>
          <cell r="Q2166">
            <v>0.18208820000000001</v>
          </cell>
          <cell r="R2166">
            <v>58.210700000000003</v>
          </cell>
          <cell r="S2166">
            <v>0.60096939999999999</v>
          </cell>
          <cell r="T2166">
            <v>0.81928900000000004</v>
          </cell>
          <cell r="U2166">
            <v>5.2188415074404997</v>
          </cell>
          <cell r="V2166">
            <v>7.0454063027133688E-3</v>
          </cell>
          <cell r="AA2166">
            <v>55.901710000000001</v>
          </cell>
          <cell r="AB2166">
            <v>35.020180000000003</v>
          </cell>
          <cell r="AC2166">
            <v>0.40047339999999998</v>
          </cell>
          <cell r="AD2166">
            <v>66.825394364399997</v>
          </cell>
          <cell r="AE2166">
            <v>64.210080000000005</v>
          </cell>
          <cell r="AF2166">
            <v>12.30058</v>
          </cell>
        </row>
        <row r="2167">
          <cell r="A2167" t="str">
            <v>SAPI OPLL 12. Middle Value</v>
          </cell>
          <cell r="B2167" t="str">
            <v>Gas</v>
          </cell>
          <cell r="C2167" t="str">
            <v>2. Middle Value</v>
          </cell>
          <cell r="D2167" t="str">
            <v>SAPI OPLL 1</v>
          </cell>
          <cell r="E2167" t="str">
            <v>SAPI</v>
          </cell>
          <cell r="F2167" t="str">
            <v>E2. Under Development</v>
          </cell>
          <cell r="G2167" t="str">
            <v>PT PERTAMINA HULU KALIMANTAN TIMUR</v>
          </cell>
          <cell r="H2167">
            <v>201</v>
          </cell>
          <cell r="K2167">
            <v>8250</v>
          </cell>
          <cell r="L2167" t="str">
            <v/>
          </cell>
          <cell r="M2167">
            <v>0.18</v>
          </cell>
          <cell r="N2167" t="str">
            <v/>
          </cell>
          <cell r="O2167">
            <v>0</v>
          </cell>
          <cell r="P2167" t="str">
            <v/>
          </cell>
          <cell r="Q2167">
            <v>0.18208820000000001</v>
          </cell>
          <cell r="R2167">
            <v>58.210700000000003</v>
          </cell>
          <cell r="S2167">
            <v>0.60096939999999999</v>
          </cell>
          <cell r="T2167">
            <v>0.81928900000000004</v>
          </cell>
          <cell r="U2167">
            <v>5.2188415074404997</v>
          </cell>
          <cell r="V2167">
            <v>7.0454063027133688E-3</v>
          </cell>
          <cell r="AA2167">
            <v>55.901710000000001</v>
          </cell>
          <cell r="AB2167">
            <v>35.020180000000003</v>
          </cell>
          <cell r="AC2167">
            <v>0.40047339999999998</v>
          </cell>
          <cell r="AD2167">
            <v>80.495153399999992</v>
          </cell>
          <cell r="AE2167">
            <v>64.210080000000005</v>
          </cell>
          <cell r="AF2167">
            <v>12.30058</v>
          </cell>
        </row>
        <row r="2168">
          <cell r="A2168" t="str">
            <v>SAPI OPLL 13. High Value</v>
          </cell>
          <cell r="B2168" t="str">
            <v>Gas</v>
          </cell>
          <cell r="C2168" t="str">
            <v>3. High Value</v>
          </cell>
          <cell r="D2168" t="str">
            <v>SAPI OPLL 1</v>
          </cell>
          <cell r="E2168" t="str">
            <v>SAPI</v>
          </cell>
          <cell r="F2168" t="str">
            <v>E2. Under Development</v>
          </cell>
          <cell r="G2168" t="str">
            <v>PT PERTAMINA HULU KALIMANTAN TIMUR</v>
          </cell>
          <cell r="H2168">
            <v>241.3</v>
          </cell>
          <cell r="K2168">
            <v>8250</v>
          </cell>
          <cell r="L2168" t="str">
            <v/>
          </cell>
          <cell r="M2168">
            <v>0.18</v>
          </cell>
          <cell r="N2168" t="str">
            <v/>
          </cell>
          <cell r="O2168">
            <v>0</v>
          </cell>
          <cell r="P2168" t="str">
            <v/>
          </cell>
          <cell r="Q2168">
            <v>0.18208820000000001</v>
          </cell>
          <cell r="R2168">
            <v>58.210700000000003</v>
          </cell>
          <cell r="S2168">
            <v>0.60096939999999999</v>
          </cell>
          <cell r="T2168">
            <v>0.81928900000000004</v>
          </cell>
          <cell r="U2168">
            <v>5.2188415074404997</v>
          </cell>
          <cell r="V2168">
            <v>7.0454063027133688E-3</v>
          </cell>
          <cell r="AA2168">
            <v>55.901710000000001</v>
          </cell>
          <cell r="AB2168">
            <v>35.020180000000003</v>
          </cell>
          <cell r="AC2168">
            <v>0.40047339999999998</v>
          </cell>
          <cell r="AD2168">
            <v>96.634231420000006</v>
          </cell>
          <cell r="AE2168">
            <v>64.210080000000005</v>
          </cell>
          <cell r="AF2168">
            <v>12.30058</v>
          </cell>
        </row>
        <row r="2169">
          <cell r="A2169" t="str">
            <v>SOUTH PAMUSIAN FIELD - BASE3. High Value</v>
          </cell>
          <cell r="B2169" t="str">
            <v>Oil-Gas</v>
          </cell>
          <cell r="C2169" t="str">
            <v>3. High Value</v>
          </cell>
          <cell r="D2169" t="str">
            <v>SOUTH PAMUSIAN FIELD - BASE</v>
          </cell>
          <cell r="E2169" t="str">
            <v>SOUTH PAMUSIAN FIELD</v>
          </cell>
          <cell r="F2169" t="str">
            <v>E4. Production Pending</v>
          </cell>
          <cell r="G2169" t="str">
            <v>PT MEDCO E&amp;P TARAKAN</v>
          </cell>
          <cell r="H2169">
            <v>7.9729999999999999</v>
          </cell>
          <cell r="K2169">
            <v>2559.1800000000003</v>
          </cell>
          <cell r="L2169">
            <v>55.950994000000009</v>
          </cell>
          <cell r="M2169">
            <v>0.4</v>
          </cell>
          <cell r="N2169">
            <v>553.63321799307982</v>
          </cell>
          <cell r="O2169">
            <v>0</v>
          </cell>
          <cell r="P2169" t="str">
            <v/>
          </cell>
          <cell r="Q2169">
            <v>0.38546770000000002</v>
          </cell>
          <cell r="R2169">
            <v>537.71259999999995</v>
          </cell>
          <cell r="S2169">
            <v>0.49971700000000002</v>
          </cell>
          <cell r="T2169">
            <v>0.57475109999999996</v>
          </cell>
          <cell r="U2169">
            <v>59.530857861764325</v>
          </cell>
          <cell r="V2169">
            <v>8.0366318959340405E-2</v>
          </cell>
          <cell r="AA2169">
            <v>19.638860000000001</v>
          </cell>
          <cell r="AB2169">
            <v>6.9995989999999999</v>
          </cell>
          <cell r="AC2169">
            <v>0.32850259999999998</v>
          </cell>
          <cell r="AD2169">
            <v>2.6191512297999999</v>
          </cell>
          <cell r="AE2169">
            <v>10.259790000000001</v>
          </cell>
          <cell r="AF2169">
            <v>18.82141</v>
          </cell>
        </row>
        <row r="2170">
          <cell r="A2170" t="str">
            <v>SOUTH RAWA &amp; KERI - BASE1. Low Value</v>
          </cell>
          <cell r="B2170" t="str">
            <v>Oil-Gas</v>
          </cell>
          <cell r="C2170" t="str">
            <v>1. Low Value</v>
          </cell>
          <cell r="D2170" t="str">
            <v>SOUTH RAWA &amp; KERI - BASE</v>
          </cell>
          <cell r="E2170" t="str">
            <v>SOUTH RAWA &amp; KERI</v>
          </cell>
          <cell r="F2170" t="str">
            <v>E7. Production Not Viable</v>
          </cell>
          <cell r="G2170" t="str">
            <v>CONOCOPHILLIPS (GRISSIK) LTD.</v>
          </cell>
          <cell r="H2170">
            <v>45</v>
          </cell>
          <cell r="K2170">
            <v>3500</v>
          </cell>
          <cell r="L2170" t="str">
            <v/>
          </cell>
          <cell r="M2170">
            <v>0.18</v>
          </cell>
          <cell r="N2170">
            <v>1000</v>
          </cell>
          <cell r="P2170" t="str">
            <v/>
          </cell>
          <cell r="Q2170">
            <v>0.20802229999999999</v>
          </cell>
          <cell r="R2170">
            <v>982.47109999999998</v>
          </cell>
          <cell r="S2170">
            <v>0.5527358</v>
          </cell>
          <cell r="T2170">
            <v>0.70760339999999999</v>
          </cell>
          <cell r="U2170">
            <v>79.935037537912919</v>
          </cell>
          <cell r="V2170">
            <v>0.10791184527721782</v>
          </cell>
          <cell r="AA2170">
            <v>20.16018</v>
          </cell>
          <cell r="AB2170">
            <v>94.169619999999995</v>
          </cell>
          <cell r="AC2170">
            <v>0.281246</v>
          </cell>
          <cell r="AD2170">
            <v>12.65607</v>
          </cell>
          <cell r="AE2170">
            <v>9.5325579999999999</v>
          </cell>
          <cell r="AF2170">
            <v>208.2225</v>
          </cell>
        </row>
        <row r="2171">
          <cell r="A2171" t="str">
            <v>SOUTH RAWA &amp; KERI - BASE2. Middle Value</v>
          </cell>
          <cell r="B2171" t="str">
            <v>Oil-Gas</v>
          </cell>
          <cell r="C2171" t="str">
            <v>2. Middle Value</v>
          </cell>
          <cell r="D2171" t="str">
            <v>SOUTH RAWA &amp; KERI - BASE</v>
          </cell>
          <cell r="E2171" t="str">
            <v>SOUTH RAWA &amp; KERI</v>
          </cell>
          <cell r="F2171" t="str">
            <v>E7. Production Not Viable</v>
          </cell>
          <cell r="G2171" t="str">
            <v>CONOCOPHILLIPS (GRISSIK) LTD.</v>
          </cell>
          <cell r="H2171">
            <v>45</v>
          </cell>
          <cell r="K2171">
            <v>3500</v>
          </cell>
          <cell r="L2171" t="str">
            <v/>
          </cell>
          <cell r="M2171">
            <v>0.18</v>
          </cell>
          <cell r="N2171">
            <v>1000</v>
          </cell>
          <cell r="P2171" t="str">
            <v/>
          </cell>
          <cell r="Q2171">
            <v>0.20802229999999999</v>
          </cell>
          <cell r="R2171">
            <v>982.47109999999998</v>
          </cell>
          <cell r="S2171">
            <v>0.5527358</v>
          </cell>
          <cell r="T2171">
            <v>0.70760339999999999</v>
          </cell>
          <cell r="U2171">
            <v>79.935037537912919</v>
          </cell>
          <cell r="V2171">
            <v>0.10791184527721782</v>
          </cell>
          <cell r="AA2171">
            <v>20.16018</v>
          </cell>
          <cell r="AB2171">
            <v>94.169619999999995</v>
          </cell>
          <cell r="AC2171">
            <v>0.281246</v>
          </cell>
          <cell r="AD2171">
            <v>12.65607</v>
          </cell>
          <cell r="AE2171">
            <v>9.5325579999999999</v>
          </cell>
          <cell r="AF2171">
            <v>208.2225</v>
          </cell>
        </row>
        <row r="2172">
          <cell r="A2172" t="str">
            <v>SOUTH RAWA &amp; KERI - BASE3. High Value</v>
          </cell>
          <cell r="B2172" t="str">
            <v>Oil-Gas</v>
          </cell>
          <cell r="C2172" t="str">
            <v>3. High Value</v>
          </cell>
          <cell r="D2172" t="str">
            <v>SOUTH RAWA &amp; KERI - BASE</v>
          </cell>
          <cell r="E2172" t="str">
            <v>SOUTH RAWA &amp; KERI</v>
          </cell>
          <cell r="F2172" t="str">
            <v>E7. Production Not Viable</v>
          </cell>
          <cell r="G2172" t="str">
            <v>CONOCOPHILLIPS (GRISSIK) LTD.</v>
          </cell>
          <cell r="H2172">
            <v>45</v>
          </cell>
          <cell r="K2172">
            <v>3500</v>
          </cell>
          <cell r="L2172" t="str">
            <v/>
          </cell>
          <cell r="M2172">
            <v>0.18</v>
          </cell>
          <cell r="N2172">
            <v>1000</v>
          </cell>
          <cell r="P2172" t="str">
            <v/>
          </cell>
          <cell r="Q2172">
            <v>0.20802229999999999</v>
          </cell>
          <cell r="R2172">
            <v>982.47109999999998</v>
          </cell>
          <cell r="S2172">
            <v>0.5527358</v>
          </cell>
          <cell r="T2172">
            <v>0.70760339999999999</v>
          </cell>
          <cell r="U2172">
            <v>79.935037537912919</v>
          </cell>
          <cell r="V2172">
            <v>0.10791184527721782</v>
          </cell>
          <cell r="AA2172">
            <v>20.16018</v>
          </cell>
          <cell r="AB2172">
            <v>94.169619999999995</v>
          </cell>
          <cell r="AC2172">
            <v>0.281246</v>
          </cell>
          <cell r="AD2172">
            <v>12.65607</v>
          </cell>
          <cell r="AE2172">
            <v>9.5325579999999999</v>
          </cell>
          <cell r="AF2172">
            <v>208.2225</v>
          </cell>
        </row>
        <row r="2173">
          <cell r="A2173" t="str">
            <v>SOUTH TABUAN - BASE1. Low Value</v>
          </cell>
          <cell r="B2173" t="str">
            <v>Oil-Gas</v>
          </cell>
          <cell r="C2173" t="str">
            <v>1. Low Value</v>
          </cell>
          <cell r="D2173" t="str">
            <v>SOUTH TABUAN - BASE</v>
          </cell>
          <cell r="E2173" t="str">
            <v>SOUTH TABUAN</v>
          </cell>
          <cell r="F2173" t="str">
            <v>E7. Production Not Viable</v>
          </cell>
          <cell r="G2173" t="str">
            <v>PT MEDCO E&amp;P RIMAU</v>
          </cell>
          <cell r="H2173">
            <v>0.193</v>
          </cell>
          <cell r="K2173">
            <v>779</v>
          </cell>
          <cell r="L2173" t="str">
            <v/>
          </cell>
          <cell r="M2173">
            <v>0.1</v>
          </cell>
          <cell r="N2173" t="str">
            <v/>
          </cell>
          <cell r="P2173" t="str">
            <v/>
          </cell>
          <cell r="Q2173">
            <v>0.10383149999999999</v>
          </cell>
          <cell r="R2173">
            <v>103.8321</v>
          </cell>
          <cell r="S2173">
            <v>0.76934849999999999</v>
          </cell>
          <cell r="T2173">
            <v>0.79773830000000001</v>
          </cell>
          <cell r="U2173">
            <v>6.6167438212617427</v>
          </cell>
          <cell r="V2173">
            <v>8.9325664623641984E-3</v>
          </cell>
          <cell r="AA2173">
            <v>11.785069999999999</v>
          </cell>
          <cell r="AB2173">
            <v>1.4460900000000001</v>
          </cell>
          <cell r="AC2173">
            <v>0.52180210000000005</v>
          </cell>
          <cell r="AD2173">
            <v>0.10070780530000001</v>
          </cell>
          <cell r="AE2173">
            <v>4.9252989999999999</v>
          </cell>
          <cell r="AF2173">
            <v>24.442820000000001</v>
          </cell>
        </row>
        <row r="2174">
          <cell r="A2174" t="str">
            <v>SOUTH TABUAN - BASE2. Middle Value</v>
          </cell>
          <cell r="B2174" t="str">
            <v>Oil-Gas</v>
          </cell>
          <cell r="C2174" t="str">
            <v>2. Middle Value</v>
          </cell>
          <cell r="D2174" t="str">
            <v>SOUTH TABUAN - BASE</v>
          </cell>
          <cell r="E2174" t="str">
            <v>SOUTH TABUAN</v>
          </cell>
          <cell r="F2174" t="str">
            <v>E7. Production Not Viable</v>
          </cell>
          <cell r="G2174" t="str">
            <v>PT MEDCO E&amp;P RIMAU</v>
          </cell>
          <cell r="H2174">
            <v>0.193</v>
          </cell>
          <cell r="K2174">
            <v>779</v>
          </cell>
          <cell r="L2174" t="str">
            <v/>
          </cell>
          <cell r="M2174">
            <v>0.1</v>
          </cell>
          <cell r="N2174" t="str">
            <v/>
          </cell>
          <cell r="P2174" t="str">
            <v/>
          </cell>
          <cell r="Q2174">
            <v>0.10383149999999999</v>
          </cell>
          <cell r="R2174">
            <v>103.8321</v>
          </cell>
          <cell r="S2174">
            <v>0.76934849999999999</v>
          </cell>
          <cell r="T2174">
            <v>0.79773830000000001</v>
          </cell>
          <cell r="U2174">
            <v>6.6167438212617427</v>
          </cell>
          <cell r="V2174">
            <v>8.9325664623641984E-3</v>
          </cell>
          <cell r="AA2174">
            <v>11.785069999999999</v>
          </cell>
          <cell r="AB2174">
            <v>1.4460900000000001</v>
          </cell>
          <cell r="AC2174">
            <v>0.52180210000000005</v>
          </cell>
          <cell r="AD2174">
            <v>0.10070780530000001</v>
          </cell>
          <cell r="AE2174">
            <v>4.9252989999999999</v>
          </cell>
          <cell r="AF2174">
            <v>24.442820000000001</v>
          </cell>
        </row>
        <row r="2175">
          <cell r="A2175" t="str">
            <v>SETURIAN POD 1. Low Value</v>
          </cell>
          <cell r="B2175" t="str">
            <v>Gas</v>
          </cell>
          <cell r="C2175" t="str">
            <v>1. Low Value</v>
          </cell>
          <cell r="D2175" t="str">
            <v xml:space="preserve">SETURIAN POD </v>
          </cell>
          <cell r="E2175" t="str">
            <v>SETURIAN</v>
          </cell>
          <cell r="F2175" t="str">
            <v>E2. Under Development</v>
          </cell>
          <cell r="G2175" t="str">
            <v>PT PERTAMINA HULU KALIMANTAN TIMUR</v>
          </cell>
          <cell r="H2175">
            <v>91.438999999999993</v>
          </cell>
          <cell r="K2175">
            <v>7100</v>
          </cell>
          <cell r="L2175" t="str">
            <v/>
          </cell>
          <cell r="M2175">
            <v>0.23499999999999999</v>
          </cell>
          <cell r="N2175">
            <v>15</v>
          </cell>
          <cell r="O2175">
            <v>0</v>
          </cell>
          <cell r="P2175" t="str">
            <v/>
          </cell>
          <cell r="Q2175">
            <v>0.22347259999999999</v>
          </cell>
          <cell r="R2175">
            <v>93.648859999999999</v>
          </cell>
          <cell r="S2175">
            <v>0.5616331</v>
          </cell>
          <cell r="T2175">
            <v>0.64334820000000004</v>
          </cell>
          <cell r="U2175">
            <v>7.5618065390616254</v>
          </cell>
          <cell r="V2175">
            <v>1.0208395747264671E-2</v>
          </cell>
          <cell r="AA2175">
            <v>129.84559999999999</v>
          </cell>
          <cell r="AB2175">
            <v>11.76008</v>
          </cell>
          <cell r="AC2175">
            <v>0.66238839999999999</v>
          </cell>
          <cell r="AD2175">
            <v>60.568132907599995</v>
          </cell>
          <cell r="AE2175">
            <v>32.922069999999998</v>
          </cell>
          <cell r="AF2175">
            <v>149.9563</v>
          </cell>
        </row>
        <row r="2176">
          <cell r="A2176" t="str">
            <v>SETURIAN POD 2. Middle Value</v>
          </cell>
          <cell r="B2176" t="str">
            <v>Gas</v>
          </cell>
          <cell r="C2176" t="str">
            <v>2. Middle Value</v>
          </cell>
          <cell r="D2176" t="str">
            <v xml:space="preserve">SETURIAN POD </v>
          </cell>
          <cell r="E2176" t="str">
            <v>SETURIAN</v>
          </cell>
          <cell r="F2176" t="str">
            <v>E2. Under Development</v>
          </cell>
          <cell r="G2176" t="str">
            <v>PT PERTAMINA HULU KALIMANTAN TIMUR</v>
          </cell>
          <cell r="H2176">
            <v>141.018</v>
          </cell>
          <cell r="K2176">
            <v>7100</v>
          </cell>
          <cell r="L2176" t="str">
            <v/>
          </cell>
          <cell r="M2176">
            <v>0.23499999999999999</v>
          </cell>
          <cell r="N2176">
            <v>15</v>
          </cell>
          <cell r="O2176">
            <v>0</v>
          </cell>
          <cell r="P2176" t="str">
            <v/>
          </cell>
          <cell r="Q2176">
            <v>0.22347259999999999</v>
          </cell>
          <cell r="R2176">
            <v>93.648859999999999</v>
          </cell>
          <cell r="S2176">
            <v>0.5616331</v>
          </cell>
          <cell r="T2176">
            <v>0.64334820000000004</v>
          </cell>
          <cell r="U2176">
            <v>7.5618065390616254</v>
          </cell>
          <cell r="V2176">
            <v>1.0208395747264671E-2</v>
          </cell>
          <cell r="AA2176">
            <v>129.84559999999999</v>
          </cell>
          <cell r="AB2176">
            <v>11.76008</v>
          </cell>
          <cell r="AC2176">
            <v>0.66238839999999999</v>
          </cell>
          <cell r="AD2176">
            <v>93.408687391200004</v>
          </cell>
          <cell r="AE2176">
            <v>32.922069999999998</v>
          </cell>
          <cell r="AF2176">
            <v>149.9563</v>
          </cell>
        </row>
        <row r="2177">
          <cell r="A2177" t="str">
            <v>SETURIAN POD 3. High Value</v>
          </cell>
          <cell r="B2177" t="str">
            <v>Gas</v>
          </cell>
          <cell r="C2177" t="str">
            <v>3. High Value</v>
          </cell>
          <cell r="D2177" t="str">
            <v xml:space="preserve">SETURIAN POD </v>
          </cell>
          <cell r="E2177" t="str">
            <v>SETURIAN</v>
          </cell>
          <cell r="F2177" t="str">
            <v>E2. Under Development</v>
          </cell>
          <cell r="G2177" t="str">
            <v>PT PERTAMINA HULU KALIMANTAN TIMUR</v>
          </cell>
          <cell r="H2177">
            <v>234.28700000000001</v>
          </cell>
          <cell r="K2177">
            <v>7100</v>
          </cell>
          <cell r="L2177" t="str">
            <v/>
          </cell>
          <cell r="M2177">
            <v>0.23499999999999999</v>
          </cell>
          <cell r="N2177">
            <v>15</v>
          </cell>
          <cell r="O2177">
            <v>0</v>
          </cell>
          <cell r="P2177" t="str">
            <v/>
          </cell>
          <cell r="Q2177">
            <v>0.22347259999999999</v>
          </cell>
          <cell r="R2177">
            <v>93.648859999999999</v>
          </cell>
          <cell r="S2177">
            <v>0.5616331</v>
          </cell>
          <cell r="T2177">
            <v>0.64334820000000004</v>
          </cell>
          <cell r="U2177">
            <v>7.5618065390616254</v>
          </cell>
          <cell r="V2177">
            <v>1.0208395747264671E-2</v>
          </cell>
          <cell r="AA2177">
            <v>129.84559999999999</v>
          </cell>
          <cell r="AB2177">
            <v>11.76008</v>
          </cell>
          <cell r="AC2177">
            <v>0.66238839999999999</v>
          </cell>
          <cell r="AD2177">
            <v>155.1889910708</v>
          </cell>
          <cell r="AE2177">
            <v>32.922069999999998</v>
          </cell>
          <cell r="AF2177">
            <v>149.9563</v>
          </cell>
        </row>
        <row r="2178">
          <cell r="A2178" t="str">
            <v>SOUTH TABUAN - BASE3. High Value</v>
          </cell>
          <cell r="B2178" t="str">
            <v>Oil-Gas</v>
          </cell>
          <cell r="C2178" t="str">
            <v>3. High Value</v>
          </cell>
          <cell r="D2178" t="str">
            <v>SOUTH TABUAN - BASE</v>
          </cell>
          <cell r="E2178" t="str">
            <v>SOUTH TABUAN</v>
          </cell>
          <cell r="F2178" t="str">
            <v>E7. Production Not Viable</v>
          </cell>
          <cell r="G2178" t="str">
            <v>PT MEDCO E&amp;P RIMAU</v>
          </cell>
          <cell r="H2178">
            <v>0.193</v>
          </cell>
          <cell r="K2178">
            <v>779</v>
          </cell>
          <cell r="L2178" t="str">
            <v/>
          </cell>
          <cell r="M2178">
            <v>0.1</v>
          </cell>
          <cell r="N2178" t="str">
            <v/>
          </cell>
          <cell r="P2178" t="str">
            <v/>
          </cell>
          <cell r="Q2178">
            <v>0.10383149999999999</v>
          </cell>
          <cell r="R2178">
            <v>103.8321</v>
          </cell>
          <cell r="S2178">
            <v>0.76934849999999999</v>
          </cell>
          <cell r="T2178">
            <v>0.79773830000000001</v>
          </cell>
          <cell r="U2178">
            <v>6.6167438212617427</v>
          </cell>
          <cell r="V2178">
            <v>8.9325664623641984E-3</v>
          </cell>
          <cell r="AA2178">
            <v>11.785069999999999</v>
          </cell>
          <cell r="AB2178">
            <v>1.4460900000000001</v>
          </cell>
          <cell r="AC2178">
            <v>0.52180210000000005</v>
          </cell>
          <cell r="AD2178">
            <v>0.10070780530000001</v>
          </cell>
          <cell r="AE2178">
            <v>4.9252989999999999</v>
          </cell>
          <cell r="AF2178">
            <v>24.442820000000001</v>
          </cell>
        </row>
        <row r="2179">
          <cell r="A2179" t="str">
            <v>SOUTH ZELDA - BASE1. Low Value</v>
          </cell>
          <cell r="B2179" t="str">
            <v>Oil-Gas</v>
          </cell>
          <cell r="C2179" t="str">
            <v>1. Low Value</v>
          </cell>
          <cell r="D2179" t="str">
            <v>SOUTH ZELDA - BASE</v>
          </cell>
          <cell r="E2179" t="str">
            <v>SOUTH ZELDA</v>
          </cell>
          <cell r="F2179" t="str">
            <v>E0. On Production</v>
          </cell>
          <cell r="G2179" t="str">
            <v>PT PERTAMINA HULU ENERGI OSES</v>
          </cell>
          <cell r="H2179">
            <v>114.98</v>
          </cell>
          <cell r="K2179">
            <v>6300</v>
          </cell>
          <cell r="L2179">
            <v>122.65</v>
          </cell>
          <cell r="M2179">
            <v>0.19600000000000001</v>
          </cell>
          <cell r="N2179">
            <v>120</v>
          </cell>
          <cell r="O2179">
            <v>0</v>
          </cell>
          <cell r="P2179" t="str">
            <v/>
          </cell>
          <cell r="Q2179">
            <v>0.1931271</v>
          </cell>
          <cell r="R2179">
            <v>129.2928</v>
          </cell>
          <cell r="S2179">
            <v>0.620089</v>
          </cell>
          <cell r="T2179">
            <v>0.79726459999999999</v>
          </cell>
          <cell r="U2179">
            <v>12.344516038646836</v>
          </cell>
          <cell r="V2179">
            <v>1.6665026324066856E-2</v>
          </cell>
          <cell r="AA2179">
            <v>215.1095</v>
          </cell>
          <cell r="AB2179">
            <v>57.386249999999997</v>
          </cell>
          <cell r="AC2179">
            <v>0.28893259999999998</v>
          </cell>
          <cell r="AD2179">
            <v>33.221470347999997</v>
          </cell>
          <cell r="AE2179">
            <v>53.541040000000002</v>
          </cell>
          <cell r="AF2179">
            <v>169.3083</v>
          </cell>
        </row>
        <row r="2180">
          <cell r="A2180" t="str">
            <v>SOUTH ZELDA - BASE2. Middle Value</v>
          </cell>
          <cell r="B2180" t="str">
            <v>Oil-Gas</v>
          </cell>
          <cell r="C2180" t="str">
            <v>2. Middle Value</v>
          </cell>
          <cell r="D2180" t="str">
            <v>SOUTH ZELDA - BASE</v>
          </cell>
          <cell r="E2180" t="str">
            <v>SOUTH ZELDA</v>
          </cell>
          <cell r="F2180" t="str">
            <v>E0. On Production</v>
          </cell>
          <cell r="G2180" t="str">
            <v>PT PERTAMINA HULU ENERGI OSES</v>
          </cell>
          <cell r="H2180">
            <v>114.98</v>
          </cell>
          <cell r="K2180">
            <v>6300</v>
          </cell>
          <cell r="L2180">
            <v>122.65</v>
          </cell>
          <cell r="M2180">
            <v>0.19600000000000001</v>
          </cell>
          <cell r="N2180">
            <v>120</v>
          </cell>
          <cell r="O2180">
            <v>0</v>
          </cell>
          <cell r="P2180" t="str">
            <v/>
          </cell>
          <cell r="Q2180">
            <v>0.1931271</v>
          </cell>
          <cell r="R2180">
            <v>129.2928</v>
          </cell>
          <cell r="S2180">
            <v>0.620089</v>
          </cell>
          <cell r="T2180">
            <v>0.79726459999999999</v>
          </cell>
          <cell r="U2180">
            <v>12.344516038646836</v>
          </cell>
          <cell r="V2180">
            <v>1.6665026324066856E-2</v>
          </cell>
          <cell r="AA2180">
            <v>215.1095</v>
          </cell>
          <cell r="AB2180">
            <v>57.386249999999997</v>
          </cell>
          <cell r="AC2180">
            <v>0.28893259999999998</v>
          </cell>
          <cell r="AD2180">
            <v>33.221470347999997</v>
          </cell>
          <cell r="AE2180">
            <v>53.541040000000002</v>
          </cell>
          <cell r="AF2180">
            <v>169.3083</v>
          </cell>
        </row>
        <row r="2181">
          <cell r="A2181" t="str">
            <v>MERAKES - BASE1. Low Value</v>
          </cell>
          <cell r="B2181" t="str">
            <v>Gas</v>
          </cell>
          <cell r="C2181" t="str">
            <v>1. Low Value</v>
          </cell>
          <cell r="D2181" t="str">
            <v>MERAKES - BASE</v>
          </cell>
          <cell r="E2181" t="str">
            <v>MERAKES</v>
          </cell>
          <cell r="F2181" t="str">
            <v>E2. Under Development</v>
          </cell>
          <cell r="G2181" t="str">
            <v>ENI EAST SEPINGGAN LTD.</v>
          </cell>
          <cell r="H2181">
            <v>1231</v>
          </cell>
          <cell r="K2181">
            <v>9000</v>
          </cell>
          <cell r="L2181" t="str">
            <v/>
          </cell>
          <cell r="M2181">
            <v>0.2</v>
          </cell>
          <cell r="N2181">
            <v>200</v>
          </cell>
          <cell r="P2181" t="str">
            <v/>
          </cell>
          <cell r="Q2181">
            <v>0.1909883</v>
          </cell>
          <cell r="R2181">
            <v>146.6241</v>
          </cell>
          <cell r="S2181">
            <v>0.85476269999999999</v>
          </cell>
          <cell r="T2181">
            <v>0.82770560000000004</v>
          </cell>
          <cell r="U2181">
            <v>19.812239904175485</v>
          </cell>
          <cell r="V2181">
            <v>2.6746410998061659E-2</v>
          </cell>
          <cell r="X2181">
            <v>2376.9903396481886</v>
          </cell>
          <cell r="Y2181">
            <v>39.644431330379831</v>
          </cell>
          <cell r="Z2181">
            <v>109.32297912894421</v>
          </cell>
          <cell r="AA2181">
            <v>39.645479999999999</v>
          </cell>
          <cell r="AB2181">
            <v>109.3242</v>
          </cell>
          <cell r="AC2181">
            <v>0.75003299999999995</v>
          </cell>
          <cell r="AD2181">
            <v>923.29062299999998</v>
          </cell>
          <cell r="AE2181">
            <v>67.923670000000001</v>
          </cell>
          <cell r="AF2181">
            <v>2376.9009999999998</v>
          </cell>
        </row>
        <row r="2182">
          <cell r="A2182" t="str">
            <v>MERAKES - BASE2. Middle Value</v>
          </cell>
          <cell r="B2182" t="str">
            <v>Gas</v>
          </cell>
          <cell r="C2182" t="str">
            <v>2. Middle Value</v>
          </cell>
          <cell r="D2182" t="str">
            <v>MERAKES - BASE</v>
          </cell>
          <cell r="E2182" t="str">
            <v>MERAKES</v>
          </cell>
          <cell r="F2182" t="str">
            <v>E2. Under Development</v>
          </cell>
          <cell r="G2182" t="str">
            <v>ENI EAST SEPINGGAN LTD.</v>
          </cell>
          <cell r="H2182">
            <v>1441</v>
          </cell>
          <cell r="K2182">
            <v>9000</v>
          </cell>
          <cell r="L2182" t="str">
            <v/>
          </cell>
          <cell r="M2182">
            <v>0.2</v>
          </cell>
          <cell r="N2182">
            <v>200</v>
          </cell>
          <cell r="P2182" t="str">
            <v/>
          </cell>
          <cell r="Q2182">
            <v>0.1909883</v>
          </cell>
          <cell r="R2182">
            <v>146.6241</v>
          </cell>
          <cell r="S2182">
            <v>0.85476269999999999</v>
          </cell>
          <cell r="T2182">
            <v>0.82770560000000004</v>
          </cell>
          <cell r="U2182">
            <v>19.812239904175485</v>
          </cell>
          <cell r="V2182">
            <v>2.6746410998061659E-2</v>
          </cell>
          <cell r="X2182">
            <v>2376.9903396481886</v>
          </cell>
          <cell r="Y2182">
            <v>39.644431330379831</v>
          </cell>
          <cell r="Z2182">
            <v>109.32297912894421</v>
          </cell>
          <cell r="AA2182">
            <v>39.645479999999999</v>
          </cell>
          <cell r="AB2182">
            <v>109.3242</v>
          </cell>
          <cell r="AC2182">
            <v>0.75003299999999995</v>
          </cell>
          <cell r="AD2182">
            <v>1080.7975529999999</v>
          </cell>
          <cell r="AE2182">
            <v>67.923670000000001</v>
          </cell>
          <cell r="AF2182">
            <v>2376.9009999999998</v>
          </cell>
        </row>
        <row r="2183">
          <cell r="A2183" t="str">
            <v>MERAKES - BASE3. High Value</v>
          </cell>
          <cell r="B2183" t="str">
            <v>Gas</v>
          </cell>
          <cell r="C2183" t="str">
            <v>3. High Value</v>
          </cell>
          <cell r="D2183" t="str">
            <v>MERAKES - BASE</v>
          </cell>
          <cell r="E2183" t="str">
            <v>MERAKES</v>
          </cell>
          <cell r="F2183" t="str">
            <v>E2. Under Development</v>
          </cell>
          <cell r="G2183" t="str">
            <v>ENI EAST SEPINGGAN LTD.</v>
          </cell>
          <cell r="H2183">
            <v>1930</v>
          </cell>
          <cell r="K2183">
            <v>9000</v>
          </cell>
          <cell r="L2183" t="str">
            <v/>
          </cell>
          <cell r="M2183">
            <v>0.2</v>
          </cell>
          <cell r="N2183">
            <v>200</v>
          </cell>
          <cell r="P2183" t="str">
            <v/>
          </cell>
          <cell r="Q2183">
            <v>0.1909883</v>
          </cell>
          <cell r="R2183">
            <v>146.6241</v>
          </cell>
          <cell r="S2183">
            <v>0.85476269999999999</v>
          </cell>
          <cell r="T2183">
            <v>0.82770560000000004</v>
          </cell>
          <cell r="U2183">
            <v>19.812239904175485</v>
          </cell>
          <cell r="V2183">
            <v>2.6746410998061659E-2</v>
          </cell>
          <cell r="X2183">
            <v>2376.9903396481886</v>
          </cell>
          <cell r="Y2183">
            <v>39.644431330379831</v>
          </cell>
          <cell r="Z2183">
            <v>109.32297912894421</v>
          </cell>
          <cell r="AA2183">
            <v>39.645479999999999</v>
          </cell>
          <cell r="AB2183">
            <v>109.3242</v>
          </cell>
          <cell r="AC2183">
            <v>0.75003299999999995</v>
          </cell>
          <cell r="AD2183">
            <v>1447.56369</v>
          </cell>
          <cell r="AE2183">
            <v>67.923670000000001</v>
          </cell>
          <cell r="AF2183">
            <v>2376.9009999999998</v>
          </cell>
        </row>
        <row r="2184">
          <cell r="A2184" t="str">
            <v>MELIWIS - BASE1. Low Value</v>
          </cell>
          <cell r="B2184" t="str">
            <v>Gas</v>
          </cell>
          <cell r="C2184" t="str">
            <v>1. Low Value</v>
          </cell>
          <cell r="D2184" t="str">
            <v>MELIWIS - BASE</v>
          </cell>
          <cell r="E2184" t="str">
            <v>MELIWIS</v>
          </cell>
          <cell r="F2184" t="str">
            <v>E2. Under Development</v>
          </cell>
          <cell r="G2184" t="str">
            <v>SANTOS (MADURA OFFSHORE) PTY. LTD.</v>
          </cell>
          <cell r="H2184">
            <v>54.6</v>
          </cell>
          <cell r="K2184">
            <v>2986</v>
          </cell>
          <cell r="L2184">
            <v>70.5</v>
          </cell>
          <cell r="M2184">
            <v>0.34</v>
          </cell>
          <cell r="N2184">
            <v>4.5</v>
          </cell>
          <cell r="O2184">
            <v>0</v>
          </cell>
          <cell r="P2184">
            <v>0.59599999999999997</v>
          </cell>
          <cell r="Q2184">
            <v>0.30199900000000002</v>
          </cell>
          <cell r="R2184">
            <v>57.953090000000003</v>
          </cell>
          <cell r="S2184">
            <v>0.62429639999999997</v>
          </cell>
          <cell r="T2184">
            <v>0.59961109999999995</v>
          </cell>
          <cell r="U2184">
            <v>6.5515279244318227</v>
          </cell>
          <cell r="V2184">
            <v>8.844525373186158E-3</v>
          </cell>
          <cell r="X2184">
            <v>50.154247468781563</v>
          </cell>
          <cell r="AA2184">
            <v>98.636380000000003</v>
          </cell>
          <cell r="AB2184">
            <v>57.80885</v>
          </cell>
          <cell r="AC2184">
            <v>0.60111429999999999</v>
          </cell>
          <cell r="AD2184">
            <v>32.820840779999997</v>
          </cell>
          <cell r="AE2184">
            <v>1.3269329999999999</v>
          </cell>
          <cell r="AF2184">
            <v>50.400840000000002</v>
          </cell>
        </row>
        <row r="2185">
          <cell r="A2185" t="str">
            <v>MELIWIS - BASE2. Middle Value</v>
          </cell>
          <cell r="B2185" t="str">
            <v>Gas</v>
          </cell>
          <cell r="C2185" t="str">
            <v>2. Middle Value</v>
          </cell>
          <cell r="D2185" t="str">
            <v>MELIWIS - BASE</v>
          </cell>
          <cell r="E2185" t="str">
            <v>MELIWIS</v>
          </cell>
          <cell r="F2185" t="str">
            <v>E2. Under Development</v>
          </cell>
          <cell r="G2185" t="str">
            <v>SANTOS (MADURA OFFSHORE) PTY. LTD.</v>
          </cell>
          <cell r="H2185">
            <v>70.8</v>
          </cell>
          <cell r="K2185">
            <v>2986</v>
          </cell>
          <cell r="L2185">
            <v>70.5</v>
          </cell>
          <cell r="M2185">
            <v>0.34</v>
          </cell>
          <cell r="N2185">
            <v>4.5</v>
          </cell>
          <cell r="O2185">
            <v>0</v>
          </cell>
          <cell r="P2185">
            <v>0.59599999999999997</v>
          </cell>
          <cell r="Q2185">
            <v>0.30199900000000002</v>
          </cell>
          <cell r="R2185">
            <v>57.953090000000003</v>
          </cell>
          <cell r="S2185">
            <v>0.62429639999999997</v>
          </cell>
          <cell r="T2185">
            <v>0.59961109999999995</v>
          </cell>
          <cell r="U2185">
            <v>6.5515279244318227</v>
          </cell>
          <cell r="V2185">
            <v>8.844525373186158E-3</v>
          </cell>
          <cell r="X2185">
            <v>50.154247468781563</v>
          </cell>
          <cell r="AA2185">
            <v>98.636380000000003</v>
          </cell>
          <cell r="AB2185">
            <v>57.80885</v>
          </cell>
          <cell r="AC2185">
            <v>0.60111429999999999</v>
          </cell>
          <cell r="AD2185">
            <v>42.558892440000001</v>
          </cell>
          <cell r="AE2185">
            <v>1.3269329999999999</v>
          </cell>
          <cell r="AF2185">
            <v>50.400840000000002</v>
          </cell>
        </row>
        <row r="2186">
          <cell r="A2186" t="str">
            <v>MELIWIS - BASE3. High Value</v>
          </cell>
          <cell r="B2186" t="str">
            <v>Gas</v>
          </cell>
          <cell r="C2186" t="str">
            <v>3. High Value</v>
          </cell>
          <cell r="D2186" t="str">
            <v>MELIWIS - BASE</v>
          </cell>
          <cell r="E2186" t="str">
            <v>MELIWIS</v>
          </cell>
          <cell r="F2186" t="str">
            <v>E2. Under Development</v>
          </cell>
          <cell r="G2186" t="str">
            <v>SANTOS (MADURA OFFSHORE) PTY. LTD.</v>
          </cell>
          <cell r="H2186">
            <v>85.8</v>
          </cell>
          <cell r="K2186">
            <v>2986</v>
          </cell>
          <cell r="L2186">
            <v>70.5</v>
          </cell>
          <cell r="M2186">
            <v>0.34</v>
          </cell>
          <cell r="N2186">
            <v>4.5</v>
          </cell>
          <cell r="O2186">
            <v>0</v>
          </cell>
          <cell r="P2186">
            <v>0.59599999999999997</v>
          </cell>
          <cell r="Q2186">
            <v>0.30199900000000002</v>
          </cell>
          <cell r="R2186">
            <v>57.953090000000003</v>
          </cell>
          <cell r="S2186">
            <v>0.62429639999999997</v>
          </cell>
          <cell r="T2186">
            <v>0.59961109999999995</v>
          </cell>
          <cell r="U2186">
            <v>6.5515279244318227</v>
          </cell>
          <cell r="V2186">
            <v>8.844525373186158E-3</v>
          </cell>
          <cell r="X2186">
            <v>50.154247468781563</v>
          </cell>
          <cell r="AA2186">
            <v>98.636380000000003</v>
          </cell>
          <cell r="AB2186">
            <v>57.80885</v>
          </cell>
          <cell r="AC2186">
            <v>0.60111429999999999</v>
          </cell>
          <cell r="AD2186">
            <v>51.57560694</v>
          </cell>
          <cell r="AE2186">
            <v>1.3269329999999999</v>
          </cell>
          <cell r="AF2186">
            <v>50.400840000000002</v>
          </cell>
        </row>
        <row r="2187">
          <cell r="A2187" t="str">
            <v>MADURA MBH - BASE1. Low Value</v>
          </cell>
          <cell r="B2187" t="str">
            <v>Gas</v>
          </cell>
          <cell r="C2187" t="str">
            <v>1. Low Value</v>
          </cell>
          <cell r="D2187" t="str">
            <v>MADURA MBH - BASE</v>
          </cell>
          <cell r="E2187" t="str">
            <v>MADURA MBH</v>
          </cell>
          <cell r="F2187" t="str">
            <v>E2. Under Development</v>
          </cell>
          <cell r="G2187" t="str">
            <v>HUSKY-CNOOC MADURA LTD.</v>
          </cell>
          <cell r="H2187">
            <v>91</v>
          </cell>
          <cell r="Q2187">
            <v>0.32183349999999999</v>
          </cell>
          <cell r="R2187">
            <v>160.48609999999999</v>
          </cell>
          <cell r="S2187">
            <v>0.6991754</v>
          </cell>
          <cell r="T2187">
            <v>0.77465340000000005</v>
          </cell>
          <cell r="U2187">
            <v>27.974494175961013</v>
          </cell>
          <cell r="V2187">
            <v>3.7765407763684838E-2</v>
          </cell>
          <cell r="AA2187">
            <v>129.84559999999999</v>
          </cell>
          <cell r="AB2187">
            <v>11.76008</v>
          </cell>
          <cell r="AC2187">
            <v>0.66238839999999999</v>
          </cell>
          <cell r="AD2187">
            <v>60.277344399999997</v>
          </cell>
          <cell r="AE2187">
            <v>26.104620000000001</v>
          </cell>
          <cell r="AF2187">
            <v>145.62690000000001</v>
          </cell>
        </row>
        <row r="2188">
          <cell r="A2188" t="str">
            <v>MADURA MBH - BASE2. Middle Value</v>
          </cell>
          <cell r="B2188" t="str">
            <v>Gas</v>
          </cell>
          <cell r="C2188" t="str">
            <v>2. Middle Value</v>
          </cell>
          <cell r="D2188" t="str">
            <v>MADURA MBH - BASE</v>
          </cell>
          <cell r="E2188" t="str">
            <v>MADURA MBH</v>
          </cell>
          <cell r="F2188" t="str">
            <v>E2. Under Development</v>
          </cell>
          <cell r="G2188" t="str">
            <v>HUSKY-CNOOC MADURA LTD.</v>
          </cell>
          <cell r="H2188">
            <v>162.80500000000001</v>
          </cell>
          <cell r="Q2188">
            <v>0.32183349999999999</v>
          </cell>
          <cell r="R2188">
            <v>160.48609999999999</v>
          </cell>
          <cell r="S2188">
            <v>0.6991754</v>
          </cell>
          <cell r="T2188">
            <v>0.77465340000000005</v>
          </cell>
          <cell r="U2188">
            <v>27.974494175961013</v>
          </cell>
          <cell r="V2188">
            <v>3.7765407763684838E-2</v>
          </cell>
          <cell r="AA2188">
            <v>129.84559999999999</v>
          </cell>
          <cell r="AB2188">
            <v>11.76008</v>
          </cell>
          <cell r="AC2188">
            <v>0.66238839999999999</v>
          </cell>
          <cell r="AD2188">
            <v>107.840143462</v>
          </cell>
          <cell r="AE2188">
            <v>26.104620000000001</v>
          </cell>
          <cell r="AF2188">
            <v>145.62690000000001</v>
          </cell>
        </row>
        <row r="2189">
          <cell r="A2189" t="str">
            <v>MADURA MBH - BASE3. High Value</v>
          </cell>
          <cell r="B2189" t="str">
            <v>Gas</v>
          </cell>
          <cell r="C2189" t="str">
            <v>3. High Value</v>
          </cell>
          <cell r="D2189" t="str">
            <v>MADURA MBH - BASE</v>
          </cell>
          <cell r="E2189" t="str">
            <v>MADURA MBH</v>
          </cell>
          <cell r="F2189" t="str">
            <v>E2. Under Development</v>
          </cell>
          <cell r="G2189" t="str">
            <v>HUSKY-CNOOC MADURA LTD.</v>
          </cell>
          <cell r="H2189">
            <v>188</v>
          </cell>
          <cell r="Q2189">
            <v>0.32183349999999999</v>
          </cell>
          <cell r="R2189">
            <v>160.48609999999999</v>
          </cell>
          <cell r="S2189">
            <v>0.6991754</v>
          </cell>
          <cell r="T2189">
            <v>0.77465340000000005</v>
          </cell>
          <cell r="U2189">
            <v>27.974494175961013</v>
          </cell>
          <cell r="V2189">
            <v>3.7765407763684838E-2</v>
          </cell>
          <cell r="AA2189">
            <v>129.84559999999999</v>
          </cell>
          <cell r="AB2189">
            <v>11.76008</v>
          </cell>
          <cell r="AC2189">
            <v>0.66238839999999999</v>
          </cell>
          <cell r="AD2189">
            <v>124.52901919999999</v>
          </cell>
          <cell r="AE2189">
            <v>26.104620000000001</v>
          </cell>
          <cell r="AF2189">
            <v>145.62690000000001</v>
          </cell>
        </row>
        <row r="2190">
          <cell r="A2190" t="str">
            <v>MADURA MDA - BASE1. Low Value</v>
          </cell>
          <cell r="B2190" t="str">
            <v>Gas</v>
          </cell>
          <cell r="C2190" t="str">
            <v>1. Low Value</v>
          </cell>
          <cell r="D2190" t="str">
            <v>MADURA MDA - BASE</v>
          </cell>
          <cell r="E2190" t="str">
            <v>MADURA MDA</v>
          </cell>
          <cell r="F2190" t="str">
            <v>E2. Under Development</v>
          </cell>
          <cell r="G2190" t="str">
            <v>HUSKY-CNOOC MADURA LTD.</v>
          </cell>
          <cell r="H2190">
            <v>434</v>
          </cell>
          <cell r="K2190">
            <v>3077</v>
          </cell>
          <cell r="L2190">
            <v>57.750000000000007</v>
          </cell>
          <cell r="M2190">
            <v>0.39</v>
          </cell>
          <cell r="N2190">
            <v>216.5</v>
          </cell>
          <cell r="O2190">
            <v>0</v>
          </cell>
          <cell r="Q2190">
            <v>0.43357420000000002</v>
          </cell>
          <cell r="R2190">
            <v>206.92619999999999</v>
          </cell>
          <cell r="S2190">
            <v>0.70956269999999999</v>
          </cell>
          <cell r="T2190">
            <v>0.61893989999999999</v>
          </cell>
          <cell r="U2190">
            <v>39.4019914008868</v>
          </cell>
          <cell r="V2190">
            <v>5.3192463913588353E-2</v>
          </cell>
          <cell r="AA2190">
            <v>43.337789999999998</v>
          </cell>
          <cell r="AB2190">
            <v>28.356210000000001</v>
          </cell>
          <cell r="AC2190">
            <v>0.90180579999999999</v>
          </cell>
          <cell r="AD2190">
            <v>391.38371719999998</v>
          </cell>
          <cell r="AE2190">
            <v>29.021409999999999</v>
          </cell>
          <cell r="AF2190">
            <v>7.7287720000000002</v>
          </cell>
        </row>
        <row r="2191">
          <cell r="A2191" t="str">
            <v>MADURA MDA - BASE2. Middle Value</v>
          </cell>
          <cell r="B2191" t="str">
            <v>Gas</v>
          </cell>
          <cell r="C2191" t="str">
            <v>2. Middle Value</v>
          </cell>
          <cell r="D2191" t="str">
            <v>MADURA MDA - BASE</v>
          </cell>
          <cell r="E2191" t="str">
            <v>MADURA MDA</v>
          </cell>
          <cell r="F2191" t="str">
            <v>E2. Under Development</v>
          </cell>
          <cell r="G2191" t="str">
            <v>HUSKY-CNOOC MADURA LTD.</v>
          </cell>
          <cell r="H2191">
            <v>458</v>
          </cell>
          <cell r="K2191">
            <v>3077</v>
          </cell>
          <cell r="L2191">
            <v>57.750000000000007</v>
          </cell>
          <cell r="M2191">
            <v>0.44</v>
          </cell>
          <cell r="N2191">
            <v>216.5</v>
          </cell>
          <cell r="O2191">
            <v>0</v>
          </cell>
          <cell r="Q2191">
            <v>0.43357420000000002</v>
          </cell>
          <cell r="R2191">
            <v>206.92619999999999</v>
          </cell>
          <cell r="S2191">
            <v>0.70956269999999999</v>
          </cell>
          <cell r="T2191">
            <v>0.61893989999999999</v>
          </cell>
          <cell r="U2191">
            <v>39.4019914008868</v>
          </cell>
          <cell r="V2191">
            <v>5.3192463913588353E-2</v>
          </cell>
          <cell r="AA2191">
            <v>43.337789999999998</v>
          </cell>
          <cell r="AB2191">
            <v>28.356210000000001</v>
          </cell>
          <cell r="AC2191">
            <v>0.90180579999999999</v>
          </cell>
          <cell r="AD2191">
            <v>413.02705639999999</v>
          </cell>
          <cell r="AE2191">
            <v>29.021409999999999</v>
          </cell>
          <cell r="AF2191">
            <v>7.7287720000000002</v>
          </cell>
        </row>
        <row r="2192">
          <cell r="A2192" t="str">
            <v>MADURA MDA - BASE3. High Value</v>
          </cell>
          <cell r="B2192" t="str">
            <v>Gas</v>
          </cell>
          <cell r="C2192" t="str">
            <v>3. High Value</v>
          </cell>
          <cell r="D2192" t="str">
            <v>MADURA MDA - BASE</v>
          </cell>
          <cell r="E2192" t="str">
            <v>MADURA MDA</v>
          </cell>
          <cell r="F2192" t="str">
            <v>E2. Under Development</v>
          </cell>
          <cell r="G2192" t="str">
            <v>HUSKY-CNOOC MADURA LTD.</v>
          </cell>
          <cell r="H2192">
            <v>495</v>
          </cell>
          <cell r="K2192">
            <v>3077</v>
          </cell>
          <cell r="L2192">
            <v>57.750000000000007</v>
          </cell>
          <cell r="M2192">
            <v>0.36299999999999999</v>
          </cell>
          <cell r="N2192">
            <v>216.5</v>
          </cell>
          <cell r="O2192">
            <v>0</v>
          </cell>
          <cell r="Q2192">
            <v>0.43357420000000002</v>
          </cell>
          <cell r="R2192">
            <v>206.92619999999999</v>
          </cell>
          <cell r="S2192">
            <v>0.70956269999999999</v>
          </cell>
          <cell r="T2192">
            <v>0.61893989999999999</v>
          </cell>
          <cell r="U2192">
            <v>39.4019914008868</v>
          </cell>
          <cell r="V2192">
            <v>5.3192463913588353E-2</v>
          </cell>
          <cell r="AA2192">
            <v>43.337789999999998</v>
          </cell>
          <cell r="AB2192">
            <v>28.356210000000001</v>
          </cell>
          <cell r="AC2192">
            <v>0.90180579999999999</v>
          </cell>
          <cell r="AD2192">
            <v>446.39387099999999</v>
          </cell>
          <cell r="AE2192">
            <v>29.021409999999999</v>
          </cell>
          <cell r="AF2192">
            <v>7.7287720000000002</v>
          </cell>
        </row>
        <row r="2193">
          <cell r="A2193" t="str">
            <v>HANDIL - OPLL 11. Low Value</v>
          </cell>
          <cell r="B2193" t="str">
            <v>Oil-Gas</v>
          </cell>
          <cell r="C2193" t="str">
            <v>1. Low Value</v>
          </cell>
          <cell r="D2193" t="str">
            <v>HANDIL - OPLL 1</v>
          </cell>
          <cell r="E2193" t="str">
            <v>HANDIL</v>
          </cell>
          <cell r="F2193" t="str">
            <v>E2. Under Development</v>
          </cell>
          <cell r="G2193" t="str">
            <v>PT PERTAMINA HULU MAHAKAM</v>
          </cell>
          <cell r="H2193">
            <v>2550</v>
          </cell>
          <cell r="K2193">
            <v>6818</v>
          </cell>
          <cell r="L2193">
            <v>95.15</v>
          </cell>
          <cell r="M2193">
            <v>0.28000000000000003</v>
          </cell>
          <cell r="N2193">
            <v>29</v>
          </cell>
          <cell r="O2193">
            <v>0</v>
          </cell>
          <cell r="P2193">
            <v>1</v>
          </cell>
          <cell r="Q2193">
            <v>0.27997060000000001</v>
          </cell>
          <cell r="R2193">
            <v>34.959139999999998</v>
          </cell>
          <cell r="S2193">
            <v>0.77005699999999999</v>
          </cell>
          <cell r="T2193">
            <v>0.99992930000000002</v>
          </cell>
          <cell r="U2193">
            <v>7.5364242054138257</v>
          </cell>
          <cell r="V2193">
            <v>1.0174129741446172E-2</v>
          </cell>
          <cell r="X2193">
            <v>224.51544893948756</v>
          </cell>
          <cell r="Y2193">
            <v>8.8437882024830952</v>
          </cell>
          <cell r="Z2193">
            <v>54.025681242727352</v>
          </cell>
          <cell r="AA2193">
            <v>8.8100070000000006</v>
          </cell>
          <cell r="AB2193">
            <v>54.086820000000003</v>
          </cell>
          <cell r="AC2193">
            <v>0.54096350000000004</v>
          </cell>
          <cell r="AD2193">
            <v>1379.4569250000002</v>
          </cell>
          <cell r="AE2193">
            <v>18.118099999999998</v>
          </cell>
          <cell r="AF2193">
            <v>224.49610000000001</v>
          </cell>
        </row>
        <row r="2194">
          <cell r="A2194" t="str">
            <v>HANDIL - OPLL 12. Middle Value</v>
          </cell>
          <cell r="B2194" t="str">
            <v>Oil-Gas</v>
          </cell>
          <cell r="C2194" t="str">
            <v>2. Middle Value</v>
          </cell>
          <cell r="D2194" t="str">
            <v>HANDIL - OPLL 1</v>
          </cell>
          <cell r="E2194" t="str">
            <v>HANDIL</v>
          </cell>
          <cell r="F2194" t="str">
            <v>E2. Under Development</v>
          </cell>
          <cell r="G2194" t="str">
            <v>PT PERTAMINA HULU MAHAKAM</v>
          </cell>
          <cell r="H2194">
            <v>2776</v>
          </cell>
          <cell r="K2194">
            <v>6818</v>
          </cell>
          <cell r="L2194">
            <v>95.15</v>
          </cell>
          <cell r="M2194">
            <v>0.28000000000000003</v>
          </cell>
          <cell r="N2194">
            <v>29</v>
          </cell>
          <cell r="O2194">
            <v>0</v>
          </cell>
          <cell r="P2194">
            <v>1</v>
          </cell>
          <cell r="Q2194">
            <v>0.27997060000000001</v>
          </cell>
          <cell r="R2194">
            <v>34.959139999999998</v>
          </cell>
          <cell r="S2194">
            <v>0.77005699999999999</v>
          </cell>
          <cell r="T2194">
            <v>0.99992930000000002</v>
          </cell>
          <cell r="U2194">
            <v>7.5364242054138257</v>
          </cell>
          <cell r="V2194">
            <v>1.0174129741446172E-2</v>
          </cell>
          <cell r="X2194">
            <v>224.51544893948756</v>
          </cell>
          <cell r="Y2194">
            <v>8.8437882024830952</v>
          </cell>
          <cell r="Z2194">
            <v>54.025681242727352</v>
          </cell>
          <cell r="AA2194">
            <v>8.8100070000000006</v>
          </cell>
          <cell r="AB2194">
            <v>54.086820000000003</v>
          </cell>
          <cell r="AC2194">
            <v>0.54096350000000004</v>
          </cell>
          <cell r="AD2194">
            <v>1501.7146760000001</v>
          </cell>
          <cell r="AE2194">
            <v>18.118099999999998</v>
          </cell>
          <cell r="AF2194">
            <v>224.49610000000001</v>
          </cell>
        </row>
        <row r="2195">
          <cell r="A2195" t="str">
            <v>HANDIL - OPLL 13. High Value</v>
          </cell>
          <cell r="B2195" t="str">
            <v>Oil-Gas</v>
          </cell>
          <cell r="C2195" t="str">
            <v>3. High Value</v>
          </cell>
          <cell r="D2195" t="str">
            <v>HANDIL - OPLL 1</v>
          </cell>
          <cell r="E2195" t="str">
            <v>HANDIL</v>
          </cell>
          <cell r="F2195" t="str">
            <v>E2. Under Development</v>
          </cell>
          <cell r="G2195" t="str">
            <v>PT PERTAMINA HULU MAHAKAM</v>
          </cell>
          <cell r="H2195">
            <v>3010</v>
          </cell>
          <cell r="K2195">
            <v>6818</v>
          </cell>
          <cell r="L2195">
            <v>95.15</v>
          </cell>
          <cell r="M2195">
            <v>0.28000000000000003</v>
          </cell>
          <cell r="N2195">
            <v>29</v>
          </cell>
          <cell r="O2195">
            <v>0</v>
          </cell>
          <cell r="P2195">
            <v>1</v>
          </cell>
          <cell r="Q2195">
            <v>0.27997060000000001</v>
          </cell>
          <cell r="R2195">
            <v>34.959139999999998</v>
          </cell>
          <cell r="S2195">
            <v>0.77005699999999999</v>
          </cell>
          <cell r="T2195">
            <v>0.99992930000000002</v>
          </cell>
          <cell r="U2195">
            <v>7.5364242054138257</v>
          </cell>
          <cell r="V2195">
            <v>1.0174129741446172E-2</v>
          </cell>
          <cell r="X2195">
            <v>224.51544893948756</v>
          </cell>
          <cell r="Y2195">
            <v>8.8437882024830952</v>
          </cell>
          <cell r="Z2195">
            <v>54.025681242727352</v>
          </cell>
          <cell r="AA2195">
            <v>8.8100070000000006</v>
          </cell>
          <cell r="AB2195">
            <v>54.086820000000003</v>
          </cell>
          <cell r="AC2195">
            <v>0.54096350000000004</v>
          </cell>
          <cell r="AD2195">
            <v>1628.3001350000002</v>
          </cell>
          <cell r="AE2195">
            <v>18.118099999999998</v>
          </cell>
          <cell r="AF2195">
            <v>224.49610000000001</v>
          </cell>
        </row>
        <row r="2196">
          <cell r="A2196" t="str">
            <v>SISI NUBI - JSN1. Low Value</v>
          </cell>
          <cell r="B2196" t="str">
            <v>Gas</v>
          </cell>
          <cell r="C2196" t="str">
            <v>1. Low Value</v>
          </cell>
          <cell r="D2196" t="str">
            <v>SISI NUBI - JSN</v>
          </cell>
          <cell r="E2196" t="str">
            <v>SISI NUBI</v>
          </cell>
          <cell r="F2196" t="str">
            <v>E2. Under Development</v>
          </cell>
          <cell r="G2196" t="str">
            <v>PT PERTAMINA HULU MAHAKAM</v>
          </cell>
          <cell r="H2196">
            <v>2867</v>
          </cell>
          <cell r="K2196">
            <v>8200</v>
          </cell>
          <cell r="L2196">
            <v>110.55000000000001</v>
          </cell>
          <cell r="N2196">
            <v>750.5</v>
          </cell>
          <cell r="P2196" t="str">
            <v/>
          </cell>
          <cell r="Q2196">
            <v>0.17974760000000001</v>
          </cell>
          <cell r="R2196">
            <v>727.68039999999996</v>
          </cell>
          <cell r="S2196">
            <v>0.59988359999999996</v>
          </cell>
          <cell r="T2196">
            <v>0.76820659999999996</v>
          </cell>
          <cell r="U2196">
            <v>60.276607448282171</v>
          </cell>
          <cell r="V2196">
            <v>8.137307665251961E-2</v>
          </cell>
          <cell r="AA2196">
            <v>9.9540609999999994</v>
          </cell>
          <cell r="AB2196">
            <v>1.9400630000000001</v>
          </cell>
          <cell r="AC2196">
            <v>0.48408420000000002</v>
          </cell>
          <cell r="AD2196">
            <v>1387.8694014</v>
          </cell>
          <cell r="AE2196">
            <v>165.6952</v>
          </cell>
          <cell r="AF2196">
            <v>204.4658</v>
          </cell>
        </row>
        <row r="2197">
          <cell r="A2197" t="str">
            <v>SISI NUBI - JSN2. Middle Value</v>
          </cell>
          <cell r="B2197" t="str">
            <v>Gas</v>
          </cell>
          <cell r="C2197" t="str">
            <v>2. Middle Value</v>
          </cell>
          <cell r="D2197" t="str">
            <v>SISI NUBI - JSN</v>
          </cell>
          <cell r="E2197" t="str">
            <v>SISI NUBI</v>
          </cell>
          <cell r="F2197" t="str">
            <v>E2. Under Development</v>
          </cell>
          <cell r="G2197" t="str">
            <v>PT PERTAMINA HULU MAHAKAM</v>
          </cell>
          <cell r="H2197">
            <v>4155</v>
          </cell>
          <cell r="K2197">
            <v>8200</v>
          </cell>
          <cell r="L2197">
            <v>110.55000000000001</v>
          </cell>
          <cell r="N2197">
            <v>750.5</v>
          </cell>
          <cell r="P2197" t="str">
            <v/>
          </cell>
          <cell r="Q2197">
            <v>0.17974760000000001</v>
          </cell>
          <cell r="R2197">
            <v>727.68039999999996</v>
          </cell>
          <cell r="S2197">
            <v>0.59988359999999996</v>
          </cell>
          <cell r="T2197">
            <v>0.76820659999999996</v>
          </cell>
          <cell r="U2197">
            <v>60.276607448282171</v>
          </cell>
          <cell r="V2197">
            <v>8.137307665251961E-2</v>
          </cell>
          <cell r="AA2197">
            <v>9.9540609999999994</v>
          </cell>
          <cell r="AB2197">
            <v>1.9400630000000001</v>
          </cell>
          <cell r="AC2197">
            <v>0.48408420000000002</v>
          </cell>
          <cell r="AD2197">
            <v>2011.3698510000002</v>
          </cell>
          <cell r="AE2197">
            <v>165.6952</v>
          </cell>
          <cell r="AF2197">
            <v>204.4658</v>
          </cell>
        </row>
        <row r="2198">
          <cell r="A2198" t="str">
            <v>SISI NUBI - JSN3. High Value</v>
          </cell>
          <cell r="B2198" t="str">
            <v>Gas</v>
          </cell>
          <cell r="C2198" t="str">
            <v>3. High Value</v>
          </cell>
          <cell r="D2198" t="str">
            <v>SISI NUBI - JSN</v>
          </cell>
          <cell r="E2198" t="str">
            <v>SISI NUBI</v>
          </cell>
          <cell r="F2198" t="str">
            <v>E2. Under Development</v>
          </cell>
          <cell r="G2198" t="str">
            <v>PT PERTAMINA HULU MAHAKAM</v>
          </cell>
          <cell r="H2198">
            <v>4837</v>
          </cell>
          <cell r="K2198">
            <v>8200</v>
          </cell>
          <cell r="L2198">
            <v>110.55000000000001</v>
          </cell>
          <cell r="N2198">
            <v>750.5</v>
          </cell>
          <cell r="P2198" t="str">
            <v/>
          </cell>
          <cell r="Q2198">
            <v>0.17974760000000001</v>
          </cell>
          <cell r="R2198">
            <v>727.68039999999996</v>
          </cell>
          <cell r="S2198">
            <v>0.59988359999999996</v>
          </cell>
          <cell r="T2198">
            <v>0.76820659999999996</v>
          </cell>
          <cell r="U2198">
            <v>60.276607448282171</v>
          </cell>
          <cell r="V2198">
            <v>8.137307665251961E-2</v>
          </cell>
          <cell r="AA2198">
            <v>9.9540609999999994</v>
          </cell>
          <cell r="AB2198">
            <v>1.9400630000000001</v>
          </cell>
          <cell r="AC2198">
            <v>0.48408420000000002</v>
          </cell>
          <cell r="AD2198">
            <v>2341.5152754000001</v>
          </cell>
          <cell r="AE2198">
            <v>165.6952</v>
          </cell>
          <cell r="AF2198">
            <v>204.4658</v>
          </cell>
        </row>
        <row r="2199">
          <cell r="A2199" t="str">
            <v>SOUTH ZELDA - BASE3. High Value</v>
          </cell>
          <cell r="B2199" t="str">
            <v>Oil-Gas</v>
          </cell>
          <cell r="C2199" t="str">
            <v>3. High Value</v>
          </cell>
          <cell r="D2199" t="str">
            <v>SOUTH ZELDA - BASE</v>
          </cell>
          <cell r="E2199" t="str">
            <v>SOUTH ZELDA</v>
          </cell>
          <cell r="F2199" t="str">
            <v>E0. On Production</v>
          </cell>
          <cell r="G2199" t="str">
            <v>PT PERTAMINA HULU ENERGI OSES</v>
          </cell>
          <cell r="H2199">
            <v>114.98</v>
          </cell>
          <cell r="K2199">
            <v>6300</v>
          </cell>
          <cell r="L2199">
            <v>122.65</v>
          </cell>
          <cell r="M2199">
            <v>0.19600000000000001</v>
          </cell>
          <cell r="N2199">
            <v>120</v>
          </cell>
          <cell r="O2199">
            <v>0</v>
          </cell>
          <cell r="P2199" t="str">
            <v/>
          </cell>
          <cell r="Q2199">
            <v>0.1931271</v>
          </cell>
          <cell r="R2199">
            <v>129.2928</v>
          </cell>
          <cell r="S2199">
            <v>0.620089</v>
          </cell>
          <cell r="T2199">
            <v>0.79726459999999999</v>
          </cell>
          <cell r="U2199">
            <v>12.344516038646836</v>
          </cell>
          <cell r="V2199">
            <v>1.6665026324066856E-2</v>
          </cell>
          <cell r="AA2199">
            <v>215.1095</v>
          </cell>
          <cell r="AB2199">
            <v>57.386249999999997</v>
          </cell>
          <cell r="AC2199">
            <v>0.28893259999999998</v>
          </cell>
          <cell r="AD2199">
            <v>33.221470347999997</v>
          </cell>
          <cell r="AE2199">
            <v>53.541040000000002</v>
          </cell>
          <cell r="AF2199">
            <v>169.3083</v>
          </cell>
        </row>
        <row r="2200">
          <cell r="A2200" t="str">
            <v>SOUTHWEST WANDA - BASE1. Low Value</v>
          </cell>
          <cell r="B2200" t="str">
            <v>Oil-Gas</v>
          </cell>
          <cell r="C2200" t="str">
            <v>1. Low Value</v>
          </cell>
          <cell r="D2200" t="str">
            <v>SOUTHWEST WANDA - BASE</v>
          </cell>
          <cell r="E2200" t="str">
            <v>SOUTHWEST WANDA</v>
          </cell>
          <cell r="F2200" t="str">
            <v>E0. On Production</v>
          </cell>
          <cell r="G2200" t="str">
            <v>PT PERTAMINA HULU ENERGI OSES</v>
          </cell>
          <cell r="H2200">
            <v>42.25</v>
          </cell>
          <cell r="K2200">
            <v>4750</v>
          </cell>
          <cell r="L2200">
            <v>99.000000000000014</v>
          </cell>
          <cell r="M2200">
            <v>0.32200000000000001</v>
          </cell>
          <cell r="N2200">
            <v>1000</v>
          </cell>
          <cell r="Q2200">
            <v>0.3150268</v>
          </cell>
          <cell r="R2200">
            <v>971.29269999999997</v>
          </cell>
          <cell r="S2200">
            <v>0.72792330000000005</v>
          </cell>
          <cell r="T2200">
            <v>0.81305720000000004</v>
          </cell>
          <cell r="U2200">
            <v>181.09411917997886</v>
          </cell>
          <cell r="V2200">
            <v>0.24447602917925851</v>
          </cell>
          <cell r="AA2200">
            <v>19.11178</v>
          </cell>
          <cell r="AB2200">
            <v>39.019280000000002</v>
          </cell>
          <cell r="AC2200">
            <v>0.30532690000000001</v>
          </cell>
          <cell r="AD2200">
            <v>12.900061525</v>
          </cell>
          <cell r="AE2200">
            <v>13.65784</v>
          </cell>
          <cell r="AF2200">
            <v>653.15830000000005</v>
          </cell>
        </row>
        <row r="2201">
          <cell r="A2201" t="str">
            <v>SOUTHWEST WANDA - BASE2. Middle Value</v>
          </cell>
          <cell r="B2201" t="str">
            <v>Oil-Gas</v>
          </cell>
          <cell r="C2201" t="str">
            <v>2. Middle Value</v>
          </cell>
          <cell r="D2201" t="str">
            <v>SOUTHWEST WANDA - BASE</v>
          </cell>
          <cell r="E2201" t="str">
            <v>SOUTHWEST WANDA</v>
          </cell>
          <cell r="F2201" t="str">
            <v>E0. On Production</v>
          </cell>
          <cell r="G2201" t="str">
            <v>PT PERTAMINA HULU ENERGI OSES</v>
          </cell>
          <cell r="H2201">
            <v>42.25</v>
          </cell>
          <cell r="K2201">
            <v>4750</v>
          </cell>
          <cell r="L2201">
            <v>99.000000000000014</v>
          </cell>
          <cell r="M2201">
            <v>0.32200000000000001</v>
          </cell>
          <cell r="N2201">
            <v>1000</v>
          </cell>
          <cell r="Q2201">
            <v>0.3150268</v>
          </cell>
          <cell r="R2201">
            <v>971.29269999999997</v>
          </cell>
          <cell r="S2201">
            <v>0.72792330000000005</v>
          </cell>
          <cell r="T2201">
            <v>0.81305720000000004</v>
          </cell>
          <cell r="U2201">
            <v>181.09411917997886</v>
          </cell>
          <cell r="V2201">
            <v>0.24447602917925851</v>
          </cell>
          <cell r="AA2201">
            <v>19.11178</v>
          </cell>
          <cell r="AB2201">
            <v>39.019280000000002</v>
          </cell>
          <cell r="AC2201">
            <v>0.30532690000000001</v>
          </cell>
          <cell r="AD2201">
            <v>12.900061525</v>
          </cell>
          <cell r="AE2201">
            <v>13.65784</v>
          </cell>
          <cell r="AF2201">
            <v>653.15830000000005</v>
          </cell>
        </row>
        <row r="2202">
          <cell r="A2202" t="str">
            <v>SOUTHWEST WANDA - BASE3. High Value</v>
          </cell>
          <cell r="B2202" t="str">
            <v>Oil-Gas</v>
          </cell>
          <cell r="C2202" t="str">
            <v>3. High Value</v>
          </cell>
          <cell r="D2202" t="str">
            <v>SOUTHWEST WANDA - BASE</v>
          </cell>
          <cell r="E2202" t="str">
            <v>SOUTHWEST WANDA</v>
          </cell>
          <cell r="F2202" t="str">
            <v>E0. On Production</v>
          </cell>
          <cell r="G2202" t="str">
            <v>PT PERTAMINA HULU ENERGI OSES</v>
          </cell>
          <cell r="H2202">
            <v>42.25</v>
          </cell>
          <cell r="K2202">
            <v>4750</v>
          </cell>
          <cell r="L2202">
            <v>99.000000000000014</v>
          </cell>
          <cell r="M2202">
            <v>0.32200000000000001</v>
          </cell>
          <cell r="N2202">
            <v>1000</v>
          </cell>
          <cell r="Q2202">
            <v>0.3150268</v>
          </cell>
          <cell r="R2202">
            <v>971.29269999999997</v>
          </cell>
          <cell r="S2202">
            <v>0.72792330000000005</v>
          </cell>
          <cell r="T2202">
            <v>0.81305720000000004</v>
          </cell>
          <cell r="U2202">
            <v>181.09411917997886</v>
          </cell>
          <cell r="V2202">
            <v>0.24447602917925851</v>
          </cell>
          <cell r="AA2202">
            <v>19.11178</v>
          </cell>
          <cell r="AB2202">
            <v>39.019280000000002</v>
          </cell>
          <cell r="AC2202">
            <v>0.30532690000000001</v>
          </cell>
          <cell r="AD2202">
            <v>12.900061525</v>
          </cell>
          <cell r="AE2202">
            <v>13.65784</v>
          </cell>
          <cell r="AF2202">
            <v>653.15830000000005</v>
          </cell>
        </row>
        <row r="2203">
          <cell r="A2203" t="str">
            <v>SUBAN BARU - BASE1. Low Value</v>
          </cell>
          <cell r="B2203" t="str">
            <v>Oil-Gas</v>
          </cell>
          <cell r="C2203" t="str">
            <v>1. Low Value</v>
          </cell>
          <cell r="D2203" t="str">
            <v>SUBAN BARU - BASE</v>
          </cell>
          <cell r="E2203" t="str">
            <v>SUBAN BARU</v>
          </cell>
          <cell r="F2203" t="str">
            <v>E0. On Production</v>
          </cell>
          <cell r="G2203" t="str">
            <v>CONOCOPHILLIPS (GRISSIK) LTD.</v>
          </cell>
          <cell r="H2203">
            <v>7</v>
          </cell>
          <cell r="K2203">
            <v>2051</v>
          </cell>
          <cell r="L2203">
            <v>88.550000000000011</v>
          </cell>
          <cell r="M2203">
            <v>0.24</v>
          </cell>
          <cell r="N2203">
            <v>2</v>
          </cell>
          <cell r="P2203" t="str">
            <v/>
          </cell>
          <cell r="Q2203">
            <v>0.24007629999999999</v>
          </cell>
          <cell r="R2203">
            <v>88.46696</v>
          </cell>
          <cell r="S2203">
            <v>0.68459590000000003</v>
          </cell>
          <cell r="T2203">
            <v>0.59497429999999996</v>
          </cell>
          <cell r="U2203">
            <v>8.6509319067634536</v>
          </cell>
          <cell r="V2203">
            <v>1.1678708788791533E-2</v>
          </cell>
          <cell r="AA2203">
            <v>33.948360000000001</v>
          </cell>
          <cell r="AB2203">
            <v>6.6192830000000002</v>
          </cell>
          <cell r="AC2203">
            <v>0.35157749999999999</v>
          </cell>
          <cell r="AD2203">
            <v>2.4610425</v>
          </cell>
          <cell r="AE2203">
            <v>7.2780500000000004</v>
          </cell>
          <cell r="AF2203">
            <v>9.6189339999999994</v>
          </cell>
        </row>
        <row r="2204">
          <cell r="A2204" t="str">
            <v>SUBAN BARU - BASE2. Middle Value</v>
          </cell>
          <cell r="B2204" t="str">
            <v>Oil-Gas</v>
          </cell>
          <cell r="C2204" t="str">
            <v>2. Middle Value</v>
          </cell>
          <cell r="D2204" t="str">
            <v>SUBAN BARU - BASE</v>
          </cell>
          <cell r="E2204" t="str">
            <v>SUBAN BARU</v>
          </cell>
          <cell r="F2204" t="str">
            <v>E0. On Production</v>
          </cell>
          <cell r="G2204" t="str">
            <v>CONOCOPHILLIPS (GRISSIK) LTD.</v>
          </cell>
          <cell r="H2204">
            <v>7</v>
          </cell>
          <cell r="K2204">
            <v>2051</v>
          </cell>
          <cell r="L2204">
            <v>88.550000000000011</v>
          </cell>
          <cell r="M2204">
            <v>0.24</v>
          </cell>
          <cell r="N2204">
            <v>2</v>
          </cell>
          <cell r="P2204" t="str">
            <v/>
          </cell>
          <cell r="Q2204">
            <v>0.24007629999999999</v>
          </cell>
          <cell r="R2204">
            <v>88.46696</v>
          </cell>
          <cell r="S2204">
            <v>0.68459590000000003</v>
          </cell>
          <cell r="T2204">
            <v>0.59497429999999996</v>
          </cell>
          <cell r="U2204">
            <v>8.6509319067634536</v>
          </cell>
          <cell r="V2204">
            <v>1.1678708788791533E-2</v>
          </cell>
          <cell r="AA2204">
            <v>33.948360000000001</v>
          </cell>
          <cell r="AB2204">
            <v>6.6192830000000002</v>
          </cell>
          <cell r="AC2204">
            <v>0.35157749999999999</v>
          </cell>
          <cell r="AD2204">
            <v>2.4610425</v>
          </cell>
          <cell r="AE2204">
            <v>7.2780500000000004</v>
          </cell>
          <cell r="AF2204">
            <v>9.6189339999999994</v>
          </cell>
        </row>
        <row r="2205">
          <cell r="A2205" t="str">
            <v>BN-POFD B3-BN41. Low Value</v>
          </cell>
          <cell r="B2205" t="str">
            <v>Oil-Gas</v>
          </cell>
          <cell r="C2205" t="str">
            <v>1. Low Value</v>
          </cell>
          <cell r="D2205" t="str">
            <v>BN-POFD B3-BN4</v>
          </cell>
          <cell r="E2205" t="str">
            <v>BN</v>
          </cell>
          <cell r="F2205" t="str">
            <v>E2. Under Development</v>
          </cell>
          <cell r="G2205" t="str">
            <v>PT PERTAMINA HULU ENERGI OFFSHORE NORTH WEST JAVA</v>
          </cell>
          <cell r="H2205">
            <v>41.158999999999999</v>
          </cell>
          <cell r="I2205">
            <v>0.71</v>
          </cell>
          <cell r="K2205">
            <v>2800</v>
          </cell>
          <cell r="L2205">
            <v>81.400000000000006</v>
          </cell>
          <cell r="Q2205">
            <v>0.25827709999999998</v>
          </cell>
          <cell r="R2205">
            <v>101.7256</v>
          </cell>
          <cell r="S2205">
            <v>0.4994982</v>
          </cell>
          <cell r="T2205">
            <v>0.70892469999999996</v>
          </cell>
          <cell r="U2205">
            <v>9.3035821572524213</v>
          </cell>
          <cell r="V2205">
            <v>1.2559782908729224E-2</v>
          </cell>
          <cell r="AA2205">
            <v>128.04849999999999</v>
          </cell>
          <cell r="AB2205">
            <v>24.144929999999999</v>
          </cell>
          <cell r="AC2205">
            <v>0.3258585</v>
          </cell>
          <cell r="AD2205">
            <v>13.412010001499999</v>
          </cell>
          <cell r="AE2205">
            <v>1.1827289999999999</v>
          </cell>
          <cell r="AF2205">
            <v>450.4332</v>
          </cell>
        </row>
        <row r="2206">
          <cell r="A2206" t="str">
            <v>BN-POFD B3-BN42. Middle Value</v>
          </cell>
          <cell r="B2206" t="str">
            <v>Oil-Gas</v>
          </cell>
          <cell r="C2206" t="str">
            <v>2. Middle Value</v>
          </cell>
          <cell r="D2206" t="str">
            <v>BN-POFD B3-BN4</v>
          </cell>
          <cell r="E2206" t="str">
            <v>BN</v>
          </cell>
          <cell r="F2206" t="str">
            <v>E2. Under Development</v>
          </cell>
          <cell r="G2206" t="str">
            <v>PT PERTAMINA HULU ENERGI OFFSHORE NORTH WEST JAVA</v>
          </cell>
          <cell r="H2206">
            <v>46.216000000000001</v>
          </cell>
          <cell r="I2206">
            <v>1.0880000000000001</v>
          </cell>
          <cell r="K2206">
            <v>2800</v>
          </cell>
          <cell r="L2206">
            <v>81.400000000000006</v>
          </cell>
          <cell r="Q2206">
            <v>0.25827709999999998</v>
          </cell>
          <cell r="R2206">
            <v>101.7256</v>
          </cell>
          <cell r="S2206">
            <v>0.4994982</v>
          </cell>
          <cell r="T2206">
            <v>0.70892469999999996</v>
          </cell>
          <cell r="U2206">
            <v>9.3035821572524213</v>
          </cell>
          <cell r="V2206">
            <v>1.2559782908729224E-2</v>
          </cell>
          <cell r="AA2206">
            <v>128.04849999999999</v>
          </cell>
          <cell r="AB2206">
            <v>24.144929999999999</v>
          </cell>
          <cell r="AC2206">
            <v>0.3258585</v>
          </cell>
          <cell r="AD2206">
            <v>15.059876436</v>
          </cell>
          <cell r="AE2206">
            <v>1.1827289999999999</v>
          </cell>
          <cell r="AF2206">
            <v>450.4332</v>
          </cell>
        </row>
        <row r="2207">
          <cell r="A2207" t="str">
            <v>BN-POFD B3-BN43. High Value</v>
          </cell>
          <cell r="B2207" t="str">
            <v>Oil-Gas</v>
          </cell>
          <cell r="C2207" t="str">
            <v>3. High Value</v>
          </cell>
          <cell r="D2207" t="str">
            <v>BN-POFD B3-BN4</v>
          </cell>
          <cell r="E2207" t="str">
            <v>BN</v>
          </cell>
          <cell r="F2207" t="str">
            <v>E2. Under Development</v>
          </cell>
          <cell r="G2207" t="str">
            <v>PT PERTAMINA HULU ENERGI OFFSHORE NORTH WEST JAVA</v>
          </cell>
          <cell r="H2207">
            <v>46.216000000000001</v>
          </cell>
          <cell r="I2207">
            <v>1.2450000000000001</v>
          </cell>
          <cell r="K2207">
            <v>2800</v>
          </cell>
          <cell r="L2207">
            <v>81.400000000000006</v>
          </cell>
          <cell r="Q2207">
            <v>0.25827709999999998</v>
          </cell>
          <cell r="R2207">
            <v>101.7256</v>
          </cell>
          <cell r="S2207">
            <v>0.4994982</v>
          </cell>
          <cell r="T2207">
            <v>0.70892469999999996</v>
          </cell>
          <cell r="U2207">
            <v>9.3035821572524213</v>
          </cell>
          <cell r="V2207">
            <v>1.2559782908729224E-2</v>
          </cell>
          <cell r="AA2207">
            <v>128.04849999999999</v>
          </cell>
          <cell r="AB2207">
            <v>24.144929999999999</v>
          </cell>
          <cell r="AC2207">
            <v>0.3258585</v>
          </cell>
          <cell r="AD2207">
            <v>15.059876436</v>
          </cell>
          <cell r="AE2207">
            <v>1.1827289999999999</v>
          </cell>
          <cell r="AF2207">
            <v>450.4332</v>
          </cell>
        </row>
        <row r="2208">
          <cell r="A2208" t="str">
            <v>E_MAIN - POFD E-MAIN1. Low Value</v>
          </cell>
          <cell r="B2208" t="str">
            <v>Oil-Gas</v>
          </cell>
          <cell r="C2208" t="str">
            <v>1. Low Value</v>
          </cell>
          <cell r="D2208" t="str">
            <v>E_MAIN - POFD E-MAIN</v>
          </cell>
          <cell r="E2208" t="str">
            <v>E_MAIN</v>
          </cell>
          <cell r="F2208" t="str">
            <v>E2. Under Development</v>
          </cell>
          <cell r="G2208" t="str">
            <v>PT PERTAMINA HULU ENERGI OFFSHORE NORTH WEST JAVA</v>
          </cell>
          <cell r="H2208">
            <v>25</v>
          </cell>
          <cell r="I2208">
            <v>1.8859999999999999</v>
          </cell>
          <cell r="Q2208">
            <v>0.34228259999999999</v>
          </cell>
          <cell r="R2208">
            <v>126.3486</v>
          </cell>
          <cell r="S2208">
            <v>0.6991754</v>
          </cell>
          <cell r="T2208">
            <v>0.77466740000000001</v>
          </cell>
          <cell r="U2208">
            <v>23.423763581805868</v>
          </cell>
          <cell r="V2208">
            <v>3.1621947387603141E-2</v>
          </cell>
          <cell r="AA2208">
            <v>21.426400000000001</v>
          </cell>
          <cell r="AB2208">
            <v>14.259230000000001</v>
          </cell>
          <cell r="AC2208">
            <v>0.3486397</v>
          </cell>
          <cell r="AD2208">
            <v>8.7159925000000005</v>
          </cell>
          <cell r="AE2208">
            <v>10.85436</v>
          </cell>
          <cell r="AF2208">
            <v>27.387329999999999</v>
          </cell>
        </row>
        <row r="2209">
          <cell r="A2209" t="str">
            <v>E_MAIN - POFD E-MAIN2. Middle Value</v>
          </cell>
          <cell r="B2209" t="str">
            <v>Oil-Gas</v>
          </cell>
          <cell r="C2209" t="str">
            <v>2. Middle Value</v>
          </cell>
          <cell r="D2209" t="str">
            <v>E_MAIN - POFD E-MAIN</v>
          </cell>
          <cell r="E2209" t="str">
            <v>E_MAIN</v>
          </cell>
          <cell r="F2209" t="str">
            <v>E2. Under Development</v>
          </cell>
          <cell r="G2209" t="str">
            <v>PT PERTAMINA HULU ENERGI OFFSHORE NORTH WEST JAVA</v>
          </cell>
          <cell r="H2209">
            <v>25</v>
          </cell>
          <cell r="I2209">
            <v>3.1030000000000002</v>
          </cell>
          <cell r="Q2209">
            <v>0.34228259999999999</v>
          </cell>
          <cell r="R2209">
            <v>126.3486</v>
          </cell>
          <cell r="S2209">
            <v>0.6991754</v>
          </cell>
          <cell r="T2209">
            <v>0.77466740000000001</v>
          </cell>
          <cell r="U2209">
            <v>23.423763581805868</v>
          </cell>
          <cell r="V2209">
            <v>3.1621947387603141E-2</v>
          </cell>
          <cell r="AA2209">
            <v>21.426400000000001</v>
          </cell>
          <cell r="AB2209">
            <v>14.259230000000001</v>
          </cell>
          <cell r="AC2209">
            <v>0.3486397</v>
          </cell>
          <cell r="AD2209">
            <v>8.7159925000000005</v>
          </cell>
          <cell r="AE2209">
            <v>10.85436</v>
          </cell>
          <cell r="AF2209">
            <v>27.387329999999999</v>
          </cell>
        </row>
        <row r="2210">
          <cell r="A2210" t="str">
            <v>E_MAIN - POFD E-MAIN3. High Value</v>
          </cell>
          <cell r="B2210" t="str">
            <v>Oil-Gas</v>
          </cell>
          <cell r="C2210" t="str">
            <v>3. High Value</v>
          </cell>
          <cell r="D2210" t="str">
            <v>E_MAIN - POFD E-MAIN</v>
          </cell>
          <cell r="E2210" t="str">
            <v>E_MAIN</v>
          </cell>
          <cell r="F2210" t="str">
            <v>E2. Under Development</v>
          </cell>
          <cell r="G2210" t="str">
            <v>PT PERTAMINA HULU ENERGI OFFSHORE NORTH WEST JAVA</v>
          </cell>
          <cell r="H2210">
            <v>25</v>
          </cell>
          <cell r="I2210">
            <v>8.7319999999999993</v>
          </cell>
          <cell r="J2210">
            <v>0.34927999999999998</v>
          </cell>
          <cell r="Q2210">
            <v>0.34228259999999999</v>
          </cell>
          <cell r="R2210">
            <v>126.3486</v>
          </cell>
          <cell r="S2210">
            <v>0.6991754</v>
          </cell>
          <cell r="T2210">
            <v>0.77466740000000001</v>
          </cell>
          <cell r="U2210">
            <v>23.423763581805868</v>
          </cell>
          <cell r="V2210">
            <v>3.1621947387603141E-2</v>
          </cell>
          <cell r="AA2210">
            <v>21.426400000000001</v>
          </cell>
          <cell r="AB2210">
            <v>14.259230000000001</v>
          </cell>
          <cell r="AC2210">
            <v>0.3486397</v>
          </cell>
          <cell r="AD2210">
            <v>8.7159925000000005</v>
          </cell>
          <cell r="AE2210">
            <v>10.85436</v>
          </cell>
          <cell r="AF2210">
            <v>27.387329999999999</v>
          </cell>
        </row>
        <row r="2211">
          <cell r="A2211" t="str">
            <v>F_MAIN - POFD FOXTROT1. Low Value</v>
          </cell>
          <cell r="B2211" t="str">
            <v>Oil-Gas</v>
          </cell>
          <cell r="C2211" t="str">
            <v>1. Low Value</v>
          </cell>
          <cell r="D2211" t="str">
            <v>F_MAIN - POFD FOXTROT</v>
          </cell>
          <cell r="E2211" t="str">
            <v>F_MAIN</v>
          </cell>
          <cell r="F2211" t="str">
            <v>E2. Under Development</v>
          </cell>
          <cell r="G2211" t="str">
            <v>PT PERTAMINA HULU ENERGI OFFSHORE NORTH WEST JAVA</v>
          </cell>
          <cell r="H2211">
            <v>10.199999999999999</v>
          </cell>
          <cell r="I2211">
            <v>1.8740000000000001</v>
          </cell>
          <cell r="Q2211">
            <v>0.26300689999999999</v>
          </cell>
          <cell r="R2211">
            <v>192.6926</v>
          </cell>
          <cell r="S2211">
            <v>0.62703529999999996</v>
          </cell>
          <cell r="T2211">
            <v>0.81933840000000002</v>
          </cell>
          <cell r="U2211">
            <v>26.036792343711518</v>
          </cell>
          <cell r="V2211">
            <v>3.5149521329454883E-2</v>
          </cell>
          <cell r="AA2211">
            <v>58.734839999999998</v>
          </cell>
          <cell r="AB2211">
            <v>63.403640000000003</v>
          </cell>
          <cell r="AC2211">
            <v>0.20936440000000001</v>
          </cell>
          <cell r="AD2211">
            <v>2.13551688</v>
          </cell>
          <cell r="AE2211">
            <v>6.9500970000000004</v>
          </cell>
          <cell r="AF2211">
            <v>174.95959999999999</v>
          </cell>
        </row>
        <row r="2212">
          <cell r="A2212" t="str">
            <v>F_MAIN - POFD FOXTROT2. Middle Value</v>
          </cell>
          <cell r="B2212" t="str">
            <v>Oil-Gas</v>
          </cell>
          <cell r="C2212" t="str">
            <v>2. Middle Value</v>
          </cell>
          <cell r="D2212" t="str">
            <v>F_MAIN - POFD FOXTROT</v>
          </cell>
          <cell r="E2212" t="str">
            <v>F_MAIN</v>
          </cell>
          <cell r="F2212" t="str">
            <v>E2. Under Development</v>
          </cell>
          <cell r="G2212" t="str">
            <v>PT PERTAMINA HULU ENERGI OFFSHORE NORTH WEST JAVA</v>
          </cell>
          <cell r="H2212">
            <v>10.199999999999999</v>
          </cell>
          <cell r="I2212">
            <v>2.0209999999999999</v>
          </cell>
          <cell r="Q2212">
            <v>0.26300689999999999</v>
          </cell>
          <cell r="R2212">
            <v>192.6926</v>
          </cell>
          <cell r="S2212">
            <v>0.62703529999999996</v>
          </cell>
          <cell r="T2212">
            <v>0.81933840000000002</v>
          </cell>
          <cell r="U2212">
            <v>26.036792343711518</v>
          </cell>
          <cell r="V2212">
            <v>3.5149521329454883E-2</v>
          </cell>
          <cell r="AA2212">
            <v>58.734839999999998</v>
          </cell>
          <cell r="AB2212">
            <v>63.403640000000003</v>
          </cell>
          <cell r="AC2212">
            <v>0.20936440000000001</v>
          </cell>
          <cell r="AD2212">
            <v>2.13551688</v>
          </cell>
          <cell r="AE2212">
            <v>6.9500970000000004</v>
          </cell>
          <cell r="AF2212">
            <v>174.95959999999999</v>
          </cell>
        </row>
        <row r="2213">
          <cell r="A2213" t="str">
            <v>F_MAIN - POFD FOXTROT3. High Value</v>
          </cell>
          <cell r="B2213" t="str">
            <v>Oil-Gas</v>
          </cell>
          <cell r="C2213" t="str">
            <v>3. High Value</v>
          </cell>
          <cell r="D2213" t="str">
            <v>F_MAIN - POFD FOXTROT</v>
          </cell>
          <cell r="E2213" t="str">
            <v>F_MAIN</v>
          </cell>
          <cell r="F2213" t="str">
            <v>E2. Under Development</v>
          </cell>
          <cell r="G2213" t="str">
            <v>PT PERTAMINA HULU ENERGI OFFSHORE NORTH WEST JAVA</v>
          </cell>
          <cell r="H2213">
            <v>10.199999999999999</v>
          </cell>
          <cell r="I2213">
            <v>2.11</v>
          </cell>
          <cell r="J2213">
            <v>0.20686274509803923</v>
          </cell>
          <cell r="Q2213">
            <v>0.26300689999999999</v>
          </cell>
          <cell r="R2213">
            <v>192.6926</v>
          </cell>
          <cell r="S2213">
            <v>0.62703529999999996</v>
          </cell>
          <cell r="T2213">
            <v>0.81933840000000002</v>
          </cell>
          <cell r="U2213">
            <v>26.036792343711518</v>
          </cell>
          <cell r="V2213">
            <v>3.5149521329454883E-2</v>
          </cell>
          <cell r="AA2213">
            <v>58.734839999999998</v>
          </cell>
          <cell r="AB2213">
            <v>63.403640000000003</v>
          </cell>
          <cell r="AC2213">
            <v>0.20936440000000001</v>
          </cell>
          <cell r="AD2213">
            <v>2.13551688</v>
          </cell>
          <cell r="AE2213">
            <v>6.9500970000000004</v>
          </cell>
          <cell r="AF2213">
            <v>174.95959999999999</v>
          </cell>
        </row>
        <row r="2214">
          <cell r="A2214" t="str">
            <v>KL - POFD KL1. Low Value</v>
          </cell>
          <cell r="B2214" t="str">
            <v>Oil-Gas</v>
          </cell>
          <cell r="C2214" t="str">
            <v>1. Low Value</v>
          </cell>
          <cell r="D2214" t="str">
            <v>KL - POFD KL</v>
          </cell>
          <cell r="E2214" t="str">
            <v>KL</v>
          </cell>
          <cell r="F2214" t="str">
            <v>E2. Under Development</v>
          </cell>
          <cell r="G2214" t="str">
            <v>PT PERTAMINA HULU ENERGI OFFSHORE NORTH WEST JAVA</v>
          </cell>
          <cell r="H2214">
            <v>61</v>
          </cell>
          <cell r="I2214">
            <v>0.77500000000000002</v>
          </cell>
          <cell r="K2214">
            <v>5750</v>
          </cell>
          <cell r="L2214">
            <v>100.65</v>
          </cell>
          <cell r="Q2214">
            <v>0.22436</v>
          </cell>
          <cell r="R2214">
            <v>359.79849999999999</v>
          </cell>
          <cell r="S2214">
            <v>0.64128600000000002</v>
          </cell>
          <cell r="T2214">
            <v>0.82023080000000004</v>
          </cell>
          <cell r="U2214">
            <v>42.4612340445115</v>
          </cell>
          <cell r="V2214">
            <v>5.7322424053629778E-2</v>
          </cell>
          <cell r="AA2214">
            <v>68.145709999999994</v>
          </cell>
          <cell r="AB2214">
            <v>3.3977569999999999</v>
          </cell>
          <cell r="AC2214">
            <v>0.25424770000000002</v>
          </cell>
          <cell r="AD2214">
            <v>15.509109700000002</v>
          </cell>
          <cell r="AE2214">
            <v>3.4608210000000001</v>
          </cell>
          <cell r="AF2214">
            <v>15.532690000000001</v>
          </cell>
        </row>
        <row r="2215">
          <cell r="A2215" t="str">
            <v>KL - POFD KL2. Middle Value</v>
          </cell>
          <cell r="B2215" t="str">
            <v>Oil-Gas</v>
          </cell>
          <cell r="C2215" t="str">
            <v>2. Middle Value</v>
          </cell>
          <cell r="D2215" t="str">
            <v>KL - POFD KL</v>
          </cell>
          <cell r="E2215" t="str">
            <v>KL</v>
          </cell>
          <cell r="F2215" t="str">
            <v>E2. Under Development</v>
          </cell>
          <cell r="G2215" t="str">
            <v>PT PERTAMINA HULU ENERGI OFFSHORE NORTH WEST JAVA</v>
          </cell>
          <cell r="H2215">
            <v>180</v>
          </cell>
          <cell r="I2215">
            <v>0.998</v>
          </cell>
          <cell r="K2215">
            <v>5750</v>
          </cell>
          <cell r="L2215">
            <v>100.65</v>
          </cell>
          <cell r="Q2215">
            <v>0.22436</v>
          </cell>
          <cell r="R2215">
            <v>359.79849999999999</v>
          </cell>
          <cell r="S2215">
            <v>0.64128600000000002</v>
          </cell>
          <cell r="T2215">
            <v>0.82023080000000004</v>
          </cell>
          <cell r="U2215">
            <v>42.4612340445115</v>
          </cell>
          <cell r="V2215">
            <v>5.7322424053629778E-2</v>
          </cell>
          <cell r="AA2215">
            <v>68.145709999999994</v>
          </cell>
          <cell r="AB2215">
            <v>3.3977569999999999</v>
          </cell>
          <cell r="AC2215">
            <v>0.25424770000000002</v>
          </cell>
          <cell r="AD2215">
            <v>45.764586000000001</v>
          </cell>
          <cell r="AE2215">
            <v>3.4608210000000001</v>
          </cell>
          <cell r="AF2215">
            <v>15.532690000000001</v>
          </cell>
        </row>
        <row r="2216">
          <cell r="A2216" t="str">
            <v>KL - POFD KL3. High Value</v>
          </cell>
          <cell r="B2216" t="str">
            <v>Oil-Gas</v>
          </cell>
          <cell r="C2216" t="str">
            <v>3. High Value</v>
          </cell>
          <cell r="D2216" t="str">
            <v>KL - POFD KL</v>
          </cell>
          <cell r="E2216" t="str">
            <v>KL</v>
          </cell>
          <cell r="F2216" t="str">
            <v>E2. Under Development</v>
          </cell>
          <cell r="G2216" t="str">
            <v>PT PERTAMINA HULU ENERGI OFFSHORE NORTH WEST JAVA</v>
          </cell>
          <cell r="H2216">
            <v>180</v>
          </cell>
          <cell r="I2216">
            <v>1.2569999999999999</v>
          </cell>
          <cell r="K2216">
            <v>5750</v>
          </cell>
          <cell r="L2216">
            <v>100.65</v>
          </cell>
          <cell r="Q2216">
            <v>0.22436</v>
          </cell>
          <cell r="R2216">
            <v>359.79849999999999</v>
          </cell>
          <cell r="S2216">
            <v>0.64128600000000002</v>
          </cell>
          <cell r="T2216">
            <v>0.82023080000000004</v>
          </cell>
          <cell r="U2216">
            <v>42.4612340445115</v>
          </cell>
          <cell r="V2216">
            <v>5.7322424053629778E-2</v>
          </cell>
          <cell r="AA2216">
            <v>68.145709999999994</v>
          </cell>
          <cell r="AB2216">
            <v>3.3977569999999999</v>
          </cell>
          <cell r="AC2216">
            <v>0.25424770000000002</v>
          </cell>
          <cell r="AD2216">
            <v>45.764586000000001</v>
          </cell>
          <cell r="AE2216">
            <v>3.4608210000000001</v>
          </cell>
          <cell r="AF2216">
            <v>15.532690000000001</v>
          </cell>
        </row>
        <row r="2217">
          <cell r="A2217" t="str">
            <v>KLD - BASE1. Low Value</v>
          </cell>
          <cell r="B2217" t="str">
            <v>Oil-Gas</v>
          </cell>
          <cell r="C2217" t="str">
            <v>1. Low Value</v>
          </cell>
          <cell r="D2217" t="str">
            <v>KLD - BASE</v>
          </cell>
          <cell r="E2217" t="str">
            <v>KLD</v>
          </cell>
          <cell r="F2217" t="str">
            <v>E2. Under Development</v>
          </cell>
          <cell r="G2217" t="str">
            <v>PT PERTAMINA HULU ENERGI OFFSHORE NORTH WEST JAVA</v>
          </cell>
          <cell r="H2217">
            <v>20.100000000000001</v>
          </cell>
          <cell r="I2217">
            <v>0.42799999999999999</v>
          </cell>
          <cell r="K2217">
            <v>8500</v>
          </cell>
          <cell r="L2217">
            <v>105.05000000000001</v>
          </cell>
          <cell r="M2217">
            <v>0.25</v>
          </cell>
          <cell r="N2217">
            <v>350</v>
          </cell>
          <cell r="P2217" t="str">
            <v/>
          </cell>
          <cell r="Q2217">
            <v>0.2493583</v>
          </cell>
          <cell r="R2217">
            <v>296.33819999999997</v>
          </cell>
          <cell r="S2217">
            <v>0.7182598</v>
          </cell>
          <cell r="T2217">
            <v>0.95498499999999997</v>
          </cell>
          <cell r="U2217">
            <v>50.686181858841131</v>
          </cell>
          <cell r="V2217">
            <v>6.8426056744515282E-2</v>
          </cell>
          <cell r="X2217">
            <v>3.0771993179710271</v>
          </cell>
          <cell r="Z2217">
            <v>6.8794540856332542</v>
          </cell>
          <cell r="AA2217">
            <v>17.16198</v>
          </cell>
          <cell r="AB2217">
            <v>6.9380090000000001</v>
          </cell>
          <cell r="AC2217">
            <v>0.27829359999999997</v>
          </cell>
          <cell r="AD2217">
            <v>5.5937013599999998</v>
          </cell>
          <cell r="AE2217">
            <v>9.6892700000000005</v>
          </cell>
          <cell r="AF2217">
            <v>3.0735839999999999</v>
          </cell>
        </row>
        <row r="2218">
          <cell r="A2218" t="str">
            <v>KLD - BASE2. Middle Value</v>
          </cell>
          <cell r="B2218" t="str">
            <v>Oil-Gas</v>
          </cell>
          <cell r="C2218" t="str">
            <v>2. Middle Value</v>
          </cell>
          <cell r="D2218" t="str">
            <v>KLD - BASE</v>
          </cell>
          <cell r="E2218" t="str">
            <v>KLD</v>
          </cell>
          <cell r="F2218" t="str">
            <v>E2. Under Development</v>
          </cell>
          <cell r="G2218" t="str">
            <v>PT PERTAMINA HULU ENERGI OFFSHORE NORTH WEST JAVA</v>
          </cell>
          <cell r="H2218">
            <v>22</v>
          </cell>
          <cell r="I2218">
            <v>0.44</v>
          </cell>
          <cell r="K2218">
            <v>8500</v>
          </cell>
          <cell r="L2218">
            <v>105.05000000000001</v>
          </cell>
          <cell r="M2218">
            <v>0.25</v>
          </cell>
          <cell r="N2218">
            <v>350</v>
          </cell>
          <cell r="P2218" t="str">
            <v/>
          </cell>
          <cell r="Q2218">
            <v>0.2493583</v>
          </cell>
          <cell r="R2218">
            <v>296.33819999999997</v>
          </cell>
          <cell r="S2218">
            <v>0.7182598</v>
          </cell>
          <cell r="T2218">
            <v>0.95498499999999997</v>
          </cell>
          <cell r="U2218">
            <v>50.686181858841131</v>
          </cell>
          <cell r="V2218">
            <v>6.8426056744515282E-2</v>
          </cell>
          <cell r="X2218">
            <v>3.0771993179710271</v>
          </cell>
          <cell r="Z2218">
            <v>6.8794540856332542</v>
          </cell>
          <cell r="AA2218">
            <v>17.16198</v>
          </cell>
          <cell r="AB2218">
            <v>6.9380090000000001</v>
          </cell>
          <cell r="AC2218">
            <v>0.27829359999999997</v>
          </cell>
          <cell r="AD2218">
            <v>6.1224591999999998</v>
          </cell>
          <cell r="AE2218">
            <v>9.6892700000000005</v>
          </cell>
          <cell r="AF2218">
            <v>3.0735839999999999</v>
          </cell>
        </row>
        <row r="2219">
          <cell r="A2219" t="str">
            <v>KLD - BASE3. High Value</v>
          </cell>
          <cell r="B2219" t="str">
            <v>Oil-Gas</v>
          </cell>
          <cell r="C2219" t="str">
            <v>3. High Value</v>
          </cell>
          <cell r="D2219" t="str">
            <v>KLD - BASE</v>
          </cell>
          <cell r="E2219" t="str">
            <v>KLD</v>
          </cell>
          <cell r="F2219" t="str">
            <v>E2. Under Development</v>
          </cell>
          <cell r="G2219" t="str">
            <v>PT PERTAMINA HULU ENERGI OFFSHORE NORTH WEST JAVA</v>
          </cell>
          <cell r="H2219">
            <v>28</v>
          </cell>
          <cell r="I2219">
            <v>0.59</v>
          </cell>
          <cell r="K2219">
            <v>8500</v>
          </cell>
          <cell r="L2219">
            <v>105.05000000000001</v>
          </cell>
          <cell r="M2219">
            <v>0.25</v>
          </cell>
          <cell r="N2219">
            <v>350</v>
          </cell>
          <cell r="P2219" t="str">
            <v/>
          </cell>
          <cell r="Q2219">
            <v>0.2493583</v>
          </cell>
          <cell r="R2219">
            <v>296.33819999999997</v>
          </cell>
          <cell r="S2219">
            <v>0.7182598</v>
          </cell>
          <cell r="T2219">
            <v>0.95498499999999997</v>
          </cell>
          <cell r="U2219">
            <v>50.686181858841131</v>
          </cell>
          <cell r="V2219">
            <v>6.8426056744515282E-2</v>
          </cell>
          <cell r="X2219">
            <v>3.0771993179710271</v>
          </cell>
          <cell r="Z2219">
            <v>6.8794540856332542</v>
          </cell>
          <cell r="AA2219">
            <v>17.16198</v>
          </cell>
          <cell r="AB2219">
            <v>6.9380090000000001</v>
          </cell>
          <cell r="AC2219">
            <v>0.27829359999999997</v>
          </cell>
          <cell r="AD2219">
            <v>7.7922207999999991</v>
          </cell>
          <cell r="AE2219">
            <v>9.6892700000000005</v>
          </cell>
          <cell r="AF2219">
            <v>3.0735839999999999</v>
          </cell>
        </row>
        <row r="2220">
          <cell r="A2220" t="str">
            <v>KLD - POD KLD1. Low Value</v>
          </cell>
          <cell r="B2220" t="str">
            <v>Oil-Gas</v>
          </cell>
          <cell r="C2220" t="str">
            <v>1. Low Value</v>
          </cell>
          <cell r="D2220" t="str">
            <v>KLD - POD KLD</v>
          </cell>
          <cell r="E2220" t="str">
            <v>KLD</v>
          </cell>
          <cell r="F2220" t="str">
            <v>E2. Under Development</v>
          </cell>
          <cell r="G2220" t="str">
            <v>PT PERTAMINA HULU ENERGI OFFSHORE NORTH WEST JAVA</v>
          </cell>
          <cell r="H2220">
            <v>20.100000000000001</v>
          </cell>
          <cell r="K2220">
            <v>8500</v>
          </cell>
          <cell r="L2220">
            <v>105.05000000000001</v>
          </cell>
          <cell r="M2220">
            <v>0.25</v>
          </cell>
          <cell r="N2220">
            <v>350</v>
          </cell>
          <cell r="P2220" t="str">
            <v/>
          </cell>
          <cell r="Q2220">
            <v>0.2493583</v>
          </cell>
          <cell r="R2220">
            <v>296.33819999999997</v>
          </cell>
          <cell r="S2220">
            <v>0.7182598</v>
          </cell>
          <cell r="T2220">
            <v>0.95498499999999997</v>
          </cell>
          <cell r="U2220">
            <v>50.686181858841131</v>
          </cell>
          <cell r="V2220">
            <v>6.8426056744515282E-2</v>
          </cell>
          <cell r="X2220">
            <v>3.0771993179710271</v>
          </cell>
          <cell r="Z2220">
            <v>6.8794540856332542</v>
          </cell>
          <cell r="AA2220">
            <v>17.16198</v>
          </cell>
          <cell r="AB2220">
            <v>6.9380090000000001</v>
          </cell>
          <cell r="AC2220">
            <v>0.27829359999999997</v>
          </cell>
          <cell r="AD2220">
            <v>5.5937013599999998</v>
          </cell>
          <cell r="AE2220">
            <v>9.6892700000000005</v>
          </cell>
          <cell r="AF2220">
            <v>3.0735839999999999</v>
          </cell>
        </row>
        <row r="2221">
          <cell r="A2221" t="str">
            <v>KLD - POD KLD2. Middle Value</v>
          </cell>
          <cell r="B2221" t="str">
            <v>Oil-Gas</v>
          </cell>
          <cell r="C2221" t="str">
            <v>2. Middle Value</v>
          </cell>
          <cell r="D2221" t="str">
            <v>KLD - POD KLD</v>
          </cell>
          <cell r="E2221" t="str">
            <v>KLD</v>
          </cell>
          <cell r="F2221" t="str">
            <v>E2. Under Development</v>
          </cell>
          <cell r="G2221" t="str">
            <v>PT PERTAMINA HULU ENERGI OFFSHORE NORTH WEST JAVA</v>
          </cell>
          <cell r="H2221">
            <v>22</v>
          </cell>
          <cell r="K2221">
            <v>8500</v>
          </cell>
          <cell r="L2221">
            <v>105.05000000000001</v>
          </cell>
          <cell r="M2221">
            <v>0.25</v>
          </cell>
          <cell r="N2221">
            <v>350</v>
          </cell>
          <cell r="P2221" t="str">
            <v/>
          </cell>
          <cell r="Q2221">
            <v>0.2493583</v>
          </cell>
          <cell r="R2221">
            <v>296.33819999999997</v>
          </cell>
          <cell r="S2221">
            <v>0.7182598</v>
          </cell>
          <cell r="T2221">
            <v>0.95498499999999997</v>
          </cell>
          <cell r="U2221">
            <v>50.686181858841131</v>
          </cell>
          <cell r="V2221">
            <v>6.8426056744515282E-2</v>
          </cell>
          <cell r="X2221">
            <v>3.0771993179710271</v>
          </cell>
          <cell r="Z2221">
            <v>6.8794540856332542</v>
          </cell>
          <cell r="AA2221">
            <v>17.16198</v>
          </cell>
          <cell r="AB2221">
            <v>6.9380090000000001</v>
          </cell>
          <cell r="AC2221">
            <v>0.27829359999999997</v>
          </cell>
          <cell r="AD2221">
            <v>6.1224591999999998</v>
          </cell>
          <cell r="AE2221">
            <v>9.6892700000000005</v>
          </cell>
          <cell r="AF2221">
            <v>3.0735839999999999</v>
          </cell>
        </row>
        <row r="2222">
          <cell r="A2222" t="str">
            <v>KLD - POD KLD3. High Value</v>
          </cell>
          <cell r="B2222" t="str">
            <v>Oil-Gas</v>
          </cell>
          <cell r="C2222" t="str">
            <v>3. High Value</v>
          </cell>
          <cell r="D2222" t="str">
            <v>KLD - POD KLD</v>
          </cell>
          <cell r="E2222" t="str">
            <v>KLD</v>
          </cell>
          <cell r="F2222" t="str">
            <v>E2. Under Development</v>
          </cell>
          <cell r="G2222" t="str">
            <v>PT PERTAMINA HULU ENERGI OFFSHORE NORTH WEST JAVA</v>
          </cell>
          <cell r="H2222">
            <v>28</v>
          </cell>
          <cell r="K2222">
            <v>8500</v>
          </cell>
          <cell r="L2222">
            <v>105.05000000000001</v>
          </cell>
          <cell r="M2222">
            <v>0.25</v>
          </cell>
          <cell r="N2222">
            <v>350</v>
          </cell>
          <cell r="P2222" t="str">
            <v/>
          </cell>
          <cell r="Q2222">
            <v>0.2493583</v>
          </cell>
          <cell r="R2222">
            <v>296.33819999999997</v>
          </cell>
          <cell r="S2222">
            <v>0.7182598</v>
          </cell>
          <cell r="T2222">
            <v>0.95498499999999997</v>
          </cell>
          <cell r="U2222">
            <v>50.686181858841131</v>
          </cell>
          <cell r="V2222">
            <v>6.8426056744515282E-2</v>
          </cell>
          <cell r="X2222">
            <v>3.0771993179710271</v>
          </cell>
          <cell r="Z2222">
            <v>6.8794540856332542</v>
          </cell>
          <cell r="AA2222">
            <v>17.16198</v>
          </cell>
          <cell r="AB2222">
            <v>6.9380090000000001</v>
          </cell>
          <cell r="AC2222">
            <v>0.27829359999999997</v>
          </cell>
          <cell r="AD2222">
            <v>7.7922207999999991</v>
          </cell>
          <cell r="AE2222">
            <v>9.6892700000000005</v>
          </cell>
          <cell r="AF2222">
            <v>3.0735839999999999</v>
          </cell>
        </row>
        <row r="2223">
          <cell r="A2223" t="str">
            <v>L - POFD LIMA1. Low Value</v>
          </cell>
          <cell r="B2223" t="str">
            <v>Oil-Gas</v>
          </cell>
          <cell r="C2223" t="str">
            <v>1. Low Value</v>
          </cell>
          <cell r="D2223" t="str">
            <v>L - POFD LIMA</v>
          </cell>
          <cell r="E2223" t="str">
            <v>L</v>
          </cell>
          <cell r="F2223" t="str">
            <v>E2. Under Development</v>
          </cell>
          <cell r="G2223" t="str">
            <v>PT PERTAMINA HULU ENERGI OFFSHORE NORTH WEST JAVA</v>
          </cell>
          <cell r="H2223">
            <v>305</v>
          </cell>
          <cell r="I2223">
            <v>0.94899999999999995</v>
          </cell>
          <cell r="K2223">
            <v>4000</v>
          </cell>
          <cell r="L2223">
            <v>81.400000000000006</v>
          </cell>
          <cell r="Q2223">
            <v>0.17554719999999999</v>
          </cell>
          <cell r="R2223">
            <v>75.501760000000004</v>
          </cell>
          <cell r="S2223">
            <v>0.68377220000000005</v>
          </cell>
          <cell r="T2223">
            <v>0.79745460000000001</v>
          </cell>
          <cell r="U2223">
            <v>7.2271719827123535</v>
          </cell>
          <cell r="V2223">
            <v>9.7566410026441314E-3</v>
          </cell>
          <cell r="AA2223">
            <v>33.364989999999999</v>
          </cell>
          <cell r="AB2223">
            <v>6.6406919999999996</v>
          </cell>
          <cell r="AC2223">
            <v>0.34067750000000002</v>
          </cell>
          <cell r="AD2223">
            <v>103.9066375</v>
          </cell>
          <cell r="AE2223">
            <v>13.94369</v>
          </cell>
          <cell r="AF2223">
            <v>21.431239999999999</v>
          </cell>
        </row>
        <row r="2224">
          <cell r="A2224" t="str">
            <v>L - POFD LIMA2. Middle Value</v>
          </cell>
          <cell r="B2224" t="str">
            <v>Oil-Gas</v>
          </cell>
          <cell r="C2224" t="str">
            <v>2. Middle Value</v>
          </cell>
          <cell r="D2224" t="str">
            <v>L - POFD LIMA</v>
          </cell>
          <cell r="E2224" t="str">
            <v>L</v>
          </cell>
          <cell r="F2224" t="str">
            <v>E2. Under Development</v>
          </cell>
          <cell r="G2224" t="str">
            <v>PT PERTAMINA HULU ENERGI OFFSHORE NORTH WEST JAVA</v>
          </cell>
          <cell r="H2224">
            <v>305</v>
          </cell>
          <cell r="I2224">
            <v>1.381</v>
          </cell>
          <cell r="K2224">
            <v>4000</v>
          </cell>
          <cell r="L2224">
            <v>81.400000000000006</v>
          </cell>
          <cell r="Q2224">
            <v>0.17554719999999999</v>
          </cell>
          <cell r="R2224">
            <v>75.501760000000004</v>
          </cell>
          <cell r="S2224">
            <v>0.68377220000000005</v>
          </cell>
          <cell r="T2224">
            <v>0.79745460000000001</v>
          </cell>
          <cell r="U2224">
            <v>7.2271719827123535</v>
          </cell>
          <cell r="V2224">
            <v>9.7566410026441314E-3</v>
          </cell>
          <cell r="AA2224">
            <v>33.364989999999999</v>
          </cell>
          <cell r="AB2224">
            <v>6.6406919999999996</v>
          </cell>
          <cell r="AC2224">
            <v>0.34067750000000002</v>
          </cell>
          <cell r="AD2224">
            <v>103.9066375</v>
          </cell>
          <cell r="AE2224">
            <v>13.94369</v>
          </cell>
          <cell r="AF2224">
            <v>21.431239999999999</v>
          </cell>
        </row>
        <row r="2225">
          <cell r="A2225" t="str">
            <v>L - POFD LIMA3. High Value</v>
          </cell>
          <cell r="B2225" t="str">
            <v>Oil-Gas</v>
          </cell>
          <cell r="C2225" t="str">
            <v>3. High Value</v>
          </cell>
          <cell r="D2225" t="str">
            <v>L - POFD LIMA</v>
          </cell>
          <cell r="E2225" t="str">
            <v>L</v>
          </cell>
          <cell r="F2225" t="str">
            <v>E2. Under Development</v>
          </cell>
          <cell r="G2225" t="str">
            <v>PT PERTAMINA HULU ENERGI OFFSHORE NORTH WEST JAVA</v>
          </cell>
          <cell r="H2225">
            <v>305</v>
          </cell>
          <cell r="I2225">
            <v>1.865</v>
          </cell>
          <cell r="K2225">
            <v>4000</v>
          </cell>
          <cell r="L2225">
            <v>81.400000000000006</v>
          </cell>
          <cell r="Q2225">
            <v>0.17554719999999999</v>
          </cell>
          <cell r="R2225">
            <v>75.501760000000004</v>
          </cell>
          <cell r="S2225">
            <v>0.68377220000000005</v>
          </cell>
          <cell r="T2225">
            <v>0.79745460000000001</v>
          </cell>
          <cell r="U2225">
            <v>7.2271719827123535</v>
          </cell>
          <cell r="V2225">
            <v>9.7566410026441314E-3</v>
          </cell>
          <cell r="AA2225">
            <v>33.364989999999999</v>
          </cell>
          <cell r="AB2225">
            <v>6.6406919999999996</v>
          </cell>
          <cell r="AC2225">
            <v>0.34067750000000002</v>
          </cell>
          <cell r="AD2225">
            <v>103.9066375</v>
          </cell>
          <cell r="AE2225">
            <v>13.94369</v>
          </cell>
          <cell r="AF2225">
            <v>21.431239999999999</v>
          </cell>
        </row>
        <row r="2226">
          <cell r="A2226" t="str">
            <v>LL - POFD LIMA1. Low Value</v>
          </cell>
          <cell r="B2226" t="str">
            <v>Oil-Gas</v>
          </cell>
          <cell r="C2226" t="str">
            <v>1. Low Value</v>
          </cell>
          <cell r="D2226" t="str">
            <v>LL - POFD LIMA</v>
          </cell>
          <cell r="E2226" t="str">
            <v>LL</v>
          </cell>
          <cell r="F2226" t="str">
            <v>E2. Under Development</v>
          </cell>
          <cell r="G2226" t="str">
            <v>PT PERTAMINA HULU ENERGI OFFSHORE NORTH WEST JAVA</v>
          </cell>
          <cell r="H2226">
            <v>610</v>
          </cell>
          <cell r="I2226">
            <v>5.3460000000000001</v>
          </cell>
          <cell r="K2226">
            <v>4000</v>
          </cell>
          <cell r="L2226">
            <v>81.400000000000006</v>
          </cell>
          <cell r="Q2226">
            <v>0.19022459999999999</v>
          </cell>
          <cell r="R2226">
            <v>65.233230000000006</v>
          </cell>
          <cell r="S2226">
            <v>0.64959679999999997</v>
          </cell>
          <cell r="T2226">
            <v>0.80587120000000001</v>
          </cell>
          <cell r="U2226">
            <v>6.4959859175455694</v>
          </cell>
          <cell r="V2226">
            <v>8.7695439803188221E-3</v>
          </cell>
          <cell r="AA2226">
            <v>37.033250000000002</v>
          </cell>
          <cell r="AB2226">
            <v>52.307220000000001</v>
          </cell>
          <cell r="AC2226">
            <v>0.28566649999999999</v>
          </cell>
          <cell r="AD2226">
            <v>174.25656499999999</v>
          </cell>
          <cell r="AE2226">
            <v>10.97125</v>
          </cell>
          <cell r="AF2226">
            <v>277.58350000000002</v>
          </cell>
        </row>
        <row r="2227">
          <cell r="A2227" t="str">
            <v>LL - POFD LIMA2. Middle Value</v>
          </cell>
          <cell r="B2227" t="str">
            <v>Oil-Gas</v>
          </cell>
          <cell r="C2227" t="str">
            <v>2. Middle Value</v>
          </cell>
          <cell r="D2227" t="str">
            <v>LL - POFD LIMA</v>
          </cell>
          <cell r="E2227" t="str">
            <v>LL</v>
          </cell>
          <cell r="F2227" t="str">
            <v>E2. Under Development</v>
          </cell>
          <cell r="G2227" t="str">
            <v>PT PERTAMINA HULU ENERGI OFFSHORE NORTH WEST JAVA</v>
          </cell>
          <cell r="H2227">
            <v>610</v>
          </cell>
          <cell r="I2227">
            <v>10.11</v>
          </cell>
          <cell r="K2227">
            <v>4000</v>
          </cell>
          <cell r="L2227">
            <v>81.400000000000006</v>
          </cell>
          <cell r="Q2227">
            <v>0.19022459999999999</v>
          </cell>
          <cell r="R2227">
            <v>65.233230000000006</v>
          </cell>
          <cell r="S2227">
            <v>0.64959679999999997</v>
          </cell>
          <cell r="T2227">
            <v>0.80587120000000001</v>
          </cell>
          <cell r="U2227">
            <v>6.4959859175455694</v>
          </cell>
          <cell r="V2227">
            <v>8.7695439803188221E-3</v>
          </cell>
          <cell r="AA2227">
            <v>37.033250000000002</v>
          </cell>
          <cell r="AB2227">
            <v>52.307220000000001</v>
          </cell>
          <cell r="AC2227">
            <v>0.28566649999999999</v>
          </cell>
          <cell r="AD2227">
            <v>174.25656499999999</v>
          </cell>
          <cell r="AE2227">
            <v>10.97125</v>
          </cell>
          <cell r="AF2227">
            <v>277.58350000000002</v>
          </cell>
        </row>
        <row r="2228">
          <cell r="A2228" t="str">
            <v>LL - POFD LIMA3. High Value</v>
          </cell>
          <cell r="B2228" t="str">
            <v>Oil-Gas</v>
          </cell>
          <cell r="C2228" t="str">
            <v>3. High Value</v>
          </cell>
          <cell r="D2228" t="str">
            <v>LL - POFD LIMA</v>
          </cell>
          <cell r="E2228" t="str">
            <v>LL</v>
          </cell>
          <cell r="F2228" t="str">
            <v>E2. Under Development</v>
          </cell>
          <cell r="G2228" t="str">
            <v>PT PERTAMINA HULU ENERGI OFFSHORE NORTH WEST JAVA</v>
          </cell>
          <cell r="H2228">
            <v>610</v>
          </cell>
          <cell r="I2228">
            <v>16.564</v>
          </cell>
          <cell r="K2228">
            <v>4000</v>
          </cell>
          <cell r="L2228">
            <v>81.400000000000006</v>
          </cell>
          <cell r="Q2228">
            <v>0.19022459999999999</v>
          </cell>
          <cell r="R2228">
            <v>65.233230000000006</v>
          </cell>
          <cell r="S2228">
            <v>0.64959679999999997</v>
          </cell>
          <cell r="T2228">
            <v>0.80587120000000001</v>
          </cell>
          <cell r="U2228">
            <v>6.4959859175455694</v>
          </cell>
          <cell r="V2228">
            <v>8.7695439803188221E-3</v>
          </cell>
          <cell r="AA2228">
            <v>37.033250000000002</v>
          </cell>
          <cell r="AB2228">
            <v>52.307220000000001</v>
          </cell>
          <cell r="AC2228">
            <v>0.28566649999999999</v>
          </cell>
          <cell r="AD2228">
            <v>174.25656499999999</v>
          </cell>
          <cell r="AE2228">
            <v>10.97125</v>
          </cell>
          <cell r="AF2228">
            <v>277.58350000000002</v>
          </cell>
        </row>
        <row r="2229">
          <cell r="A2229" t="str">
            <v>SUBAN BARU - BASE3. High Value</v>
          </cell>
          <cell r="B2229" t="str">
            <v>Oil-Gas</v>
          </cell>
          <cell r="C2229" t="str">
            <v>3. High Value</v>
          </cell>
          <cell r="D2229" t="str">
            <v>SUBAN BARU - BASE</v>
          </cell>
          <cell r="E2229" t="str">
            <v>SUBAN BARU</v>
          </cell>
          <cell r="F2229" t="str">
            <v>E0. On Production</v>
          </cell>
          <cell r="G2229" t="str">
            <v>CONOCOPHILLIPS (GRISSIK) LTD.</v>
          </cell>
          <cell r="H2229">
            <v>7</v>
          </cell>
          <cell r="K2229">
            <v>2051</v>
          </cell>
          <cell r="L2229">
            <v>88.550000000000011</v>
          </cell>
          <cell r="M2229">
            <v>0.24</v>
          </cell>
          <cell r="N2229">
            <v>2</v>
          </cell>
          <cell r="P2229" t="str">
            <v/>
          </cell>
          <cell r="Q2229">
            <v>0.24007629999999999</v>
          </cell>
          <cell r="R2229">
            <v>88.46696</v>
          </cell>
          <cell r="S2229">
            <v>0.68459590000000003</v>
          </cell>
          <cell r="T2229">
            <v>0.59497429999999996</v>
          </cell>
          <cell r="U2229">
            <v>8.6509319067634536</v>
          </cell>
          <cell r="V2229">
            <v>1.1678708788791533E-2</v>
          </cell>
          <cell r="AA2229">
            <v>33.948360000000001</v>
          </cell>
          <cell r="AB2229">
            <v>6.6192830000000002</v>
          </cell>
          <cell r="AC2229">
            <v>0.35157749999999999</v>
          </cell>
          <cell r="AD2229">
            <v>2.4610425</v>
          </cell>
          <cell r="AE2229">
            <v>7.2780500000000004</v>
          </cell>
          <cell r="AF2229">
            <v>9.6189339999999994</v>
          </cell>
        </row>
        <row r="2230">
          <cell r="A2230" t="str">
            <v>SUMPAL PHASE 11. Low Value</v>
          </cell>
          <cell r="B2230" t="str">
            <v>Gas</v>
          </cell>
          <cell r="C2230" t="str">
            <v>1. Low Value</v>
          </cell>
          <cell r="D2230" t="str">
            <v>SUMPAL PHASE 1</v>
          </cell>
          <cell r="E2230" t="str">
            <v>SUMPAL</v>
          </cell>
          <cell r="F2230" t="str">
            <v>E0. On Production</v>
          </cell>
          <cell r="G2230" t="str">
            <v>CONOCOPHILLIPS (GRISSIK) LTD.</v>
          </cell>
          <cell r="H2230">
            <v>1326</v>
          </cell>
          <cell r="K2230">
            <v>7060</v>
          </cell>
          <cell r="L2230">
            <v>155.65</v>
          </cell>
          <cell r="M2230">
            <v>4.9500000000000002E-2</v>
          </cell>
          <cell r="N2230" t="str">
            <v/>
          </cell>
          <cell r="P2230" t="str">
            <v/>
          </cell>
          <cell r="Q2230">
            <v>5.5629459999999999E-2</v>
          </cell>
          <cell r="R2230">
            <v>8.8223579999999995</v>
          </cell>
          <cell r="S2230">
            <v>0.2834989</v>
          </cell>
          <cell r="T2230">
            <v>1.447611</v>
          </cell>
          <cell r="U2230">
            <v>0.20141544667531017</v>
          </cell>
          <cell r="V2230">
            <v>2.7190970552505085E-4</v>
          </cell>
          <cell r="AA2230">
            <v>296.08069999999998</v>
          </cell>
          <cell r="AB2230">
            <v>20.03209</v>
          </cell>
          <cell r="AC2230">
            <v>0.40940989999999999</v>
          </cell>
          <cell r="AD2230">
            <v>542.87752739999996</v>
          </cell>
          <cell r="AE2230">
            <v>15.77178</v>
          </cell>
          <cell r="AF2230">
            <v>143.4759</v>
          </cell>
        </row>
        <row r="2231">
          <cell r="A2231" t="str">
            <v>SUMPAL PHASE 12. Middle Value</v>
          </cell>
          <cell r="B2231" t="str">
            <v>Gas</v>
          </cell>
          <cell r="C2231" t="str">
            <v>2. Middle Value</v>
          </cell>
          <cell r="D2231" t="str">
            <v>SUMPAL PHASE 1</v>
          </cell>
          <cell r="E2231" t="str">
            <v>SUMPAL</v>
          </cell>
          <cell r="F2231" t="str">
            <v>E0. On Production</v>
          </cell>
          <cell r="G2231" t="str">
            <v>CONOCOPHILLIPS (GRISSIK) LTD.</v>
          </cell>
          <cell r="H2231">
            <v>1550</v>
          </cell>
          <cell r="K2231">
            <v>7060</v>
          </cell>
          <cell r="L2231">
            <v>155.65</v>
          </cell>
          <cell r="M2231">
            <v>4.9500000000000002E-2</v>
          </cell>
          <cell r="N2231" t="str">
            <v/>
          </cell>
          <cell r="P2231" t="str">
            <v/>
          </cell>
          <cell r="Q2231">
            <v>5.5629459999999999E-2</v>
          </cell>
          <cell r="R2231">
            <v>8.8223579999999995</v>
          </cell>
          <cell r="S2231">
            <v>0.2834989</v>
          </cell>
          <cell r="T2231">
            <v>1.447611</v>
          </cell>
          <cell r="U2231">
            <v>0.20141544667531017</v>
          </cell>
          <cell r="V2231">
            <v>2.7190970552505085E-4</v>
          </cell>
          <cell r="AA2231">
            <v>296.08069999999998</v>
          </cell>
          <cell r="AB2231">
            <v>20.03209</v>
          </cell>
          <cell r="AC2231">
            <v>0.40940989999999999</v>
          </cell>
          <cell r="AD2231">
            <v>634.58534499999996</v>
          </cell>
          <cell r="AE2231">
            <v>15.77178</v>
          </cell>
          <cell r="AF2231">
            <v>143.4759</v>
          </cell>
        </row>
        <row r="2232">
          <cell r="A2232" t="str">
            <v>YY - BASE1. Low Value</v>
          </cell>
          <cell r="B2232" t="str">
            <v>Oil-Gas</v>
          </cell>
          <cell r="C2232" t="str">
            <v>1. Low Value</v>
          </cell>
          <cell r="D2232" t="str">
            <v>YY - BASE</v>
          </cell>
          <cell r="E2232" t="str">
            <v>YY</v>
          </cell>
          <cell r="F2232" t="str">
            <v>E2. Under Development</v>
          </cell>
          <cell r="G2232" t="str">
            <v>PT PERTAMINA HULU ENERGI OFFSHORE NORTH WEST JAVA</v>
          </cell>
          <cell r="H2232">
            <v>49.491999999999997</v>
          </cell>
          <cell r="K2232">
            <v>8380</v>
          </cell>
          <cell r="L2232">
            <v>139.15</v>
          </cell>
          <cell r="M2232">
            <v>0.26</v>
          </cell>
          <cell r="N2232" t="str">
            <v/>
          </cell>
          <cell r="P2232" t="str">
            <v/>
          </cell>
          <cell r="Q2232">
            <v>0.260461</v>
          </cell>
          <cell r="R2232">
            <v>176.00729999999999</v>
          </cell>
          <cell r="S2232">
            <v>0.80161170000000004</v>
          </cell>
          <cell r="T2232">
            <v>0.80818909999999999</v>
          </cell>
          <cell r="U2232">
            <v>29.699587719762167</v>
          </cell>
          <cell r="V2232">
            <v>4.0094274219763047E-2</v>
          </cell>
          <cell r="AA2232">
            <v>24.06729</v>
          </cell>
          <cell r="AB2232">
            <v>68.061070000000001</v>
          </cell>
          <cell r="AC2232">
            <v>0.22710079999999999</v>
          </cell>
          <cell r="AD2232">
            <v>11.239672793599999</v>
          </cell>
          <cell r="AE2232">
            <v>6.5882350000000001</v>
          </cell>
          <cell r="AF2232">
            <v>157.33029999999999</v>
          </cell>
        </row>
        <row r="2233">
          <cell r="A2233" t="str">
            <v>YY - BASE2. Middle Value</v>
          </cell>
          <cell r="B2233" t="str">
            <v>Oil-Gas</v>
          </cell>
          <cell r="C2233" t="str">
            <v>2. Middle Value</v>
          </cell>
          <cell r="D2233" t="str">
            <v>YY - BASE</v>
          </cell>
          <cell r="E2233" t="str">
            <v>YY</v>
          </cell>
          <cell r="F2233" t="str">
            <v>E2. Under Development</v>
          </cell>
          <cell r="G2233" t="str">
            <v>PT PERTAMINA HULU ENERGI OFFSHORE NORTH WEST JAVA</v>
          </cell>
          <cell r="H2233">
            <v>55.381999999999998</v>
          </cell>
          <cell r="K2233">
            <v>8380</v>
          </cell>
          <cell r="L2233">
            <v>139.15</v>
          </cell>
          <cell r="M2233">
            <v>0.26</v>
          </cell>
          <cell r="N2233" t="str">
            <v/>
          </cell>
          <cell r="P2233" t="str">
            <v/>
          </cell>
          <cell r="Q2233">
            <v>0.260461</v>
          </cell>
          <cell r="R2233">
            <v>176.00729999999999</v>
          </cell>
          <cell r="S2233">
            <v>0.80161170000000004</v>
          </cell>
          <cell r="T2233">
            <v>0.80818909999999999</v>
          </cell>
          <cell r="U2233">
            <v>29.699587719762167</v>
          </cell>
          <cell r="V2233">
            <v>4.0094274219763047E-2</v>
          </cell>
          <cell r="AA2233">
            <v>24.06729</v>
          </cell>
          <cell r="AB2233">
            <v>68.061070000000001</v>
          </cell>
          <cell r="AC2233">
            <v>0.22710079999999999</v>
          </cell>
          <cell r="AD2233">
            <v>12.5772965056</v>
          </cell>
          <cell r="AE2233">
            <v>6.5882350000000001</v>
          </cell>
          <cell r="AF2233">
            <v>157.33029999999999</v>
          </cell>
        </row>
        <row r="2234">
          <cell r="A2234" t="str">
            <v>YY - BASE3. High Value</v>
          </cell>
          <cell r="B2234" t="str">
            <v>Oil-Gas</v>
          </cell>
          <cell r="C2234" t="str">
            <v>3. High Value</v>
          </cell>
          <cell r="D2234" t="str">
            <v>YY - BASE</v>
          </cell>
          <cell r="E2234" t="str">
            <v>YY</v>
          </cell>
          <cell r="F2234" t="str">
            <v>E2. Under Development</v>
          </cell>
          <cell r="G2234" t="str">
            <v>PT PERTAMINA HULU ENERGI OFFSHORE NORTH WEST JAVA</v>
          </cell>
          <cell r="H2234">
            <v>55.381999999999998</v>
          </cell>
          <cell r="K2234">
            <v>8380</v>
          </cell>
          <cell r="L2234">
            <v>139.15</v>
          </cell>
          <cell r="M2234">
            <v>0.26</v>
          </cell>
          <cell r="N2234" t="str">
            <v/>
          </cell>
          <cell r="P2234" t="str">
            <v/>
          </cell>
          <cell r="Q2234">
            <v>0.260461</v>
          </cell>
          <cell r="R2234">
            <v>176.00729999999999</v>
          </cell>
          <cell r="S2234">
            <v>0.80161170000000004</v>
          </cell>
          <cell r="T2234">
            <v>0.80818909999999999</v>
          </cell>
          <cell r="U2234">
            <v>29.699587719762167</v>
          </cell>
          <cell r="V2234">
            <v>4.0094274219763047E-2</v>
          </cell>
          <cell r="AA2234">
            <v>24.06729</v>
          </cell>
          <cell r="AB2234">
            <v>68.061070000000001</v>
          </cell>
          <cell r="AC2234">
            <v>0.22710079999999999</v>
          </cell>
          <cell r="AD2234">
            <v>12.5772965056</v>
          </cell>
          <cell r="AE2234">
            <v>6.5882350000000001</v>
          </cell>
          <cell r="AF2234">
            <v>157.33029999999999</v>
          </cell>
        </row>
        <row r="2235">
          <cell r="A2235" t="str">
            <v>YY - POD YY1. Low Value</v>
          </cell>
          <cell r="B2235" t="str">
            <v>Oil-Gas</v>
          </cell>
          <cell r="C2235" t="str">
            <v>1. Low Value</v>
          </cell>
          <cell r="D2235" t="str">
            <v>YY - POD YY</v>
          </cell>
          <cell r="E2235" t="str">
            <v>YY</v>
          </cell>
          <cell r="F2235" t="str">
            <v>E2. Under Development</v>
          </cell>
          <cell r="G2235" t="str">
            <v>PT PERTAMINA HULU ENERGI OFFSHORE NORTH WEST JAVA</v>
          </cell>
          <cell r="H2235">
            <v>49.491999999999997</v>
          </cell>
          <cell r="K2235">
            <v>8380</v>
          </cell>
          <cell r="L2235">
            <v>139.15</v>
          </cell>
          <cell r="M2235">
            <v>0.26</v>
          </cell>
          <cell r="N2235" t="str">
            <v/>
          </cell>
          <cell r="P2235" t="str">
            <v/>
          </cell>
          <cell r="Q2235">
            <v>0.260461</v>
          </cell>
          <cell r="R2235">
            <v>176.00729999999999</v>
          </cell>
          <cell r="S2235">
            <v>0.80161170000000004</v>
          </cell>
          <cell r="T2235">
            <v>0.80818909999999999</v>
          </cell>
          <cell r="U2235">
            <v>29.699587719762167</v>
          </cell>
          <cell r="V2235">
            <v>4.0094274219763047E-2</v>
          </cell>
          <cell r="AA2235">
            <v>24.06729</v>
          </cell>
          <cell r="AB2235">
            <v>68.061070000000001</v>
          </cell>
          <cell r="AC2235">
            <v>0.22710079999999999</v>
          </cell>
          <cell r="AD2235">
            <v>11.239672793599999</v>
          </cell>
          <cell r="AE2235">
            <v>6.5882350000000001</v>
          </cell>
          <cell r="AF2235">
            <v>157.33029999999999</v>
          </cell>
        </row>
        <row r="2236">
          <cell r="A2236" t="str">
            <v>YY - POD YY2. Middle Value</v>
          </cell>
          <cell r="B2236" t="str">
            <v>Oil-Gas</v>
          </cell>
          <cell r="C2236" t="str">
            <v>2. Middle Value</v>
          </cell>
          <cell r="D2236" t="str">
            <v>YY - POD YY</v>
          </cell>
          <cell r="E2236" t="str">
            <v>YY</v>
          </cell>
          <cell r="F2236" t="str">
            <v>E2. Under Development</v>
          </cell>
          <cell r="G2236" t="str">
            <v>PT PERTAMINA HULU ENERGI OFFSHORE NORTH WEST JAVA</v>
          </cell>
          <cell r="H2236">
            <v>55.381999999999998</v>
          </cell>
          <cell r="K2236">
            <v>8380</v>
          </cell>
          <cell r="L2236">
            <v>139.15</v>
          </cell>
          <cell r="M2236">
            <v>0.26</v>
          </cell>
          <cell r="N2236" t="str">
            <v/>
          </cell>
          <cell r="P2236" t="str">
            <v/>
          </cell>
          <cell r="Q2236">
            <v>0.260461</v>
          </cell>
          <cell r="R2236">
            <v>176.00729999999999</v>
          </cell>
          <cell r="S2236">
            <v>0.80161170000000004</v>
          </cell>
          <cell r="T2236">
            <v>0.80818909999999999</v>
          </cell>
          <cell r="U2236">
            <v>29.699587719762167</v>
          </cell>
          <cell r="V2236">
            <v>4.0094274219763047E-2</v>
          </cell>
          <cell r="AA2236">
            <v>24.06729</v>
          </cell>
          <cell r="AB2236">
            <v>68.061070000000001</v>
          </cell>
          <cell r="AC2236">
            <v>0.22710079999999999</v>
          </cell>
          <cell r="AD2236">
            <v>12.5772965056</v>
          </cell>
          <cell r="AE2236">
            <v>6.5882350000000001</v>
          </cell>
          <cell r="AF2236">
            <v>157.33029999999999</v>
          </cell>
        </row>
        <row r="2237">
          <cell r="A2237" t="str">
            <v>YY - POD YY3. High Value</v>
          </cell>
          <cell r="B2237" t="str">
            <v>Oil-Gas</v>
          </cell>
          <cell r="C2237" t="str">
            <v>3. High Value</v>
          </cell>
          <cell r="D2237" t="str">
            <v>YY - POD YY</v>
          </cell>
          <cell r="E2237" t="str">
            <v>YY</v>
          </cell>
          <cell r="F2237" t="str">
            <v>E2. Under Development</v>
          </cell>
          <cell r="G2237" t="str">
            <v>PT PERTAMINA HULU ENERGI OFFSHORE NORTH WEST JAVA</v>
          </cell>
          <cell r="H2237">
            <v>55.381999999999998</v>
          </cell>
          <cell r="K2237">
            <v>8380</v>
          </cell>
          <cell r="L2237">
            <v>139.15</v>
          </cell>
          <cell r="M2237">
            <v>0.26</v>
          </cell>
          <cell r="N2237" t="str">
            <v/>
          </cell>
          <cell r="P2237" t="str">
            <v/>
          </cell>
          <cell r="Q2237">
            <v>0.260461</v>
          </cell>
          <cell r="R2237">
            <v>176.00729999999999</v>
          </cell>
          <cell r="S2237">
            <v>0.80161170000000004</v>
          </cell>
          <cell r="T2237">
            <v>0.80818909999999999</v>
          </cell>
          <cell r="U2237">
            <v>29.699587719762167</v>
          </cell>
          <cell r="V2237">
            <v>4.0094274219763047E-2</v>
          </cell>
          <cell r="AA2237">
            <v>24.06729</v>
          </cell>
          <cell r="AB2237">
            <v>68.061070000000001</v>
          </cell>
          <cell r="AC2237">
            <v>0.22710079999999999</v>
          </cell>
          <cell r="AD2237">
            <v>12.5772965056</v>
          </cell>
          <cell r="AE2237">
            <v>6.5882350000000001</v>
          </cell>
          <cell r="AF2237">
            <v>157.33029999999999</v>
          </cell>
        </row>
        <row r="2238">
          <cell r="A2238" t="str">
            <v>SUMPAL PHASE 13. High Value</v>
          </cell>
          <cell r="B2238" t="str">
            <v>Gas</v>
          </cell>
          <cell r="C2238" t="str">
            <v>3. High Value</v>
          </cell>
          <cell r="D2238" t="str">
            <v>SUMPAL PHASE 1</v>
          </cell>
          <cell r="E2238" t="str">
            <v>SUMPAL</v>
          </cell>
          <cell r="F2238" t="str">
            <v>E0. On Production</v>
          </cell>
          <cell r="G2238" t="str">
            <v>CONOCOPHILLIPS (GRISSIK) LTD.</v>
          </cell>
          <cell r="H2238">
            <v>1840</v>
          </cell>
          <cell r="K2238">
            <v>7060</v>
          </cell>
          <cell r="L2238">
            <v>155.65</v>
          </cell>
          <cell r="M2238">
            <v>4.9500000000000002E-2</v>
          </cell>
          <cell r="N2238" t="str">
            <v/>
          </cell>
          <cell r="P2238" t="str">
            <v/>
          </cell>
          <cell r="Q2238">
            <v>5.5629459999999999E-2</v>
          </cell>
          <cell r="R2238">
            <v>8.8223579999999995</v>
          </cell>
          <cell r="S2238">
            <v>0.2834989</v>
          </cell>
          <cell r="T2238">
            <v>1.447611</v>
          </cell>
          <cell r="U2238">
            <v>0.20141544667531017</v>
          </cell>
          <cell r="V2238">
            <v>2.7190970552505085E-4</v>
          </cell>
          <cell r="AA2238">
            <v>296.08069999999998</v>
          </cell>
          <cell r="AB2238">
            <v>20.03209</v>
          </cell>
          <cell r="AC2238">
            <v>0.40940989999999999</v>
          </cell>
          <cell r="AD2238">
            <v>753.31421599999999</v>
          </cell>
          <cell r="AE2238">
            <v>15.77178</v>
          </cell>
          <cell r="AF2238">
            <v>143.4759</v>
          </cell>
        </row>
        <row r="2239">
          <cell r="A2239" t="str">
            <v>SUMPAL PHASE 21. Low Value</v>
          </cell>
          <cell r="B2239" t="str">
            <v>Gas</v>
          </cell>
          <cell r="C2239" t="str">
            <v>1. Low Value</v>
          </cell>
          <cell r="D2239" t="str">
            <v>SUMPAL PHASE 2</v>
          </cell>
          <cell r="E2239" t="str">
            <v>SUMPAL</v>
          </cell>
          <cell r="F2239" t="str">
            <v>E0. On Production</v>
          </cell>
          <cell r="G2239" t="str">
            <v>CONOCOPHILLIPS (GRISSIK) LTD.</v>
          </cell>
          <cell r="H2239">
            <v>1326</v>
          </cell>
          <cell r="K2239">
            <v>7060</v>
          </cell>
          <cell r="L2239">
            <v>155.65</v>
          </cell>
          <cell r="M2239">
            <v>4.9500000000000002E-2</v>
          </cell>
          <cell r="N2239" t="str">
            <v/>
          </cell>
          <cell r="P2239" t="str">
            <v/>
          </cell>
          <cell r="Q2239">
            <v>5.5629459999999999E-2</v>
          </cell>
          <cell r="R2239">
            <v>8.8223579999999995</v>
          </cell>
          <cell r="S2239">
            <v>0.2834989</v>
          </cell>
          <cell r="T2239">
            <v>1.447611</v>
          </cell>
          <cell r="U2239">
            <v>0.20141544667531017</v>
          </cell>
          <cell r="V2239">
            <v>2.7190970552505085E-4</v>
          </cell>
          <cell r="AA2239">
            <v>296.08069999999998</v>
          </cell>
          <cell r="AB2239">
            <v>20.03209</v>
          </cell>
          <cell r="AC2239">
            <v>0.40940989999999999</v>
          </cell>
          <cell r="AD2239">
            <v>542.87752739999996</v>
          </cell>
          <cell r="AE2239">
            <v>15.77178</v>
          </cell>
          <cell r="AF2239">
            <v>143.4759</v>
          </cell>
        </row>
        <row r="2240">
          <cell r="A2240" t="str">
            <v>SUMPAL PHASE 22. Middle Value</v>
          </cell>
          <cell r="B2240" t="str">
            <v>Gas</v>
          </cell>
          <cell r="C2240" t="str">
            <v>2. Middle Value</v>
          </cell>
          <cell r="D2240" t="str">
            <v>SUMPAL PHASE 2</v>
          </cell>
          <cell r="E2240" t="str">
            <v>SUMPAL</v>
          </cell>
          <cell r="F2240" t="str">
            <v>E0. On Production</v>
          </cell>
          <cell r="G2240" t="str">
            <v>CONOCOPHILLIPS (GRISSIK) LTD.</v>
          </cell>
          <cell r="H2240">
            <v>1550</v>
          </cell>
          <cell r="K2240">
            <v>7060</v>
          </cell>
          <cell r="L2240">
            <v>155.65</v>
          </cell>
          <cell r="M2240">
            <v>4.9500000000000002E-2</v>
          </cell>
          <cell r="N2240" t="str">
            <v/>
          </cell>
          <cell r="P2240" t="str">
            <v/>
          </cell>
          <cell r="Q2240">
            <v>5.5629459999999999E-2</v>
          </cell>
          <cell r="R2240">
            <v>8.8223579999999995</v>
          </cell>
          <cell r="S2240">
            <v>0.2834989</v>
          </cell>
          <cell r="T2240">
            <v>1.447611</v>
          </cell>
          <cell r="U2240">
            <v>0.20141544667531017</v>
          </cell>
          <cell r="V2240">
            <v>2.7190970552505085E-4</v>
          </cell>
          <cell r="AA2240">
            <v>296.08069999999998</v>
          </cell>
          <cell r="AB2240">
            <v>20.03209</v>
          </cell>
          <cell r="AC2240">
            <v>0.40940989999999999</v>
          </cell>
          <cell r="AD2240">
            <v>634.58534499999996</v>
          </cell>
          <cell r="AE2240">
            <v>15.77178</v>
          </cell>
          <cell r="AF2240">
            <v>143.4759</v>
          </cell>
        </row>
        <row r="2241">
          <cell r="A2241" t="str">
            <v>TAMBAKBOYO BASE1. Low Value</v>
          </cell>
          <cell r="B2241" t="str">
            <v>Oil-Gas</v>
          </cell>
          <cell r="C2241" t="str">
            <v>1. Low Value</v>
          </cell>
          <cell r="D2241" t="str">
            <v>TAMBAKBOYO BASE</v>
          </cell>
          <cell r="E2241" t="str">
            <v>TAMBAKBOYO</v>
          </cell>
          <cell r="F2241" t="str">
            <v>E2. Under Development</v>
          </cell>
          <cell r="G2241" t="str">
            <v>SAKA INDONESIA PANGKAH LTD.</v>
          </cell>
          <cell r="H2241">
            <v>5.49</v>
          </cell>
          <cell r="K2241">
            <v>6500</v>
          </cell>
          <cell r="L2241" t="str">
            <v/>
          </cell>
          <cell r="M2241">
            <v>0.02</v>
          </cell>
          <cell r="N2241" t="str">
            <v/>
          </cell>
          <cell r="P2241" t="str">
            <v/>
          </cell>
          <cell r="Q2241">
            <v>3.9674189999999998E-2</v>
          </cell>
          <cell r="R2241">
            <v>10.42056</v>
          </cell>
          <cell r="S2241">
            <v>0.27857670000000001</v>
          </cell>
          <cell r="T2241">
            <v>1.4579960000000001</v>
          </cell>
          <cell r="U2241">
            <v>0.16791915855713879</v>
          </cell>
          <cell r="V2241">
            <v>2.2668990739766766E-4</v>
          </cell>
          <cell r="X2241">
            <v>425.42657992175532</v>
          </cell>
          <cell r="Y2241">
            <v>106.68025738120335</v>
          </cell>
          <cell r="Z2241">
            <v>113.12440027128126</v>
          </cell>
          <cell r="AA2241">
            <v>106.6508</v>
          </cell>
          <cell r="AB2241">
            <v>113.2919</v>
          </cell>
          <cell r="AC2241">
            <v>0.39817429999999998</v>
          </cell>
          <cell r="AD2241">
            <v>2.1859769070000001</v>
          </cell>
          <cell r="AE2241">
            <v>14.24831</v>
          </cell>
          <cell r="AF2241">
            <v>425.39690000000002</v>
          </cell>
        </row>
        <row r="2242">
          <cell r="A2242" t="str">
            <v>TAMBAKBOYO BASE2. Middle Value</v>
          </cell>
          <cell r="B2242" t="str">
            <v>Oil-Gas</v>
          </cell>
          <cell r="C2242" t="str">
            <v>2. Middle Value</v>
          </cell>
          <cell r="D2242" t="str">
            <v>TAMBAKBOYO BASE</v>
          </cell>
          <cell r="E2242" t="str">
            <v>TAMBAKBOYO</v>
          </cell>
          <cell r="F2242" t="str">
            <v>E2. Under Development</v>
          </cell>
          <cell r="G2242" t="str">
            <v>SAKA INDONESIA PANGKAH LTD.</v>
          </cell>
          <cell r="H2242">
            <v>28.72</v>
          </cell>
          <cell r="K2242">
            <v>6500</v>
          </cell>
          <cell r="L2242" t="str">
            <v/>
          </cell>
          <cell r="M2242">
            <v>0.02</v>
          </cell>
          <cell r="N2242" t="str">
            <v/>
          </cell>
          <cell r="P2242" t="str">
            <v/>
          </cell>
          <cell r="Q2242">
            <v>3.9674189999999998E-2</v>
          </cell>
          <cell r="R2242">
            <v>10.42056</v>
          </cell>
          <cell r="S2242">
            <v>0.27857670000000001</v>
          </cell>
          <cell r="T2242">
            <v>1.4579960000000001</v>
          </cell>
          <cell r="U2242">
            <v>0.16791915855713879</v>
          </cell>
          <cell r="V2242">
            <v>2.2668990739766766E-4</v>
          </cell>
          <cell r="X2242">
            <v>425.42657992175532</v>
          </cell>
          <cell r="Y2242">
            <v>106.68025738120335</v>
          </cell>
          <cell r="Z2242">
            <v>113.12440027128126</v>
          </cell>
          <cell r="AA2242">
            <v>106.6508</v>
          </cell>
          <cell r="AB2242">
            <v>113.2919</v>
          </cell>
          <cell r="AC2242">
            <v>0.39817429999999998</v>
          </cell>
          <cell r="AD2242">
            <v>11.435565895999998</v>
          </cell>
          <cell r="AE2242">
            <v>14.24831</v>
          </cell>
          <cell r="AF2242">
            <v>425.39690000000002</v>
          </cell>
        </row>
        <row r="2243">
          <cell r="A2243" t="str">
            <v>TAMBAKBOYO BASE3. High Value</v>
          </cell>
          <cell r="B2243" t="str">
            <v>Oil-Gas</v>
          </cell>
          <cell r="C2243" t="str">
            <v>3. High Value</v>
          </cell>
          <cell r="D2243" t="str">
            <v>TAMBAKBOYO BASE</v>
          </cell>
          <cell r="E2243" t="str">
            <v>TAMBAKBOYO</v>
          </cell>
          <cell r="F2243" t="str">
            <v>E2. Under Development</v>
          </cell>
          <cell r="G2243" t="str">
            <v>SAKA INDONESIA PANGKAH LTD.</v>
          </cell>
          <cell r="H2243">
            <v>47.44</v>
          </cell>
          <cell r="K2243">
            <v>6500</v>
          </cell>
          <cell r="L2243" t="str">
            <v/>
          </cell>
          <cell r="M2243">
            <v>0.02</v>
          </cell>
          <cell r="N2243" t="str">
            <v/>
          </cell>
          <cell r="P2243" t="str">
            <v/>
          </cell>
          <cell r="Q2243">
            <v>3.9674189999999998E-2</v>
          </cell>
          <cell r="R2243">
            <v>10.42056</v>
          </cell>
          <cell r="S2243">
            <v>0.27857670000000001</v>
          </cell>
          <cell r="T2243">
            <v>1.4579960000000001</v>
          </cell>
          <cell r="U2243">
            <v>0.16791915855713879</v>
          </cell>
          <cell r="V2243">
            <v>2.2668990739766766E-4</v>
          </cell>
          <cell r="X2243">
            <v>425.42657992175532</v>
          </cell>
          <cell r="Y2243">
            <v>106.68025738120335</v>
          </cell>
          <cell r="Z2243">
            <v>113.12440027128126</v>
          </cell>
          <cell r="AA2243">
            <v>106.6508</v>
          </cell>
          <cell r="AB2243">
            <v>113.2919</v>
          </cell>
          <cell r="AC2243">
            <v>0.39817429999999998</v>
          </cell>
          <cell r="AD2243">
            <v>18.889388791999998</v>
          </cell>
          <cell r="AE2243">
            <v>14.24831</v>
          </cell>
          <cell r="AF2243">
            <v>425.39690000000002</v>
          </cell>
        </row>
        <row r="2244">
          <cell r="A2244" t="str">
            <v>WEST PANGKAH - BASE1. Low Value</v>
          </cell>
          <cell r="B2244" t="str">
            <v>Oil-Gas</v>
          </cell>
          <cell r="C2244" t="str">
            <v>1. Low Value</v>
          </cell>
          <cell r="D2244" t="str">
            <v>WEST PANGKAH - BASE</v>
          </cell>
          <cell r="E2244" t="str">
            <v>WEST PANGKAH</v>
          </cell>
          <cell r="F2244" t="str">
            <v>E2. Under Development</v>
          </cell>
          <cell r="G2244" t="str">
            <v>SAKA INDONESIA PANGKAH LTD.</v>
          </cell>
          <cell r="H2244">
            <v>351.23099999999999</v>
          </cell>
          <cell r="Q2244">
            <v>0.2626095</v>
          </cell>
          <cell r="R2244">
            <v>332.6764</v>
          </cell>
          <cell r="S2244">
            <v>0.59208550000000004</v>
          </cell>
          <cell r="T2244">
            <v>0.83829710000000002</v>
          </cell>
          <cell r="U2244">
            <v>43.362550161164428</v>
          </cell>
          <cell r="V2244">
            <v>5.8539195676211207E-2</v>
          </cell>
          <cell r="AA2244">
            <v>28.37762</v>
          </cell>
          <cell r="AB2244">
            <v>0.93039289999999997</v>
          </cell>
          <cell r="AC2244">
            <v>0.29276449999999998</v>
          </cell>
          <cell r="AD2244">
            <v>102.8279680995</v>
          </cell>
          <cell r="AE2244">
            <v>23.53378</v>
          </cell>
          <cell r="AF2244">
            <v>36.972290000000001</v>
          </cell>
        </row>
        <row r="2245">
          <cell r="A2245" t="str">
            <v>WEST PANGKAH - BASE2. Middle Value</v>
          </cell>
          <cell r="B2245" t="str">
            <v>Oil-Gas</v>
          </cell>
          <cell r="C2245" t="str">
            <v>2. Middle Value</v>
          </cell>
          <cell r="D2245" t="str">
            <v>WEST PANGKAH - BASE</v>
          </cell>
          <cell r="E2245" t="str">
            <v>WEST PANGKAH</v>
          </cell>
          <cell r="F2245" t="str">
            <v>E2. Under Development</v>
          </cell>
          <cell r="G2245" t="str">
            <v>SAKA INDONESIA PANGKAH LTD.</v>
          </cell>
          <cell r="H2245">
            <v>360.01</v>
          </cell>
          <cell r="Q2245">
            <v>0.2626095</v>
          </cell>
          <cell r="R2245">
            <v>332.6764</v>
          </cell>
          <cell r="S2245">
            <v>0.59208550000000004</v>
          </cell>
          <cell r="T2245">
            <v>0.83829710000000002</v>
          </cell>
          <cell r="U2245">
            <v>43.362550161164428</v>
          </cell>
          <cell r="V2245">
            <v>5.8539195676211207E-2</v>
          </cell>
          <cell r="AA2245">
            <v>28.37762</v>
          </cell>
          <cell r="AB2245">
            <v>0.93039289999999997</v>
          </cell>
          <cell r="AC2245">
            <v>0.29276449999999998</v>
          </cell>
          <cell r="AD2245">
            <v>105.39814764499999</v>
          </cell>
          <cell r="AE2245">
            <v>23.53378</v>
          </cell>
          <cell r="AF2245">
            <v>36.972290000000001</v>
          </cell>
        </row>
        <row r="2246">
          <cell r="A2246" t="str">
            <v>WEST PANGKAH - BASE3. High Value</v>
          </cell>
          <cell r="B2246" t="str">
            <v>Oil-Gas</v>
          </cell>
          <cell r="C2246" t="str">
            <v>3. High Value</v>
          </cell>
          <cell r="D2246" t="str">
            <v>WEST PANGKAH - BASE</v>
          </cell>
          <cell r="E2246" t="str">
            <v>WEST PANGKAH</v>
          </cell>
          <cell r="F2246" t="str">
            <v>E2. Under Development</v>
          </cell>
          <cell r="G2246" t="str">
            <v>SAKA INDONESIA PANGKAH LTD.</v>
          </cell>
          <cell r="H2246">
            <v>372.33300000000003</v>
          </cell>
          <cell r="Q2246">
            <v>0.2626095</v>
          </cell>
          <cell r="R2246">
            <v>332.6764</v>
          </cell>
          <cell r="S2246">
            <v>0.59208550000000004</v>
          </cell>
          <cell r="T2246">
            <v>0.83829710000000002</v>
          </cell>
          <cell r="U2246">
            <v>43.362550161164428</v>
          </cell>
          <cell r="V2246">
            <v>5.8539195676211207E-2</v>
          </cell>
          <cell r="AA2246">
            <v>28.37762</v>
          </cell>
          <cell r="AB2246">
            <v>0.93039289999999997</v>
          </cell>
          <cell r="AC2246">
            <v>0.29276449999999998</v>
          </cell>
          <cell r="AD2246">
            <v>109.0058845785</v>
          </cell>
          <cell r="AE2246">
            <v>23.53378</v>
          </cell>
          <cell r="AF2246">
            <v>36.972290000000001</v>
          </cell>
        </row>
        <row r="2247">
          <cell r="A2247" t="str">
            <v>SUMPAL PHASE 23. High Value</v>
          </cell>
          <cell r="B2247" t="str">
            <v>Gas</v>
          </cell>
          <cell r="C2247" t="str">
            <v>3. High Value</v>
          </cell>
          <cell r="D2247" t="str">
            <v>SUMPAL PHASE 2</v>
          </cell>
          <cell r="E2247" t="str">
            <v>SUMPAL</v>
          </cell>
          <cell r="F2247" t="str">
            <v>E0. On Production</v>
          </cell>
          <cell r="G2247" t="str">
            <v>CONOCOPHILLIPS (GRISSIK) LTD.</v>
          </cell>
          <cell r="H2247">
            <v>1840</v>
          </cell>
          <cell r="K2247">
            <v>7060</v>
          </cell>
          <cell r="L2247">
            <v>155.65</v>
          </cell>
          <cell r="M2247">
            <v>4.9500000000000002E-2</v>
          </cell>
          <cell r="N2247" t="str">
            <v/>
          </cell>
          <cell r="P2247" t="str">
            <v/>
          </cell>
          <cell r="Q2247">
            <v>5.5629459999999999E-2</v>
          </cell>
          <cell r="R2247">
            <v>8.8223579999999995</v>
          </cell>
          <cell r="S2247">
            <v>0.2834989</v>
          </cell>
          <cell r="T2247">
            <v>1.447611</v>
          </cell>
          <cell r="U2247">
            <v>0.20141544667531017</v>
          </cell>
          <cell r="V2247">
            <v>2.7190970552505085E-4</v>
          </cell>
          <cell r="AA2247">
            <v>296.08069999999998</v>
          </cell>
          <cell r="AB2247">
            <v>20.03209</v>
          </cell>
          <cell r="AC2247">
            <v>0.40940989999999999</v>
          </cell>
          <cell r="AD2247">
            <v>753.31421599999999</v>
          </cell>
          <cell r="AE2247">
            <v>15.77178</v>
          </cell>
          <cell r="AF2247">
            <v>143.4759</v>
          </cell>
        </row>
        <row r="2248">
          <cell r="A2248" t="str">
            <v>SUNDARI - BASE1. Low Value</v>
          </cell>
          <cell r="B2248" t="str">
            <v>Oil-Gas</v>
          </cell>
          <cell r="C2248" t="str">
            <v>1. Low Value</v>
          </cell>
          <cell r="D2248" t="str">
            <v>SUNDARI - BASE</v>
          </cell>
          <cell r="E2248" t="str">
            <v>SUNDARI</v>
          </cell>
          <cell r="F2248" t="str">
            <v>E0. On Production</v>
          </cell>
          <cell r="G2248" t="str">
            <v>PT PERTAMINA HULU ENERGI OSES</v>
          </cell>
          <cell r="H2248">
            <v>9.58</v>
          </cell>
          <cell r="K2248">
            <v>4350</v>
          </cell>
          <cell r="L2248">
            <v>108.9</v>
          </cell>
          <cell r="M2248">
            <v>0.27400000000000002</v>
          </cell>
          <cell r="N2248">
            <v>385</v>
          </cell>
          <cell r="O2248">
            <v>0</v>
          </cell>
          <cell r="P2248">
            <v>0.65629999999999999</v>
          </cell>
          <cell r="Q2248">
            <v>0.26965119999999998</v>
          </cell>
          <cell r="R2248">
            <v>388.16160000000002</v>
          </cell>
          <cell r="S2248">
            <v>0.55521920000000002</v>
          </cell>
          <cell r="T2248">
            <v>0.65804399999999996</v>
          </cell>
          <cell r="U2248">
            <v>38.241448701409269</v>
          </cell>
          <cell r="V2248">
            <v>5.1625737881036922E-2</v>
          </cell>
          <cell r="AA2248">
            <v>32.611089999999997</v>
          </cell>
          <cell r="AB2248">
            <v>55.087269999999997</v>
          </cell>
          <cell r="AC2248">
            <v>0.2620555</v>
          </cell>
          <cell r="AD2248">
            <v>2.5104916899999998</v>
          </cell>
          <cell r="AE2248">
            <v>6.9500970000000004</v>
          </cell>
          <cell r="AF2248">
            <v>207.98480000000001</v>
          </cell>
        </row>
        <row r="2249">
          <cell r="A2249" t="str">
            <v>SUNDARI - BASE2. Middle Value</v>
          </cell>
          <cell r="B2249" t="str">
            <v>Oil-Gas</v>
          </cell>
          <cell r="C2249" t="str">
            <v>2. Middle Value</v>
          </cell>
          <cell r="D2249" t="str">
            <v>SUNDARI - BASE</v>
          </cell>
          <cell r="E2249" t="str">
            <v>SUNDARI</v>
          </cell>
          <cell r="F2249" t="str">
            <v>E0. On Production</v>
          </cell>
          <cell r="G2249" t="str">
            <v>PT PERTAMINA HULU ENERGI OSES</v>
          </cell>
          <cell r="H2249">
            <v>9.58</v>
          </cell>
          <cell r="K2249">
            <v>4350</v>
          </cell>
          <cell r="L2249">
            <v>108.9</v>
          </cell>
          <cell r="M2249">
            <v>0.27400000000000002</v>
          </cell>
          <cell r="N2249">
            <v>385</v>
          </cell>
          <cell r="O2249">
            <v>0</v>
          </cell>
          <cell r="P2249">
            <v>0.65629999999999999</v>
          </cell>
          <cell r="Q2249">
            <v>0.26965119999999998</v>
          </cell>
          <cell r="R2249">
            <v>388.16160000000002</v>
          </cell>
          <cell r="S2249">
            <v>0.55521920000000002</v>
          </cell>
          <cell r="T2249">
            <v>0.65804399999999996</v>
          </cell>
          <cell r="U2249">
            <v>38.241448701409269</v>
          </cell>
          <cell r="V2249">
            <v>5.1625737881036922E-2</v>
          </cell>
          <cell r="AA2249">
            <v>32.611089999999997</v>
          </cell>
          <cell r="AB2249">
            <v>55.087269999999997</v>
          </cell>
          <cell r="AC2249">
            <v>0.2620555</v>
          </cell>
          <cell r="AD2249">
            <v>2.5104916899999998</v>
          </cell>
          <cell r="AE2249">
            <v>6.9500970000000004</v>
          </cell>
          <cell r="AF2249">
            <v>207.98480000000001</v>
          </cell>
        </row>
        <row r="2250">
          <cell r="A2250" t="str">
            <v>SUNDARI - BASE3. High Value</v>
          </cell>
          <cell r="B2250" t="str">
            <v>Oil-Gas</v>
          </cell>
          <cell r="C2250" t="str">
            <v>3. High Value</v>
          </cell>
          <cell r="D2250" t="str">
            <v>SUNDARI - BASE</v>
          </cell>
          <cell r="E2250" t="str">
            <v>SUNDARI</v>
          </cell>
          <cell r="F2250" t="str">
            <v>E0. On Production</v>
          </cell>
          <cell r="G2250" t="str">
            <v>PT PERTAMINA HULU ENERGI OSES</v>
          </cell>
          <cell r="H2250">
            <v>9.58</v>
          </cell>
          <cell r="K2250">
            <v>4350</v>
          </cell>
          <cell r="L2250">
            <v>108.9</v>
          </cell>
          <cell r="M2250">
            <v>0.27400000000000002</v>
          </cell>
          <cell r="N2250">
            <v>385</v>
          </cell>
          <cell r="O2250">
            <v>0</v>
          </cell>
          <cell r="P2250">
            <v>0.65629999999999999</v>
          </cell>
          <cell r="Q2250">
            <v>0.26965119999999998</v>
          </cell>
          <cell r="R2250">
            <v>388.16160000000002</v>
          </cell>
          <cell r="S2250">
            <v>0.55521920000000002</v>
          </cell>
          <cell r="T2250">
            <v>0.65804399999999996</v>
          </cell>
          <cell r="U2250">
            <v>38.241448701409269</v>
          </cell>
          <cell r="V2250">
            <v>5.1625737881036922E-2</v>
          </cell>
          <cell r="AA2250">
            <v>32.611089999999997</v>
          </cell>
          <cell r="AB2250">
            <v>55.087269999999997</v>
          </cell>
          <cell r="AC2250">
            <v>0.2620555</v>
          </cell>
          <cell r="AD2250">
            <v>2.5104916899999998</v>
          </cell>
          <cell r="AE2250">
            <v>6.9500970000000004</v>
          </cell>
          <cell r="AF2250">
            <v>207.98480000000001</v>
          </cell>
        </row>
        <row r="2251">
          <cell r="A2251" t="str">
            <v>SUNGAI BULUH - BASE1. Low Value</v>
          </cell>
          <cell r="B2251" t="str">
            <v>Oil-Gas</v>
          </cell>
          <cell r="C2251" t="str">
            <v>1. Low Value</v>
          </cell>
          <cell r="D2251" t="str">
            <v>SUNGAI BULUH - BASE</v>
          </cell>
          <cell r="E2251" t="str">
            <v>SUNGAI BULUH</v>
          </cell>
          <cell r="F2251" t="str">
            <v>E0. On Production</v>
          </cell>
          <cell r="G2251" t="str">
            <v>PT PERTAMINA EP</v>
          </cell>
          <cell r="H2251">
            <v>7.0110000000000001</v>
          </cell>
          <cell r="K2251">
            <v>3600</v>
          </cell>
          <cell r="L2251" t="str">
            <v/>
          </cell>
          <cell r="M2251">
            <v>0.28999999999999998</v>
          </cell>
          <cell r="N2251">
            <v>34</v>
          </cell>
          <cell r="P2251">
            <v>0.77700000000000002</v>
          </cell>
          <cell r="Q2251">
            <v>0.28425220000000001</v>
          </cell>
          <cell r="R2251">
            <v>41.201270000000001</v>
          </cell>
          <cell r="S2251">
            <v>0.68050739999999998</v>
          </cell>
          <cell r="T2251">
            <v>0.83979009999999998</v>
          </cell>
          <cell r="U2251">
            <v>6.6929570871227009</v>
          </cell>
          <cell r="V2251">
            <v>9.0354539370808822E-3</v>
          </cell>
          <cell r="X2251">
            <v>29.245422667217582</v>
          </cell>
          <cell r="Z2251">
            <v>10.671200344282175</v>
          </cell>
          <cell r="AA2251">
            <v>11.74675</v>
          </cell>
          <cell r="AB2251">
            <v>10.84989</v>
          </cell>
          <cell r="AC2251">
            <v>0.52210190000000001</v>
          </cell>
          <cell r="AD2251">
            <v>3.6604564209000001</v>
          </cell>
          <cell r="AE2251">
            <v>7.2780500000000004</v>
          </cell>
          <cell r="AF2251">
            <v>29.219639999999998</v>
          </cell>
        </row>
        <row r="2252">
          <cell r="A2252" t="str">
            <v>SUNGAI BULUH - BASE2. Middle Value</v>
          </cell>
          <cell r="B2252" t="str">
            <v>Oil-Gas</v>
          </cell>
          <cell r="C2252" t="str">
            <v>2. Middle Value</v>
          </cell>
          <cell r="D2252" t="str">
            <v>SUNGAI BULUH - BASE</v>
          </cell>
          <cell r="E2252" t="str">
            <v>SUNGAI BULUH</v>
          </cell>
          <cell r="F2252" t="str">
            <v>E0. On Production</v>
          </cell>
          <cell r="G2252" t="str">
            <v>PT PERTAMINA EP</v>
          </cell>
          <cell r="H2252">
            <v>7.0110000000000001</v>
          </cell>
          <cell r="K2252">
            <v>3600</v>
          </cell>
          <cell r="L2252" t="str">
            <v/>
          </cell>
          <cell r="M2252">
            <v>0.28999999999999998</v>
          </cell>
          <cell r="N2252">
            <v>34</v>
          </cell>
          <cell r="P2252">
            <v>0.77700000000000002</v>
          </cell>
          <cell r="Q2252">
            <v>0.28425220000000001</v>
          </cell>
          <cell r="R2252">
            <v>41.201270000000001</v>
          </cell>
          <cell r="S2252">
            <v>0.68050739999999998</v>
          </cell>
          <cell r="T2252">
            <v>0.83979009999999998</v>
          </cell>
          <cell r="U2252">
            <v>6.6929570871227009</v>
          </cell>
          <cell r="V2252">
            <v>9.0354539370808822E-3</v>
          </cell>
          <cell r="X2252">
            <v>29.245422667217582</v>
          </cell>
          <cell r="Z2252">
            <v>10.671200344282175</v>
          </cell>
          <cell r="AA2252">
            <v>11.74675</v>
          </cell>
          <cell r="AB2252">
            <v>10.84989</v>
          </cell>
          <cell r="AC2252">
            <v>0.52210190000000001</v>
          </cell>
          <cell r="AD2252">
            <v>3.6604564209000001</v>
          </cell>
          <cell r="AE2252">
            <v>7.2780500000000004</v>
          </cell>
          <cell r="AF2252">
            <v>29.219639999999998</v>
          </cell>
        </row>
        <row r="2253">
          <cell r="A2253" t="str">
            <v>PENGEMBANGAN LAPANGAN NONNY POFD1. Low Value</v>
          </cell>
          <cell r="B2253" t="str">
            <v>Oil-Gas</v>
          </cell>
          <cell r="C2253" t="str">
            <v>1. Low Value</v>
          </cell>
          <cell r="D2253" t="str">
            <v>PENGEMBANGAN LAPANGAN NONNY POFD</v>
          </cell>
          <cell r="E2253" t="str">
            <v>NONNY</v>
          </cell>
          <cell r="F2253" t="str">
            <v>E2. Under Development</v>
          </cell>
          <cell r="G2253" t="str">
            <v>PT PERTAMINA EP</v>
          </cell>
          <cell r="H2253">
            <v>9.7379999999999995</v>
          </cell>
          <cell r="Q2253">
            <v>0.33035979999999998</v>
          </cell>
          <cell r="R2253">
            <v>325.2355</v>
          </cell>
          <cell r="S2253">
            <v>0.6991754</v>
          </cell>
          <cell r="T2253">
            <v>0.77762149999999997</v>
          </cell>
          <cell r="U2253">
            <v>58.417038621577326</v>
          </cell>
          <cell r="V2253">
            <v>7.8862669330642343E-2</v>
          </cell>
          <cell r="AA2253">
            <v>19.116620000000001</v>
          </cell>
          <cell r="AB2253">
            <v>30.568190000000001</v>
          </cell>
          <cell r="AC2253">
            <v>0.30361909999999998</v>
          </cell>
          <cell r="AD2253">
            <v>2.9566427957999997</v>
          </cell>
          <cell r="AE2253">
            <v>0.35452669999999997</v>
          </cell>
          <cell r="AF2253">
            <v>30.055679999999999</v>
          </cell>
        </row>
        <row r="2254">
          <cell r="A2254" t="str">
            <v>PENGEMBANGAN LAPANGAN NONNY POFD2. Middle Value</v>
          </cell>
          <cell r="B2254" t="str">
            <v>Oil-Gas</v>
          </cell>
          <cell r="C2254" t="str">
            <v>2. Middle Value</v>
          </cell>
          <cell r="D2254" t="str">
            <v>PENGEMBANGAN LAPANGAN NONNY POFD</v>
          </cell>
          <cell r="E2254" t="str">
            <v>NONNY</v>
          </cell>
          <cell r="F2254" t="str">
            <v>E2. Under Development</v>
          </cell>
          <cell r="G2254" t="str">
            <v>PT PERTAMINA EP</v>
          </cell>
          <cell r="H2254">
            <v>25.821000000000002</v>
          </cell>
          <cell r="Q2254">
            <v>0.33035979999999998</v>
          </cell>
          <cell r="R2254">
            <v>325.2355</v>
          </cell>
          <cell r="S2254">
            <v>0.6991754</v>
          </cell>
          <cell r="T2254">
            <v>0.77762149999999997</v>
          </cell>
          <cell r="U2254">
            <v>58.417038621577326</v>
          </cell>
          <cell r="V2254">
            <v>7.8862669330642343E-2</v>
          </cell>
          <cell r="AA2254">
            <v>19.116620000000001</v>
          </cell>
          <cell r="AB2254">
            <v>30.568190000000001</v>
          </cell>
          <cell r="AC2254">
            <v>0.30361909999999998</v>
          </cell>
          <cell r="AD2254">
            <v>7.8397487811</v>
          </cell>
          <cell r="AE2254">
            <v>0.35452669999999997</v>
          </cell>
          <cell r="AF2254">
            <v>30.055679999999999</v>
          </cell>
        </row>
        <row r="2255">
          <cell r="A2255" t="str">
            <v>PENGEMBANGAN LAPANGAN NONNY POFD3. High Value</v>
          </cell>
          <cell r="B2255" t="str">
            <v>Oil-Gas</v>
          </cell>
          <cell r="C2255" t="str">
            <v>3. High Value</v>
          </cell>
          <cell r="D2255" t="str">
            <v>PENGEMBANGAN LAPANGAN NONNY POFD</v>
          </cell>
          <cell r="E2255" t="str">
            <v>NONNY</v>
          </cell>
          <cell r="F2255" t="str">
            <v>E2. Under Development</v>
          </cell>
          <cell r="G2255" t="str">
            <v>PT PERTAMINA EP</v>
          </cell>
          <cell r="H2255">
            <v>34.908000000000001</v>
          </cell>
          <cell r="Q2255">
            <v>0.33035979999999998</v>
          </cell>
          <cell r="R2255">
            <v>325.2355</v>
          </cell>
          <cell r="S2255">
            <v>0.6991754</v>
          </cell>
          <cell r="T2255">
            <v>0.77762149999999997</v>
          </cell>
          <cell r="U2255">
            <v>58.417038621577326</v>
          </cell>
          <cell r="V2255">
            <v>7.8862669330642343E-2</v>
          </cell>
          <cell r="AA2255">
            <v>19.116620000000001</v>
          </cell>
          <cell r="AB2255">
            <v>30.568190000000001</v>
          </cell>
          <cell r="AC2255">
            <v>0.30361909999999998</v>
          </cell>
          <cell r="AD2255">
            <v>10.5987355428</v>
          </cell>
          <cell r="AE2255">
            <v>0.35452669999999997</v>
          </cell>
          <cell r="AF2255">
            <v>30.055679999999999</v>
          </cell>
        </row>
        <row r="2256">
          <cell r="A2256" t="str">
            <v>PENGEMBANGAN LAPANGAN PAMUSIAN POD OPTIMASI1. Low Value</v>
          </cell>
          <cell r="B2256" t="str">
            <v>Oil-Gas</v>
          </cell>
          <cell r="C2256" t="str">
            <v>1. Low Value</v>
          </cell>
          <cell r="D2256" t="str">
            <v>PENGEMBANGAN LAPANGAN PAMUSIAN POD OPTIMASI</v>
          </cell>
          <cell r="E2256" t="str">
            <v>PAMUSIAN</v>
          </cell>
          <cell r="F2256" t="str">
            <v>E2. Under Development</v>
          </cell>
          <cell r="G2256" t="str">
            <v>PT PERTAMINA EP</v>
          </cell>
          <cell r="H2256">
            <v>19.931999999999999</v>
          </cell>
          <cell r="I2256">
            <v>0.52200000000000002</v>
          </cell>
          <cell r="K2256">
            <v>5823</v>
          </cell>
          <cell r="L2256" t="str">
            <v/>
          </cell>
          <cell r="N2256" t="str">
            <v/>
          </cell>
          <cell r="P2256" t="str">
            <v/>
          </cell>
          <cell r="Q2256">
            <v>0.21051310000000001</v>
          </cell>
          <cell r="R2256">
            <v>388.57339999999999</v>
          </cell>
          <cell r="S2256">
            <v>0.52497490000000002</v>
          </cell>
          <cell r="T2256">
            <v>0.71389089999999999</v>
          </cell>
          <cell r="U2256">
            <v>30.656500630372836</v>
          </cell>
          <cell r="V2256">
            <v>4.1386101197446193E-2</v>
          </cell>
          <cell r="AA2256">
            <v>66.713800000000006</v>
          </cell>
          <cell r="AB2256">
            <v>61.580880000000001</v>
          </cell>
          <cell r="AC2256">
            <v>0.24917539999999999</v>
          </cell>
          <cell r="AD2256">
            <v>4.9665640727999998</v>
          </cell>
          <cell r="AE2256">
            <v>54.133499999999998</v>
          </cell>
          <cell r="AF2256">
            <v>59.169939999999997</v>
          </cell>
        </row>
        <row r="2257">
          <cell r="A2257" t="str">
            <v>PENGEMBANGAN LAPANGAN PAMUSIAN POD OPTIMASI2. Middle Value</v>
          </cell>
          <cell r="B2257" t="str">
            <v>Oil-Gas</v>
          </cell>
          <cell r="C2257" t="str">
            <v>2. Middle Value</v>
          </cell>
          <cell r="D2257" t="str">
            <v>PENGEMBANGAN LAPANGAN PAMUSIAN POD OPTIMASI</v>
          </cell>
          <cell r="E2257" t="str">
            <v>PAMUSIAN</v>
          </cell>
          <cell r="F2257" t="str">
            <v>E2. Under Development</v>
          </cell>
          <cell r="G2257" t="str">
            <v>PT PERTAMINA EP</v>
          </cell>
          <cell r="H2257">
            <v>31.484999999999999</v>
          </cell>
          <cell r="I2257">
            <v>0.52200000000000002</v>
          </cell>
          <cell r="K2257">
            <v>5823</v>
          </cell>
          <cell r="L2257" t="str">
            <v/>
          </cell>
          <cell r="N2257" t="str">
            <v/>
          </cell>
          <cell r="P2257" t="str">
            <v/>
          </cell>
          <cell r="Q2257">
            <v>0.21051310000000001</v>
          </cell>
          <cell r="R2257">
            <v>388.57339999999999</v>
          </cell>
          <cell r="S2257">
            <v>0.52497490000000002</v>
          </cell>
          <cell r="T2257">
            <v>0.71389089999999999</v>
          </cell>
          <cell r="U2257">
            <v>30.656500630372836</v>
          </cell>
          <cell r="V2257">
            <v>4.1386101197446193E-2</v>
          </cell>
          <cell r="AA2257">
            <v>66.713800000000006</v>
          </cell>
          <cell r="AB2257">
            <v>61.580880000000001</v>
          </cell>
          <cell r="AC2257">
            <v>0.24917539999999999</v>
          </cell>
          <cell r="AD2257">
            <v>7.8452874689999996</v>
          </cell>
          <cell r="AE2257">
            <v>54.133499999999998</v>
          </cell>
          <cell r="AF2257">
            <v>59.169939999999997</v>
          </cell>
        </row>
        <row r="2258">
          <cell r="A2258" t="str">
            <v>PENGEMBANGAN LAPANGAN PAMUSIAN POD OPTIMASI3. High Value</v>
          </cell>
          <cell r="B2258" t="str">
            <v>Oil-Gas</v>
          </cell>
          <cell r="C2258" t="str">
            <v>3. High Value</v>
          </cell>
          <cell r="D2258" t="str">
            <v>PENGEMBANGAN LAPANGAN PAMUSIAN POD OPTIMASI</v>
          </cell>
          <cell r="E2258" t="str">
            <v>PAMUSIAN</v>
          </cell>
          <cell r="F2258" t="str">
            <v>E2. Under Development</v>
          </cell>
          <cell r="G2258" t="str">
            <v>PT PERTAMINA EP</v>
          </cell>
          <cell r="H2258">
            <v>40.235999999999997</v>
          </cell>
          <cell r="I2258">
            <v>0.52200000000000002</v>
          </cell>
          <cell r="K2258">
            <v>5823</v>
          </cell>
          <cell r="L2258" t="str">
            <v/>
          </cell>
          <cell r="N2258" t="str">
            <v/>
          </cell>
          <cell r="P2258" t="str">
            <v/>
          </cell>
          <cell r="Q2258">
            <v>0.21051310000000001</v>
          </cell>
          <cell r="R2258">
            <v>388.57339999999999</v>
          </cell>
          <cell r="S2258">
            <v>0.52497490000000002</v>
          </cell>
          <cell r="T2258">
            <v>0.71389089999999999</v>
          </cell>
          <cell r="U2258">
            <v>30.656500630372836</v>
          </cell>
          <cell r="V2258">
            <v>4.1386101197446193E-2</v>
          </cell>
          <cell r="AA2258">
            <v>66.713800000000006</v>
          </cell>
          <cell r="AB2258">
            <v>61.580880000000001</v>
          </cell>
          <cell r="AC2258">
            <v>0.24917539999999999</v>
          </cell>
          <cell r="AD2258">
            <v>10.025821394399999</v>
          </cell>
          <cell r="AE2258">
            <v>54.133499999999998</v>
          </cell>
          <cell r="AF2258">
            <v>59.169939999999997</v>
          </cell>
        </row>
        <row r="2259">
          <cell r="A2259" t="str">
            <v>PENGEMBANGAN LAPANGAN TANJUNG UNA POFD1. Low Value</v>
          </cell>
          <cell r="B2259" t="str">
            <v>Oil-Gas</v>
          </cell>
          <cell r="C2259" t="str">
            <v>1. Low Value</v>
          </cell>
          <cell r="D2259" t="str">
            <v>PENGEMBANGAN LAPANGAN TANJUNG UNA POFD</v>
          </cell>
          <cell r="E2259" t="str">
            <v>TANJUNG UNA</v>
          </cell>
          <cell r="F2259" t="str">
            <v>E2. Under Development</v>
          </cell>
          <cell r="G2259" t="str">
            <v>PT PERTAMINA EP</v>
          </cell>
          <cell r="H2259">
            <v>7.0519999999999996</v>
          </cell>
          <cell r="Q2259">
            <v>0.35087010000000002</v>
          </cell>
          <cell r="R2259">
            <v>1985.5619999999999</v>
          </cell>
          <cell r="S2259">
            <v>0.62785630000000003</v>
          </cell>
          <cell r="T2259">
            <v>0.77466740000000001</v>
          </cell>
          <cell r="U2259">
            <v>338.84833015784375</v>
          </cell>
          <cell r="V2259">
            <v>0.45744331525576432</v>
          </cell>
          <cell r="AA2259">
            <v>12.9916</v>
          </cell>
          <cell r="AB2259">
            <v>5.6197499999999998</v>
          </cell>
          <cell r="AC2259">
            <v>0.47851320000000003</v>
          </cell>
          <cell r="AD2259">
            <v>3.3744750863999999</v>
          </cell>
          <cell r="AE2259">
            <v>0.49858400000000003</v>
          </cell>
          <cell r="AF2259">
            <v>36.936459999999997</v>
          </cell>
        </row>
        <row r="2260">
          <cell r="A2260" t="str">
            <v>PENGEMBANGAN LAPANGAN TANJUNG UNA POFD2. Middle Value</v>
          </cell>
          <cell r="B2260" t="str">
            <v>Oil-Gas</v>
          </cell>
          <cell r="C2260" t="str">
            <v>2. Middle Value</v>
          </cell>
          <cell r="D2260" t="str">
            <v>PENGEMBANGAN LAPANGAN TANJUNG UNA POFD</v>
          </cell>
          <cell r="E2260" t="str">
            <v>TANJUNG UNA</v>
          </cell>
          <cell r="F2260" t="str">
            <v>E2. Under Development</v>
          </cell>
          <cell r="G2260" t="str">
            <v>PT PERTAMINA EP</v>
          </cell>
          <cell r="H2260">
            <v>17.356999999999999</v>
          </cell>
          <cell r="Q2260">
            <v>0.35087010000000002</v>
          </cell>
          <cell r="R2260">
            <v>1985.5619999999999</v>
          </cell>
          <cell r="S2260">
            <v>0.62785630000000003</v>
          </cell>
          <cell r="T2260">
            <v>0.77466740000000001</v>
          </cell>
          <cell r="U2260">
            <v>338.84833015784375</v>
          </cell>
          <cell r="V2260">
            <v>0.45744331525576432</v>
          </cell>
          <cell r="AA2260">
            <v>12.9916</v>
          </cell>
          <cell r="AB2260">
            <v>5.6197499999999998</v>
          </cell>
          <cell r="AC2260">
            <v>0.47851320000000003</v>
          </cell>
          <cell r="AD2260">
            <v>8.3055536124000007</v>
          </cell>
          <cell r="AE2260">
            <v>0.49858400000000003</v>
          </cell>
          <cell r="AF2260">
            <v>36.936459999999997</v>
          </cell>
        </row>
        <row r="2261">
          <cell r="A2261" t="str">
            <v>PENGEMBANGAN LAPANGAN TANJUNG UNA POFD3. High Value</v>
          </cell>
          <cell r="B2261" t="str">
            <v>Oil-Gas</v>
          </cell>
          <cell r="C2261" t="str">
            <v>3. High Value</v>
          </cell>
          <cell r="D2261" t="str">
            <v>PENGEMBANGAN LAPANGAN TANJUNG UNA POFD</v>
          </cell>
          <cell r="E2261" t="str">
            <v>TANJUNG UNA</v>
          </cell>
          <cell r="F2261" t="str">
            <v>E2. Under Development</v>
          </cell>
          <cell r="G2261" t="str">
            <v>PT PERTAMINA EP</v>
          </cell>
          <cell r="H2261">
            <v>17.356999999999999</v>
          </cell>
          <cell r="Q2261">
            <v>0.35087010000000002</v>
          </cell>
          <cell r="R2261">
            <v>1985.5619999999999</v>
          </cell>
          <cell r="S2261">
            <v>0.62785630000000003</v>
          </cell>
          <cell r="T2261">
            <v>0.77466740000000001</v>
          </cell>
          <cell r="U2261">
            <v>338.84833015784375</v>
          </cell>
          <cell r="V2261">
            <v>0.45744331525576432</v>
          </cell>
          <cell r="AA2261">
            <v>12.9916</v>
          </cell>
          <cell r="AB2261">
            <v>5.6197499999999998</v>
          </cell>
          <cell r="AC2261">
            <v>0.47851320000000003</v>
          </cell>
          <cell r="AD2261">
            <v>8.3055536124000007</v>
          </cell>
          <cell r="AE2261">
            <v>0.49858400000000003</v>
          </cell>
          <cell r="AF2261">
            <v>36.936459999999997</v>
          </cell>
        </row>
        <row r="2262">
          <cell r="A2262" t="str">
            <v>RANDUGUNTING BASE1. Low Value</v>
          </cell>
          <cell r="B2262" t="str">
            <v>Oil-Gas</v>
          </cell>
          <cell r="C2262" t="str">
            <v>1. Low Value</v>
          </cell>
          <cell r="D2262" t="str">
            <v>RANDUGUNTING BASE</v>
          </cell>
          <cell r="E2262" t="str">
            <v>RANDUGUNTING</v>
          </cell>
          <cell r="F2262" t="str">
            <v>E2. Under Development</v>
          </cell>
          <cell r="G2262" t="str">
            <v>PT PERTAMINA HULU ENERGI RANDUGUNTING</v>
          </cell>
          <cell r="H2262">
            <v>11.417999999999999</v>
          </cell>
          <cell r="K2262">
            <v>2871</v>
          </cell>
          <cell r="L2262" t="str">
            <v/>
          </cell>
          <cell r="M2262">
            <v>0.23</v>
          </cell>
          <cell r="N2262" t="str">
            <v/>
          </cell>
          <cell r="P2262" t="str">
            <v/>
          </cell>
          <cell r="Q2262">
            <v>0.2346337</v>
          </cell>
          <cell r="R2262">
            <v>93.901439999999994</v>
          </cell>
          <cell r="S2262">
            <v>0.68913639999999998</v>
          </cell>
          <cell r="T2262">
            <v>0.63367969999999996</v>
          </cell>
          <cell r="U2262">
            <v>9.6213857244182606</v>
          </cell>
          <cell r="V2262">
            <v>1.2988815913840181E-2</v>
          </cell>
          <cell r="W2262">
            <v>4.7158540983606556E-2</v>
          </cell>
          <cell r="AA2262">
            <v>108.49169999999999</v>
          </cell>
          <cell r="AB2262">
            <v>4.0850390000000001</v>
          </cell>
          <cell r="AC2262">
            <v>0.35085159999999999</v>
          </cell>
          <cell r="AD2262">
            <v>4.0060235687999999</v>
          </cell>
          <cell r="AE2262">
            <v>6.3713430000000001E-2</v>
          </cell>
          <cell r="AF2262">
            <v>18.46585</v>
          </cell>
        </row>
        <row r="2263">
          <cell r="A2263" t="str">
            <v>RANDUGUNTING BASE2. Middle Value</v>
          </cell>
          <cell r="B2263" t="str">
            <v>Oil-Gas</v>
          </cell>
          <cell r="C2263" t="str">
            <v>2. Middle Value</v>
          </cell>
          <cell r="D2263" t="str">
            <v>RANDUGUNTING BASE</v>
          </cell>
          <cell r="E2263" t="str">
            <v>RANDUGUNTING</v>
          </cell>
          <cell r="F2263" t="str">
            <v>E2. Under Development</v>
          </cell>
          <cell r="G2263" t="str">
            <v>PT PERTAMINA HULU ENERGI RANDUGUNTING</v>
          </cell>
          <cell r="H2263">
            <v>13.532999999999999</v>
          </cell>
          <cell r="K2263">
            <v>2871</v>
          </cell>
          <cell r="L2263" t="str">
            <v/>
          </cell>
          <cell r="M2263">
            <v>0.23</v>
          </cell>
          <cell r="N2263" t="str">
            <v/>
          </cell>
          <cell r="P2263" t="str">
            <v/>
          </cell>
          <cell r="Q2263">
            <v>0.2346337</v>
          </cell>
          <cell r="R2263">
            <v>93.901439999999994</v>
          </cell>
          <cell r="S2263">
            <v>0.68913639999999998</v>
          </cell>
          <cell r="T2263">
            <v>0.63367969999999996</v>
          </cell>
          <cell r="U2263">
            <v>9.6213857244182606</v>
          </cell>
          <cell r="V2263">
            <v>1.2988815913840181E-2</v>
          </cell>
          <cell r="W2263">
            <v>4.7158540983606556E-2</v>
          </cell>
          <cell r="AA2263">
            <v>108.49169999999999</v>
          </cell>
          <cell r="AB2263">
            <v>4.0850390000000001</v>
          </cell>
          <cell r="AC2263">
            <v>0.35085159999999999</v>
          </cell>
          <cell r="AD2263">
            <v>4.7480747027999994</v>
          </cell>
          <cell r="AE2263">
            <v>6.3713430000000001E-2</v>
          </cell>
          <cell r="AF2263">
            <v>18.46585</v>
          </cell>
        </row>
        <row r="2264">
          <cell r="A2264" t="str">
            <v>RANDUGUNTING BASE3. High Value</v>
          </cell>
          <cell r="B2264" t="str">
            <v>Oil-Gas</v>
          </cell>
          <cell r="C2264" t="str">
            <v>3. High Value</v>
          </cell>
          <cell r="D2264" t="str">
            <v>RANDUGUNTING BASE</v>
          </cell>
          <cell r="E2264" t="str">
            <v>RANDUGUNTING</v>
          </cell>
          <cell r="F2264" t="str">
            <v>E2. Under Development</v>
          </cell>
          <cell r="G2264" t="str">
            <v>PT PERTAMINA HULU ENERGI RANDUGUNTING</v>
          </cell>
          <cell r="H2264">
            <v>14.018000000000001</v>
          </cell>
          <cell r="K2264">
            <v>2871</v>
          </cell>
          <cell r="L2264" t="str">
            <v/>
          </cell>
          <cell r="M2264">
            <v>0.23</v>
          </cell>
          <cell r="N2264" t="str">
            <v/>
          </cell>
          <cell r="P2264" t="str">
            <v/>
          </cell>
          <cell r="Q2264">
            <v>0.2346337</v>
          </cell>
          <cell r="R2264">
            <v>93.901439999999994</v>
          </cell>
          <cell r="S2264">
            <v>0.68913639999999998</v>
          </cell>
          <cell r="T2264">
            <v>0.63367969999999996</v>
          </cell>
          <cell r="U2264">
            <v>9.6213857244182606</v>
          </cell>
          <cell r="V2264">
            <v>1.2988815913840181E-2</v>
          </cell>
          <cell r="W2264">
            <v>4.7158540983606556E-2</v>
          </cell>
          <cell r="AA2264">
            <v>108.49169999999999</v>
          </cell>
          <cell r="AB2264">
            <v>4.0850390000000001</v>
          </cell>
          <cell r="AC2264">
            <v>0.35085159999999999</v>
          </cell>
          <cell r="AD2264">
            <v>4.9182377288000003</v>
          </cell>
          <cell r="AE2264">
            <v>6.3713430000000001E-2</v>
          </cell>
          <cell r="AF2264">
            <v>18.46585</v>
          </cell>
        </row>
        <row r="2265">
          <cell r="A2265" t="str">
            <v>SUNGAI BULUH - BASE3. High Value</v>
          </cell>
          <cell r="B2265" t="str">
            <v>Oil-Gas</v>
          </cell>
          <cell r="C2265" t="str">
            <v>3. High Value</v>
          </cell>
          <cell r="D2265" t="str">
            <v>SUNGAI BULUH - BASE</v>
          </cell>
          <cell r="E2265" t="str">
            <v>SUNGAI BULUH</v>
          </cell>
          <cell r="F2265" t="str">
            <v>E0. On Production</v>
          </cell>
          <cell r="G2265" t="str">
            <v>PT PERTAMINA EP</v>
          </cell>
          <cell r="H2265">
            <v>7.0110000000000001</v>
          </cell>
          <cell r="K2265">
            <v>3600</v>
          </cell>
          <cell r="L2265" t="str">
            <v/>
          </cell>
          <cell r="M2265">
            <v>0.28999999999999998</v>
          </cell>
          <cell r="N2265">
            <v>34</v>
          </cell>
          <cell r="P2265">
            <v>0.77700000000000002</v>
          </cell>
          <cell r="Q2265">
            <v>0.28425220000000001</v>
          </cell>
          <cell r="R2265">
            <v>41.201270000000001</v>
          </cell>
          <cell r="S2265">
            <v>0.68050739999999998</v>
          </cell>
          <cell r="T2265">
            <v>0.83979009999999998</v>
          </cell>
          <cell r="U2265">
            <v>6.6929570871227009</v>
          </cell>
          <cell r="V2265">
            <v>9.0354539370808822E-3</v>
          </cell>
          <cell r="X2265">
            <v>29.245422667217582</v>
          </cell>
          <cell r="Z2265">
            <v>10.671200344282175</v>
          </cell>
          <cell r="AA2265">
            <v>11.74675</v>
          </cell>
          <cell r="AB2265">
            <v>10.84989</v>
          </cell>
          <cell r="AC2265">
            <v>0.52210190000000001</v>
          </cell>
          <cell r="AD2265">
            <v>3.6604564209000001</v>
          </cell>
          <cell r="AE2265">
            <v>7.2780500000000004</v>
          </cell>
          <cell r="AF2265">
            <v>29.219639999999998</v>
          </cell>
        </row>
        <row r="2266">
          <cell r="A2266" t="str">
            <v>PENGEMBANGAN LAPANGAN SUNGAI BULUH - POFD1. Low Value</v>
          </cell>
          <cell r="B2266" t="str">
            <v>Oil-Gas</v>
          </cell>
          <cell r="C2266" t="str">
            <v>1. Low Value</v>
          </cell>
          <cell r="D2266" t="str">
            <v>PENGEMBANGAN LAPANGAN SUNGAI BULUH - POFD</v>
          </cell>
          <cell r="E2266" t="str">
            <v>SUNGAI BULUH</v>
          </cell>
          <cell r="F2266" t="str">
            <v>E5. Development Unclarified</v>
          </cell>
          <cell r="G2266" t="str">
            <v>PT PERTAMINA EP</v>
          </cell>
          <cell r="H2266">
            <v>7.0110000000000001</v>
          </cell>
          <cell r="K2266">
            <v>3600</v>
          </cell>
          <cell r="L2266" t="str">
            <v/>
          </cell>
          <cell r="M2266">
            <v>0.28999999999999998</v>
          </cell>
          <cell r="N2266">
            <v>34</v>
          </cell>
          <cell r="P2266">
            <v>0.77700000000000002</v>
          </cell>
          <cell r="Q2266">
            <v>0.28425220000000001</v>
          </cell>
          <cell r="R2266">
            <v>41.201270000000001</v>
          </cell>
          <cell r="S2266">
            <v>0.68050739999999998</v>
          </cell>
          <cell r="T2266">
            <v>0.83979009999999998</v>
          </cell>
          <cell r="U2266">
            <v>6.6929570871227009</v>
          </cell>
          <cell r="V2266">
            <v>9.0354539370808822E-3</v>
          </cell>
          <cell r="X2266">
            <v>29.245422667217582</v>
          </cell>
          <cell r="Z2266">
            <v>10.671200344282175</v>
          </cell>
          <cell r="AA2266">
            <v>11.74675</v>
          </cell>
          <cell r="AB2266">
            <v>10.84989</v>
          </cell>
          <cell r="AC2266">
            <v>0.52210190000000001</v>
          </cell>
          <cell r="AD2266">
            <v>3.6604564209000001</v>
          </cell>
          <cell r="AE2266">
            <v>7.2780500000000004</v>
          </cell>
          <cell r="AF2266">
            <v>29.219639999999998</v>
          </cell>
        </row>
        <row r="2267">
          <cell r="A2267" t="str">
            <v>PENGEMBANGAN LAPANGAN SUNGAI BULUH - POFD2. Middle Value</v>
          </cell>
          <cell r="B2267" t="str">
            <v>Oil-Gas</v>
          </cell>
          <cell r="C2267" t="str">
            <v>2. Middle Value</v>
          </cell>
          <cell r="D2267" t="str">
            <v>PENGEMBANGAN LAPANGAN SUNGAI BULUH - POFD</v>
          </cell>
          <cell r="E2267" t="str">
            <v>SUNGAI BULUH</v>
          </cell>
          <cell r="F2267" t="str">
            <v>E5. Development Unclarified</v>
          </cell>
          <cell r="G2267" t="str">
            <v>PT PERTAMINA EP</v>
          </cell>
          <cell r="H2267">
            <v>7.0110000000000001</v>
          </cell>
          <cell r="K2267">
            <v>3600</v>
          </cell>
          <cell r="L2267" t="str">
            <v/>
          </cell>
          <cell r="M2267">
            <v>0.28999999999999998</v>
          </cell>
          <cell r="N2267">
            <v>34</v>
          </cell>
          <cell r="P2267">
            <v>0.77700000000000002</v>
          </cell>
          <cell r="Q2267">
            <v>0.28425220000000001</v>
          </cell>
          <cell r="R2267">
            <v>41.201270000000001</v>
          </cell>
          <cell r="S2267">
            <v>0.68050739999999998</v>
          </cell>
          <cell r="T2267">
            <v>0.83979009999999998</v>
          </cell>
          <cell r="U2267">
            <v>6.6929570871227009</v>
          </cell>
          <cell r="V2267">
            <v>9.0354539370808822E-3</v>
          </cell>
          <cell r="X2267">
            <v>29.245422667217582</v>
          </cell>
          <cell r="Z2267">
            <v>10.671200344282175</v>
          </cell>
          <cell r="AA2267">
            <v>11.74675</v>
          </cell>
          <cell r="AB2267">
            <v>10.84989</v>
          </cell>
          <cell r="AC2267">
            <v>0.52210190000000001</v>
          </cell>
          <cell r="AD2267">
            <v>3.6604564209000001</v>
          </cell>
          <cell r="AE2267">
            <v>7.2780500000000004</v>
          </cell>
          <cell r="AF2267">
            <v>29.219639999999998</v>
          </cell>
        </row>
        <row r="2268">
          <cell r="A2268" t="str">
            <v>PENGEMBANGAN LAPANGAN SUNGAI BULUH - POFD3. High Value</v>
          </cell>
          <cell r="B2268" t="str">
            <v>Oil-Gas</v>
          </cell>
          <cell r="C2268" t="str">
            <v>3. High Value</v>
          </cell>
          <cell r="D2268" t="str">
            <v>PENGEMBANGAN LAPANGAN SUNGAI BULUH - POFD</v>
          </cell>
          <cell r="E2268" t="str">
            <v>SUNGAI BULUH</v>
          </cell>
          <cell r="F2268" t="str">
            <v>E5. Development Unclarified</v>
          </cell>
          <cell r="G2268" t="str">
            <v>PT PERTAMINA EP</v>
          </cell>
          <cell r="H2268">
            <v>7.0110000000000001</v>
          </cell>
          <cell r="K2268">
            <v>3600</v>
          </cell>
          <cell r="L2268" t="str">
            <v/>
          </cell>
          <cell r="M2268">
            <v>0.28999999999999998</v>
          </cell>
          <cell r="N2268">
            <v>34</v>
          </cell>
          <cell r="P2268">
            <v>0.77700000000000002</v>
          </cell>
          <cell r="Q2268">
            <v>0.28425220000000001</v>
          </cell>
          <cell r="R2268">
            <v>41.201270000000001</v>
          </cell>
          <cell r="S2268">
            <v>0.68050739999999998</v>
          </cell>
          <cell r="T2268">
            <v>0.83979009999999998</v>
          </cell>
          <cell r="U2268">
            <v>6.6929570871227009</v>
          </cell>
          <cell r="V2268">
            <v>9.0354539370808822E-3</v>
          </cell>
          <cell r="X2268">
            <v>29.245422667217582</v>
          </cell>
          <cell r="Z2268">
            <v>10.671200344282175</v>
          </cell>
          <cell r="AA2268">
            <v>11.74675</v>
          </cell>
          <cell r="AB2268">
            <v>10.84989</v>
          </cell>
          <cell r="AC2268">
            <v>0.52210190000000001</v>
          </cell>
          <cell r="AD2268">
            <v>3.6604564209000001</v>
          </cell>
          <cell r="AE2268">
            <v>7.2780500000000004</v>
          </cell>
          <cell r="AF2268">
            <v>29.219639999999998</v>
          </cell>
        </row>
        <row r="2269">
          <cell r="A2269" t="str">
            <v>PENGEMBANGAN LAPANGAN SUNGAI GELAM POD OPTIMASI1. Low Value</v>
          </cell>
          <cell r="B2269" t="str">
            <v>Oil-Gas</v>
          </cell>
          <cell r="C2269" t="str">
            <v>1. Low Value</v>
          </cell>
          <cell r="D2269" t="str">
            <v>PENGEMBANGAN LAPANGAN SUNGAI GELAM POD OPTIMASI</v>
          </cell>
          <cell r="E2269" t="str">
            <v>SUNGAI GELAM</v>
          </cell>
          <cell r="F2269" t="str">
            <v>E0. On Production</v>
          </cell>
          <cell r="G2269" t="str">
            <v>PT PERTAMINA EP</v>
          </cell>
          <cell r="H2269">
            <v>31.068999999999999</v>
          </cell>
          <cell r="Q2269">
            <v>0.288408</v>
          </cell>
          <cell r="R2269">
            <v>83.476640000000003</v>
          </cell>
          <cell r="S2269">
            <v>0.7396817</v>
          </cell>
          <cell r="T2269">
            <v>0.84501139999999997</v>
          </cell>
          <cell r="U2269">
            <v>15.048031969334346</v>
          </cell>
          <cell r="V2269">
            <v>2.0314757428258459E-2</v>
          </cell>
          <cell r="X2269">
            <v>6.7084509705420405</v>
          </cell>
          <cell r="Z2269">
            <v>5.1965165381579785</v>
          </cell>
          <cell r="AA2269">
            <v>39.803069999999998</v>
          </cell>
          <cell r="AB2269">
            <v>4.8769400000000003</v>
          </cell>
          <cell r="AC2269">
            <v>0.35361389999999998</v>
          </cell>
          <cell r="AD2269">
            <v>10.986430259099999</v>
          </cell>
          <cell r="AE2269">
            <v>37.56729</v>
          </cell>
          <cell r="AF2269">
            <v>6.7346159999999999</v>
          </cell>
        </row>
        <row r="2270">
          <cell r="A2270" t="str">
            <v>PENGEMBANGAN LAPANGAN SUNGAI GELAM POD OPTIMASI2. Middle Value</v>
          </cell>
          <cell r="B2270" t="str">
            <v>Oil-Gas</v>
          </cell>
          <cell r="C2270" t="str">
            <v>2. Middle Value</v>
          </cell>
          <cell r="D2270" t="str">
            <v>PENGEMBANGAN LAPANGAN SUNGAI GELAM POD OPTIMASI</v>
          </cell>
          <cell r="E2270" t="str">
            <v>SUNGAI GELAM</v>
          </cell>
          <cell r="F2270" t="str">
            <v>E0. On Production</v>
          </cell>
          <cell r="G2270" t="str">
            <v>PT PERTAMINA EP</v>
          </cell>
          <cell r="H2270">
            <v>31.466999999999999</v>
          </cell>
          <cell r="Q2270">
            <v>0.288408</v>
          </cell>
          <cell r="R2270">
            <v>83.476640000000003</v>
          </cell>
          <cell r="S2270">
            <v>0.7396817</v>
          </cell>
          <cell r="T2270">
            <v>0.84501139999999997</v>
          </cell>
          <cell r="U2270">
            <v>15.048031969334346</v>
          </cell>
          <cell r="V2270">
            <v>2.0314757428258459E-2</v>
          </cell>
          <cell r="X2270">
            <v>6.7084509705420405</v>
          </cell>
          <cell r="Z2270">
            <v>5.1965165381579785</v>
          </cell>
          <cell r="AA2270">
            <v>39.803069999999998</v>
          </cell>
          <cell r="AB2270">
            <v>4.8769400000000003</v>
          </cell>
          <cell r="AC2270">
            <v>0.35361389999999998</v>
          </cell>
          <cell r="AD2270">
            <v>11.127168591299998</v>
          </cell>
          <cell r="AE2270">
            <v>37.56729</v>
          </cell>
          <cell r="AF2270">
            <v>6.7346159999999999</v>
          </cell>
        </row>
        <row r="2271">
          <cell r="A2271" t="str">
            <v>SELAT PANJANG - BASE1. Low Value</v>
          </cell>
          <cell r="B2271" t="str">
            <v>Oil-Gas</v>
          </cell>
          <cell r="C2271" t="str">
            <v>1. Low Value</v>
          </cell>
          <cell r="D2271" t="str">
            <v>SELAT PANJANG - BASE</v>
          </cell>
          <cell r="E2271" t="str">
            <v>SELAT PANJANG</v>
          </cell>
          <cell r="F2271" t="str">
            <v>E2. Under Development</v>
          </cell>
          <cell r="G2271" t="str">
            <v>PT SUMATRA GLOBAL ENERGI</v>
          </cell>
          <cell r="H2271">
            <v>13</v>
          </cell>
          <cell r="K2271">
            <v>6487</v>
          </cell>
          <cell r="L2271" t="str">
            <v/>
          </cell>
          <cell r="M2271">
            <v>0.14699999999999999</v>
          </cell>
          <cell r="N2271">
            <v>3</v>
          </cell>
          <cell r="P2271" t="str">
            <v/>
          </cell>
          <cell r="Q2271">
            <v>0.1472156</v>
          </cell>
          <cell r="R2271">
            <v>17.189070000000001</v>
          </cell>
          <cell r="S2271">
            <v>0.44452000000000003</v>
          </cell>
          <cell r="T2271">
            <v>0.80313579999999996</v>
          </cell>
          <cell r="U2271">
            <v>0.90341335076662233</v>
          </cell>
          <cell r="V2271">
            <v>1.219602876686734E-3</v>
          </cell>
          <cell r="AA2271">
            <v>28.834219999999998</v>
          </cell>
          <cell r="AB2271">
            <v>75.302610000000001</v>
          </cell>
          <cell r="AC2271">
            <v>0.39652690000000002</v>
          </cell>
          <cell r="AD2271">
            <v>5.1548496999999998</v>
          </cell>
          <cell r="AE2271">
            <v>4.4573720000000003</v>
          </cell>
          <cell r="AF2271">
            <v>129.1678</v>
          </cell>
        </row>
        <row r="2272">
          <cell r="A2272" t="str">
            <v>SELAT PANJANG - BASE2. Middle Value</v>
          </cell>
          <cell r="B2272" t="str">
            <v>Oil-Gas</v>
          </cell>
          <cell r="C2272" t="str">
            <v>2. Middle Value</v>
          </cell>
          <cell r="D2272" t="str">
            <v>SELAT PANJANG - BASE</v>
          </cell>
          <cell r="E2272" t="str">
            <v>SELAT PANJANG</v>
          </cell>
          <cell r="F2272" t="str">
            <v>E2. Under Development</v>
          </cell>
          <cell r="G2272" t="str">
            <v>PT SUMATRA GLOBAL ENERGI</v>
          </cell>
          <cell r="H2272">
            <v>26.4</v>
          </cell>
          <cell r="K2272">
            <v>6487</v>
          </cell>
          <cell r="L2272" t="str">
            <v/>
          </cell>
          <cell r="M2272">
            <v>0.14699999999999999</v>
          </cell>
          <cell r="N2272">
            <v>3</v>
          </cell>
          <cell r="P2272" t="str">
            <v/>
          </cell>
          <cell r="Q2272">
            <v>0.1472156</v>
          </cell>
          <cell r="R2272">
            <v>17.189070000000001</v>
          </cell>
          <cell r="S2272">
            <v>0.44452000000000003</v>
          </cell>
          <cell r="T2272">
            <v>0.80313579999999996</v>
          </cell>
          <cell r="U2272">
            <v>0.90341335076662233</v>
          </cell>
          <cell r="V2272">
            <v>1.219602876686734E-3</v>
          </cell>
          <cell r="AA2272">
            <v>28.834219999999998</v>
          </cell>
          <cell r="AB2272">
            <v>75.302610000000001</v>
          </cell>
          <cell r="AC2272">
            <v>0.39652690000000002</v>
          </cell>
          <cell r="AD2272">
            <v>10.46831016</v>
          </cell>
          <cell r="AE2272">
            <v>4.4573720000000003</v>
          </cell>
          <cell r="AF2272">
            <v>129.1678</v>
          </cell>
        </row>
        <row r="2273">
          <cell r="A2273" t="str">
            <v>SELAT PANJANG - BASE3. High Value</v>
          </cell>
          <cell r="B2273" t="str">
            <v>Oil-Gas</v>
          </cell>
          <cell r="C2273" t="str">
            <v>3. High Value</v>
          </cell>
          <cell r="D2273" t="str">
            <v>SELAT PANJANG - BASE</v>
          </cell>
          <cell r="E2273" t="str">
            <v>SELAT PANJANG</v>
          </cell>
          <cell r="F2273" t="str">
            <v>E2. Under Development</v>
          </cell>
          <cell r="G2273" t="str">
            <v>PT SUMATRA GLOBAL ENERGI</v>
          </cell>
          <cell r="H2273">
            <v>26.4</v>
          </cell>
          <cell r="K2273">
            <v>6487</v>
          </cell>
          <cell r="L2273" t="str">
            <v/>
          </cell>
          <cell r="M2273">
            <v>0.14699999999999999</v>
          </cell>
          <cell r="N2273">
            <v>3</v>
          </cell>
          <cell r="P2273" t="str">
            <v/>
          </cell>
          <cell r="Q2273">
            <v>0.1472156</v>
          </cell>
          <cell r="R2273">
            <v>17.189070000000001</v>
          </cell>
          <cell r="S2273">
            <v>0.44452000000000003</v>
          </cell>
          <cell r="T2273">
            <v>0.80313579999999996</v>
          </cell>
          <cell r="U2273">
            <v>0.90341335076662233</v>
          </cell>
          <cell r="V2273">
            <v>1.219602876686734E-3</v>
          </cell>
          <cell r="AA2273">
            <v>28.834219999999998</v>
          </cell>
          <cell r="AB2273">
            <v>75.302610000000001</v>
          </cell>
          <cell r="AC2273">
            <v>0.39652690000000002</v>
          </cell>
          <cell r="AD2273">
            <v>10.46831016</v>
          </cell>
          <cell r="AE2273">
            <v>4.4573720000000003</v>
          </cell>
          <cell r="AF2273">
            <v>129.1678</v>
          </cell>
        </row>
        <row r="2274">
          <cell r="A2274" t="str">
            <v>BONGE - BASE1. Low Value</v>
          </cell>
          <cell r="B2274" t="str">
            <v>Gas</v>
          </cell>
          <cell r="C2274" t="str">
            <v>1. Low Value</v>
          </cell>
          <cell r="D2274" t="str">
            <v>BONGE - BASE</v>
          </cell>
          <cell r="E2274" t="str">
            <v>BONGE</v>
          </cell>
          <cell r="F2274" t="str">
            <v>E2. Under Development</v>
          </cell>
          <cell r="G2274" t="str">
            <v>ENERGY EQUITY EPIC (SENGKANG) PTY. LTD.</v>
          </cell>
          <cell r="H2274">
            <v>10</v>
          </cell>
          <cell r="K2274">
            <v>1929</v>
          </cell>
          <cell r="L2274">
            <v>51.425000000000004</v>
          </cell>
          <cell r="M2274">
            <v>0.28000000000000003</v>
          </cell>
          <cell r="N2274">
            <v>175.77</v>
          </cell>
          <cell r="O2274">
            <v>0</v>
          </cell>
          <cell r="P2274" t="str">
            <v/>
          </cell>
          <cell r="Q2274">
            <v>0.2696132</v>
          </cell>
          <cell r="R2274">
            <v>212.0735</v>
          </cell>
          <cell r="S2274">
            <v>0.88675119999999996</v>
          </cell>
          <cell r="T2274">
            <v>0.76155360000000005</v>
          </cell>
          <cell r="U2274">
            <v>38.612668386879093</v>
          </cell>
          <cell r="V2274">
            <v>5.212688234154058E-2</v>
          </cell>
          <cell r="AA2274">
            <v>33.313510000000001</v>
          </cell>
          <cell r="AB2274">
            <v>5.1538620000000002</v>
          </cell>
          <cell r="AC2274">
            <v>0.48068070000000002</v>
          </cell>
          <cell r="AD2274">
            <v>4.8068070000000001</v>
          </cell>
          <cell r="AE2274">
            <v>8.1965869999999992</v>
          </cell>
          <cell r="AF2274">
            <v>177.89699999999999</v>
          </cell>
        </row>
        <row r="2275">
          <cell r="A2275" t="str">
            <v>BONGE - BASE2. Middle Value</v>
          </cell>
          <cell r="B2275" t="str">
            <v>Gas</v>
          </cell>
          <cell r="C2275" t="str">
            <v>2. Middle Value</v>
          </cell>
          <cell r="D2275" t="str">
            <v>BONGE - BASE</v>
          </cell>
          <cell r="E2275" t="str">
            <v>BONGE</v>
          </cell>
          <cell r="F2275" t="str">
            <v>E2. Under Development</v>
          </cell>
          <cell r="G2275" t="str">
            <v>ENERGY EQUITY EPIC (SENGKANG) PTY. LTD.</v>
          </cell>
          <cell r="H2275">
            <v>10</v>
          </cell>
          <cell r="K2275">
            <v>1929</v>
          </cell>
          <cell r="L2275">
            <v>51.425000000000004</v>
          </cell>
          <cell r="M2275">
            <v>0.28000000000000003</v>
          </cell>
          <cell r="N2275">
            <v>175.77</v>
          </cell>
          <cell r="O2275">
            <v>0</v>
          </cell>
          <cell r="P2275" t="str">
            <v/>
          </cell>
          <cell r="Q2275">
            <v>0.2696132</v>
          </cell>
          <cell r="R2275">
            <v>212.0735</v>
          </cell>
          <cell r="S2275">
            <v>0.88675119999999996</v>
          </cell>
          <cell r="T2275">
            <v>0.76155360000000005</v>
          </cell>
          <cell r="U2275">
            <v>38.612668386879093</v>
          </cell>
          <cell r="V2275">
            <v>5.212688234154058E-2</v>
          </cell>
          <cell r="AA2275">
            <v>33.313510000000001</v>
          </cell>
          <cell r="AB2275">
            <v>5.1538620000000002</v>
          </cell>
          <cell r="AC2275">
            <v>0.48068070000000002</v>
          </cell>
          <cell r="AD2275">
            <v>4.8068070000000001</v>
          </cell>
          <cell r="AE2275">
            <v>8.1965869999999992</v>
          </cell>
          <cell r="AF2275">
            <v>177.89699999999999</v>
          </cell>
        </row>
        <row r="2276">
          <cell r="A2276" t="str">
            <v>BONGE - BASE3. High Value</v>
          </cell>
          <cell r="B2276" t="str">
            <v>Gas</v>
          </cell>
          <cell r="C2276" t="str">
            <v>3. High Value</v>
          </cell>
          <cell r="D2276" t="str">
            <v>BONGE - BASE</v>
          </cell>
          <cell r="E2276" t="str">
            <v>BONGE</v>
          </cell>
          <cell r="F2276" t="str">
            <v>E2. Under Development</v>
          </cell>
          <cell r="G2276" t="str">
            <v>ENERGY EQUITY EPIC (SENGKANG) PTY. LTD.</v>
          </cell>
          <cell r="H2276">
            <v>10</v>
          </cell>
          <cell r="K2276">
            <v>1929</v>
          </cell>
          <cell r="L2276">
            <v>51.425000000000004</v>
          </cell>
          <cell r="M2276">
            <v>0.28000000000000003</v>
          </cell>
          <cell r="N2276">
            <v>175.77</v>
          </cell>
          <cell r="O2276">
            <v>0</v>
          </cell>
          <cell r="P2276" t="str">
            <v/>
          </cell>
          <cell r="Q2276">
            <v>0.2696132</v>
          </cell>
          <cell r="R2276">
            <v>212.0735</v>
          </cell>
          <cell r="S2276">
            <v>0.88675119999999996</v>
          </cell>
          <cell r="T2276">
            <v>0.76155360000000005</v>
          </cell>
          <cell r="U2276">
            <v>38.612668386879093</v>
          </cell>
          <cell r="V2276">
            <v>5.212688234154058E-2</v>
          </cell>
          <cell r="AA2276">
            <v>33.313510000000001</v>
          </cell>
          <cell r="AB2276">
            <v>5.1538620000000002</v>
          </cell>
          <cell r="AC2276">
            <v>0.48068070000000002</v>
          </cell>
          <cell r="AD2276">
            <v>4.8068070000000001</v>
          </cell>
          <cell r="AE2276">
            <v>8.1965869999999992</v>
          </cell>
          <cell r="AF2276">
            <v>177.89699999999999</v>
          </cell>
        </row>
        <row r="2277">
          <cell r="A2277" t="str">
            <v>SAMPI-SAMPI - BASE1. Low Value</v>
          </cell>
          <cell r="B2277" t="str">
            <v>Gas</v>
          </cell>
          <cell r="C2277" t="str">
            <v>1. Low Value</v>
          </cell>
          <cell r="D2277" t="str">
            <v>SAMPI-SAMPI - BASE</v>
          </cell>
          <cell r="E2277" t="str">
            <v>SAMPI-SAMPI</v>
          </cell>
          <cell r="F2277" t="str">
            <v>E2. Under Development</v>
          </cell>
          <cell r="G2277" t="str">
            <v>ENERGY EQUITY EPIC (SENGKANG) PTY. LTD.</v>
          </cell>
          <cell r="H2277">
            <v>63</v>
          </cell>
          <cell r="K2277">
            <v>2424</v>
          </cell>
          <cell r="L2277">
            <v>51.425000000000004</v>
          </cell>
          <cell r="M2277">
            <v>0.27</v>
          </cell>
          <cell r="N2277">
            <v>72.543000000000006</v>
          </cell>
          <cell r="O2277">
            <v>0</v>
          </cell>
          <cell r="Q2277">
            <v>0.2661308</v>
          </cell>
          <cell r="R2277">
            <v>74.646259999999998</v>
          </cell>
          <cell r="S2277">
            <v>0.80477299999999996</v>
          </cell>
          <cell r="T2277">
            <v>0.81933840000000002</v>
          </cell>
          <cell r="U2277">
            <v>13.099053005841531</v>
          </cell>
          <cell r="V2277">
            <v>1.7683646931097113E-2</v>
          </cell>
          <cell r="AA2277">
            <v>181.04480000000001</v>
          </cell>
          <cell r="AB2277">
            <v>401.80829999999997</v>
          </cell>
          <cell r="AC2277">
            <v>0.6794869</v>
          </cell>
          <cell r="AD2277">
            <v>42.8076747</v>
          </cell>
          <cell r="AE2277">
            <v>24.58886</v>
          </cell>
          <cell r="AF2277">
            <v>125.6408</v>
          </cell>
        </row>
        <row r="2278">
          <cell r="A2278" t="str">
            <v>SAMPI-SAMPI - BASE2. Middle Value</v>
          </cell>
          <cell r="B2278" t="str">
            <v>Gas</v>
          </cell>
          <cell r="C2278" t="str">
            <v>2. Middle Value</v>
          </cell>
          <cell r="D2278" t="str">
            <v>SAMPI-SAMPI - BASE</v>
          </cell>
          <cell r="E2278" t="str">
            <v>SAMPI-SAMPI</v>
          </cell>
          <cell r="F2278" t="str">
            <v>E2. Under Development</v>
          </cell>
          <cell r="G2278" t="str">
            <v>ENERGY EQUITY EPIC (SENGKANG) PTY. LTD.</v>
          </cell>
          <cell r="H2278">
            <v>63</v>
          </cell>
          <cell r="K2278">
            <v>2424</v>
          </cell>
          <cell r="L2278">
            <v>51.425000000000004</v>
          </cell>
          <cell r="M2278">
            <v>0.27</v>
          </cell>
          <cell r="N2278">
            <v>72.543000000000006</v>
          </cell>
          <cell r="O2278">
            <v>0</v>
          </cell>
          <cell r="Q2278">
            <v>0.2661308</v>
          </cell>
          <cell r="R2278">
            <v>74.646259999999998</v>
          </cell>
          <cell r="S2278">
            <v>0.80477299999999996</v>
          </cell>
          <cell r="T2278">
            <v>0.81933840000000002</v>
          </cell>
          <cell r="U2278">
            <v>13.099053005841531</v>
          </cell>
          <cell r="V2278">
            <v>1.7683646931097113E-2</v>
          </cell>
          <cell r="AA2278">
            <v>181.04480000000001</v>
          </cell>
          <cell r="AB2278">
            <v>401.80829999999997</v>
          </cell>
          <cell r="AC2278">
            <v>0.6794869</v>
          </cell>
          <cell r="AD2278">
            <v>42.8076747</v>
          </cell>
          <cell r="AE2278">
            <v>24.58886</v>
          </cell>
          <cell r="AF2278">
            <v>125.6408</v>
          </cell>
        </row>
        <row r="2279">
          <cell r="A2279" t="str">
            <v>SAMPI-SAMPI - BASE3. High Value</v>
          </cell>
          <cell r="B2279" t="str">
            <v>Gas</v>
          </cell>
          <cell r="C2279" t="str">
            <v>3. High Value</v>
          </cell>
          <cell r="D2279" t="str">
            <v>SAMPI-SAMPI - BASE</v>
          </cell>
          <cell r="E2279" t="str">
            <v>SAMPI-SAMPI</v>
          </cell>
          <cell r="F2279" t="str">
            <v>E2. Under Development</v>
          </cell>
          <cell r="G2279" t="str">
            <v>ENERGY EQUITY EPIC (SENGKANG) PTY. LTD.</v>
          </cell>
          <cell r="H2279">
            <v>63</v>
          </cell>
          <cell r="K2279">
            <v>2424</v>
          </cell>
          <cell r="L2279">
            <v>51.425000000000004</v>
          </cell>
          <cell r="M2279">
            <v>0.27</v>
          </cell>
          <cell r="N2279">
            <v>72.543000000000006</v>
          </cell>
          <cell r="O2279">
            <v>0</v>
          </cell>
          <cell r="Q2279">
            <v>0.2661308</v>
          </cell>
          <cell r="R2279">
            <v>74.646259999999998</v>
          </cell>
          <cell r="S2279">
            <v>0.80477299999999996</v>
          </cell>
          <cell r="T2279">
            <v>0.81933840000000002</v>
          </cell>
          <cell r="U2279">
            <v>13.099053005841531</v>
          </cell>
          <cell r="V2279">
            <v>1.7683646931097113E-2</v>
          </cell>
          <cell r="AA2279">
            <v>181.04480000000001</v>
          </cell>
          <cell r="AB2279">
            <v>401.80829999999997</v>
          </cell>
          <cell r="AC2279">
            <v>0.6794869</v>
          </cell>
          <cell r="AD2279">
            <v>42.8076747</v>
          </cell>
          <cell r="AE2279">
            <v>24.58886</v>
          </cell>
          <cell r="AF2279">
            <v>125.6408</v>
          </cell>
        </row>
        <row r="2280">
          <cell r="A2280" t="str">
            <v>WALANGA - BASE1. Low Value</v>
          </cell>
          <cell r="B2280" t="str">
            <v>Gas</v>
          </cell>
          <cell r="C2280" t="str">
            <v>1. Low Value</v>
          </cell>
          <cell r="D2280" t="str">
            <v>WALANGA - BASE</v>
          </cell>
          <cell r="E2280" t="str">
            <v>WALANGA</v>
          </cell>
          <cell r="F2280" t="str">
            <v>E2. Under Development</v>
          </cell>
          <cell r="G2280" t="str">
            <v>ENERGY EQUITY EPIC (SENGKANG) PTY. LTD.</v>
          </cell>
          <cell r="H2280">
            <v>139</v>
          </cell>
          <cell r="K2280">
            <v>2387</v>
          </cell>
          <cell r="L2280">
            <v>51.425000000000004</v>
          </cell>
          <cell r="M2280">
            <v>0.31</v>
          </cell>
          <cell r="N2280">
            <v>148.75</v>
          </cell>
          <cell r="O2280">
            <v>0</v>
          </cell>
          <cell r="P2280" t="str">
            <v/>
          </cell>
          <cell r="Q2280">
            <v>0.30517159999999999</v>
          </cell>
          <cell r="R2280">
            <v>155.36070000000001</v>
          </cell>
          <cell r="S2280">
            <v>0.87543610000000005</v>
          </cell>
          <cell r="T2280">
            <v>0.84238550000000001</v>
          </cell>
          <cell r="U2280">
            <v>34.963960281667497</v>
          </cell>
          <cell r="V2280">
            <v>4.720114718660836E-2</v>
          </cell>
          <cell r="AA2280">
            <v>73.776700000000005</v>
          </cell>
          <cell r="AB2280">
            <v>24.509029999999999</v>
          </cell>
          <cell r="AC2280">
            <v>0.85892679999999999</v>
          </cell>
          <cell r="AD2280">
            <v>119.39082519999999</v>
          </cell>
          <cell r="AE2280">
            <v>67.89967</v>
          </cell>
          <cell r="AF2280">
            <v>27.621220000000001</v>
          </cell>
        </row>
        <row r="2281">
          <cell r="A2281" t="str">
            <v>WALANGA - BASE2. Middle Value</v>
          </cell>
          <cell r="B2281" t="str">
            <v>Gas</v>
          </cell>
          <cell r="C2281" t="str">
            <v>2. Middle Value</v>
          </cell>
          <cell r="D2281" t="str">
            <v>WALANGA - BASE</v>
          </cell>
          <cell r="E2281" t="str">
            <v>WALANGA</v>
          </cell>
          <cell r="F2281" t="str">
            <v>E2. Under Development</v>
          </cell>
          <cell r="G2281" t="str">
            <v>ENERGY EQUITY EPIC (SENGKANG) PTY. LTD.</v>
          </cell>
          <cell r="H2281">
            <v>139</v>
          </cell>
          <cell r="K2281">
            <v>2387</v>
          </cell>
          <cell r="L2281">
            <v>51.425000000000004</v>
          </cell>
          <cell r="M2281">
            <v>0.31</v>
          </cell>
          <cell r="N2281">
            <v>148.75</v>
          </cell>
          <cell r="O2281">
            <v>0</v>
          </cell>
          <cell r="P2281" t="str">
            <v/>
          </cell>
          <cell r="Q2281">
            <v>0.30517159999999999</v>
          </cell>
          <cell r="R2281">
            <v>155.36070000000001</v>
          </cell>
          <cell r="S2281">
            <v>0.87543610000000005</v>
          </cell>
          <cell r="T2281">
            <v>0.84238550000000001</v>
          </cell>
          <cell r="U2281">
            <v>34.963960281667497</v>
          </cell>
          <cell r="V2281">
            <v>4.720114718660836E-2</v>
          </cell>
          <cell r="AA2281">
            <v>73.776700000000005</v>
          </cell>
          <cell r="AB2281">
            <v>24.509029999999999</v>
          </cell>
          <cell r="AC2281">
            <v>0.85892679999999999</v>
          </cell>
          <cell r="AD2281">
            <v>119.39082519999999</v>
          </cell>
          <cell r="AE2281">
            <v>67.89967</v>
          </cell>
          <cell r="AF2281">
            <v>27.621220000000001</v>
          </cell>
        </row>
        <row r="2282">
          <cell r="A2282" t="str">
            <v>WALANGA - BASE3. High Value</v>
          </cell>
          <cell r="B2282" t="str">
            <v>Gas</v>
          </cell>
          <cell r="C2282" t="str">
            <v>3. High Value</v>
          </cell>
          <cell r="D2282" t="str">
            <v>WALANGA - BASE</v>
          </cell>
          <cell r="E2282" t="str">
            <v>WALANGA</v>
          </cell>
          <cell r="F2282" t="str">
            <v>E2. Under Development</v>
          </cell>
          <cell r="G2282" t="str">
            <v>ENERGY EQUITY EPIC (SENGKANG) PTY. LTD.</v>
          </cell>
          <cell r="H2282">
            <v>139</v>
          </cell>
          <cell r="K2282">
            <v>2387</v>
          </cell>
          <cell r="L2282">
            <v>51.425000000000004</v>
          </cell>
          <cell r="M2282">
            <v>0.31</v>
          </cell>
          <cell r="N2282">
            <v>148.75</v>
          </cell>
          <cell r="O2282">
            <v>0</v>
          </cell>
          <cell r="P2282" t="str">
            <v/>
          </cell>
          <cell r="Q2282">
            <v>0.30517159999999999</v>
          </cell>
          <cell r="R2282">
            <v>155.36070000000001</v>
          </cell>
          <cell r="S2282">
            <v>0.87543610000000005</v>
          </cell>
          <cell r="T2282">
            <v>0.84238550000000001</v>
          </cell>
          <cell r="U2282">
            <v>34.963960281667497</v>
          </cell>
          <cell r="V2282">
            <v>4.720114718660836E-2</v>
          </cell>
          <cell r="AA2282">
            <v>73.776700000000005</v>
          </cell>
          <cell r="AB2282">
            <v>24.509029999999999</v>
          </cell>
          <cell r="AC2282">
            <v>0.85892679999999999</v>
          </cell>
          <cell r="AD2282">
            <v>119.39082519999999</v>
          </cell>
          <cell r="AE2282">
            <v>67.89967</v>
          </cell>
          <cell r="AF2282">
            <v>27.621220000000001</v>
          </cell>
        </row>
        <row r="2283">
          <cell r="A2283" t="str">
            <v>PENGEMBANGAN LAPANGAN SUNGAI GELAM POD OPTIMASI3. High Value</v>
          </cell>
          <cell r="B2283" t="str">
            <v>Oil-Gas</v>
          </cell>
          <cell r="C2283" t="str">
            <v>3. High Value</v>
          </cell>
          <cell r="D2283" t="str">
            <v>PENGEMBANGAN LAPANGAN SUNGAI GELAM POD OPTIMASI</v>
          </cell>
          <cell r="E2283" t="str">
            <v>SUNGAI GELAM</v>
          </cell>
          <cell r="F2283" t="str">
            <v>E0. On Production</v>
          </cell>
          <cell r="G2283" t="str">
            <v>PT PERTAMINA EP</v>
          </cell>
          <cell r="H2283">
            <v>31.466999999999999</v>
          </cell>
          <cell r="Q2283">
            <v>0.288408</v>
          </cell>
          <cell r="R2283">
            <v>83.476640000000003</v>
          </cell>
          <cell r="S2283">
            <v>0.7396817</v>
          </cell>
          <cell r="T2283">
            <v>0.84501139999999997</v>
          </cell>
          <cell r="U2283">
            <v>15.048031969334346</v>
          </cell>
          <cell r="V2283">
            <v>2.0314757428258459E-2</v>
          </cell>
          <cell r="X2283">
            <v>6.7084509705420405</v>
          </cell>
          <cell r="Z2283">
            <v>5.1965165381579785</v>
          </cell>
          <cell r="AA2283">
            <v>39.803069999999998</v>
          </cell>
          <cell r="AB2283">
            <v>4.8769400000000003</v>
          </cell>
          <cell r="AC2283">
            <v>0.35361389999999998</v>
          </cell>
          <cell r="AD2283">
            <v>11.127168591299998</v>
          </cell>
          <cell r="AE2283">
            <v>37.56729</v>
          </cell>
          <cell r="AF2283">
            <v>6.7346159999999999</v>
          </cell>
        </row>
        <row r="2284">
          <cell r="A2284" t="str">
            <v>SUNGAI GELAM - BASE1. Low Value</v>
          </cell>
          <cell r="B2284" t="str">
            <v>Oil-Gas</v>
          </cell>
          <cell r="C2284" t="str">
            <v>1. Low Value</v>
          </cell>
          <cell r="D2284" t="str">
            <v>SUNGAI GELAM - BASE</v>
          </cell>
          <cell r="E2284" t="str">
            <v>SUNGAI GELAM</v>
          </cell>
          <cell r="F2284" t="str">
            <v>E0. On Production</v>
          </cell>
          <cell r="G2284" t="str">
            <v>PT PERTAMINA EP</v>
          </cell>
          <cell r="H2284">
            <v>31.068999999999999</v>
          </cell>
          <cell r="Q2284">
            <v>0.288408</v>
          </cell>
          <cell r="R2284">
            <v>83.476640000000003</v>
          </cell>
          <cell r="S2284">
            <v>0.7396817</v>
          </cell>
          <cell r="T2284">
            <v>0.84501139999999997</v>
          </cell>
          <cell r="U2284">
            <v>15.048031969334346</v>
          </cell>
          <cell r="V2284">
            <v>2.0314757428258459E-2</v>
          </cell>
          <cell r="X2284">
            <v>6.7084509705420405</v>
          </cell>
          <cell r="Z2284">
            <v>5.1965165381579785</v>
          </cell>
          <cell r="AA2284">
            <v>39.803069999999998</v>
          </cell>
          <cell r="AB2284">
            <v>4.8769400000000003</v>
          </cell>
          <cell r="AC2284">
            <v>0.35361389999999998</v>
          </cell>
          <cell r="AD2284">
            <v>10.986430259099999</v>
          </cell>
          <cell r="AE2284">
            <v>37.56729</v>
          </cell>
          <cell r="AF2284">
            <v>6.7346159999999999</v>
          </cell>
        </row>
        <row r="2285">
          <cell r="A2285" t="str">
            <v>SUNGAI GELAM - BASE2. Middle Value</v>
          </cell>
          <cell r="B2285" t="str">
            <v>Oil-Gas</v>
          </cell>
          <cell r="C2285" t="str">
            <v>2. Middle Value</v>
          </cell>
          <cell r="D2285" t="str">
            <v>SUNGAI GELAM - BASE</v>
          </cell>
          <cell r="E2285" t="str">
            <v>SUNGAI GELAM</v>
          </cell>
          <cell r="F2285" t="str">
            <v>E0. On Production</v>
          </cell>
          <cell r="G2285" t="str">
            <v>PT PERTAMINA EP</v>
          </cell>
          <cell r="H2285">
            <v>31.466999999999999</v>
          </cell>
          <cell r="Q2285">
            <v>0.288408</v>
          </cell>
          <cell r="R2285">
            <v>83.476640000000003</v>
          </cell>
          <cell r="S2285">
            <v>0.7396817</v>
          </cell>
          <cell r="T2285">
            <v>0.84501139999999997</v>
          </cell>
          <cell r="U2285">
            <v>15.048031969334346</v>
          </cell>
          <cell r="V2285">
            <v>2.0314757428258459E-2</v>
          </cell>
          <cell r="X2285">
            <v>6.7084509705420405</v>
          </cell>
          <cell r="Z2285">
            <v>5.1965165381579785</v>
          </cell>
          <cell r="AA2285">
            <v>39.803069999999998</v>
          </cell>
          <cell r="AB2285">
            <v>4.8769400000000003</v>
          </cell>
          <cell r="AC2285">
            <v>0.35361389999999998</v>
          </cell>
          <cell r="AD2285">
            <v>11.127168591299998</v>
          </cell>
          <cell r="AE2285">
            <v>37.56729</v>
          </cell>
          <cell r="AF2285">
            <v>6.7346159999999999</v>
          </cell>
        </row>
        <row r="2286">
          <cell r="A2286" t="str">
            <v>WIRIAGAR DEEP - UNITISASI - WIRIAGAR - BASE1. Low Value</v>
          </cell>
          <cell r="B2286" t="str">
            <v>Gas</v>
          </cell>
          <cell r="C2286" t="str">
            <v>1. Low Value</v>
          </cell>
          <cell r="D2286" t="str">
            <v>WIRIAGAR DEEP - UNITISASI - WIRIAGAR - BASE</v>
          </cell>
          <cell r="E2286" t="str">
            <v>WIRIAGAR DEEP</v>
          </cell>
          <cell r="F2286" t="str">
            <v>E2. Under Development</v>
          </cell>
          <cell r="G2286" t="str">
            <v>BP WIRIAGAR LTD.</v>
          </cell>
          <cell r="H2286">
            <v>1369.425</v>
          </cell>
          <cell r="K2286">
            <v>8735</v>
          </cell>
          <cell r="L2286">
            <v>116.05000000000001</v>
          </cell>
          <cell r="M2286">
            <v>0.12539518615417761</v>
          </cell>
          <cell r="N2286">
            <v>261.2</v>
          </cell>
          <cell r="O2286">
            <v>0</v>
          </cell>
          <cell r="P2286" t="str">
            <v/>
          </cell>
          <cell r="Q2286">
            <v>0.1261581</v>
          </cell>
          <cell r="R2286">
            <v>250.5103</v>
          </cell>
          <cell r="S2286">
            <v>0.77428929999999996</v>
          </cell>
          <cell r="T2286">
            <v>0.70537340000000004</v>
          </cell>
          <cell r="U2286">
            <v>17.260885141324906</v>
          </cell>
          <cell r="V2286">
            <v>2.33020966035705E-2</v>
          </cell>
          <cell r="X2286">
            <v>5330.200375226178</v>
          </cell>
          <cell r="Y2286">
            <v>298.02658726864161</v>
          </cell>
          <cell r="Z2286">
            <v>2726.0760425638232</v>
          </cell>
          <cell r="AA2286">
            <v>298.02519999999998</v>
          </cell>
          <cell r="AB2286">
            <v>2726.0740000000001</v>
          </cell>
          <cell r="AC2286">
            <v>0.58401919999999996</v>
          </cell>
          <cell r="AD2286">
            <v>799.77049295999996</v>
          </cell>
          <cell r="AE2286">
            <v>30.336600000000001</v>
          </cell>
          <cell r="AF2286">
            <v>1073.954</v>
          </cell>
        </row>
        <row r="2287">
          <cell r="A2287" t="str">
            <v>WIRIAGAR DEEP - UNITISASI - WIRIAGAR - BASE2. Middle Value</v>
          </cell>
          <cell r="B2287" t="str">
            <v>Gas</v>
          </cell>
          <cell r="C2287" t="str">
            <v>2. Middle Value</v>
          </cell>
          <cell r="D2287" t="str">
            <v>WIRIAGAR DEEP - UNITISASI - WIRIAGAR - BASE</v>
          </cell>
          <cell r="E2287" t="str">
            <v>WIRIAGAR DEEP</v>
          </cell>
          <cell r="F2287" t="str">
            <v>E2. Under Development</v>
          </cell>
          <cell r="G2287" t="str">
            <v>BP WIRIAGAR LTD.</v>
          </cell>
          <cell r="H2287">
            <v>2604.3910000000001</v>
          </cell>
          <cell r="K2287">
            <v>8735</v>
          </cell>
          <cell r="L2287">
            <v>116.05000000000001</v>
          </cell>
          <cell r="M2287">
            <v>0.12539518615417761</v>
          </cell>
          <cell r="N2287">
            <v>261.2</v>
          </cell>
          <cell r="O2287">
            <v>0</v>
          </cell>
          <cell r="P2287" t="str">
            <v/>
          </cell>
          <cell r="Q2287">
            <v>0.1261581</v>
          </cell>
          <cell r="R2287">
            <v>250.5103</v>
          </cell>
          <cell r="S2287">
            <v>0.77428929999999996</v>
          </cell>
          <cell r="T2287">
            <v>0.70537340000000004</v>
          </cell>
          <cell r="U2287">
            <v>17.260885141324906</v>
          </cell>
          <cell r="V2287">
            <v>2.33020966035705E-2</v>
          </cell>
          <cell r="X2287">
            <v>5330.200375226178</v>
          </cell>
          <cell r="Y2287">
            <v>298.02658726864161</v>
          </cell>
          <cell r="Z2287">
            <v>2726.0760425638232</v>
          </cell>
          <cell r="AA2287">
            <v>298.02519999999998</v>
          </cell>
          <cell r="AB2287">
            <v>2726.0740000000001</v>
          </cell>
          <cell r="AC2287">
            <v>0.58401919999999996</v>
          </cell>
          <cell r="AD2287">
            <v>1521.0143483072</v>
          </cell>
          <cell r="AE2287">
            <v>30.336600000000001</v>
          </cell>
          <cell r="AF2287">
            <v>1073.954</v>
          </cell>
        </row>
        <row r="2288">
          <cell r="A2288" t="str">
            <v>WIRIAGAR DEEP - UNITISASI - WIRIAGAR - BASE3. High Value</v>
          </cell>
          <cell r="B2288" t="str">
            <v>Gas</v>
          </cell>
          <cell r="C2288" t="str">
            <v>3. High Value</v>
          </cell>
          <cell r="D2288" t="str">
            <v>WIRIAGAR DEEP - UNITISASI - WIRIAGAR - BASE</v>
          </cell>
          <cell r="E2288" t="str">
            <v>WIRIAGAR DEEP</v>
          </cell>
          <cell r="F2288" t="str">
            <v>E2. Under Development</v>
          </cell>
          <cell r="G2288" t="str">
            <v>BP WIRIAGAR LTD.</v>
          </cell>
          <cell r="H2288">
            <v>3426.77</v>
          </cell>
          <cell r="K2288">
            <v>8735</v>
          </cell>
          <cell r="L2288">
            <v>116.05000000000001</v>
          </cell>
          <cell r="M2288">
            <v>0.12539518615417761</v>
          </cell>
          <cell r="N2288">
            <v>261.2</v>
          </cell>
          <cell r="O2288">
            <v>0</v>
          </cell>
          <cell r="P2288" t="str">
            <v/>
          </cell>
          <cell r="Q2288">
            <v>0.1261581</v>
          </cell>
          <cell r="R2288">
            <v>250.5103</v>
          </cell>
          <cell r="S2288">
            <v>0.77428929999999996</v>
          </cell>
          <cell r="T2288">
            <v>0.70537340000000004</v>
          </cell>
          <cell r="U2288">
            <v>17.260885141324906</v>
          </cell>
          <cell r="V2288">
            <v>2.33020966035705E-2</v>
          </cell>
          <cell r="X2288">
            <v>5330.200375226178</v>
          </cell>
          <cell r="Y2288">
            <v>298.02658726864161</v>
          </cell>
          <cell r="Z2288">
            <v>2726.0760425638232</v>
          </cell>
          <cell r="AA2288">
            <v>298.02519999999998</v>
          </cell>
          <cell r="AB2288">
            <v>2726.0740000000001</v>
          </cell>
          <cell r="AC2288">
            <v>0.58401919999999996</v>
          </cell>
          <cell r="AD2288">
            <v>2001.2994739839999</v>
          </cell>
          <cell r="AE2288">
            <v>30.336600000000001</v>
          </cell>
          <cell r="AF2288">
            <v>1073.954</v>
          </cell>
        </row>
        <row r="2289">
          <cell r="A2289" t="str">
            <v>KEMUNING POD 11. Low Value</v>
          </cell>
          <cell r="B2289" t="str">
            <v>Gas</v>
          </cell>
          <cell r="C2289" t="str">
            <v>1. Low Value</v>
          </cell>
          <cell r="D2289" t="str">
            <v>KEMUNING POD 1</v>
          </cell>
          <cell r="E2289" t="str">
            <v>ALAS DARA KEMUNING</v>
          </cell>
          <cell r="F2289" t="str">
            <v>E3. Justified for Development</v>
          </cell>
          <cell r="G2289" t="str">
            <v>PT PERTAMINA EP CEPU ADK</v>
          </cell>
          <cell r="H2289">
            <v>14.79</v>
          </cell>
          <cell r="Q2289">
            <v>0.35345510000000002</v>
          </cell>
          <cell r="R2289">
            <v>884.4135</v>
          </cell>
          <cell r="S2289">
            <v>0.62785630000000003</v>
          </cell>
          <cell r="T2289">
            <v>0.77466740000000001</v>
          </cell>
          <cell r="U2289">
            <v>152.04255257107224</v>
          </cell>
          <cell r="V2289">
            <v>0.20525657976730075</v>
          </cell>
          <cell r="AA2289">
            <v>60.032040000000002</v>
          </cell>
          <cell r="AB2289">
            <v>16.14602</v>
          </cell>
          <cell r="AC2289">
            <v>0.84158040000000001</v>
          </cell>
          <cell r="AD2289">
            <v>12.446974116</v>
          </cell>
          <cell r="AE2289">
            <v>63.364379999999997</v>
          </cell>
          <cell r="AF2289">
            <v>33.840240000000001</v>
          </cell>
        </row>
        <row r="2290">
          <cell r="A2290" t="str">
            <v>KEMUNING POD 12. Middle Value</v>
          </cell>
          <cell r="B2290" t="str">
            <v>Gas</v>
          </cell>
          <cell r="C2290" t="str">
            <v>2. Middle Value</v>
          </cell>
          <cell r="D2290" t="str">
            <v>KEMUNING POD 1</v>
          </cell>
          <cell r="E2290" t="str">
            <v>ALAS DARA KEMUNING</v>
          </cell>
          <cell r="F2290" t="str">
            <v>E3. Justified for Development</v>
          </cell>
          <cell r="G2290" t="str">
            <v>PT PERTAMINA EP CEPU ADK</v>
          </cell>
          <cell r="H2290">
            <v>16.61</v>
          </cell>
          <cell r="Q2290">
            <v>0.35345510000000002</v>
          </cell>
          <cell r="R2290">
            <v>884.4135</v>
          </cell>
          <cell r="S2290">
            <v>0.62785630000000003</v>
          </cell>
          <cell r="T2290">
            <v>0.77466740000000001</v>
          </cell>
          <cell r="U2290">
            <v>152.04255257107224</v>
          </cell>
          <cell r="V2290">
            <v>0.20525657976730075</v>
          </cell>
          <cell r="AA2290">
            <v>60.032040000000002</v>
          </cell>
          <cell r="AB2290">
            <v>16.14602</v>
          </cell>
          <cell r="AC2290">
            <v>0.84158040000000001</v>
          </cell>
          <cell r="AD2290">
            <v>13.978650443999999</v>
          </cell>
          <cell r="AE2290">
            <v>63.364379999999997</v>
          </cell>
          <cell r="AF2290">
            <v>33.840240000000001</v>
          </cell>
        </row>
        <row r="2291">
          <cell r="A2291" t="str">
            <v>KEMUNING POD 13. High Value</v>
          </cell>
          <cell r="B2291" t="str">
            <v>Gas</v>
          </cell>
          <cell r="C2291" t="str">
            <v>3. High Value</v>
          </cell>
          <cell r="D2291" t="str">
            <v>KEMUNING POD 1</v>
          </cell>
          <cell r="E2291" t="str">
            <v>ALAS DARA KEMUNING</v>
          </cell>
          <cell r="F2291" t="str">
            <v>E3. Justified for Development</v>
          </cell>
          <cell r="G2291" t="str">
            <v>PT PERTAMINA EP CEPU ADK</v>
          </cell>
          <cell r="H2291">
            <v>16.61</v>
          </cell>
          <cell r="Q2291">
            <v>0.35345510000000002</v>
          </cell>
          <cell r="R2291">
            <v>884.4135</v>
          </cell>
          <cell r="S2291">
            <v>0.62785630000000003</v>
          </cell>
          <cell r="T2291">
            <v>0.77466740000000001</v>
          </cell>
          <cell r="U2291">
            <v>152.04255257107224</v>
          </cell>
          <cell r="V2291">
            <v>0.20525657976730075</v>
          </cell>
          <cell r="AA2291">
            <v>60.032040000000002</v>
          </cell>
          <cell r="AB2291">
            <v>16.14602</v>
          </cell>
          <cell r="AC2291">
            <v>0.84158040000000001</v>
          </cell>
          <cell r="AD2291">
            <v>13.978650443999999</v>
          </cell>
          <cell r="AE2291">
            <v>63.364379999999997</v>
          </cell>
          <cell r="AF2291">
            <v>33.840240000000001</v>
          </cell>
        </row>
        <row r="2292">
          <cell r="A2292" t="str">
            <v>OFAWERI - BASE1. Low Value</v>
          </cell>
          <cell r="B2292" t="str">
            <v>Gas</v>
          </cell>
          <cell r="C2292" t="str">
            <v>1. Low Value</v>
          </cell>
          <cell r="D2292" t="str">
            <v>OFAWERI - BASE</v>
          </cell>
          <cell r="E2292" t="str">
            <v>OFAWERI</v>
          </cell>
          <cell r="F2292" t="str">
            <v>E3. Justified for Development</v>
          </cell>
          <cell r="G2292" t="str">
            <v>BP BERAU LTD.</v>
          </cell>
          <cell r="H2292">
            <v>422.70699999999999</v>
          </cell>
          <cell r="K2292">
            <v>9780</v>
          </cell>
          <cell r="L2292">
            <v>110.55000000000001</v>
          </cell>
          <cell r="M2292">
            <v>9.2482304076703298E-2</v>
          </cell>
          <cell r="N2292">
            <v>250</v>
          </cell>
          <cell r="O2292">
            <v>0</v>
          </cell>
          <cell r="P2292" t="str">
            <v/>
          </cell>
          <cell r="Q2292">
            <v>9.7961809999999996E-2</v>
          </cell>
          <cell r="R2292">
            <v>237.8528</v>
          </cell>
          <cell r="S2292">
            <v>0.78607649999999996</v>
          </cell>
          <cell r="T2292">
            <v>0.68152460000000004</v>
          </cell>
          <cell r="U2292">
            <v>12.482782940359067</v>
          </cell>
          <cell r="V2292">
            <v>1.6851685853656165E-2</v>
          </cell>
          <cell r="X2292">
            <v>158.09555938966921</v>
          </cell>
          <cell r="Y2292">
            <v>158.14566526525252</v>
          </cell>
          <cell r="Z2292">
            <v>36.352020460121231</v>
          </cell>
          <cell r="AA2292">
            <v>158.1446</v>
          </cell>
          <cell r="AB2292">
            <v>36.352139999999999</v>
          </cell>
          <cell r="AC2292">
            <v>0.66079379999999999</v>
          </cell>
          <cell r="AD2292">
            <v>279.32216481659998</v>
          </cell>
          <cell r="AE2292">
            <v>39.852370000000001</v>
          </cell>
          <cell r="AF2292">
            <v>158.0634</v>
          </cell>
        </row>
        <row r="2293">
          <cell r="A2293" t="str">
            <v>OFAWERI - BASE2. Middle Value</v>
          </cell>
          <cell r="B2293" t="str">
            <v>Gas</v>
          </cell>
          <cell r="C2293" t="str">
            <v>2. Middle Value</v>
          </cell>
          <cell r="D2293" t="str">
            <v>OFAWERI - BASE</v>
          </cell>
          <cell r="E2293" t="str">
            <v>OFAWERI</v>
          </cell>
          <cell r="F2293" t="str">
            <v>E3. Justified for Development</v>
          </cell>
          <cell r="G2293" t="str">
            <v>BP BERAU LTD.</v>
          </cell>
          <cell r="H2293">
            <v>679.87</v>
          </cell>
          <cell r="K2293">
            <v>9780</v>
          </cell>
          <cell r="L2293">
            <v>110.55000000000001</v>
          </cell>
          <cell r="M2293">
            <v>9.2482304076703298E-2</v>
          </cell>
          <cell r="N2293">
            <v>250</v>
          </cell>
          <cell r="O2293">
            <v>0</v>
          </cell>
          <cell r="P2293" t="str">
            <v/>
          </cell>
          <cell r="Q2293">
            <v>9.7961809999999996E-2</v>
          </cell>
          <cell r="R2293">
            <v>237.8528</v>
          </cell>
          <cell r="S2293">
            <v>0.78607649999999996</v>
          </cell>
          <cell r="T2293">
            <v>0.68152460000000004</v>
          </cell>
          <cell r="U2293">
            <v>12.482782940359067</v>
          </cell>
          <cell r="V2293">
            <v>1.6851685853656165E-2</v>
          </cell>
          <cell r="X2293">
            <v>158.09555938966921</v>
          </cell>
          <cell r="Y2293">
            <v>158.14566526525252</v>
          </cell>
          <cell r="Z2293">
            <v>36.352020460121231</v>
          </cell>
          <cell r="AA2293">
            <v>158.1446</v>
          </cell>
          <cell r="AB2293">
            <v>36.352139999999999</v>
          </cell>
          <cell r="AC2293">
            <v>0.66079379999999999</v>
          </cell>
          <cell r="AD2293">
            <v>449.25388080599998</v>
          </cell>
          <cell r="AE2293">
            <v>39.852370000000001</v>
          </cell>
          <cell r="AF2293">
            <v>158.0634</v>
          </cell>
        </row>
        <row r="2294">
          <cell r="A2294" t="str">
            <v>OFAWERI - BASE3. High Value</v>
          </cell>
          <cell r="B2294" t="str">
            <v>Gas</v>
          </cell>
          <cell r="C2294" t="str">
            <v>3. High Value</v>
          </cell>
          <cell r="D2294" t="str">
            <v>OFAWERI - BASE</v>
          </cell>
          <cell r="E2294" t="str">
            <v>OFAWERI</v>
          </cell>
          <cell r="F2294" t="str">
            <v>E3. Justified for Development</v>
          </cell>
          <cell r="G2294" t="str">
            <v>BP BERAU LTD.</v>
          </cell>
          <cell r="H2294">
            <v>1260.3810000000001</v>
          </cell>
          <cell r="K2294">
            <v>9780</v>
          </cell>
          <cell r="L2294">
            <v>110.55000000000001</v>
          </cell>
          <cell r="M2294">
            <v>9.2482304076703298E-2</v>
          </cell>
          <cell r="N2294">
            <v>250</v>
          </cell>
          <cell r="O2294">
            <v>0</v>
          </cell>
          <cell r="P2294" t="str">
            <v/>
          </cell>
          <cell r="Q2294">
            <v>9.7961809999999996E-2</v>
          </cell>
          <cell r="R2294">
            <v>237.8528</v>
          </cell>
          <cell r="S2294">
            <v>0.78607649999999996</v>
          </cell>
          <cell r="T2294">
            <v>0.68152460000000004</v>
          </cell>
          <cell r="U2294">
            <v>12.482782940359067</v>
          </cell>
          <cell r="V2294">
            <v>1.6851685853656165E-2</v>
          </cell>
          <cell r="X2294">
            <v>158.09555938966921</v>
          </cell>
          <cell r="Y2294">
            <v>158.14566526525252</v>
          </cell>
          <cell r="Z2294">
            <v>36.352020460121231</v>
          </cell>
          <cell r="AA2294">
            <v>158.1446</v>
          </cell>
          <cell r="AB2294">
            <v>36.352139999999999</v>
          </cell>
          <cell r="AC2294">
            <v>0.66079379999999999</v>
          </cell>
          <cell r="AD2294">
            <v>832.85195043780004</v>
          </cell>
          <cell r="AE2294">
            <v>39.852370000000001</v>
          </cell>
          <cell r="AF2294">
            <v>158.0634</v>
          </cell>
        </row>
        <row r="2295">
          <cell r="A2295" t="str">
            <v>WIRIAGAR DEEP PALEOCENE – UNITISASI – BERAU – BASE1. Low Value</v>
          </cell>
          <cell r="B2295" t="str">
            <v>Gas</v>
          </cell>
          <cell r="C2295" t="str">
            <v>1. Low Value</v>
          </cell>
          <cell r="D2295" t="str">
            <v>WIRIAGAR DEEP PALEOCENE – UNITISASI – BERAU – BASE</v>
          </cell>
          <cell r="E2295" t="str">
            <v>WIRIAGAR DEEP</v>
          </cell>
          <cell r="F2295" t="str">
            <v>E3. Justified for Development</v>
          </cell>
          <cell r="G2295" t="str">
            <v>BP BERAU LTD.</v>
          </cell>
          <cell r="H2295">
            <v>1369.425</v>
          </cell>
          <cell r="K2295">
            <v>8735</v>
          </cell>
          <cell r="L2295">
            <v>116.05000000000001</v>
          </cell>
          <cell r="M2295">
            <v>0.12539518615417761</v>
          </cell>
          <cell r="N2295">
            <v>261.2</v>
          </cell>
          <cell r="O2295">
            <v>0</v>
          </cell>
          <cell r="P2295" t="str">
            <v/>
          </cell>
          <cell r="Q2295">
            <v>0.1261581</v>
          </cell>
          <cell r="R2295">
            <v>250.5103</v>
          </cell>
          <cell r="S2295">
            <v>0.77428929999999996</v>
          </cell>
          <cell r="T2295">
            <v>0.70537340000000004</v>
          </cell>
          <cell r="U2295">
            <v>17.260885141324906</v>
          </cell>
          <cell r="V2295">
            <v>2.33020966035705E-2</v>
          </cell>
          <cell r="X2295">
            <v>5330.200375226178</v>
          </cell>
          <cell r="Y2295">
            <v>298.02658726864161</v>
          </cell>
          <cell r="Z2295">
            <v>2726.0760425638232</v>
          </cell>
          <cell r="AA2295">
            <v>298.02519999999998</v>
          </cell>
          <cell r="AB2295">
            <v>2726.0740000000001</v>
          </cell>
          <cell r="AC2295">
            <v>0.58401919999999996</v>
          </cell>
          <cell r="AD2295">
            <v>799.77049295999996</v>
          </cell>
          <cell r="AE2295">
            <v>30.336600000000001</v>
          </cell>
          <cell r="AF2295">
            <v>1073.954</v>
          </cell>
        </row>
        <row r="2296">
          <cell r="A2296" t="str">
            <v>WIRIAGAR DEEP PALEOCENE – UNITISASI – BERAU – BASE2. Middle Value</v>
          </cell>
          <cell r="B2296" t="str">
            <v>Gas</v>
          </cell>
          <cell r="C2296" t="str">
            <v>2. Middle Value</v>
          </cell>
          <cell r="D2296" t="str">
            <v>WIRIAGAR DEEP PALEOCENE – UNITISASI – BERAU – BASE</v>
          </cell>
          <cell r="E2296" t="str">
            <v>WIRIAGAR DEEP</v>
          </cell>
          <cell r="F2296" t="str">
            <v>E3. Justified for Development</v>
          </cell>
          <cell r="G2296" t="str">
            <v>BP BERAU LTD.</v>
          </cell>
          <cell r="H2296">
            <v>2604.3910000000001</v>
          </cell>
          <cell r="K2296">
            <v>8735</v>
          </cell>
          <cell r="L2296">
            <v>116.05000000000001</v>
          </cell>
          <cell r="M2296">
            <v>0.12539518615417761</v>
          </cell>
          <cell r="N2296">
            <v>261.2</v>
          </cell>
          <cell r="O2296">
            <v>0</v>
          </cell>
          <cell r="P2296" t="str">
            <v/>
          </cell>
          <cell r="Q2296">
            <v>0.1261581</v>
          </cell>
          <cell r="R2296">
            <v>250.5103</v>
          </cell>
          <cell r="S2296">
            <v>0.77428929999999996</v>
          </cell>
          <cell r="T2296">
            <v>0.70537340000000004</v>
          </cell>
          <cell r="U2296">
            <v>17.260885141324906</v>
          </cell>
          <cell r="V2296">
            <v>2.33020966035705E-2</v>
          </cell>
          <cell r="X2296">
            <v>5330.200375226178</v>
          </cell>
          <cell r="Y2296">
            <v>298.02658726864161</v>
          </cell>
          <cell r="Z2296">
            <v>2726.0760425638232</v>
          </cell>
          <cell r="AA2296">
            <v>298.02519999999998</v>
          </cell>
          <cell r="AB2296">
            <v>2726.0740000000001</v>
          </cell>
          <cell r="AC2296">
            <v>0.58401919999999996</v>
          </cell>
          <cell r="AD2296">
            <v>1521.0143483072</v>
          </cell>
          <cell r="AE2296">
            <v>30.336600000000001</v>
          </cell>
          <cell r="AF2296">
            <v>1073.954</v>
          </cell>
        </row>
        <row r="2297">
          <cell r="A2297" t="str">
            <v>WIRIAGAR DEEP PALEOCENE – UNITISASI – BERAU – BASE3. High Value</v>
          </cell>
          <cell r="B2297" t="str">
            <v>Gas</v>
          </cell>
          <cell r="C2297" t="str">
            <v>3. High Value</v>
          </cell>
          <cell r="D2297" t="str">
            <v>WIRIAGAR DEEP PALEOCENE – UNITISASI – BERAU – BASE</v>
          </cell>
          <cell r="E2297" t="str">
            <v>WIRIAGAR DEEP</v>
          </cell>
          <cell r="F2297" t="str">
            <v>E3. Justified for Development</v>
          </cell>
          <cell r="G2297" t="str">
            <v>BP BERAU LTD.</v>
          </cell>
          <cell r="H2297">
            <v>3426.77</v>
          </cell>
          <cell r="K2297">
            <v>8735</v>
          </cell>
          <cell r="L2297">
            <v>116.05000000000001</v>
          </cell>
          <cell r="M2297">
            <v>0.12539518615417761</v>
          </cell>
          <cell r="N2297">
            <v>261.2</v>
          </cell>
          <cell r="O2297">
            <v>0</v>
          </cell>
          <cell r="P2297" t="str">
            <v/>
          </cell>
          <cell r="Q2297">
            <v>0.1261581</v>
          </cell>
          <cell r="R2297">
            <v>250.5103</v>
          </cell>
          <cell r="S2297">
            <v>0.77428929999999996</v>
          </cell>
          <cell r="T2297">
            <v>0.70537340000000004</v>
          </cell>
          <cell r="U2297">
            <v>17.260885141324906</v>
          </cell>
          <cell r="V2297">
            <v>2.33020966035705E-2</v>
          </cell>
          <cell r="X2297">
            <v>5330.200375226178</v>
          </cell>
          <cell r="Y2297">
            <v>298.02658726864161</v>
          </cell>
          <cell r="Z2297">
            <v>2726.0760425638232</v>
          </cell>
          <cell r="AA2297">
            <v>298.02519999999998</v>
          </cell>
          <cell r="AB2297">
            <v>2726.0740000000001</v>
          </cell>
          <cell r="AC2297">
            <v>0.58401919999999996</v>
          </cell>
          <cell r="AD2297">
            <v>2001.2994739839999</v>
          </cell>
          <cell r="AE2297">
            <v>30.336600000000001</v>
          </cell>
          <cell r="AF2297">
            <v>1073.954</v>
          </cell>
        </row>
        <row r="2298">
          <cell r="A2298" t="str">
            <v>LENGO - BASE1. Low Value</v>
          </cell>
          <cell r="B2298" t="str">
            <v>Gas</v>
          </cell>
          <cell r="C2298" t="str">
            <v>1. Low Value</v>
          </cell>
          <cell r="D2298" t="str">
            <v>LENGO - BASE</v>
          </cell>
          <cell r="E2298" t="str">
            <v>LENGO</v>
          </cell>
          <cell r="F2298" t="str">
            <v>E3. Justified for Development</v>
          </cell>
          <cell r="G2298" t="str">
            <v>KRISENERGY (SATRIA) LTD.</v>
          </cell>
          <cell r="H2298">
            <v>69.885000000000005</v>
          </cell>
          <cell r="K2298">
            <v>2383</v>
          </cell>
          <cell r="L2298">
            <v>63.250000000000007</v>
          </cell>
          <cell r="N2298">
            <v>203</v>
          </cell>
          <cell r="P2298" t="str">
            <v/>
          </cell>
          <cell r="Q2298">
            <v>0.27754879999999998</v>
          </cell>
          <cell r="R2298">
            <v>269.43369999999999</v>
          </cell>
          <cell r="S2298">
            <v>0.46959040000000002</v>
          </cell>
          <cell r="T2298">
            <v>0.78493080000000004</v>
          </cell>
          <cell r="U2298">
            <v>27.563975150982944</v>
          </cell>
          <cell r="V2298">
            <v>3.7211209418737845E-2</v>
          </cell>
          <cell r="X2298">
            <v>9.5930652718603611</v>
          </cell>
          <cell r="Y2298">
            <v>76.499762891140293</v>
          </cell>
          <cell r="Z2298">
            <v>96.989542221392838</v>
          </cell>
          <cell r="AA2298">
            <v>34.50609</v>
          </cell>
          <cell r="AB2298">
            <v>629.33349999999996</v>
          </cell>
          <cell r="AC2298">
            <v>0.68039729999999998</v>
          </cell>
          <cell r="AD2298">
            <v>47.5495653105</v>
          </cell>
          <cell r="AE2298">
            <v>38.113250000000001</v>
          </cell>
          <cell r="AF2298">
            <v>275.95440000000002</v>
          </cell>
        </row>
        <row r="2299">
          <cell r="A2299" t="str">
            <v>LENGO - BASE2. Middle Value</v>
          </cell>
          <cell r="B2299" t="str">
            <v>Gas</v>
          </cell>
          <cell r="C2299" t="str">
            <v>2. Middle Value</v>
          </cell>
          <cell r="D2299" t="str">
            <v>LENGO - BASE</v>
          </cell>
          <cell r="E2299" t="str">
            <v>LENGO</v>
          </cell>
          <cell r="F2299" t="str">
            <v>E3. Justified for Development</v>
          </cell>
          <cell r="G2299" t="str">
            <v>KRISENERGY (SATRIA) LTD.</v>
          </cell>
          <cell r="H2299">
            <v>589.05200000000002</v>
          </cell>
          <cell r="K2299">
            <v>2383</v>
          </cell>
          <cell r="L2299">
            <v>63.250000000000007</v>
          </cell>
          <cell r="N2299">
            <v>203</v>
          </cell>
          <cell r="P2299" t="str">
            <v/>
          </cell>
          <cell r="Q2299">
            <v>0.27754879999999998</v>
          </cell>
          <cell r="R2299">
            <v>269.43369999999999</v>
          </cell>
          <cell r="S2299">
            <v>0.46959040000000002</v>
          </cell>
          <cell r="T2299">
            <v>0.78493080000000004</v>
          </cell>
          <cell r="U2299">
            <v>27.563975150982944</v>
          </cell>
          <cell r="V2299">
            <v>3.7211209418737845E-2</v>
          </cell>
          <cell r="X2299">
            <v>9.5930652718603611</v>
          </cell>
          <cell r="Y2299">
            <v>76.499762891140293</v>
          </cell>
          <cell r="Z2299">
            <v>96.989542221392838</v>
          </cell>
          <cell r="AA2299">
            <v>34.50609</v>
          </cell>
          <cell r="AB2299">
            <v>629.33349999999996</v>
          </cell>
          <cell r="AC2299">
            <v>0.68039729999999998</v>
          </cell>
          <cell r="AD2299">
            <v>400.78939035960002</v>
          </cell>
          <cell r="AE2299">
            <v>38.113250000000001</v>
          </cell>
          <cell r="AF2299">
            <v>275.95440000000002</v>
          </cell>
        </row>
        <row r="2300">
          <cell r="A2300" t="str">
            <v>LENGO - BASE3. High Value</v>
          </cell>
          <cell r="B2300" t="str">
            <v>Gas</v>
          </cell>
          <cell r="C2300" t="str">
            <v>3. High Value</v>
          </cell>
          <cell r="D2300" t="str">
            <v>LENGO - BASE</v>
          </cell>
          <cell r="E2300" t="str">
            <v>LENGO</v>
          </cell>
          <cell r="F2300" t="str">
            <v>E3. Justified for Development</v>
          </cell>
          <cell r="G2300" t="str">
            <v>KRISENERGY (SATRIA) LTD.</v>
          </cell>
          <cell r="H2300">
            <v>589.41399999999999</v>
          </cell>
          <cell r="K2300">
            <v>2383</v>
          </cell>
          <cell r="L2300">
            <v>63.250000000000007</v>
          </cell>
          <cell r="N2300">
            <v>203</v>
          </cell>
          <cell r="P2300" t="str">
            <v/>
          </cell>
          <cell r="Q2300">
            <v>0.27754879999999998</v>
          </cell>
          <cell r="R2300">
            <v>269.43369999999999</v>
          </cell>
          <cell r="S2300">
            <v>0.46959040000000002</v>
          </cell>
          <cell r="T2300">
            <v>0.78493080000000004</v>
          </cell>
          <cell r="U2300">
            <v>27.563975150982944</v>
          </cell>
          <cell r="V2300">
            <v>3.7211209418737845E-2</v>
          </cell>
          <cell r="X2300">
            <v>9.5930652718603611</v>
          </cell>
          <cell r="Y2300">
            <v>76.499762891140293</v>
          </cell>
          <cell r="Z2300">
            <v>96.989542221392838</v>
          </cell>
          <cell r="AA2300">
            <v>34.50609</v>
          </cell>
          <cell r="AB2300">
            <v>629.33349999999996</v>
          </cell>
          <cell r="AC2300">
            <v>0.68039729999999998</v>
          </cell>
          <cell r="AD2300">
            <v>401.03569418219996</v>
          </cell>
          <cell r="AE2300">
            <v>38.113250000000001</v>
          </cell>
          <cell r="AF2300">
            <v>275.95440000000002</v>
          </cell>
        </row>
        <row r="2301">
          <cell r="A2301" t="str">
            <v>MAKO BASE1. Low Value</v>
          </cell>
          <cell r="B2301" t="str">
            <v>Gas</v>
          </cell>
          <cell r="C2301" t="str">
            <v>1. Low Value</v>
          </cell>
          <cell r="D2301" t="str">
            <v>MAKO BASE</v>
          </cell>
          <cell r="E2301" t="str">
            <v>MAKO</v>
          </cell>
          <cell r="F2301" t="str">
            <v>E3. Justified for Development</v>
          </cell>
          <cell r="G2301" t="str">
            <v>WEST NATUNA EXPLORATION LTD.</v>
          </cell>
          <cell r="H2301">
            <v>424</v>
          </cell>
          <cell r="K2301">
            <v>1250</v>
          </cell>
          <cell r="L2301" t="str">
            <v/>
          </cell>
          <cell r="N2301" t="str">
            <v/>
          </cell>
          <cell r="P2301" t="str">
            <v/>
          </cell>
          <cell r="Q2301">
            <v>0.27749370000000001</v>
          </cell>
          <cell r="R2301">
            <v>269.43369999999999</v>
          </cell>
          <cell r="S2301">
            <v>0.64802709999999997</v>
          </cell>
          <cell r="T2301">
            <v>0.84178319999999995</v>
          </cell>
          <cell r="U2301">
            <v>40.784812016129159</v>
          </cell>
          <cell r="V2301">
            <v>5.5059263866079837E-2</v>
          </cell>
          <cell r="X2301">
            <v>143.14607457080052</v>
          </cell>
          <cell r="Y2301">
            <v>46.223956321971542</v>
          </cell>
          <cell r="Z2301">
            <v>123.86437403396349</v>
          </cell>
          <cell r="AA2301">
            <v>113.33580000000001</v>
          </cell>
          <cell r="AB2301">
            <v>14.183070000000001</v>
          </cell>
          <cell r="AC2301">
            <v>0.79878039999999995</v>
          </cell>
          <cell r="AD2301">
            <v>338.68288959999995</v>
          </cell>
          <cell r="AE2301">
            <v>17.159649999999999</v>
          </cell>
          <cell r="AF2301">
            <v>44.579470000000001</v>
          </cell>
        </row>
        <row r="2302">
          <cell r="A2302" t="str">
            <v>MAKO BASE2. Middle Value</v>
          </cell>
          <cell r="B2302" t="str">
            <v>Gas</v>
          </cell>
          <cell r="C2302" t="str">
            <v>2. Middle Value</v>
          </cell>
          <cell r="D2302" t="str">
            <v>MAKO BASE</v>
          </cell>
          <cell r="E2302" t="str">
            <v>MAKO</v>
          </cell>
          <cell r="F2302" t="str">
            <v>E3. Justified for Development</v>
          </cell>
          <cell r="G2302" t="str">
            <v>WEST NATUNA EXPLORATION LTD.</v>
          </cell>
          <cell r="H2302">
            <v>893</v>
          </cell>
          <cell r="K2302">
            <v>1250</v>
          </cell>
          <cell r="L2302" t="str">
            <v/>
          </cell>
          <cell r="N2302" t="str">
            <v/>
          </cell>
          <cell r="P2302" t="str">
            <v/>
          </cell>
          <cell r="Q2302">
            <v>0.27749370000000001</v>
          </cell>
          <cell r="R2302">
            <v>269.43369999999999</v>
          </cell>
          <cell r="S2302">
            <v>0.64802709999999997</v>
          </cell>
          <cell r="T2302">
            <v>0.84178319999999995</v>
          </cell>
          <cell r="U2302">
            <v>40.784812016129159</v>
          </cell>
          <cell r="V2302">
            <v>5.5059263866079837E-2</v>
          </cell>
          <cell r="X2302">
            <v>143.14607457080052</v>
          </cell>
          <cell r="Y2302">
            <v>46.223956321971542</v>
          </cell>
          <cell r="Z2302">
            <v>123.86437403396349</v>
          </cell>
          <cell r="AA2302">
            <v>113.33580000000001</v>
          </cell>
          <cell r="AB2302">
            <v>14.183070000000001</v>
          </cell>
          <cell r="AC2302">
            <v>0.79878039999999995</v>
          </cell>
          <cell r="AD2302">
            <v>713.3108972</v>
          </cell>
          <cell r="AE2302">
            <v>17.159649999999999</v>
          </cell>
          <cell r="AF2302">
            <v>44.579470000000001</v>
          </cell>
        </row>
        <row r="2303">
          <cell r="A2303" t="str">
            <v>MAKO BASE3. High Value</v>
          </cell>
          <cell r="B2303" t="str">
            <v>Gas</v>
          </cell>
          <cell r="C2303" t="str">
            <v>3. High Value</v>
          </cell>
          <cell r="D2303" t="str">
            <v>MAKO BASE</v>
          </cell>
          <cell r="E2303" t="str">
            <v>MAKO</v>
          </cell>
          <cell r="F2303" t="str">
            <v>E3. Justified for Development</v>
          </cell>
          <cell r="G2303" t="str">
            <v>WEST NATUNA EXPLORATION LTD.</v>
          </cell>
          <cell r="H2303">
            <v>1317</v>
          </cell>
          <cell r="K2303">
            <v>1250</v>
          </cell>
          <cell r="L2303" t="str">
            <v/>
          </cell>
          <cell r="N2303" t="str">
            <v/>
          </cell>
          <cell r="P2303" t="str">
            <v/>
          </cell>
          <cell r="Q2303">
            <v>0.27749370000000001</v>
          </cell>
          <cell r="R2303">
            <v>269.43369999999999</v>
          </cell>
          <cell r="S2303">
            <v>0.64802709999999997</v>
          </cell>
          <cell r="T2303">
            <v>0.84178319999999995</v>
          </cell>
          <cell r="U2303">
            <v>40.784812016129159</v>
          </cell>
          <cell r="V2303">
            <v>5.5059263866079837E-2</v>
          </cell>
          <cell r="X2303">
            <v>143.14607457080052</v>
          </cell>
          <cell r="Y2303">
            <v>46.223956321971542</v>
          </cell>
          <cell r="Z2303">
            <v>123.86437403396349</v>
          </cell>
          <cell r="AA2303">
            <v>113.33580000000001</v>
          </cell>
          <cell r="AB2303">
            <v>14.183070000000001</v>
          </cell>
          <cell r="AC2303">
            <v>0.79878039999999995</v>
          </cell>
          <cell r="AD2303">
            <v>1051.9937868</v>
          </cell>
          <cell r="AE2303">
            <v>17.159649999999999</v>
          </cell>
          <cell r="AF2303">
            <v>44.579470000000001</v>
          </cell>
        </row>
        <row r="2304">
          <cell r="A2304" t="str">
            <v>ASAP - BASE1. Low Value</v>
          </cell>
          <cell r="B2304" t="str">
            <v>Gas</v>
          </cell>
          <cell r="C2304" t="str">
            <v>1. Low Value</v>
          </cell>
          <cell r="D2304" t="str">
            <v>ASAP - BASE</v>
          </cell>
          <cell r="E2304" t="str">
            <v>ASAP</v>
          </cell>
          <cell r="F2304" t="str">
            <v>E3. Justified for Development</v>
          </cell>
          <cell r="G2304" t="str">
            <v>GENTING OIL KASURI PTE. LTD.</v>
          </cell>
          <cell r="H2304">
            <v>1323.09</v>
          </cell>
          <cell r="K2304">
            <v>14750</v>
          </cell>
          <cell r="L2304" t="str">
            <v/>
          </cell>
          <cell r="M2304">
            <v>0.12</v>
          </cell>
          <cell r="N2304">
            <v>250</v>
          </cell>
          <cell r="P2304" t="str">
            <v/>
          </cell>
          <cell r="Q2304">
            <v>0.123432</v>
          </cell>
          <cell r="R2304">
            <v>193.04409999999999</v>
          </cell>
          <cell r="S2304">
            <v>0.75007749999999995</v>
          </cell>
          <cell r="T2304">
            <v>0.79170839999999998</v>
          </cell>
          <cell r="U2304">
            <v>14.149975563587576</v>
          </cell>
          <cell r="V2304">
            <v>1.9102386396829405E-2</v>
          </cell>
          <cell r="AA2304">
            <v>298.02519999999998</v>
          </cell>
          <cell r="AB2304">
            <v>2700.701</v>
          </cell>
          <cell r="AC2304">
            <v>0.78991429999999996</v>
          </cell>
          <cell r="AD2304">
            <v>1045.1277111869999</v>
          </cell>
          <cell r="AE2304">
            <v>67.994190000000003</v>
          </cell>
          <cell r="AF2304">
            <v>605.28020000000004</v>
          </cell>
        </row>
        <row r="2305">
          <cell r="A2305" t="str">
            <v>ASAP - BASE2. Middle Value</v>
          </cell>
          <cell r="B2305" t="str">
            <v>Gas</v>
          </cell>
          <cell r="C2305" t="str">
            <v>2. Middle Value</v>
          </cell>
          <cell r="D2305" t="str">
            <v>ASAP - BASE</v>
          </cell>
          <cell r="E2305" t="str">
            <v>ASAP</v>
          </cell>
          <cell r="F2305" t="str">
            <v>E3. Justified for Development</v>
          </cell>
          <cell r="G2305" t="str">
            <v>GENTING OIL KASURI PTE. LTD.</v>
          </cell>
          <cell r="H2305">
            <v>1504.29</v>
          </cell>
          <cell r="K2305">
            <v>14750</v>
          </cell>
          <cell r="L2305" t="str">
            <v/>
          </cell>
          <cell r="M2305">
            <v>0.12</v>
          </cell>
          <cell r="N2305">
            <v>250</v>
          </cell>
          <cell r="P2305" t="str">
            <v/>
          </cell>
          <cell r="Q2305">
            <v>0.123432</v>
          </cell>
          <cell r="R2305">
            <v>193.04409999999999</v>
          </cell>
          <cell r="S2305">
            <v>0.75007749999999995</v>
          </cell>
          <cell r="T2305">
            <v>0.79170839999999998</v>
          </cell>
          <cell r="U2305">
            <v>14.149975563587576</v>
          </cell>
          <cell r="V2305">
            <v>1.9102386396829405E-2</v>
          </cell>
          <cell r="AA2305">
            <v>298.02519999999998</v>
          </cell>
          <cell r="AB2305">
            <v>2700.701</v>
          </cell>
          <cell r="AC2305">
            <v>0.78991429999999996</v>
          </cell>
          <cell r="AD2305">
            <v>1188.260182347</v>
          </cell>
          <cell r="AE2305">
            <v>67.994190000000003</v>
          </cell>
          <cell r="AF2305">
            <v>605.28020000000004</v>
          </cell>
        </row>
        <row r="2306">
          <cell r="A2306" t="str">
            <v>ASAP - BASE3. High Value</v>
          </cell>
          <cell r="B2306" t="str">
            <v>Gas</v>
          </cell>
          <cell r="C2306" t="str">
            <v>3. High Value</v>
          </cell>
          <cell r="D2306" t="str">
            <v>ASAP - BASE</v>
          </cell>
          <cell r="E2306" t="str">
            <v>ASAP</v>
          </cell>
          <cell r="F2306" t="str">
            <v>E3. Justified for Development</v>
          </cell>
          <cell r="G2306" t="str">
            <v>GENTING OIL KASURI PTE. LTD.</v>
          </cell>
          <cell r="H2306">
            <v>1811.65</v>
          </cell>
          <cell r="K2306">
            <v>14750</v>
          </cell>
          <cell r="L2306" t="str">
            <v/>
          </cell>
          <cell r="M2306">
            <v>0.12</v>
          </cell>
          <cell r="N2306">
            <v>250</v>
          </cell>
          <cell r="P2306" t="str">
            <v/>
          </cell>
          <cell r="Q2306">
            <v>0.123432</v>
          </cell>
          <cell r="R2306">
            <v>193.04409999999999</v>
          </cell>
          <cell r="S2306">
            <v>0.75007749999999995</v>
          </cell>
          <cell r="T2306">
            <v>0.79170839999999998</v>
          </cell>
          <cell r="U2306">
            <v>14.149975563587576</v>
          </cell>
          <cell r="V2306">
            <v>1.9102386396829405E-2</v>
          </cell>
          <cell r="AA2306">
            <v>298.02519999999998</v>
          </cell>
          <cell r="AB2306">
            <v>2700.701</v>
          </cell>
          <cell r="AC2306">
            <v>0.78991429999999996</v>
          </cell>
          <cell r="AD2306">
            <v>1431.048241595</v>
          </cell>
          <cell r="AE2306">
            <v>67.994190000000003</v>
          </cell>
          <cell r="AF2306">
            <v>605.28020000000004</v>
          </cell>
        </row>
        <row r="2307">
          <cell r="A2307" t="str">
            <v>KIDO - BASE1. Low Value</v>
          </cell>
          <cell r="B2307" t="str">
            <v>Gas</v>
          </cell>
          <cell r="C2307" t="str">
            <v>1. Low Value</v>
          </cell>
          <cell r="D2307" t="str">
            <v>KIDO - BASE</v>
          </cell>
          <cell r="E2307" t="str">
            <v>KIDO</v>
          </cell>
          <cell r="F2307" t="str">
            <v>E3. Justified for Development</v>
          </cell>
          <cell r="G2307" t="str">
            <v>GENTING OIL KASURI PTE. LTD.</v>
          </cell>
          <cell r="H2307">
            <v>155.94999999999999</v>
          </cell>
          <cell r="K2307">
            <v>14500</v>
          </cell>
          <cell r="L2307" t="str">
            <v/>
          </cell>
          <cell r="M2307">
            <v>0.22</v>
          </cell>
          <cell r="N2307">
            <v>21</v>
          </cell>
          <cell r="P2307" t="str">
            <v/>
          </cell>
          <cell r="Q2307">
            <v>0.2220444</v>
          </cell>
          <cell r="R2307">
            <v>216.8175</v>
          </cell>
          <cell r="S2307">
            <v>0.92144720000000002</v>
          </cell>
          <cell r="T2307">
            <v>0.71470520000000004</v>
          </cell>
          <cell r="U2307">
            <v>31.70527714113156</v>
          </cell>
          <cell r="V2307">
            <v>4.280194351197187E-2</v>
          </cell>
          <cell r="AA2307">
            <v>74.001149999999996</v>
          </cell>
          <cell r="AB2307">
            <v>24.653110000000002</v>
          </cell>
          <cell r="AC2307">
            <v>0.72071799999999997</v>
          </cell>
          <cell r="AD2307">
            <v>112.39597209999998</v>
          </cell>
          <cell r="AE2307">
            <v>25.412559999999999</v>
          </cell>
          <cell r="AF2307">
            <v>11.08052</v>
          </cell>
        </row>
        <row r="2308">
          <cell r="A2308" t="str">
            <v>KIDO - BASE2. Middle Value</v>
          </cell>
          <cell r="B2308" t="str">
            <v>Gas</v>
          </cell>
          <cell r="C2308" t="str">
            <v>2. Middle Value</v>
          </cell>
          <cell r="D2308" t="str">
            <v>KIDO - BASE</v>
          </cell>
          <cell r="E2308" t="str">
            <v>KIDO</v>
          </cell>
          <cell r="F2308" t="str">
            <v>E3. Justified for Development</v>
          </cell>
          <cell r="G2308" t="str">
            <v>GENTING OIL KASURI PTE. LTD.</v>
          </cell>
          <cell r="H2308">
            <v>208.96</v>
          </cell>
          <cell r="K2308">
            <v>14500</v>
          </cell>
          <cell r="L2308" t="str">
            <v/>
          </cell>
          <cell r="M2308">
            <v>0.22</v>
          </cell>
          <cell r="N2308">
            <v>21</v>
          </cell>
          <cell r="P2308" t="str">
            <v/>
          </cell>
          <cell r="Q2308">
            <v>0.2220444</v>
          </cell>
          <cell r="R2308">
            <v>216.8175</v>
          </cell>
          <cell r="S2308">
            <v>0.92144720000000002</v>
          </cell>
          <cell r="T2308">
            <v>0.71470520000000004</v>
          </cell>
          <cell r="U2308">
            <v>31.70527714113156</v>
          </cell>
          <cell r="V2308">
            <v>4.280194351197187E-2</v>
          </cell>
          <cell r="AA2308">
            <v>74.001149999999996</v>
          </cell>
          <cell r="AB2308">
            <v>24.653110000000002</v>
          </cell>
          <cell r="AC2308">
            <v>0.72071799999999997</v>
          </cell>
          <cell r="AD2308">
            <v>150.60123328</v>
          </cell>
          <cell r="AE2308">
            <v>25.412559999999999</v>
          </cell>
          <cell r="AF2308">
            <v>11.08052</v>
          </cell>
        </row>
        <row r="2309">
          <cell r="A2309" t="str">
            <v>KIDO - BASE3. High Value</v>
          </cell>
          <cell r="B2309" t="str">
            <v>Gas</v>
          </cell>
          <cell r="C2309" t="str">
            <v>3. High Value</v>
          </cell>
          <cell r="D2309" t="str">
            <v>KIDO - BASE</v>
          </cell>
          <cell r="E2309" t="str">
            <v>KIDO</v>
          </cell>
          <cell r="F2309" t="str">
            <v>E3. Justified for Development</v>
          </cell>
          <cell r="G2309" t="str">
            <v>GENTING OIL KASURI PTE. LTD.</v>
          </cell>
          <cell r="H2309">
            <v>258.47000000000003</v>
          </cell>
          <cell r="K2309">
            <v>14500</v>
          </cell>
          <cell r="L2309" t="str">
            <v/>
          </cell>
          <cell r="M2309">
            <v>0.22</v>
          </cell>
          <cell r="N2309">
            <v>21</v>
          </cell>
          <cell r="P2309" t="str">
            <v/>
          </cell>
          <cell r="Q2309">
            <v>0.2220444</v>
          </cell>
          <cell r="R2309">
            <v>216.8175</v>
          </cell>
          <cell r="S2309">
            <v>0.92144720000000002</v>
          </cell>
          <cell r="T2309">
            <v>0.71470520000000004</v>
          </cell>
          <cell r="U2309">
            <v>31.70527714113156</v>
          </cell>
          <cell r="V2309">
            <v>4.280194351197187E-2</v>
          </cell>
          <cell r="AA2309">
            <v>74.001149999999996</v>
          </cell>
          <cell r="AB2309">
            <v>24.653110000000002</v>
          </cell>
          <cell r="AC2309">
            <v>0.72071799999999997</v>
          </cell>
          <cell r="AD2309">
            <v>186.28398146000001</v>
          </cell>
          <cell r="AE2309">
            <v>25.412559999999999</v>
          </cell>
          <cell r="AF2309">
            <v>11.08052</v>
          </cell>
        </row>
        <row r="2310">
          <cell r="A2310" t="str">
            <v>MERAH - BASE1. Low Value</v>
          </cell>
          <cell r="B2310" t="str">
            <v>Gas</v>
          </cell>
          <cell r="C2310" t="str">
            <v>1. Low Value</v>
          </cell>
          <cell r="D2310" t="str">
            <v>MERAH - BASE</v>
          </cell>
          <cell r="E2310" t="str">
            <v>MERAH</v>
          </cell>
          <cell r="F2310" t="str">
            <v>E3. Justified for Development</v>
          </cell>
          <cell r="G2310" t="str">
            <v>GENTING OIL KASURI PTE. LTD.</v>
          </cell>
          <cell r="H2310">
            <v>318.83</v>
          </cell>
          <cell r="K2310">
            <v>14500</v>
          </cell>
          <cell r="L2310" t="str">
            <v/>
          </cell>
          <cell r="M2310">
            <v>0.22</v>
          </cell>
          <cell r="N2310" t="str">
            <v/>
          </cell>
          <cell r="P2310" t="str">
            <v/>
          </cell>
          <cell r="Q2310">
            <v>0.21919930000000001</v>
          </cell>
          <cell r="R2310">
            <v>603.58010000000002</v>
          </cell>
          <cell r="S2310">
            <v>0.90215959999999995</v>
          </cell>
          <cell r="T2310">
            <v>0.73928450000000001</v>
          </cell>
          <cell r="U2310">
            <v>88.240721660691122</v>
          </cell>
          <cell r="V2310">
            <v>0.119124471524545</v>
          </cell>
          <cell r="AA2310">
            <v>170.35659999999999</v>
          </cell>
          <cell r="AB2310">
            <v>7.2963649999999998</v>
          </cell>
          <cell r="AC2310">
            <v>0.76958570000000004</v>
          </cell>
          <cell r="AD2310">
            <v>245.367008731</v>
          </cell>
          <cell r="AE2310">
            <v>45.360729999999997</v>
          </cell>
          <cell r="AF2310">
            <v>235.25890000000001</v>
          </cell>
        </row>
        <row r="2311">
          <cell r="A2311" t="str">
            <v>MERAH - BASE2. Middle Value</v>
          </cell>
          <cell r="B2311" t="str">
            <v>Gas</v>
          </cell>
          <cell r="C2311" t="str">
            <v>2. Middle Value</v>
          </cell>
          <cell r="D2311" t="str">
            <v>MERAH - BASE</v>
          </cell>
          <cell r="E2311" t="str">
            <v>MERAH</v>
          </cell>
          <cell r="F2311" t="str">
            <v>E3. Justified for Development</v>
          </cell>
          <cell r="G2311" t="str">
            <v>GENTING OIL KASURI PTE. LTD.</v>
          </cell>
          <cell r="H2311">
            <v>583.73</v>
          </cell>
          <cell r="K2311">
            <v>14500</v>
          </cell>
          <cell r="L2311" t="str">
            <v/>
          </cell>
          <cell r="M2311">
            <v>0.22</v>
          </cell>
          <cell r="N2311" t="str">
            <v/>
          </cell>
          <cell r="P2311" t="str">
            <v/>
          </cell>
          <cell r="Q2311">
            <v>0.21919930000000001</v>
          </cell>
          <cell r="R2311">
            <v>603.58010000000002</v>
          </cell>
          <cell r="S2311">
            <v>0.90215959999999995</v>
          </cell>
          <cell r="T2311">
            <v>0.73928450000000001</v>
          </cell>
          <cell r="U2311">
            <v>88.240721660691122</v>
          </cell>
          <cell r="V2311">
            <v>0.119124471524545</v>
          </cell>
          <cell r="AA2311">
            <v>170.35659999999999</v>
          </cell>
          <cell r="AB2311">
            <v>7.2963649999999998</v>
          </cell>
          <cell r="AC2311">
            <v>0.76958570000000004</v>
          </cell>
          <cell r="AD2311">
            <v>449.23026066100005</v>
          </cell>
          <cell r="AE2311">
            <v>45.360729999999997</v>
          </cell>
          <cell r="AF2311">
            <v>235.25890000000001</v>
          </cell>
        </row>
        <row r="2312">
          <cell r="A2312" t="str">
            <v>MERAH - BASE3. High Value</v>
          </cell>
          <cell r="B2312" t="str">
            <v>Gas</v>
          </cell>
          <cell r="C2312" t="str">
            <v>3. High Value</v>
          </cell>
          <cell r="D2312" t="str">
            <v>MERAH - BASE</v>
          </cell>
          <cell r="E2312" t="str">
            <v>MERAH</v>
          </cell>
          <cell r="F2312" t="str">
            <v>E3. Justified for Development</v>
          </cell>
          <cell r="G2312" t="str">
            <v>GENTING OIL KASURI PTE. LTD.</v>
          </cell>
          <cell r="H2312">
            <v>638.41</v>
          </cell>
          <cell r="K2312">
            <v>14500</v>
          </cell>
          <cell r="L2312" t="str">
            <v/>
          </cell>
          <cell r="M2312">
            <v>0.22</v>
          </cell>
          <cell r="N2312" t="str">
            <v/>
          </cell>
          <cell r="P2312" t="str">
            <v/>
          </cell>
          <cell r="Q2312">
            <v>0.21919930000000001</v>
          </cell>
          <cell r="R2312">
            <v>603.58010000000002</v>
          </cell>
          <cell r="S2312">
            <v>0.90215959999999995</v>
          </cell>
          <cell r="T2312">
            <v>0.73928450000000001</v>
          </cell>
          <cell r="U2312">
            <v>88.240721660691122</v>
          </cell>
          <cell r="V2312">
            <v>0.119124471524545</v>
          </cell>
          <cell r="AA2312">
            <v>170.35659999999999</v>
          </cell>
          <cell r="AB2312">
            <v>7.2963649999999998</v>
          </cell>
          <cell r="AC2312">
            <v>0.76958570000000004</v>
          </cell>
          <cell r="AD2312">
            <v>491.31120673700002</v>
          </cell>
          <cell r="AE2312">
            <v>45.360729999999997</v>
          </cell>
          <cell r="AF2312">
            <v>235.25890000000001</v>
          </cell>
        </row>
        <row r="2313">
          <cell r="A2313" t="str">
            <v>SUNGAI GELAM - BASE3. High Value</v>
          </cell>
          <cell r="B2313" t="str">
            <v>Oil-Gas</v>
          </cell>
          <cell r="C2313" t="str">
            <v>3. High Value</v>
          </cell>
          <cell r="D2313" t="str">
            <v>SUNGAI GELAM - BASE</v>
          </cell>
          <cell r="E2313" t="str">
            <v>SUNGAI GELAM</v>
          </cell>
          <cell r="F2313" t="str">
            <v>E0. On Production</v>
          </cell>
          <cell r="G2313" t="str">
            <v>PT PERTAMINA EP</v>
          </cell>
          <cell r="H2313">
            <v>31.466999999999999</v>
          </cell>
          <cell r="Q2313">
            <v>0.288408</v>
          </cell>
          <cell r="R2313">
            <v>83.476640000000003</v>
          </cell>
          <cell r="S2313">
            <v>0.7396817</v>
          </cell>
          <cell r="T2313">
            <v>0.84501139999999997</v>
          </cell>
          <cell r="U2313">
            <v>15.048031969334346</v>
          </cell>
          <cell r="V2313">
            <v>2.0314757428258459E-2</v>
          </cell>
          <cell r="X2313">
            <v>6.7084509705420405</v>
          </cell>
          <cell r="Z2313">
            <v>5.1965165381579785</v>
          </cell>
          <cell r="AA2313">
            <v>39.803069999999998</v>
          </cell>
          <cell r="AB2313">
            <v>4.8769400000000003</v>
          </cell>
          <cell r="AC2313">
            <v>0.35361389999999998</v>
          </cell>
          <cell r="AD2313">
            <v>11.127168591299998</v>
          </cell>
          <cell r="AE2313">
            <v>37.56729</v>
          </cell>
          <cell r="AF2313">
            <v>6.7346159999999999</v>
          </cell>
        </row>
        <row r="2314">
          <cell r="A2314" t="str">
            <v>SUPAT - BASE1. Low Value</v>
          </cell>
          <cell r="B2314" t="str">
            <v>Oil-Gas</v>
          </cell>
          <cell r="C2314" t="str">
            <v>1. Low Value</v>
          </cell>
          <cell r="D2314" t="str">
            <v>SUPAT - BASE</v>
          </cell>
          <cell r="E2314" t="str">
            <v>SUPAT</v>
          </cell>
          <cell r="F2314" t="str">
            <v>E7. Production Not Viable</v>
          </cell>
          <cell r="G2314" t="str">
            <v>CONOCOPHILLIPS (GRISSIK) LTD.</v>
          </cell>
          <cell r="H2314">
            <v>17</v>
          </cell>
          <cell r="K2314">
            <v>3674</v>
          </cell>
          <cell r="L2314">
            <v>108.9</v>
          </cell>
          <cell r="M2314">
            <v>6.5000000000000002E-2</v>
          </cell>
          <cell r="N2314">
            <v>300</v>
          </cell>
          <cell r="P2314" t="str">
            <v/>
          </cell>
          <cell r="Q2314">
            <v>8.675969E-2</v>
          </cell>
          <cell r="R2314">
            <v>263.7473</v>
          </cell>
          <cell r="S2314">
            <v>0.66898360000000001</v>
          </cell>
          <cell r="T2314">
            <v>0.68152460000000004</v>
          </cell>
          <cell r="U2314">
            <v>10.432851405651501</v>
          </cell>
          <cell r="V2314">
            <v>1.408428996049314E-2</v>
          </cell>
          <cell r="AA2314">
            <v>126.66119999999999</v>
          </cell>
          <cell r="AB2314">
            <v>32.528289999999998</v>
          </cell>
          <cell r="AC2314">
            <v>0.37984830000000003</v>
          </cell>
          <cell r="AD2314">
            <v>6.4574211000000004</v>
          </cell>
          <cell r="AE2314">
            <v>0.49858400000000003</v>
          </cell>
          <cell r="AF2314">
            <v>60.663029999999999</v>
          </cell>
        </row>
        <row r="2315">
          <cell r="A2315" t="str">
            <v>SUPAT - BASE2. Middle Value</v>
          </cell>
          <cell r="B2315" t="str">
            <v>Oil-Gas</v>
          </cell>
          <cell r="C2315" t="str">
            <v>2. Middle Value</v>
          </cell>
          <cell r="D2315" t="str">
            <v>SUPAT - BASE</v>
          </cell>
          <cell r="E2315" t="str">
            <v>SUPAT</v>
          </cell>
          <cell r="F2315" t="str">
            <v>E7. Production Not Viable</v>
          </cell>
          <cell r="G2315" t="str">
            <v>CONOCOPHILLIPS (GRISSIK) LTD.</v>
          </cell>
          <cell r="H2315">
            <v>17</v>
          </cell>
          <cell r="K2315">
            <v>3674</v>
          </cell>
          <cell r="L2315">
            <v>108.9</v>
          </cell>
          <cell r="M2315">
            <v>6.5000000000000002E-2</v>
          </cell>
          <cell r="N2315">
            <v>300</v>
          </cell>
          <cell r="P2315" t="str">
            <v/>
          </cell>
          <cell r="Q2315">
            <v>8.675969E-2</v>
          </cell>
          <cell r="R2315">
            <v>263.7473</v>
          </cell>
          <cell r="S2315">
            <v>0.66898360000000001</v>
          </cell>
          <cell r="T2315">
            <v>0.68152460000000004</v>
          </cell>
          <cell r="U2315">
            <v>10.432851405651501</v>
          </cell>
          <cell r="V2315">
            <v>1.408428996049314E-2</v>
          </cell>
          <cell r="AA2315">
            <v>126.66119999999999</v>
          </cell>
          <cell r="AB2315">
            <v>32.528289999999998</v>
          </cell>
          <cell r="AC2315">
            <v>0.37984830000000003</v>
          </cell>
          <cell r="AD2315">
            <v>6.4574211000000004</v>
          </cell>
          <cell r="AE2315">
            <v>0.49858400000000003</v>
          </cell>
          <cell r="AF2315">
            <v>60.663029999999999</v>
          </cell>
        </row>
        <row r="2316">
          <cell r="A2316" t="str">
            <v>PEUSANGAN B BASE1. Low Value</v>
          </cell>
          <cell r="B2316" t="str">
            <v>Gas</v>
          </cell>
          <cell r="C2316" t="str">
            <v>1. Low Value</v>
          </cell>
          <cell r="D2316" t="str">
            <v>PEUSANGAN B BASE</v>
          </cell>
          <cell r="E2316" t="str">
            <v>PEUSANGAN B</v>
          </cell>
          <cell r="F2316" t="str">
            <v>E3. Justified for Development</v>
          </cell>
          <cell r="G2316" t="str">
            <v>ZARATEX N.V.</v>
          </cell>
          <cell r="H2316">
            <v>78</v>
          </cell>
          <cell r="K2316">
            <v>6451</v>
          </cell>
          <cell r="L2316" t="str">
            <v/>
          </cell>
          <cell r="M2316">
            <v>0.35</v>
          </cell>
          <cell r="N2316" t="str">
            <v/>
          </cell>
          <cell r="P2316" t="str">
            <v/>
          </cell>
          <cell r="Q2316">
            <v>0.3335728</v>
          </cell>
          <cell r="R2316">
            <v>325.2355</v>
          </cell>
          <cell r="S2316">
            <v>0.78714810000000002</v>
          </cell>
          <cell r="T2316">
            <v>0.77762149999999997</v>
          </cell>
          <cell r="U2316">
            <v>66.406911928708084</v>
          </cell>
          <cell r="V2316">
            <v>8.9648952776055474E-2</v>
          </cell>
          <cell r="Y2316">
            <v>31.297799350500142</v>
          </cell>
          <cell r="Z2316">
            <v>15.775747001989327</v>
          </cell>
          <cell r="AA2316">
            <v>28.318200000000001</v>
          </cell>
          <cell r="AB2316">
            <v>23.540620000000001</v>
          </cell>
          <cell r="AC2316">
            <v>0.74958349999999996</v>
          </cell>
          <cell r="AD2316">
            <v>58.467512999999997</v>
          </cell>
          <cell r="AE2316">
            <v>3.7034850000000001</v>
          </cell>
          <cell r="AF2316">
            <v>34.563499999999998</v>
          </cell>
        </row>
        <row r="2317">
          <cell r="A2317" t="str">
            <v>PEUSANGAN B BASE2. Middle Value</v>
          </cell>
          <cell r="B2317" t="str">
            <v>Gas</v>
          </cell>
          <cell r="C2317" t="str">
            <v>2. Middle Value</v>
          </cell>
          <cell r="D2317" t="str">
            <v>PEUSANGAN B BASE</v>
          </cell>
          <cell r="E2317" t="str">
            <v>PEUSANGAN B</v>
          </cell>
          <cell r="F2317" t="str">
            <v>E3. Justified for Development</v>
          </cell>
          <cell r="G2317" t="str">
            <v>ZARATEX N.V.</v>
          </cell>
          <cell r="H2317">
            <v>167.101</v>
          </cell>
          <cell r="K2317">
            <v>6451</v>
          </cell>
          <cell r="L2317" t="str">
            <v/>
          </cell>
          <cell r="M2317">
            <v>0.35</v>
          </cell>
          <cell r="N2317" t="str">
            <v/>
          </cell>
          <cell r="P2317" t="str">
            <v/>
          </cell>
          <cell r="Q2317">
            <v>0.3335728</v>
          </cell>
          <cell r="R2317">
            <v>325.2355</v>
          </cell>
          <cell r="S2317">
            <v>0.78714810000000002</v>
          </cell>
          <cell r="T2317">
            <v>0.77762149999999997</v>
          </cell>
          <cell r="U2317">
            <v>66.406911928708084</v>
          </cell>
          <cell r="V2317">
            <v>8.9648952776055474E-2</v>
          </cell>
          <cell r="Y2317">
            <v>31.297799350500142</v>
          </cell>
          <cell r="Z2317">
            <v>15.775747001989327</v>
          </cell>
          <cell r="AA2317">
            <v>28.318200000000001</v>
          </cell>
          <cell r="AB2317">
            <v>23.540620000000001</v>
          </cell>
          <cell r="AC2317">
            <v>0.74958349999999996</v>
          </cell>
          <cell r="AD2317">
            <v>125.25615243349999</v>
          </cell>
          <cell r="AE2317">
            <v>3.7034850000000001</v>
          </cell>
          <cell r="AF2317">
            <v>34.563499999999998</v>
          </cell>
        </row>
        <row r="2318">
          <cell r="A2318" t="str">
            <v>PEUSANGAN B BASE3. High Value</v>
          </cell>
          <cell r="B2318" t="str">
            <v>Gas</v>
          </cell>
          <cell r="C2318" t="str">
            <v>3. High Value</v>
          </cell>
          <cell r="D2318" t="str">
            <v>PEUSANGAN B BASE</v>
          </cell>
          <cell r="E2318" t="str">
            <v>PEUSANGAN B</v>
          </cell>
          <cell r="F2318" t="str">
            <v>E3. Justified for Development</v>
          </cell>
          <cell r="G2318" t="str">
            <v>ZARATEX N.V.</v>
          </cell>
          <cell r="H2318">
            <v>232</v>
          </cell>
          <cell r="K2318">
            <v>6451</v>
          </cell>
          <cell r="L2318" t="str">
            <v/>
          </cell>
          <cell r="M2318">
            <v>0.35</v>
          </cell>
          <cell r="N2318" t="str">
            <v/>
          </cell>
          <cell r="P2318" t="str">
            <v/>
          </cell>
          <cell r="Q2318">
            <v>0.3335728</v>
          </cell>
          <cell r="R2318">
            <v>325.2355</v>
          </cell>
          <cell r="S2318">
            <v>0.78714810000000002</v>
          </cell>
          <cell r="T2318">
            <v>0.77762149999999997</v>
          </cell>
          <cell r="U2318">
            <v>66.406911928708084</v>
          </cell>
          <cell r="V2318">
            <v>8.9648952776055474E-2</v>
          </cell>
          <cell r="Y2318">
            <v>31.297799350500142</v>
          </cell>
          <cell r="Z2318">
            <v>15.775747001989327</v>
          </cell>
          <cell r="AA2318">
            <v>28.318200000000001</v>
          </cell>
          <cell r="AB2318">
            <v>23.540620000000001</v>
          </cell>
          <cell r="AC2318">
            <v>0.74958349999999996</v>
          </cell>
          <cell r="AD2318">
            <v>173.90337199999999</v>
          </cell>
          <cell r="AE2318">
            <v>3.7034850000000001</v>
          </cell>
          <cell r="AF2318">
            <v>34.563499999999998</v>
          </cell>
        </row>
        <row r="2319">
          <cell r="A2319" t="str">
            <v>MAC BASE1. Low Value</v>
          </cell>
          <cell r="B2319" t="str">
            <v>Gas</v>
          </cell>
          <cell r="C2319" t="str">
            <v>1. Low Value</v>
          </cell>
          <cell r="D2319" t="str">
            <v>MAC BASE</v>
          </cell>
          <cell r="E2319" t="str">
            <v>MAC</v>
          </cell>
          <cell r="F2319" t="str">
            <v>E3. Justified for Development</v>
          </cell>
          <cell r="G2319" t="str">
            <v>HUSKY-CNOOC MADURA LTD.</v>
          </cell>
          <cell r="H2319">
            <v>93.8</v>
          </cell>
          <cell r="K2319">
            <v>3250</v>
          </cell>
          <cell r="L2319" t="str">
            <v/>
          </cell>
          <cell r="N2319" t="str">
            <v/>
          </cell>
          <cell r="P2319" t="str">
            <v/>
          </cell>
          <cell r="Q2319">
            <v>0.26038450000000002</v>
          </cell>
          <cell r="R2319">
            <v>176.00729999999999</v>
          </cell>
          <cell r="S2319">
            <v>0.65467819999999999</v>
          </cell>
          <cell r="T2319">
            <v>0.77809569999999995</v>
          </cell>
          <cell r="U2319">
            <v>23.345689443110537</v>
          </cell>
          <cell r="V2319">
            <v>3.1516547745161654E-2</v>
          </cell>
          <cell r="AA2319">
            <v>25.900749999999999</v>
          </cell>
          <cell r="AB2319">
            <v>2.4084129999999999</v>
          </cell>
          <cell r="AC2319">
            <v>0.70033140000000005</v>
          </cell>
          <cell r="AD2319">
            <v>65.691085319999999</v>
          </cell>
          <cell r="AE2319">
            <v>25.039000000000001</v>
          </cell>
          <cell r="AF2319">
            <v>27.725429999999999</v>
          </cell>
        </row>
        <row r="2320">
          <cell r="A2320" t="str">
            <v>MAC BASE2. Middle Value</v>
          </cell>
          <cell r="B2320" t="str">
            <v>Gas</v>
          </cell>
          <cell r="C2320" t="str">
            <v>2. Middle Value</v>
          </cell>
          <cell r="D2320" t="str">
            <v>MAC BASE</v>
          </cell>
          <cell r="E2320" t="str">
            <v>MAC</v>
          </cell>
          <cell r="F2320" t="str">
            <v>E3. Justified for Development</v>
          </cell>
          <cell r="G2320" t="str">
            <v>HUSKY-CNOOC MADURA LTD.</v>
          </cell>
          <cell r="H2320">
            <v>159.6</v>
          </cell>
          <cell r="K2320">
            <v>3250</v>
          </cell>
          <cell r="L2320" t="str">
            <v/>
          </cell>
          <cell r="N2320" t="str">
            <v/>
          </cell>
          <cell r="P2320" t="str">
            <v/>
          </cell>
          <cell r="Q2320">
            <v>0.26038450000000002</v>
          </cell>
          <cell r="R2320">
            <v>176.00729999999999</v>
          </cell>
          <cell r="S2320">
            <v>0.65467819999999999</v>
          </cell>
          <cell r="T2320">
            <v>0.77809569999999995</v>
          </cell>
          <cell r="U2320">
            <v>23.345689443110537</v>
          </cell>
          <cell r="V2320">
            <v>3.1516547745161654E-2</v>
          </cell>
          <cell r="AA2320">
            <v>25.900749999999999</v>
          </cell>
          <cell r="AB2320">
            <v>2.4084129999999999</v>
          </cell>
          <cell r="AC2320">
            <v>0.70033140000000005</v>
          </cell>
          <cell r="AD2320">
            <v>111.77289144000001</v>
          </cell>
          <cell r="AE2320">
            <v>25.039000000000001</v>
          </cell>
          <cell r="AF2320">
            <v>27.725429999999999</v>
          </cell>
        </row>
        <row r="2321">
          <cell r="A2321" t="str">
            <v>MAC BASE3. High Value</v>
          </cell>
          <cell r="B2321" t="str">
            <v>Gas</v>
          </cell>
          <cell r="C2321" t="str">
            <v>3. High Value</v>
          </cell>
          <cell r="D2321" t="str">
            <v>MAC BASE</v>
          </cell>
          <cell r="E2321" t="str">
            <v>MAC</v>
          </cell>
          <cell r="F2321" t="str">
            <v>E3. Justified for Development</v>
          </cell>
          <cell r="G2321" t="str">
            <v>HUSKY-CNOOC MADURA LTD.</v>
          </cell>
          <cell r="H2321">
            <v>182.6</v>
          </cell>
          <cell r="K2321">
            <v>3250</v>
          </cell>
          <cell r="L2321" t="str">
            <v/>
          </cell>
          <cell r="N2321" t="str">
            <v/>
          </cell>
          <cell r="P2321" t="str">
            <v/>
          </cell>
          <cell r="Q2321">
            <v>0.26038450000000002</v>
          </cell>
          <cell r="R2321">
            <v>176.00729999999999</v>
          </cell>
          <cell r="S2321">
            <v>0.65467819999999999</v>
          </cell>
          <cell r="T2321">
            <v>0.77809569999999995</v>
          </cell>
          <cell r="U2321">
            <v>23.345689443110537</v>
          </cell>
          <cell r="V2321">
            <v>3.1516547745161654E-2</v>
          </cell>
          <cell r="AA2321">
            <v>25.900749999999999</v>
          </cell>
          <cell r="AB2321">
            <v>2.4084129999999999</v>
          </cell>
          <cell r="AC2321">
            <v>0.70033140000000005</v>
          </cell>
          <cell r="AD2321">
            <v>127.88051364</v>
          </cell>
          <cell r="AE2321">
            <v>25.039000000000001</v>
          </cell>
          <cell r="AF2321">
            <v>27.725429999999999</v>
          </cell>
        </row>
        <row r="2322">
          <cell r="A2322" t="str">
            <v>ABADI - BASE1. Low Value</v>
          </cell>
          <cell r="B2322" t="str">
            <v>Gas</v>
          </cell>
          <cell r="C2322" t="str">
            <v>1. Low Value</v>
          </cell>
          <cell r="D2322" t="str">
            <v>ABADI - BASE</v>
          </cell>
          <cell r="E2322" t="str">
            <v>ABADI</v>
          </cell>
          <cell r="F2322" t="str">
            <v>E3. Justified for Development</v>
          </cell>
          <cell r="G2322" t="str">
            <v>INPEX MASELA LTD.</v>
          </cell>
          <cell r="H2322">
            <v>19867</v>
          </cell>
          <cell r="K2322">
            <v>12631.23</v>
          </cell>
          <cell r="L2322">
            <v>150.38650000000001</v>
          </cell>
          <cell r="M2322">
            <v>0.22500000000000001</v>
          </cell>
          <cell r="N2322">
            <v>248</v>
          </cell>
          <cell r="P2322" t="str">
            <v/>
          </cell>
          <cell r="Q2322">
            <v>0.22487679999999999</v>
          </cell>
          <cell r="R2322">
            <v>273.64229999999998</v>
          </cell>
          <cell r="S2322">
            <v>0.89723969999999997</v>
          </cell>
          <cell r="T2322">
            <v>0.79465719999999995</v>
          </cell>
          <cell r="U2322">
            <v>43.874904973438134</v>
          </cell>
          <cell r="V2322">
            <v>5.9230871753837296E-2</v>
          </cell>
          <cell r="X2322">
            <v>862.59041179953442</v>
          </cell>
          <cell r="Y2322">
            <v>1643.8476897893263</v>
          </cell>
          <cell r="Z2322">
            <v>4708.5202240243352</v>
          </cell>
          <cell r="AA2322">
            <v>185.98390000000001</v>
          </cell>
          <cell r="AB2322">
            <v>127.8669</v>
          </cell>
          <cell r="AC2322">
            <v>0.64106320000000006</v>
          </cell>
          <cell r="AD2322">
            <v>12736.002594400001</v>
          </cell>
          <cell r="AE2322">
            <v>148.4289</v>
          </cell>
          <cell r="AF2322">
            <v>862.54970000000003</v>
          </cell>
        </row>
        <row r="2323">
          <cell r="A2323" t="str">
            <v>ABADI - BASE2. Middle Value</v>
          </cell>
          <cell r="B2323" t="str">
            <v>Gas</v>
          </cell>
          <cell r="C2323" t="str">
            <v>2. Middle Value</v>
          </cell>
          <cell r="D2323" t="str">
            <v>ABADI - BASE</v>
          </cell>
          <cell r="E2323" t="str">
            <v>ABADI</v>
          </cell>
          <cell r="F2323" t="str">
            <v>E3. Justified for Development</v>
          </cell>
          <cell r="G2323" t="str">
            <v>INPEX MASELA LTD.</v>
          </cell>
          <cell r="H2323">
            <v>26336</v>
          </cell>
          <cell r="K2323">
            <v>12631.23</v>
          </cell>
          <cell r="L2323">
            <v>150.38650000000001</v>
          </cell>
          <cell r="M2323">
            <v>0.22500000000000001</v>
          </cell>
          <cell r="N2323">
            <v>248</v>
          </cell>
          <cell r="P2323" t="str">
            <v/>
          </cell>
          <cell r="Q2323">
            <v>0.22487679999999999</v>
          </cell>
          <cell r="R2323">
            <v>273.64229999999998</v>
          </cell>
          <cell r="S2323">
            <v>0.89723969999999997</v>
          </cell>
          <cell r="T2323">
            <v>0.79465719999999995</v>
          </cell>
          <cell r="U2323">
            <v>43.874904973438134</v>
          </cell>
          <cell r="V2323">
            <v>5.9230871753837296E-2</v>
          </cell>
          <cell r="X2323">
            <v>862.59041179953442</v>
          </cell>
          <cell r="Y2323">
            <v>1643.8476897893263</v>
          </cell>
          <cell r="Z2323">
            <v>4708.5202240243352</v>
          </cell>
          <cell r="AA2323">
            <v>185.98390000000001</v>
          </cell>
          <cell r="AB2323">
            <v>127.8669</v>
          </cell>
          <cell r="AC2323">
            <v>0.64106320000000006</v>
          </cell>
          <cell r="AD2323">
            <v>16883.040435200001</v>
          </cell>
          <cell r="AE2323">
            <v>148.4289</v>
          </cell>
          <cell r="AF2323">
            <v>862.54970000000003</v>
          </cell>
        </row>
        <row r="2324">
          <cell r="A2324" t="str">
            <v>ABADI - BASE3. High Value</v>
          </cell>
          <cell r="B2324" t="str">
            <v>Gas</v>
          </cell>
          <cell r="C2324" t="str">
            <v>3. High Value</v>
          </cell>
          <cell r="D2324" t="str">
            <v>ABADI - BASE</v>
          </cell>
          <cell r="E2324" t="str">
            <v>ABADI</v>
          </cell>
          <cell r="F2324" t="str">
            <v>E3. Justified for Development</v>
          </cell>
          <cell r="G2324" t="str">
            <v>INPEX MASELA LTD.</v>
          </cell>
          <cell r="H2324">
            <v>27891</v>
          </cell>
          <cell r="K2324">
            <v>12631.23</v>
          </cell>
          <cell r="L2324">
            <v>150.38650000000001</v>
          </cell>
          <cell r="M2324">
            <v>0.22500000000000001</v>
          </cell>
          <cell r="N2324">
            <v>248</v>
          </cell>
          <cell r="P2324" t="str">
            <v/>
          </cell>
          <cell r="Q2324">
            <v>0.22487679999999999</v>
          </cell>
          <cell r="R2324">
            <v>273.64229999999998</v>
          </cell>
          <cell r="S2324">
            <v>0.89723969999999997</v>
          </cell>
          <cell r="T2324">
            <v>0.79465719999999995</v>
          </cell>
          <cell r="U2324">
            <v>43.874904973438134</v>
          </cell>
          <cell r="V2324">
            <v>5.9230871753837296E-2</v>
          </cell>
          <cell r="X2324">
            <v>862.59041179953442</v>
          </cell>
          <cell r="Y2324">
            <v>1643.8476897893263</v>
          </cell>
          <cell r="Z2324">
            <v>4708.5202240243352</v>
          </cell>
          <cell r="AA2324">
            <v>185.98390000000001</v>
          </cell>
          <cell r="AB2324">
            <v>127.8669</v>
          </cell>
          <cell r="AC2324">
            <v>0.64106320000000006</v>
          </cell>
          <cell r="AD2324">
            <v>17879.893711200002</v>
          </cell>
          <cell r="AE2324">
            <v>148.4289</v>
          </cell>
          <cell r="AF2324">
            <v>862.54970000000003</v>
          </cell>
        </row>
        <row r="2325">
          <cell r="A2325" t="str">
            <v>B11-OPL1. Low Value</v>
          </cell>
          <cell r="B2325" t="str">
            <v>Oil-Gas</v>
          </cell>
          <cell r="C2325" t="str">
            <v>1. Low Value</v>
          </cell>
          <cell r="D2325" t="str">
            <v>B11-OPL</v>
          </cell>
          <cell r="E2325" t="str">
            <v>B11</v>
          </cell>
          <cell r="F2325" t="str">
            <v>E3. Justified for Development</v>
          </cell>
          <cell r="G2325" t="str">
            <v>PT PERTAMINA HULU ENERGI OFFSHORE NORTH WEST JAVA</v>
          </cell>
          <cell r="H2325">
            <v>14.5</v>
          </cell>
          <cell r="I2325">
            <v>1.282</v>
          </cell>
          <cell r="K2325">
            <v>2800</v>
          </cell>
          <cell r="L2325">
            <v>81.400000000000006</v>
          </cell>
          <cell r="Q2325">
            <v>0.25444319999999998</v>
          </cell>
          <cell r="R2325">
            <v>913.33209999999997</v>
          </cell>
          <cell r="S2325">
            <v>0.50741650000000005</v>
          </cell>
          <cell r="T2325">
            <v>0.84983810000000004</v>
          </cell>
          <cell r="U2325">
            <v>100.21214389718975</v>
          </cell>
          <cell r="V2325">
            <v>0.13528582334126943</v>
          </cell>
          <cell r="AA2325">
            <v>143.59700000000001</v>
          </cell>
          <cell r="AB2325">
            <v>125.4906</v>
          </cell>
          <cell r="AC2325">
            <v>0.35015259999999998</v>
          </cell>
          <cell r="AD2325">
            <v>5.0772126999999996</v>
          </cell>
          <cell r="AE2325">
            <v>3.851</v>
          </cell>
          <cell r="AF2325">
            <v>404.11799999999999</v>
          </cell>
        </row>
        <row r="2326">
          <cell r="A2326" t="str">
            <v>B11-OPL2. Middle Value</v>
          </cell>
          <cell r="B2326" t="str">
            <v>Oil-Gas</v>
          </cell>
          <cell r="C2326" t="str">
            <v>2. Middle Value</v>
          </cell>
          <cell r="D2326" t="str">
            <v>B11-OPL</v>
          </cell>
          <cell r="E2326" t="str">
            <v>B11</v>
          </cell>
          <cell r="F2326" t="str">
            <v>E3. Justified for Development</v>
          </cell>
          <cell r="G2326" t="str">
            <v>PT PERTAMINA HULU ENERGI OFFSHORE NORTH WEST JAVA</v>
          </cell>
          <cell r="H2326">
            <v>26.8</v>
          </cell>
          <cell r="I2326">
            <v>1.821</v>
          </cell>
          <cell r="K2326">
            <v>2800</v>
          </cell>
          <cell r="L2326">
            <v>81.400000000000006</v>
          </cell>
          <cell r="Q2326">
            <v>0.25444319999999998</v>
          </cell>
          <cell r="R2326">
            <v>913.33209999999997</v>
          </cell>
          <cell r="S2326">
            <v>0.50741650000000005</v>
          </cell>
          <cell r="T2326">
            <v>0.84983810000000004</v>
          </cell>
          <cell r="U2326">
            <v>100.21214389718975</v>
          </cell>
          <cell r="V2326">
            <v>0.13528582334126943</v>
          </cell>
          <cell r="AA2326">
            <v>143.59700000000001</v>
          </cell>
          <cell r="AB2326">
            <v>125.4906</v>
          </cell>
          <cell r="AC2326">
            <v>0.35015259999999998</v>
          </cell>
          <cell r="AD2326">
            <v>9.3840896799999989</v>
          </cell>
          <cell r="AE2326">
            <v>3.851</v>
          </cell>
          <cell r="AF2326">
            <v>404.11799999999999</v>
          </cell>
        </row>
        <row r="2327">
          <cell r="A2327" t="str">
            <v>B11-OPL3. High Value</v>
          </cell>
          <cell r="B2327" t="str">
            <v>Oil-Gas</v>
          </cell>
          <cell r="C2327" t="str">
            <v>3. High Value</v>
          </cell>
          <cell r="D2327" t="str">
            <v>B11-OPL</v>
          </cell>
          <cell r="E2327" t="str">
            <v>B11</v>
          </cell>
          <cell r="F2327" t="str">
            <v>E3. Justified for Development</v>
          </cell>
          <cell r="G2327" t="str">
            <v>PT PERTAMINA HULU ENERGI OFFSHORE NORTH WEST JAVA</v>
          </cell>
          <cell r="H2327">
            <v>26.8</v>
          </cell>
          <cell r="I2327">
            <v>2.1459999999999999</v>
          </cell>
          <cell r="K2327">
            <v>2800</v>
          </cell>
          <cell r="L2327">
            <v>81.400000000000006</v>
          </cell>
          <cell r="Q2327">
            <v>0.25444319999999998</v>
          </cell>
          <cell r="R2327">
            <v>913.33209999999997</v>
          </cell>
          <cell r="S2327">
            <v>0.50741650000000005</v>
          </cell>
          <cell r="T2327">
            <v>0.84983810000000004</v>
          </cell>
          <cell r="U2327">
            <v>100.21214389718975</v>
          </cell>
          <cell r="V2327">
            <v>0.13528582334126943</v>
          </cell>
          <cell r="AA2327">
            <v>143.59700000000001</v>
          </cell>
          <cell r="AB2327">
            <v>125.4906</v>
          </cell>
          <cell r="AC2327">
            <v>0.35015259999999998</v>
          </cell>
          <cell r="AD2327">
            <v>9.3840896799999989</v>
          </cell>
          <cell r="AE2327">
            <v>3.851</v>
          </cell>
          <cell r="AF2327">
            <v>404.11799999999999</v>
          </cell>
        </row>
        <row r="2328">
          <cell r="A2328" t="str">
            <v>B3-POFD B3-BN41. Low Value</v>
          </cell>
          <cell r="B2328" t="str">
            <v>Oil-Gas</v>
          </cell>
          <cell r="C2328" t="str">
            <v>1. Low Value</v>
          </cell>
          <cell r="D2328" t="str">
            <v>B3-POFD B3-BN4</v>
          </cell>
          <cell r="E2328" t="str">
            <v>B3</v>
          </cell>
          <cell r="F2328" t="str">
            <v>E3. Justified for Development</v>
          </cell>
          <cell r="G2328" t="str">
            <v>PT PERTAMINA HULU ENERGI OFFSHORE NORTH WEST JAVA</v>
          </cell>
          <cell r="H2328">
            <v>80</v>
          </cell>
          <cell r="I2328">
            <v>3.7069999999999999</v>
          </cell>
          <cell r="Q2328">
            <v>0.29714499999999999</v>
          </cell>
          <cell r="R2328">
            <v>59.636609999999997</v>
          </cell>
          <cell r="S2328">
            <v>0.61324829999999997</v>
          </cell>
          <cell r="T2328">
            <v>0.84238550000000001</v>
          </cell>
          <cell r="U2328">
            <v>9.154373144549977</v>
          </cell>
          <cell r="V2328">
            <v>1.2358351591641574E-2</v>
          </cell>
          <cell r="AA2328">
            <v>174.96129999999999</v>
          </cell>
          <cell r="AB2328">
            <v>33.5657</v>
          </cell>
          <cell r="AC2328">
            <v>0.34509289999999998</v>
          </cell>
          <cell r="AD2328">
            <v>27.607431999999999</v>
          </cell>
          <cell r="AE2328">
            <v>0.55397649999999998</v>
          </cell>
          <cell r="AF2328">
            <v>162.79390000000001</v>
          </cell>
        </row>
        <row r="2329">
          <cell r="A2329" t="str">
            <v>B3-POFD B3-BN42. Middle Value</v>
          </cell>
          <cell r="B2329" t="str">
            <v>Oil-Gas</v>
          </cell>
          <cell r="C2329" t="str">
            <v>2. Middle Value</v>
          </cell>
          <cell r="D2329" t="str">
            <v>B3-POFD B3-BN4</v>
          </cell>
          <cell r="E2329" t="str">
            <v>B3</v>
          </cell>
          <cell r="F2329" t="str">
            <v>E3. Justified for Development</v>
          </cell>
          <cell r="G2329" t="str">
            <v>PT PERTAMINA HULU ENERGI OFFSHORE NORTH WEST JAVA</v>
          </cell>
          <cell r="H2329">
            <v>80</v>
          </cell>
          <cell r="I2329">
            <v>5.2009999999999996</v>
          </cell>
          <cell r="Q2329">
            <v>0.29714499999999999</v>
          </cell>
          <cell r="R2329">
            <v>59.636609999999997</v>
          </cell>
          <cell r="S2329">
            <v>0.61324829999999997</v>
          </cell>
          <cell r="T2329">
            <v>0.84238550000000001</v>
          </cell>
          <cell r="U2329">
            <v>9.154373144549977</v>
          </cell>
          <cell r="V2329">
            <v>1.2358351591641574E-2</v>
          </cell>
          <cell r="AA2329">
            <v>174.96129999999999</v>
          </cell>
          <cell r="AB2329">
            <v>33.5657</v>
          </cell>
          <cell r="AC2329">
            <v>0.34509289999999998</v>
          </cell>
          <cell r="AD2329">
            <v>27.607431999999999</v>
          </cell>
          <cell r="AE2329">
            <v>0.55397649999999998</v>
          </cell>
          <cell r="AF2329">
            <v>162.79390000000001</v>
          </cell>
        </row>
        <row r="2330">
          <cell r="A2330" t="str">
            <v>B3-POFD B3-BN43. High Value</v>
          </cell>
          <cell r="B2330" t="str">
            <v>Oil-Gas</v>
          </cell>
          <cell r="C2330" t="str">
            <v>3. High Value</v>
          </cell>
          <cell r="D2330" t="str">
            <v>B3-POFD B3-BN4</v>
          </cell>
          <cell r="E2330" t="str">
            <v>B3</v>
          </cell>
          <cell r="F2330" t="str">
            <v>E3. Justified for Development</v>
          </cell>
          <cell r="G2330" t="str">
            <v>PT PERTAMINA HULU ENERGI OFFSHORE NORTH WEST JAVA</v>
          </cell>
          <cell r="H2330">
            <v>80</v>
          </cell>
          <cell r="I2330">
            <v>6.3239999999999998</v>
          </cell>
          <cell r="Q2330">
            <v>0.29714499999999999</v>
          </cell>
          <cell r="R2330">
            <v>59.636609999999997</v>
          </cell>
          <cell r="S2330">
            <v>0.61324829999999997</v>
          </cell>
          <cell r="T2330">
            <v>0.84238550000000001</v>
          </cell>
          <cell r="U2330">
            <v>9.154373144549977</v>
          </cell>
          <cell r="V2330">
            <v>1.2358351591641574E-2</v>
          </cell>
          <cell r="AA2330">
            <v>174.96129999999999</v>
          </cell>
          <cell r="AB2330">
            <v>33.5657</v>
          </cell>
          <cell r="AC2330">
            <v>0.34509289999999998</v>
          </cell>
          <cell r="AD2330">
            <v>27.607431999999999</v>
          </cell>
          <cell r="AE2330">
            <v>0.55397649999999998</v>
          </cell>
          <cell r="AF2330">
            <v>162.79390000000001</v>
          </cell>
        </row>
        <row r="2331">
          <cell r="A2331" t="str">
            <v>F_NORTH - POFD FOXTROT1. Low Value</v>
          </cell>
          <cell r="B2331" t="str">
            <v>Oil-Gas</v>
          </cell>
          <cell r="C2331" t="str">
            <v>1. Low Value</v>
          </cell>
          <cell r="D2331" t="str">
            <v>F_NORTH - POFD FOXTROT</v>
          </cell>
          <cell r="E2331" t="str">
            <v>F_NORTH</v>
          </cell>
          <cell r="F2331" t="str">
            <v>E3. Justified for Development</v>
          </cell>
          <cell r="G2331" t="str">
            <v>PT PERTAMINA HULU ENERGI OFFSHORE NORTH WEST JAVA</v>
          </cell>
          <cell r="H2331">
            <v>2.2000000000000002</v>
          </cell>
          <cell r="I2331">
            <v>0.55400000000000005</v>
          </cell>
          <cell r="J2331">
            <v>0.25181818181818183</v>
          </cell>
          <cell r="Q2331">
            <v>0.35161720000000002</v>
          </cell>
          <cell r="R2331">
            <v>884.4135</v>
          </cell>
          <cell r="S2331">
            <v>0.62785630000000003</v>
          </cell>
          <cell r="T2331">
            <v>0.77466740000000001</v>
          </cell>
          <cell r="U2331">
            <v>151.25195991200357</v>
          </cell>
          <cell r="V2331">
            <v>0.204189284181654</v>
          </cell>
          <cell r="AA2331">
            <v>19.320699999999999</v>
          </cell>
          <cell r="AB2331">
            <v>30.351880000000001</v>
          </cell>
          <cell r="AC2331">
            <v>0.28811890000000001</v>
          </cell>
          <cell r="AD2331">
            <v>0.63386158000000004</v>
          </cell>
          <cell r="AE2331">
            <v>10.24635</v>
          </cell>
          <cell r="AF2331">
            <v>30.687419999999999</v>
          </cell>
        </row>
        <row r="2332">
          <cell r="A2332" t="str">
            <v>F_NORTH - POFD FOXTROT2. Middle Value</v>
          </cell>
          <cell r="B2332" t="str">
            <v>Oil-Gas</v>
          </cell>
          <cell r="C2332" t="str">
            <v>2. Middle Value</v>
          </cell>
          <cell r="D2332" t="str">
            <v>F_NORTH - POFD FOXTROT</v>
          </cell>
          <cell r="E2332" t="str">
            <v>F_NORTH</v>
          </cell>
          <cell r="F2332" t="str">
            <v>E3. Justified for Development</v>
          </cell>
          <cell r="G2332" t="str">
            <v>PT PERTAMINA HULU ENERGI OFFSHORE NORTH WEST JAVA</v>
          </cell>
          <cell r="H2332">
            <v>2.2000000000000002</v>
          </cell>
          <cell r="I2332">
            <v>0.60899999999999999</v>
          </cell>
          <cell r="J2332">
            <v>0.2768181818181818</v>
          </cell>
          <cell r="Q2332">
            <v>0.35161720000000002</v>
          </cell>
          <cell r="R2332">
            <v>884.4135</v>
          </cell>
          <cell r="S2332">
            <v>0.62785630000000003</v>
          </cell>
          <cell r="T2332">
            <v>0.77466740000000001</v>
          </cell>
          <cell r="U2332">
            <v>151.25195991200357</v>
          </cell>
          <cell r="V2332">
            <v>0.204189284181654</v>
          </cell>
          <cell r="AA2332">
            <v>19.320699999999999</v>
          </cell>
          <cell r="AB2332">
            <v>30.351880000000001</v>
          </cell>
          <cell r="AC2332">
            <v>0.28811890000000001</v>
          </cell>
          <cell r="AD2332">
            <v>0.63386158000000004</v>
          </cell>
          <cell r="AE2332">
            <v>10.24635</v>
          </cell>
          <cell r="AF2332">
            <v>30.687419999999999</v>
          </cell>
        </row>
        <row r="2333">
          <cell r="A2333" t="str">
            <v>F_NORTH - POFD FOXTROT3. High Value</v>
          </cell>
          <cell r="B2333" t="str">
            <v>Oil-Gas</v>
          </cell>
          <cell r="C2333" t="str">
            <v>3. High Value</v>
          </cell>
          <cell r="D2333" t="str">
            <v>F_NORTH - POFD FOXTROT</v>
          </cell>
          <cell r="E2333" t="str">
            <v>F_NORTH</v>
          </cell>
          <cell r="F2333" t="str">
            <v>E3. Justified for Development</v>
          </cell>
          <cell r="G2333" t="str">
            <v>PT PERTAMINA HULU ENERGI OFFSHORE NORTH WEST JAVA</v>
          </cell>
          <cell r="H2333">
            <v>2.2000000000000002</v>
          </cell>
          <cell r="I2333">
            <v>0.71</v>
          </cell>
          <cell r="J2333">
            <v>0.3227272727272727</v>
          </cell>
          <cell r="Q2333">
            <v>0.35161720000000002</v>
          </cell>
          <cell r="R2333">
            <v>884.4135</v>
          </cell>
          <cell r="S2333">
            <v>0.62785630000000003</v>
          </cell>
          <cell r="T2333">
            <v>0.77466740000000001</v>
          </cell>
          <cell r="U2333">
            <v>151.25195991200357</v>
          </cell>
          <cell r="V2333">
            <v>0.204189284181654</v>
          </cell>
          <cell r="AA2333">
            <v>19.320699999999999</v>
          </cell>
          <cell r="AB2333">
            <v>30.351880000000001</v>
          </cell>
          <cell r="AC2333">
            <v>0.28811890000000001</v>
          </cell>
          <cell r="AD2333">
            <v>0.63386158000000004</v>
          </cell>
          <cell r="AE2333">
            <v>10.24635</v>
          </cell>
          <cell r="AF2333">
            <v>30.687419999999999</v>
          </cell>
        </row>
        <row r="2334">
          <cell r="A2334" t="str">
            <v>F_SOUTH - POFD FOXTROT1. Low Value</v>
          </cell>
          <cell r="B2334" t="str">
            <v>Oil-Gas</v>
          </cell>
          <cell r="C2334" t="str">
            <v>1. Low Value</v>
          </cell>
          <cell r="D2334" t="str">
            <v>F_SOUTH - POFD FOXTROT</v>
          </cell>
          <cell r="E2334" t="str">
            <v>F_SOUTH</v>
          </cell>
          <cell r="F2334" t="str">
            <v>E3. Justified for Development</v>
          </cell>
          <cell r="G2334" t="str">
            <v>PT PERTAMINA HULU ENERGI OFFSHORE NORTH WEST JAVA</v>
          </cell>
          <cell r="H2334">
            <v>13.5</v>
          </cell>
          <cell r="I2334">
            <v>1.35</v>
          </cell>
          <cell r="Q2334">
            <v>0.34181139999999999</v>
          </cell>
          <cell r="R2334">
            <v>126.3486</v>
          </cell>
          <cell r="S2334">
            <v>0.6991754</v>
          </cell>
          <cell r="T2334">
            <v>0.77466740000000001</v>
          </cell>
          <cell r="U2334">
            <v>23.39151748632878</v>
          </cell>
          <cell r="V2334">
            <v>3.1578415342418731E-2</v>
          </cell>
          <cell r="AA2334">
            <v>22.026260000000001</v>
          </cell>
          <cell r="AB2334">
            <v>0.14035829999999999</v>
          </cell>
          <cell r="AC2334">
            <v>0.65897669999999997</v>
          </cell>
          <cell r="AD2334">
            <v>8.8961854499999991</v>
          </cell>
          <cell r="AE2334">
            <v>10.85436</v>
          </cell>
          <cell r="AF2334">
            <v>1.1502939999999999</v>
          </cell>
        </row>
        <row r="2335">
          <cell r="A2335" t="str">
            <v>F_SOUTH - POFD FOXTROT2. Middle Value</v>
          </cell>
          <cell r="B2335" t="str">
            <v>Oil-Gas</v>
          </cell>
          <cell r="C2335" t="str">
            <v>2. Middle Value</v>
          </cell>
          <cell r="D2335" t="str">
            <v>F_SOUTH - POFD FOXTROT</v>
          </cell>
          <cell r="E2335" t="str">
            <v>F_SOUTH</v>
          </cell>
          <cell r="F2335" t="str">
            <v>E3. Justified for Development</v>
          </cell>
          <cell r="G2335" t="str">
            <v>PT PERTAMINA HULU ENERGI OFFSHORE NORTH WEST JAVA</v>
          </cell>
          <cell r="H2335">
            <v>13.5</v>
          </cell>
          <cell r="I2335">
            <v>1.6879999999999999</v>
          </cell>
          <cell r="Q2335">
            <v>0.34181139999999999</v>
          </cell>
          <cell r="R2335">
            <v>126.3486</v>
          </cell>
          <cell r="S2335">
            <v>0.6991754</v>
          </cell>
          <cell r="T2335">
            <v>0.77466740000000001</v>
          </cell>
          <cell r="U2335">
            <v>23.39151748632878</v>
          </cell>
          <cell r="V2335">
            <v>3.1578415342418731E-2</v>
          </cell>
          <cell r="AA2335">
            <v>22.026260000000001</v>
          </cell>
          <cell r="AB2335">
            <v>0.14035829999999999</v>
          </cell>
          <cell r="AC2335">
            <v>0.65897669999999997</v>
          </cell>
          <cell r="AD2335">
            <v>8.8961854499999991</v>
          </cell>
          <cell r="AE2335">
            <v>10.85436</v>
          </cell>
          <cell r="AF2335">
            <v>1.1502939999999999</v>
          </cell>
        </row>
        <row r="2336">
          <cell r="A2336" t="str">
            <v>F_SOUTH - POFD FOXTROT3. High Value</v>
          </cell>
          <cell r="B2336" t="str">
            <v>Oil-Gas</v>
          </cell>
          <cell r="C2336" t="str">
            <v>3. High Value</v>
          </cell>
          <cell r="D2336" t="str">
            <v>F_SOUTH - POFD FOXTROT</v>
          </cell>
          <cell r="E2336" t="str">
            <v>F_SOUTH</v>
          </cell>
          <cell r="F2336" t="str">
            <v>E3. Justified for Development</v>
          </cell>
          <cell r="G2336" t="str">
            <v>PT PERTAMINA HULU ENERGI OFFSHORE NORTH WEST JAVA</v>
          </cell>
          <cell r="H2336">
            <v>13.5</v>
          </cell>
          <cell r="I2336">
            <v>2.044</v>
          </cell>
          <cell r="Q2336">
            <v>0.34181139999999999</v>
          </cell>
          <cell r="R2336">
            <v>126.3486</v>
          </cell>
          <cell r="S2336">
            <v>0.6991754</v>
          </cell>
          <cell r="T2336">
            <v>0.77466740000000001</v>
          </cell>
          <cell r="U2336">
            <v>23.39151748632878</v>
          </cell>
          <cell r="V2336">
            <v>3.1578415342418731E-2</v>
          </cell>
          <cell r="AA2336">
            <v>22.026260000000001</v>
          </cell>
          <cell r="AB2336">
            <v>0.14035829999999999</v>
          </cell>
          <cell r="AC2336">
            <v>0.65897669999999997</v>
          </cell>
          <cell r="AD2336">
            <v>8.8961854499999991</v>
          </cell>
          <cell r="AE2336">
            <v>10.85436</v>
          </cell>
          <cell r="AF2336">
            <v>1.1502939999999999</v>
          </cell>
        </row>
        <row r="2337">
          <cell r="A2337" t="str">
            <v>K - POFD KILO1. Low Value</v>
          </cell>
          <cell r="B2337" t="str">
            <v>Oil-Gas</v>
          </cell>
          <cell r="C2337" t="str">
            <v>1. Low Value</v>
          </cell>
          <cell r="D2337" t="str">
            <v>K - POFD KILO</v>
          </cell>
          <cell r="E2337" t="str">
            <v>K</v>
          </cell>
          <cell r="F2337" t="str">
            <v>E3. Justified for Development</v>
          </cell>
          <cell r="G2337" t="str">
            <v>PT PERTAMINA HULU ENERGI OFFSHORE NORTH WEST JAVA</v>
          </cell>
          <cell r="H2337">
            <v>62.7</v>
          </cell>
          <cell r="I2337">
            <v>6.5209999999999999</v>
          </cell>
          <cell r="Q2337">
            <v>0.28576859999999998</v>
          </cell>
          <cell r="R2337">
            <v>150.22919999999999</v>
          </cell>
          <cell r="S2337">
            <v>0.60942209999999997</v>
          </cell>
          <cell r="T2337">
            <v>0.84561249999999999</v>
          </cell>
          <cell r="U2337">
            <v>22.123735379869725</v>
          </cell>
          <cell r="V2337">
            <v>2.9866916721397293E-2</v>
          </cell>
          <cell r="AA2337">
            <v>65.177959999999999</v>
          </cell>
          <cell r="AB2337">
            <v>68.821719999999999</v>
          </cell>
          <cell r="AC2337">
            <v>0.21239959999999999</v>
          </cell>
          <cell r="AD2337">
            <v>13.317454919999999</v>
          </cell>
          <cell r="AE2337">
            <v>1.523984</v>
          </cell>
          <cell r="AF2337">
            <v>156.89109999999999</v>
          </cell>
        </row>
        <row r="2338">
          <cell r="A2338" t="str">
            <v>K - POFD KILO2. Middle Value</v>
          </cell>
          <cell r="B2338" t="str">
            <v>Oil-Gas</v>
          </cell>
          <cell r="C2338" t="str">
            <v>2. Middle Value</v>
          </cell>
          <cell r="D2338" t="str">
            <v>K - POFD KILO</v>
          </cell>
          <cell r="E2338" t="str">
            <v>K</v>
          </cell>
          <cell r="F2338" t="str">
            <v>E3. Justified for Development</v>
          </cell>
          <cell r="G2338" t="str">
            <v>PT PERTAMINA HULU ENERGI OFFSHORE NORTH WEST JAVA</v>
          </cell>
          <cell r="H2338">
            <v>62.7</v>
          </cell>
          <cell r="I2338">
            <v>10.914999999999999</v>
          </cell>
          <cell r="Q2338">
            <v>0.28576859999999998</v>
          </cell>
          <cell r="R2338">
            <v>150.22919999999999</v>
          </cell>
          <cell r="S2338">
            <v>0.60942209999999997</v>
          </cell>
          <cell r="T2338">
            <v>0.84561249999999999</v>
          </cell>
          <cell r="U2338">
            <v>22.123735379869725</v>
          </cell>
          <cell r="V2338">
            <v>2.9866916721397293E-2</v>
          </cell>
          <cell r="AA2338">
            <v>65.177959999999999</v>
          </cell>
          <cell r="AB2338">
            <v>68.821719999999999</v>
          </cell>
          <cell r="AC2338">
            <v>0.21239959999999999</v>
          </cell>
          <cell r="AD2338">
            <v>13.317454919999999</v>
          </cell>
          <cell r="AE2338">
            <v>1.523984</v>
          </cell>
          <cell r="AF2338">
            <v>156.89109999999999</v>
          </cell>
        </row>
        <row r="2339">
          <cell r="A2339" t="str">
            <v>K - POFD KILO3. High Value</v>
          </cell>
          <cell r="B2339" t="str">
            <v>Oil-Gas</v>
          </cell>
          <cell r="C2339" t="str">
            <v>3. High Value</v>
          </cell>
          <cell r="D2339" t="str">
            <v>K - POFD KILO</v>
          </cell>
          <cell r="E2339" t="str">
            <v>K</v>
          </cell>
          <cell r="F2339" t="str">
            <v>E3. Justified for Development</v>
          </cell>
          <cell r="G2339" t="str">
            <v>PT PERTAMINA HULU ENERGI OFFSHORE NORTH WEST JAVA</v>
          </cell>
          <cell r="H2339">
            <v>62.7</v>
          </cell>
          <cell r="I2339">
            <v>13.284000000000001</v>
          </cell>
          <cell r="J2339">
            <v>0.21186602870813398</v>
          </cell>
          <cell r="Q2339">
            <v>0.28576859999999998</v>
          </cell>
          <cell r="R2339">
            <v>150.22919999999999</v>
          </cell>
          <cell r="S2339">
            <v>0.60942209999999997</v>
          </cell>
          <cell r="T2339">
            <v>0.84561249999999999</v>
          </cell>
          <cell r="U2339">
            <v>22.123735379869725</v>
          </cell>
          <cell r="V2339">
            <v>2.9866916721397293E-2</v>
          </cell>
          <cell r="AA2339">
            <v>65.177959999999999</v>
          </cell>
          <cell r="AB2339">
            <v>68.821719999999999</v>
          </cell>
          <cell r="AC2339">
            <v>0.21239959999999999</v>
          </cell>
          <cell r="AD2339">
            <v>13.317454919999999</v>
          </cell>
          <cell r="AE2339">
            <v>1.523984</v>
          </cell>
          <cell r="AF2339">
            <v>156.89109999999999</v>
          </cell>
        </row>
        <row r="2340">
          <cell r="A2340" t="str">
            <v>LES - OPL1. Low Value</v>
          </cell>
          <cell r="B2340" t="str">
            <v>Oil-Gas</v>
          </cell>
          <cell r="C2340" t="str">
            <v>1. Low Value</v>
          </cell>
          <cell r="D2340" t="str">
            <v>LES - OPL</v>
          </cell>
          <cell r="E2340" t="str">
            <v>LES</v>
          </cell>
          <cell r="F2340" t="str">
            <v>E3. Justified for Development</v>
          </cell>
          <cell r="G2340" t="str">
            <v>PT PERTAMINA HULU ENERGI OFFSHORE NORTH WEST JAVA</v>
          </cell>
          <cell r="H2340">
            <v>94</v>
          </cell>
          <cell r="K2340">
            <v>4565</v>
          </cell>
          <cell r="L2340">
            <v>95.15</v>
          </cell>
          <cell r="Q2340">
            <v>0.24535390000000001</v>
          </cell>
          <cell r="R2340">
            <v>861.96479999999997</v>
          </cell>
          <cell r="S2340">
            <v>0.57724399999999998</v>
          </cell>
          <cell r="T2340">
            <v>0.93244210000000005</v>
          </cell>
          <cell r="U2340">
            <v>113.83185098833269</v>
          </cell>
          <cell r="V2340">
            <v>0.15367235032129814</v>
          </cell>
          <cell r="AA2340">
            <v>11.345280000000001</v>
          </cell>
          <cell r="AB2340">
            <v>35.196370000000002</v>
          </cell>
          <cell r="AC2340">
            <v>0.52980300000000002</v>
          </cell>
          <cell r="AD2340">
            <v>49.801482</v>
          </cell>
          <cell r="AE2340">
            <v>8.0891760000000001</v>
          </cell>
          <cell r="AF2340">
            <v>48.389690000000002</v>
          </cell>
        </row>
        <row r="2341">
          <cell r="A2341" t="str">
            <v>LES - OPL2. Middle Value</v>
          </cell>
          <cell r="B2341" t="str">
            <v>Oil-Gas</v>
          </cell>
          <cell r="C2341" t="str">
            <v>2. Middle Value</v>
          </cell>
          <cell r="D2341" t="str">
            <v>LES - OPL</v>
          </cell>
          <cell r="E2341" t="str">
            <v>LES</v>
          </cell>
          <cell r="F2341" t="str">
            <v>E3. Justified for Development</v>
          </cell>
          <cell r="G2341" t="str">
            <v>PT PERTAMINA HULU ENERGI OFFSHORE NORTH WEST JAVA</v>
          </cell>
          <cell r="H2341">
            <v>94</v>
          </cell>
          <cell r="K2341">
            <v>4565</v>
          </cell>
          <cell r="L2341">
            <v>95.15</v>
          </cell>
          <cell r="Q2341">
            <v>0.24535390000000001</v>
          </cell>
          <cell r="R2341">
            <v>861.96479999999997</v>
          </cell>
          <cell r="S2341">
            <v>0.57724399999999998</v>
          </cell>
          <cell r="T2341">
            <v>0.93244210000000005</v>
          </cell>
          <cell r="U2341">
            <v>113.83185098833269</v>
          </cell>
          <cell r="V2341">
            <v>0.15367235032129814</v>
          </cell>
          <cell r="AA2341">
            <v>11.345280000000001</v>
          </cell>
          <cell r="AB2341">
            <v>35.196370000000002</v>
          </cell>
          <cell r="AC2341">
            <v>0.52980300000000002</v>
          </cell>
          <cell r="AD2341">
            <v>49.801482</v>
          </cell>
          <cell r="AE2341">
            <v>8.0891760000000001</v>
          </cell>
          <cell r="AF2341">
            <v>48.389690000000002</v>
          </cell>
        </row>
        <row r="2342">
          <cell r="A2342" t="str">
            <v>LES - OPL3. High Value</v>
          </cell>
          <cell r="B2342" t="str">
            <v>Oil-Gas</v>
          </cell>
          <cell r="C2342" t="str">
            <v>3. High Value</v>
          </cell>
          <cell r="D2342" t="str">
            <v>LES - OPL</v>
          </cell>
          <cell r="E2342" t="str">
            <v>LES</v>
          </cell>
          <cell r="F2342" t="str">
            <v>E3. Justified for Development</v>
          </cell>
          <cell r="G2342" t="str">
            <v>PT PERTAMINA HULU ENERGI OFFSHORE NORTH WEST JAVA</v>
          </cell>
          <cell r="H2342">
            <v>94</v>
          </cell>
          <cell r="K2342">
            <v>4565</v>
          </cell>
          <cell r="L2342">
            <v>95.15</v>
          </cell>
          <cell r="Q2342">
            <v>0.24535390000000001</v>
          </cell>
          <cell r="R2342">
            <v>861.96479999999997</v>
          </cell>
          <cell r="S2342">
            <v>0.57724399999999998</v>
          </cell>
          <cell r="T2342">
            <v>0.93244210000000005</v>
          </cell>
          <cell r="U2342">
            <v>113.83185098833269</v>
          </cell>
          <cell r="V2342">
            <v>0.15367235032129814</v>
          </cell>
          <cell r="AA2342">
            <v>11.345280000000001</v>
          </cell>
          <cell r="AB2342">
            <v>35.196370000000002</v>
          </cell>
          <cell r="AC2342">
            <v>0.52980300000000002</v>
          </cell>
          <cell r="AD2342">
            <v>49.801482</v>
          </cell>
          <cell r="AE2342">
            <v>8.0891760000000001</v>
          </cell>
          <cell r="AF2342">
            <v>48.389690000000002</v>
          </cell>
        </row>
        <row r="2343">
          <cell r="A2343" t="str">
            <v>SUPAT - BASE3. High Value</v>
          </cell>
          <cell r="B2343" t="str">
            <v>Oil-Gas</v>
          </cell>
          <cell r="C2343" t="str">
            <v>3. High Value</v>
          </cell>
          <cell r="D2343" t="str">
            <v>SUPAT - BASE</v>
          </cell>
          <cell r="E2343" t="str">
            <v>SUPAT</v>
          </cell>
          <cell r="F2343" t="str">
            <v>E7. Production Not Viable</v>
          </cell>
          <cell r="G2343" t="str">
            <v>CONOCOPHILLIPS (GRISSIK) LTD.</v>
          </cell>
          <cell r="H2343">
            <v>17</v>
          </cell>
          <cell r="K2343">
            <v>3674</v>
          </cell>
          <cell r="L2343">
            <v>108.9</v>
          </cell>
          <cell r="M2343">
            <v>6.5000000000000002E-2</v>
          </cell>
          <cell r="N2343">
            <v>300</v>
          </cell>
          <cell r="P2343" t="str">
            <v/>
          </cell>
          <cell r="Q2343">
            <v>8.675969E-2</v>
          </cell>
          <cell r="R2343">
            <v>263.7473</v>
          </cell>
          <cell r="S2343">
            <v>0.66898360000000001</v>
          </cell>
          <cell r="T2343">
            <v>0.68152460000000004</v>
          </cell>
          <cell r="U2343">
            <v>10.432851405651501</v>
          </cell>
          <cell r="V2343">
            <v>1.408428996049314E-2</v>
          </cell>
          <cell r="AA2343">
            <v>126.66119999999999</v>
          </cell>
          <cell r="AB2343">
            <v>32.528289999999998</v>
          </cell>
          <cell r="AC2343">
            <v>0.37984830000000003</v>
          </cell>
          <cell r="AD2343">
            <v>6.4574211000000004</v>
          </cell>
          <cell r="AE2343">
            <v>0.49858400000000003</v>
          </cell>
          <cell r="AF2343">
            <v>60.663029999999999</v>
          </cell>
        </row>
        <row r="2344">
          <cell r="A2344" t="str">
            <v>SURATMI - BASE1. Low Value</v>
          </cell>
          <cell r="B2344" t="str">
            <v>Oil-Gas</v>
          </cell>
          <cell r="C2344" t="str">
            <v>1. Low Value</v>
          </cell>
          <cell r="D2344" t="str">
            <v>SURATMI - BASE</v>
          </cell>
          <cell r="E2344" t="str">
            <v>SURATMI</v>
          </cell>
          <cell r="F2344" t="str">
            <v>E0. On Production</v>
          </cell>
          <cell r="G2344" t="str">
            <v>PT PERTAMINA HULU ENERGI OSES</v>
          </cell>
          <cell r="H2344">
            <v>2.98</v>
          </cell>
          <cell r="K2344">
            <v>2120</v>
          </cell>
          <cell r="L2344">
            <v>63.250000000000007</v>
          </cell>
          <cell r="M2344">
            <v>0.23</v>
          </cell>
          <cell r="N2344">
            <v>3277</v>
          </cell>
          <cell r="O2344">
            <v>0</v>
          </cell>
          <cell r="P2344" t="str">
            <v/>
          </cell>
          <cell r="Q2344">
            <v>0.2290585</v>
          </cell>
          <cell r="R2344">
            <v>3091.1640000000002</v>
          </cell>
          <cell r="S2344">
            <v>0.50034639999999997</v>
          </cell>
          <cell r="T2344">
            <v>0.61683169999999998</v>
          </cell>
          <cell r="U2344">
            <v>218.52741248318625</v>
          </cell>
          <cell r="V2344">
            <v>0.29501076187687575</v>
          </cell>
          <cell r="AA2344">
            <v>30.91779</v>
          </cell>
          <cell r="AB2344">
            <v>3.198115</v>
          </cell>
          <cell r="AC2344">
            <v>0.31217149999999999</v>
          </cell>
          <cell r="AD2344">
            <v>0.93027106999999998</v>
          </cell>
          <cell r="AE2344">
            <v>12.84675</v>
          </cell>
          <cell r="AF2344">
            <v>4.9598810000000002</v>
          </cell>
        </row>
        <row r="2345">
          <cell r="A2345" t="str">
            <v>SURATMI - BASE2. Middle Value</v>
          </cell>
          <cell r="B2345" t="str">
            <v>Oil-Gas</v>
          </cell>
          <cell r="C2345" t="str">
            <v>2. Middle Value</v>
          </cell>
          <cell r="D2345" t="str">
            <v>SURATMI - BASE</v>
          </cell>
          <cell r="E2345" t="str">
            <v>SURATMI</v>
          </cell>
          <cell r="F2345" t="str">
            <v>E0. On Production</v>
          </cell>
          <cell r="G2345" t="str">
            <v>PT PERTAMINA HULU ENERGI OSES</v>
          </cell>
          <cell r="H2345">
            <v>2.98</v>
          </cell>
          <cell r="K2345">
            <v>2120</v>
          </cell>
          <cell r="L2345">
            <v>63.250000000000007</v>
          </cell>
          <cell r="M2345">
            <v>0.23</v>
          </cell>
          <cell r="N2345">
            <v>3277</v>
          </cell>
          <cell r="O2345">
            <v>0</v>
          </cell>
          <cell r="P2345" t="str">
            <v/>
          </cell>
          <cell r="Q2345">
            <v>0.2290585</v>
          </cell>
          <cell r="R2345">
            <v>3091.1640000000002</v>
          </cell>
          <cell r="S2345">
            <v>0.50034639999999997</v>
          </cell>
          <cell r="T2345">
            <v>0.61683169999999998</v>
          </cell>
          <cell r="U2345">
            <v>218.52741248318625</v>
          </cell>
          <cell r="V2345">
            <v>0.29501076187687575</v>
          </cell>
          <cell r="AA2345">
            <v>30.91779</v>
          </cell>
          <cell r="AB2345">
            <v>3.198115</v>
          </cell>
          <cell r="AC2345">
            <v>0.31217149999999999</v>
          </cell>
          <cell r="AD2345">
            <v>0.93027106999999998</v>
          </cell>
          <cell r="AE2345">
            <v>12.84675</v>
          </cell>
          <cell r="AF2345">
            <v>4.9598810000000002</v>
          </cell>
        </row>
        <row r="2346">
          <cell r="A2346" t="str">
            <v>SURATMI - BASE3. High Value</v>
          </cell>
          <cell r="B2346" t="str">
            <v>Oil-Gas</v>
          </cell>
          <cell r="C2346" t="str">
            <v>3. High Value</v>
          </cell>
          <cell r="D2346" t="str">
            <v>SURATMI - BASE</v>
          </cell>
          <cell r="E2346" t="str">
            <v>SURATMI</v>
          </cell>
          <cell r="F2346" t="str">
            <v>E0. On Production</v>
          </cell>
          <cell r="G2346" t="str">
            <v>PT PERTAMINA HULU ENERGI OSES</v>
          </cell>
          <cell r="H2346">
            <v>2.98</v>
          </cell>
          <cell r="K2346">
            <v>2120</v>
          </cell>
          <cell r="L2346">
            <v>63.250000000000007</v>
          </cell>
          <cell r="M2346">
            <v>0.23</v>
          </cell>
          <cell r="N2346">
            <v>3277</v>
          </cell>
          <cell r="O2346">
            <v>0</v>
          </cell>
          <cell r="P2346" t="str">
            <v/>
          </cell>
          <cell r="Q2346">
            <v>0.2290585</v>
          </cell>
          <cell r="R2346">
            <v>3091.1640000000002</v>
          </cell>
          <cell r="S2346">
            <v>0.50034639999999997</v>
          </cell>
          <cell r="T2346">
            <v>0.61683169999999998</v>
          </cell>
          <cell r="U2346">
            <v>218.52741248318625</v>
          </cell>
          <cell r="V2346">
            <v>0.29501076187687575</v>
          </cell>
          <cell r="AA2346">
            <v>30.91779</v>
          </cell>
          <cell r="AB2346">
            <v>3.198115</v>
          </cell>
          <cell r="AC2346">
            <v>0.31217149999999999</v>
          </cell>
          <cell r="AD2346">
            <v>0.93027106999999998</v>
          </cell>
          <cell r="AE2346">
            <v>12.84675</v>
          </cell>
          <cell r="AF2346">
            <v>4.9598810000000002</v>
          </cell>
        </row>
        <row r="2347">
          <cell r="A2347" t="str">
            <v>TABUAN - BASE1. Low Value</v>
          </cell>
          <cell r="B2347" t="str">
            <v>Oil-Gas</v>
          </cell>
          <cell r="C2347" t="str">
            <v>1. Low Value</v>
          </cell>
          <cell r="D2347" t="str">
            <v>TABUAN - BASE</v>
          </cell>
          <cell r="E2347" t="str">
            <v>TABUAN</v>
          </cell>
          <cell r="F2347" t="str">
            <v>E0. On Production</v>
          </cell>
          <cell r="G2347" t="str">
            <v>PT MEDCO E&amp;P RIMAU</v>
          </cell>
          <cell r="H2347">
            <v>2.2690000000000001</v>
          </cell>
          <cell r="K2347">
            <v>3390</v>
          </cell>
          <cell r="L2347">
            <v>84.15</v>
          </cell>
          <cell r="M2347">
            <v>0.21</v>
          </cell>
          <cell r="N2347">
            <v>250</v>
          </cell>
          <cell r="P2347" t="str">
            <v/>
          </cell>
          <cell r="Q2347">
            <v>0.21235960000000001</v>
          </cell>
          <cell r="R2347">
            <v>218.76259999999999</v>
          </cell>
          <cell r="S2347">
            <v>0.60338409999999998</v>
          </cell>
          <cell r="T2347">
            <v>0.63344500000000004</v>
          </cell>
          <cell r="U2347">
            <v>17.756106824197477</v>
          </cell>
          <cell r="V2347">
            <v>2.3970643054114442E-2</v>
          </cell>
          <cell r="X2347">
            <v>4.7202372953033075E-2</v>
          </cell>
          <cell r="Z2347">
            <v>0.48139306769113516</v>
          </cell>
          <cell r="AA2347">
            <v>109.2727</v>
          </cell>
          <cell r="AB2347">
            <v>0.36413620000000002</v>
          </cell>
          <cell r="AC2347">
            <v>0.29046460000000002</v>
          </cell>
          <cell r="AD2347">
            <v>0.65906417740000012</v>
          </cell>
          <cell r="AE2347">
            <v>10.24635</v>
          </cell>
          <cell r="AF2347">
            <v>6.2627939999999993E-2</v>
          </cell>
        </row>
        <row r="2348">
          <cell r="A2348" t="str">
            <v>TABUAN - BASE2. Middle Value</v>
          </cell>
          <cell r="B2348" t="str">
            <v>Oil-Gas</v>
          </cell>
          <cell r="C2348" t="str">
            <v>2. Middle Value</v>
          </cell>
          <cell r="D2348" t="str">
            <v>TABUAN - BASE</v>
          </cell>
          <cell r="E2348" t="str">
            <v>TABUAN</v>
          </cell>
          <cell r="F2348" t="str">
            <v>E0. On Production</v>
          </cell>
          <cell r="G2348" t="str">
            <v>PT MEDCO E&amp;P RIMAU</v>
          </cell>
          <cell r="H2348">
            <v>2.2690000000000001</v>
          </cell>
          <cell r="K2348">
            <v>3390</v>
          </cell>
          <cell r="L2348">
            <v>84.15</v>
          </cell>
          <cell r="M2348">
            <v>0.21</v>
          </cell>
          <cell r="N2348">
            <v>250</v>
          </cell>
          <cell r="P2348" t="str">
            <v/>
          </cell>
          <cell r="Q2348">
            <v>0.21235960000000001</v>
          </cell>
          <cell r="R2348">
            <v>218.76259999999999</v>
          </cell>
          <cell r="S2348">
            <v>0.60338409999999998</v>
          </cell>
          <cell r="T2348">
            <v>0.63344500000000004</v>
          </cell>
          <cell r="U2348">
            <v>17.756106824197477</v>
          </cell>
          <cell r="V2348">
            <v>2.3970643054114442E-2</v>
          </cell>
          <cell r="X2348">
            <v>4.7202372953033075E-2</v>
          </cell>
          <cell r="Z2348">
            <v>0.48139306769113516</v>
          </cell>
          <cell r="AA2348">
            <v>109.2727</v>
          </cell>
          <cell r="AB2348">
            <v>0.36413620000000002</v>
          </cell>
          <cell r="AC2348">
            <v>0.29046460000000002</v>
          </cell>
          <cell r="AD2348">
            <v>0.65906417740000012</v>
          </cell>
          <cell r="AE2348">
            <v>10.24635</v>
          </cell>
          <cell r="AF2348">
            <v>6.2627939999999993E-2</v>
          </cell>
        </row>
        <row r="2349">
          <cell r="A2349" t="str">
            <v>TABUAN - BASE3. High Value</v>
          </cell>
          <cell r="B2349" t="str">
            <v>Oil-Gas</v>
          </cell>
          <cell r="C2349" t="str">
            <v>3. High Value</v>
          </cell>
          <cell r="D2349" t="str">
            <v>TABUAN - BASE</v>
          </cell>
          <cell r="E2349" t="str">
            <v>TABUAN</v>
          </cell>
          <cell r="F2349" t="str">
            <v>E0. On Production</v>
          </cell>
          <cell r="G2349" t="str">
            <v>PT MEDCO E&amp;P RIMAU</v>
          </cell>
          <cell r="H2349">
            <v>2.2690000000000001</v>
          </cell>
          <cell r="K2349">
            <v>3390</v>
          </cell>
          <cell r="L2349">
            <v>84.15</v>
          </cell>
          <cell r="M2349">
            <v>0.21</v>
          </cell>
          <cell r="N2349">
            <v>250</v>
          </cell>
          <cell r="P2349" t="str">
            <v/>
          </cell>
          <cell r="Q2349">
            <v>0.21235960000000001</v>
          </cell>
          <cell r="R2349">
            <v>218.76259999999999</v>
          </cell>
          <cell r="S2349">
            <v>0.60338409999999998</v>
          </cell>
          <cell r="T2349">
            <v>0.63344500000000004</v>
          </cell>
          <cell r="U2349">
            <v>17.756106824197477</v>
          </cell>
          <cell r="V2349">
            <v>2.3970643054114442E-2</v>
          </cell>
          <cell r="X2349">
            <v>4.7202372953033075E-2</v>
          </cell>
          <cell r="Z2349">
            <v>0.48139306769113516</v>
          </cell>
          <cell r="AA2349">
            <v>109.2727</v>
          </cell>
          <cell r="AB2349">
            <v>0.36413620000000002</v>
          </cell>
          <cell r="AC2349">
            <v>0.29046460000000002</v>
          </cell>
          <cell r="AD2349">
            <v>0.65906417740000012</v>
          </cell>
          <cell r="AE2349">
            <v>10.24635</v>
          </cell>
          <cell r="AF2349">
            <v>6.2627939999999993E-2</v>
          </cell>
        </row>
        <row r="2350">
          <cell r="A2350" t="str">
            <v>PENGEMBANGAN LAPANGAN TALANG JIMAR BARAT POFD1. Low Value</v>
          </cell>
          <cell r="B2350" t="str">
            <v>Oil-Gas</v>
          </cell>
          <cell r="C2350" t="str">
            <v>1. Low Value</v>
          </cell>
          <cell r="D2350" t="str">
            <v>PENGEMBANGAN LAPANGAN TALANG JIMAR BARAT POFD</v>
          </cell>
          <cell r="E2350" t="str">
            <v>TALANG JIMAR BARAT</v>
          </cell>
          <cell r="F2350" t="str">
            <v>E0. On Production</v>
          </cell>
          <cell r="G2350" t="str">
            <v>PT PERTAMINA EP</v>
          </cell>
          <cell r="H2350">
            <v>14.324999999999999</v>
          </cell>
          <cell r="Q2350">
            <v>0.33644869999999999</v>
          </cell>
          <cell r="R2350">
            <v>126.3486</v>
          </cell>
          <cell r="S2350">
            <v>0.6991754</v>
          </cell>
          <cell r="T2350">
            <v>0.77466740000000001</v>
          </cell>
          <cell r="U2350">
            <v>23.024526535108496</v>
          </cell>
          <cell r="V2350">
            <v>3.1082979649060372E-2</v>
          </cell>
          <cell r="AA2350">
            <v>22.949159999999999</v>
          </cell>
          <cell r="AB2350">
            <v>0.1197286</v>
          </cell>
          <cell r="AC2350">
            <v>0.65897669999999997</v>
          </cell>
          <cell r="AD2350">
            <v>9.4398412274999988</v>
          </cell>
          <cell r="AE2350">
            <v>8.0885940000000005</v>
          </cell>
          <cell r="AF2350">
            <v>1.7298169999999999</v>
          </cell>
        </row>
        <row r="2351">
          <cell r="A2351" t="str">
            <v>PENGEMBANGAN LAPANGAN TALANG JIMAR BARAT POFD2. Middle Value</v>
          </cell>
          <cell r="B2351" t="str">
            <v>Oil-Gas</v>
          </cell>
          <cell r="C2351" t="str">
            <v>2. Middle Value</v>
          </cell>
          <cell r="D2351" t="str">
            <v>PENGEMBANGAN LAPANGAN TALANG JIMAR BARAT POFD</v>
          </cell>
          <cell r="E2351" t="str">
            <v>TALANG JIMAR BARAT</v>
          </cell>
          <cell r="F2351" t="str">
            <v>E0. On Production</v>
          </cell>
          <cell r="G2351" t="str">
            <v>PT PERTAMINA EP</v>
          </cell>
          <cell r="H2351">
            <v>21.445</v>
          </cell>
          <cell r="Q2351">
            <v>0.33644869999999999</v>
          </cell>
          <cell r="R2351">
            <v>126.3486</v>
          </cell>
          <cell r="S2351">
            <v>0.6991754</v>
          </cell>
          <cell r="T2351">
            <v>0.77466740000000001</v>
          </cell>
          <cell r="U2351">
            <v>23.024526535108496</v>
          </cell>
          <cell r="V2351">
            <v>3.1082979649060372E-2</v>
          </cell>
          <cell r="AA2351">
            <v>22.949159999999999</v>
          </cell>
          <cell r="AB2351">
            <v>0.1197286</v>
          </cell>
          <cell r="AC2351">
            <v>0.65897669999999997</v>
          </cell>
          <cell r="AD2351">
            <v>14.131755331499999</v>
          </cell>
          <cell r="AE2351">
            <v>8.0885940000000005</v>
          </cell>
          <cell r="AF2351">
            <v>1.7298169999999999</v>
          </cell>
        </row>
        <row r="2352">
          <cell r="A2352" t="str">
            <v>OO - BASE1. Low Value</v>
          </cell>
          <cell r="B2352" t="str">
            <v>Oil-Gas</v>
          </cell>
          <cell r="C2352" t="str">
            <v>1. Low Value</v>
          </cell>
          <cell r="D2352" t="str">
            <v>OO - BASE</v>
          </cell>
          <cell r="E2352" t="str">
            <v>OO</v>
          </cell>
          <cell r="F2352" t="str">
            <v>E3. Justified for Development</v>
          </cell>
          <cell r="G2352" t="str">
            <v>PT PERTAMINA HULU ENERGI OFFSHORE NORTH WEST JAVA</v>
          </cell>
          <cell r="H2352">
            <v>96.444999999999993</v>
          </cell>
          <cell r="I2352">
            <v>3.0470000000000002</v>
          </cell>
          <cell r="K2352">
            <v>6570</v>
          </cell>
          <cell r="L2352">
            <v>122.65</v>
          </cell>
          <cell r="Q2352">
            <v>0.20019010000000001</v>
          </cell>
          <cell r="R2352">
            <v>77.644850000000005</v>
          </cell>
          <cell r="S2352">
            <v>0.57064930000000003</v>
          </cell>
          <cell r="T2352">
            <v>0.77302709999999997</v>
          </cell>
          <cell r="U2352">
            <v>6.8567649153872594</v>
          </cell>
          <cell r="V2352">
            <v>9.2565935720062796E-3</v>
          </cell>
          <cell r="AA2352">
            <v>37.070549999999997</v>
          </cell>
          <cell r="AB2352">
            <v>37.575609999999998</v>
          </cell>
          <cell r="AC2352">
            <v>0.32491239999999999</v>
          </cell>
          <cell r="AD2352">
            <v>31.336176417999997</v>
          </cell>
          <cell r="AE2352">
            <v>9.1030200000000008</v>
          </cell>
          <cell r="AF2352">
            <v>37.071109999999997</v>
          </cell>
        </row>
        <row r="2353">
          <cell r="A2353" t="str">
            <v>OO - BASE2. Middle Value</v>
          </cell>
          <cell r="B2353" t="str">
            <v>Oil-Gas</v>
          </cell>
          <cell r="C2353" t="str">
            <v>2. Middle Value</v>
          </cell>
          <cell r="D2353" t="str">
            <v>OO - BASE</v>
          </cell>
          <cell r="E2353" t="str">
            <v>OO</v>
          </cell>
          <cell r="F2353" t="str">
            <v>E3. Justified for Development</v>
          </cell>
          <cell r="G2353" t="str">
            <v>PT PERTAMINA HULU ENERGI OFFSHORE NORTH WEST JAVA</v>
          </cell>
          <cell r="H2353">
            <v>121.61499999999999</v>
          </cell>
          <cell r="I2353">
            <v>3.7559999999999998</v>
          </cell>
          <cell r="K2353">
            <v>6570</v>
          </cell>
          <cell r="L2353">
            <v>122.65</v>
          </cell>
          <cell r="Q2353">
            <v>0.20019010000000001</v>
          </cell>
          <cell r="R2353">
            <v>77.644850000000005</v>
          </cell>
          <cell r="S2353">
            <v>0.57064930000000003</v>
          </cell>
          <cell r="T2353">
            <v>0.77302709999999997</v>
          </cell>
          <cell r="U2353">
            <v>6.8567649153872594</v>
          </cell>
          <cell r="V2353">
            <v>9.2565935720062796E-3</v>
          </cell>
          <cell r="AA2353">
            <v>37.070549999999997</v>
          </cell>
          <cell r="AB2353">
            <v>37.575609999999998</v>
          </cell>
          <cell r="AC2353">
            <v>0.32491239999999999</v>
          </cell>
          <cell r="AD2353">
            <v>39.514221526</v>
          </cell>
          <cell r="AE2353">
            <v>9.1030200000000008</v>
          </cell>
          <cell r="AF2353">
            <v>37.071109999999997</v>
          </cell>
        </row>
        <row r="2354">
          <cell r="A2354" t="str">
            <v>OO - BASE3. High Value</v>
          </cell>
          <cell r="B2354" t="str">
            <v>Oil-Gas</v>
          </cell>
          <cell r="C2354" t="str">
            <v>3. High Value</v>
          </cell>
          <cell r="D2354" t="str">
            <v>OO - BASE</v>
          </cell>
          <cell r="E2354" t="str">
            <v>OO</v>
          </cell>
          <cell r="F2354" t="str">
            <v>E3. Justified for Development</v>
          </cell>
          <cell r="G2354" t="str">
            <v>PT PERTAMINA HULU ENERGI OFFSHORE NORTH WEST JAVA</v>
          </cell>
          <cell r="H2354">
            <v>148.07499999999999</v>
          </cell>
          <cell r="I2354">
            <v>4.67</v>
          </cell>
          <cell r="K2354">
            <v>6570</v>
          </cell>
          <cell r="L2354">
            <v>122.65</v>
          </cell>
          <cell r="Q2354">
            <v>0.20019010000000001</v>
          </cell>
          <cell r="R2354">
            <v>77.644850000000005</v>
          </cell>
          <cell r="S2354">
            <v>0.57064930000000003</v>
          </cell>
          <cell r="T2354">
            <v>0.77302709999999997</v>
          </cell>
          <cell r="U2354">
            <v>6.8567649153872594</v>
          </cell>
          <cell r="V2354">
            <v>9.2565935720062796E-3</v>
          </cell>
          <cell r="AA2354">
            <v>37.070549999999997</v>
          </cell>
          <cell r="AB2354">
            <v>37.575609999999998</v>
          </cell>
          <cell r="AC2354">
            <v>0.32491239999999999</v>
          </cell>
          <cell r="AD2354">
            <v>48.111403629999998</v>
          </cell>
          <cell r="AE2354">
            <v>9.1030200000000008</v>
          </cell>
          <cell r="AF2354">
            <v>37.071109999999997</v>
          </cell>
        </row>
        <row r="2355">
          <cell r="A2355" t="str">
            <v>OO - POD OO-OC-OX1. Low Value</v>
          </cell>
          <cell r="B2355" t="str">
            <v>Oil-Gas</v>
          </cell>
          <cell r="C2355" t="str">
            <v>1. Low Value</v>
          </cell>
          <cell r="D2355" t="str">
            <v>OO - POD OO-OC-OX</v>
          </cell>
          <cell r="E2355" t="str">
            <v>OO</v>
          </cell>
          <cell r="F2355" t="str">
            <v>E3. Justified for Development</v>
          </cell>
          <cell r="G2355" t="str">
            <v>PT PERTAMINA HULU ENERGI OFFSHORE NORTH WEST JAVA</v>
          </cell>
          <cell r="H2355">
            <v>96.444999999999993</v>
          </cell>
          <cell r="K2355">
            <v>6570</v>
          </cell>
          <cell r="L2355">
            <v>122.65</v>
          </cell>
          <cell r="Q2355">
            <v>0.20019010000000001</v>
          </cell>
          <cell r="R2355">
            <v>77.644850000000005</v>
          </cell>
          <cell r="S2355">
            <v>0.57064930000000003</v>
          </cell>
          <cell r="T2355">
            <v>0.77302709999999997</v>
          </cell>
          <cell r="U2355">
            <v>6.8567649153872594</v>
          </cell>
          <cell r="V2355">
            <v>9.2565935720062796E-3</v>
          </cell>
          <cell r="AA2355">
            <v>37.070549999999997</v>
          </cell>
          <cell r="AB2355">
            <v>37.575609999999998</v>
          </cell>
          <cell r="AC2355">
            <v>0.32491239999999999</v>
          </cell>
          <cell r="AD2355">
            <v>31.336176417999997</v>
          </cell>
          <cell r="AE2355">
            <v>9.1030200000000008</v>
          </cell>
          <cell r="AF2355">
            <v>37.071109999999997</v>
          </cell>
        </row>
        <row r="2356">
          <cell r="A2356" t="str">
            <v>OO - POD OO-OC-OX2. Middle Value</v>
          </cell>
          <cell r="B2356" t="str">
            <v>Oil-Gas</v>
          </cell>
          <cell r="C2356" t="str">
            <v>2. Middle Value</v>
          </cell>
          <cell r="D2356" t="str">
            <v>OO - POD OO-OC-OX</v>
          </cell>
          <cell r="E2356" t="str">
            <v>OO</v>
          </cell>
          <cell r="F2356" t="str">
            <v>E3. Justified for Development</v>
          </cell>
          <cell r="G2356" t="str">
            <v>PT PERTAMINA HULU ENERGI OFFSHORE NORTH WEST JAVA</v>
          </cell>
          <cell r="H2356">
            <v>121.61499999999999</v>
          </cell>
          <cell r="K2356">
            <v>6570</v>
          </cell>
          <cell r="L2356">
            <v>122.65</v>
          </cell>
          <cell r="Q2356">
            <v>0.20019010000000001</v>
          </cell>
          <cell r="R2356">
            <v>77.644850000000005</v>
          </cell>
          <cell r="S2356">
            <v>0.57064930000000003</v>
          </cell>
          <cell r="T2356">
            <v>0.77302709999999997</v>
          </cell>
          <cell r="U2356">
            <v>6.8567649153872594</v>
          </cell>
          <cell r="V2356">
            <v>9.2565935720062796E-3</v>
          </cell>
          <cell r="AA2356">
            <v>37.070549999999997</v>
          </cell>
          <cell r="AB2356">
            <v>37.575609999999998</v>
          </cell>
          <cell r="AC2356">
            <v>0.32491239999999999</v>
          </cell>
          <cell r="AD2356">
            <v>39.514221526</v>
          </cell>
          <cell r="AE2356">
            <v>9.1030200000000008</v>
          </cell>
          <cell r="AF2356">
            <v>37.071109999999997</v>
          </cell>
        </row>
        <row r="2357">
          <cell r="A2357" t="str">
            <v>OO - POD OO-OC-OX3. High Value</v>
          </cell>
          <cell r="B2357" t="str">
            <v>Oil-Gas</v>
          </cell>
          <cell r="C2357" t="str">
            <v>3. High Value</v>
          </cell>
          <cell r="D2357" t="str">
            <v>OO - POD OO-OC-OX</v>
          </cell>
          <cell r="E2357" t="str">
            <v>OO</v>
          </cell>
          <cell r="F2357" t="str">
            <v>E3. Justified for Development</v>
          </cell>
          <cell r="G2357" t="str">
            <v>PT PERTAMINA HULU ENERGI OFFSHORE NORTH WEST JAVA</v>
          </cell>
          <cell r="H2357">
            <v>148.07499999999999</v>
          </cell>
          <cell r="K2357">
            <v>6570</v>
          </cell>
          <cell r="L2357">
            <v>122.65</v>
          </cell>
          <cell r="Q2357">
            <v>0.20019010000000001</v>
          </cell>
          <cell r="R2357">
            <v>77.644850000000005</v>
          </cell>
          <cell r="S2357">
            <v>0.57064930000000003</v>
          </cell>
          <cell r="T2357">
            <v>0.77302709999999997</v>
          </cell>
          <cell r="U2357">
            <v>6.8567649153872594</v>
          </cell>
          <cell r="V2357">
            <v>9.2565935720062796E-3</v>
          </cell>
          <cell r="AA2357">
            <v>37.070549999999997</v>
          </cell>
          <cell r="AB2357">
            <v>37.575609999999998</v>
          </cell>
          <cell r="AC2357">
            <v>0.32491239999999999</v>
          </cell>
          <cell r="AD2357">
            <v>48.111403629999998</v>
          </cell>
          <cell r="AE2357">
            <v>9.1030200000000008</v>
          </cell>
          <cell r="AF2357">
            <v>37.071109999999997</v>
          </cell>
        </row>
        <row r="2358">
          <cell r="A2358" t="str">
            <v>OX - BASE1. Low Value</v>
          </cell>
          <cell r="B2358" t="str">
            <v>Oil-Gas</v>
          </cell>
          <cell r="C2358" t="str">
            <v>1. Low Value</v>
          </cell>
          <cell r="D2358" t="str">
            <v>OX - BASE</v>
          </cell>
          <cell r="E2358" t="str">
            <v>OX</v>
          </cell>
          <cell r="F2358" t="str">
            <v>E3. Justified for Development</v>
          </cell>
          <cell r="G2358" t="str">
            <v>PT PERTAMINA HULU ENERGI OFFSHORE NORTH WEST JAVA</v>
          </cell>
          <cell r="H2358">
            <v>5.4619999999999997</v>
          </cell>
          <cell r="I2358">
            <v>0.89</v>
          </cell>
          <cell r="K2358">
            <v>2350</v>
          </cell>
          <cell r="L2358">
            <v>80.300000000000011</v>
          </cell>
          <cell r="N2358" t="str">
            <v/>
          </cell>
          <cell r="P2358" t="str">
            <v/>
          </cell>
          <cell r="Q2358">
            <v>0.20399500000000001</v>
          </cell>
          <cell r="R2358">
            <v>148.48169999999999</v>
          </cell>
          <cell r="S2358">
            <v>0.42176259999999999</v>
          </cell>
          <cell r="T2358">
            <v>0.86312319999999998</v>
          </cell>
          <cell r="U2358">
            <v>11.026389005976288</v>
          </cell>
          <cell r="V2358">
            <v>1.4885562339480652E-2</v>
          </cell>
          <cell r="AA2358">
            <v>94.814670000000007</v>
          </cell>
          <cell r="AB2358">
            <v>59.72372</v>
          </cell>
          <cell r="AC2358">
            <v>0.2651464</v>
          </cell>
          <cell r="AD2358">
            <v>1.4482296368000001</v>
          </cell>
          <cell r="AE2358">
            <v>2.2192259999999999</v>
          </cell>
          <cell r="AF2358">
            <v>48.23762</v>
          </cell>
        </row>
        <row r="2359">
          <cell r="A2359" t="str">
            <v>OX - BASE2. Middle Value</v>
          </cell>
          <cell r="B2359" t="str">
            <v>Oil-Gas</v>
          </cell>
          <cell r="C2359" t="str">
            <v>2. Middle Value</v>
          </cell>
          <cell r="D2359" t="str">
            <v>OX - BASE</v>
          </cell>
          <cell r="E2359" t="str">
            <v>OX</v>
          </cell>
          <cell r="F2359" t="str">
            <v>E3. Justified for Development</v>
          </cell>
          <cell r="G2359" t="str">
            <v>PT PERTAMINA HULU ENERGI OFFSHORE NORTH WEST JAVA</v>
          </cell>
          <cell r="H2359">
            <v>5.8680000000000003</v>
          </cell>
          <cell r="I2359">
            <v>0.97299999999999998</v>
          </cell>
          <cell r="K2359">
            <v>2350</v>
          </cell>
          <cell r="L2359">
            <v>80.300000000000011</v>
          </cell>
          <cell r="N2359" t="str">
            <v/>
          </cell>
          <cell r="P2359" t="str">
            <v/>
          </cell>
          <cell r="Q2359">
            <v>0.20399500000000001</v>
          </cell>
          <cell r="R2359">
            <v>148.48169999999999</v>
          </cell>
          <cell r="S2359">
            <v>0.42176259999999999</v>
          </cell>
          <cell r="T2359">
            <v>0.86312319999999998</v>
          </cell>
          <cell r="U2359">
            <v>11.026389005976288</v>
          </cell>
          <cell r="V2359">
            <v>1.4885562339480652E-2</v>
          </cell>
          <cell r="AA2359">
            <v>94.814670000000007</v>
          </cell>
          <cell r="AB2359">
            <v>59.72372</v>
          </cell>
          <cell r="AC2359">
            <v>0.2651464</v>
          </cell>
          <cell r="AD2359">
            <v>1.5558790752</v>
          </cell>
          <cell r="AE2359">
            <v>2.2192259999999999</v>
          </cell>
          <cell r="AF2359">
            <v>48.23762</v>
          </cell>
        </row>
        <row r="2360">
          <cell r="A2360" t="str">
            <v>OX - BASE3. High Value</v>
          </cell>
          <cell r="B2360" t="str">
            <v>Oil-Gas</v>
          </cell>
          <cell r="C2360" t="str">
            <v>3. High Value</v>
          </cell>
          <cell r="D2360" t="str">
            <v>OX - BASE</v>
          </cell>
          <cell r="E2360" t="str">
            <v>OX</v>
          </cell>
          <cell r="F2360" t="str">
            <v>E3. Justified for Development</v>
          </cell>
          <cell r="G2360" t="str">
            <v>PT PERTAMINA HULU ENERGI OFFSHORE NORTH WEST JAVA</v>
          </cell>
          <cell r="H2360">
            <v>5.8680000000000003</v>
          </cell>
          <cell r="I2360">
            <v>1.107</v>
          </cell>
          <cell r="K2360">
            <v>2350</v>
          </cell>
          <cell r="L2360">
            <v>80.300000000000011</v>
          </cell>
          <cell r="N2360" t="str">
            <v/>
          </cell>
          <cell r="P2360" t="str">
            <v/>
          </cell>
          <cell r="Q2360">
            <v>0.20399500000000001</v>
          </cell>
          <cell r="R2360">
            <v>148.48169999999999</v>
          </cell>
          <cell r="S2360">
            <v>0.42176259999999999</v>
          </cell>
          <cell r="T2360">
            <v>0.86312319999999998</v>
          </cell>
          <cell r="U2360">
            <v>11.026389005976288</v>
          </cell>
          <cell r="V2360">
            <v>1.4885562339480652E-2</v>
          </cell>
          <cell r="AA2360">
            <v>94.814670000000007</v>
          </cell>
          <cell r="AB2360">
            <v>59.72372</v>
          </cell>
          <cell r="AC2360">
            <v>0.2651464</v>
          </cell>
          <cell r="AD2360">
            <v>1.5558790752</v>
          </cell>
          <cell r="AE2360">
            <v>2.2192259999999999</v>
          </cell>
          <cell r="AF2360">
            <v>48.23762</v>
          </cell>
        </row>
        <row r="2361">
          <cell r="A2361" t="str">
            <v>OX - POD OO-OC-OX1. Low Value</v>
          </cell>
          <cell r="B2361" t="str">
            <v>Oil-Gas</v>
          </cell>
          <cell r="C2361" t="str">
            <v>1. Low Value</v>
          </cell>
          <cell r="D2361" t="str">
            <v>OX - POD OO-OC-OX</v>
          </cell>
          <cell r="E2361" t="str">
            <v>OX</v>
          </cell>
          <cell r="F2361" t="str">
            <v>E3. Justified for Development</v>
          </cell>
          <cell r="G2361" t="str">
            <v>PT PERTAMINA HULU ENERGI OFFSHORE NORTH WEST JAVA</v>
          </cell>
          <cell r="H2361">
            <v>5.4619999999999997</v>
          </cell>
          <cell r="K2361">
            <v>2350</v>
          </cell>
          <cell r="L2361">
            <v>80.300000000000011</v>
          </cell>
          <cell r="N2361" t="str">
            <v/>
          </cell>
          <cell r="P2361" t="str">
            <v/>
          </cell>
          <cell r="Q2361">
            <v>0.20399500000000001</v>
          </cell>
          <cell r="R2361">
            <v>148.48169999999999</v>
          </cell>
          <cell r="S2361">
            <v>0.42176259999999999</v>
          </cell>
          <cell r="T2361">
            <v>0.86312319999999998</v>
          </cell>
          <cell r="U2361">
            <v>11.026389005976288</v>
          </cell>
          <cell r="V2361">
            <v>1.4885562339480652E-2</v>
          </cell>
          <cell r="AA2361">
            <v>94.814670000000007</v>
          </cell>
          <cell r="AB2361">
            <v>59.72372</v>
          </cell>
          <cell r="AC2361">
            <v>0.2651464</v>
          </cell>
          <cell r="AD2361">
            <v>1.4482296368000001</v>
          </cell>
          <cell r="AE2361">
            <v>2.2192259999999999</v>
          </cell>
          <cell r="AF2361">
            <v>48.23762</v>
          </cell>
        </row>
        <row r="2362">
          <cell r="A2362" t="str">
            <v>OX - POD OO-OC-OX2. Middle Value</v>
          </cell>
          <cell r="B2362" t="str">
            <v>Oil-Gas</v>
          </cell>
          <cell r="C2362" t="str">
            <v>2. Middle Value</v>
          </cell>
          <cell r="D2362" t="str">
            <v>OX - POD OO-OC-OX</v>
          </cell>
          <cell r="E2362" t="str">
            <v>OX</v>
          </cell>
          <cell r="F2362" t="str">
            <v>E3. Justified for Development</v>
          </cell>
          <cell r="G2362" t="str">
            <v>PT PERTAMINA HULU ENERGI OFFSHORE NORTH WEST JAVA</v>
          </cell>
          <cell r="H2362">
            <v>5.8680000000000003</v>
          </cell>
          <cell r="K2362">
            <v>2350</v>
          </cell>
          <cell r="L2362">
            <v>80.300000000000011</v>
          </cell>
          <cell r="N2362" t="str">
            <v/>
          </cell>
          <cell r="P2362" t="str">
            <v/>
          </cell>
          <cell r="Q2362">
            <v>0.20399500000000001</v>
          </cell>
          <cell r="R2362">
            <v>148.48169999999999</v>
          </cell>
          <cell r="S2362">
            <v>0.42176259999999999</v>
          </cell>
          <cell r="T2362">
            <v>0.86312319999999998</v>
          </cell>
          <cell r="U2362">
            <v>11.026389005976288</v>
          </cell>
          <cell r="V2362">
            <v>1.4885562339480652E-2</v>
          </cell>
          <cell r="AA2362">
            <v>94.814670000000007</v>
          </cell>
          <cell r="AB2362">
            <v>59.72372</v>
          </cell>
          <cell r="AC2362">
            <v>0.2651464</v>
          </cell>
          <cell r="AD2362">
            <v>1.5558790752</v>
          </cell>
          <cell r="AE2362">
            <v>2.2192259999999999</v>
          </cell>
          <cell r="AF2362">
            <v>48.23762</v>
          </cell>
        </row>
        <row r="2363">
          <cell r="A2363" t="str">
            <v>OX - POD OO-OC-OX3. High Value</v>
          </cell>
          <cell r="B2363" t="str">
            <v>Oil-Gas</v>
          </cell>
          <cell r="C2363" t="str">
            <v>3. High Value</v>
          </cell>
          <cell r="D2363" t="str">
            <v>OX - POD OO-OC-OX</v>
          </cell>
          <cell r="E2363" t="str">
            <v>OX</v>
          </cell>
          <cell r="F2363" t="str">
            <v>E3. Justified for Development</v>
          </cell>
          <cell r="G2363" t="str">
            <v>PT PERTAMINA HULU ENERGI OFFSHORE NORTH WEST JAVA</v>
          </cell>
          <cell r="H2363">
            <v>5.8680000000000003</v>
          </cell>
          <cell r="K2363">
            <v>2350</v>
          </cell>
          <cell r="L2363">
            <v>80.300000000000011</v>
          </cell>
          <cell r="N2363" t="str">
            <v/>
          </cell>
          <cell r="P2363" t="str">
            <v/>
          </cell>
          <cell r="Q2363">
            <v>0.20399500000000001</v>
          </cell>
          <cell r="R2363">
            <v>148.48169999999999</v>
          </cell>
          <cell r="S2363">
            <v>0.42176259999999999</v>
          </cell>
          <cell r="T2363">
            <v>0.86312319999999998</v>
          </cell>
          <cell r="U2363">
            <v>11.026389005976288</v>
          </cell>
          <cell r="V2363">
            <v>1.4885562339480652E-2</v>
          </cell>
          <cell r="AA2363">
            <v>94.814670000000007</v>
          </cell>
          <cell r="AB2363">
            <v>59.72372</v>
          </cell>
          <cell r="AC2363">
            <v>0.2651464</v>
          </cell>
          <cell r="AD2363">
            <v>1.5558790752</v>
          </cell>
          <cell r="AE2363">
            <v>2.2192259999999999</v>
          </cell>
          <cell r="AF2363">
            <v>48.23762</v>
          </cell>
        </row>
        <row r="2364">
          <cell r="A2364" t="str">
            <v>P - POFD PAPA1. Low Value</v>
          </cell>
          <cell r="B2364" t="str">
            <v>Oil-Gas</v>
          </cell>
          <cell r="C2364" t="str">
            <v>1. Low Value</v>
          </cell>
          <cell r="D2364" t="str">
            <v>P - POFD PAPA</v>
          </cell>
          <cell r="E2364" t="str">
            <v>P</v>
          </cell>
          <cell r="F2364" t="str">
            <v>E3. Justified for Development</v>
          </cell>
          <cell r="G2364" t="str">
            <v>PT PERTAMINA HULU ENERGI OFFSHORE NORTH WEST JAVA</v>
          </cell>
          <cell r="H2364">
            <v>60</v>
          </cell>
          <cell r="K2364">
            <v>2400</v>
          </cell>
          <cell r="L2364">
            <v>75.900000000000006</v>
          </cell>
          <cell r="Q2364">
            <v>0.26342710000000003</v>
          </cell>
          <cell r="R2364">
            <v>557.9896</v>
          </cell>
          <cell r="S2364">
            <v>0.50884119999999999</v>
          </cell>
          <cell r="T2364">
            <v>0.77992839999999997</v>
          </cell>
          <cell r="U2364">
            <v>58.334241914983551</v>
          </cell>
          <cell r="V2364">
            <v>7.8750894248442976E-2</v>
          </cell>
          <cell r="AA2364">
            <v>43.304940000000002</v>
          </cell>
          <cell r="AB2364">
            <v>2.2828970000000002</v>
          </cell>
          <cell r="AC2364">
            <v>0.30178379999999999</v>
          </cell>
          <cell r="AD2364">
            <v>18.107028</v>
          </cell>
          <cell r="AE2364">
            <v>0.46650459999999999</v>
          </cell>
          <cell r="AF2364">
            <v>3.223141</v>
          </cell>
        </row>
        <row r="2365">
          <cell r="A2365" t="str">
            <v>P - POFD PAPA2. Middle Value</v>
          </cell>
          <cell r="B2365" t="str">
            <v>Oil-Gas</v>
          </cell>
          <cell r="C2365" t="str">
            <v>2. Middle Value</v>
          </cell>
          <cell r="D2365" t="str">
            <v>P - POFD PAPA</v>
          </cell>
          <cell r="E2365" t="str">
            <v>P</v>
          </cell>
          <cell r="F2365" t="str">
            <v>E3. Justified for Development</v>
          </cell>
          <cell r="G2365" t="str">
            <v>PT PERTAMINA HULU ENERGI OFFSHORE NORTH WEST JAVA</v>
          </cell>
          <cell r="H2365">
            <v>60</v>
          </cell>
          <cell r="K2365">
            <v>2400</v>
          </cell>
          <cell r="L2365">
            <v>75.900000000000006</v>
          </cell>
          <cell r="Q2365">
            <v>0.26342710000000003</v>
          </cell>
          <cell r="R2365">
            <v>557.9896</v>
          </cell>
          <cell r="S2365">
            <v>0.50884119999999999</v>
          </cell>
          <cell r="T2365">
            <v>0.77992839999999997</v>
          </cell>
          <cell r="U2365">
            <v>58.334241914983551</v>
          </cell>
          <cell r="V2365">
            <v>7.8750894248442976E-2</v>
          </cell>
          <cell r="AA2365">
            <v>43.304940000000002</v>
          </cell>
          <cell r="AB2365">
            <v>2.2828970000000002</v>
          </cell>
          <cell r="AC2365">
            <v>0.30178379999999999</v>
          </cell>
          <cell r="AD2365">
            <v>18.107028</v>
          </cell>
          <cell r="AE2365">
            <v>0.46650459999999999</v>
          </cell>
          <cell r="AF2365">
            <v>3.223141</v>
          </cell>
        </row>
        <row r="2366">
          <cell r="A2366" t="str">
            <v>P - POFD PAPA3. High Value</v>
          </cell>
          <cell r="B2366" t="str">
            <v>Oil-Gas</v>
          </cell>
          <cell r="C2366" t="str">
            <v>3. High Value</v>
          </cell>
          <cell r="D2366" t="str">
            <v>P - POFD PAPA</v>
          </cell>
          <cell r="E2366" t="str">
            <v>P</v>
          </cell>
          <cell r="F2366" t="str">
            <v>E3. Justified for Development</v>
          </cell>
          <cell r="G2366" t="str">
            <v>PT PERTAMINA HULU ENERGI OFFSHORE NORTH WEST JAVA</v>
          </cell>
          <cell r="H2366">
            <v>60</v>
          </cell>
          <cell r="K2366">
            <v>2400</v>
          </cell>
          <cell r="L2366">
            <v>75.900000000000006</v>
          </cell>
          <cell r="Q2366">
            <v>0.26342710000000003</v>
          </cell>
          <cell r="R2366">
            <v>557.9896</v>
          </cell>
          <cell r="S2366">
            <v>0.50884119999999999</v>
          </cell>
          <cell r="T2366">
            <v>0.77992839999999997</v>
          </cell>
          <cell r="U2366">
            <v>58.334241914983551</v>
          </cell>
          <cell r="V2366">
            <v>7.8750894248442976E-2</v>
          </cell>
          <cell r="AA2366">
            <v>43.304940000000002</v>
          </cell>
          <cell r="AB2366">
            <v>2.2828970000000002</v>
          </cell>
          <cell r="AC2366">
            <v>0.30178379999999999</v>
          </cell>
          <cell r="AD2366">
            <v>18.107028</v>
          </cell>
          <cell r="AE2366">
            <v>0.46650459999999999</v>
          </cell>
          <cell r="AF2366">
            <v>3.223141</v>
          </cell>
        </row>
        <row r="2367">
          <cell r="A2367" t="str">
            <v>U - POFD UNIFORM EAST-WEST1. Low Value</v>
          </cell>
          <cell r="B2367" t="str">
            <v>Oil-Gas</v>
          </cell>
          <cell r="C2367" t="str">
            <v>1. Low Value</v>
          </cell>
          <cell r="D2367" t="str">
            <v>U - POFD UNIFORM EAST-WEST</v>
          </cell>
          <cell r="E2367" t="str">
            <v>U</v>
          </cell>
          <cell r="F2367" t="str">
            <v>E3. Justified for Development</v>
          </cell>
          <cell r="G2367" t="str">
            <v>PT PERTAMINA HULU ENERGI OFFSHORE NORTH WEST JAVA</v>
          </cell>
          <cell r="H2367">
            <v>165</v>
          </cell>
          <cell r="I2367">
            <v>5.7809999999999997</v>
          </cell>
          <cell r="Q2367">
            <v>0.32183349999999999</v>
          </cell>
          <cell r="R2367">
            <v>160.48609999999999</v>
          </cell>
          <cell r="S2367">
            <v>0.6991754</v>
          </cell>
          <cell r="T2367">
            <v>0.77465340000000005</v>
          </cell>
          <cell r="U2367">
            <v>27.974494175961013</v>
          </cell>
          <cell r="V2367">
            <v>3.7765407763684838E-2</v>
          </cell>
          <cell r="AA2367">
            <v>95.166089999999997</v>
          </cell>
          <cell r="AB2367">
            <v>15.856540000000001</v>
          </cell>
          <cell r="AC2367">
            <v>0.29660160000000002</v>
          </cell>
          <cell r="AD2367">
            <v>48.939264000000001</v>
          </cell>
          <cell r="AE2367">
            <v>4.1918110000000004</v>
          </cell>
          <cell r="AF2367">
            <v>8.9900819999999992</v>
          </cell>
        </row>
        <row r="2368">
          <cell r="A2368" t="str">
            <v>U - POFD UNIFORM EAST-WEST2. Middle Value</v>
          </cell>
          <cell r="B2368" t="str">
            <v>Oil-Gas</v>
          </cell>
          <cell r="C2368" t="str">
            <v>2. Middle Value</v>
          </cell>
          <cell r="D2368" t="str">
            <v>U - POFD UNIFORM EAST-WEST</v>
          </cell>
          <cell r="E2368" t="str">
            <v>U</v>
          </cell>
          <cell r="F2368" t="str">
            <v>E3. Justified for Development</v>
          </cell>
          <cell r="G2368" t="str">
            <v>PT PERTAMINA HULU ENERGI OFFSHORE NORTH WEST JAVA</v>
          </cell>
          <cell r="H2368">
            <v>165</v>
          </cell>
          <cell r="I2368">
            <v>6.2249999999999996</v>
          </cell>
          <cell r="Q2368">
            <v>0.32183349999999999</v>
          </cell>
          <cell r="R2368">
            <v>160.48609999999999</v>
          </cell>
          <cell r="S2368">
            <v>0.6991754</v>
          </cell>
          <cell r="T2368">
            <v>0.77465340000000005</v>
          </cell>
          <cell r="U2368">
            <v>27.974494175961013</v>
          </cell>
          <cell r="V2368">
            <v>3.7765407763684838E-2</v>
          </cell>
          <cell r="AA2368">
            <v>95.166089999999997</v>
          </cell>
          <cell r="AB2368">
            <v>15.856540000000001</v>
          </cell>
          <cell r="AC2368">
            <v>0.29660160000000002</v>
          </cell>
          <cell r="AD2368">
            <v>48.939264000000001</v>
          </cell>
          <cell r="AE2368">
            <v>4.1918110000000004</v>
          </cell>
          <cell r="AF2368">
            <v>8.9900819999999992</v>
          </cell>
        </row>
        <row r="2369">
          <cell r="A2369" t="str">
            <v>U - POFD UNIFORM EAST-WEST3. High Value</v>
          </cell>
          <cell r="B2369" t="str">
            <v>Oil-Gas</v>
          </cell>
          <cell r="C2369" t="str">
            <v>3. High Value</v>
          </cell>
          <cell r="D2369" t="str">
            <v>U - POFD UNIFORM EAST-WEST</v>
          </cell>
          <cell r="E2369" t="str">
            <v>U</v>
          </cell>
          <cell r="F2369" t="str">
            <v>E3. Justified for Development</v>
          </cell>
          <cell r="G2369" t="str">
            <v>PT PERTAMINA HULU ENERGI OFFSHORE NORTH WEST JAVA</v>
          </cell>
          <cell r="H2369">
            <v>165</v>
          </cell>
          <cell r="I2369">
            <v>7.57</v>
          </cell>
          <cell r="Q2369">
            <v>0.32183349999999999</v>
          </cell>
          <cell r="R2369">
            <v>160.48609999999999</v>
          </cell>
          <cell r="S2369">
            <v>0.6991754</v>
          </cell>
          <cell r="T2369">
            <v>0.77465340000000005</v>
          </cell>
          <cell r="U2369">
            <v>27.974494175961013</v>
          </cell>
          <cell r="V2369">
            <v>3.7765407763684838E-2</v>
          </cell>
          <cell r="AA2369">
            <v>95.166089999999997</v>
          </cell>
          <cell r="AB2369">
            <v>15.856540000000001</v>
          </cell>
          <cell r="AC2369">
            <v>0.29660160000000002</v>
          </cell>
          <cell r="AD2369">
            <v>48.939264000000001</v>
          </cell>
          <cell r="AE2369">
            <v>4.1918110000000004</v>
          </cell>
          <cell r="AF2369">
            <v>8.9900819999999992</v>
          </cell>
        </row>
        <row r="2370">
          <cell r="A2370" t="str">
            <v>UL - OPL1. Low Value</v>
          </cell>
          <cell r="B2370" t="str">
            <v>Oil-Gas</v>
          </cell>
          <cell r="C2370" t="str">
            <v>1. Low Value</v>
          </cell>
          <cell r="D2370" t="str">
            <v>UL - OPL</v>
          </cell>
          <cell r="E2370" t="str">
            <v>UL</v>
          </cell>
          <cell r="F2370" t="str">
            <v>E3. Justified for Development</v>
          </cell>
          <cell r="G2370" t="str">
            <v>PT PERTAMINA HULU ENERGI OFFSHORE NORTH WEST JAVA</v>
          </cell>
          <cell r="H2370">
            <v>30</v>
          </cell>
          <cell r="K2370">
            <v>3500</v>
          </cell>
          <cell r="L2370">
            <v>89.65</v>
          </cell>
          <cell r="M2370">
            <v>0.25</v>
          </cell>
          <cell r="N2370" t="str">
            <v/>
          </cell>
          <cell r="O2370">
            <v>0</v>
          </cell>
          <cell r="P2370" t="str">
            <v/>
          </cell>
          <cell r="Q2370">
            <v>0.24737960000000001</v>
          </cell>
          <cell r="R2370">
            <v>1018.976</v>
          </cell>
          <cell r="S2370">
            <v>0.40811819999999999</v>
          </cell>
          <cell r="T2370">
            <v>0.90038810000000002</v>
          </cell>
          <cell r="U2370">
            <v>92.628268776053133</v>
          </cell>
          <cell r="V2370">
            <v>0.12504763513393075</v>
          </cell>
          <cell r="AA2370">
            <v>130.66480000000001</v>
          </cell>
          <cell r="AB2370">
            <v>198.37129999999999</v>
          </cell>
          <cell r="AC2370">
            <v>0.34974699999999997</v>
          </cell>
          <cell r="AD2370">
            <v>10.49241</v>
          </cell>
          <cell r="AE2370">
            <v>73.923599999999993</v>
          </cell>
          <cell r="AF2370">
            <v>399.33179999999999</v>
          </cell>
        </row>
        <row r="2371">
          <cell r="A2371" t="str">
            <v>UL - OPL2. Middle Value</v>
          </cell>
          <cell r="B2371" t="str">
            <v>Oil-Gas</v>
          </cell>
          <cell r="C2371" t="str">
            <v>2. Middle Value</v>
          </cell>
          <cell r="D2371" t="str">
            <v>UL - OPL</v>
          </cell>
          <cell r="E2371" t="str">
            <v>UL</v>
          </cell>
          <cell r="F2371" t="str">
            <v>E3. Justified for Development</v>
          </cell>
          <cell r="G2371" t="str">
            <v>PT PERTAMINA HULU ENERGI OFFSHORE NORTH WEST JAVA</v>
          </cell>
          <cell r="H2371">
            <v>41.35</v>
          </cell>
          <cell r="K2371">
            <v>3500</v>
          </cell>
          <cell r="L2371">
            <v>89.65</v>
          </cell>
          <cell r="M2371">
            <v>0.25</v>
          </cell>
          <cell r="N2371" t="str">
            <v/>
          </cell>
          <cell r="O2371">
            <v>0</v>
          </cell>
          <cell r="P2371" t="str">
            <v/>
          </cell>
          <cell r="Q2371">
            <v>0.24737960000000001</v>
          </cell>
          <cell r="R2371">
            <v>1018.976</v>
          </cell>
          <cell r="S2371">
            <v>0.40811819999999999</v>
          </cell>
          <cell r="T2371">
            <v>0.90038810000000002</v>
          </cell>
          <cell r="U2371">
            <v>92.628268776053133</v>
          </cell>
          <cell r="V2371">
            <v>0.12504763513393075</v>
          </cell>
          <cell r="AA2371">
            <v>130.66480000000001</v>
          </cell>
          <cell r="AB2371">
            <v>198.37129999999999</v>
          </cell>
          <cell r="AC2371">
            <v>0.34974699999999997</v>
          </cell>
          <cell r="AD2371">
            <v>14.46203845</v>
          </cell>
          <cell r="AE2371">
            <v>73.923599999999993</v>
          </cell>
          <cell r="AF2371">
            <v>399.33179999999999</v>
          </cell>
        </row>
        <row r="2372">
          <cell r="A2372" t="str">
            <v>UL - OPL3. High Value</v>
          </cell>
          <cell r="B2372" t="str">
            <v>Oil-Gas</v>
          </cell>
          <cell r="C2372" t="str">
            <v>3. High Value</v>
          </cell>
          <cell r="D2372" t="str">
            <v>UL - OPL</v>
          </cell>
          <cell r="E2372" t="str">
            <v>UL</v>
          </cell>
          <cell r="F2372" t="str">
            <v>E3. Justified for Development</v>
          </cell>
          <cell r="G2372" t="str">
            <v>PT PERTAMINA HULU ENERGI OFFSHORE NORTH WEST JAVA</v>
          </cell>
          <cell r="H2372">
            <v>42</v>
          </cell>
          <cell r="K2372">
            <v>3500</v>
          </cell>
          <cell r="L2372">
            <v>89.65</v>
          </cell>
          <cell r="M2372">
            <v>0.25</v>
          </cell>
          <cell r="N2372" t="str">
            <v/>
          </cell>
          <cell r="O2372">
            <v>0</v>
          </cell>
          <cell r="P2372" t="str">
            <v/>
          </cell>
          <cell r="Q2372">
            <v>0.24737960000000001</v>
          </cell>
          <cell r="R2372">
            <v>1018.976</v>
          </cell>
          <cell r="S2372">
            <v>0.40811819999999999</v>
          </cell>
          <cell r="T2372">
            <v>0.90038810000000002</v>
          </cell>
          <cell r="U2372">
            <v>92.628268776053133</v>
          </cell>
          <cell r="V2372">
            <v>0.12504763513393075</v>
          </cell>
          <cell r="AA2372">
            <v>130.66480000000001</v>
          </cell>
          <cell r="AB2372">
            <v>198.37129999999999</v>
          </cell>
          <cell r="AC2372">
            <v>0.34974699999999997</v>
          </cell>
          <cell r="AD2372">
            <v>14.689373999999999</v>
          </cell>
          <cell r="AE2372">
            <v>73.923599999999993</v>
          </cell>
          <cell r="AF2372">
            <v>399.33179999999999</v>
          </cell>
        </row>
        <row r="2373">
          <cell r="A2373" t="str">
            <v>ZULU - POFD ZULU1. Low Value</v>
          </cell>
          <cell r="B2373" t="str">
            <v>Oil-Gas</v>
          </cell>
          <cell r="C2373" t="str">
            <v>1. Low Value</v>
          </cell>
          <cell r="D2373" t="str">
            <v>ZULU - POFD ZULU</v>
          </cell>
          <cell r="E2373" t="str">
            <v>ZULU</v>
          </cell>
          <cell r="F2373" t="str">
            <v>E3. Justified for Development</v>
          </cell>
          <cell r="G2373" t="str">
            <v>PT PERTAMINA HULU ENERGI OFFSHORE NORTH WEST JAVA</v>
          </cell>
          <cell r="H2373">
            <v>136.4</v>
          </cell>
          <cell r="K2373">
            <v>2600</v>
          </cell>
          <cell r="L2373">
            <v>68.2</v>
          </cell>
          <cell r="Q2373">
            <v>0.2979077</v>
          </cell>
          <cell r="R2373">
            <v>80.441249999999997</v>
          </cell>
          <cell r="S2373">
            <v>0.50012299999999998</v>
          </cell>
          <cell r="T2373">
            <v>0.59961109999999995</v>
          </cell>
          <cell r="U2373">
            <v>7.1863279206967396</v>
          </cell>
          <cell r="V2373">
            <v>9.7015017516163017E-3</v>
          </cell>
          <cell r="AA2373">
            <v>29.166149999999998</v>
          </cell>
          <cell r="AB2373">
            <v>23.16995</v>
          </cell>
          <cell r="AC2373">
            <v>0.32840350000000001</v>
          </cell>
          <cell r="AD2373">
            <v>44.794237400000007</v>
          </cell>
          <cell r="AE2373">
            <v>9.1030200000000008</v>
          </cell>
          <cell r="AF2373">
            <v>35.115229999999997</v>
          </cell>
        </row>
        <row r="2374">
          <cell r="A2374" t="str">
            <v>ZULU - POFD ZULU2. Middle Value</v>
          </cell>
          <cell r="B2374" t="str">
            <v>Oil-Gas</v>
          </cell>
          <cell r="C2374" t="str">
            <v>2. Middle Value</v>
          </cell>
          <cell r="D2374" t="str">
            <v>ZULU - POFD ZULU</v>
          </cell>
          <cell r="E2374" t="str">
            <v>ZULU</v>
          </cell>
          <cell r="F2374" t="str">
            <v>E3. Justified for Development</v>
          </cell>
          <cell r="G2374" t="str">
            <v>PT PERTAMINA HULU ENERGI OFFSHORE NORTH WEST JAVA</v>
          </cell>
          <cell r="H2374">
            <v>136.4</v>
          </cell>
          <cell r="K2374">
            <v>2600</v>
          </cell>
          <cell r="L2374">
            <v>68.2</v>
          </cell>
          <cell r="Q2374">
            <v>0.2979077</v>
          </cell>
          <cell r="R2374">
            <v>80.441249999999997</v>
          </cell>
          <cell r="S2374">
            <v>0.50012299999999998</v>
          </cell>
          <cell r="T2374">
            <v>0.59961109999999995</v>
          </cell>
          <cell r="U2374">
            <v>7.1863279206967396</v>
          </cell>
          <cell r="V2374">
            <v>9.7015017516163017E-3</v>
          </cell>
          <cell r="AA2374">
            <v>29.166149999999998</v>
          </cell>
          <cell r="AB2374">
            <v>23.16995</v>
          </cell>
          <cell r="AC2374">
            <v>0.32840350000000001</v>
          </cell>
          <cell r="AD2374">
            <v>44.794237400000007</v>
          </cell>
          <cell r="AE2374">
            <v>9.1030200000000008</v>
          </cell>
          <cell r="AF2374">
            <v>35.115229999999997</v>
          </cell>
        </row>
        <row r="2375">
          <cell r="A2375" t="str">
            <v>ZULU - POFD ZULU3. High Value</v>
          </cell>
          <cell r="B2375" t="str">
            <v>Oil-Gas</v>
          </cell>
          <cell r="C2375" t="str">
            <v>3. High Value</v>
          </cell>
          <cell r="D2375" t="str">
            <v>ZULU - POFD ZULU</v>
          </cell>
          <cell r="E2375" t="str">
            <v>ZULU</v>
          </cell>
          <cell r="F2375" t="str">
            <v>E3. Justified for Development</v>
          </cell>
          <cell r="G2375" t="str">
            <v>PT PERTAMINA HULU ENERGI OFFSHORE NORTH WEST JAVA</v>
          </cell>
          <cell r="H2375">
            <v>136.4</v>
          </cell>
          <cell r="K2375">
            <v>2600</v>
          </cell>
          <cell r="L2375">
            <v>68.2</v>
          </cell>
          <cell r="Q2375">
            <v>0.2979077</v>
          </cell>
          <cell r="R2375">
            <v>80.441249999999997</v>
          </cell>
          <cell r="S2375">
            <v>0.50012299999999998</v>
          </cell>
          <cell r="T2375">
            <v>0.59961109999999995</v>
          </cell>
          <cell r="U2375">
            <v>7.1863279206967396</v>
          </cell>
          <cell r="V2375">
            <v>9.7015017516163017E-3</v>
          </cell>
          <cell r="AA2375">
            <v>29.166149999999998</v>
          </cell>
          <cell r="AB2375">
            <v>23.16995</v>
          </cell>
          <cell r="AC2375">
            <v>0.32840350000000001</v>
          </cell>
          <cell r="AD2375">
            <v>44.794237400000007</v>
          </cell>
          <cell r="AE2375">
            <v>9.1030200000000008</v>
          </cell>
          <cell r="AF2375">
            <v>35.115229999999997</v>
          </cell>
        </row>
        <row r="2376">
          <cell r="A2376" t="str">
            <v>PENGEMBANGAN LAPANGAN BAMBU GUNUNG - POFD1. Low Value</v>
          </cell>
          <cell r="B2376" t="str">
            <v>Gas</v>
          </cell>
          <cell r="C2376" t="str">
            <v>1. Low Value</v>
          </cell>
          <cell r="D2376" t="str">
            <v>PENGEMBANGAN LAPANGAN BAMBU GUNUNG - POFD</v>
          </cell>
          <cell r="E2376" t="str">
            <v>BAMBU GUNUNG</v>
          </cell>
          <cell r="F2376" t="str">
            <v>E5. Development Unclarified</v>
          </cell>
          <cell r="G2376" t="str">
            <v>PT PERTAMINA EP</v>
          </cell>
          <cell r="H2376">
            <v>101.6</v>
          </cell>
          <cell r="K2376">
            <v>8250</v>
          </cell>
          <cell r="L2376" t="str">
            <v/>
          </cell>
          <cell r="N2376" t="str">
            <v/>
          </cell>
          <cell r="P2376" t="str">
            <v/>
          </cell>
          <cell r="Q2376">
            <v>0.18090490000000001</v>
          </cell>
          <cell r="R2376">
            <v>53.787990000000001</v>
          </cell>
          <cell r="S2376">
            <v>0.58113110000000001</v>
          </cell>
          <cell r="T2376">
            <v>0.81928900000000004</v>
          </cell>
          <cell r="U2376">
            <v>4.6328355837110635</v>
          </cell>
          <cell r="V2376">
            <v>6.2543016442207656E-3</v>
          </cell>
          <cell r="AA2376">
            <v>86.26294</v>
          </cell>
          <cell r="AB2376">
            <v>43.394620000000003</v>
          </cell>
          <cell r="AC2376">
            <v>0.76978639999999998</v>
          </cell>
          <cell r="AD2376">
            <v>78.21029824</v>
          </cell>
          <cell r="AE2376">
            <v>69.309839999999994</v>
          </cell>
          <cell r="AF2376">
            <v>232.0898</v>
          </cell>
        </row>
        <row r="2377">
          <cell r="A2377" t="str">
            <v>PENGEMBANGAN LAPANGAN BAMBU GUNUNG - POFD2. Middle Value</v>
          </cell>
          <cell r="B2377" t="str">
            <v>Gas</v>
          </cell>
          <cell r="C2377" t="str">
            <v>2. Middle Value</v>
          </cell>
          <cell r="D2377" t="str">
            <v>PENGEMBANGAN LAPANGAN BAMBU GUNUNG - POFD</v>
          </cell>
          <cell r="E2377" t="str">
            <v>BAMBU GUNUNG</v>
          </cell>
          <cell r="F2377" t="str">
            <v>E5. Development Unclarified</v>
          </cell>
          <cell r="G2377" t="str">
            <v>PT PERTAMINA EP</v>
          </cell>
          <cell r="H2377">
            <v>101.6</v>
          </cell>
          <cell r="K2377">
            <v>8250</v>
          </cell>
          <cell r="L2377" t="str">
            <v/>
          </cell>
          <cell r="N2377" t="str">
            <v/>
          </cell>
          <cell r="P2377" t="str">
            <v/>
          </cell>
          <cell r="Q2377">
            <v>0.18090490000000001</v>
          </cell>
          <cell r="R2377">
            <v>53.787990000000001</v>
          </cell>
          <cell r="S2377">
            <v>0.58113110000000001</v>
          </cell>
          <cell r="T2377">
            <v>0.81928900000000004</v>
          </cell>
          <cell r="U2377">
            <v>4.6328355837110635</v>
          </cell>
          <cell r="V2377">
            <v>6.2543016442207656E-3</v>
          </cell>
          <cell r="AA2377">
            <v>86.26294</v>
          </cell>
          <cell r="AB2377">
            <v>43.394620000000003</v>
          </cell>
          <cell r="AC2377">
            <v>0.76978639999999998</v>
          </cell>
          <cell r="AD2377">
            <v>78.21029824</v>
          </cell>
          <cell r="AE2377">
            <v>69.309839999999994</v>
          </cell>
          <cell r="AF2377">
            <v>232.0898</v>
          </cell>
        </row>
        <row r="2378">
          <cell r="A2378" t="str">
            <v>PENGEMBANGAN LAPANGAN BAMBU GUNUNG - POFD3. High Value</v>
          </cell>
          <cell r="B2378" t="str">
            <v>Gas</v>
          </cell>
          <cell r="C2378" t="str">
            <v>3. High Value</v>
          </cell>
          <cell r="D2378" t="str">
            <v>PENGEMBANGAN LAPANGAN BAMBU GUNUNG - POFD</v>
          </cell>
          <cell r="E2378" t="str">
            <v>BAMBU GUNUNG</v>
          </cell>
          <cell r="F2378" t="str">
            <v>E5. Development Unclarified</v>
          </cell>
          <cell r="G2378" t="str">
            <v>PT PERTAMINA EP</v>
          </cell>
          <cell r="H2378">
            <v>101.6</v>
          </cell>
          <cell r="K2378">
            <v>8250</v>
          </cell>
          <cell r="L2378" t="str">
            <v/>
          </cell>
          <cell r="N2378" t="str">
            <v/>
          </cell>
          <cell r="P2378" t="str">
            <v/>
          </cell>
          <cell r="Q2378">
            <v>0.18090490000000001</v>
          </cell>
          <cell r="R2378">
            <v>53.787990000000001</v>
          </cell>
          <cell r="S2378">
            <v>0.58113110000000001</v>
          </cell>
          <cell r="T2378">
            <v>0.81928900000000004</v>
          </cell>
          <cell r="U2378">
            <v>4.6328355837110635</v>
          </cell>
          <cell r="V2378">
            <v>6.2543016442207656E-3</v>
          </cell>
          <cell r="AA2378">
            <v>86.26294</v>
          </cell>
          <cell r="AB2378">
            <v>43.394620000000003</v>
          </cell>
          <cell r="AC2378">
            <v>0.76978639999999998</v>
          </cell>
          <cell r="AD2378">
            <v>78.21029824</v>
          </cell>
          <cell r="AE2378">
            <v>69.309839999999994</v>
          </cell>
          <cell r="AF2378">
            <v>232.0898</v>
          </cell>
        </row>
        <row r="2379">
          <cell r="A2379" t="str">
            <v>PENGEMBANGAN LAPANGAN TALANG JIMAR BARAT POFD3. High Value</v>
          </cell>
          <cell r="B2379" t="str">
            <v>Oil-Gas</v>
          </cell>
          <cell r="C2379" t="str">
            <v>3. High Value</v>
          </cell>
          <cell r="D2379" t="str">
            <v>PENGEMBANGAN LAPANGAN TALANG JIMAR BARAT POFD</v>
          </cell>
          <cell r="E2379" t="str">
            <v>TALANG JIMAR BARAT</v>
          </cell>
          <cell r="F2379" t="str">
            <v>E0. On Production</v>
          </cell>
          <cell r="G2379" t="str">
            <v>PT PERTAMINA EP</v>
          </cell>
          <cell r="H2379">
            <v>21.445</v>
          </cell>
          <cell r="Q2379">
            <v>0.33644869999999999</v>
          </cell>
          <cell r="R2379">
            <v>126.3486</v>
          </cell>
          <cell r="S2379">
            <v>0.6991754</v>
          </cell>
          <cell r="T2379">
            <v>0.77466740000000001</v>
          </cell>
          <cell r="U2379">
            <v>23.024526535108496</v>
          </cell>
          <cell r="V2379">
            <v>3.1082979649060372E-2</v>
          </cell>
          <cell r="AA2379">
            <v>22.949159999999999</v>
          </cell>
          <cell r="AB2379">
            <v>0.1197286</v>
          </cell>
          <cell r="AC2379">
            <v>0.65897669999999997</v>
          </cell>
          <cell r="AD2379">
            <v>14.131755331499999</v>
          </cell>
          <cell r="AE2379">
            <v>8.0885940000000005</v>
          </cell>
          <cell r="AF2379">
            <v>1.7298169999999999</v>
          </cell>
        </row>
        <row r="2380">
          <cell r="A2380" t="str">
            <v>TALANG JIMAR BARAT - BASE1. Low Value</v>
          </cell>
          <cell r="B2380" t="str">
            <v>Oil-Gas</v>
          </cell>
          <cell r="C2380" t="str">
            <v>1. Low Value</v>
          </cell>
          <cell r="D2380" t="str">
            <v>TALANG JIMAR BARAT - BASE</v>
          </cell>
          <cell r="E2380" t="str">
            <v>TALANG JIMAR BARAT</v>
          </cell>
          <cell r="F2380" t="str">
            <v>E0. On Production</v>
          </cell>
          <cell r="G2380" t="str">
            <v>PT PERTAMINA EP</v>
          </cell>
          <cell r="H2380">
            <v>14.324999999999999</v>
          </cell>
          <cell r="I2380">
            <v>7.9000000000000001E-2</v>
          </cell>
          <cell r="Q2380">
            <v>0.33644869999999999</v>
          </cell>
          <cell r="R2380">
            <v>126.3486</v>
          </cell>
          <cell r="S2380">
            <v>0.6991754</v>
          </cell>
          <cell r="T2380">
            <v>0.77466740000000001</v>
          </cell>
          <cell r="U2380">
            <v>23.024526535108496</v>
          </cell>
          <cell r="V2380">
            <v>3.1082979649060372E-2</v>
          </cell>
          <cell r="AA2380">
            <v>22.949159999999999</v>
          </cell>
          <cell r="AB2380">
            <v>0.1197286</v>
          </cell>
          <cell r="AC2380">
            <v>0.65897669999999997</v>
          </cell>
          <cell r="AD2380">
            <v>9.4398412274999988</v>
          </cell>
          <cell r="AE2380">
            <v>8.0885940000000005</v>
          </cell>
          <cell r="AF2380">
            <v>1.7298169999999999</v>
          </cell>
        </row>
        <row r="2381">
          <cell r="A2381" t="str">
            <v>TALANG JIMAR BARAT - BASE2. Middle Value</v>
          </cell>
          <cell r="B2381" t="str">
            <v>Oil-Gas</v>
          </cell>
          <cell r="C2381" t="str">
            <v>2. Middle Value</v>
          </cell>
          <cell r="D2381" t="str">
            <v>TALANG JIMAR BARAT - BASE</v>
          </cell>
          <cell r="E2381" t="str">
            <v>TALANG JIMAR BARAT</v>
          </cell>
          <cell r="F2381" t="str">
            <v>E0. On Production</v>
          </cell>
          <cell r="G2381" t="str">
            <v>PT PERTAMINA EP</v>
          </cell>
          <cell r="H2381">
            <v>21.445</v>
          </cell>
          <cell r="I2381">
            <v>8.1000000000000003E-2</v>
          </cell>
          <cell r="Q2381">
            <v>0.33644869999999999</v>
          </cell>
          <cell r="R2381">
            <v>126.3486</v>
          </cell>
          <cell r="S2381">
            <v>0.6991754</v>
          </cell>
          <cell r="T2381">
            <v>0.77466740000000001</v>
          </cell>
          <cell r="U2381">
            <v>23.024526535108496</v>
          </cell>
          <cell r="V2381">
            <v>3.1082979649060372E-2</v>
          </cell>
          <cell r="AA2381">
            <v>22.949159999999999</v>
          </cell>
          <cell r="AB2381">
            <v>0.1197286</v>
          </cell>
          <cell r="AC2381">
            <v>0.65897669999999997</v>
          </cell>
          <cell r="AD2381">
            <v>14.131755331499999</v>
          </cell>
          <cell r="AE2381">
            <v>8.0885940000000005</v>
          </cell>
          <cell r="AF2381">
            <v>1.7298169999999999</v>
          </cell>
        </row>
        <row r="2382">
          <cell r="A2382" t="str">
            <v>KARANG MAKMUR BASE1. Low Value</v>
          </cell>
          <cell r="B2382" t="str">
            <v>Gas</v>
          </cell>
          <cell r="C2382" t="str">
            <v>1. Low Value</v>
          </cell>
          <cell r="D2382" t="str">
            <v>KARANG MAKMUR BASE</v>
          </cell>
          <cell r="E2382" t="str">
            <v>KARANG MAKMUR</v>
          </cell>
          <cell r="F2382" t="str">
            <v>E3. Justified for Development</v>
          </cell>
          <cell r="G2382" t="str">
            <v>PT PERTAMINA EP</v>
          </cell>
          <cell r="H2382">
            <v>1.37</v>
          </cell>
          <cell r="K2382">
            <v>5299</v>
          </cell>
          <cell r="L2382" t="str">
            <v/>
          </cell>
          <cell r="M2382">
            <v>0.2</v>
          </cell>
          <cell r="N2382" t="str">
            <v/>
          </cell>
          <cell r="P2382" t="str">
            <v/>
          </cell>
          <cell r="Q2382">
            <v>0.19769880000000001</v>
          </cell>
          <cell r="R2382">
            <v>165.1927</v>
          </cell>
          <cell r="S2382">
            <v>0.5473865</v>
          </cell>
          <cell r="T2382">
            <v>0.78080070000000001</v>
          </cell>
          <cell r="U2382">
            <v>13.958191783416735</v>
          </cell>
          <cell r="V2382">
            <v>1.884347938621269E-2</v>
          </cell>
          <cell r="AA2382">
            <v>359.29829999999998</v>
          </cell>
          <cell r="AB2382">
            <v>262.20920000000001</v>
          </cell>
          <cell r="AC2382">
            <v>0.69981130000000003</v>
          </cell>
          <cell r="AD2382">
            <v>0.95874148100000012</v>
          </cell>
          <cell r="AE2382">
            <v>13.98494</v>
          </cell>
          <cell r="AF2382">
            <v>89.380120000000005</v>
          </cell>
        </row>
        <row r="2383">
          <cell r="A2383" t="str">
            <v>KARANG MAKMUR BASE2. Middle Value</v>
          </cell>
          <cell r="B2383" t="str">
            <v>Gas</v>
          </cell>
          <cell r="C2383" t="str">
            <v>2. Middle Value</v>
          </cell>
          <cell r="D2383" t="str">
            <v>KARANG MAKMUR BASE</v>
          </cell>
          <cell r="E2383" t="str">
            <v>KARANG MAKMUR</v>
          </cell>
          <cell r="F2383" t="str">
            <v>E3. Justified for Development</v>
          </cell>
          <cell r="G2383" t="str">
            <v>PT PERTAMINA EP</v>
          </cell>
          <cell r="H2383">
            <v>1.37</v>
          </cell>
          <cell r="K2383">
            <v>5299</v>
          </cell>
          <cell r="L2383" t="str">
            <v/>
          </cell>
          <cell r="M2383">
            <v>0.2</v>
          </cell>
          <cell r="N2383" t="str">
            <v/>
          </cell>
          <cell r="P2383" t="str">
            <v/>
          </cell>
          <cell r="Q2383">
            <v>0.19769880000000001</v>
          </cell>
          <cell r="R2383">
            <v>165.1927</v>
          </cell>
          <cell r="S2383">
            <v>0.5473865</v>
          </cell>
          <cell r="T2383">
            <v>0.78080070000000001</v>
          </cell>
          <cell r="U2383">
            <v>13.958191783416735</v>
          </cell>
          <cell r="V2383">
            <v>1.884347938621269E-2</v>
          </cell>
          <cell r="AA2383">
            <v>359.29829999999998</v>
          </cell>
          <cell r="AB2383">
            <v>262.20920000000001</v>
          </cell>
          <cell r="AC2383">
            <v>0.69981130000000003</v>
          </cell>
          <cell r="AD2383">
            <v>0.95874148100000012</v>
          </cell>
          <cell r="AE2383">
            <v>13.98494</v>
          </cell>
          <cell r="AF2383">
            <v>89.380120000000005</v>
          </cell>
        </row>
        <row r="2384">
          <cell r="A2384" t="str">
            <v>KARANG MAKMUR BASE3. High Value</v>
          </cell>
          <cell r="B2384" t="str">
            <v>Gas</v>
          </cell>
          <cell r="C2384" t="str">
            <v>3. High Value</v>
          </cell>
          <cell r="D2384" t="str">
            <v>KARANG MAKMUR BASE</v>
          </cell>
          <cell r="E2384" t="str">
            <v>KARANG MAKMUR</v>
          </cell>
          <cell r="F2384" t="str">
            <v>E3. Justified for Development</v>
          </cell>
          <cell r="G2384" t="str">
            <v>PT PERTAMINA EP</v>
          </cell>
          <cell r="H2384">
            <v>1.37</v>
          </cell>
          <cell r="K2384">
            <v>5299</v>
          </cell>
          <cell r="L2384" t="str">
            <v/>
          </cell>
          <cell r="M2384">
            <v>0.2</v>
          </cell>
          <cell r="N2384" t="str">
            <v/>
          </cell>
          <cell r="P2384" t="str">
            <v/>
          </cell>
          <cell r="Q2384">
            <v>0.19769880000000001</v>
          </cell>
          <cell r="R2384">
            <v>165.1927</v>
          </cell>
          <cell r="S2384">
            <v>0.5473865</v>
          </cell>
          <cell r="T2384">
            <v>0.78080070000000001</v>
          </cell>
          <cell r="U2384">
            <v>13.958191783416735</v>
          </cell>
          <cell r="V2384">
            <v>1.884347938621269E-2</v>
          </cell>
          <cell r="AA2384">
            <v>359.29829999999998</v>
          </cell>
          <cell r="AB2384">
            <v>262.20920000000001</v>
          </cell>
          <cell r="AC2384">
            <v>0.69981130000000003</v>
          </cell>
          <cell r="AD2384">
            <v>0.95874148100000012</v>
          </cell>
          <cell r="AE2384">
            <v>13.98494</v>
          </cell>
          <cell r="AF2384">
            <v>89.380120000000005</v>
          </cell>
        </row>
        <row r="2385">
          <cell r="A2385" t="str">
            <v>TALANG JIMAR BARAT - BASE3. High Value</v>
          </cell>
          <cell r="B2385" t="str">
            <v>Oil-Gas</v>
          </cell>
          <cell r="C2385" t="str">
            <v>3. High Value</v>
          </cell>
          <cell r="D2385" t="str">
            <v>TALANG JIMAR BARAT - BASE</v>
          </cell>
          <cell r="E2385" t="str">
            <v>TALANG JIMAR BARAT</v>
          </cell>
          <cell r="F2385" t="str">
            <v>E0. On Production</v>
          </cell>
          <cell r="G2385" t="str">
            <v>PT PERTAMINA EP</v>
          </cell>
          <cell r="H2385">
            <v>21.445</v>
          </cell>
          <cell r="I2385">
            <v>9.0999999999999998E-2</v>
          </cell>
          <cell r="Q2385">
            <v>0.33644869999999999</v>
          </cell>
          <cell r="R2385">
            <v>126.3486</v>
          </cell>
          <cell r="S2385">
            <v>0.6991754</v>
          </cell>
          <cell r="T2385">
            <v>0.77466740000000001</v>
          </cell>
          <cell r="U2385">
            <v>23.024526535108496</v>
          </cell>
          <cell r="V2385">
            <v>3.1082979649060372E-2</v>
          </cell>
          <cell r="AA2385">
            <v>22.949159999999999</v>
          </cell>
          <cell r="AB2385">
            <v>0.1197286</v>
          </cell>
          <cell r="AC2385">
            <v>0.65897669999999997</v>
          </cell>
          <cell r="AD2385">
            <v>14.131755331499999</v>
          </cell>
          <cell r="AE2385">
            <v>8.0885940000000005</v>
          </cell>
          <cell r="AF2385">
            <v>1.7298169999999999</v>
          </cell>
        </row>
        <row r="2386">
          <cell r="A2386" t="str">
            <v>SISI NUBI - OPLL FUTURE1. Low Value</v>
          </cell>
          <cell r="B2386" t="str">
            <v>Gas</v>
          </cell>
          <cell r="C2386" t="str">
            <v>1. Low Value</v>
          </cell>
          <cell r="D2386" t="str">
            <v>SISI NUBI - OPLL FUTURE</v>
          </cell>
          <cell r="E2386" t="str">
            <v>TAMBORA</v>
          </cell>
          <cell r="F2386" t="str">
            <v>E8. Further Development Not Viable</v>
          </cell>
          <cell r="G2386" t="str">
            <v>PT PERTAMINA HULU MAHAKAM</v>
          </cell>
          <cell r="H2386">
            <v>2867</v>
          </cell>
          <cell r="K2386">
            <v>10398</v>
          </cell>
          <cell r="L2386">
            <v>88.550000000000011</v>
          </cell>
          <cell r="M2386">
            <v>0.17499999999999999</v>
          </cell>
          <cell r="N2386">
            <v>500.5</v>
          </cell>
          <cell r="P2386" t="str">
            <v/>
          </cell>
          <cell r="Q2386">
            <v>0.17163610000000001</v>
          </cell>
          <cell r="R2386">
            <v>477.505</v>
          </cell>
          <cell r="S2386">
            <v>0.77939970000000003</v>
          </cell>
          <cell r="T2386">
            <v>0.80600879999999997</v>
          </cell>
          <cell r="U2386">
            <v>51.485694921325589</v>
          </cell>
          <cell r="V2386">
            <v>6.9505394823952807E-2</v>
          </cell>
          <cell r="X2386">
            <v>2.0385068708534253</v>
          </cell>
          <cell r="Y2386">
            <v>1.5779981392408513</v>
          </cell>
          <cell r="Z2386">
            <v>1.7609573231940681</v>
          </cell>
          <cell r="AA2386">
            <v>3.941961</v>
          </cell>
          <cell r="AB2386">
            <v>1.7685150000000001</v>
          </cell>
          <cell r="AC2386">
            <v>0.62376989999999999</v>
          </cell>
          <cell r="AD2386">
            <v>1788.3483033</v>
          </cell>
          <cell r="AE2386">
            <v>151.50399999999999</v>
          </cell>
          <cell r="AF2386">
            <v>97.839910000000003</v>
          </cell>
        </row>
        <row r="2387">
          <cell r="A2387" t="str">
            <v>SISI NUBI - OPLL FUTURE2. Middle Value</v>
          </cell>
          <cell r="B2387" t="str">
            <v>Gas</v>
          </cell>
          <cell r="C2387" t="str">
            <v>2. Middle Value</v>
          </cell>
          <cell r="D2387" t="str">
            <v>SISI NUBI - OPLL FUTURE</v>
          </cell>
          <cell r="E2387" t="str">
            <v>TAMBORA</v>
          </cell>
          <cell r="F2387" t="str">
            <v>E8. Further Development Not Viable</v>
          </cell>
          <cell r="G2387" t="str">
            <v>PT PERTAMINA HULU MAHAKAM</v>
          </cell>
          <cell r="H2387">
            <v>4155</v>
          </cell>
          <cell r="K2387">
            <v>10398</v>
          </cell>
          <cell r="L2387">
            <v>88.550000000000011</v>
          </cell>
          <cell r="M2387">
            <v>0.17499999999999999</v>
          </cell>
          <cell r="N2387">
            <v>500.5</v>
          </cell>
          <cell r="P2387" t="str">
            <v/>
          </cell>
          <cell r="Q2387">
            <v>0.17163610000000001</v>
          </cell>
          <cell r="R2387">
            <v>477.505</v>
          </cell>
          <cell r="S2387">
            <v>0.77939970000000003</v>
          </cell>
          <cell r="T2387">
            <v>0.80600879999999997</v>
          </cell>
          <cell r="U2387">
            <v>51.485694921325589</v>
          </cell>
          <cell r="V2387">
            <v>6.9505394823952807E-2</v>
          </cell>
          <cell r="X2387">
            <v>2.0385068708534253</v>
          </cell>
          <cell r="Y2387">
            <v>1.5779981392408513</v>
          </cell>
          <cell r="Z2387">
            <v>1.7609573231940681</v>
          </cell>
          <cell r="AA2387">
            <v>3.941961</v>
          </cell>
          <cell r="AB2387">
            <v>1.7685150000000001</v>
          </cell>
          <cell r="AC2387">
            <v>0.62376989999999999</v>
          </cell>
          <cell r="AD2387">
            <v>2591.7639344999998</v>
          </cell>
          <cell r="AE2387">
            <v>151.50399999999999</v>
          </cell>
          <cell r="AF2387">
            <v>97.839910000000003</v>
          </cell>
        </row>
        <row r="2388">
          <cell r="A2388" t="str">
            <v>MALEORAJA - BASE1. Low Value</v>
          </cell>
          <cell r="B2388" t="str">
            <v>Gas</v>
          </cell>
          <cell r="C2388" t="str">
            <v>1. Low Value</v>
          </cell>
          <cell r="D2388" t="str">
            <v>MALEORAJA - BASE</v>
          </cell>
          <cell r="E2388" t="str">
            <v>MALEORAJA</v>
          </cell>
          <cell r="F2388" t="str">
            <v>E3. Justified for Development</v>
          </cell>
          <cell r="G2388" t="str">
            <v>PT PERTAMINA EP</v>
          </cell>
          <cell r="H2388">
            <v>19</v>
          </cell>
          <cell r="K2388">
            <v>6975</v>
          </cell>
          <cell r="L2388" t="str">
            <v/>
          </cell>
          <cell r="M2388">
            <v>0.23</v>
          </cell>
          <cell r="N2388" t="str">
            <v/>
          </cell>
          <cell r="O2388">
            <v>0</v>
          </cell>
          <cell r="P2388" t="str">
            <v/>
          </cell>
          <cell r="Q2388">
            <v>0.230322</v>
          </cell>
          <cell r="R2388">
            <v>297.399</v>
          </cell>
          <cell r="S2388">
            <v>0.79860799999999998</v>
          </cell>
          <cell r="T2388">
            <v>0.65473539999999997</v>
          </cell>
          <cell r="U2388">
            <v>35.815779379815268</v>
          </cell>
          <cell r="V2388">
            <v>4.8351098116197949E-2</v>
          </cell>
          <cell r="AA2388">
            <v>44.523359999999997</v>
          </cell>
          <cell r="AB2388">
            <v>12.989050000000001</v>
          </cell>
          <cell r="AC2388">
            <v>0.76999070000000003</v>
          </cell>
          <cell r="AD2388">
            <v>14.6298233</v>
          </cell>
          <cell r="AE2388">
            <v>74.941040000000001</v>
          </cell>
          <cell r="AF2388">
            <v>162.42920000000001</v>
          </cell>
        </row>
        <row r="2389">
          <cell r="A2389" t="str">
            <v>MALEORAJA - BASE2. Middle Value</v>
          </cell>
          <cell r="B2389" t="str">
            <v>Gas</v>
          </cell>
          <cell r="C2389" t="str">
            <v>2. Middle Value</v>
          </cell>
          <cell r="D2389" t="str">
            <v>MALEORAJA - BASE</v>
          </cell>
          <cell r="E2389" t="str">
            <v>MALEORAJA</v>
          </cell>
          <cell r="F2389" t="str">
            <v>E3. Justified for Development</v>
          </cell>
          <cell r="G2389" t="str">
            <v>PT PERTAMINA EP</v>
          </cell>
          <cell r="H2389">
            <v>21</v>
          </cell>
          <cell r="K2389">
            <v>6975</v>
          </cell>
          <cell r="L2389" t="str">
            <v/>
          </cell>
          <cell r="M2389">
            <v>0.23</v>
          </cell>
          <cell r="N2389" t="str">
            <v/>
          </cell>
          <cell r="O2389">
            <v>0</v>
          </cell>
          <cell r="P2389" t="str">
            <v/>
          </cell>
          <cell r="Q2389">
            <v>0.230322</v>
          </cell>
          <cell r="R2389">
            <v>297.399</v>
          </cell>
          <cell r="S2389">
            <v>0.79860799999999998</v>
          </cell>
          <cell r="T2389">
            <v>0.65473539999999997</v>
          </cell>
          <cell r="U2389">
            <v>35.815779379815268</v>
          </cell>
          <cell r="V2389">
            <v>4.8351098116197949E-2</v>
          </cell>
          <cell r="AA2389">
            <v>44.523359999999997</v>
          </cell>
          <cell r="AB2389">
            <v>12.989050000000001</v>
          </cell>
          <cell r="AC2389">
            <v>0.76999070000000003</v>
          </cell>
          <cell r="AD2389">
            <v>16.1698047</v>
          </cell>
          <cell r="AE2389">
            <v>74.941040000000001</v>
          </cell>
          <cell r="AF2389">
            <v>162.42920000000001</v>
          </cell>
        </row>
        <row r="2390">
          <cell r="A2390" t="str">
            <v>MALEORAJA - BASE3. High Value</v>
          </cell>
          <cell r="B2390" t="str">
            <v>Gas</v>
          </cell>
          <cell r="C2390" t="str">
            <v>3. High Value</v>
          </cell>
          <cell r="D2390" t="str">
            <v>MALEORAJA - BASE</v>
          </cell>
          <cell r="E2390" t="str">
            <v>MALEORAJA</v>
          </cell>
          <cell r="F2390" t="str">
            <v>E3. Justified for Development</v>
          </cell>
          <cell r="G2390" t="str">
            <v>PT PERTAMINA EP</v>
          </cell>
          <cell r="H2390">
            <v>21</v>
          </cell>
          <cell r="K2390">
            <v>6975</v>
          </cell>
          <cell r="L2390" t="str">
            <v/>
          </cell>
          <cell r="M2390">
            <v>0.23</v>
          </cell>
          <cell r="N2390" t="str">
            <v/>
          </cell>
          <cell r="O2390">
            <v>0</v>
          </cell>
          <cell r="P2390" t="str">
            <v/>
          </cell>
          <cell r="Q2390">
            <v>0.230322</v>
          </cell>
          <cell r="R2390">
            <v>297.399</v>
          </cell>
          <cell r="S2390">
            <v>0.79860799999999998</v>
          </cell>
          <cell r="T2390">
            <v>0.65473539999999997</v>
          </cell>
          <cell r="U2390">
            <v>35.815779379815268</v>
          </cell>
          <cell r="V2390">
            <v>4.8351098116197949E-2</v>
          </cell>
          <cell r="AA2390">
            <v>44.523359999999997</v>
          </cell>
          <cell r="AB2390">
            <v>12.989050000000001</v>
          </cell>
          <cell r="AC2390">
            <v>0.76999070000000003</v>
          </cell>
          <cell r="AD2390">
            <v>16.1698047</v>
          </cell>
          <cell r="AE2390">
            <v>74.941040000000001</v>
          </cell>
          <cell r="AF2390">
            <v>162.42920000000001</v>
          </cell>
        </row>
        <row r="2391">
          <cell r="A2391" t="str">
            <v>SISI NUBI - OPLL FUTURE3. High Value</v>
          </cell>
          <cell r="B2391" t="str">
            <v>Gas</v>
          </cell>
          <cell r="C2391" t="str">
            <v>3. High Value</v>
          </cell>
          <cell r="D2391" t="str">
            <v>SISI NUBI - OPLL FUTURE</v>
          </cell>
          <cell r="E2391" t="str">
            <v>TAMBORA</v>
          </cell>
          <cell r="F2391" t="str">
            <v>E8. Further Development Not Viable</v>
          </cell>
          <cell r="G2391" t="str">
            <v>PT PERTAMINA HULU MAHAKAM</v>
          </cell>
          <cell r="H2391">
            <v>4837</v>
          </cell>
          <cell r="K2391">
            <v>10398</v>
          </cell>
          <cell r="L2391">
            <v>88.550000000000011</v>
          </cell>
          <cell r="M2391">
            <v>0.17499999999999999</v>
          </cell>
          <cell r="N2391">
            <v>500.5</v>
          </cell>
          <cell r="P2391" t="str">
            <v/>
          </cell>
          <cell r="Q2391">
            <v>0.17163610000000001</v>
          </cell>
          <cell r="R2391">
            <v>477.505</v>
          </cell>
          <cell r="S2391">
            <v>0.77939970000000003</v>
          </cell>
          <cell r="T2391">
            <v>0.80600879999999997</v>
          </cell>
          <cell r="U2391">
            <v>51.485694921325589</v>
          </cell>
          <cell r="V2391">
            <v>6.9505394823952807E-2</v>
          </cell>
          <cell r="X2391">
            <v>2.0385068708534253</v>
          </cell>
          <cell r="Y2391">
            <v>1.5779981392408513</v>
          </cell>
          <cell r="Z2391">
            <v>1.7609573231940681</v>
          </cell>
          <cell r="AA2391">
            <v>3.941961</v>
          </cell>
          <cell r="AB2391">
            <v>1.7685150000000001</v>
          </cell>
          <cell r="AC2391">
            <v>0.62376989999999999</v>
          </cell>
          <cell r="AD2391">
            <v>3017.1750062999999</v>
          </cell>
          <cell r="AE2391">
            <v>151.50399999999999</v>
          </cell>
          <cell r="AF2391">
            <v>97.839910000000003</v>
          </cell>
        </row>
        <row r="2392">
          <cell r="A2392" t="str">
            <v>TAMBORA - OPLL FUTURE1. Low Value</v>
          </cell>
          <cell r="B2392" t="str">
            <v>Gas</v>
          </cell>
          <cell r="C2392" t="str">
            <v>1. Low Value</v>
          </cell>
          <cell r="D2392" t="str">
            <v>TAMBORA - OPLL FUTURE</v>
          </cell>
          <cell r="E2392" t="str">
            <v>TAMBORA</v>
          </cell>
          <cell r="F2392" t="str">
            <v>E8. Further Development Not Viable</v>
          </cell>
          <cell r="G2392" t="str">
            <v>PT PERTAMINA HULU MAHAKAM</v>
          </cell>
          <cell r="H2392">
            <v>1754</v>
          </cell>
          <cell r="K2392">
            <v>10398</v>
          </cell>
          <cell r="L2392">
            <v>88.550000000000011</v>
          </cell>
          <cell r="M2392">
            <v>0.17499999999999999</v>
          </cell>
          <cell r="N2392">
            <v>500.5</v>
          </cell>
          <cell r="P2392" t="str">
            <v/>
          </cell>
          <cell r="Q2392">
            <v>0.17370060000000001</v>
          </cell>
          <cell r="R2392">
            <v>478.49509999999998</v>
          </cell>
          <cell r="S2392">
            <v>0.77939970000000003</v>
          </cell>
          <cell r="T2392">
            <v>0.83676969999999995</v>
          </cell>
          <cell r="U2392">
            <v>54.205704517705811</v>
          </cell>
          <cell r="V2392">
            <v>7.3177392282863296E-2</v>
          </cell>
          <cell r="X2392">
            <v>2.0385068708534253</v>
          </cell>
          <cell r="Y2392">
            <v>1.5779981392408513</v>
          </cell>
          <cell r="Z2392">
            <v>1.7609573231940681</v>
          </cell>
          <cell r="AA2392">
            <v>1.578017</v>
          </cell>
          <cell r="AB2392">
            <v>1.76078</v>
          </cell>
          <cell r="AC2392">
            <v>0.62386350000000002</v>
          </cell>
          <cell r="AD2392">
            <v>1094.2565790000001</v>
          </cell>
          <cell r="AE2392">
            <v>65.692509999999999</v>
          </cell>
          <cell r="AF2392">
            <v>2.0444749999999998</v>
          </cell>
        </row>
        <row r="2393">
          <cell r="A2393" t="str">
            <v>TAMBORA - OPLL FUTURE2. Middle Value</v>
          </cell>
          <cell r="B2393" t="str">
            <v>Gas</v>
          </cell>
          <cell r="C2393" t="str">
            <v>2. Middle Value</v>
          </cell>
          <cell r="D2393" t="str">
            <v>TAMBORA - OPLL FUTURE</v>
          </cell>
          <cell r="E2393" t="str">
            <v>TAMBORA</v>
          </cell>
          <cell r="F2393" t="str">
            <v>E8. Further Development Not Viable</v>
          </cell>
          <cell r="G2393" t="str">
            <v>PT PERTAMINA HULU MAHAKAM</v>
          </cell>
          <cell r="H2393">
            <v>1895</v>
          </cell>
          <cell r="K2393">
            <v>10398</v>
          </cell>
          <cell r="L2393">
            <v>88.550000000000011</v>
          </cell>
          <cell r="M2393">
            <v>0.17499999999999999</v>
          </cell>
          <cell r="N2393">
            <v>500.5</v>
          </cell>
          <cell r="P2393" t="str">
            <v/>
          </cell>
          <cell r="Q2393">
            <v>0.17370060000000001</v>
          </cell>
          <cell r="R2393">
            <v>478.49509999999998</v>
          </cell>
          <cell r="S2393">
            <v>0.77939970000000003</v>
          </cell>
          <cell r="T2393">
            <v>0.83676969999999995</v>
          </cell>
          <cell r="U2393">
            <v>54.205704517705811</v>
          </cell>
          <cell r="V2393">
            <v>7.3177392282863296E-2</v>
          </cell>
          <cell r="X2393">
            <v>2.0385068708534253</v>
          </cell>
          <cell r="Y2393">
            <v>1.5779981392408513</v>
          </cell>
          <cell r="Z2393">
            <v>1.7609573231940681</v>
          </cell>
          <cell r="AA2393">
            <v>1.578017</v>
          </cell>
          <cell r="AB2393">
            <v>1.76078</v>
          </cell>
          <cell r="AC2393">
            <v>0.62386350000000002</v>
          </cell>
          <cell r="AD2393">
            <v>1182.2213325</v>
          </cell>
          <cell r="AE2393">
            <v>65.692509999999999</v>
          </cell>
          <cell r="AF2393">
            <v>2.0444749999999998</v>
          </cell>
        </row>
        <row r="2394">
          <cell r="A2394" t="str">
            <v>MINAHAKI - BASE1. Low Value</v>
          </cell>
          <cell r="B2394" t="str">
            <v>Gas</v>
          </cell>
          <cell r="C2394" t="str">
            <v>1. Low Value</v>
          </cell>
          <cell r="D2394" t="str">
            <v>MINAHAKI - BASE</v>
          </cell>
          <cell r="E2394" t="str">
            <v>MINAHAKI</v>
          </cell>
          <cell r="F2394" t="str">
            <v>E3. Justified for Development</v>
          </cell>
          <cell r="G2394" t="str">
            <v>PT PERTAMINA EP</v>
          </cell>
          <cell r="H2394">
            <v>25.39</v>
          </cell>
          <cell r="K2394">
            <v>6026</v>
          </cell>
          <cell r="L2394" t="str">
            <v/>
          </cell>
          <cell r="M2394">
            <v>0.23</v>
          </cell>
          <cell r="N2394" t="str">
            <v/>
          </cell>
          <cell r="O2394">
            <v>0</v>
          </cell>
          <cell r="P2394" t="str">
            <v/>
          </cell>
          <cell r="Q2394">
            <v>0.2210464</v>
          </cell>
          <cell r="R2394">
            <v>202.96799999999999</v>
          </cell>
          <cell r="S2394">
            <v>0.79898990000000003</v>
          </cell>
          <cell r="T2394">
            <v>0.71199279999999998</v>
          </cell>
          <cell r="U2394">
            <v>25.522776059456369</v>
          </cell>
          <cell r="V2394">
            <v>3.4455602274119437E-2</v>
          </cell>
          <cell r="AA2394">
            <v>87.464380000000006</v>
          </cell>
          <cell r="AB2394">
            <v>26.107220000000002</v>
          </cell>
          <cell r="AC2394">
            <v>0.82880010000000004</v>
          </cell>
          <cell r="AD2394">
            <v>21.043234539</v>
          </cell>
          <cell r="AE2394">
            <v>7.6815090000000001</v>
          </cell>
          <cell r="AF2394">
            <v>234.15170000000001</v>
          </cell>
        </row>
        <row r="2395">
          <cell r="A2395" t="str">
            <v>MINAHAKI - BASE2. Middle Value</v>
          </cell>
          <cell r="B2395" t="str">
            <v>Gas</v>
          </cell>
          <cell r="C2395" t="str">
            <v>2. Middle Value</v>
          </cell>
          <cell r="D2395" t="str">
            <v>MINAHAKI - BASE</v>
          </cell>
          <cell r="E2395" t="str">
            <v>MINAHAKI</v>
          </cell>
          <cell r="F2395" t="str">
            <v>E3. Justified for Development</v>
          </cell>
          <cell r="G2395" t="str">
            <v>PT PERTAMINA EP</v>
          </cell>
          <cell r="H2395">
            <v>98.91</v>
          </cell>
          <cell r="K2395">
            <v>6026</v>
          </cell>
          <cell r="L2395" t="str">
            <v/>
          </cell>
          <cell r="M2395">
            <v>0.23</v>
          </cell>
          <cell r="N2395" t="str">
            <v/>
          </cell>
          <cell r="O2395">
            <v>0</v>
          </cell>
          <cell r="P2395" t="str">
            <v/>
          </cell>
          <cell r="Q2395">
            <v>0.2210464</v>
          </cell>
          <cell r="R2395">
            <v>202.96799999999999</v>
          </cell>
          <cell r="S2395">
            <v>0.79898990000000003</v>
          </cell>
          <cell r="T2395">
            <v>0.71199279999999998</v>
          </cell>
          <cell r="U2395">
            <v>25.522776059456369</v>
          </cell>
          <cell r="V2395">
            <v>3.4455602274119437E-2</v>
          </cell>
          <cell r="AA2395">
            <v>87.464380000000006</v>
          </cell>
          <cell r="AB2395">
            <v>26.107220000000002</v>
          </cell>
          <cell r="AC2395">
            <v>0.82880010000000004</v>
          </cell>
          <cell r="AD2395">
            <v>81.976617891000004</v>
          </cell>
          <cell r="AE2395">
            <v>7.6815090000000001</v>
          </cell>
          <cell r="AF2395">
            <v>234.15170000000001</v>
          </cell>
        </row>
        <row r="2396">
          <cell r="A2396" t="str">
            <v>MINAHAKI - BASE3. High Value</v>
          </cell>
          <cell r="B2396" t="str">
            <v>Gas</v>
          </cell>
          <cell r="C2396" t="str">
            <v>3. High Value</v>
          </cell>
          <cell r="D2396" t="str">
            <v>MINAHAKI - BASE</v>
          </cell>
          <cell r="E2396" t="str">
            <v>MINAHAKI</v>
          </cell>
          <cell r="F2396" t="str">
            <v>E3. Justified for Development</v>
          </cell>
          <cell r="G2396" t="str">
            <v>PT PERTAMINA EP</v>
          </cell>
          <cell r="H2396">
            <v>98.91</v>
          </cell>
          <cell r="K2396">
            <v>6026</v>
          </cell>
          <cell r="L2396" t="str">
            <v/>
          </cell>
          <cell r="M2396">
            <v>0.23</v>
          </cell>
          <cell r="N2396" t="str">
            <v/>
          </cell>
          <cell r="O2396">
            <v>0</v>
          </cell>
          <cell r="P2396" t="str">
            <v/>
          </cell>
          <cell r="Q2396">
            <v>0.2210464</v>
          </cell>
          <cell r="R2396">
            <v>202.96799999999999</v>
          </cell>
          <cell r="S2396">
            <v>0.79898990000000003</v>
          </cell>
          <cell r="T2396">
            <v>0.71199279999999998</v>
          </cell>
          <cell r="U2396">
            <v>25.522776059456369</v>
          </cell>
          <cell r="V2396">
            <v>3.4455602274119437E-2</v>
          </cell>
          <cell r="AA2396">
            <v>87.464380000000006</v>
          </cell>
          <cell r="AB2396">
            <v>26.107220000000002</v>
          </cell>
          <cell r="AC2396">
            <v>0.82880010000000004</v>
          </cell>
          <cell r="AD2396">
            <v>81.976617891000004</v>
          </cell>
          <cell r="AE2396">
            <v>7.6815090000000001</v>
          </cell>
          <cell r="AF2396">
            <v>234.15170000000001</v>
          </cell>
        </row>
        <row r="2397">
          <cell r="A2397" t="str">
            <v>PENGEMBANGAN LAPANGAN PASIR CATANG - POFD1. Low Value</v>
          </cell>
          <cell r="B2397" t="str">
            <v>Oil-Gas</v>
          </cell>
          <cell r="C2397" t="str">
            <v>1. Low Value</v>
          </cell>
          <cell r="D2397" t="str">
            <v>PENGEMBANGAN LAPANGAN PASIR CATANG - POFD</v>
          </cell>
          <cell r="E2397" t="str">
            <v>PASIRCATANG</v>
          </cell>
          <cell r="F2397" t="str">
            <v>E3. Justified for Development</v>
          </cell>
          <cell r="G2397" t="str">
            <v>PT PERTAMINA EP</v>
          </cell>
          <cell r="H2397">
            <v>30.603999999999999</v>
          </cell>
          <cell r="K2397">
            <v>5594</v>
          </cell>
          <cell r="L2397" t="str">
            <v/>
          </cell>
          <cell r="M2397">
            <v>0.15</v>
          </cell>
          <cell r="N2397" t="str">
            <v/>
          </cell>
          <cell r="P2397" t="str">
            <v/>
          </cell>
          <cell r="Q2397">
            <v>0.15327060000000001</v>
          </cell>
          <cell r="R2397">
            <v>20.85388</v>
          </cell>
          <cell r="S2397">
            <v>0.45490999999999998</v>
          </cell>
          <cell r="T2397">
            <v>0.80313579999999996</v>
          </cell>
          <cell r="U2397">
            <v>1.1677777507732756</v>
          </cell>
          <cell r="V2397">
            <v>1.5764933105817795E-3</v>
          </cell>
          <cell r="AA2397">
            <v>39.730690000000003</v>
          </cell>
          <cell r="AB2397">
            <v>35.121009999999998</v>
          </cell>
          <cell r="AC2397">
            <v>0.31380920000000001</v>
          </cell>
          <cell r="AD2397">
            <v>9.6038167568000006</v>
          </cell>
          <cell r="AE2397">
            <v>3.752033</v>
          </cell>
          <cell r="AF2397">
            <v>33.941090000000003</v>
          </cell>
        </row>
        <row r="2398">
          <cell r="A2398" t="str">
            <v>PENGEMBANGAN LAPANGAN PASIR CATANG - POFD2. Middle Value</v>
          </cell>
          <cell r="B2398" t="str">
            <v>Oil-Gas</v>
          </cell>
          <cell r="C2398" t="str">
            <v>2. Middle Value</v>
          </cell>
          <cell r="D2398" t="str">
            <v>PENGEMBANGAN LAPANGAN PASIR CATANG - POFD</v>
          </cell>
          <cell r="E2398" t="str">
            <v>PASIRCATANG</v>
          </cell>
          <cell r="F2398" t="str">
            <v>E3. Justified for Development</v>
          </cell>
          <cell r="G2398" t="str">
            <v>PT PERTAMINA EP</v>
          </cell>
          <cell r="H2398">
            <v>30.603999999999999</v>
          </cell>
          <cell r="K2398">
            <v>5594</v>
          </cell>
          <cell r="L2398" t="str">
            <v/>
          </cell>
          <cell r="M2398">
            <v>0.15</v>
          </cell>
          <cell r="N2398" t="str">
            <v/>
          </cell>
          <cell r="P2398" t="str">
            <v/>
          </cell>
          <cell r="Q2398">
            <v>0.15327060000000001</v>
          </cell>
          <cell r="R2398">
            <v>20.85388</v>
          </cell>
          <cell r="S2398">
            <v>0.45490999999999998</v>
          </cell>
          <cell r="T2398">
            <v>0.80313579999999996</v>
          </cell>
          <cell r="U2398">
            <v>1.1677777507732756</v>
          </cell>
          <cell r="V2398">
            <v>1.5764933105817795E-3</v>
          </cell>
          <cell r="AA2398">
            <v>39.730690000000003</v>
          </cell>
          <cell r="AB2398">
            <v>35.121009999999998</v>
          </cell>
          <cell r="AC2398">
            <v>0.31380920000000001</v>
          </cell>
          <cell r="AD2398">
            <v>9.6038167568000006</v>
          </cell>
          <cell r="AE2398">
            <v>3.752033</v>
          </cell>
          <cell r="AF2398">
            <v>33.941090000000003</v>
          </cell>
        </row>
        <row r="2399">
          <cell r="A2399" t="str">
            <v>PENGEMBANGAN LAPANGAN PASIR CATANG - POFD3. High Value</v>
          </cell>
          <cell r="B2399" t="str">
            <v>Oil-Gas</v>
          </cell>
          <cell r="C2399" t="str">
            <v>3. High Value</v>
          </cell>
          <cell r="D2399" t="str">
            <v>PENGEMBANGAN LAPANGAN PASIR CATANG - POFD</v>
          </cell>
          <cell r="E2399" t="str">
            <v>PASIRCATANG</v>
          </cell>
          <cell r="F2399" t="str">
            <v>E3. Justified for Development</v>
          </cell>
          <cell r="G2399" t="str">
            <v>PT PERTAMINA EP</v>
          </cell>
          <cell r="H2399">
            <v>30.603999999999999</v>
          </cell>
          <cell r="K2399">
            <v>5594</v>
          </cell>
          <cell r="L2399" t="str">
            <v/>
          </cell>
          <cell r="M2399">
            <v>0.15</v>
          </cell>
          <cell r="N2399" t="str">
            <v/>
          </cell>
          <cell r="P2399" t="str">
            <v/>
          </cell>
          <cell r="Q2399">
            <v>0.15327060000000001</v>
          </cell>
          <cell r="R2399">
            <v>20.85388</v>
          </cell>
          <cell r="S2399">
            <v>0.45490999999999998</v>
          </cell>
          <cell r="T2399">
            <v>0.80313579999999996</v>
          </cell>
          <cell r="U2399">
            <v>1.1677777507732756</v>
          </cell>
          <cell r="V2399">
            <v>1.5764933105817795E-3</v>
          </cell>
          <cell r="AA2399">
            <v>39.730690000000003</v>
          </cell>
          <cell r="AB2399">
            <v>35.121009999999998</v>
          </cell>
          <cell r="AC2399">
            <v>0.31380920000000001</v>
          </cell>
          <cell r="AD2399">
            <v>9.6038167568000006</v>
          </cell>
          <cell r="AE2399">
            <v>3.752033</v>
          </cell>
          <cell r="AF2399">
            <v>33.941090000000003</v>
          </cell>
        </row>
        <row r="2400">
          <cell r="A2400" t="str">
            <v>PENGEMBANGAN LAPANGAN PEMATANG PANJANG POFD1. Low Value</v>
          </cell>
          <cell r="B2400" t="str">
            <v>Oil-Gas</v>
          </cell>
          <cell r="C2400" t="str">
            <v>1. Low Value</v>
          </cell>
          <cell r="D2400" t="str">
            <v>PENGEMBANGAN LAPANGAN PEMATANG PANJANG POFD</v>
          </cell>
          <cell r="E2400" t="str">
            <v>PEMATANG PANJANG</v>
          </cell>
          <cell r="F2400" t="str">
            <v>E5. Development Unclarified</v>
          </cell>
          <cell r="G2400" t="str">
            <v>PT PERTAMINA EP</v>
          </cell>
          <cell r="H2400">
            <v>1.4870000000000001</v>
          </cell>
          <cell r="Q2400">
            <v>0.2562449</v>
          </cell>
          <cell r="R2400">
            <v>130.23560000000001</v>
          </cell>
          <cell r="S2400">
            <v>0.60416950000000003</v>
          </cell>
          <cell r="T2400">
            <v>0.81277319999999997</v>
          </cell>
          <cell r="U2400">
            <v>16.387515588184737</v>
          </cell>
          <cell r="V2400">
            <v>2.2123052682516561E-2</v>
          </cell>
          <cell r="AA2400">
            <v>63.003610000000002</v>
          </cell>
          <cell r="AB2400">
            <v>26.48892</v>
          </cell>
          <cell r="AC2400">
            <v>0.32386999999999999</v>
          </cell>
          <cell r="AD2400">
            <v>0.48159468999999999</v>
          </cell>
          <cell r="AE2400">
            <v>25.679670000000002</v>
          </cell>
          <cell r="AF2400">
            <v>23.51097</v>
          </cell>
        </row>
        <row r="2401">
          <cell r="A2401" t="str">
            <v>PENGEMBANGAN LAPANGAN PEMATANG PANJANG POFD2. Middle Value</v>
          </cell>
          <cell r="B2401" t="str">
            <v>Oil-Gas</v>
          </cell>
          <cell r="C2401" t="str">
            <v>2. Middle Value</v>
          </cell>
          <cell r="D2401" t="str">
            <v>PENGEMBANGAN LAPANGAN PEMATANG PANJANG POFD</v>
          </cell>
          <cell r="E2401" t="str">
            <v>PEMATANG PANJANG</v>
          </cell>
          <cell r="F2401" t="str">
            <v>E5. Development Unclarified</v>
          </cell>
          <cell r="G2401" t="str">
            <v>PT PERTAMINA EP</v>
          </cell>
          <cell r="H2401">
            <v>1.4870000000000001</v>
          </cell>
          <cell r="Q2401">
            <v>0.2562449</v>
          </cell>
          <cell r="R2401">
            <v>130.23560000000001</v>
          </cell>
          <cell r="S2401">
            <v>0.60416950000000003</v>
          </cell>
          <cell r="T2401">
            <v>0.81277319999999997</v>
          </cell>
          <cell r="U2401">
            <v>16.387515588184737</v>
          </cell>
          <cell r="V2401">
            <v>2.2123052682516561E-2</v>
          </cell>
          <cell r="AA2401">
            <v>63.003610000000002</v>
          </cell>
          <cell r="AB2401">
            <v>26.48892</v>
          </cell>
          <cell r="AC2401">
            <v>0.32386999999999999</v>
          </cell>
          <cell r="AD2401">
            <v>0.48159468999999999</v>
          </cell>
          <cell r="AE2401">
            <v>25.679670000000002</v>
          </cell>
          <cell r="AF2401">
            <v>23.51097</v>
          </cell>
        </row>
        <row r="2402">
          <cell r="A2402" t="str">
            <v>PENGEMBANGAN LAPANGAN PEMATANG PANJANG POFD3. High Value</v>
          </cell>
          <cell r="B2402" t="str">
            <v>Oil-Gas</v>
          </cell>
          <cell r="C2402" t="str">
            <v>3. High Value</v>
          </cell>
          <cell r="D2402" t="str">
            <v>PENGEMBANGAN LAPANGAN PEMATANG PANJANG POFD</v>
          </cell>
          <cell r="E2402" t="str">
            <v>PEMATANG PANJANG</v>
          </cell>
          <cell r="F2402" t="str">
            <v>E5. Development Unclarified</v>
          </cell>
          <cell r="G2402" t="str">
            <v>PT PERTAMINA EP</v>
          </cell>
          <cell r="H2402">
            <v>1.4870000000000001</v>
          </cell>
          <cell r="Q2402">
            <v>0.2562449</v>
          </cell>
          <cell r="R2402">
            <v>130.23560000000001</v>
          </cell>
          <cell r="S2402">
            <v>0.60416950000000003</v>
          </cell>
          <cell r="T2402">
            <v>0.81277319999999997</v>
          </cell>
          <cell r="U2402">
            <v>16.387515588184737</v>
          </cell>
          <cell r="V2402">
            <v>2.2123052682516561E-2</v>
          </cell>
          <cell r="AA2402">
            <v>63.003610000000002</v>
          </cell>
          <cell r="AB2402">
            <v>26.48892</v>
          </cell>
          <cell r="AC2402">
            <v>0.32386999999999999</v>
          </cell>
          <cell r="AD2402">
            <v>0.48159468999999999</v>
          </cell>
          <cell r="AE2402">
            <v>25.679670000000002</v>
          </cell>
          <cell r="AF2402">
            <v>23.51097</v>
          </cell>
        </row>
        <row r="2403">
          <cell r="A2403" t="str">
            <v>TAMBORA - OPLL FUTURE3. High Value</v>
          </cell>
          <cell r="B2403" t="str">
            <v>Gas</v>
          </cell>
          <cell r="C2403" t="str">
            <v>3. High Value</v>
          </cell>
          <cell r="D2403" t="str">
            <v>TAMBORA - OPLL FUTURE</v>
          </cell>
          <cell r="E2403" t="str">
            <v>TAMBORA</v>
          </cell>
          <cell r="F2403" t="str">
            <v>E8. Further Development Not Viable</v>
          </cell>
          <cell r="G2403" t="str">
            <v>PT PERTAMINA HULU MAHAKAM</v>
          </cell>
          <cell r="H2403">
            <v>1895</v>
          </cell>
          <cell r="K2403">
            <v>10398</v>
          </cell>
          <cell r="L2403">
            <v>88.550000000000011</v>
          </cell>
          <cell r="M2403">
            <v>0.17499999999999999</v>
          </cell>
          <cell r="N2403">
            <v>500.5</v>
          </cell>
          <cell r="P2403" t="str">
            <v/>
          </cell>
          <cell r="Q2403">
            <v>0.17370060000000001</v>
          </cell>
          <cell r="R2403">
            <v>478.49509999999998</v>
          </cell>
          <cell r="S2403">
            <v>0.77939970000000003</v>
          </cell>
          <cell r="T2403">
            <v>0.83676969999999995</v>
          </cell>
          <cell r="U2403">
            <v>54.205704517705811</v>
          </cell>
          <cell r="V2403">
            <v>7.3177392282863296E-2</v>
          </cell>
          <cell r="X2403">
            <v>2.0385068708534253</v>
          </cell>
          <cell r="Y2403">
            <v>1.5779981392408513</v>
          </cell>
          <cell r="Z2403">
            <v>1.7609573231940681</v>
          </cell>
          <cell r="AA2403">
            <v>1.578017</v>
          </cell>
          <cell r="AB2403">
            <v>1.76078</v>
          </cell>
          <cell r="AC2403">
            <v>0.62386350000000002</v>
          </cell>
          <cell r="AD2403">
            <v>1182.2213325</v>
          </cell>
          <cell r="AE2403">
            <v>65.692509999999999</v>
          </cell>
          <cell r="AF2403">
            <v>2.0444749999999998</v>
          </cell>
        </row>
        <row r="2404">
          <cell r="A2404" t="str">
            <v>TAMBORA - BASE1. Low Value</v>
          </cell>
          <cell r="B2404" t="str">
            <v>Gas</v>
          </cell>
          <cell r="C2404" t="str">
            <v>1. Low Value</v>
          </cell>
          <cell r="D2404" t="str">
            <v>TAMBORA - BASE</v>
          </cell>
          <cell r="E2404" t="str">
            <v>TAMBORA</v>
          </cell>
          <cell r="F2404" t="str">
            <v>E0. On Production</v>
          </cell>
          <cell r="G2404" t="str">
            <v>PT PERTAMINA HULU MAHAKAM</v>
          </cell>
          <cell r="H2404">
            <v>1754</v>
          </cell>
          <cell r="K2404">
            <v>10398</v>
          </cell>
          <cell r="L2404">
            <v>88.550000000000011</v>
          </cell>
          <cell r="M2404">
            <v>0.17499999999999999</v>
          </cell>
          <cell r="N2404">
            <v>500.5</v>
          </cell>
          <cell r="P2404" t="str">
            <v/>
          </cell>
          <cell r="Q2404">
            <v>0.17370060000000001</v>
          </cell>
          <cell r="R2404">
            <v>478.49509999999998</v>
          </cell>
          <cell r="S2404">
            <v>0.77939970000000003</v>
          </cell>
          <cell r="T2404">
            <v>0.83676969999999995</v>
          </cell>
          <cell r="U2404">
            <v>54.205704517705811</v>
          </cell>
          <cell r="V2404">
            <v>7.3177392282863296E-2</v>
          </cell>
          <cell r="X2404">
            <v>2.0385068708534253</v>
          </cell>
          <cell r="Y2404">
            <v>1.5779981392408513</v>
          </cell>
          <cell r="Z2404">
            <v>1.7609573231940681</v>
          </cell>
          <cell r="AA2404">
            <v>1.578017</v>
          </cell>
          <cell r="AB2404">
            <v>1.76078</v>
          </cell>
          <cell r="AC2404">
            <v>0.62386350000000002</v>
          </cell>
          <cell r="AD2404">
            <v>1094.2565790000001</v>
          </cell>
          <cell r="AE2404">
            <v>65.692509999999999</v>
          </cell>
          <cell r="AF2404">
            <v>2.0378280000000002</v>
          </cell>
        </row>
        <row r="2405">
          <cell r="A2405" t="str">
            <v>TAMBORA - BASE2. Middle Value</v>
          </cell>
          <cell r="B2405" t="str">
            <v>Gas</v>
          </cell>
          <cell r="C2405" t="str">
            <v>2. Middle Value</v>
          </cell>
          <cell r="D2405" t="str">
            <v>TAMBORA - BASE</v>
          </cell>
          <cell r="E2405" t="str">
            <v>TAMBORA</v>
          </cell>
          <cell r="F2405" t="str">
            <v>E0. On Production</v>
          </cell>
          <cell r="G2405" t="str">
            <v>PT PERTAMINA HULU MAHAKAM</v>
          </cell>
          <cell r="H2405">
            <v>1895</v>
          </cell>
          <cell r="K2405">
            <v>10398</v>
          </cell>
          <cell r="L2405">
            <v>88.550000000000011</v>
          </cell>
          <cell r="M2405">
            <v>0.17499999999999999</v>
          </cell>
          <cell r="N2405">
            <v>500.5</v>
          </cell>
          <cell r="P2405" t="str">
            <v/>
          </cell>
          <cell r="Q2405">
            <v>0.17370060000000001</v>
          </cell>
          <cell r="R2405">
            <v>478.49509999999998</v>
          </cell>
          <cell r="S2405">
            <v>0.77939970000000003</v>
          </cell>
          <cell r="T2405">
            <v>0.83676969999999995</v>
          </cell>
          <cell r="U2405">
            <v>54.205704517705811</v>
          </cell>
          <cell r="V2405">
            <v>7.3177392282863296E-2</v>
          </cell>
          <cell r="X2405">
            <v>2.0385068708534253</v>
          </cell>
          <cell r="Y2405">
            <v>1.5779981392408513</v>
          </cell>
          <cell r="Z2405">
            <v>1.7609573231940681</v>
          </cell>
          <cell r="AA2405">
            <v>1.578017</v>
          </cell>
          <cell r="AB2405">
            <v>1.76078</v>
          </cell>
          <cell r="AC2405">
            <v>0.62386350000000002</v>
          </cell>
          <cell r="AD2405">
            <v>1182.2213325</v>
          </cell>
          <cell r="AE2405">
            <v>65.692509999999999</v>
          </cell>
          <cell r="AF2405">
            <v>2.0378280000000002</v>
          </cell>
        </row>
        <row r="2406">
          <cell r="A2406" t="str">
            <v>PENGEMBANGAN LAPANGAN SALAWATI N POFD1. Low Value</v>
          </cell>
          <cell r="B2406" t="str">
            <v>Gas</v>
          </cell>
          <cell r="C2406" t="str">
            <v>1. Low Value</v>
          </cell>
          <cell r="D2406" t="str">
            <v>PENGEMBANGAN LAPANGAN SALAWATI N POFD</v>
          </cell>
          <cell r="E2406" t="str">
            <v>SALAWATI N</v>
          </cell>
          <cell r="F2406" t="str">
            <v>E3. Justified for Development</v>
          </cell>
          <cell r="G2406" t="str">
            <v>PT PERTAMINA EP</v>
          </cell>
          <cell r="H2406">
            <v>45.6</v>
          </cell>
          <cell r="K2406">
            <v>9331</v>
          </cell>
          <cell r="L2406">
            <v>102</v>
          </cell>
          <cell r="M2406">
            <v>0.12300000000000001</v>
          </cell>
          <cell r="N2406" t="str">
            <v/>
          </cell>
          <cell r="P2406">
            <v>0.65300000000000002</v>
          </cell>
          <cell r="Q2406">
            <v>0.126997</v>
          </cell>
          <cell r="R2406">
            <v>250.5103</v>
          </cell>
          <cell r="S2406">
            <v>0.57010740000000004</v>
          </cell>
          <cell r="T2406">
            <v>0.65342029999999995</v>
          </cell>
          <cell r="U2406">
            <v>11.851364346802656</v>
          </cell>
          <cell r="V2406">
            <v>1.5999274349618273E-2</v>
          </cell>
          <cell r="AA2406">
            <v>132.63640000000001</v>
          </cell>
          <cell r="AB2406">
            <v>38.891219999999997</v>
          </cell>
          <cell r="AC2406">
            <v>0.58115300000000003</v>
          </cell>
          <cell r="AD2406">
            <v>26.500576800000001</v>
          </cell>
          <cell r="AE2406">
            <v>56.748950000000001</v>
          </cell>
          <cell r="AF2406">
            <v>61.466380000000001</v>
          </cell>
        </row>
        <row r="2407">
          <cell r="A2407" t="str">
            <v>PENGEMBANGAN LAPANGAN SALAWATI N POFD2. Middle Value</v>
          </cell>
          <cell r="B2407" t="str">
            <v>Gas</v>
          </cell>
          <cell r="C2407" t="str">
            <v>2. Middle Value</v>
          </cell>
          <cell r="D2407" t="str">
            <v>PENGEMBANGAN LAPANGAN SALAWATI N POFD</v>
          </cell>
          <cell r="E2407" t="str">
            <v>SALAWATI N</v>
          </cell>
          <cell r="F2407" t="str">
            <v>E3. Justified for Development</v>
          </cell>
          <cell r="G2407" t="str">
            <v>PT PERTAMINA EP</v>
          </cell>
          <cell r="H2407">
            <v>45.6</v>
          </cell>
          <cell r="K2407">
            <v>9331</v>
          </cell>
          <cell r="L2407">
            <v>102</v>
          </cell>
          <cell r="M2407">
            <v>0.12300000000000001</v>
          </cell>
          <cell r="N2407" t="str">
            <v/>
          </cell>
          <cell r="P2407">
            <v>0.65300000000000002</v>
          </cell>
          <cell r="Q2407">
            <v>0.126997</v>
          </cell>
          <cell r="R2407">
            <v>250.5103</v>
          </cell>
          <cell r="S2407">
            <v>0.57010740000000004</v>
          </cell>
          <cell r="T2407">
            <v>0.65342029999999995</v>
          </cell>
          <cell r="U2407">
            <v>11.851364346802656</v>
          </cell>
          <cell r="V2407">
            <v>1.5999274349618273E-2</v>
          </cell>
          <cell r="AA2407">
            <v>132.63640000000001</v>
          </cell>
          <cell r="AB2407">
            <v>38.891219999999997</v>
          </cell>
          <cell r="AC2407">
            <v>0.58115300000000003</v>
          </cell>
          <cell r="AD2407">
            <v>26.500576800000001</v>
          </cell>
          <cell r="AE2407">
            <v>56.748950000000001</v>
          </cell>
          <cell r="AF2407">
            <v>61.466380000000001</v>
          </cell>
        </row>
        <row r="2408">
          <cell r="A2408" t="str">
            <v>PENGEMBANGAN LAPANGAN SALAWATI N POFD3. High Value</v>
          </cell>
          <cell r="B2408" t="str">
            <v>Gas</v>
          </cell>
          <cell r="C2408" t="str">
            <v>3. High Value</v>
          </cell>
          <cell r="D2408" t="str">
            <v>PENGEMBANGAN LAPANGAN SALAWATI N POFD</v>
          </cell>
          <cell r="E2408" t="str">
            <v>SALAWATI N</v>
          </cell>
          <cell r="F2408" t="str">
            <v>E3. Justified for Development</v>
          </cell>
          <cell r="G2408" t="str">
            <v>PT PERTAMINA EP</v>
          </cell>
          <cell r="H2408">
            <v>45.6</v>
          </cell>
          <cell r="K2408">
            <v>9331</v>
          </cell>
          <cell r="L2408">
            <v>102</v>
          </cell>
          <cell r="M2408">
            <v>0.12300000000000001</v>
          </cell>
          <cell r="N2408" t="str">
            <v/>
          </cell>
          <cell r="P2408">
            <v>0.65300000000000002</v>
          </cell>
          <cell r="Q2408">
            <v>0.126997</v>
          </cell>
          <cell r="R2408">
            <v>250.5103</v>
          </cell>
          <cell r="S2408">
            <v>0.57010740000000004</v>
          </cell>
          <cell r="T2408">
            <v>0.65342029999999995</v>
          </cell>
          <cell r="U2408">
            <v>11.851364346802656</v>
          </cell>
          <cell r="V2408">
            <v>1.5999274349618273E-2</v>
          </cell>
          <cell r="AA2408">
            <v>132.63640000000001</v>
          </cell>
          <cell r="AB2408">
            <v>38.891219999999997</v>
          </cell>
          <cell r="AC2408">
            <v>0.58115300000000003</v>
          </cell>
          <cell r="AD2408">
            <v>26.500576800000001</v>
          </cell>
          <cell r="AE2408">
            <v>56.748950000000001</v>
          </cell>
          <cell r="AF2408">
            <v>61.466380000000001</v>
          </cell>
        </row>
        <row r="2409">
          <cell r="A2409" t="str">
            <v>PENGEMBANGAN LAPANGAN  SAMBUTAN - POFD PHASE-21. Low Value</v>
          </cell>
          <cell r="B2409" t="str">
            <v>Oil-Gas</v>
          </cell>
          <cell r="C2409" t="str">
            <v>1. Low Value</v>
          </cell>
          <cell r="D2409" t="str">
            <v>PENGEMBANGAN LAPANGAN  SAMBUTAN - POFD PHASE-2</v>
          </cell>
          <cell r="E2409" t="str">
            <v>SAMBUTAN</v>
          </cell>
          <cell r="F2409" t="str">
            <v>E3. Justified for Development</v>
          </cell>
          <cell r="G2409" t="str">
            <v>PT PERTAMINA EP</v>
          </cell>
          <cell r="H2409">
            <v>23.282</v>
          </cell>
          <cell r="K2409">
            <v>656</v>
          </cell>
          <cell r="L2409" t="str">
            <v/>
          </cell>
          <cell r="N2409" t="str">
            <v/>
          </cell>
          <cell r="P2409" t="str">
            <v/>
          </cell>
          <cell r="Q2409">
            <v>0.29261939999999997</v>
          </cell>
          <cell r="R2409">
            <v>306.60579999999999</v>
          </cell>
          <cell r="S2409">
            <v>0.66463989999999995</v>
          </cell>
          <cell r="T2409">
            <v>0.84501139999999997</v>
          </cell>
          <cell r="U2409">
            <v>50.388619378447224</v>
          </cell>
          <cell r="V2409">
            <v>6.8024349091230674E-2</v>
          </cell>
          <cell r="X2409">
            <v>25.903553918989985</v>
          </cell>
          <cell r="Y2409">
            <v>19.445108725880441</v>
          </cell>
          <cell r="Z2409">
            <v>38.286046095363062</v>
          </cell>
          <cell r="AA2409">
            <v>19.501570000000001</v>
          </cell>
          <cell r="AB2409">
            <v>38.751309999999997</v>
          </cell>
          <cell r="AC2409">
            <v>0.2846687</v>
          </cell>
          <cell r="AD2409">
            <v>6.6276566733999998</v>
          </cell>
          <cell r="AE2409">
            <v>9.1172090000000008</v>
          </cell>
          <cell r="AF2409">
            <v>25.973299999999998</v>
          </cell>
        </row>
        <row r="2410">
          <cell r="A2410" t="str">
            <v>PENGEMBANGAN LAPANGAN  SAMBUTAN - POFD PHASE-22. Middle Value</v>
          </cell>
          <cell r="B2410" t="str">
            <v>Oil-Gas</v>
          </cell>
          <cell r="C2410" t="str">
            <v>2. Middle Value</v>
          </cell>
          <cell r="D2410" t="str">
            <v>PENGEMBANGAN LAPANGAN  SAMBUTAN - POFD PHASE-2</v>
          </cell>
          <cell r="E2410" t="str">
            <v>SAMBUTAN</v>
          </cell>
          <cell r="F2410" t="str">
            <v>E3. Justified for Development</v>
          </cell>
          <cell r="G2410" t="str">
            <v>PT PERTAMINA EP</v>
          </cell>
          <cell r="H2410">
            <v>33.570999999999998</v>
          </cell>
          <cell r="K2410">
            <v>656</v>
          </cell>
          <cell r="L2410" t="str">
            <v/>
          </cell>
          <cell r="N2410" t="str">
            <v/>
          </cell>
          <cell r="P2410" t="str">
            <v/>
          </cell>
          <cell r="Q2410">
            <v>0.29261939999999997</v>
          </cell>
          <cell r="R2410">
            <v>306.60579999999999</v>
          </cell>
          <cell r="S2410">
            <v>0.66463989999999995</v>
          </cell>
          <cell r="T2410">
            <v>0.84501139999999997</v>
          </cell>
          <cell r="U2410">
            <v>50.388619378447224</v>
          </cell>
          <cell r="V2410">
            <v>6.8024349091230674E-2</v>
          </cell>
          <cell r="X2410">
            <v>25.903553918989985</v>
          </cell>
          <cell r="Y2410">
            <v>19.445108725880441</v>
          </cell>
          <cell r="Z2410">
            <v>38.286046095363062</v>
          </cell>
          <cell r="AA2410">
            <v>19.501570000000001</v>
          </cell>
          <cell r="AB2410">
            <v>38.751309999999997</v>
          </cell>
          <cell r="AC2410">
            <v>0.2846687</v>
          </cell>
          <cell r="AD2410">
            <v>9.5566129276999998</v>
          </cell>
          <cell r="AE2410">
            <v>9.1172090000000008</v>
          </cell>
          <cell r="AF2410">
            <v>25.973299999999998</v>
          </cell>
        </row>
        <row r="2411">
          <cell r="A2411" t="str">
            <v>PENGEMBANGAN LAPANGAN  SAMBUTAN - POFD PHASE-23. High Value</v>
          </cell>
          <cell r="B2411" t="str">
            <v>Oil-Gas</v>
          </cell>
          <cell r="C2411" t="str">
            <v>3. High Value</v>
          </cell>
          <cell r="D2411" t="str">
            <v>PENGEMBANGAN LAPANGAN  SAMBUTAN - POFD PHASE-2</v>
          </cell>
          <cell r="E2411" t="str">
            <v>SAMBUTAN</v>
          </cell>
          <cell r="F2411" t="str">
            <v>E3. Justified for Development</v>
          </cell>
          <cell r="G2411" t="str">
            <v>PT PERTAMINA EP</v>
          </cell>
          <cell r="H2411">
            <v>41.542999999999999</v>
          </cell>
          <cell r="K2411">
            <v>656</v>
          </cell>
          <cell r="L2411" t="str">
            <v/>
          </cell>
          <cell r="N2411" t="str">
            <v/>
          </cell>
          <cell r="P2411" t="str">
            <v/>
          </cell>
          <cell r="Q2411">
            <v>0.29261939999999997</v>
          </cell>
          <cell r="R2411">
            <v>306.60579999999999</v>
          </cell>
          <cell r="S2411">
            <v>0.66463989999999995</v>
          </cell>
          <cell r="T2411">
            <v>0.84501139999999997</v>
          </cell>
          <cell r="U2411">
            <v>50.388619378447224</v>
          </cell>
          <cell r="V2411">
            <v>6.8024349091230674E-2</v>
          </cell>
          <cell r="X2411">
            <v>25.903553918989985</v>
          </cell>
          <cell r="Y2411">
            <v>19.445108725880441</v>
          </cell>
          <cell r="Z2411">
            <v>38.286046095363062</v>
          </cell>
          <cell r="AA2411">
            <v>19.501570000000001</v>
          </cell>
          <cell r="AB2411">
            <v>38.751309999999997</v>
          </cell>
          <cell r="AC2411">
            <v>0.2846687</v>
          </cell>
          <cell r="AD2411">
            <v>11.825991804099999</v>
          </cell>
          <cell r="AE2411">
            <v>9.1172090000000008</v>
          </cell>
          <cell r="AF2411">
            <v>25.973299999999998</v>
          </cell>
        </row>
        <row r="2412">
          <cell r="A2412" t="str">
            <v>TAMBORA - BASE3. High Value</v>
          </cell>
          <cell r="B2412" t="str">
            <v>Gas</v>
          </cell>
          <cell r="C2412" t="str">
            <v>3. High Value</v>
          </cell>
          <cell r="D2412" t="str">
            <v>TAMBORA - BASE</v>
          </cell>
          <cell r="E2412" t="str">
            <v>TAMBORA</v>
          </cell>
          <cell r="F2412" t="str">
            <v>E0. On Production</v>
          </cell>
          <cell r="G2412" t="str">
            <v>PT PERTAMINA HULU MAHAKAM</v>
          </cell>
          <cell r="H2412">
            <v>1895</v>
          </cell>
          <cell r="K2412">
            <v>10398</v>
          </cell>
          <cell r="L2412">
            <v>88.550000000000011</v>
          </cell>
          <cell r="M2412">
            <v>0.17499999999999999</v>
          </cell>
          <cell r="N2412">
            <v>500.5</v>
          </cell>
          <cell r="P2412" t="str">
            <v/>
          </cell>
          <cell r="Q2412">
            <v>0.17370060000000001</v>
          </cell>
          <cell r="R2412">
            <v>478.49509999999998</v>
          </cell>
          <cell r="S2412">
            <v>0.77939970000000003</v>
          </cell>
          <cell r="T2412">
            <v>0.83676969999999995</v>
          </cell>
          <cell r="U2412">
            <v>54.205704517705811</v>
          </cell>
          <cell r="V2412">
            <v>7.3177392282863296E-2</v>
          </cell>
          <cell r="X2412">
            <v>2.0385068708534253</v>
          </cell>
          <cell r="Y2412">
            <v>1.5779981392408513</v>
          </cell>
          <cell r="Z2412">
            <v>1.7609573231940681</v>
          </cell>
          <cell r="AA2412">
            <v>1.578017</v>
          </cell>
          <cell r="AB2412">
            <v>1.76078</v>
          </cell>
          <cell r="AC2412">
            <v>0.62386350000000002</v>
          </cell>
          <cell r="AD2412">
            <v>1182.2213325</v>
          </cell>
          <cell r="AE2412">
            <v>65.692509999999999</v>
          </cell>
          <cell r="AF2412">
            <v>2.0378280000000002</v>
          </cell>
        </row>
        <row r="2413">
          <cell r="A2413" t="str">
            <v>TAMBORA - OPLL 11. Low Value</v>
          </cell>
          <cell r="B2413" t="str">
            <v>Gas</v>
          </cell>
          <cell r="C2413" t="str">
            <v>1. Low Value</v>
          </cell>
          <cell r="D2413" t="str">
            <v>TAMBORA - OPLL 1</v>
          </cell>
          <cell r="E2413" t="str">
            <v>TAMBORA</v>
          </cell>
          <cell r="F2413" t="str">
            <v>E2. Under Development</v>
          </cell>
          <cell r="G2413" t="str">
            <v>PT PERTAMINA HULU MAHAKAM</v>
          </cell>
          <cell r="H2413">
            <v>1754</v>
          </cell>
          <cell r="K2413">
            <v>10398</v>
          </cell>
          <cell r="L2413">
            <v>88.550000000000011</v>
          </cell>
          <cell r="M2413">
            <v>0.17499999999999999</v>
          </cell>
          <cell r="N2413">
            <v>500.5</v>
          </cell>
          <cell r="P2413" t="str">
            <v/>
          </cell>
          <cell r="Q2413">
            <v>0.17370060000000001</v>
          </cell>
          <cell r="R2413">
            <v>478.49509999999998</v>
          </cell>
          <cell r="S2413">
            <v>0.77939970000000003</v>
          </cell>
          <cell r="T2413">
            <v>0.83676969999999995</v>
          </cell>
          <cell r="U2413">
            <v>54.205704517705811</v>
          </cell>
          <cell r="V2413">
            <v>7.3177392282863296E-2</v>
          </cell>
          <cell r="X2413">
            <v>2.0385068708534253</v>
          </cell>
          <cell r="Y2413">
            <v>1.5779981392408513</v>
          </cell>
          <cell r="Z2413">
            <v>1.7609573231940681</v>
          </cell>
          <cell r="AA2413">
            <v>1.578017</v>
          </cell>
          <cell r="AB2413">
            <v>1.76078</v>
          </cell>
          <cell r="AC2413">
            <v>0.62386350000000002</v>
          </cell>
          <cell r="AD2413">
            <v>1094.2565790000001</v>
          </cell>
          <cell r="AE2413">
            <v>65.692509999999999</v>
          </cell>
          <cell r="AF2413">
            <v>2.0378280000000002</v>
          </cell>
        </row>
        <row r="2414">
          <cell r="A2414" t="str">
            <v>TAMBORA - OPLL 12. Middle Value</v>
          </cell>
          <cell r="B2414" t="str">
            <v>Gas</v>
          </cell>
          <cell r="C2414" t="str">
            <v>2. Middle Value</v>
          </cell>
          <cell r="D2414" t="str">
            <v>TAMBORA - OPLL 1</v>
          </cell>
          <cell r="E2414" t="str">
            <v>TAMBORA</v>
          </cell>
          <cell r="F2414" t="str">
            <v>E2. Under Development</v>
          </cell>
          <cell r="G2414" t="str">
            <v>PT PERTAMINA HULU MAHAKAM</v>
          </cell>
          <cell r="H2414">
            <v>1895</v>
          </cell>
          <cell r="K2414">
            <v>10398</v>
          </cell>
          <cell r="L2414">
            <v>88.550000000000011</v>
          </cell>
          <cell r="M2414">
            <v>0.17499999999999999</v>
          </cell>
          <cell r="N2414">
            <v>500.5</v>
          </cell>
          <cell r="P2414" t="str">
            <v/>
          </cell>
          <cell r="Q2414">
            <v>0.17370060000000001</v>
          </cell>
          <cell r="R2414">
            <v>478.49509999999998</v>
          </cell>
          <cell r="S2414">
            <v>0.77939970000000003</v>
          </cell>
          <cell r="T2414">
            <v>0.83676969999999995</v>
          </cell>
          <cell r="U2414">
            <v>54.205704517705811</v>
          </cell>
          <cell r="V2414">
            <v>7.3177392282863296E-2</v>
          </cell>
          <cell r="X2414">
            <v>2.0385068708534253</v>
          </cell>
          <cell r="Y2414">
            <v>1.5779981392408513</v>
          </cell>
          <cell r="Z2414">
            <v>1.7609573231940681</v>
          </cell>
          <cell r="AA2414">
            <v>1.578017</v>
          </cell>
          <cell r="AB2414">
            <v>1.76078</v>
          </cell>
          <cell r="AC2414">
            <v>0.62386350000000002</v>
          </cell>
          <cell r="AD2414">
            <v>1182.2213325</v>
          </cell>
          <cell r="AE2414">
            <v>65.692509999999999</v>
          </cell>
          <cell r="AF2414">
            <v>2.0378280000000002</v>
          </cell>
        </row>
        <row r="2415">
          <cell r="A2415" t="str">
            <v>PENGEMBANGAN LAPANGAN SIMPANG TUAN - POD1. Low Value</v>
          </cell>
          <cell r="B2415" t="str">
            <v>Gas</v>
          </cell>
          <cell r="C2415" t="str">
            <v>1. Low Value</v>
          </cell>
          <cell r="D2415" t="str">
            <v>PENGEMBANGAN LAPANGAN SIMPANG TUAN - POD</v>
          </cell>
          <cell r="E2415" t="str">
            <v>SIMPANG TUAN</v>
          </cell>
          <cell r="F2415" t="str">
            <v>E3. Justified for Development</v>
          </cell>
          <cell r="G2415" t="str">
            <v>PT PERTAMINA EP</v>
          </cell>
          <cell r="H2415">
            <v>13.308</v>
          </cell>
          <cell r="K2415">
            <v>2103</v>
          </cell>
          <cell r="L2415" t="str">
            <v/>
          </cell>
          <cell r="M2415">
            <v>0.28000000000000003</v>
          </cell>
          <cell r="N2415">
            <v>250</v>
          </cell>
          <cell r="P2415" t="str">
            <v/>
          </cell>
          <cell r="Q2415">
            <v>0.26774419999999999</v>
          </cell>
          <cell r="R2415">
            <v>192.44720000000001</v>
          </cell>
          <cell r="S2415">
            <v>0.68084199999999995</v>
          </cell>
          <cell r="T2415">
            <v>0.76155360000000005</v>
          </cell>
          <cell r="U2415">
            <v>26.716433561727118</v>
          </cell>
          <cell r="V2415">
            <v>3.6067033101782928E-2</v>
          </cell>
          <cell r="AA2415">
            <v>32.910789999999999</v>
          </cell>
          <cell r="AB2415">
            <v>7.0080650000000002</v>
          </cell>
          <cell r="AC2415">
            <v>0.64068899999999995</v>
          </cell>
          <cell r="AD2415">
            <v>8.526289212</v>
          </cell>
          <cell r="AE2415">
            <v>0.35849779999999998</v>
          </cell>
          <cell r="AF2415">
            <v>12.415229999999999</v>
          </cell>
        </row>
        <row r="2416">
          <cell r="A2416" t="str">
            <v>PENGEMBANGAN LAPANGAN SIMPANG TUAN - POD2. Middle Value</v>
          </cell>
          <cell r="B2416" t="str">
            <v>Gas</v>
          </cell>
          <cell r="C2416" t="str">
            <v>2. Middle Value</v>
          </cell>
          <cell r="D2416" t="str">
            <v>PENGEMBANGAN LAPANGAN SIMPANG TUAN - POD</v>
          </cell>
          <cell r="E2416" t="str">
            <v>SIMPANG TUAN</v>
          </cell>
          <cell r="F2416" t="str">
            <v>E3. Justified for Development</v>
          </cell>
          <cell r="G2416" t="str">
            <v>PT PERTAMINA EP</v>
          </cell>
          <cell r="H2416">
            <v>16.388000000000002</v>
          </cell>
          <cell r="K2416">
            <v>2103</v>
          </cell>
          <cell r="L2416" t="str">
            <v/>
          </cell>
          <cell r="M2416">
            <v>0.28000000000000003</v>
          </cell>
          <cell r="N2416">
            <v>250</v>
          </cell>
          <cell r="P2416" t="str">
            <v/>
          </cell>
          <cell r="Q2416">
            <v>0.26774419999999999</v>
          </cell>
          <cell r="R2416">
            <v>192.44720000000001</v>
          </cell>
          <cell r="S2416">
            <v>0.68084199999999995</v>
          </cell>
          <cell r="T2416">
            <v>0.76155360000000005</v>
          </cell>
          <cell r="U2416">
            <v>26.716433561727118</v>
          </cell>
          <cell r="V2416">
            <v>3.6067033101782928E-2</v>
          </cell>
          <cell r="AA2416">
            <v>32.910789999999999</v>
          </cell>
          <cell r="AB2416">
            <v>7.0080650000000002</v>
          </cell>
          <cell r="AC2416">
            <v>0.64068899999999995</v>
          </cell>
          <cell r="AD2416">
            <v>10.499611332000001</v>
          </cell>
          <cell r="AE2416">
            <v>0.35849779999999998</v>
          </cell>
          <cell r="AF2416">
            <v>12.415229999999999</v>
          </cell>
        </row>
        <row r="2417">
          <cell r="A2417" t="str">
            <v>PENGEMBANGAN LAPANGAN SIMPANG TUAN - POD3. High Value</v>
          </cell>
          <cell r="B2417" t="str">
            <v>Gas</v>
          </cell>
          <cell r="C2417" t="str">
            <v>3. High Value</v>
          </cell>
          <cell r="D2417" t="str">
            <v>PENGEMBANGAN LAPANGAN SIMPANG TUAN - POD</v>
          </cell>
          <cell r="E2417" t="str">
            <v>SIMPANG TUAN</v>
          </cell>
          <cell r="F2417" t="str">
            <v>E3. Justified for Development</v>
          </cell>
          <cell r="G2417" t="str">
            <v>PT PERTAMINA EP</v>
          </cell>
          <cell r="H2417">
            <v>43.488999999999997</v>
          </cell>
          <cell r="K2417">
            <v>2103</v>
          </cell>
          <cell r="L2417" t="str">
            <v/>
          </cell>
          <cell r="M2417">
            <v>0.28000000000000003</v>
          </cell>
          <cell r="N2417">
            <v>250</v>
          </cell>
          <cell r="P2417" t="str">
            <v/>
          </cell>
          <cell r="Q2417">
            <v>0.26774419999999999</v>
          </cell>
          <cell r="R2417">
            <v>192.44720000000001</v>
          </cell>
          <cell r="S2417">
            <v>0.68084199999999995</v>
          </cell>
          <cell r="T2417">
            <v>0.76155360000000005</v>
          </cell>
          <cell r="U2417">
            <v>26.716433561727118</v>
          </cell>
          <cell r="V2417">
            <v>3.6067033101782928E-2</v>
          </cell>
          <cell r="AA2417">
            <v>32.910789999999999</v>
          </cell>
          <cell r="AB2417">
            <v>7.0080650000000002</v>
          </cell>
          <cell r="AC2417">
            <v>0.64068899999999995</v>
          </cell>
          <cell r="AD2417">
            <v>27.862923920999997</v>
          </cell>
          <cell r="AE2417">
            <v>0.35849779999999998</v>
          </cell>
          <cell r="AF2417">
            <v>12.415229999999999</v>
          </cell>
        </row>
        <row r="2418">
          <cell r="A2418" t="str">
            <v>TAMBORA - OPLL 13. High Value</v>
          </cell>
          <cell r="B2418" t="str">
            <v>Gas</v>
          </cell>
          <cell r="C2418" t="str">
            <v>3. High Value</v>
          </cell>
          <cell r="D2418" t="str">
            <v>TAMBORA - OPLL 1</v>
          </cell>
          <cell r="E2418" t="str">
            <v>TAMBORA</v>
          </cell>
          <cell r="F2418" t="str">
            <v>E2. Under Development</v>
          </cell>
          <cell r="G2418" t="str">
            <v>PT PERTAMINA HULU MAHAKAM</v>
          </cell>
          <cell r="H2418">
            <v>1895</v>
          </cell>
          <cell r="K2418">
            <v>10398</v>
          </cell>
          <cell r="L2418">
            <v>88.550000000000011</v>
          </cell>
          <cell r="M2418">
            <v>0.17499999999999999</v>
          </cell>
          <cell r="N2418">
            <v>500.5</v>
          </cell>
          <cell r="P2418" t="str">
            <v/>
          </cell>
          <cell r="Q2418">
            <v>0.17370060000000001</v>
          </cell>
          <cell r="R2418">
            <v>478.49509999999998</v>
          </cell>
          <cell r="S2418">
            <v>0.77939970000000003</v>
          </cell>
          <cell r="T2418">
            <v>0.83676969999999995</v>
          </cell>
          <cell r="U2418">
            <v>54.205704517705811</v>
          </cell>
          <cell r="V2418">
            <v>7.3177392282863296E-2</v>
          </cell>
          <cell r="X2418">
            <v>2.0385068708534253</v>
          </cell>
          <cell r="Y2418">
            <v>1.5779981392408513</v>
          </cell>
          <cell r="Z2418">
            <v>1.7609573231940681</v>
          </cell>
          <cell r="AA2418">
            <v>1.578017</v>
          </cell>
          <cell r="AB2418">
            <v>1.76078</v>
          </cell>
          <cell r="AC2418">
            <v>0.62386350000000002</v>
          </cell>
          <cell r="AD2418">
            <v>1182.2213325</v>
          </cell>
          <cell r="AE2418">
            <v>65.692509999999999</v>
          </cell>
          <cell r="AF2418">
            <v>2.0378280000000002</v>
          </cell>
        </row>
        <row r="2419">
          <cell r="A2419" t="str">
            <v>TAMBORA - OPLL 2C1. Low Value</v>
          </cell>
          <cell r="B2419" t="str">
            <v>Gas</v>
          </cell>
          <cell r="C2419" t="str">
            <v>1. Low Value</v>
          </cell>
          <cell r="D2419" t="str">
            <v>TAMBORA - OPLL 2C</v>
          </cell>
          <cell r="E2419" t="str">
            <v>TAMBORA</v>
          </cell>
          <cell r="F2419" t="str">
            <v>E5. Development Unclarified</v>
          </cell>
          <cell r="G2419" t="str">
            <v>PT PERTAMINA HULU MAHAKAM</v>
          </cell>
          <cell r="H2419">
            <v>1754</v>
          </cell>
          <cell r="K2419">
            <v>10398</v>
          </cell>
          <cell r="L2419">
            <v>88.550000000000011</v>
          </cell>
          <cell r="M2419">
            <v>0.17499999999999999</v>
          </cell>
          <cell r="N2419">
            <v>500.5</v>
          </cell>
          <cell r="P2419" t="str">
            <v/>
          </cell>
          <cell r="Q2419">
            <v>0.17370060000000001</v>
          </cell>
          <cell r="R2419">
            <v>478.49509999999998</v>
          </cell>
          <cell r="S2419">
            <v>0.77939970000000003</v>
          </cell>
          <cell r="T2419">
            <v>0.83676969999999995</v>
          </cell>
          <cell r="U2419">
            <v>54.205704517705811</v>
          </cell>
          <cell r="V2419">
            <v>7.3177392282863296E-2</v>
          </cell>
          <cell r="X2419">
            <v>2.0385068708534253</v>
          </cell>
          <cell r="Y2419">
            <v>1.5779981392408513</v>
          </cell>
          <cell r="Z2419">
            <v>1.7609573231940681</v>
          </cell>
          <cell r="AA2419">
            <v>1.578017</v>
          </cell>
          <cell r="AB2419">
            <v>1.76078</v>
          </cell>
          <cell r="AC2419">
            <v>0.62386350000000002</v>
          </cell>
          <cell r="AD2419">
            <v>1094.2565790000001</v>
          </cell>
          <cell r="AE2419">
            <v>65.692509999999999</v>
          </cell>
          <cell r="AF2419">
            <v>2.0378280000000002</v>
          </cell>
        </row>
        <row r="2420">
          <cell r="A2420" t="str">
            <v>TAMBORA - OPLL 2C2. Middle Value</v>
          </cell>
          <cell r="B2420" t="str">
            <v>Gas</v>
          </cell>
          <cell r="C2420" t="str">
            <v>2. Middle Value</v>
          </cell>
          <cell r="D2420" t="str">
            <v>TAMBORA - OPLL 2C</v>
          </cell>
          <cell r="E2420" t="str">
            <v>TAMBORA</v>
          </cell>
          <cell r="F2420" t="str">
            <v>E5. Development Unclarified</v>
          </cell>
          <cell r="G2420" t="str">
            <v>PT PERTAMINA HULU MAHAKAM</v>
          </cell>
          <cell r="H2420">
            <v>1895</v>
          </cell>
          <cell r="K2420">
            <v>10398</v>
          </cell>
          <cell r="L2420">
            <v>88.550000000000011</v>
          </cell>
          <cell r="M2420">
            <v>0.17499999999999999</v>
          </cell>
          <cell r="N2420">
            <v>500.5</v>
          </cell>
          <cell r="P2420" t="str">
            <v/>
          </cell>
          <cell r="Q2420">
            <v>0.17370060000000001</v>
          </cell>
          <cell r="R2420">
            <v>478.49509999999998</v>
          </cell>
          <cell r="S2420">
            <v>0.77939970000000003</v>
          </cell>
          <cell r="T2420">
            <v>0.83676969999999995</v>
          </cell>
          <cell r="U2420">
            <v>54.205704517705811</v>
          </cell>
          <cell r="V2420">
            <v>7.3177392282863296E-2</v>
          </cell>
          <cell r="X2420">
            <v>2.0385068708534253</v>
          </cell>
          <cell r="Y2420">
            <v>1.5779981392408513</v>
          </cell>
          <cell r="Z2420">
            <v>1.7609573231940681</v>
          </cell>
          <cell r="AA2420">
            <v>1.578017</v>
          </cell>
          <cell r="AB2420">
            <v>1.76078</v>
          </cell>
          <cell r="AC2420">
            <v>0.62386350000000002</v>
          </cell>
          <cell r="AD2420">
            <v>1182.2213325</v>
          </cell>
          <cell r="AE2420">
            <v>65.692509999999999</v>
          </cell>
          <cell r="AF2420">
            <v>2.0378280000000002</v>
          </cell>
        </row>
        <row r="2421">
          <cell r="A2421" t="str">
            <v>TAMBORA - OPLL 2C3. High Value</v>
          </cell>
          <cell r="B2421" t="str">
            <v>Gas</v>
          </cell>
          <cell r="C2421" t="str">
            <v>3. High Value</v>
          </cell>
          <cell r="D2421" t="str">
            <v>TAMBORA - OPLL 2C</v>
          </cell>
          <cell r="E2421" t="str">
            <v>TAMBORA</v>
          </cell>
          <cell r="F2421" t="str">
            <v>E5. Development Unclarified</v>
          </cell>
          <cell r="G2421" t="str">
            <v>PT PERTAMINA HULU MAHAKAM</v>
          </cell>
          <cell r="H2421">
            <v>1895</v>
          </cell>
          <cell r="K2421">
            <v>10398</v>
          </cell>
          <cell r="L2421">
            <v>88.550000000000011</v>
          </cell>
          <cell r="M2421">
            <v>0.17499999999999999</v>
          </cell>
          <cell r="N2421">
            <v>500.5</v>
          </cell>
          <cell r="P2421" t="str">
            <v/>
          </cell>
          <cell r="Q2421">
            <v>0.17370060000000001</v>
          </cell>
          <cell r="R2421">
            <v>478.49509999999998</v>
          </cell>
          <cell r="S2421">
            <v>0.77939970000000003</v>
          </cell>
          <cell r="T2421">
            <v>0.83676969999999995</v>
          </cell>
          <cell r="U2421">
            <v>54.205704517705811</v>
          </cell>
          <cell r="V2421">
            <v>7.3177392282863296E-2</v>
          </cell>
          <cell r="X2421">
            <v>2.0385068708534253</v>
          </cell>
          <cell r="Y2421">
            <v>1.5779981392408513</v>
          </cell>
          <cell r="Z2421">
            <v>1.7609573231940681</v>
          </cell>
          <cell r="AA2421">
            <v>1.578017</v>
          </cell>
          <cell r="AB2421">
            <v>1.76078</v>
          </cell>
          <cell r="AC2421">
            <v>0.62386350000000002</v>
          </cell>
          <cell r="AD2421">
            <v>1182.2213325</v>
          </cell>
          <cell r="AE2421">
            <v>65.692509999999999</v>
          </cell>
          <cell r="AF2421">
            <v>2.0378280000000002</v>
          </cell>
        </row>
        <row r="2422">
          <cell r="A2422" t="str">
            <v>TANDUN - BASE1. Low Value</v>
          </cell>
          <cell r="B2422" t="str">
            <v>Oil-Gas</v>
          </cell>
          <cell r="C2422" t="str">
            <v>1. Low Value</v>
          </cell>
          <cell r="D2422" t="str">
            <v>TANDUN - BASE</v>
          </cell>
          <cell r="E2422" t="str">
            <v>TANDUN</v>
          </cell>
          <cell r="F2422" t="str">
            <v>E0. On Production</v>
          </cell>
          <cell r="G2422" t="str">
            <v>PT PERTAMINA HULU ROKAN</v>
          </cell>
          <cell r="H2422">
            <v>11.21</v>
          </cell>
          <cell r="K2422">
            <v>2440</v>
          </cell>
          <cell r="L2422" t="str">
            <v/>
          </cell>
          <cell r="M2422">
            <v>0.20499999999999999</v>
          </cell>
          <cell r="N2422" t="str">
            <v/>
          </cell>
          <cell r="P2422" t="str">
            <v/>
          </cell>
          <cell r="Q2422">
            <v>0.21479039999999999</v>
          </cell>
          <cell r="R2422">
            <v>234.04089999999999</v>
          </cell>
          <cell r="S2422">
            <v>0.53563300000000003</v>
          </cell>
          <cell r="T2422">
            <v>0.71345820000000004</v>
          </cell>
          <cell r="U2422">
            <v>19.210668853932432</v>
          </cell>
          <cell r="V2422">
            <v>2.5934293507451963E-2</v>
          </cell>
          <cell r="AA2422">
            <v>17.280419999999999</v>
          </cell>
          <cell r="AB2422">
            <v>11.03763</v>
          </cell>
          <cell r="AC2422">
            <v>0.31312479999999998</v>
          </cell>
          <cell r="AD2422">
            <v>3.5101290080000003</v>
          </cell>
          <cell r="AE2422">
            <v>2.8973770000000001</v>
          </cell>
          <cell r="AF2422">
            <v>13.77098</v>
          </cell>
        </row>
        <row r="2423">
          <cell r="A2423" t="str">
            <v>TANDUN - BASE2. Middle Value</v>
          </cell>
          <cell r="B2423" t="str">
            <v>Oil-Gas</v>
          </cell>
          <cell r="C2423" t="str">
            <v>2. Middle Value</v>
          </cell>
          <cell r="D2423" t="str">
            <v>TANDUN - BASE</v>
          </cell>
          <cell r="E2423" t="str">
            <v>TANDUN</v>
          </cell>
          <cell r="F2423" t="str">
            <v>E0. On Production</v>
          </cell>
          <cell r="G2423" t="str">
            <v>PT PERTAMINA HULU ROKAN</v>
          </cell>
          <cell r="H2423">
            <v>11.21</v>
          </cell>
          <cell r="K2423">
            <v>2440</v>
          </cell>
          <cell r="L2423" t="str">
            <v/>
          </cell>
          <cell r="M2423">
            <v>0.20499999999999999</v>
          </cell>
          <cell r="N2423" t="str">
            <v/>
          </cell>
          <cell r="P2423" t="str">
            <v/>
          </cell>
          <cell r="Q2423">
            <v>0.21479039999999999</v>
          </cell>
          <cell r="R2423">
            <v>234.04089999999999</v>
          </cell>
          <cell r="S2423">
            <v>0.53563300000000003</v>
          </cell>
          <cell r="T2423">
            <v>0.71345820000000004</v>
          </cell>
          <cell r="U2423">
            <v>19.210668853932432</v>
          </cell>
          <cell r="V2423">
            <v>2.5934293507451963E-2</v>
          </cell>
          <cell r="AA2423">
            <v>17.280419999999999</v>
          </cell>
          <cell r="AB2423">
            <v>11.03763</v>
          </cell>
          <cell r="AC2423">
            <v>0.31312479999999998</v>
          </cell>
          <cell r="AD2423">
            <v>3.5101290080000003</v>
          </cell>
          <cell r="AE2423">
            <v>2.8973770000000001</v>
          </cell>
          <cell r="AF2423">
            <v>13.77098</v>
          </cell>
        </row>
        <row r="2424">
          <cell r="A2424" t="str">
            <v>PENGEMBANGAN LAPANGAN TUGU BARAT A - POFD1. Low Value</v>
          </cell>
          <cell r="B2424" t="str">
            <v>Oil-Gas</v>
          </cell>
          <cell r="C2424" t="str">
            <v>1. Low Value</v>
          </cell>
          <cell r="D2424" t="str">
            <v>PENGEMBANGAN LAPANGAN TUGU BARAT A - POFD</v>
          </cell>
          <cell r="E2424" t="str">
            <v>TUGU BARAT A</v>
          </cell>
          <cell r="F2424" t="str">
            <v>E3. Justified for Development</v>
          </cell>
          <cell r="G2424" t="str">
            <v>PT PERTAMINA EP</v>
          </cell>
          <cell r="H2424">
            <v>64.247</v>
          </cell>
          <cell r="K2424">
            <v>2894</v>
          </cell>
          <cell r="L2424">
            <v>98</v>
          </cell>
          <cell r="M2424">
            <v>0.15</v>
          </cell>
          <cell r="N2424" t="str">
            <v/>
          </cell>
          <cell r="P2424" t="str">
            <v/>
          </cell>
          <cell r="Q2424">
            <v>0.15336469999999999</v>
          </cell>
          <cell r="R2424">
            <v>20.85388</v>
          </cell>
          <cell r="S2424">
            <v>0.66840520000000003</v>
          </cell>
          <cell r="T2424">
            <v>0.77621790000000002</v>
          </cell>
          <cell r="U2424">
            <v>1.6593414162086444</v>
          </cell>
          <cell r="V2424">
            <v>2.2401014584256364E-3</v>
          </cell>
          <cell r="AA2424">
            <v>362.10320000000002</v>
          </cell>
          <cell r="AB2424">
            <v>468.46319999999997</v>
          </cell>
          <cell r="AC2424">
            <v>0.34992390000000001</v>
          </cell>
          <cell r="AD2424">
            <v>22.481560803299999</v>
          </cell>
          <cell r="AE2424">
            <v>1.3269329999999999</v>
          </cell>
          <cell r="AF2424">
            <v>781.59990000000005</v>
          </cell>
        </row>
        <row r="2425">
          <cell r="A2425" t="str">
            <v>PENGEMBANGAN LAPANGAN TUGU BARAT A - POFD2. Middle Value</v>
          </cell>
          <cell r="B2425" t="str">
            <v>Oil-Gas</v>
          </cell>
          <cell r="C2425" t="str">
            <v>2. Middle Value</v>
          </cell>
          <cell r="D2425" t="str">
            <v>PENGEMBANGAN LAPANGAN TUGU BARAT A - POFD</v>
          </cell>
          <cell r="E2425" t="str">
            <v>TUGU BARAT A</v>
          </cell>
          <cell r="F2425" t="str">
            <v>E3. Justified for Development</v>
          </cell>
          <cell r="G2425" t="str">
            <v>PT PERTAMINA EP</v>
          </cell>
          <cell r="H2425">
            <v>71.081999999999994</v>
          </cell>
          <cell r="K2425">
            <v>2894</v>
          </cell>
          <cell r="L2425">
            <v>98</v>
          </cell>
          <cell r="M2425">
            <v>0.15</v>
          </cell>
          <cell r="N2425" t="str">
            <v/>
          </cell>
          <cell r="P2425" t="str">
            <v/>
          </cell>
          <cell r="Q2425">
            <v>0.15336469999999999</v>
          </cell>
          <cell r="R2425">
            <v>20.85388</v>
          </cell>
          <cell r="S2425">
            <v>0.66840520000000003</v>
          </cell>
          <cell r="T2425">
            <v>0.77621790000000002</v>
          </cell>
          <cell r="U2425">
            <v>1.6593414162086444</v>
          </cell>
          <cell r="V2425">
            <v>2.2401014584256364E-3</v>
          </cell>
          <cell r="AA2425">
            <v>362.10320000000002</v>
          </cell>
          <cell r="AB2425">
            <v>468.46319999999997</v>
          </cell>
          <cell r="AC2425">
            <v>0.34992390000000001</v>
          </cell>
          <cell r="AD2425">
            <v>24.873290659799999</v>
          </cell>
          <cell r="AE2425">
            <v>1.3269329999999999</v>
          </cell>
          <cell r="AF2425">
            <v>781.59990000000005</v>
          </cell>
        </row>
        <row r="2426">
          <cell r="A2426" t="str">
            <v>PENGEMBANGAN LAPANGAN TUGU BARAT A - POFD3. High Value</v>
          </cell>
          <cell r="B2426" t="str">
            <v>Oil-Gas</v>
          </cell>
          <cell r="C2426" t="str">
            <v>3. High Value</v>
          </cell>
          <cell r="D2426" t="str">
            <v>PENGEMBANGAN LAPANGAN TUGU BARAT A - POFD</v>
          </cell>
          <cell r="E2426" t="str">
            <v>TUGU BARAT A</v>
          </cell>
          <cell r="F2426" t="str">
            <v>E3. Justified for Development</v>
          </cell>
          <cell r="G2426" t="str">
            <v>PT PERTAMINA EP</v>
          </cell>
          <cell r="H2426">
            <v>72.430000000000007</v>
          </cell>
          <cell r="K2426">
            <v>2894</v>
          </cell>
          <cell r="L2426">
            <v>98</v>
          </cell>
          <cell r="M2426">
            <v>0.15</v>
          </cell>
          <cell r="N2426" t="str">
            <v/>
          </cell>
          <cell r="P2426" t="str">
            <v/>
          </cell>
          <cell r="Q2426">
            <v>0.15336469999999999</v>
          </cell>
          <cell r="R2426">
            <v>20.85388</v>
          </cell>
          <cell r="S2426">
            <v>0.66840520000000003</v>
          </cell>
          <cell r="T2426">
            <v>0.77621790000000002</v>
          </cell>
          <cell r="U2426">
            <v>1.6593414162086444</v>
          </cell>
          <cell r="V2426">
            <v>2.2401014584256364E-3</v>
          </cell>
          <cell r="AA2426">
            <v>362.10320000000002</v>
          </cell>
          <cell r="AB2426">
            <v>468.46319999999997</v>
          </cell>
          <cell r="AC2426">
            <v>0.34992390000000001</v>
          </cell>
          <cell r="AD2426">
            <v>25.344988077000004</v>
          </cell>
          <cell r="AE2426">
            <v>1.3269329999999999</v>
          </cell>
          <cell r="AF2426">
            <v>781.59990000000005</v>
          </cell>
        </row>
        <row r="2427">
          <cell r="A2427" t="str">
            <v>PENGEMBANGAN LAPANGAN TUGU BARAT C - POFD1. Low Value</v>
          </cell>
          <cell r="B2427" t="str">
            <v>Oil-Gas</v>
          </cell>
          <cell r="C2427" t="str">
            <v>1. Low Value</v>
          </cell>
          <cell r="D2427" t="str">
            <v>PENGEMBANGAN LAPANGAN TUGU BARAT C - POFD</v>
          </cell>
          <cell r="E2427" t="str">
            <v>TUGU BARAT C</v>
          </cell>
          <cell r="F2427" t="str">
            <v>E7. Production Not Viable</v>
          </cell>
          <cell r="G2427" t="str">
            <v>PT PERTAMINA EP</v>
          </cell>
          <cell r="H2427">
            <v>26.186</v>
          </cell>
          <cell r="K2427">
            <v>5000</v>
          </cell>
          <cell r="L2427" t="str">
            <v/>
          </cell>
          <cell r="N2427" t="str">
            <v/>
          </cell>
          <cell r="P2427" t="str">
            <v/>
          </cell>
          <cell r="Q2427">
            <v>0.2165475</v>
          </cell>
          <cell r="R2427">
            <v>218.57159999999999</v>
          </cell>
          <cell r="S2427">
            <v>0.65959599999999996</v>
          </cell>
          <cell r="T2427">
            <v>0.71345820000000004</v>
          </cell>
          <cell r="U2427">
            <v>22.273755739908715</v>
          </cell>
          <cell r="V2427">
            <v>3.0069443352766942E-2</v>
          </cell>
          <cell r="AA2427">
            <v>65.177959999999999</v>
          </cell>
          <cell r="AB2427">
            <v>68.821719999999999</v>
          </cell>
          <cell r="AC2427">
            <v>0.21113760000000001</v>
          </cell>
          <cell r="AD2427">
            <v>5.5288491936000002</v>
          </cell>
          <cell r="AE2427">
            <v>1.523984</v>
          </cell>
          <cell r="AF2427">
            <v>156.89109999999999</v>
          </cell>
        </row>
        <row r="2428">
          <cell r="A2428" t="str">
            <v>PENGEMBANGAN LAPANGAN TUGU BARAT C - POFD2. Middle Value</v>
          </cell>
          <cell r="B2428" t="str">
            <v>Oil-Gas</v>
          </cell>
          <cell r="C2428" t="str">
            <v>2. Middle Value</v>
          </cell>
          <cell r="D2428" t="str">
            <v>PENGEMBANGAN LAPANGAN TUGU BARAT C - POFD</v>
          </cell>
          <cell r="E2428" t="str">
            <v>TUGU BARAT C</v>
          </cell>
          <cell r="F2428" t="str">
            <v>E7. Production Not Viable</v>
          </cell>
          <cell r="G2428" t="str">
            <v>PT PERTAMINA EP</v>
          </cell>
          <cell r="H2428">
            <v>62.165999999999997</v>
          </cell>
          <cell r="K2428">
            <v>5000</v>
          </cell>
          <cell r="L2428" t="str">
            <v/>
          </cell>
          <cell r="N2428" t="str">
            <v/>
          </cell>
          <cell r="P2428" t="str">
            <v/>
          </cell>
          <cell r="Q2428">
            <v>0.2165475</v>
          </cell>
          <cell r="R2428">
            <v>218.57159999999999</v>
          </cell>
          <cell r="S2428">
            <v>0.65959599999999996</v>
          </cell>
          <cell r="T2428">
            <v>0.71345820000000004</v>
          </cell>
          <cell r="U2428">
            <v>22.273755739908715</v>
          </cell>
          <cell r="V2428">
            <v>3.0069443352766942E-2</v>
          </cell>
          <cell r="AA2428">
            <v>65.177959999999999</v>
          </cell>
          <cell r="AB2428">
            <v>68.821719999999999</v>
          </cell>
          <cell r="AC2428">
            <v>0.21113760000000001</v>
          </cell>
          <cell r="AD2428">
            <v>13.125580041599999</v>
          </cell>
          <cell r="AE2428">
            <v>1.523984</v>
          </cell>
          <cell r="AF2428">
            <v>156.89109999999999</v>
          </cell>
        </row>
        <row r="2429">
          <cell r="A2429" t="str">
            <v>PENGEMBANGAN LAPANGAN TUGU BARAT C - POFD3. High Value</v>
          </cell>
          <cell r="B2429" t="str">
            <v>Oil-Gas</v>
          </cell>
          <cell r="C2429" t="str">
            <v>3. High Value</v>
          </cell>
          <cell r="D2429" t="str">
            <v>PENGEMBANGAN LAPANGAN TUGU BARAT C - POFD</v>
          </cell>
          <cell r="E2429" t="str">
            <v>TUGU BARAT C</v>
          </cell>
          <cell r="F2429" t="str">
            <v>E7. Production Not Viable</v>
          </cell>
          <cell r="G2429" t="str">
            <v>PT PERTAMINA EP</v>
          </cell>
          <cell r="H2429">
            <v>62.165999999999997</v>
          </cell>
          <cell r="K2429">
            <v>5000</v>
          </cell>
          <cell r="L2429" t="str">
            <v/>
          </cell>
          <cell r="N2429" t="str">
            <v/>
          </cell>
          <cell r="P2429" t="str">
            <v/>
          </cell>
          <cell r="Q2429">
            <v>0.2165475</v>
          </cell>
          <cell r="R2429">
            <v>218.57159999999999</v>
          </cell>
          <cell r="S2429">
            <v>0.65959599999999996</v>
          </cell>
          <cell r="T2429">
            <v>0.71345820000000004</v>
          </cell>
          <cell r="U2429">
            <v>22.273755739908715</v>
          </cell>
          <cell r="V2429">
            <v>3.0069443352766942E-2</v>
          </cell>
          <cell r="AA2429">
            <v>65.177959999999999</v>
          </cell>
          <cell r="AB2429">
            <v>68.821719999999999</v>
          </cell>
          <cell r="AC2429">
            <v>0.21113760000000001</v>
          </cell>
          <cell r="AD2429">
            <v>13.125580041599999</v>
          </cell>
          <cell r="AE2429">
            <v>1.523984</v>
          </cell>
          <cell r="AF2429">
            <v>156.89109999999999</v>
          </cell>
        </row>
        <row r="2430">
          <cell r="A2430" t="str">
            <v>PENGEMBANGAN LAPANGAN TUNGGUL MAUNG POFD1. Low Value</v>
          </cell>
          <cell r="B2430" t="str">
            <v>Oil-Gas</v>
          </cell>
          <cell r="C2430" t="str">
            <v>1. Low Value</v>
          </cell>
          <cell r="D2430" t="str">
            <v>PENGEMBANGAN LAPANGAN TUNGGUL MAUNG POFD</v>
          </cell>
          <cell r="E2430" t="str">
            <v>TUNGGULMAUNG</v>
          </cell>
          <cell r="F2430" t="str">
            <v>E4. Production Pending</v>
          </cell>
          <cell r="G2430" t="str">
            <v>PT PERTAMINA EP</v>
          </cell>
          <cell r="H2430">
            <v>103.64700000000001</v>
          </cell>
          <cell r="K2430">
            <v>6216</v>
          </cell>
          <cell r="L2430" t="str">
            <v/>
          </cell>
          <cell r="M2430">
            <v>0.16</v>
          </cell>
          <cell r="N2430" t="str">
            <v/>
          </cell>
          <cell r="P2430" t="str">
            <v/>
          </cell>
          <cell r="Q2430">
            <v>0.16115679999999999</v>
          </cell>
          <cell r="R2430">
            <v>247.18989999999999</v>
          </cell>
          <cell r="S2430">
            <v>0.46071289999999998</v>
          </cell>
          <cell r="T2430">
            <v>0.80343279999999995</v>
          </cell>
          <cell r="U2430">
            <v>14.745492668313082</v>
          </cell>
          <cell r="V2430">
            <v>1.9906331095480425E-2</v>
          </cell>
          <cell r="AA2430">
            <v>83.599909999999994</v>
          </cell>
          <cell r="AB2430">
            <v>13.92245</v>
          </cell>
          <cell r="AC2430">
            <v>0.28626380000000001</v>
          </cell>
          <cell r="AD2430">
            <v>29.670384078600001</v>
          </cell>
          <cell r="AE2430">
            <v>3.4608210000000001</v>
          </cell>
          <cell r="AF2430">
            <v>58.686210000000003</v>
          </cell>
        </row>
        <row r="2431">
          <cell r="A2431" t="str">
            <v>PENGEMBANGAN LAPANGAN TUNGGUL MAUNG POFD2. Middle Value</v>
          </cell>
          <cell r="B2431" t="str">
            <v>Oil-Gas</v>
          </cell>
          <cell r="C2431" t="str">
            <v>2. Middle Value</v>
          </cell>
          <cell r="D2431" t="str">
            <v>PENGEMBANGAN LAPANGAN TUNGGUL MAUNG POFD</v>
          </cell>
          <cell r="E2431" t="str">
            <v>TUNGGULMAUNG</v>
          </cell>
          <cell r="F2431" t="str">
            <v>E4. Production Pending</v>
          </cell>
          <cell r="G2431" t="str">
            <v>PT PERTAMINA EP</v>
          </cell>
          <cell r="H2431">
            <v>174.83600000000001</v>
          </cell>
          <cell r="K2431">
            <v>6216</v>
          </cell>
          <cell r="L2431" t="str">
            <v/>
          </cell>
          <cell r="M2431">
            <v>0.16</v>
          </cell>
          <cell r="N2431" t="str">
            <v/>
          </cell>
          <cell r="P2431" t="str">
            <v/>
          </cell>
          <cell r="Q2431">
            <v>0.16115679999999999</v>
          </cell>
          <cell r="R2431">
            <v>247.18989999999999</v>
          </cell>
          <cell r="S2431">
            <v>0.46071289999999998</v>
          </cell>
          <cell r="T2431">
            <v>0.80343279999999995</v>
          </cell>
          <cell r="U2431">
            <v>14.745492668313082</v>
          </cell>
          <cell r="V2431">
            <v>1.9906331095480425E-2</v>
          </cell>
          <cell r="AA2431">
            <v>83.599909999999994</v>
          </cell>
          <cell r="AB2431">
            <v>13.92245</v>
          </cell>
          <cell r="AC2431">
            <v>0.28626380000000001</v>
          </cell>
          <cell r="AD2431">
            <v>50.049217736800003</v>
          </cell>
          <cell r="AE2431">
            <v>3.4608210000000001</v>
          </cell>
          <cell r="AF2431">
            <v>58.686210000000003</v>
          </cell>
        </row>
        <row r="2432">
          <cell r="A2432" t="str">
            <v>PENGEMBANGAN LAPANGAN TUNGGUL MAUNG POFD3. High Value</v>
          </cell>
          <cell r="B2432" t="str">
            <v>Oil-Gas</v>
          </cell>
          <cell r="C2432" t="str">
            <v>3. High Value</v>
          </cell>
          <cell r="D2432" t="str">
            <v>PENGEMBANGAN LAPANGAN TUNGGUL MAUNG POFD</v>
          </cell>
          <cell r="E2432" t="str">
            <v>TUNGGULMAUNG</v>
          </cell>
          <cell r="F2432" t="str">
            <v>E4. Production Pending</v>
          </cell>
          <cell r="G2432" t="str">
            <v>PT PERTAMINA EP</v>
          </cell>
          <cell r="H2432">
            <v>186.72800000000001</v>
          </cell>
          <cell r="K2432">
            <v>6216</v>
          </cell>
          <cell r="L2432" t="str">
            <v/>
          </cell>
          <cell r="M2432">
            <v>0.16</v>
          </cell>
          <cell r="N2432" t="str">
            <v/>
          </cell>
          <cell r="P2432" t="str">
            <v/>
          </cell>
          <cell r="Q2432">
            <v>0.16115679999999999</v>
          </cell>
          <cell r="R2432">
            <v>247.18989999999999</v>
          </cell>
          <cell r="S2432">
            <v>0.46071289999999998</v>
          </cell>
          <cell r="T2432">
            <v>0.80343279999999995</v>
          </cell>
          <cell r="U2432">
            <v>14.745492668313082</v>
          </cell>
          <cell r="V2432">
            <v>1.9906331095480425E-2</v>
          </cell>
          <cell r="AA2432">
            <v>83.599909999999994</v>
          </cell>
          <cell r="AB2432">
            <v>13.92245</v>
          </cell>
          <cell r="AC2432">
            <v>0.28626380000000001</v>
          </cell>
          <cell r="AD2432">
            <v>53.453466846400005</v>
          </cell>
          <cell r="AE2432">
            <v>3.4608210000000001</v>
          </cell>
          <cell r="AF2432">
            <v>58.686210000000003</v>
          </cell>
        </row>
        <row r="2433">
          <cell r="A2433" t="str">
            <v>TANDUN - BASE3. High Value</v>
          </cell>
          <cell r="B2433" t="str">
            <v>Oil-Gas</v>
          </cell>
          <cell r="C2433" t="str">
            <v>3. High Value</v>
          </cell>
          <cell r="D2433" t="str">
            <v>TANDUN - BASE</v>
          </cell>
          <cell r="E2433" t="str">
            <v>TANDUN</v>
          </cell>
          <cell r="F2433" t="str">
            <v>E0. On Production</v>
          </cell>
          <cell r="G2433" t="str">
            <v>PT PERTAMINA HULU ROKAN</v>
          </cell>
          <cell r="H2433">
            <v>11.21</v>
          </cell>
          <cell r="K2433">
            <v>2440</v>
          </cell>
          <cell r="L2433" t="str">
            <v/>
          </cell>
          <cell r="M2433">
            <v>0.20499999999999999</v>
          </cell>
          <cell r="N2433" t="str">
            <v/>
          </cell>
          <cell r="P2433" t="str">
            <v/>
          </cell>
          <cell r="Q2433">
            <v>0.21479039999999999</v>
          </cell>
          <cell r="R2433">
            <v>234.04089999999999</v>
          </cell>
          <cell r="S2433">
            <v>0.53563300000000003</v>
          </cell>
          <cell r="T2433">
            <v>0.71345820000000004</v>
          </cell>
          <cell r="U2433">
            <v>19.210668853932432</v>
          </cell>
          <cell r="V2433">
            <v>2.5934293507451963E-2</v>
          </cell>
          <cell r="AA2433">
            <v>17.280419999999999</v>
          </cell>
          <cell r="AB2433">
            <v>11.03763</v>
          </cell>
          <cell r="AC2433">
            <v>0.31312479999999998</v>
          </cell>
          <cell r="AD2433">
            <v>3.5101290080000003</v>
          </cell>
          <cell r="AE2433">
            <v>2.8973770000000001</v>
          </cell>
          <cell r="AF2433">
            <v>13.77098</v>
          </cell>
        </row>
        <row r="2434">
          <cell r="A2434" t="str">
            <v>OPL 2 TANGGULANGIN1. Low Value</v>
          </cell>
          <cell r="B2434" t="str">
            <v>Oil-Gas</v>
          </cell>
          <cell r="C2434" t="str">
            <v>1. Low Value</v>
          </cell>
          <cell r="D2434" t="str">
            <v>OPL 2 TANGGULANGIN</v>
          </cell>
          <cell r="E2434" t="str">
            <v>TANGGULANGIN</v>
          </cell>
          <cell r="F2434" t="str">
            <v>E6. Further Development</v>
          </cell>
          <cell r="G2434" t="str">
            <v>LAPINDO BRANTAS INC.</v>
          </cell>
          <cell r="H2434">
            <v>49.44</v>
          </cell>
          <cell r="K2434">
            <v>2700</v>
          </cell>
          <cell r="L2434">
            <v>55.000000000000007</v>
          </cell>
          <cell r="M2434">
            <v>0.21</v>
          </cell>
          <cell r="N2434" t="str">
            <v/>
          </cell>
          <cell r="P2434" t="str">
            <v/>
          </cell>
          <cell r="Q2434">
            <v>0.21253079999999999</v>
          </cell>
          <cell r="R2434">
            <v>233.80449999999999</v>
          </cell>
          <cell r="S2434">
            <v>0.70135840000000005</v>
          </cell>
          <cell r="T2434">
            <v>0.66818569999999999</v>
          </cell>
          <cell r="U2434">
            <v>23.286913095969403</v>
          </cell>
          <cell r="V2434">
            <v>3.1437200011376634E-2</v>
          </cell>
          <cell r="AA2434">
            <v>21.133400000000002</v>
          </cell>
          <cell r="AB2434">
            <v>74.238590000000002</v>
          </cell>
          <cell r="AC2434">
            <v>0.23272100000000001</v>
          </cell>
          <cell r="AD2434">
            <v>11.50572624</v>
          </cell>
          <cell r="AE2434">
            <v>20.077719999999999</v>
          </cell>
          <cell r="AF2434">
            <v>168.16560000000001</v>
          </cell>
        </row>
        <row r="2435">
          <cell r="A2435" t="str">
            <v>OPL 2 TANGGULANGIN2. Middle Value</v>
          </cell>
          <cell r="B2435" t="str">
            <v>Oil-Gas</v>
          </cell>
          <cell r="C2435" t="str">
            <v>2. Middle Value</v>
          </cell>
          <cell r="D2435" t="str">
            <v>OPL 2 TANGGULANGIN</v>
          </cell>
          <cell r="E2435" t="str">
            <v>TANGGULANGIN</v>
          </cell>
          <cell r="F2435" t="str">
            <v>E6. Further Development</v>
          </cell>
          <cell r="G2435" t="str">
            <v>LAPINDO BRANTAS INC.</v>
          </cell>
          <cell r="H2435">
            <v>49.44</v>
          </cell>
          <cell r="K2435">
            <v>2700</v>
          </cell>
          <cell r="L2435">
            <v>55.000000000000007</v>
          </cell>
          <cell r="M2435">
            <v>0.21</v>
          </cell>
          <cell r="N2435" t="str">
            <v/>
          </cell>
          <cell r="P2435" t="str">
            <v/>
          </cell>
          <cell r="Q2435">
            <v>0.21253079999999999</v>
          </cell>
          <cell r="R2435">
            <v>233.80449999999999</v>
          </cell>
          <cell r="S2435">
            <v>0.70135840000000005</v>
          </cell>
          <cell r="T2435">
            <v>0.66818569999999999</v>
          </cell>
          <cell r="U2435">
            <v>23.286913095969403</v>
          </cell>
          <cell r="V2435">
            <v>3.1437200011376634E-2</v>
          </cell>
          <cell r="AA2435">
            <v>21.133400000000002</v>
          </cell>
          <cell r="AB2435">
            <v>74.238590000000002</v>
          </cell>
          <cell r="AC2435">
            <v>0.23272100000000001</v>
          </cell>
          <cell r="AD2435">
            <v>11.50572624</v>
          </cell>
          <cell r="AE2435">
            <v>20.077719999999999</v>
          </cell>
          <cell r="AF2435">
            <v>168.16560000000001</v>
          </cell>
        </row>
        <row r="2436">
          <cell r="A2436" t="str">
            <v>SINAMAR - BASE1. Low Value</v>
          </cell>
          <cell r="B2436" t="str">
            <v>Gas</v>
          </cell>
          <cell r="C2436" t="str">
            <v>1. Low Value</v>
          </cell>
          <cell r="D2436" t="str">
            <v>SINAMAR - BASE</v>
          </cell>
          <cell r="E2436" t="str">
            <v>SINAMAR</v>
          </cell>
          <cell r="F2436" t="str">
            <v>E3. Justified for Development</v>
          </cell>
          <cell r="G2436" t="str">
            <v>PT RIZKI BUKIT BARISAN ENERGI</v>
          </cell>
          <cell r="H2436">
            <v>132.33000000000001</v>
          </cell>
          <cell r="K2436">
            <v>5000</v>
          </cell>
          <cell r="L2436">
            <v>45</v>
          </cell>
          <cell r="N2436" t="str">
            <v/>
          </cell>
          <cell r="P2436" t="str">
            <v/>
          </cell>
          <cell r="Q2436">
            <v>0.2018375</v>
          </cell>
          <cell r="R2436">
            <v>73.098889999999997</v>
          </cell>
          <cell r="S2436">
            <v>0.50042220000000004</v>
          </cell>
          <cell r="T2436">
            <v>0.77260770000000001</v>
          </cell>
          <cell r="U2436">
            <v>5.7043772679529061</v>
          </cell>
          <cell r="V2436">
            <v>7.700876813252884E-3</v>
          </cell>
          <cell r="Y2436">
            <v>18.219046781412889</v>
          </cell>
          <cell r="Z2436">
            <v>62.658710848313518</v>
          </cell>
          <cell r="AA2436">
            <v>40.943390000000001</v>
          </cell>
          <cell r="AB2436">
            <v>23.882370000000002</v>
          </cell>
          <cell r="AC2436">
            <v>0.53979690000000002</v>
          </cell>
          <cell r="AD2436">
            <v>71.431323777000003</v>
          </cell>
          <cell r="AE2436">
            <v>25.836559999999999</v>
          </cell>
          <cell r="AF2436">
            <v>46.799219999999998</v>
          </cell>
        </row>
        <row r="2437">
          <cell r="A2437" t="str">
            <v>SINAMAR - BASE2. Middle Value</v>
          </cell>
          <cell r="B2437" t="str">
            <v>Gas</v>
          </cell>
          <cell r="C2437" t="str">
            <v>2. Middle Value</v>
          </cell>
          <cell r="D2437" t="str">
            <v>SINAMAR - BASE</v>
          </cell>
          <cell r="E2437" t="str">
            <v>SINAMAR</v>
          </cell>
          <cell r="F2437" t="str">
            <v>E3. Justified for Development</v>
          </cell>
          <cell r="G2437" t="str">
            <v>PT RIZKI BUKIT BARISAN ENERGI</v>
          </cell>
          <cell r="H2437">
            <v>384.37</v>
          </cell>
          <cell r="K2437">
            <v>5000</v>
          </cell>
          <cell r="L2437">
            <v>45</v>
          </cell>
          <cell r="N2437" t="str">
            <v/>
          </cell>
          <cell r="P2437" t="str">
            <v/>
          </cell>
          <cell r="Q2437">
            <v>0.2018375</v>
          </cell>
          <cell r="R2437">
            <v>73.098889999999997</v>
          </cell>
          <cell r="S2437">
            <v>0.50042220000000004</v>
          </cell>
          <cell r="T2437">
            <v>0.77260770000000001</v>
          </cell>
          <cell r="U2437">
            <v>5.7043772679529061</v>
          </cell>
          <cell r="V2437">
            <v>7.700876813252884E-3</v>
          </cell>
          <cell r="Y2437">
            <v>18.219046781412889</v>
          </cell>
          <cell r="Z2437">
            <v>62.658710848313518</v>
          </cell>
          <cell r="AA2437">
            <v>40.943390000000001</v>
          </cell>
          <cell r="AB2437">
            <v>23.882370000000002</v>
          </cell>
          <cell r="AC2437">
            <v>0.53979690000000002</v>
          </cell>
          <cell r="AD2437">
            <v>207.481734453</v>
          </cell>
          <cell r="AE2437">
            <v>25.836559999999999</v>
          </cell>
          <cell r="AF2437">
            <v>46.799219999999998</v>
          </cell>
        </row>
        <row r="2438">
          <cell r="A2438" t="str">
            <v>SINAMAR - BASE3. High Value</v>
          </cell>
          <cell r="B2438" t="str">
            <v>Gas</v>
          </cell>
          <cell r="C2438" t="str">
            <v>3. High Value</v>
          </cell>
          <cell r="D2438" t="str">
            <v>SINAMAR - BASE</v>
          </cell>
          <cell r="E2438" t="str">
            <v>SINAMAR</v>
          </cell>
          <cell r="F2438" t="str">
            <v>E3. Justified for Development</v>
          </cell>
          <cell r="G2438" t="str">
            <v>PT RIZKI BUKIT BARISAN ENERGI</v>
          </cell>
          <cell r="H2438">
            <v>517.04</v>
          </cell>
          <cell r="K2438">
            <v>5000</v>
          </cell>
          <cell r="L2438">
            <v>45</v>
          </cell>
          <cell r="N2438" t="str">
            <v/>
          </cell>
          <cell r="P2438" t="str">
            <v/>
          </cell>
          <cell r="Q2438">
            <v>0.2018375</v>
          </cell>
          <cell r="R2438">
            <v>73.098889999999997</v>
          </cell>
          <cell r="S2438">
            <v>0.50042220000000004</v>
          </cell>
          <cell r="T2438">
            <v>0.77260770000000001</v>
          </cell>
          <cell r="U2438">
            <v>5.7043772679529061</v>
          </cell>
          <cell r="V2438">
            <v>7.700876813252884E-3</v>
          </cell>
          <cell r="Y2438">
            <v>18.219046781412889</v>
          </cell>
          <cell r="Z2438">
            <v>62.658710848313518</v>
          </cell>
          <cell r="AA2438">
            <v>40.943390000000001</v>
          </cell>
          <cell r="AB2438">
            <v>23.882370000000002</v>
          </cell>
          <cell r="AC2438">
            <v>0.53979690000000002</v>
          </cell>
          <cell r="AD2438">
            <v>279.09658917600001</v>
          </cell>
          <cell r="AE2438">
            <v>25.836559999999999</v>
          </cell>
          <cell r="AF2438">
            <v>46.799219999999998</v>
          </cell>
        </row>
        <row r="2439">
          <cell r="A2439" t="str">
            <v>KARAMBA1. Low Value</v>
          </cell>
          <cell r="B2439" t="str">
            <v>Gas</v>
          </cell>
          <cell r="C2439" t="str">
            <v>1. Low Value</v>
          </cell>
          <cell r="D2439" t="str">
            <v>KARAMBA</v>
          </cell>
          <cell r="E2439" t="str">
            <v>KARAMBA</v>
          </cell>
          <cell r="F2439" t="str">
            <v>E3. Justified for Development</v>
          </cell>
          <cell r="G2439" t="str">
            <v>PT PANDAWA PRIMA LESTARI</v>
          </cell>
          <cell r="H2439">
            <v>14.54</v>
          </cell>
          <cell r="K2439">
            <v>4100</v>
          </cell>
          <cell r="L2439">
            <v>52.800000000000004</v>
          </cell>
          <cell r="M2439">
            <v>0.26</v>
          </cell>
          <cell r="N2439" t="str">
            <v/>
          </cell>
          <cell r="O2439">
            <v>0</v>
          </cell>
          <cell r="P2439" t="str">
            <v/>
          </cell>
          <cell r="Q2439">
            <v>0.29733019999999999</v>
          </cell>
          <cell r="R2439">
            <v>235.67349999999999</v>
          </cell>
          <cell r="S2439">
            <v>0.48968420000000001</v>
          </cell>
          <cell r="T2439">
            <v>0.73506039999999995</v>
          </cell>
          <cell r="U2439">
            <v>25.222544247894913</v>
          </cell>
          <cell r="V2439">
            <v>3.4050291038966111E-2</v>
          </cell>
          <cell r="AA2439">
            <v>32.910789999999999</v>
          </cell>
          <cell r="AB2439">
            <v>5.1748190000000003</v>
          </cell>
          <cell r="AC2439">
            <v>0.83099020000000001</v>
          </cell>
          <cell r="AD2439">
            <v>12.082597507999999</v>
          </cell>
          <cell r="AE2439">
            <v>2.1968169999999998</v>
          </cell>
          <cell r="AF2439">
            <v>82.65231</v>
          </cell>
        </row>
        <row r="2440">
          <cell r="A2440" t="str">
            <v>KARAMBA2. Middle Value</v>
          </cell>
          <cell r="B2440" t="str">
            <v>Gas</v>
          </cell>
          <cell r="C2440" t="str">
            <v>2. Middle Value</v>
          </cell>
          <cell r="D2440" t="str">
            <v>KARAMBA</v>
          </cell>
          <cell r="E2440" t="str">
            <v>KARAMBA</v>
          </cell>
          <cell r="F2440" t="str">
            <v>E3. Justified for Development</v>
          </cell>
          <cell r="G2440" t="str">
            <v>PT PANDAWA PRIMA LESTARI</v>
          </cell>
          <cell r="H2440">
            <v>77.319999999999993</v>
          </cell>
          <cell r="K2440">
            <v>4100</v>
          </cell>
          <cell r="L2440">
            <v>52.800000000000004</v>
          </cell>
          <cell r="M2440">
            <v>0.26</v>
          </cell>
          <cell r="N2440" t="str">
            <v/>
          </cell>
          <cell r="O2440">
            <v>0</v>
          </cell>
          <cell r="P2440" t="str">
            <v/>
          </cell>
          <cell r="Q2440">
            <v>0.29733019999999999</v>
          </cell>
          <cell r="R2440">
            <v>235.67349999999999</v>
          </cell>
          <cell r="S2440">
            <v>0.48968420000000001</v>
          </cell>
          <cell r="T2440">
            <v>0.73506039999999995</v>
          </cell>
          <cell r="U2440">
            <v>25.222544247894913</v>
          </cell>
          <cell r="V2440">
            <v>3.4050291038966111E-2</v>
          </cell>
          <cell r="AA2440">
            <v>32.910789999999999</v>
          </cell>
          <cell r="AB2440">
            <v>5.1748190000000003</v>
          </cell>
          <cell r="AC2440">
            <v>0.83099020000000001</v>
          </cell>
          <cell r="AD2440">
            <v>64.252162263999992</v>
          </cell>
          <cell r="AE2440">
            <v>2.1968169999999998</v>
          </cell>
          <cell r="AF2440">
            <v>82.65231</v>
          </cell>
        </row>
        <row r="2441">
          <cell r="A2441" t="str">
            <v>KARAMBA3. High Value</v>
          </cell>
          <cell r="B2441" t="str">
            <v>Gas</v>
          </cell>
          <cell r="C2441" t="str">
            <v>3. High Value</v>
          </cell>
          <cell r="D2441" t="str">
            <v>KARAMBA</v>
          </cell>
          <cell r="E2441" t="str">
            <v>KARAMBA</v>
          </cell>
          <cell r="F2441" t="str">
            <v>E3. Justified for Development</v>
          </cell>
          <cell r="G2441" t="str">
            <v>PT PANDAWA PRIMA LESTARI</v>
          </cell>
          <cell r="H2441">
            <v>138.56</v>
          </cell>
          <cell r="K2441">
            <v>4100</v>
          </cell>
          <cell r="L2441">
            <v>52.800000000000004</v>
          </cell>
          <cell r="M2441">
            <v>0.26</v>
          </cell>
          <cell r="N2441" t="str">
            <v/>
          </cell>
          <cell r="O2441">
            <v>0</v>
          </cell>
          <cell r="P2441" t="str">
            <v/>
          </cell>
          <cell r="Q2441">
            <v>0.29733019999999999</v>
          </cell>
          <cell r="R2441">
            <v>235.67349999999999</v>
          </cell>
          <cell r="S2441">
            <v>0.48968420000000001</v>
          </cell>
          <cell r="T2441">
            <v>0.73506039999999995</v>
          </cell>
          <cell r="U2441">
            <v>25.222544247894913</v>
          </cell>
          <cell r="V2441">
            <v>3.4050291038966111E-2</v>
          </cell>
          <cell r="AA2441">
            <v>32.910789999999999</v>
          </cell>
          <cell r="AB2441">
            <v>5.1748190000000003</v>
          </cell>
          <cell r="AC2441">
            <v>0.83099020000000001</v>
          </cell>
          <cell r="AD2441">
            <v>115.142002112</v>
          </cell>
          <cell r="AE2441">
            <v>2.1968169999999998</v>
          </cell>
          <cell r="AF2441">
            <v>82.65231</v>
          </cell>
        </row>
        <row r="2442">
          <cell r="A2442" t="str">
            <v>WIRIAGAR DEEP PALEOCENE – UNITISASI – WIRIAGAR – BASE1. Low Value</v>
          </cell>
          <cell r="B2442" t="str">
            <v>Gas</v>
          </cell>
          <cell r="C2442" t="str">
            <v>1. Low Value</v>
          </cell>
          <cell r="D2442" t="str">
            <v>WIRIAGAR DEEP PALEOCENE – UNITISASI – WIRIAGAR – BASE</v>
          </cell>
          <cell r="E2442" t="str">
            <v>WIRIAGAR DEEP</v>
          </cell>
          <cell r="F2442" t="str">
            <v>E3. Justified for Development</v>
          </cell>
          <cell r="G2442" t="str">
            <v>BP WIRIAGAR LTD.</v>
          </cell>
          <cell r="H2442">
            <v>1369.425</v>
          </cell>
          <cell r="K2442">
            <v>8735</v>
          </cell>
          <cell r="L2442">
            <v>116.05000000000001</v>
          </cell>
          <cell r="M2442">
            <v>0.12539518615417761</v>
          </cell>
          <cell r="N2442">
            <v>261.2</v>
          </cell>
          <cell r="O2442">
            <v>0</v>
          </cell>
          <cell r="P2442" t="str">
            <v/>
          </cell>
          <cell r="Q2442">
            <v>0.1261581</v>
          </cell>
          <cell r="R2442">
            <v>250.5103</v>
          </cell>
          <cell r="S2442">
            <v>0.77428929999999996</v>
          </cell>
          <cell r="T2442">
            <v>0.70537340000000004</v>
          </cell>
          <cell r="U2442">
            <v>17.260885141324906</v>
          </cell>
          <cell r="V2442">
            <v>2.33020966035705E-2</v>
          </cell>
          <cell r="X2442">
            <v>5330.200375226178</v>
          </cell>
          <cell r="Y2442">
            <v>298.02658726864161</v>
          </cell>
          <cell r="Z2442">
            <v>2726.0760425638232</v>
          </cell>
          <cell r="AA2442">
            <v>298.02519999999998</v>
          </cell>
          <cell r="AB2442">
            <v>2726.0740000000001</v>
          </cell>
          <cell r="AC2442">
            <v>0.58401919999999996</v>
          </cell>
          <cell r="AD2442">
            <v>799.77049295999996</v>
          </cell>
          <cell r="AE2442">
            <v>30.336600000000001</v>
          </cell>
          <cell r="AF2442">
            <v>1073.954</v>
          </cell>
        </row>
        <row r="2443">
          <cell r="A2443" t="str">
            <v>WIRIAGAR DEEP PALEOCENE – UNITISASI – WIRIAGAR – BASE2. Middle Value</v>
          </cell>
          <cell r="B2443" t="str">
            <v>Gas</v>
          </cell>
          <cell r="C2443" t="str">
            <v>2. Middle Value</v>
          </cell>
          <cell r="D2443" t="str">
            <v>WIRIAGAR DEEP PALEOCENE – UNITISASI – WIRIAGAR – BASE</v>
          </cell>
          <cell r="E2443" t="str">
            <v>WIRIAGAR DEEP</v>
          </cell>
          <cell r="F2443" t="str">
            <v>E3. Justified for Development</v>
          </cell>
          <cell r="G2443" t="str">
            <v>BP WIRIAGAR LTD.</v>
          </cell>
          <cell r="H2443">
            <v>2604.3910000000001</v>
          </cell>
          <cell r="K2443">
            <v>8735</v>
          </cell>
          <cell r="L2443">
            <v>116.05000000000001</v>
          </cell>
          <cell r="M2443">
            <v>0.12539518615417761</v>
          </cell>
          <cell r="N2443">
            <v>261.2</v>
          </cell>
          <cell r="O2443">
            <v>0</v>
          </cell>
          <cell r="P2443" t="str">
            <v/>
          </cell>
          <cell r="Q2443">
            <v>0.1261581</v>
          </cell>
          <cell r="R2443">
            <v>250.5103</v>
          </cell>
          <cell r="S2443">
            <v>0.77428929999999996</v>
          </cell>
          <cell r="T2443">
            <v>0.70537340000000004</v>
          </cell>
          <cell r="U2443">
            <v>17.260885141324906</v>
          </cell>
          <cell r="V2443">
            <v>2.33020966035705E-2</v>
          </cell>
          <cell r="X2443">
            <v>5330.200375226178</v>
          </cell>
          <cell r="Y2443">
            <v>298.02658726864161</v>
          </cell>
          <cell r="Z2443">
            <v>2726.0760425638232</v>
          </cell>
          <cell r="AA2443">
            <v>298.02519999999998</v>
          </cell>
          <cell r="AB2443">
            <v>2726.0740000000001</v>
          </cell>
          <cell r="AC2443">
            <v>0.58401919999999996</v>
          </cell>
          <cell r="AD2443">
            <v>1521.0143483072</v>
          </cell>
          <cell r="AE2443">
            <v>30.336600000000001</v>
          </cell>
          <cell r="AF2443">
            <v>1073.954</v>
          </cell>
        </row>
        <row r="2444">
          <cell r="A2444" t="str">
            <v>WIRIAGAR DEEP PALEOCENE – UNITISASI – WIRIAGAR – BASE3. High Value</v>
          </cell>
          <cell r="B2444" t="str">
            <v>Gas</v>
          </cell>
          <cell r="C2444" t="str">
            <v>3. High Value</v>
          </cell>
          <cell r="D2444" t="str">
            <v>WIRIAGAR DEEP PALEOCENE – UNITISASI – WIRIAGAR – BASE</v>
          </cell>
          <cell r="E2444" t="str">
            <v>WIRIAGAR DEEP</v>
          </cell>
          <cell r="F2444" t="str">
            <v>E3. Justified for Development</v>
          </cell>
          <cell r="G2444" t="str">
            <v>BP WIRIAGAR LTD.</v>
          </cell>
          <cell r="H2444">
            <v>3426.77</v>
          </cell>
          <cell r="K2444">
            <v>8735</v>
          </cell>
          <cell r="L2444">
            <v>116.05000000000001</v>
          </cell>
          <cell r="M2444">
            <v>0.12539518615417761</v>
          </cell>
          <cell r="N2444">
            <v>261.2</v>
          </cell>
          <cell r="O2444">
            <v>0</v>
          </cell>
          <cell r="P2444" t="str">
            <v/>
          </cell>
          <cell r="Q2444">
            <v>0.1261581</v>
          </cell>
          <cell r="R2444">
            <v>250.5103</v>
          </cell>
          <cell r="S2444">
            <v>0.77428929999999996</v>
          </cell>
          <cell r="T2444">
            <v>0.70537340000000004</v>
          </cell>
          <cell r="U2444">
            <v>17.260885141324906</v>
          </cell>
          <cell r="V2444">
            <v>2.33020966035705E-2</v>
          </cell>
          <cell r="X2444">
            <v>5330.200375226178</v>
          </cell>
          <cell r="Y2444">
            <v>298.02658726864161</v>
          </cell>
          <cell r="Z2444">
            <v>2726.0760425638232</v>
          </cell>
          <cell r="AA2444">
            <v>298.02519999999998</v>
          </cell>
          <cell r="AB2444">
            <v>2726.0740000000001</v>
          </cell>
          <cell r="AC2444">
            <v>0.58401919999999996</v>
          </cell>
          <cell r="AD2444">
            <v>2001.2994739839999</v>
          </cell>
          <cell r="AE2444">
            <v>30.336600000000001</v>
          </cell>
          <cell r="AF2444">
            <v>1073.954</v>
          </cell>
        </row>
        <row r="2445">
          <cell r="A2445" t="str">
            <v>BENTU - BASE1. Low Value</v>
          </cell>
          <cell r="B2445" t="str">
            <v>Gas</v>
          </cell>
          <cell r="C2445" t="str">
            <v>1. Low Value</v>
          </cell>
          <cell r="D2445" t="str">
            <v>BENTU - BASE</v>
          </cell>
          <cell r="E2445" t="str">
            <v>BENTU</v>
          </cell>
          <cell r="F2445" t="str">
            <v>E4. Production Pending</v>
          </cell>
          <cell r="G2445" t="str">
            <v>EMP BENTU LTD.</v>
          </cell>
          <cell r="H2445">
            <v>21</v>
          </cell>
          <cell r="K2445">
            <v>4161</v>
          </cell>
          <cell r="L2445" t="str">
            <v/>
          </cell>
          <cell r="M2445">
            <v>0.24</v>
          </cell>
          <cell r="N2445" t="str">
            <v/>
          </cell>
          <cell r="P2445" t="str">
            <v/>
          </cell>
          <cell r="Q2445">
            <v>0.23271539999999999</v>
          </cell>
          <cell r="R2445">
            <v>254.78049999999999</v>
          </cell>
          <cell r="S2445">
            <v>0.58618590000000004</v>
          </cell>
          <cell r="T2445">
            <v>0.65473539999999997</v>
          </cell>
          <cell r="U2445">
            <v>22.755820532931821</v>
          </cell>
          <cell r="V2445">
            <v>3.0720228076970398E-2</v>
          </cell>
          <cell r="W2445">
            <v>14.761807298507463</v>
          </cell>
          <cell r="AA2445">
            <v>348.57819999999998</v>
          </cell>
          <cell r="AB2445">
            <v>3.860922</v>
          </cell>
          <cell r="AC2445">
            <v>0.69074179999999996</v>
          </cell>
          <cell r="AD2445">
            <v>14.505577799999999</v>
          </cell>
          <cell r="AE2445">
            <v>14.78487</v>
          </cell>
          <cell r="AF2445">
            <v>0.22155820000000001</v>
          </cell>
        </row>
        <row r="2446">
          <cell r="A2446" t="str">
            <v>BENTU - BASE2. Middle Value</v>
          </cell>
          <cell r="B2446" t="str">
            <v>Gas</v>
          </cell>
          <cell r="C2446" t="str">
            <v>2. Middle Value</v>
          </cell>
          <cell r="D2446" t="str">
            <v>BENTU - BASE</v>
          </cell>
          <cell r="E2446" t="str">
            <v>BENTU</v>
          </cell>
          <cell r="F2446" t="str">
            <v>E4. Production Pending</v>
          </cell>
          <cell r="G2446" t="str">
            <v>EMP BENTU LTD.</v>
          </cell>
          <cell r="H2446">
            <v>36</v>
          </cell>
          <cell r="K2446">
            <v>4161</v>
          </cell>
          <cell r="L2446" t="str">
            <v/>
          </cell>
          <cell r="M2446">
            <v>0.24</v>
          </cell>
          <cell r="N2446" t="str">
            <v/>
          </cell>
          <cell r="P2446" t="str">
            <v/>
          </cell>
          <cell r="Q2446">
            <v>0.23271539999999999</v>
          </cell>
          <cell r="R2446">
            <v>254.78049999999999</v>
          </cell>
          <cell r="S2446">
            <v>0.58618590000000004</v>
          </cell>
          <cell r="T2446">
            <v>0.65473539999999997</v>
          </cell>
          <cell r="U2446">
            <v>22.755820532931821</v>
          </cell>
          <cell r="V2446">
            <v>3.0720228076970398E-2</v>
          </cell>
          <cell r="W2446">
            <v>14.761807298507463</v>
          </cell>
          <cell r="AA2446">
            <v>348.57819999999998</v>
          </cell>
          <cell r="AB2446">
            <v>3.860922</v>
          </cell>
          <cell r="AC2446">
            <v>0.69074179999999996</v>
          </cell>
          <cell r="AD2446">
            <v>24.866704799999997</v>
          </cell>
          <cell r="AE2446">
            <v>14.78487</v>
          </cell>
          <cell r="AF2446">
            <v>0.22155820000000001</v>
          </cell>
        </row>
        <row r="2447">
          <cell r="A2447" t="str">
            <v>BENTU - BASE3. High Value</v>
          </cell>
          <cell r="B2447" t="str">
            <v>Gas</v>
          </cell>
          <cell r="C2447" t="str">
            <v>3. High Value</v>
          </cell>
          <cell r="D2447" t="str">
            <v>BENTU - BASE</v>
          </cell>
          <cell r="E2447" t="str">
            <v>BENTU</v>
          </cell>
          <cell r="F2447" t="str">
            <v>E4. Production Pending</v>
          </cell>
          <cell r="G2447" t="str">
            <v>EMP BENTU LTD.</v>
          </cell>
          <cell r="H2447">
            <v>36</v>
          </cell>
          <cell r="K2447">
            <v>4161</v>
          </cell>
          <cell r="L2447" t="str">
            <v/>
          </cell>
          <cell r="M2447">
            <v>0.24</v>
          </cell>
          <cell r="N2447" t="str">
            <v/>
          </cell>
          <cell r="P2447" t="str">
            <v/>
          </cell>
          <cell r="Q2447">
            <v>0.23271539999999999</v>
          </cell>
          <cell r="R2447">
            <v>254.78049999999999</v>
          </cell>
          <cell r="S2447">
            <v>0.58618590000000004</v>
          </cell>
          <cell r="T2447">
            <v>0.65473539999999997</v>
          </cell>
          <cell r="U2447">
            <v>22.755820532931821</v>
          </cell>
          <cell r="V2447">
            <v>3.0720228076970398E-2</v>
          </cell>
          <cell r="W2447">
            <v>14.761807298507463</v>
          </cell>
          <cell r="AA2447">
            <v>348.57819999999998</v>
          </cell>
          <cell r="AB2447">
            <v>3.860922</v>
          </cell>
          <cell r="AC2447">
            <v>0.69074179999999996</v>
          </cell>
          <cell r="AD2447">
            <v>24.866704799999997</v>
          </cell>
          <cell r="AE2447">
            <v>14.78487</v>
          </cell>
          <cell r="AF2447">
            <v>0.22155820000000001</v>
          </cell>
        </row>
        <row r="2448">
          <cell r="A2448" t="str">
            <v>TERUSAN - BASE1. Low Value</v>
          </cell>
          <cell r="B2448" t="str">
            <v>Gas</v>
          </cell>
          <cell r="C2448" t="str">
            <v>1. Low Value</v>
          </cell>
          <cell r="D2448" t="str">
            <v>TERUSAN - BASE</v>
          </cell>
          <cell r="E2448" t="str">
            <v>TERUSAN</v>
          </cell>
          <cell r="F2448" t="str">
            <v>E4. Production Pending</v>
          </cell>
          <cell r="G2448" t="str">
            <v>EMP BENTU LTD.</v>
          </cell>
          <cell r="H2448">
            <v>0.8</v>
          </cell>
          <cell r="K2448">
            <v>1500</v>
          </cell>
          <cell r="L2448" t="str">
            <v/>
          </cell>
          <cell r="N2448" t="str">
            <v/>
          </cell>
          <cell r="P2448">
            <v>0.58399999999999996</v>
          </cell>
          <cell r="Q2448">
            <v>0.30501460000000002</v>
          </cell>
          <cell r="R2448">
            <v>155.36070000000001</v>
          </cell>
          <cell r="S2448">
            <v>0.67981049999999998</v>
          </cell>
          <cell r="T2448">
            <v>0.84238550000000001</v>
          </cell>
          <cell r="U2448">
            <v>27.136919621070231</v>
          </cell>
          <cell r="V2448">
            <v>3.6634686886339411E-2</v>
          </cell>
          <cell r="AA2448">
            <v>141.8348</v>
          </cell>
          <cell r="AB2448">
            <v>461.48129999999998</v>
          </cell>
          <cell r="AC2448">
            <v>0.74974189999999996</v>
          </cell>
          <cell r="AD2448">
            <v>0.59979351999999997</v>
          </cell>
          <cell r="AE2448">
            <v>26.958919999999999</v>
          </cell>
          <cell r="AF2448">
            <v>199.55869999999999</v>
          </cell>
        </row>
        <row r="2449">
          <cell r="A2449" t="str">
            <v>TERUSAN - BASE2. Middle Value</v>
          </cell>
          <cell r="B2449" t="str">
            <v>Gas</v>
          </cell>
          <cell r="C2449" t="str">
            <v>2. Middle Value</v>
          </cell>
          <cell r="D2449" t="str">
            <v>TERUSAN - BASE</v>
          </cell>
          <cell r="E2449" t="str">
            <v>TERUSAN</v>
          </cell>
          <cell r="F2449" t="str">
            <v>E4. Production Pending</v>
          </cell>
          <cell r="G2449" t="str">
            <v>EMP BENTU LTD.</v>
          </cell>
          <cell r="H2449">
            <v>28.3</v>
          </cell>
          <cell r="K2449">
            <v>1500</v>
          </cell>
          <cell r="L2449" t="str">
            <v/>
          </cell>
          <cell r="N2449" t="str">
            <v/>
          </cell>
          <cell r="P2449">
            <v>0.58399999999999996</v>
          </cell>
          <cell r="Q2449">
            <v>0.30501460000000002</v>
          </cell>
          <cell r="R2449">
            <v>155.36070000000001</v>
          </cell>
          <cell r="S2449">
            <v>0.67981049999999998</v>
          </cell>
          <cell r="T2449">
            <v>0.84238550000000001</v>
          </cell>
          <cell r="U2449">
            <v>27.136919621070231</v>
          </cell>
          <cell r="V2449">
            <v>3.6634686886339411E-2</v>
          </cell>
          <cell r="AA2449">
            <v>141.8348</v>
          </cell>
          <cell r="AB2449">
            <v>461.48129999999998</v>
          </cell>
          <cell r="AC2449">
            <v>0.74974189999999996</v>
          </cell>
          <cell r="AD2449">
            <v>21.217695769999999</v>
          </cell>
          <cell r="AE2449">
            <v>26.958919999999999</v>
          </cell>
          <cell r="AF2449">
            <v>199.55869999999999</v>
          </cell>
        </row>
        <row r="2450">
          <cell r="A2450" t="str">
            <v>TERUSAN - BASE3. High Value</v>
          </cell>
          <cell r="B2450" t="str">
            <v>Gas</v>
          </cell>
          <cell r="C2450" t="str">
            <v>3. High Value</v>
          </cell>
          <cell r="D2450" t="str">
            <v>TERUSAN - BASE</v>
          </cell>
          <cell r="E2450" t="str">
            <v>TERUSAN</v>
          </cell>
          <cell r="F2450" t="str">
            <v>E4. Production Pending</v>
          </cell>
          <cell r="G2450" t="str">
            <v>EMP BENTU LTD.</v>
          </cell>
          <cell r="H2450">
            <v>65</v>
          </cell>
          <cell r="K2450">
            <v>1500</v>
          </cell>
          <cell r="L2450" t="str">
            <v/>
          </cell>
          <cell r="N2450" t="str">
            <v/>
          </cell>
          <cell r="P2450">
            <v>0.58399999999999996</v>
          </cell>
          <cell r="Q2450">
            <v>0.30501460000000002</v>
          </cell>
          <cell r="R2450">
            <v>155.36070000000001</v>
          </cell>
          <cell r="S2450">
            <v>0.67981049999999998</v>
          </cell>
          <cell r="T2450">
            <v>0.84238550000000001</v>
          </cell>
          <cell r="U2450">
            <v>27.136919621070231</v>
          </cell>
          <cell r="V2450">
            <v>3.6634686886339411E-2</v>
          </cell>
          <cell r="AA2450">
            <v>141.8348</v>
          </cell>
          <cell r="AB2450">
            <v>461.48129999999998</v>
          </cell>
          <cell r="AC2450">
            <v>0.74974189999999996</v>
          </cell>
          <cell r="AD2450">
            <v>48.733223499999994</v>
          </cell>
          <cell r="AE2450">
            <v>26.958919999999999</v>
          </cell>
          <cell r="AF2450">
            <v>199.55869999999999</v>
          </cell>
        </row>
        <row r="2451">
          <cell r="A2451" t="str">
            <v>NORTH BETARA EXTENTION - NBE MARMO GAS1. Low Value</v>
          </cell>
          <cell r="B2451" t="str">
            <v>Gas</v>
          </cell>
          <cell r="C2451" t="str">
            <v>1. Low Value</v>
          </cell>
          <cell r="D2451" t="str">
            <v>NORTH BETARA EXTENTION - NBE MARMO GAS</v>
          </cell>
          <cell r="E2451" t="str">
            <v>NORTH BETARA EXTENSION</v>
          </cell>
          <cell r="F2451" t="str">
            <v>E4. Production Pending</v>
          </cell>
          <cell r="G2451" t="str">
            <v>PETROCHINA INTERNATIONAL JABUNG LTD.</v>
          </cell>
          <cell r="H2451">
            <v>20.309999999999999</v>
          </cell>
          <cell r="Q2451">
            <v>0.33362989999999998</v>
          </cell>
          <cell r="R2451">
            <v>325.2355</v>
          </cell>
          <cell r="S2451">
            <v>0.6991754</v>
          </cell>
          <cell r="T2451">
            <v>0.77762149999999997</v>
          </cell>
          <cell r="U2451">
            <v>58.995285605612381</v>
          </cell>
          <cell r="V2451">
            <v>7.9643299464751099E-2</v>
          </cell>
          <cell r="AA2451">
            <v>34.430639999999997</v>
          </cell>
          <cell r="AB2451">
            <v>6.672631</v>
          </cell>
          <cell r="AC2451">
            <v>0.7593048</v>
          </cell>
          <cell r="AD2451">
            <v>15.421480487999998</v>
          </cell>
          <cell r="AE2451">
            <v>21.285640000000001</v>
          </cell>
          <cell r="AF2451">
            <v>227.67140000000001</v>
          </cell>
        </row>
        <row r="2452">
          <cell r="A2452" t="str">
            <v>NORTH BETARA EXTENTION - NBE MARMO GAS2. Middle Value</v>
          </cell>
          <cell r="B2452" t="str">
            <v>Gas</v>
          </cell>
          <cell r="C2452" t="str">
            <v>2. Middle Value</v>
          </cell>
          <cell r="D2452" t="str">
            <v>NORTH BETARA EXTENTION - NBE MARMO GAS</v>
          </cell>
          <cell r="E2452" t="str">
            <v>NORTH BETARA EXTENSION</v>
          </cell>
          <cell r="F2452" t="str">
            <v>E4. Production Pending</v>
          </cell>
          <cell r="G2452" t="str">
            <v>PETROCHINA INTERNATIONAL JABUNG LTD.</v>
          </cell>
          <cell r="H2452">
            <v>20.309999999999999</v>
          </cell>
          <cell r="Q2452">
            <v>0.33362989999999998</v>
          </cell>
          <cell r="R2452">
            <v>325.2355</v>
          </cell>
          <cell r="S2452">
            <v>0.6991754</v>
          </cell>
          <cell r="T2452">
            <v>0.77762149999999997</v>
          </cell>
          <cell r="U2452">
            <v>58.995285605612381</v>
          </cell>
          <cell r="V2452">
            <v>7.9643299464751099E-2</v>
          </cell>
          <cell r="AA2452">
            <v>34.430639999999997</v>
          </cell>
          <cell r="AB2452">
            <v>6.672631</v>
          </cell>
          <cell r="AC2452">
            <v>0.7593048</v>
          </cell>
          <cell r="AD2452">
            <v>15.421480487999998</v>
          </cell>
          <cell r="AE2452">
            <v>21.285640000000001</v>
          </cell>
          <cell r="AF2452">
            <v>227.67140000000001</v>
          </cell>
        </row>
        <row r="2453">
          <cell r="A2453" t="str">
            <v>NORTH BETARA EXTENTION - NBE MARMO GAS3. High Value</v>
          </cell>
          <cell r="B2453" t="str">
            <v>Gas</v>
          </cell>
          <cell r="C2453" t="str">
            <v>3. High Value</v>
          </cell>
          <cell r="D2453" t="str">
            <v>NORTH BETARA EXTENTION - NBE MARMO GAS</v>
          </cell>
          <cell r="E2453" t="str">
            <v>NORTH BETARA EXTENSION</v>
          </cell>
          <cell r="F2453" t="str">
            <v>E4. Production Pending</v>
          </cell>
          <cell r="G2453" t="str">
            <v>PETROCHINA INTERNATIONAL JABUNG LTD.</v>
          </cell>
          <cell r="H2453">
            <v>34.31</v>
          </cell>
          <cell r="Q2453">
            <v>0.33362989999999998</v>
          </cell>
          <cell r="R2453">
            <v>325.2355</v>
          </cell>
          <cell r="S2453">
            <v>0.6991754</v>
          </cell>
          <cell r="T2453">
            <v>0.77762149999999997</v>
          </cell>
          <cell r="U2453">
            <v>58.995285605612381</v>
          </cell>
          <cell r="V2453">
            <v>7.9643299464751099E-2</v>
          </cell>
          <cell r="AA2453">
            <v>34.430639999999997</v>
          </cell>
          <cell r="AB2453">
            <v>6.672631</v>
          </cell>
          <cell r="AC2453">
            <v>0.7593048</v>
          </cell>
          <cell r="AD2453">
            <v>26.051747688000003</v>
          </cell>
          <cell r="AE2453">
            <v>21.285640000000001</v>
          </cell>
          <cell r="AF2453">
            <v>227.67140000000001</v>
          </cell>
        </row>
        <row r="2454">
          <cell r="A2454" t="str">
            <v>RIPAH - PHASE 1 (POP)1. Low Value</v>
          </cell>
          <cell r="B2454" t="str">
            <v>Oil-Gas</v>
          </cell>
          <cell r="C2454" t="str">
            <v>1. Low Value</v>
          </cell>
          <cell r="D2454" t="str">
            <v>RIPAH - PHASE 1 (POP)</v>
          </cell>
          <cell r="E2454" t="str">
            <v>RIPAH</v>
          </cell>
          <cell r="F2454" t="str">
            <v>E4. Production Pending</v>
          </cell>
          <cell r="G2454" t="str">
            <v>PETROCHINA INTERNATIONAL JABUNG LTD.</v>
          </cell>
          <cell r="H2454">
            <v>20.36</v>
          </cell>
          <cell r="K2454">
            <v>4750</v>
          </cell>
          <cell r="L2454" t="str">
            <v/>
          </cell>
          <cell r="N2454" t="str">
            <v/>
          </cell>
          <cell r="P2454" t="str">
            <v/>
          </cell>
          <cell r="Q2454">
            <v>0.2847866</v>
          </cell>
          <cell r="R2454">
            <v>41.201270000000001</v>
          </cell>
          <cell r="S2454">
            <v>0.63263060000000004</v>
          </cell>
          <cell r="T2454">
            <v>0.83979009999999998</v>
          </cell>
          <cell r="U2454">
            <v>6.2337746565730772</v>
          </cell>
          <cell r="V2454">
            <v>8.415560271853216E-3</v>
          </cell>
          <cell r="AA2454">
            <v>12.53885</v>
          </cell>
          <cell r="AB2454">
            <v>103.84950000000001</v>
          </cell>
          <cell r="AC2454">
            <v>0.51924409999999999</v>
          </cell>
          <cell r="AD2454">
            <v>10.571809876</v>
          </cell>
          <cell r="AE2454">
            <v>11.584519999999999</v>
          </cell>
          <cell r="AF2454">
            <v>1632.7729999999999</v>
          </cell>
        </row>
        <row r="2455">
          <cell r="A2455" t="str">
            <v>RIPAH - PHASE 1 (POP)2. Middle Value</v>
          </cell>
          <cell r="B2455" t="str">
            <v>Oil-Gas</v>
          </cell>
          <cell r="C2455" t="str">
            <v>2. Middle Value</v>
          </cell>
          <cell r="D2455" t="str">
            <v>RIPAH - PHASE 1 (POP)</v>
          </cell>
          <cell r="E2455" t="str">
            <v>RIPAH</v>
          </cell>
          <cell r="F2455" t="str">
            <v>E4. Production Pending</v>
          </cell>
          <cell r="G2455" t="str">
            <v>PETROCHINA INTERNATIONAL JABUNG LTD.</v>
          </cell>
          <cell r="H2455">
            <v>37.32</v>
          </cell>
          <cell r="K2455">
            <v>4750</v>
          </cell>
          <cell r="L2455" t="str">
            <v/>
          </cell>
          <cell r="N2455" t="str">
            <v/>
          </cell>
          <cell r="P2455" t="str">
            <v/>
          </cell>
          <cell r="Q2455">
            <v>0.2847866</v>
          </cell>
          <cell r="R2455">
            <v>41.201270000000001</v>
          </cell>
          <cell r="S2455">
            <v>0.63263060000000004</v>
          </cell>
          <cell r="T2455">
            <v>0.83979009999999998</v>
          </cell>
          <cell r="U2455">
            <v>6.2337746565730772</v>
          </cell>
          <cell r="V2455">
            <v>8.415560271853216E-3</v>
          </cell>
          <cell r="AA2455">
            <v>12.53885</v>
          </cell>
          <cell r="AB2455">
            <v>103.84950000000001</v>
          </cell>
          <cell r="AC2455">
            <v>0.51924409999999999</v>
          </cell>
          <cell r="AD2455">
            <v>19.378189811999999</v>
          </cell>
          <cell r="AE2455">
            <v>11.584519999999999</v>
          </cell>
          <cell r="AF2455">
            <v>1632.7729999999999</v>
          </cell>
        </row>
        <row r="2456">
          <cell r="A2456" t="str">
            <v>RIPAH - PHASE 1 (POP)3. High Value</v>
          </cell>
          <cell r="B2456" t="str">
            <v>Oil-Gas</v>
          </cell>
          <cell r="C2456" t="str">
            <v>3. High Value</v>
          </cell>
          <cell r="D2456" t="str">
            <v>RIPAH - PHASE 1 (POP)</v>
          </cell>
          <cell r="E2456" t="str">
            <v>RIPAH</v>
          </cell>
          <cell r="F2456" t="str">
            <v>E4. Production Pending</v>
          </cell>
          <cell r="G2456" t="str">
            <v>PETROCHINA INTERNATIONAL JABUNG LTD.</v>
          </cell>
          <cell r="H2456">
            <v>54.31</v>
          </cell>
          <cell r="K2456">
            <v>4750</v>
          </cell>
          <cell r="L2456" t="str">
            <v/>
          </cell>
          <cell r="N2456" t="str">
            <v/>
          </cell>
          <cell r="P2456" t="str">
            <v/>
          </cell>
          <cell r="Q2456">
            <v>0.2847866</v>
          </cell>
          <cell r="R2456">
            <v>41.201270000000001</v>
          </cell>
          <cell r="S2456">
            <v>0.63263060000000004</v>
          </cell>
          <cell r="T2456">
            <v>0.83979009999999998</v>
          </cell>
          <cell r="U2456">
            <v>6.2337746565730772</v>
          </cell>
          <cell r="V2456">
            <v>8.415560271853216E-3</v>
          </cell>
          <cell r="AA2456">
            <v>12.53885</v>
          </cell>
          <cell r="AB2456">
            <v>103.84950000000001</v>
          </cell>
          <cell r="AC2456">
            <v>0.51924409999999999</v>
          </cell>
          <cell r="AD2456">
            <v>28.200147071</v>
          </cell>
          <cell r="AE2456">
            <v>11.584519999999999</v>
          </cell>
          <cell r="AF2456">
            <v>1632.7729999999999</v>
          </cell>
        </row>
        <row r="2457">
          <cell r="A2457" t="str">
            <v>BARU - BASE1. Low Value</v>
          </cell>
          <cell r="B2457" t="str">
            <v>Gas</v>
          </cell>
          <cell r="C2457" t="str">
            <v>1. Low Value</v>
          </cell>
          <cell r="D2457" t="str">
            <v>BARU - BASE</v>
          </cell>
          <cell r="E2457" t="str">
            <v>BARU</v>
          </cell>
          <cell r="F2457" t="str">
            <v>E4. Production Pending</v>
          </cell>
          <cell r="G2457" t="str">
            <v>EMP KORINCI BARU LTD.</v>
          </cell>
          <cell r="H2457">
            <v>20.88</v>
          </cell>
          <cell r="K2457">
            <v>1356</v>
          </cell>
          <cell r="L2457">
            <v>52.250000000000007</v>
          </cell>
          <cell r="M2457">
            <v>0.38</v>
          </cell>
          <cell r="N2457" t="str">
            <v/>
          </cell>
          <cell r="O2457">
            <v>0</v>
          </cell>
          <cell r="P2457" t="str">
            <v/>
          </cell>
          <cell r="Q2457">
            <v>0.38365470000000002</v>
          </cell>
          <cell r="R2457">
            <v>537.71259999999995</v>
          </cell>
          <cell r="S2457">
            <v>0.67564480000000005</v>
          </cell>
          <cell r="T2457">
            <v>0.76975660000000001</v>
          </cell>
          <cell r="U2457">
            <v>107.29082780213508</v>
          </cell>
          <cell r="V2457">
            <v>0.1448420062848815</v>
          </cell>
          <cell r="AA2457">
            <v>70.247500000000002</v>
          </cell>
          <cell r="AB2457">
            <v>17.46987</v>
          </cell>
          <cell r="AC2457">
            <v>0.82491329999999996</v>
          </cell>
          <cell r="AD2457">
            <v>17.224189703999997</v>
          </cell>
          <cell r="AE2457">
            <v>9.326689</v>
          </cell>
          <cell r="AF2457">
            <v>16.991430000000001</v>
          </cell>
        </row>
        <row r="2458">
          <cell r="A2458" t="str">
            <v>BARU - BASE2. Middle Value</v>
          </cell>
          <cell r="B2458" t="str">
            <v>Gas</v>
          </cell>
          <cell r="C2458" t="str">
            <v>2. Middle Value</v>
          </cell>
          <cell r="D2458" t="str">
            <v>BARU - BASE</v>
          </cell>
          <cell r="E2458" t="str">
            <v>BARU</v>
          </cell>
          <cell r="F2458" t="str">
            <v>E4. Production Pending</v>
          </cell>
          <cell r="G2458" t="str">
            <v>EMP KORINCI BARU LTD.</v>
          </cell>
          <cell r="H2458">
            <v>26.9</v>
          </cell>
          <cell r="K2458">
            <v>1356</v>
          </cell>
          <cell r="L2458">
            <v>52.250000000000007</v>
          </cell>
          <cell r="M2458">
            <v>0.39</v>
          </cell>
          <cell r="N2458" t="str">
            <v/>
          </cell>
          <cell r="O2458">
            <v>0</v>
          </cell>
          <cell r="P2458" t="str">
            <v/>
          </cell>
          <cell r="Q2458">
            <v>0.38365470000000002</v>
          </cell>
          <cell r="R2458">
            <v>537.71259999999995</v>
          </cell>
          <cell r="S2458">
            <v>0.67564480000000005</v>
          </cell>
          <cell r="T2458">
            <v>0.76975660000000001</v>
          </cell>
          <cell r="U2458">
            <v>107.29082780213508</v>
          </cell>
          <cell r="V2458">
            <v>0.1448420062848815</v>
          </cell>
          <cell r="AA2458">
            <v>70.247500000000002</v>
          </cell>
          <cell r="AB2458">
            <v>17.46987</v>
          </cell>
          <cell r="AC2458">
            <v>0.82491329999999996</v>
          </cell>
          <cell r="AD2458">
            <v>22.190167769999999</v>
          </cell>
          <cell r="AE2458">
            <v>9.326689</v>
          </cell>
          <cell r="AF2458">
            <v>16.991430000000001</v>
          </cell>
        </row>
        <row r="2459">
          <cell r="A2459" t="str">
            <v>BARU - BASE3. High Value</v>
          </cell>
          <cell r="B2459" t="str">
            <v>Gas</v>
          </cell>
          <cell r="C2459" t="str">
            <v>3. High Value</v>
          </cell>
          <cell r="D2459" t="str">
            <v>BARU - BASE</v>
          </cell>
          <cell r="E2459" t="str">
            <v>BARU</v>
          </cell>
          <cell r="F2459" t="str">
            <v>E4. Production Pending</v>
          </cell>
          <cell r="G2459" t="str">
            <v>EMP KORINCI BARU LTD.</v>
          </cell>
          <cell r="H2459">
            <v>29.2</v>
          </cell>
          <cell r="K2459">
            <v>1356</v>
          </cell>
          <cell r="L2459">
            <v>52.250000000000007</v>
          </cell>
          <cell r="M2459">
            <v>0.39</v>
          </cell>
          <cell r="N2459" t="str">
            <v/>
          </cell>
          <cell r="O2459">
            <v>0</v>
          </cell>
          <cell r="P2459" t="str">
            <v/>
          </cell>
          <cell r="Q2459">
            <v>0.38365470000000002</v>
          </cell>
          <cell r="R2459">
            <v>537.71259999999995</v>
          </cell>
          <cell r="S2459">
            <v>0.67564480000000005</v>
          </cell>
          <cell r="T2459">
            <v>0.76975660000000001</v>
          </cell>
          <cell r="U2459">
            <v>107.29082780213508</v>
          </cell>
          <cell r="V2459">
            <v>0.1448420062848815</v>
          </cell>
          <cell r="AA2459">
            <v>70.247500000000002</v>
          </cell>
          <cell r="AB2459">
            <v>17.46987</v>
          </cell>
          <cell r="AC2459">
            <v>0.82491329999999996</v>
          </cell>
          <cell r="AD2459">
            <v>24.087468359999999</v>
          </cell>
          <cell r="AE2459">
            <v>9.326689</v>
          </cell>
          <cell r="AF2459">
            <v>16.991430000000001</v>
          </cell>
        </row>
        <row r="2460">
          <cell r="A2460" t="str">
            <v>KORINCI - BASE1. Low Value</v>
          </cell>
          <cell r="B2460" t="str">
            <v>Gas</v>
          </cell>
          <cell r="C2460" t="str">
            <v>1. Low Value</v>
          </cell>
          <cell r="D2460" t="str">
            <v>KORINCI - BASE</v>
          </cell>
          <cell r="E2460" t="str">
            <v>KORINCI</v>
          </cell>
          <cell r="F2460" t="str">
            <v>E4. Production Pending</v>
          </cell>
          <cell r="G2460" t="str">
            <v>EMP KORINCI BARU LTD.</v>
          </cell>
          <cell r="H2460">
            <v>6.9</v>
          </cell>
          <cell r="K2460">
            <v>933</v>
          </cell>
          <cell r="L2460">
            <v>56.1</v>
          </cell>
          <cell r="M2460">
            <v>0.42</v>
          </cell>
          <cell r="N2460">
            <v>100</v>
          </cell>
          <cell r="O2460">
            <v>0</v>
          </cell>
          <cell r="P2460" t="str">
            <v/>
          </cell>
          <cell r="Q2460">
            <v>0.4171221</v>
          </cell>
          <cell r="R2460">
            <v>98.052689999999998</v>
          </cell>
          <cell r="S2460">
            <v>0.40074219999999999</v>
          </cell>
          <cell r="T2460">
            <v>0.58912730000000002</v>
          </cell>
          <cell r="U2460">
            <v>9.6559929349694578</v>
          </cell>
          <cell r="V2460">
            <v>1.3035535450923098E-2</v>
          </cell>
          <cell r="W2460">
            <v>1.6007712916666668</v>
          </cell>
          <cell r="AA2460">
            <v>16.744689999999999</v>
          </cell>
          <cell r="AB2460">
            <v>10.67043</v>
          </cell>
          <cell r="AC2460">
            <v>0.77018200000000003</v>
          </cell>
          <cell r="AD2460">
            <v>5.3142558000000006</v>
          </cell>
          <cell r="AE2460">
            <v>1.612921</v>
          </cell>
          <cell r="AF2460">
            <v>7.4713099999999999</v>
          </cell>
        </row>
        <row r="2461">
          <cell r="A2461" t="str">
            <v>KORINCI - BASE2. Middle Value</v>
          </cell>
          <cell r="B2461" t="str">
            <v>Gas</v>
          </cell>
          <cell r="C2461" t="str">
            <v>2. Middle Value</v>
          </cell>
          <cell r="D2461" t="str">
            <v>KORINCI - BASE</v>
          </cell>
          <cell r="E2461" t="str">
            <v>KORINCI</v>
          </cell>
          <cell r="F2461" t="str">
            <v>E4. Production Pending</v>
          </cell>
          <cell r="G2461" t="str">
            <v>EMP KORINCI BARU LTD.</v>
          </cell>
          <cell r="H2461">
            <v>13.3</v>
          </cell>
          <cell r="K2461">
            <v>933</v>
          </cell>
          <cell r="L2461">
            <v>56.1</v>
          </cell>
          <cell r="M2461">
            <v>0.42</v>
          </cell>
          <cell r="N2461">
            <v>100</v>
          </cell>
          <cell r="O2461">
            <v>0</v>
          </cell>
          <cell r="P2461" t="str">
            <v/>
          </cell>
          <cell r="Q2461">
            <v>0.4171221</v>
          </cell>
          <cell r="R2461">
            <v>98.052689999999998</v>
          </cell>
          <cell r="S2461">
            <v>0.40074219999999999</v>
          </cell>
          <cell r="T2461">
            <v>0.58912730000000002</v>
          </cell>
          <cell r="U2461">
            <v>9.6559929349694578</v>
          </cell>
          <cell r="V2461">
            <v>1.3035535450923098E-2</v>
          </cell>
          <cell r="W2461">
            <v>1.6007712916666668</v>
          </cell>
          <cell r="AA2461">
            <v>16.744689999999999</v>
          </cell>
          <cell r="AB2461">
            <v>10.67043</v>
          </cell>
          <cell r="AC2461">
            <v>0.77018200000000003</v>
          </cell>
          <cell r="AD2461">
            <v>10.2434206</v>
          </cell>
          <cell r="AE2461">
            <v>1.612921</v>
          </cell>
          <cell r="AF2461">
            <v>7.4713099999999999</v>
          </cell>
        </row>
        <row r="2462">
          <cell r="A2462" t="str">
            <v>KORINCI - BASE3. High Value</v>
          </cell>
          <cell r="B2462" t="str">
            <v>Gas</v>
          </cell>
          <cell r="C2462" t="str">
            <v>3. High Value</v>
          </cell>
          <cell r="D2462" t="str">
            <v>KORINCI - BASE</v>
          </cell>
          <cell r="E2462" t="str">
            <v>KORINCI</v>
          </cell>
          <cell r="F2462" t="str">
            <v>E4. Production Pending</v>
          </cell>
          <cell r="G2462" t="str">
            <v>EMP KORINCI BARU LTD.</v>
          </cell>
          <cell r="H2462">
            <v>18.5</v>
          </cell>
          <cell r="K2462">
            <v>933</v>
          </cell>
          <cell r="L2462">
            <v>56.1</v>
          </cell>
          <cell r="M2462">
            <v>0.44</v>
          </cell>
          <cell r="N2462">
            <v>100</v>
          </cell>
          <cell r="O2462">
            <v>0</v>
          </cell>
          <cell r="P2462" t="str">
            <v/>
          </cell>
          <cell r="Q2462">
            <v>0.4171221</v>
          </cell>
          <cell r="R2462">
            <v>98.052689999999998</v>
          </cell>
          <cell r="S2462">
            <v>0.40074219999999999</v>
          </cell>
          <cell r="T2462">
            <v>0.58912730000000002</v>
          </cell>
          <cell r="U2462">
            <v>9.6559929349694578</v>
          </cell>
          <cell r="V2462">
            <v>1.3035535450923098E-2</v>
          </cell>
          <cell r="W2462">
            <v>1.6007712916666668</v>
          </cell>
          <cell r="AA2462">
            <v>16.744689999999999</v>
          </cell>
          <cell r="AB2462">
            <v>10.67043</v>
          </cell>
          <cell r="AC2462">
            <v>0.77018200000000003</v>
          </cell>
          <cell r="AD2462">
            <v>14.248367</v>
          </cell>
          <cell r="AE2462">
            <v>1.612921</v>
          </cell>
          <cell r="AF2462">
            <v>7.4713099999999999</v>
          </cell>
        </row>
        <row r="2463">
          <cell r="A2463" t="str">
            <v>PERAK - BASE1. Low Value</v>
          </cell>
          <cell r="B2463" t="str">
            <v>Gas</v>
          </cell>
          <cell r="C2463" t="str">
            <v>1. Low Value</v>
          </cell>
          <cell r="D2463" t="str">
            <v>PERAK - BASE</v>
          </cell>
          <cell r="E2463" t="str">
            <v>PERAK</v>
          </cell>
          <cell r="F2463" t="str">
            <v>E4. Production Pending</v>
          </cell>
          <cell r="G2463" t="str">
            <v>EMP KORINCI BARU LTD.</v>
          </cell>
          <cell r="H2463">
            <v>1.8</v>
          </cell>
          <cell r="Q2463">
            <v>0.35428280000000001</v>
          </cell>
          <cell r="R2463">
            <v>67.912080000000003</v>
          </cell>
          <cell r="S2463">
            <v>0.62785630000000003</v>
          </cell>
          <cell r="T2463">
            <v>0.77466740000000001</v>
          </cell>
          <cell r="U2463">
            <v>11.702337981535031</v>
          </cell>
          <cell r="V2463">
            <v>1.5798089605527064E-2</v>
          </cell>
          <cell r="X2463">
            <v>1.879937430294508</v>
          </cell>
          <cell r="Y2463">
            <v>3.8138824798531235</v>
          </cell>
          <cell r="Z2463">
            <v>0.78594900597275996</v>
          </cell>
          <cell r="AA2463">
            <v>33.50779</v>
          </cell>
          <cell r="AB2463">
            <v>8.3322529999999997</v>
          </cell>
          <cell r="AC2463">
            <v>0.54401330000000003</v>
          </cell>
          <cell r="AD2463">
            <v>0.97922394000000013</v>
          </cell>
          <cell r="AE2463">
            <v>74.412800000000004</v>
          </cell>
          <cell r="AF2463">
            <v>163.15639999999999</v>
          </cell>
        </row>
        <row r="2464">
          <cell r="A2464" t="str">
            <v>PERAK - BASE2. Middle Value</v>
          </cell>
          <cell r="B2464" t="str">
            <v>Gas</v>
          </cell>
          <cell r="C2464" t="str">
            <v>2. Middle Value</v>
          </cell>
          <cell r="D2464" t="str">
            <v>PERAK - BASE</v>
          </cell>
          <cell r="E2464" t="str">
            <v>PERAK</v>
          </cell>
          <cell r="F2464" t="str">
            <v>E4. Production Pending</v>
          </cell>
          <cell r="G2464" t="str">
            <v>EMP KORINCI BARU LTD.</v>
          </cell>
          <cell r="H2464">
            <v>22.1</v>
          </cell>
          <cell r="Q2464">
            <v>0.35428280000000001</v>
          </cell>
          <cell r="R2464">
            <v>67.912080000000003</v>
          </cell>
          <cell r="S2464">
            <v>0.62785630000000003</v>
          </cell>
          <cell r="T2464">
            <v>0.77466740000000001</v>
          </cell>
          <cell r="U2464">
            <v>11.702337981535031</v>
          </cell>
          <cell r="V2464">
            <v>1.5798089605527064E-2</v>
          </cell>
          <cell r="X2464">
            <v>1.879937430294508</v>
          </cell>
          <cell r="Y2464">
            <v>3.8138824798531235</v>
          </cell>
          <cell r="Z2464">
            <v>0.78594900597275996</v>
          </cell>
          <cell r="AA2464">
            <v>33.50779</v>
          </cell>
          <cell r="AB2464">
            <v>8.3322529999999997</v>
          </cell>
          <cell r="AC2464">
            <v>0.54401330000000003</v>
          </cell>
          <cell r="AD2464">
            <v>12.022693930000001</v>
          </cell>
          <cell r="AE2464">
            <v>74.412800000000004</v>
          </cell>
          <cell r="AF2464">
            <v>163.15639999999999</v>
          </cell>
        </row>
        <row r="2465">
          <cell r="A2465" t="str">
            <v>PERAK - BASE3. High Value</v>
          </cell>
          <cell r="B2465" t="str">
            <v>Gas</v>
          </cell>
          <cell r="C2465" t="str">
            <v>3. High Value</v>
          </cell>
          <cell r="D2465" t="str">
            <v>PERAK - BASE</v>
          </cell>
          <cell r="E2465" t="str">
            <v>PERAK</v>
          </cell>
          <cell r="F2465" t="str">
            <v>E4. Production Pending</v>
          </cell>
          <cell r="G2465" t="str">
            <v>EMP KORINCI BARU LTD.</v>
          </cell>
          <cell r="H2465">
            <v>31.1</v>
          </cell>
          <cell r="Q2465">
            <v>0.35428280000000001</v>
          </cell>
          <cell r="R2465">
            <v>67.912080000000003</v>
          </cell>
          <cell r="S2465">
            <v>0.62785630000000003</v>
          </cell>
          <cell r="T2465">
            <v>0.77466740000000001</v>
          </cell>
          <cell r="U2465">
            <v>11.702337981535031</v>
          </cell>
          <cell r="V2465">
            <v>1.5798089605527064E-2</v>
          </cell>
          <cell r="X2465">
            <v>1.879937430294508</v>
          </cell>
          <cell r="Y2465">
            <v>3.8138824798531235</v>
          </cell>
          <cell r="Z2465">
            <v>0.78594900597275996</v>
          </cell>
          <cell r="AA2465">
            <v>33.50779</v>
          </cell>
          <cell r="AB2465">
            <v>8.3322529999999997</v>
          </cell>
          <cell r="AC2465">
            <v>0.54401330000000003</v>
          </cell>
          <cell r="AD2465">
            <v>16.918813630000002</v>
          </cell>
          <cell r="AE2465">
            <v>74.412800000000004</v>
          </cell>
          <cell r="AF2465">
            <v>163.15639999999999</v>
          </cell>
        </row>
        <row r="2466">
          <cell r="A2466" t="str">
            <v>WEST BARU - BASE1. Low Value</v>
          </cell>
          <cell r="B2466" t="str">
            <v>Gas</v>
          </cell>
          <cell r="C2466" t="str">
            <v>1. Low Value</v>
          </cell>
          <cell r="D2466" t="str">
            <v>WEST BARU - BASE</v>
          </cell>
          <cell r="E2466" t="str">
            <v>WEST BARU</v>
          </cell>
          <cell r="F2466" t="str">
            <v>E4. Production Pending</v>
          </cell>
          <cell r="G2466" t="str">
            <v>EMP KORINCI BARU LTD.</v>
          </cell>
          <cell r="H2466">
            <v>1.5</v>
          </cell>
          <cell r="Q2466">
            <v>0.33863880000000002</v>
          </cell>
          <cell r="R2466">
            <v>126.3486</v>
          </cell>
          <cell r="S2466">
            <v>0.6991754</v>
          </cell>
          <cell r="T2466">
            <v>0.77466740000000001</v>
          </cell>
          <cell r="U2466">
            <v>23.174403813768045</v>
          </cell>
          <cell r="V2466">
            <v>3.1285313121382927E-2</v>
          </cell>
          <cell r="AA2466">
            <v>33.50779</v>
          </cell>
          <cell r="AB2466">
            <v>3.9857230000000001</v>
          </cell>
          <cell r="AC2466">
            <v>0.63622610000000002</v>
          </cell>
          <cell r="AD2466">
            <v>0.95433915000000002</v>
          </cell>
          <cell r="AE2466">
            <v>7.5873980000000003</v>
          </cell>
          <cell r="AF2466">
            <v>165.7225</v>
          </cell>
        </row>
        <row r="2467">
          <cell r="A2467" t="str">
            <v>WEST BARU - BASE2. Middle Value</v>
          </cell>
          <cell r="B2467" t="str">
            <v>Gas</v>
          </cell>
          <cell r="C2467" t="str">
            <v>2. Middle Value</v>
          </cell>
          <cell r="D2467" t="str">
            <v>WEST BARU - BASE</v>
          </cell>
          <cell r="E2467" t="str">
            <v>WEST BARU</v>
          </cell>
          <cell r="F2467" t="str">
            <v>E4. Production Pending</v>
          </cell>
          <cell r="G2467" t="str">
            <v>EMP KORINCI BARU LTD.</v>
          </cell>
          <cell r="H2467">
            <v>5.8</v>
          </cell>
          <cell r="Q2467">
            <v>0.33863880000000002</v>
          </cell>
          <cell r="R2467">
            <v>126.3486</v>
          </cell>
          <cell r="S2467">
            <v>0.6991754</v>
          </cell>
          <cell r="T2467">
            <v>0.77466740000000001</v>
          </cell>
          <cell r="U2467">
            <v>23.174403813768045</v>
          </cell>
          <cell r="V2467">
            <v>3.1285313121382927E-2</v>
          </cell>
          <cell r="AA2467">
            <v>33.50779</v>
          </cell>
          <cell r="AB2467">
            <v>3.9857230000000001</v>
          </cell>
          <cell r="AC2467">
            <v>0.63622610000000002</v>
          </cell>
          <cell r="AD2467">
            <v>3.6901113799999998</v>
          </cell>
          <cell r="AE2467">
            <v>7.5873980000000003</v>
          </cell>
          <cell r="AF2467">
            <v>165.7225</v>
          </cell>
        </row>
        <row r="2468">
          <cell r="A2468" t="str">
            <v>WEST BARU - BASE3. High Value</v>
          </cell>
          <cell r="B2468" t="str">
            <v>Gas</v>
          </cell>
          <cell r="C2468" t="str">
            <v>3. High Value</v>
          </cell>
          <cell r="D2468" t="str">
            <v>WEST BARU - BASE</v>
          </cell>
          <cell r="E2468" t="str">
            <v>WEST BARU</v>
          </cell>
          <cell r="F2468" t="str">
            <v>E4. Production Pending</v>
          </cell>
          <cell r="G2468" t="str">
            <v>EMP KORINCI BARU LTD.</v>
          </cell>
          <cell r="H2468">
            <v>14.5</v>
          </cell>
          <cell r="Q2468">
            <v>0.33863880000000002</v>
          </cell>
          <cell r="R2468">
            <v>126.3486</v>
          </cell>
          <cell r="S2468">
            <v>0.6991754</v>
          </cell>
          <cell r="T2468">
            <v>0.77466740000000001</v>
          </cell>
          <cell r="U2468">
            <v>23.174403813768045</v>
          </cell>
          <cell r="V2468">
            <v>3.1285313121382927E-2</v>
          </cell>
          <cell r="AA2468">
            <v>33.50779</v>
          </cell>
          <cell r="AB2468">
            <v>3.9857230000000001</v>
          </cell>
          <cell r="AC2468">
            <v>0.63622610000000002</v>
          </cell>
          <cell r="AD2468">
            <v>9.2252784500000011</v>
          </cell>
          <cell r="AE2468">
            <v>7.5873980000000003</v>
          </cell>
          <cell r="AF2468">
            <v>165.7225</v>
          </cell>
        </row>
        <row r="2469">
          <cell r="A2469" t="str">
            <v>OPL 2 TANGGULANGIN3. High Value</v>
          </cell>
          <cell r="B2469" t="str">
            <v>Oil-Gas</v>
          </cell>
          <cell r="C2469" t="str">
            <v>3. High Value</v>
          </cell>
          <cell r="D2469" t="str">
            <v>OPL 2 TANGGULANGIN</v>
          </cell>
          <cell r="E2469" t="str">
            <v>TANGGULANGIN</v>
          </cell>
          <cell r="F2469" t="str">
            <v>E6. Further Development</v>
          </cell>
          <cell r="G2469" t="str">
            <v>LAPINDO BRANTAS INC.</v>
          </cell>
          <cell r="H2469">
            <v>49.44</v>
          </cell>
          <cell r="K2469">
            <v>2700</v>
          </cell>
          <cell r="L2469">
            <v>55.000000000000007</v>
          </cell>
          <cell r="M2469">
            <v>0.21</v>
          </cell>
          <cell r="N2469" t="str">
            <v/>
          </cell>
          <cell r="P2469" t="str">
            <v/>
          </cell>
          <cell r="Q2469">
            <v>0.21253079999999999</v>
          </cell>
          <cell r="R2469">
            <v>233.80449999999999</v>
          </cell>
          <cell r="S2469">
            <v>0.70135840000000005</v>
          </cell>
          <cell r="T2469">
            <v>0.66818569999999999</v>
          </cell>
          <cell r="U2469">
            <v>23.286913095969403</v>
          </cell>
          <cell r="V2469">
            <v>3.1437200011376634E-2</v>
          </cell>
          <cell r="AA2469">
            <v>21.133400000000002</v>
          </cell>
          <cell r="AB2469">
            <v>74.238590000000002</v>
          </cell>
          <cell r="AC2469">
            <v>0.23272100000000001</v>
          </cell>
          <cell r="AD2469">
            <v>11.50572624</v>
          </cell>
          <cell r="AE2469">
            <v>20.077719999999999</v>
          </cell>
          <cell r="AF2469">
            <v>168.16560000000001</v>
          </cell>
        </row>
        <row r="2470">
          <cell r="A2470" t="str">
            <v>OPL TANGGULANGIN1. Low Value</v>
          </cell>
          <cell r="B2470" t="str">
            <v>Oil-Gas</v>
          </cell>
          <cell r="C2470" t="str">
            <v>1. Low Value</v>
          </cell>
          <cell r="D2470" t="str">
            <v>OPL TANGGULANGIN</v>
          </cell>
          <cell r="E2470" t="str">
            <v>TANGGULANGIN</v>
          </cell>
          <cell r="F2470" t="str">
            <v>E0. On Production</v>
          </cell>
          <cell r="G2470" t="str">
            <v>LAPINDO BRANTAS INC.</v>
          </cell>
          <cell r="H2470">
            <v>49.44</v>
          </cell>
          <cell r="K2470">
            <v>2700</v>
          </cell>
          <cell r="L2470">
            <v>55.000000000000007</v>
          </cell>
          <cell r="M2470">
            <v>0.21</v>
          </cell>
          <cell r="N2470" t="str">
            <v/>
          </cell>
          <cell r="P2470" t="str">
            <v/>
          </cell>
          <cell r="Q2470">
            <v>0.21253079999999999</v>
          </cell>
          <cell r="R2470">
            <v>233.80449999999999</v>
          </cell>
          <cell r="S2470">
            <v>0.70135840000000005</v>
          </cell>
          <cell r="T2470">
            <v>0.66818569999999999</v>
          </cell>
          <cell r="U2470">
            <v>23.286913095969403</v>
          </cell>
          <cell r="V2470">
            <v>3.1437200011376634E-2</v>
          </cell>
          <cell r="AA2470">
            <v>21.133400000000002</v>
          </cell>
          <cell r="AB2470">
            <v>74.238590000000002</v>
          </cell>
          <cell r="AC2470">
            <v>0.23272100000000001</v>
          </cell>
          <cell r="AD2470">
            <v>11.50572624</v>
          </cell>
          <cell r="AE2470">
            <v>20.077719999999999</v>
          </cell>
          <cell r="AF2470">
            <v>168.16560000000001</v>
          </cell>
        </row>
        <row r="2471">
          <cell r="A2471" t="str">
            <v>OPL TANGGULANGIN2. Middle Value</v>
          </cell>
          <cell r="B2471" t="str">
            <v>Oil-Gas</v>
          </cell>
          <cell r="C2471" t="str">
            <v>2. Middle Value</v>
          </cell>
          <cell r="D2471" t="str">
            <v>OPL TANGGULANGIN</v>
          </cell>
          <cell r="E2471" t="str">
            <v>TANGGULANGIN</v>
          </cell>
          <cell r="F2471" t="str">
            <v>E0. On Production</v>
          </cell>
          <cell r="G2471" t="str">
            <v>LAPINDO BRANTAS INC.</v>
          </cell>
          <cell r="H2471">
            <v>49.44</v>
          </cell>
          <cell r="K2471">
            <v>2700</v>
          </cell>
          <cell r="L2471">
            <v>55.000000000000007</v>
          </cell>
          <cell r="M2471">
            <v>0.21</v>
          </cell>
          <cell r="N2471" t="str">
            <v/>
          </cell>
          <cell r="P2471" t="str">
            <v/>
          </cell>
          <cell r="Q2471">
            <v>0.21253079999999999</v>
          </cell>
          <cell r="R2471">
            <v>233.80449999999999</v>
          </cell>
          <cell r="S2471">
            <v>0.70135840000000005</v>
          </cell>
          <cell r="T2471">
            <v>0.66818569999999999</v>
          </cell>
          <cell r="U2471">
            <v>23.286913095969403</v>
          </cell>
          <cell r="V2471">
            <v>3.1437200011376634E-2</v>
          </cell>
          <cell r="AA2471">
            <v>21.133400000000002</v>
          </cell>
          <cell r="AB2471">
            <v>74.238590000000002</v>
          </cell>
          <cell r="AC2471">
            <v>0.23272100000000001</v>
          </cell>
          <cell r="AD2471">
            <v>11.50572624</v>
          </cell>
          <cell r="AE2471">
            <v>20.077719999999999</v>
          </cell>
          <cell r="AF2471">
            <v>168.16560000000001</v>
          </cell>
        </row>
        <row r="2472">
          <cell r="A2472" t="str">
            <v>OPL TANGGULANGIN3. High Value</v>
          </cell>
          <cell r="B2472" t="str">
            <v>Oil-Gas</v>
          </cell>
          <cell r="C2472" t="str">
            <v>3. High Value</v>
          </cell>
          <cell r="D2472" t="str">
            <v>OPL TANGGULANGIN</v>
          </cell>
          <cell r="E2472" t="str">
            <v>TANGGULANGIN</v>
          </cell>
          <cell r="F2472" t="str">
            <v>E0. On Production</v>
          </cell>
          <cell r="G2472" t="str">
            <v>LAPINDO BRANTAS INC.</v>
          </cell>
          <cell r="H2472">
            <v>49.44</v>
          </cell>
          <cell r="K2472">
            <v>2700</v>
          </cell>
          <cell r="L2472">
            <v>55.000000000000007</v>
          </cell>
          <cell r="M2472">
            <v>0.21</v>
          </cell>
          <cell r="N2472" t="str">
            <v/>
          </cell>
          <cell r="P2472" t="str">
            <v/>
          </cell>
          <cell r="Q2472">
            <v>0.21253079999999999</v>
          </cell>
          <cell r="R2472">
            <v>233.80449999999999</v>
          </cell>
          <cell r="S2472">
            <v>0.70135840000000005</v>
          </cell>
          <cell r="T2472">
            <v>0.66818569999999999</v>
          </cell>
          <cell r="U2472">
            <v>23.286913095969403</v>
          </cell>
          <cell r="V2472">
            <v>3.1437200011376634E-2</v>
          </cell>
          <cell r="AA2472">
            <v>21.133400000000002</v>
          </cell>
          <cell r="AB2472">
            <v>74.238590000000002</v>
          </cell>
          <cell r="AC2472">
            <v>0.23272100000000001</v>
          </cell>
          <cell r="AD2472">
            <v>11.50572624</v>
          </cell>
          <cell r="AE2472">
            <v>20.077719999999999</v>
          </cell>
          <cell r="AF2472">
            <v>168.16560000000001</v>
          </cell>
        </row>
        <row r="2473">
          <cell r="A2473" t="str">
            <v>TANGGULANGIN - BASE1. Low Value</v>
          </cell>
          <cell r="B2473" t="str">
            <v>Oil-Gas</v>
          </cell>
          <cell r="C2473" t="str">
            <v>1. Low Value</v>
          </cell>
          <cell r="D2473" t="str">
            <v>TANGGULANGIN - BASE</v>
          </cell>
          <cell r="E2473" t="str">
            <v>TANGGULANGIN</v>
          </cell>
          <cell r="F2473" t="str">
            <v>E0. On Production</v>
          </cell>
          <cell r="G2473" t="str">
            <v>LAPINDO BRANTAS INC.</v>
          </cell>
          <cell r="H2473">
            <v>49.44</v>
          </cell>
          <cell r="K2473">
            <v>2700</v>
          </cell>
          <cell r="L2473">
            <v>55.000000000000007</v>
          </cell>
          <cell r="M2473">
            <v>0.21</v>
          </cell>
          <cell r="N2473" t="str">
            <v/>
          </cell>
          <cell r="P2473" t="str">
            <v/>
          </cell>
          <cell r="Q2473">
            <v>0.21253079999999999</v>
          </cell>
          <cell r="R2473">
            <v>233.80449999999999</v>
          </cell>
          <cell r="S2473">
            <v>0.70135840000000005</v>
          </cell>
          <cell r="T2473">
            <v>0.66818569999999999</v>
          </cell>
          <cell r="U2473">
            <v>23.286913095969403</v>
          </cell>
          <cell r="V2473">
            <v>3.1437200011376634E-2</v>
          </cell>
          <cell r="AA2473">
            <v>21.133400000000002</v>
          </cell>
          <cell r="AB2473">
            <v>74.238590000000002</v>
          </cell>
          <cell r="AC2473">
            <v>0.23272100000000001</v>
          </cell>
          <cell r="AD2473">
            <v>11.50572624</v>
          </cell>
          <cell r="AE2473">
            <v>20.077719999999999</v>
          </cell>
          <cell r="AF2473">
            <v>168.16560000000001</v>
          </cell>
        </row>
        <row r="2474">
          <cell r="A2474" t="str">
            <v>TANGGULANGIN - BASE2. Middle Value</v>
          </cell>
          <cell r="B2474" t="str">
            <v>Oil-Gas</v>
          </cell>
          <cell r="C2474" t="str">
            <v>2. Middle Value</v>
          </cell>
          <cell r="D2474" t="str">
            <v>TANGGULANGIN - BASE</v>
          </cell>
          <cell r="E2474" t="str">
            <v>TANGGULANGIN</v>
          </cell>
          <cell r="F2474" t="str">
            <v>E0. On Production</v>
          </cell>
          <cell r="G2474" t="str">
            <v>LAPINDO BRANTAS INC.</v>
          </cell>
          <cell r="H2474">
            <v>49.44</v>
          </cell>
          <cell r="K2474">
            <v>2700</v>
          </cell>
          <cell r="L2474">
            <v>55.000000000000007</v>
          </cell>
          <cell r="M2474">
            <v>0.21</v>
          </cell>
          <cell r="N2474" t="str">
            <v/>
          </cell>
          <cell r="P2474" t="str">
            <v/>
          </cell>
          <cell r="Q2474">
            <v>0.21253079999999999</v>
          </cell>
          <cell r="R2474">
            <v>233.80449999999999</v>
          </cell>
          <cell r="S2474">
            <v>0.70135840000000005</v>
          </cell>
          <cell r="T2474">
            <v>0.66818569999999999</v>
          </cell>
          <cell r="U2474">
            <v>23.286913095969403</v>
          </cell>
          <cell r="V2474">
            <v>3.1437200011376634E-2</v>
          </cell>
          <cell r="AA2474">
            <v>21.133400000000002</v>
          </cell>
          <cell r="AB2474">
            <v>74.238590000000002</v>
          </cell>
          <cell r="AC2474">
            <v>0.23272100000000001</v>
          </cell>
          <cell r="AD2474">
            <v>11.50572624</v>
          </cell>
          <cell r="AE2474">
            <v>20.077719999999999</v>
          </cell>
          <cell r="AF2474">
            <v>168.16560000000001</v>
          </cell>
        </row>
        <row r="2475">
          <cell r="A2475" t="str">
            <v>TANGGULANGIN - BASE3. High Value</v>
          </cell>
          <cell r="B2475" t="str">
            <v>Oil-Gas</v>
          </cell>
          <cell r="C2475" t="str">
            <v>3. High Value</v>
          </cell>
          <cell r="D2475" t="str">
            <v>TANGGULANGIN - BASE</v>
          </cell>
          <cell r="E2475" t="str">
            <v>TANGGULANGIN</v>
          </cell>
          <cell r="F2475" t="str">
            <v>E0. On Production</v>
          </cell>
          <cell r="G2475" t="str">
            <v>LAPINDO BRANTAS INC.</v>
          </cell>
          <cell r="H2475">
            <v>49.44</v>
          </cell>
          <cell r="K2475">
            <v>2700</v>
          </cell>
          <cell r="L2475">
            <v>55.000000000000007</v>
          </cell>
          <cell r="M2475">
            <v>0.21</v>
          </cell>
          <cell r="N2475" t="str">
            <v/>
          </cell>
          <cell r="P2475" t="str">
            <v/>
          </cell>
          <cell r="Q2475">
            <v>0.21253079999999999</v>
          </cell>
          <cell r="R2475">
            <v>233.80449999999999</v>
          </cell>
          <cell r="S2475">
            <v>0.70135840000000005</v>
          </cell>
          <cell r="T2475">
            <v>0.66818569999999999</v>
          </cell>
          <cell r="U2475">
            <v>23.286913095969403</v>
          </cell>
          <cell r="V2475">
            <v>3.1437200011376634E-2</v>
          </cell>
          <cell r="AA2475">
            <v>21.133400000000002</v>
          </cell>
          <cell r="AB2475">
            <v>74.238590000000002</v>
          </cell>
          <cell r="AC2475">
            <v>0.23272100000000001</v>
          </cell>
          <cell r="AD2475">
            <v>11.50572624</v>
          </cell>
          <cell r="AE2475">
            <v>20.077719999999999</v>
          </cell>
          <cell r="AF2475">
            <v>168.16560000000001</v>
          </cell>
        </row>
        <row r="2476">
          <cell r="A2476" t="str">
            <v>POP TANGGULANGIN 31. Low Value</v>
          </cell>
          <cell r="B2476" t="str">
            <v>Oil-Gas</v>
          </cell>
          <cell r="C2476" t="str">
            <v>1. Low Value</v>
          </cell>
          <cell r="D2476" t="str">
            <v>POP TANGGULANGIN 3</v>
          </cell>
          <cell r="E2476" t="str">
            <v>TANGGULANGIN</v>
          </cell>
          <cell r="F2476" t="str">
            <v>E7. Production Not Viable</v>
          </cell>
          <cell r="G2476" t="str">
            <v>LAPINDO BRANTAS INC.</v>
          </cell>
          <cell r="H2476">
            <v>49.44</v>
          </cell>
          <cell r="K2476">
            <v>2700</v>
          </cell>
          <cell r="L2476">
            <v>55.000000000000007</v>
          </cell>
          <cell r="M2476">
            <v>0.21</v>
          </cell>
          <cell r="N2476" t="str">
            <v/>
          </cell>
          <cell r="P2476" t="str">
            <v/>
          </cell>
          <cell r="Q2476">
            <v>0.21253079999999999</v>
          </cell>
          <cell r="R2476">
            <v>233.80449999999999</v>
          </cell>
          <cell r="S2476">
            <v>0.70135840000000005</v>
          </cell>
          <cell r="T2476">
            <v>0.66818569999999999</v>
          </cell>
          <cell r="U2476">
            <v>23.286913095969403</v>
          </cell>
          <cell r="V2476">
            <v>3.1437200011376634E-2</v>
          </cell>
          <cell r="AA2476">
            <v>21.133400000000002</v>
          </cell>
          <cell r="AB2476">
            <v>74.238590000000002</v>
          </cell>
          <cell r="AC2476">
            <v>0.23272100000000001</v>
          </cell>
          <cell r="AD2476">
            <v>11.50572624</v>
          </cell>
          <cell r="AE2476">
            <v>20.077719999999999</v>
          </cell>
          <cell r="AF2476">
            <v>168.16560000000001</v>
          </cell>
        </row>
        <row r="2477">
          <cell r="A2477" t="str">
            <v>POP TANGGULANGIN 32. Middle Value</v>
          </cell>
          <cell r="B2477" t="str">
            <v>Oil-Gas</v>
          </cell>
          <cell r="C2477" t="str">
            <v>2. Middle Value</v>
          </cell>
          <cell r="D2477" t="str">
            <v>POP TANGGULANGIN 3</v>
          </cell>
          <cell r="E2477" t="str">
            <v>TANGGULANGIN</v>
          </cell>
          <cell r="F2477" t="str">
            <v>E7. Production Not Viable</v>
          </cell>
          <cell r="G2477" t="str">
            <v>LAPINDO BRANTAS INC.</v>
          </cell>
          <cell r="H2477">
            <v>49.44</v>
          </cell>
          <cell r="K2477">
            <v>2700</v>
          </cell>
          <cell r="L2477">
            <v>55.000000000000007</v>
          </cell>
          <cell r="M2477">
            <v>0.21</v>
          </cell>
          <cell r="N2477" t="str">
            <v/>
          </cell>
          <cell r="P2477" t="str">
            <v/>
          </cell>
          <cell r="Q2477">
            <v>0.21253079999999999</v>
          </cell>
          <cell r="R2477">
            <v>233.80449999999999</v>
          </cell>
          <cell r="S2477">
            <v>0.70135840000000005</v>
          </cell>
          <cell r="T2477">
            <v>0.66818569999999999</v>
          </cell>
          <cell r="U2477">
            <v>23.286913095969403</v>
          </cell>
          <cell r="V2477">
            <v>3.1437200011376634E-2</v>
          </cell>
          <cell r="AA2477">
            <v>21.133400000000002</v>
          </cell>
          <cell r="AB2477">
            <v>74.238590000000002</v>
          </cell>
          <cell r="AC2477">
            <v>0.23272100000000001</v>
          </cell>
          <cell r="AD2477">
            <v>11.50572624</v>
          </cell>
          <cell r="AE2477">
            <v>20.077719999999999</v>
          </cell>
          <cell r="AF2477">
            <v>168.16560000000001</v>
          </cell>
        </row>
        <row r="2478">
          <cell r="A2478" t="str">
            <v>MSTA - BASE1. Low Value</v>
          </cell>
          <cell r="B2478" t="str">
            <v>Oil-Gas</v>
          </cell>
          <cell r="C2478" t="str">
            <v>1. Low Value</v>
          </cell>
          <cell r="D2478" t="str">
            <v>MSTA - BASE</v>
          </cell>
          <cell r="E2478" t="str">
            <v>RINGGIT</v>
          </cell>
          <cell r="F2478" t="str">
            <v>E4. Production Pending</v>
          </cell>
          <cell r="G2478" t="str">
            <v>EMP MALACCA STRAIT S.A.</v>
          </cell>
          <cell r="H2478">
            <v>2.778</v>
          </cell>
          <cell r="Q2478">
            <v>0.34268559999999998</v>
          </cell>
          <cell r="R2478">
            <v>97.267650000000003</v>
          </cell>
          <cell r="S2478">
            <v>0.6991754</v>
          </cell>
          <cell r="T2478">
            <v>0.77466740000000001</v>
          </cell>
          <cell r="U2478">
            <v>18.053678254465424</v>
          </cell>
          <cell r="V2478">
            <v>2.4372362789678022E-2</v>
          </cell>
          <cell r="AA2478">
            <v>238.4016</v>
          </cell>
          <cell r="AB2478">
            <v>0.2250875</v>
          </cell>
          <cell r="AC2478">
            <v>0.34500690000000001</v>
          </cell>
          <cell r="AD2478">
            <v>0.95842916820000001</v>
          </cell>
          <cell r="AE2478">
            <v>27.54025</v>
          </cell>
          <cell r="AF2478">
            <v>144.13730000000001</v>
          </cell>
        </row>
        <row r="2479">
          <cell r="A2479" t="str">
            <v>MSTA - BASE2. Middle Value</v>
          </cell>
          <cell r="B2479" t="str">
            <v>Oil-Gas</v>
          </cell>
          <cell r="C2479" t="str">
            <v>2. Middle Value</v>
          </cell>
          <cell r="D2479" t="str">
            <v>MSTA - BASE</v>
          </cell>
          <cell r="E2479" t="str">
            <v>RINGGIT</v>
          </cell>
          <cell r="F2479" t="str">
            <v>E4. Production Pending</v>
          </cell>
          <cell r="G2479" t="str">
            <v>EMP MALACCA STRAIT S.A.</v>
          </cell>
          <cell r="H2479">
            <v>2.778</v>
          </cell>
          <cell r="Q2479">
            <v>0.34268559999999998</v>
          </cell>
          <cell r="R2479">
            <v>97.267650000000003</v>
          </cell>
          <cell r="S2479">
            <v>0.6991754</v>
          </cell>
          <cell r="T2479">
            <v>0.77466740000000001</v>
          </cell>
          <cell r="U2479">
            <v>18.053678254465424</v>
          </cell>
          <cell r="V2479">
            <v>2.4372362789678022E-2</v>
          </cell>
          <cell r="AA2479">
            <v>238.4016</v>
          </cell>
          <cell r="AB2479">
            <v>0.2250875</v>
          </cell>
          <cell r="AC2479">
            <v>0.34500690000000001</v>
          </cell>
          <cell r="AD2479">
            <v>0.95842916820000001</v>
          </cell>
          <cell r="AE2479">
            <v>27.54025</v>
          </cell>
          <cell r="AF2479">
            <v>144.13730000000001</v>
          </cell>
        </row>
        <row r="2480">
          <cell r="A2480" t="str">
            <v>MSTA - BASE3. High Value</v>
          </cell>
          <cell r="B2480" t="str">
            <v>Oil-Gas</v>
          </cell>
          <cell r="C2480" t="str">
            <v>3. High Value</v>
          </cell>
          <cell r="D2480" t="str">
            <v>MSTA - BASE</v>
          </cell>
          <cell r="E2480" t="str">
            <v>RINGGIT</v>
          </cell>
          <cell r="F2480" t="str">
            <v>E4. Production Pending</v>
          </cell>
          <cell r="G2480" t="str">
            <v>EMP MALACCA STRAIT S.A.</v>
          </cell>
          <cell r="H2480">
            <v>2.778</v>
          </cell>
          <cell r="Q2480">
            <v>0.34268559999999998</v>
          </cell>
          <cell r="R2480">
            <v>97.267650000000003</v>
          </cell>
          <cell r="S2480">
            <v>0.6991754</v>
          </cell>
          <cell r="T2480">
            <v>0.77466740000000001</v>
          </cell>
          <cell r="U2480">
            <v>18.053678254465424</v>
          </cell>
          <cell r="V2480">
            <v>2.4372362789678022E-2</v>
          </cell>
          <cell r="AA2480">
            <v>238.4016</v>
          </cell>
          <cell r="AB2480">
            <v>0.2250875</v>
          </cell>
          <cell r="AC2480">
            <v>0.34500690000000001</v>
          </cell>
          <cell r="AD2480">
            <v>0.95842916820000001</v>
          </cell>
          <cell r="AE2480">
            <v>27.54025</v>
          </cell>
          <cell r="AF2480">
            <v>144.13730000000001</v>
          </cell>
        </row>
        <row r="2481">
          <cell r="A2481" t="str">
            <v>KEPODANG - BASE1. Low Value</v>
          </cell>
          <cell r="B2481" t="str">
            <v>Gas</v>
          </cell>
          <cell r="C2481" t="str">
            <v>1. Low Value</v>
          </cell>
          <cell r="D2481" t="str">
            <v>KEPODANG - BASE</v>
          </cell>
          <cell r="E2481" t="str">
            <v>KEPODANG</v>
          </cell>
          <cell r="F2481" t="str">
            <v>E4. Production Pending</v>
          </cell>
          <cell r="G2481" t="str">
            <v>PC MURIAH LTD.</v>
          </cell>
          <cell r="H2481">
            <v>148.30000000000001</v>
          </cell>
          <cell r="K2481">
            <v>2600</v>
          </cell>
          <cell r="L2481">
            <v>69.300000000000011</v>
          </cell>
          <cell r="M2481">
            <v>0.31</v>
          </cell>
          <cell r="N2481" t="str">
            <v/>
          </cell>
          <cell r="O2481">
            <v>0</v>
          </cell>
          <cell r="P2481" t="str">
            <v/>
          </cell>
          <cell r="Q2481">
            <v>0.30663119999999999</v>
          </cell>
          <cell r="R2481">
            <v>942.74239999999998</v>
          </cell>
          <cell r="S2481">
            <v>0.4839309</v>
          </cell>
          <cell r="T2481">
            <v>0.60646489999999997</v>
          </cell>
          <cell r="U2481">
            <v>84.839559855489796</v>
          </cell>
          <cell r="V2481">
            <v>0.11453292246432734</v>
          </cell>
          <cell r="AA2481">
            <v>28.03302</v>
          </cell>
          <cell r="AB2481">
            <v>215.97149999999999</v>
          </cell>
          <cell r="AC2481">
            <v>0.56901170000000001</v>
          </cell>
          <cell r="AD2481">
            <v>84.384435110000013</v>
          </cell>
          <cell r="AE2481">
            <v>82.319559999999996</v>
          </cell>
          <cell r="AF2481">
            <v>487.0301</v>
          </cell>
        </row>
        <row r="2482">
          <cell r="A2482" t="str">
            <v>KEPODANG - BASE2. Middle Value</v>
          </cell>
          <cell r="B2482" t="str">
            <v>Gas</v>
          </cell>
          <cell r="C2482" t="str">
            <v>2. Middle Value</v>
          </cell>
          <cell r="D2482" t="str">
            <v>KEPODANG - BASE</v>
          </cell>
          <cell r="E2482" t="str">
            <v>KEPODANG</v>
          </cell>
          <cell r="F2482" t="str">
            <v>E4. Production Pending</v>
          </cell>
          <cell r="G2482" t="str">
            <v>PC MURIAH LTD.</v>
          </cell>
          <cell r="H2482">
            <v>148.30000000000001</v>
          </cell>
          <cell r="K2482">
            <v>2600</v>
          </cell>
          <cell r="L2482">
            <v>69.300000000000011</v>
          </cell>
          <cell r="M2482">
            <v>0.31</v>
          </cell>
          <cell r="N2482" t="str">
            <v/>
          </cell>
          <cell r="O2482">
            <v>0</v>
          </cell>
          <cell r="P2482" t="str">
            <v/>
          </cell>
          <cell r="Q2482">
            <v>0.30663119999999999</v>
          </cell>
          <cell r="R2482">
            <v>942.74239999999998</v>
          </cell>
          <cell r="S2482">
            <v>0.4839309</v>
          </cell>
          <cell r="T2482">
            <v>0.60646489999999997</v>
          </cell>
          <cell r="U2482">
            <v>84.839559855489796</v>
          </cell>
          <cell r="V2482">
            <v>0.11453292246432734</v>
          </cell>
          <cell r="AA2482">
            <v>28.03302</v>
          </cell>
          <cell r="AB2482">
            <v>215.97149999999999</v>
          </cell>
          <cell r="AC2482">
            <v>0.56901170000000001</v>
          </cell>
          <cell r="AD2482">
            <v>84.384435110000013</v>
          </cell>
          <cell r="AE2482">
            <v>82.319559999999996</v>
          </cell>
          <cell r="AF2482">
            <v>487.0301</v>
          </cell>
        </row>
        <row r="2483">
          <cell r="A2483" t="str">
            <v>KEPODANG - BASE3. High Value</v>
          </cell>
          <cell r="B2483" t="str">
            <v>Gas</v>
          </cell>
          <cell r="C2483" t="str">
            <v>3. High Value</v>
          </cell>
          <cell r="D2483" t="str">
            <v>KEPODANG - BASE</v>
          </cell>
          <cell r="E2483" t="str">
            <v>KEPODANG</v>
          </cell>
          <cell r="F2483" t="str">
            <v>E4. Production Pending</v>
          </cell>
          <cell r="G2483" t="str">
            <v>PC MURIAH LTD.</v>
          </cell>
          <cell r="H2483">
            <v>148.30000000000001</v>
          </cell>
          <cell r="K2483">
            <v>2600</v>
          </cell>
          <cell r="L2483">
            <v>69.300000000000011</v>
          </cell>
          <cell r="M2483">
            <v>0.31</v>
          </cell>
          <cell r="N2483" t="str">
            <v/>
          </cell>
          <cell r="O2483">
            <v>0</v>
          </cell>
          <cell r="P2483" t="str">
            <v/>
          </cell>
          <cell r="Q2483">
            <v>0.30663119999999999</v>
          </cell>
          <cell r="R2483">
            <v>942.74239999999998</v>
          </cell>
          <cell r="S2483">
            <v>0.4839309</v>
          </cell>
          <cell r="T2483">
            <v>0.60646489999999997</v>
          </cell>
          <cell r="U2483">
            <v>84.839559855489796</v>
          </cell>
          <cell r="V2483">
            <v>0.11453292246432734</v>
          </cell>
          <cell r="AA2483">
            <v>28.03302</v>
          </cell>
          <cell r="AB2483">
            <v>215.97149999999999</v>
          </cell>
          <cell r="AC2483">
            <v>0.56901170000000001</v>
          </cell>
          <cell r="AD2483">
            <v>84.384435110000013</v>
          </cell>
          <cell r="AE2483">
            <v>82.319559999999996</v>
          </cell>
          <cell r="AF2483">
            <v>487.0301</v>
          </cell>
        </row>
        <row r="2484">
          <cell r="A2484" t="str">
            <v>BZN - BASE1. Low Value</v>
          </cell>
          <cell r="B2484" t="str">
            <v>Gas</v>
          </cell>
          <cell r="C2484" t="str">
            <v>1. Low Value</v>
          </cell>
          <cell r="D2484" t="str">
            <v>BZN - BASE</v>
          </cell>
          <cell r="E2484" t="str">
            <v>BZN</v>
          </cell>
          <cell r="F2484" t="str">
            <v>E4. Production Pending</v>
          </cell>
          <cell r="G2484" t="str">
            <v>PT PERTAMINA HULU ENERGI OFFSHORE NORTH WEST JAVA</v>
          </cell>
          <cell r="H2484">
            <v>17.795999999999999</v>
          </cell>
          <cell r="Q2484">
            <v>0.30286449999999998</v>
          </cell>
          <cell r="R2484">
            <v>122.0364</v>
          </cell>
          <cell r="S2484">
            <v>0.70339629999999997</v>
          </cell>
          <cell r="T2484">
            <v>0.84238550000000001</v>
          </cell>
          <cell r="U2484">
            <v>21.900232265955893</v>
          </cell>
          <cell r="V2484">
            <v>2.9565188790936177E-2</v>
          </cell>
          <cell r="AA2484">
            <v>26.644870000000001</v>
          </cell>
          <cell r="AB2484">
            <v>1.9098139999999999</v>
          </cell>
          <cell r="AC2484">
            <v>0.75063170000000001</v>
          </cell>
          <cell r="AD2484">
            <v>13.3582417332</v>
          </cell>
          <cell r="AE2484">
            <v>2.5140910000000001</v>
          </cell>
          <cell r="AF2484">
            <v>22.413779999999999</v>
          </cell>
        </row>
        <row r="2485">
          <cell r="A2485" t="str">
            <v>BZN - BASE2. Middle Value</v>
          </cell>
          <cell r="B2485" t="str">
            <v>Gas</v>
          </cell>
          <cell r="C2485" t="str">
            <v>2. Middle Value</v>
          </cell>
          <cell r="D2485" t="str">
            <v>BZN - BASE</v>
          </cell>
          <cell r="E2485" t="str">
            <v>BZN</v>
          </cell>
          <cell r="F2485" t="str">
            <v>E4. Production Pending</v>
          </cell>
          <cell r="G2485" t="str">
            <v>PT PERTAMINA HULU ENERGI OFFSHORE NORTH WEST JAVA</v>
          </cell>
          <cell r="H2485">
            <v>23</v>
          </cell>
          <cell r="Q2485">
            <v>0.30286449999999998</v>
          </cell>
          <cell r="R2485">
            <v>122.0364</v>
          </cell>
          <cell r="S2485">
            <v>0.70339629999999997</v>
          </cell>
          <cell r="T2485">
            <v>0.84238550000000001</v>
          </cell>
          <cell r="U2485">
            <v>21.900232265955893</v>
          </cell>
          <cell r="V2485">
            <v>2.9565188790936177E-2</v>
          </cell>
          <cell r="AA2485">
            <v>26.644870000000001</v>
          </cell>
          <cell r="AB2485">
            <v>1.9098139999999999</v>
          </cell>
          <cell r="AC2485">
            <v>0.75063170000000001</v>
          </cell>
          <cell r="AD2485">
            <v>17.264529100000001</v>
          </cell>
          <cell r="AE2485">
            <v>2.5140910000000001</v>
          </cell>
          <cell r="AF2485">
            <v>22.413779999999999</v>
          </cell>
        </row>
        <row r="2486">
          <cell r="A2486" t="str">
            <v>BZN - BASE3. High Value</v>
          </cell>
          <cell r="B2486" t="str">
            <v>Gas</v>
          </cell>
          <cell r="C2486" t="str">
            <v>3. High Value</v>
          </cell>
          <cell r="D2486" t="str">
            <v>BZN - BASE</v>
          </cell>
          <cell r="E2486" t="str">
            <v>BZN</v>
          </cell>
          <cell r="F2486" t="str">
            <v>E4. Production Pending</v>
          </cell>
          <cell r="G2486" t="str">
            <v>PT PERTAMINA HULU ENERGI OFFSHORE NORTH WEST JAVA</v>
          </cell>
          <cell r="H2486">
            <v>28.748000000000001</v>
          </cell>
          <cell r="Q2486">
            <v>0.30286449999999998</v>
          </cell>
          <cell r="R2486">
            <v>122.0364</v>
          </cell>
          <cell r="S2486">
            <v>0.70339629999999997</v>
          </cell>
          <cell r="T2486">
            <v>0.84238550000000001</v>
          </cell>
          <cell r="U2486">
            <v>21.900232265955893</v>
          </cell>
          <cell r="V2486">
            <v>2.9565188790936177E-2</v>
          </cell>
          <cell r="AA2486">
            <v>26.644870000000001</v>
          </cell>
          <cell r="AB2486">
            <v>1.9098139999999999</v>
          </cell>
          <cell r="AC2486">
            <v>0.75063170000000001</v>
          </cell>
          <cell r="AD2486">
            <v>21.5791601116</v>
          </cell>
          <cell r="AE2486">
            <v>2.5140910000000001</v>
          </cell>
          <cell r="AF2486">
            <v>22.413779999999999</v>
          </cell>
        </row>
        <row r="2487">
          <cell r="A2487" t="str">
            <v>PASE B - BASE1. Low Value</v>
          </cell>
          <cell r="B2487" t="str">
            <v>Gas</v>
          </cell>
          <cell r="C2487" t="str">
            <v>1. Low Value</v>
          </cell>
          <cell r="D2487" t="str">
            <v>PASE B - BASE</v>
          </cell>
          <cell r="E2487" t="str">
            <v>PASE B</v>
          </cell>
          <cell r="F2487" t="str">
            <v>E4. Production Pending</v>
          </cell>
          <cell r="G2487" t="str">
            <v>TRIANGLE PASE INC.</v>
          </cell>
          <cell r="H2487">
            <v>76.75</v>
          </cell>
          <cell r="K2487">
            <v>8250</v>
          </cell>
          <cell r="L2487" t="str">
            <v/>
          </cell>
          <cell r="M2487">
            <v>0.155</v>
          </cell>
          <cell r="N2487" t="str">
            <v/>
          </cell>
          <cell r="P2487" t="str">
            <v/>
          </cell>
          <cell r="Q2487">
            <v>0.15779670000000001</v>
          </cell>
          <cell r="R2487">
            <v>122.5359</v>
          </cell>
          <cell r="S2487">
            <v>0.56634269999999998</v>
          </cell>
          <cell r="T2487">
            <v>0.80343279999999995</v>
          </cell>
          <cell r="U2487">
            <v>8.7981249644665294</v>
          </cell>
          <cell r="V2487">
            <v>1.1877418578115161E-2</v>
          </cell>
          <cell r="AA2487">
            <v>34.50609</v>
          </cell>
          <cell r="AB2487">
            <v>19.139330000000001</v>
          </cell>
          <cell r="AC2487">
            <v>0.40019680000000002</v>
          </cell>
          <cell r="AD2487">
            <v>30.715104400000001</v>
          </cell>
          <cell r="AE2487">
            <v>14.477819999999999</v>
          </cell>
          <cell r="AF2487">
            <v>223.57480000000001</v>
          </cell>
        </row>
        <row r="2488">
          <cell r="A2488" t="str">
            <v>PASE B - BASE2. Middle Value</v>
          </cell>
          <cell r="B2488" t="str">
            <v>Gas</v>
          </cell>
          <cell r="C2488" t="str">
            <v>2. Middle Value</v>
          </cell>
          <cell r="D2488" t="str">
            <v>PASE B - BASE</v>
          </cell>
          <cell r="E2488" t="str">
            <v>PASE B</v>
          </cell>
          <cell r="F2488" t="str">
            <v>E4. Production Pending</v>
          </cell>
          <cell r="G2488" t="str">
            <v>TRIANGLE PASE INC.</v>
          </cell>
          <cell r="H2488">
            <v>93.99</v>
          </cell>
          <cell r="K2488">
            <v>8250</v>
          </cell>
          <cell r="L2488" t="str">
            <v/>
          </cell>
          <cell r="M2488">
            <v>0.155</v>
          </cell>
          <cell r="N2488" t="str">
            <v/>
          </cell>
          <cell r="P2488" t="str">
            <v/>
          </cell>
          <cell r="Q2488">
            <v>0.15779670000000001</v>
          </cell>
          <cell r="R2488">
            <v>122.5359</v>
          </cell>
          <cell r="S2488">
            <v>0.56634269999999998</v>
          </cell>
          <cell r="T2488">
            <v>0.80343279999999995</v>
          </cell>
          <cell r="U2488">
            <v>8.7981249644665294</v>
          </cell>
          <cell r="V2488">
            <v>1.1877418578115161E-2</v>
          </cell>
          <cell r="AA2488">
            <v>34.50609</v>
          </cell>
          <cell r="AB2488">
            <v>19.139330000000001</v>
          </cell>
          <cell r="AC2488">
            <v>0.40019680000000002</v>
          </cell>
          <cell r="AD2488">
            <v>37.614497231999998</v>
          </cell>
          <cell r="AE2488">
            <v>14.477819999999999</v>
          </cell>
          <cell r="AF2488">
            <v>223.57480000000001</v>
          </cell>
        </row>
        <row r="2489">
          <cell r="A2489" t="str">
            <v>PASE B - BASE3. High Value</v>
          </cell>
          <cell r="B2489" t="str">
            <v>Gas</v>
          </cell>
          <cell r="C2489" t="str">
            <v>3. High Value</v>
          </cell>
          <cell r="D2489" t="str">
            <v>PASE B - BASE</v>
          </cell>
          <cell r="E2489" t="str">
            <v>PASE B</v>
          </cell>
          <cell r="F2489" t="str">
            <v>E4. Production Pending</v>
          </cell>
          <cell r="G2489" t="str">
            <v>TRIANGLE PASE INC.</v>
          </cell>
          <cell r="H2489">
            <v>116.94</v>
          </cell>
          <cell r="K2489">
            <v>8250</v>
          </cell>
          <cell r="L2489" t="str">
            <v/>
          </cell>
          <cell r="M2489">
            <v>0.155</v>
          </cell>
          <cell r="N2489" t="str">
            <v/>
          </cell>
          <cell r="P2489" t="str">
            <v/>
          </cell>
          <cell r="Q2489">
            <v>0.15779670000000001</v>
          </cell>
          <cell r="R2489">
            <v>122.5359</v>
          </cell>
          <cell r="S2489">
            <v>0.56634269999999998</v>
          </cell>
          <cell r="T2489">
            <v>0.80343279999999995</v>
          </cell>
          <cell r="U2489">
            <v>8.7981249644665294</v>
          </cell>
          <cell r="V2489">
            <v>1.1877418578115161E-2</v>
          </cell>
          <cell r="AA2489">
            <v>34.50609</v>
          </cell>
          <cell r="AB2489">
            <v>19.139330000000001</v>
          </cell>
          <cell r="AC2489">
            <v>0.40019680000000002</v>
          </cell>
          <cell r="AD2489">
            <v>46.799013792000004</v>
          </cell>
          <cell r="AE2489">
            <v>14.477819999999999</v>
          </cell>
          <cell r="AF2489">
            <v>223.57480000000001</v>
          </cell>
        </row>
        <row r="2490">
          <cell r="A2490" t="str">
            <v>POP SUMUR A-81. Low Value</v>
          </cell>
          <cell r="B2490" t="str">
            <v>Gas</v>
          </cell>
          <cell r="C2490" t="str">
            <v>1. Low Value</v>
          </cell>
          <cell r="D2490" t="str">
            <v>POP SUMUR A-8</v>
          </cell>
          <cell r="E2490" t="str">
            <v>PASE B</v>
          </cell>
          <cell r="F2490" t="str">
            <v>E4. Production Pending</v>
          </cell>
          <cell r="G2490" t="str">
            <v>TRIANGLE PASE INC.</v>
          </cell>
          <cell r="H2490">
            <v>76.75</v>
          </cell>
          <cell r="K2490">
            <v>8250</v>
          </cell>
          <cell r="L2490" t="str">
            <v/>
          </cell>
          <cell r="M2490">
            <v>0.155</v>
          </cell>
          <cell r="N2490" t="str">
            <v/>
          </cell>
          <cell r="P2490" t="str">
            <v/>
          </cell>
          <cell r="Q2490">
            <v>0.15779670000000001</v>
          </cell>
          <cell r="R2490">
            <v>122.5359</v>
          </cell>
          <cell r="S2490">
            <v>0.56634269999999998</v>
          </cell>
          <cell r="T2490">
            <v>0.80343279999999995</v>
          </cell>
          <cell r="U2490">
            <v>8.7981249644665294</v>
          </cell>
          <cell r="V2490">
            <v>1.1877418578115161E-2</v>
          </cell>
          <cell r="AA2490">
            <v>34.50609</v>
          </cell>
          <cell r="AB2490">
            <v>19.139330000000001</v>
          </cell>
          <cell r="AC2490">
            <v>0.40019680000000002</v>
          </cell>
          <cell r="AD2490">
            <v>30.715104400000001</v>
          </cell>
          <cell r="AE2490">
            <v>14.477819999999999</v>
          </cell>
          <cell r="AF2490">
            <v>223.57480000000001</v>
          </cell>
        </row>
        <row r="2491">
          <cell r="A2491" t="str">
            <v>POP SUMUR A-82. Middle Value</v>
          </cell>
          <cell r="B2491" t="str">
            <v>Gas</v>
          </cell>
          <cell r="C2491" t="str">
            <v>2. Middle Value</v>
          </cell>
          <cell r="D2491" t="str">
            <v>POP SUMUR A-8</v>
          </cell>
          <cell r="E2491" t="str">
            <v>PASE B</v>
          </cell>
          <cell r="F2491" t="str">
            <v>E4. Production Pending</v>
          </cell>
          <cell r="G2491" t="str">
            <v>TRIANGLE PASE INC.</v>
          </cell>
          <cell r="H2491">
            <v>93.99</v>
          </cell>
          <cell r="K2491">
            <v>8250</v>
          </cell>
          <cell r="L2491" t="str">
            <v/>
          </cell>
          <cell r="M2491">
            <v>0.155</v>
          </cell>
          <cell r="N2491" t="str">
            <v/>
          </cell>
          <cell r="P2491" t="str">
            <v/>
          </cell>
          <cell r="Q2491">
            <v>0.15779670000000001</v>
          </cell>
          <cell r="R2491">
            <v>122.5359</v>
          </cell>
          <cell r="S2491">
            <v>0.56634269999999998</v>
          </cell>
          <cell r="T2491">
            <v>0.80343279999999995</v>
          </cell>
          <cell r="U2491">
            <v>8.7981249644665294</v>
          </cell>
          <cell r="V2491">
            <v>1.1877418578115161E-2</v>
          </cell>
          <cell r="AA2491">
            <v>34.50609</v>
          </cell>
          <cell r="AB2491">
            <v>19.139330000000001</v>
          </cell>
          <cell r="AC2491">
            <v>0.40019680000000002</v>
          </cell>
          <cell r="AD2491">
            <v>37.614497231999998</v>
          </cell>
          <cell r="AE2491">
            <v>14.477819999999999</v>
          </cell>
          <cell r="AF2491">
            <v>223.57480000000001</v>
          </cell>
        </row>
        <row r="2492">
          <cell r="A2492" t="str">
            <v>POP SUMUR A-83. High Value</v>
          </cell>
          <cell r="B2492" t="str">
            <v>Gas</v>
          </cell>
          <cell r="C2492" t="str">
            <v>3. High Value</v>
          </cell>
          <cell r="D2492" t="str">
            <v>POP SUMUR A-8</v>
          </cell>
          <cell r="E2492" t="str">
            <v>PASE B</v>
          </cell>
          <cell r="F2492" t="str">
            <v>E4. Production Pending</v>
          </cell>
          <cell r="G2492" t="str">
            <v>TRIANGLE PASE INC.</v>
          </cell>
          <cell r="H2492">
            <v>116.94</v>
          </cell>
          <cell r="K2492">
            <v>8250</v>
          </cell>
          <cell r="L2492" t="str">
            <v/>
          </cell>
          <cell r="M2492">
            <v>0.155</v>
          </cell>
          <cell r="N2492" t="str">
            <v/>
          </cell>
          <cell r="P2492" t="str">
            <v/>
          </cell>
          <cell r="Q2492">
            <v>0.15779670000000001</v>
          </cell>
          <cell r="R2492">
            <v>122.5359</v>
          </cell>
          <cell r="S2492">
            <v>0.56634269999999998</v>
          </cell>
          <cell r="T2492">
            <v>0.80343279999999995</v>
          </cell>
          <cell r="U2492">
            <v>8.7981249644665294</v>
          </cell>
          <cell r="V2492">
            <v>1.1877418578115161E-2</v>
          </cell>
          <cell r="AA2492">
            <v>34.50609</v>
          </cell>
          <cell r="AB2492">
            <v>19.139330000000001</v>
          </cell>
          <cell r="AC2492">
            <v>0.40019680000000002</v>
          </cell>
          <cell r="AD2492">
            <v>46.799013792000004</v>
          </cell>
          <cell r="AE2492">
            <v>14.477819999999999</v>
          </cell>
          <cell r="AF2492">
            <v>223.57480000000001</v>
          </cell>
        </row>
        <row r="2493">
          <cell r="A2493" t="str">
            <v>BERNAI - BASE1. Low Value</v>
          </cell>
          <cell r="B2493" t="str">
            <v>Gas</v>
          </cell>
          <cell r="C2493" t="str">
            <v>1. Low Value</v>
          </cell>
          <cell r="D2493" t="str">
            <v>BERNAI - BASE</v>
          </cell>
          <cell r="E2493" t="str">
            <v>BERNAI</v>
          </cell>
          <cell r="F2493" t="str">
            <v>E4. Production Pending</v>
          </cell>
          <cell r="G2493" t="str">
            <v>PT PERTAMINA EP</v>
          </cell>
          <cell r="H2493">
            <v>46.203000000000003</v>
          </cell>
          <cell r="K2493">
            <v>4291</v>
          </cell>
          <cell r="L2493" t="str">
            <v/>
          </cell>
          <cell r="M2493">
            <v>0.2</v>
          </cell>
          <cell r="N2493" t="str">
            <v/>
          </cell>
          <cell r="P2493" t="str">
            <v/>
          </cell>
          <cell r="Q2493">
            <v>0.2171949</v>
          </cell>
          <cell r="R2493">
            <v>707.48209999999995</v>
          </cell>
          <cell r="S2493">
            <v>0.5501992</v>
          </cell>
          <cell r="T2493">
            <v>0.71345820000000004</v>
          </cell>
          <cell r="U2493">
            <v>60.318921521190241</v>
          </cell>
          <cell r="V2493">
            <v>8.1430200409877446E-2</v>
          </cell>
          <cell r="AA2493">
            <v>30.844380000000001</v>
          </cell>
          <cell r="AB2493">
            <v>10.0907</v>
          </cell>
          <cell r="AC2493">
            <v>0.78375689999999998</v>
          </cell>
          <cell r="AD2493">
            <v>36.211920050700002</v>
          </cell>
          <cell r="AE2493">
            <v>2.4276040000000001</v>
          </cell>
          <cell r="AF2493">
            <v>24.0914</v>
          </cell>
        </row>
        <row r="2494">
          <cell r="A2494" t="str">
            <v>BERNAI - BASE2. Middle Value</v>
          </cell>
          <cell r="B2494" t="str">
            <v>Gas</v>
          </cell>
          <cell r="C2494" t="str">
            <v>2. Middle Value</v>
          </cell>
          <cell r="D2494" t="str">
            <v>BERNAI - BASE</v>
          </cell>
          <cell r="E2494" t="str">
            <v>BERNAI</v>
          </cell>
          <cell r="F2494" t="str">
            <v>E4. Production Pending</v>
          </cell>
          <cell r="G2494" t="str">
            <v>PT PERTAMINA EP</v>
          </cell>
          <cell r="H2494">
            <v>46.203000000000003</v>
          </cell>
          <cell r="K2494">
            <v>4291</v>
          </cell>
          <cell r="L2494" t="str">
            <v/>
          </cell>
          <cell r="M2494">
            <v>0.2</v>
          </cell>
          <cell r="N2494" t="str">
            <v/>
          </cell>
          <cell r="P2494" t="str">
            <v/>
          </cell>
          <cell r="Q2494">
            <v>0.2171949</v>
          </cell>
          <cell r="R2494">
            <v>707.48209999999995</v>
          </cell>
          <cell r="S2494">
            <v>0.5501992</v>
          </cell>
          <cell r="T2494">
            <v>0.71345820000000004</v>
          </cell>
          <cell r="U2494">
            <v>60.318921521190241</v>
          </cell>
          <cell r="V2494">
            <v>8.1430200409877446E-2</v>
          </cell>
          <cell r="AA2494">
            <v>30.844380000000001</v>
          </cell>
          <cell r="AB2494">
            <v>10.0907</v>
          </cell>
          <cell r="AC2494">
            <v>0.78375689999999998</v>
          </cell>
          <cell r="AD2494">
            <v>36.211920050700002</v>
          </cell>
          <cell r="AE2494">
            <v>2.4276040000000001</v>
          </cell>
          <cell r="AF2494">
            <v>24.0914</v>
          </cell>
        </row>
        <row r="2495">
          <cell r="A2495" t="str">
            <v>BERNAI - BASE3. High Value</v>
          </cell>
          <cell r="B2495" t="str">
            <v>Gas</v>
          </cell>
          <cell r="C2495" t="str">
            <v>3. High Value</v>
          </cell>
          <cell r="D2495" t="str">
            <v>BERNAI - BASE</v>
          </cell>
          <cell r="E2495" t="str">
            <v>BERNAI</v>
          </cell>
          <cell r="F2495" t="str">
            <v>E4. Production Pending</v>
          </cell>
          <cell r="G2495" t="str">
            <v>PT PERTAMINA EP</v>
          </cell>
          <cell r="H2495">
            <v>46.203000000000003</v>
          </cell>
          <cell r="K2495">
            <v>4291</v>
          </cell>
          <cell r="L2495" t="str">
            <v/>
          </cell>
          <cell r="M2495">
            <v>0.2</v>
          </cell>
          <cell r="N2495" t="str">
            <v/>
          </cell>
          <cell r="P2495" t="str">
            <v/>
          </cell>
          <cell r="Q2495">
            <v>0.2171949</v>
          </cell>
          <cell r="R2495">
            <v>707.48209999999995</v>
          </cell>
          <cell r="S2495">
            <v>0.5501992</v>
          </cell>
          <cell r="T2495">
            <v>0.71345820000000004</v>
          </cell>
          <cell r="U2495">
            <v>60.318921521190241</v>
          </cell>
          <cell r="V2495">
            <v>8.1430200409877446E-2</v>
          </cell>
          <cell r="AA2495">
            <v>30.844380000000001</v>
          </cell>
          <cell r="AB2495">
            <v>10.0907</v>
          </cell>
          <cell r="AC2495">
            <v>0.78375689999999998</v>
          </cell>
          <cell r="AD2495">
            <v>36.211920050700002</v>
          </cell>
          <cell r="AE2495">
            <v>2.4276040000000001</v>
          </cell>
          <cell r="AF2495">
            <v>24.0914</v>
          </cell>
        </row>
        <row r="2496">
          <cell r="A2496" t="str">
            <v>POP TANGGULANGIN 33. High Value</v>
          </cell>
          <cell r="B2496" t="str">
            <v>Oil-Gas</v>
          </cell>
          <cell r="C2496" t="str">
            <v>3. High Value</v>
          </cell>
          <cell r="D2496" t="str">
            <v>POP TANGGULANGIN 3</v>
          </cell>
          <cell r="E2496" t="str">
            <v>TANGGULANGIN</v>
          </cell>
          <cell r="F2496" t="str">
            <v>E7. Production Not Viable</v>
          </cell>
          <cell r="G2496" t="str">
            <v>LAPINDO BRANTAS INC.</v>
          </cell>
          <cell r="H2496">
            <v>49.44</v>
          </cell>
          <cell r="K2496">
            <v>2700</v>
          </cell>
          <cell r="L2496">
            <v>55.000000000000007</v>
          </cell>
          <cell r="M2496">
            <v>0.21</v>
          </cell>
          <cell r="N2496" t="str">
            <v/>
          </cell>
          <cell r="P2496" t="str">
            <v/>
          </cell>
          <cell r="Q2496">
            <v>0.21253079999999999</v>
          </cell>
          <cell r="R2496">
            <v>233.80449999999999</v>
          </cell>
          <cell r="S2496">
            <v>0.70135840000000005</v>
          </cell>
          <cell r="T2496">
            <v>0.66818569999999999</v>
          </cell>
          <cell r="U2496">
            <v>23.286913095969403</v>
          </cell>
          <cell r="V2496">
            <v>3.1437200011376634E-2</v>
          </cell>
          <cell r="AA2496">
            <v>21.133400000000002</v>
          </cell>
          <cell r="AB2496">
            <v>74.238590000000002</v>
          </cell>
          <cell r="AC2496">
            <v>0.23272100000000001</v>
          </cell>
          <cell r="AD2496">
            <v>11.50572624</v>
          </cell>
          <cell r="AE2496">
            <v>20.077719999999999</v>
          </cell>
          <cell r="AF2496">
            <v>168.16560000000001</v>
          </cell>
        </row>
        <row r="2497">
          <cell r="A2497" t="str">
            <v>TANJUNG LONTAR - BASE3. High Value</v>
          </cell>
          <cell r="B2497" t="str">
            <v>Oil-Gas</v>
          </cell>
          <cell r="C2497" t="str">
            <v>3. High Value</v>
          </cell>
          <cell r="D2497" t="str">
            <v>TANJUNG LONTAR - BASE</v>
          </cell>
          <cell r="E2497" t="str">
            <v>TANJUNG LONTAR</v>
          </cell>
          <cell r="F2497" t="str">
            <v>E0. On Production</v>
          </cell>
          <cell r="G2497" t="str">
            <v>PT PERTAMINA EP</v>
          </cell>
          <cell r="H2497">
            <v>7.5720000000000001</v>
          </cell>
          <cell r="K2497">
            <v>1970</v>
          </cell>
          <cell r="L2497" t="str">
            <v/>
          </cell>
          <cell r="N2497" t="str">
            <v/>
          </cell>
          <cell r="P2497" t="str">
            <v/>
          </cell>
          <cell r="AE2497" t="e">
            <v>#N/A</v>
          </cell>
          <cell r="AF2497" t="e">
            <v>#N/A</v>
          </cell>
        </row>
        <row r="2498">
          <cell r="A2498" t="str">
            <v>TANTA - BASE1. Low Value</v>
          </cell>
          <cell r="B2498" t="str">
            <v>Oil-Gas</v>
          </cell>
          <cell r="C2498" t="str">
            <v>1. Low Value</v>
          </cell>
          <cell r="D2498" t="str">
            <v>TANTA - BASE</v>
          </cell>
          <cell r="E2498" t="str">
            <v>TANTA</v>
          </cell>
          <cell r="F2498" t="str">
            <v>E7. Production Not Viable</v>
          </cell>
          <cell r="G2498" t="str">
            <v>PT PERTAMINA EP</v>
          </cell>
          <cell r="H2498">
            <v>24.658000000000001</v>
          </cell>
          <cell r="K2498">
            <v>2552.5</v>
          </cell>
          <cell r="L2498" t="str">
            <v/>
          </cell>
          <cell r="N2498" t="str">
            <v/>
          </cell>
          <cell r="P2498" t="str">
            <v/>
          </cell>
          <cell r="Q2498">
            <v>0.2361482</v>
          </cell>
          <cell r="R2498">
            <v>93.901439999999994</v>
          </cell>
          <cell r="S2498">
            <v>0.39953519999999998</v>
          </cell>
          <cell r="T2498">
            <v>0.62480930000000001</v>
          </cell>
          <cell r="U2498">
            <v>5.535532753515036</v>
          </cell>
          <cell r="V2498">
            <v>7.4729376806880864E-3</v>
          </cell>
          <cell r="AA2498">
            <v>36.507179999999998</v>
          </cell>
          <cell r="AB2498">
            <v>34.634360000000001</v>
          </cell>
          <cell r="AC2498">
            <v>0.31868839999999998</v>
          </cell>
          <cell r="AD2498">
            <v>7.8582185671999998</v>
          </cell>
          <cell r="AE2498">
            <v>6.0029219999999999</v>
          </cell>
          <cell r="AF2498">
            <v>31.016190000000002</v>
          </cell>
        </row>
        <row r="2499">
          <cell r="A2499" t="str">
            <v>KEPITING - BASE3. High Value</v>
          </cell>
          <cell r="B2499" t="str">
            <v>Oil-Gas</v>
          </cell>
          <cell r="C2499" t="str">
            <v>3. High Value</v>
          </cell>
          <cell r="D2499" t="str">
            <v>KEPITING - BASE</v>
          </cell>
          <cell r="E2499" t="str">
            <v>KEPITING</v>
          </cell>
          <cell r="F2499" t="str">
            <v>E4. Production Pending</v>
          </cell>
          <cell r="G2499" t="str">
            <v>PT PERTAMINA EP</v>
          </cell>
          <cell r="H2499">
            <v>3.149</v>
          </cell>
          <cell r="K2499">
            <v>5750</v>
          </cell>
          <cell r="L2499">
            <v>120</v>
          </cell>
          <cell r="M2499">
            <v>0.24</v>
          </cell>
          <cell r="N2499" t="str">
            <v/>
          </cell>
          <cell r="O2499">
            <v>0</v>
          </cell>
          <cell r="P2499" t="str">
            <v/>
          </cell>
          <cell r="AE2499" t="e">
            <v>#N/A</v>
          </cell>
          <cell r="AF2499" t="e">
            <v>#N/A</v>
          </cell>
        </row>
        <row r="2500">
          <cell r="A2500" t="str">
            <v>TANTA - BASE2. Middle Value</v>
          </cell>
          <cell r="B2500" t="str">
            <v>Oil-Gas</v>
          </cell>
          <cell r="C2500" t="str">
            <v>2. Middle Value</v>
          </cell>
          <cell r="D2500" t="str">
            <v>TANTA - BASE</v>
          </cell>
          <cell r="E2500" t="str">
            <v>TANTA</v>
          </cell>
          <cell r="F2500" t="str">
            <v>E7. Production Not Viable</v>
          </cell>
          <cell r="G2500" t="str">
            <v>PT PERTAMINA EP</v>
          </cell>
          <cell r="H2500">
            <v>24.658000000000001</v>
          </cell>
          <cell r="K2500">
            <v>2552.5</v>
          </cell>
          <cell r="L2500" t="str">
            <v/>
          </cell>
          <cell r="N2500" t="str">
            <v/>
          </cell>
          <cell r="P2500" t="str">
            <v/>
          </cell>
          <cell r="Q2500">
            <v>0.2361482</v>
          </cell>
          <cell r="R2500">
            <v>93.901439999999994</v>
          </cell>
          <cell r="S2500">
            <v>0.39953519999999998</v>
          </cell>
          <cell r="T2500">
            <v>0.62480930000000001</v>
          </cell>
          <cell r="U2500">
            <v>5.535532753515036</v>
          </cell>
          <cell r="V2500">
            <v>7.4729376806880864E-3</v>
          </cell>
          <cell r="AA2500">
            <v>36.507179999999998</v>
          </cell>
          <cell r="AB2500">
            <v>34.634360000000001</v>
          </cell>
          <cell r="AC2500">
            <v>0.31868839999999998</v>
          </cell>
          <cell r="AD2500">
            <v>7.8582185671999998</v>
          </cell>
          <cell r="AE2500">
            <v>6.0029219999999999</v>
          </cell>
          <cell r="AF2500">
            <v>31.016190000000002</v>
          </cell>
        </row>
        <row r="2501">
          <cell r="A2501" t="str">
            <v>TANTA - BASE3. High Value</v>
          </cell>
          <cell r="B2501" t="str">
            <v>Oil-Gas</v>
          </cell>
          <cell r="C2501" t="str">
            <v>3. High Value</v>
          </cell>
          <cell r="D2501" t="str">
            <v>TANTA - BASE</v>
          </cell>
          <cell r="E2501" t="str">
            <v>TANTA</v>
          </cell>
          <cell r="F2501" t="str">
            <v>E7. Production Not Viable</v>
          </cell>
          <cell r="G2501" t="str">
            <v>PT PERTAMINA EP</v>
          </cell>
          <cell r="H2501">
            <v>24.658000000000001</v>
          </cell>
          <cell r="K2501">
            <v>2552.5</v>
          </cell>
          <cell r="L2501" t="str">
            <v/>
          </cell>
          <cell r="N2501" t="str">
            <v/>
          </cell>
          <cell r="P2501" t="str">
            <v/>
          </cell>
          <cell r="Q2501">
            <v>0.2361482</v>
          </cell>
          <cell r="R2501">
            <v>93.901439999999994</v>
          </cell>
          <cell r="S2501">
            <v>0.39953519999999998</v>
          </cell>
          <cell r="T2501">
            <v>0.62480930000000001</v>
          </cell>
          <cell r="U2501">
            <v>5.535532753515036</v>
          </cell>
          <cell r="V2501">
            <v>7.4729376806880864E-3</v>
          </cell>
          <cell r="AA2501">
            <v>36.507179999999998</v>
          </cell>
          <cell r="AB2501">
            <v>34.634360000000001</v>
          </cell>
          <cell r="AC2501">
            <v>0.31868839999999998</v>
          </cell>
          <cell r="AD2501">
            <v>7.8582185671999998</v>
          </cell>
          <cell r="AE2501">
            <v>6.0029219999999999</v>
          </cell>
          <cell r="AF2501">
            <v>31.016190000000002</v>
          </cell>
        </row>
        <row r="2502">
          <cell r="A2502" t="str">
            <v>TAPEN - BASE1. Low Value</v>
          </cell>
          <cell r="B2502" t="str">
            <v>Oil-Gas</v>
          </cell>
          <cell r="C2502" t="str">
            <v>1. Low Value</v>
          </cell>
          <cell r="D2502" t="str">
            <v>TAPEN - BASE</v>
          </cell>
          <cell r="E2502" t="str">
            <v>TAPEN</v>
          </cell>
          <cell r="F2502" t="str">
            <v>E0. On Production</v>
          </cell>
          <cell r="G2502" t="str">
            <v>PT PERTAMINA EP</v>
          </cell>
          <cell r="H2502">
            <v>6.0679999999999996</v>
          </cell>
          <cell r="I2502">
            <v>0.114</v>
          </cell>
          <cell r="K2502">
            <v>4650</v>
          </cell>
          <cell r="L2502" t="str">
            <v/>
          </cell>
          <cell r="M2502">
            <v>0.18</v>
          </cell>
          <cell r="N2502">
            <v>300</v>
          </cell>
          <cell r="P2502" t="str">
            <v/>
          </cell>
          <cell r="Q2502">
            <v>0.1829858</v>
          </cell>
          <cell r="R2502">
            <v>287.64600000000002</v>
          </cell>
          <cell r="S2502">
            <v>0.56851510000000005</v>
          </cell>
          <cell r="T2502">
            <v>0.81928900000000004</v>
          </cell>
          <cell r="U2502">
            <v>24.516296007543314</v>
          </cell>
          <cell r="V2502">
            <v>3.3096859938067692E-2</v>
          </cell>
          <cell r="X2502">
            <v>5.82838467092588</v>
          </cell>
          <cell r="Z2502">
            <v>3.849333359082447</v>
          </cell>
          <cell r="AA2502">
            <v>58.696869999999997</v>
          </cell>
          <cell r="AB2502">
            <v>4.5240859999999996</v>
          </cell>
          <cell r="AC2502">
            <v>0.30137550000000002</v>
          </cell>
          <cell r="AD2502">
            <v>1.828746534</v>
          </cell>
          <cell r="AE2502">
            <v>2.2192259999999999</v>
          </cell>
          <cell r="AF2502">
            <v>5.7718980000000002</v>
          </cell>
        </row>
        <row r="2503">
          <cell r="A2503" t="str">
            <v>TAPEN - BASE2. Middle Value</v>
          </cell>
          <cell r="B2503" t="str">
            <v>Oil-Gas</v>
          </cell>
          <cell r="C2503" t="str">
            <v>2. Middle Value</v>
          </cell>
          <cell r="D2503" t="str">
            <v>TAPEN - BASE</v>
          </cell>
          <cell r="E2503" t="str">
            <v>TAPEN</v>
          </cell>
          <cell r="F2503" t="str">
            <v>E0. On Production</v>
          </cell>
          <cell r="G2503" t="str">
            <v>PT PERTAMINA EP</v>
          </cell>
          <cell r="H2503">
            <v>6.0679999999999996</v>
          </cell>
          <cell r="I2503">
            <v>0.152</v>
          </cell>
          <cell r="K2503">
            <v>4650</v>
          </cell>
          <cell r="L2503" t="str">
            <v/>
          </cell>
          <cell r="M2503">
            <v>0.18</v>
          </cell>
          <cell r="N2503">
            <v>300</v>
          </cell>
          <cell r="P2503" t="str">
            <v/>
          </cell>
          <cell r="Q2503">
            <v>0.1829858</v>
          </cell>
          <cell r="R2503">
            <v>287.64600000000002</v>
          </cell>
          <cell r="S2503">
            <v>0.56851510000000005</v>
          </cell>
          <cell r="T2503">
            <v>0.81928900000000004</v>
          </cell>
          <cell r="U2503">
            <v>24.516296007543314</v>
          </cell>
          <cell r="V2503">
            <v>3.3096859938067692E-2</v>
          </cell>
          <cell r="X2503">
            <v>5.82838467092588</v>
          </cell>
          <cell r="Z2503">
            <v>3.849333359082447</v>
          </cell>
          <cell r="AA2503">
            <v>58.696869999999997</v>
          </cell>
          <cell r="AB2503">
            <v>4.5240859999999996</v>
          </cell>
          <cell r="AC2503">
            <v>0.30137550000000002</v>
          </cell>
          <cell r="AD2503">
            <v>1.828746534</v>
          </cell>
          <cell r="AE2503">
            <v>2.2192259999999999</v>
          </cell>
          <cell r="AF2503">
            <v>5.7718980000000002</v>
          </cell>
        </row>
        <row r="2504">
          <cell r="A2504" t="str">
            <v>TAPEN - BASE3. High Value</v>
          </cell>
          <cell r="B2504" t="str">
            <v>Oil-Gas</v>
          </cell>
          <cell r="C2504" t="str">
            <v>3. High Value</v>
          </cell>
          <cell r="D2504" t="str">
            <v>TAPEN - BASE</v>
          </cell>
          <cell r="E2504" t="str">
            <v>TAPEN</v>
          </cell>
          <cell r="F2504" t="str">
            <v>E0. On Production</v>
          </cell>
          <cell r="G2504" t="str">
            <v>PT PERTAMINA EP</v>
          </cell>
          <cell r="H2504">
            <v>6.0679999999999996</v>
          </cell>
          <cell r="I2504">
            <v>0.188</v>
          </cell>
          <cell r="K2504">
            <v>4650</v>
          </cell>
          <cell r="L2504" t="str">
            <v/>
          </cell>
          <cell r="M2504">
            <v>0.18</v>
          </cell>
          <cell r="N2504">
            <v>300</v>
          </cell>
          <cell r="P2504" t="str">
            <v/>
          </cell>
          <cell r="Q2504">
            <v>0.1829858</v>
          </cell>
          <cell r="R2504">
            <v>287.64600000000002</v>
          </cell>
          <cell r="S2504">
            <v>0.56851510000000005</v>
          </cell>
          <cell r="T2504">
            <v>0.81928900000000004</v>
          </cell>
          <cell r="U2504">
            <v>24.516296007543314</v>
          </cell>
          <cell r="V2504">
            <v>3.3096859938067692E-2</v>
          </cell>
          <cell r="X2504">
            <v>5.82838467092588</v>
          </cell>
          <cell r="Z2504">
            <v>3.849333359082447</v>
          </cell>
          <cell r="AA2504">
            <v>58.696869999999997</v>
          </cell>
          <cell r="AB2504">
            <v>4.5240859999999996</v>
          </cell>
          <cell r="AC2504">
            <v>0.30137550000000002</v>
          </cell>
          <cell r="AD2504">
            <v>1.828746534</v>
          </cell>
          <cell r="AE2504">
            <v>2.2192259999999999</v>
          </cell>
          <cell r="AF2504">
            <v>5.7718980000000002</v>
          </cell>
        </row>
        <row r="2505">
          <cell r="A2505" t="str">
            <v>TAPUS - BASE1. Low Value</v>
          </cell>
          <cell r="B2505" t="str">
            <v>Oil-Gas</v>
          </cell>
          <cell r="C2505" t="str">
            <v>1. Low Value</v>
          </cell>
          <cell r="D2505" t="str">
            <v>TAPUS - BASE</v>
          </cell>
          <cell r="E2505" t="str">
            <v>TAPUS</v>
          </cell>
          <cell r="F2505" t="str">
            <v>E0. On Production</v>
          </cell>
          <cell r="G2505" t="str">
            <v>PT PERTAMINA EP</v>
          </cell>
          <cell r="H2505">
            <v>92.671000000000006</v>
          </cell>
          <cell r="I2505">
            <v>1.03</v>
          </cell>
          <cell r="K2505">
            <v>6562</v>
          </cell>
          <cell r="L2505">
            <v>117.15</v>
          </cell>
          <cell r="M2505">
            <v>0.25</v>
          </cell>
          <cell r="N2505" t="str">
            <v/>
          </cell>
          <cell r="P2505" t="str">
            <v/>
          </cell>
          <cell r="Q2505">
            <v>0.24529770000000001</v>
          </cell>
          <cell r="R2505">
            <v>124.37779999999999</v>
          </cell>
          <cell r="S2505">
            <v>0.61627790000000005</v>
          </cell>
          <cell r="T2505">
            <v>0.90554049999999997</v>
          </cell>
          <cell r="U2505">
            <v>17.02632110463276</v>
          </cell>
          <cell r="V2505">
            <v>2.2985436490373996E-2</v>
          </cell>
          <cell r="AA2505">
            <v>177.62119999999999</v>
          </cell>
          <cell r="AB2505">
            <v>22.968640000000001</v>
          </cell>
          <cell r="AC2505">
            <v>0.34509289999999998</v>
          </cell>
          <cell r="AD2505">
            <v>31.9801041359</v>
          </cell>
          <cell r="AE2505">
            <v>8.0891760000000001</v>
          </cell>
          <cell r="AF2505">
            <v>176.15280000000001</v>
          </cell>
        </row>
        <row r="2506">
          <cell r="A2506" t="str">
            <v>TAPUS - BASE2. Middle Value</v>
          </cell>
          <cell r="B2506" t="str">
            <v>Oil-Gas</v>
          </cell>
          <cell r="C2506" t="str">
            <v>2. Middle Value</v>
          </cell>
          <cell r="D2506" t="str">
            <v>TAPUS - BASE</v>
          </cell>
          <cell r="E2506" t="str">
            <v>TAPUS</v>
          </cell>
          <cell r="F2506" t="str">
            <v>E0. On Production</v>
          </cell>
          <cell r="G2506" t="str">
            <v>PT PERTAMINA EP</v>
          </cell>
          <cell r="H2506">
            <v>92.671000000000006</v>
          </cell>
          <cell r="I2506">
            <v>1.03</v>
          </cell>
          <cell r="K2506">
            <v>6562</v>
          </cell>
          <cell r="L2506">
            <v>117.15</v>
          </cell>
          <cell r="M2506">
            <v>0.25</v>
          </cell>
          <cell r="N2506" t="str">
            <v/>
          </cell>
          <cell r="P2506" t="str">
            <v/>
          </cell>
          <cell r="Q2506">
            <v>0.24529770000000001</v>
          </cell>
          <cell r="R2506">
            <v>124.37779999999999</v>
          </cell>
          <cell r="S2506">
            <v>0.61627790000000005</v>
          </cell>
          <cell r="T2506">
            <v>0.90554049999999997</v>
          </cell>
          <cell r="U2506">
            <v>17.02632110463276</v>
          </cell>
          <cell r="V2506">
            <v>2.2985436490373996E-2</v>
          </cell>
          <cell r="AA2506">
            <v>177.62119999999999</v>
          </cell>
          <cell r="AB2506">
            <v>22.968640000000001</v>
          </cell>
          <cell r="AC2506">
            <v>0.34509289999999998</v>
          </cell>
          <cell r="AD2506">
            <v>31.9801041359</v>
          </cell>
          <cell r="AE2506">
            <v>8.0891760000000001</v>
          </cell>
          <cell r="AF2506">
            <v>176.15280000000001</v>
          </cell>
        </row>
        <row r="2507">
          <cell r="A2507" t="str">
            <v>TAPUS - BASE3. High Value</v>
          </cell>
          <cell r="B2507" t="str">
            <v>Oil-Gas</v>
          </cell>
          <cell r="C2507" t="str">
            <v>3. High Value</v>
          </cell>
          <cell r="D2507" t="str">
            <v>TAPUS - BASE</v>
          </cell>
          <cell r="E2507" t="str">
            <v>TAPUS</v>
          </cell>
          <cell r="F2507" t="str">
            <v>E0. On Production</v>
          </cell>
          <cell r="G2507" t="str">
            <v>PT PERTAMINA EP</v>
          </cell>
          <cell r="H2507">
            <v>92.671000000000006</v>
          </cell>
          <cell r="I2507">
            <v>1.03</v>
          </cell>
          <cell r="K2507">
            <v>6562</v>
          </cell>
          <cell r="L2507">
            <v>117.15</v>
          </cell>
          <cell r="M2507">
            <v>0.25</v>
          </cell>
          <cell r="N2507" t="str">
            <v/>
          </cell>
          <cell r="P2507" t="str">
            <v/>
          </cell>
          <cell r="Q2507">
            <v>0.24529770000000001</v>
          </cell>
          <cell r="R2507">
            <v>124.37779999999999</v>
          </cell>
          <cell r="S2507">
            <v>0.61627790000000005</v>
          </cell>
          <cell r="T2507">
            <v>0.90554049999999997</v>
          </cell>
          <cell r="U2507">
            <v>17.02632110463276</v>
          </cell>
          <cell r="V2507">
            <v>2.2985436490373996E-2</v>
          </cell>
          <cell r="AA2507">
            <v>177.62119999999999</v>
          </cell>
          <cell r="AB2507">
            <v>22.968640000000001</v>
          </cell>
          <cell r="AC2507">
            <v>0.34509289999999998</v>
          </cell>
          <cell r="AD2507">
            <v>31.9801041359</v>
          </cell>
          <cell r="AE2507">
            <v>8.0891760000000001</v>
          </cell>
          <cell r="AF2507">
            <v>176.15280000000001</v>
          </cell>
        </row>
        <row r="2508">
          <cell r="A2508" t="str">
            <v>TEMPINO - BASE1. Low Value</v>
          </cell>
          <cell r="B2508" t="str">
            <v>Oil-Gas</v>
          </cell>
          <cell r="C2508" t="str">
            <v>1. Low Value</v>
          </cell>
          <cell r="D2508" t="str">
            <v>TEMPINO - BASE</v>
          </cell>
          <cell r="E2508" t="str">
            <v>TEMPINO</v>
          </cell>
          <cell r="F2508" t="str">
            <v>E0. On Production</v>
          </cell>
          <cell r="G2508" t="str">
            <v>PT PERTAMINA EP</v>
          </cell>
          <cell r="H2508">
            <v>14.3</v>
          </cell>
          <cell r="K2508">
            <v>1673.3100000000002</v>
          </cell>
          <cell r="L2508">
            <v>49</v>
          </cell>
          <cell r="M2508">
            <v>0.27</v>
          </cell>
          <cell r="N2508">
            <v>95.4</v>
          </cell>
          <cell r="O2508">
            <v>0</v>
          </cell>
          <cell r="P2508" t="str">
            <v/>
          </cell>
          <cell r="Q2508">
            <v>0.26609270000000002</v>
          </cell>
          <cell r="R2508">
            <v>92.949520000000007</v>
          </cell>
          <cell r="S2508">
            <v>0.65148220000000001</v>
          </cell>
          <cell r="T2508">
            <v>0.81933840000000002</v>
          </cell>
          <cell r="U2508">
            <v>13.202189900784028</v>
          </cell>
          <cell r="V2508">
            <v>1.7822881151686908E-2</v>
          </cell>
          <cell r="AA2508">
            <v>35.5</v>
          </cell>
          <cell r="AB2508">
            <v>25.997959999999999</v>
          </cell>
          <cell r="AC2508">
            <v>0.33844689999999999</v>
          </cell>
          <cell r="AD2508">
            <v>4.8397906700000002</v>
          </cell>
          <cell r="AE2508">
            <v>53.258800000000001</v>
          </cell>
          <cell r="AF2508">
            <v>31.075420000000001</v>
          </cell>
        </row>
        <row r="2509">
          <cell r="A2509" t="str">
            <v>PENGEMBANGAN LAPANGAN SENGETI POFD1. Low Value</v>
          </cell>
          <cell r="B2509" t="str">
            <v>Oil-Gas</v>
          </cell>
          <cell r="C2509" t="str">
            <v>1. Low Value</v>
          </cell>
          <cell r="D2509" t="str">
            <v>PENGEMBANGAN LAPANGAN SENGETI POFD</v>
          </cell>
          <cell r="E2509" t="str">
            <v>SENGETI</v>
          </cell>
          <cell r="F2509" t="str">
            <v>E4. Production Pending</v>
          </cell>
          <cell r="G2509" t="str">
            <v>PT PERTAMINA EP</v>
          </cell>
          <cell r="H2509">
            <v>49.298000000000002</v>
          </cell>
          <cell r="K2509">
            <v>6000</v>
          </cell>
          <cell r="L2509" t="str">
            <v/>
          </cell>
          <cell r="M2509">
            <v>0.28000000000000003</v>
          </cell>
          <cell r="N2509" t="str">
            <v/>
          </cell>
          <cell r="O2509">
            <v>0</v>
          </cell>
          <cell r="P2509" t="str">
            <v/>
          </cell>
          <cell r="Q2509">
            <v>0.27120650000000002</v>
          </cell>
          <cell r="R2509">
            <v>130.99420000000001</v>
          </cell>
          <cell r="S2509">
            <v>0.70189299999999999</v>
          </cell>
          <cell r="T2509">
            <v>0.86130700000000004</v>
          </cell>
          <cell r="U2509">
            <v>21.477367527910843</v>
          </cell>
          <cell r="V2509">
            <v>2.8994323803683681E-2</v>
          </cell>
          <cell r="AA2509">
            <v>0.76069059999999999</v>
          </cell>
          <cell r="AB2509">
            <v>15.11388</v>
          </cell>
          <cell r="AC2509">
            <v>0.34637059999999997</v>
          </cell>
          <cell r="AD2509">
            <v>17.075377838799998</v>
          </cell>
          <cell r="AE2509">
            <v>1.460528</v>
          </cell>
          <cell r="AF2509">
            <v>31.73414</v>
          </cell>
        </row>
        <row r="2510">
          <cell r="A2510" t="str">
            <v>PENGEMBANGAN LAPANGAN SENGETI POFD2. Middle Value</v>
          </cell>
          <cell r="B2510" t="str">
            <v>Oil-Gas</v>
          </cell>
          <cell r="C2510" t="str">
            <v>2. Middle Value</v>
          </cell>
          <cell r="D2510" t="str">
            <v>PENGEMBANGAN LAPANGAN SENGETI POFD</v>
          </cell>
          <cell r="E2510" t="str">
            <v>SENGETI</v>
          </cell>
          <cell r="F2510" t="str">
            <v>E4. Production Pending</v>
          </cell>
          <cell r="G2510" t="str">
            <v>PT PERTAMINA EP</v>
          </cell>
          <cell r="H2510">
            <v>53.7</v>
          </cell>
          <cell r="K2510">
            <v>6000</v>
          </cell>
          <cell r="L2510" t="str">
            <v/>
          </cell>
          <cell r="M2510">
            <v>0.28000000000000003</v>
          </cell>
          <cell r="N2510" t="str">
            <v/>
          </cell>
          <cell r="O2510">
            <v>0</v>
          </cell>
          <cell r="P2510" t="str">
            <v/>
          </cell>
          <cell r="Q2510">
            <v>0.27120650000000002</v>
          </cell>
          <cell r="R2510">
            <v>130.99420000000001</v>
          </cell>
          <cell r="S2510">
            <v>0.70189299999999999</v>
          </cell>
          <cell r="T2510">
            <v>0.86130700000000004</v>
          </cell>
          <cell r="U2510">
            <v>21.477367527910843</v>
          </cell>
          <cell r="V2510">
            <v>2.8994323803683681E-2</v>
          </cell>
          <cell r="AA2510">
            <v>0.76069059999999999</v>
          </cell>
          <cell r="AB2510">
            <v>15.11388</v>
          </cell>
          <cell r="AC2510">
            <v>0.34637059999999997</v>
          </cell>
          <cell r="AD2510">
            <v>18.600101219999999</v>
          </cell>
          <cell r="AE2510">
            <v>1.460528</v>
          </cell>
          <cell r="AF2510">
            <v>31.73414</v>
          </cell>
        </row>
        <row r="2511">
          <cell r="A2511" t="str">
            <v>PENGEMBANGAN LAPANGAN SENGETI POFD3. High Value</v>
          </cell>
          <cell r="B2511" t="str">
            <v>Oil-Gas</v>
          </cell>
          <cell r="C2511" t="str">
            <v>3. High Value</v>
          </cell>
          <cell r="D2511" t="str">
            <v>PENGEMBANGAN LAPANGAN SENGETI POFD</v>
          </cell>
          <cell r="E2511" t="str">
            <v>SENGETI</v>
          </cell>
          <cell r="F2511" t="str">
            <v>E4. Production Pending</v>
          </cell>
          <cell r="G2511" t="str">
            <v>PT PERTAMINA EP</v>
          </cell>
          <cell r="H2511">
            <v>53.7</v>
          </cell>
          <cell r="K2511">
            <v>6000</v>
          </cell>
          <cell r="L2511" t="str">
            <v/>
          </cell>
          <cell r="M2511">
            <v>0.28000000000000003</v>
          </cell>
          <cell r="N2511" t="str">
            <v/>
          </cell>
          <cell r="O2511">
            <v>0</v>
          </cell>
          <cell r="P2511" t="str">
            <v/>
          </cell>
          <cell r="Q2511">
            <v>0.27120650000000002</v>
          </cell>
          <cell r="R2511">
            <v>130.99420000000001</v>
          </cell>
          <cell r="S2511">
            <v>0.70189299999999999</v>
          </cell>
          <cell r="T2511">
            <v>0.86130700000000004</v>
          </cell>
          <cell r="U2511">
            <v>21.477367527910843</v>
          </cell>
          <cell r="V2511">
            <v>2.8994323803683681E-2</v>
          </cell>
          <cell r="AA2511">
            <v>0.76069059999999999</v>
          </cell>
          <cell r="AB2511">
            <v>15.11388</v>
          </cell>
          <cell r="AC2511">
            <v>0.34637059999999997</v>
          </cell>
          <cell r="AD2511">
            <v>18.600101219999999</v>
          </cell>
          <cell r="AE2511">
            <v>1.460528</v>
          </cell>
          <cell r="AF2511">
            <v>31.73414</v>
          </cell>
        </row>
        <row r="2512">
          <cell r="A2512" t="str">
            <v>SENGETI - BASE1. Low Value</v>
          </cell>
          <cell r="B2512" t="str">
            <v>Oil-Gas</v>
          </cell>
          <cell r="C2512" t="str">
            <v>1. Low Value</v>
          </cell>
          <cell r="D2512" t="str">
            <v>SENGETI - BASE</v>
          </cell>
          <cell r="E2512" t="str">
            <v>SENGETI</v>
          </cell>
          <cell r="F2512" t="str">
            <v>E4. Production Pending</v>
          </cell>
          <cell r="G2512" t="str">
            <v>PT PERTAMINA EP</v>
          </cell>
          <cell r="H2512">
            <v>49.298000000000002</v>
          </cell>
          <cell r="K2512">
            <v>6000</v>
          </cell>
          <cell r="L2512" t="str">
            <v/>
          </cell>
          <cell r="M2512">
            <v>0.28000000000000003</v>
          </cell>
          <cell r="N2512" t="str">
            <v/>
          </cell>
          <cell r="O2512">
            <v>0</v>
          </cell>
          <cell r="P2512" t="str">
            <v/>
          </cell>
          <cell r="Q2512">
            <v>0.27120650000000002</v>
          </cell>
          <cell r="R2512">
            <v>130.99420000000001</v>
          </cell>
          <cell r="S2512">
            <v>0.70189299999999999</v>
          </cell>
          <cell r="T2512">
            <v>0.86130700000000004</v>
          </cell>
          <cell r="U2512">
            <v>21.477367527910843</v>
          </cell>
          <cell r="V2512">
            <v>2.8994323803683681E-2</v>
          </cell>
          <cell r="AA2512">
            <v>0.76069059999999999</v>
          </cell>
          <cell r="AB2512">
            <v>15.11388</v>
          </cell>
          <cell r="AC2512">
            <v>0.34637059999999997</v>
          </cell>
          <cell r="AD2512">
            <v>17.075377838799998</v>
          </cell>
          <cell r="AE2512">
            <v>1.460528</v>
          </cell>
          <cell r="AF2512">
            <v>31.73414</v>
          </cell>
        </row>
        <row r="2513">
          <cell r="A2513" t="str">
            <v>SENGETI - BASE2. Middle Value</v>
          </cell>
          <cell r="B2513" t="str">
            <v>Oil-Gas</v>
          </cell>
          <cell r="C2513" t="str">
            <v>2. Middle Value</v>
          </cell>
          <cell r="D2513" t="str">
            <v>SENGETI - BASE</v>
          </cell>
          <cell r="E2513" t="str">
            <v>SENGETI</v>
          </cell>
          <cell r="F2513" t="str">
            <v>E4. Production Pending</v>
          </cell>
          <cell r="G2513" t="str">
            <v>PT PERTAMINA EP</v>
          </cell>
          <cell r="H2513">
            <v>53.7</v>
          </cell>
          <cell r="K2513">
            <v>6000</v>
          </cell>
          <cell r="L2513" t="str">
            <v/>
          </cell>
          <cell r="M2513">
            <v>0.28000000000000003</v>
          </cell>
          <cell r="N2513" t="str">
            <v/>
          </cell>
          <cell r="O2513">
            <v>0</v>
          </cell>
          <cell r="P2513" t="str">
            <v/>
          </cell>
          <cell r="Q2513">
            <v>0.27120650000000002</v>
          </cell>
          <cell r="R2513">
            <v>130.99420000000001</v>
          </cell>
          <cell r="S2513">
            <v>0.70189299999999999</v>
          </cell>
          <cell r="T2513">
            <v>0.86130700000000004</v>
          </cell>
          <cell r="U2513">
            <v>21.477367527910843</v>
          </cell>
          <cell r="V2513">
            <v>2.8994323803683681E-2</v>
          </cell>
          <cell r="AA2513">
            <v>0.76069059999999999</v>
          </cell>
          <cell r="AB2513">
            <v>15.11388</v>
          </cell>
          <cell r="AC2513">
            <v>0.34637059999999997</v>
          </cell>
          <cell r="AD2513">
            <v>18.600101219999999</v>
          </cell>
          <cell r="AE2513">
            <v>1.460528</v>
          </cell>
          <cell r="AF2513">
            <v>31.73414</v>
          </cell>
        </row>
        <row r="2514">
          <cell r="A2514" t="str">
            <v>SENGETI - BASE3. High Value</v>
          </cell>
          <cell r="B2514" t="str">
            <v>Oil-Gas</v>
          </cell>
          <cell r="C2514" t="str">
            <v>3. High Value</v>
          </cell>
          <cell r="D2514" t="str">
            <v>SENGETI - BASE</v>
          </cell>
          <cell r="E2514" t="str">
            <v>SENGETI</v>
          </cell>
          <cell r="F2514" t="str">
            <v>E4. Production Pending</v>
          </cell>
          <cell r="G2514" t="str">
            <v>PT PERTAMINA EP</v>
          </cell>
          <cell r="H2514">
            <v>53.7</v>
          </cell>
          <cell r="K2514">
            <v>6000</v>
          </cell>
          <cell r="L2514" t="str">
            <v/>
          </cell>
          <cell r="M2514">
            <v>0.28000000000000003</v>
          </cell>
          <cell r="N2514" t="str">
            <v/>
          </cell>
          <cell r="O2514">
            <v>0</v>
          </cell>
          <cell r="P2514" t="str">
            <v/>
          </cell>
          <cell r="Q2514">
            <v>0.27120650000000002</v>
          </cell>
          <cell r="R2514">
            <v>130.99420000000001</v>
          </cell>
          <cell r="S2514">
            <v>0.70189299999999999</v>
          </cell>
          <cell r="T2514">
            <v>0.86130700000000004</v>
          </cell>
          <cell r="U2514">
            <v>21.477367527910843</v>
          </cell>
          <cell r="V2514">
            <v>2.8994323803683681E-2</v>
          </cell>
          <cell r="AA2514">
            <v>0.76069059999999999</v>
          </cell>
          <cell r="AB2514">
            <v>15.11388</v>
          </cell>
          <cell r="AC2514">
            <v>0.34637059999999997</v>
          </cell>
          <cell r="AD2514">
            <v>18.600101219999999</v>
          </cell>
          <cell r="AE2514">
            <v>1.460528</v>
          </cell>
          <cell r="AF2514">
            <v>31.73414</v>
          </cell>
        </row>
        <row r="2515">
          <cell r="A2515" t="str">
            <v>TALANG GULA - BASE1. Low Value</v>
          </cell>
          <cell r="B2515" t="str">
            <v>Gas</v>
          </cell>
          <cell r="C2515" t="str">
            <v>1. Low Value</v>
          </cell>
          <cell r="D2515" t="str">
            <v>TALANG GULA - BASE</v>
          </cell>
          <cell r="E2515" t="str">
            <v>TALANG GULA</v>
          </cell>
          <cell r="F2515" t="str">
            <v>E4. Production Pending</v>
          </cell>
          <cell r="G2515" t="str">
            <v>PT PERTAMINA EP</v>
          </cell>
          <cell r="H2515">
            <v>21.073</v>
          </cell>
          <cell r="K2515">
            <v>6037</v>
          </cell>
          <cell r="L2515">
            <v>118</v>
          </cell>
          <cell r="M2515">
            <v>0.22</v>
          </cell>
          <cell r="N2515" t="str">
            <v/>
          </cell>
          <cell r="P2515" t="str">
            <v/>
          </cell>
          <cell r="Q2515">
            <v>0.22198010000000001</v>
          </cell>
          <cell r="R2515">
            <v>244.11750000000001</v>
          </cell>
          <cell r="S2515">
            <v>0.78157330000000003</v>
          </cell>
          <cell r="T2515">
            <v>0.79996610000000001</v>
          </cell>
          <cell r="U2515">
            <v>33.880846653563658</v>
          </cell>
          <cell r="V2515">
            <v>4.5738949959289225E-2</v>
          </cell>
          <cell r="AA2515">
            <v>70.247500000000002</v>
          </cell>
          <cell r="AB2515">
            <v>17.46987</v>
          </cell>
          <cell r="AC2515">
            <v>0.70539130000000005</v>
          </cell>
          <cell r="AD2515">
            <v>14.864710864900001</v>
          </cell>
          <cell r="AE2515">
            <v>16.20861</v>
          </cell>
          <cell r="AF2515">
            <v>74.392340000000004</v>
          </cell>
        </row>
        <row r="2516">
          <cell r="A2516" t="str">
            <v>TALANG GULA - BASE2. Middle Value</v>
          </cell>
          <cell r="B2516" t="str">
            <v>Gas</v>
          </cell>
          <cell r="C2516" t="str">
            <v>2. Middle Value</v>
          </cell>
          <cell r="D2516" t="str">
            <v>TALANG GULA - BASE</v>
          </cell>
          <cell r="E2516" t="str">
            <v>TALANG GULA</v>
          </cell>
          <cell r="F2516" t="str">
            <v>E4. Production Pending</v>
          </cell>
          <cell r="G2516" t="str">
            <v>PT PERTAMINA EP</v>
          </cell>
          <cell r="H2516">
            <v>21.073</v>
          </cell>
          <cell r="K2516">
            <v>6037</v>
          </cell>
          <cell r="L2516">
            <v>118</v>
          </cell>
          <cell r="M2516">
            <v>0.22</v>
          </cell>
          <cell r="N2516" t="str">
            <v/>
          </cell>
          <cell r="P2516" t="str">
            <v/>
          </cell>
          <cell r="Q2516">
            <v>0.22198010000000001</v>
          </cell>
          <cell r="R2516">
            <v>244.11750000000001</v>
          </cell>
          <cell r="S2516">
            <v>0.78157330000000003</v>
          </cell>
          <cell r="T2516">
            <v>0.79996610000000001</v>
          </cell>
          <cell r="U2516">
            <v>33.880846653563658</v>
          </cell>
          <cell r="V2516">
            <v>4.5738949959289225E-2</v>
          </cell>
          <cell r="AA2516">
            <v>70.247500000000002</v>
          </cell>
          <cell r="AB2516">
            <v>17.46987</v>
          </cell>
          <cell r="AC2516">
            <v>0.70539130000000005</v>
          </cell>
          <cell r="AD2516">
            <v>14.864710864900001</v>
          </cell>
          <cell r="AE2516">
            <v>16.20861</v>
          </cell>
          <cell r="AF2516">
            <v>74.392340000000004</v>
          </cell>
        </row>
        <row r="2517">
          <cell r="A2517" t="str">
            <v>TALANG GULA - BASE3. High Value</v>
          </cell>
          <cell r="B2517" t="str">
            <v>Gas</v>
          </cell>
          <cell r="C2517" t="str">
            <v>3. High Value</v>
          </cell>
          <cell r="D2517" t="str">
            <v>TALANG GULA - BASE</v>
          </cell>
          <cell r="E2517" t="str">
            <v>TALANG GULA</v>
          </cell>
          <cell r="F2517" t="str">
            <v>E4. Production Pending</v>
          </cell>
          <cell r="G2517" t="str">
            <v>PT PERTAMINA EP</v>
          </cell>
          <cell r="H2517">
            <v>21.073</v>
          </cell>
          <cell r="K2517">
            <v>6037</v>
          </cell>
          <cell r="L2517">
            <v>118</v>
          </cell>
          <cell r="M2517">
            <v>0.22</v>
          </cell>
          <cell r="N2517" t="str">
            <v/>
          </cell>
          <cell r="P2517" t="str">
            <v/>
          </cell>
          <cell r="Q2517">
            <v>0.22198010000000001</v>
          </cell>
          <cell r="R2517">
            <v>244.11750000000001</v>
          </cell>
          <cell r="S2517">
            <v>0.78157330000000003</v>
          </cell>
          <cell r="T2517">
            <v>0.79996610000000001</v>
          </cell>
          <cell r="U2517">
            <v>33.880846653563658</v>
          </cell>
          <cell r="V2517">
            <v>4.5738949959289225E-2</v>
          </cell>
          <cell r="AA2517">
            <v>70.247500000000002</v>
          </cell>
          <cell r="AB2517">
            <v>17.46987</v>
          </cell>
          <cell r="AC2517">
            <v>0.70539130000000005</v>
          </cell>
          <cell r="AD2517">
            <v>14.864710864900001</v>
          </cell>
          <cell r="AE2517">
            <v>16.20861</v>
          </cell>
          <cell r="AF2517">
            <v>74.392340000000004</v>
          </cell>
        </row>
        <row r="2518">
          <cell r="A2518" t="str">
            <v>TREMBUL - BASE1. Low Value</v>
          </cell>
          <cell r="B2518" t="str">
            <v>Gas</v>
          </cell>
          <cell r="C2518" t="str">
            <v>1. Low Value</v>
          </cell>
          <cell r="D2518" t="str">
            <v>TREMBUL - BASE</v>
          </cell>
          <cell r="E2518" t="str">
            <v>TREMBUL</v>
          </cell>
          <cell r="F2518" t="str">
            <v>E4. Production Pending</v>
          </cell>
          <cell r="G2518" t="str">
            <v>PT PERTAMINA EP</v>
          </cell>
          <cell r="H2518">
            <v>6.92</v>
          </cell>
          <cell r="K2518">
            <v>2825</v>
          </cell>
          <cell r="L2518" t="str">
            <v/>
          </cell>
          <cell r="N2518" t="str">
            <v/>
          </cell>
          <cell r="P2518" t="str">
            <v/>
          </cell>
          <cell r="Q2518">
            <v>0.2556504</v>
          </cell>
          <cell r="R2518">
            <v>56.133009999999999</v>
          </cell>
          <cell r="S2518">
            <v>0.5956129</v>
          </cell>
          <cell r="T2518">
            <v>0.81308139999999995</v>
          </cell>
          <cell r="U2518">
            <v>6.9496499346278986</v>
          </cell>
          <cell r="V2518">
            <v>9.381987818804666E-3</v>
          </cell>
          <cell r="W2518">
            <v>1.2869176071428574</v>
          </cell>
          <cell r="AA2518">
            <v>16.744689999999999</v>
          </cell>
          <cell r="AB2518">
            <v>10.67043</v>
          </cell>
          <cell r="AC2518">
            <v>0.72099550000000001</v>
          </cell>
          <cell r="AD2518">
            <v>4.9892888600000003</v>
          </cell>
          <cell r="AE2518">
            <v>1.3048660000000001</v>
          </cell>
          <cell r="AF2518">
            <v>18.937560000000001</v>
          </cell>
        </row>
        <row r="2519">
          <cell r="A2519" t="str">
            <v>TREMBUL - BASE2. Middle Value</v>
          </cell>
          <cell r="B2519" t="str">
            <v>Gas</v>
          </cell>
          <cell r="C2519" t="str">
            <v>2. Middle Value</v>
          </cell>
          <cell r="D2519" t="str">
            <v>TREMBUL - BASE</v>
          </cell>
          <cell r="E2519" t="str">
            <v>TREMBUL</v>
          </cell>
          <cell r="F2519" t="str">
            <v>E4. Production Pending</v>
          </cell>
          <cell r="G2519" t="str">
            <v>PT PERTAMINA EP</v>
          </cell>
          <cell r="H2519">
            <v>6.92</v>
          </cell>
          <cell r="K2519">
            <v>2825</v>
          </cell>
          <cell r="L2519" t="str">
            <v/>
          </cell>
          <cell r="N2519" t="str">
            <v/>
          </cell>
          <cell r="P2519" t="str">
            <v/>
          </cell>
          <cell r="Q2519">
            <v>0.2556504</v>
          </cell>
          <cell r="R2519">
            <v>56.133009999999999</v>
          </cell>
          <cell r="S2519">
            <v>0.5956129</v>
          </cell>
          <cell r="T2519">
            <v>0.81308139999999995</v>
          </cell>
          <cell r="U2519">
            <v>6.9496499346278986</v>
          </cell>
          <cell r="V2519">
            <v>9.381987818804666E-3</v>
          </cell>
          <cell r="W2519">
            <v>1.2869176071428574</v>
          </cell>
          <cell r="AA2519">
            <v>16.744689999999999</v>
          </cell>
          <cell r="AB2519">
            <v>10.67043</v>
          </cell>
          <cell r="AC2519">
            <v>0.72099550000000001</v>
          </cell>
          <cell r="AD2519">
            <v>4.9892888600000003</v>
          </cell>
          <cell r="AE2519">
            <v>1.3048660000000001</v>
          </cell>
          <cell r="AF2519">
            <v>18.937560000000001</v>
          </cell>
        </row>
        <row r="2520">
          <cell r="A2520" t="str">
            <v>TREMBUL - BASE3. High Value</v>
          </cell>
          <cell r="B2520" t="str">
            <v>Gas</v>
          </cell>
          <cell r="C2520" t="str">
            <v>3. High Value</v>
          </cell>
          <cell r="D2520" t="str">
            <v>TREMBUL - BASE</v>
          </cell>
          <cell r="E2520" t="str">
            <v>TREMBUL</v>
          </cell>
          <cell r="F2520" t="str">
            <v>E4. Production Pending</v>
          </cell>
          <cell r="G2520" t="str">
            <v>PT PERTAMINA EP</v>
          </cell>
          <cell r="H2520">
            <v>6.92</v>
          </cell>
          <cell r="K2520">
            <v>2825</v>
          </cell>
          <cell r="L2520" t="str">
            <v/>
          </cell>
          <cell r="N2520" t="str">
            <v/>
          </cell>
          <cell r="P2520" t="str">
            <v/>
          </cell>
          <cell r="Q2520">
            <v>0.2556504</v>
          </cell>
          <cell r="R2520">
            <v>56.133009999999999</v>
          </cell>
          <cell r="S2520">
            <v>0.5956129</v>
          </cell>
          <cell r="T2520">
            <v>0.81308139999999995</v>
          </cell>
          <cell r="U2520">
            <v>6.9496499346278986</v>
          </cell>
          <cell r="V2520">
            <v>9.381987818804666E-3</v>
          </cell>
          <cell r="W2520">
            <v>1.2869176071428574</v>
          </cell>
          <cell r="AA2520">
            <v>16.744689999999999</v>
          </cell>
          <cell r="AB2520">
            <v>10.67043</v>
          </cell>
          <cell r="AC2520">
            <v>0.72099550000000001</v>
          </cell>
          <cell r="AD2520">
            <v>4.9892888600000003</v>
          </cell>
          <cell r="AE2520">
            <v>1.3048660000000001</v>
          </cell>
          <cell r="AF2520">
            <v>18.937560000000001</v>
          </cell>
        </row>
        <row r="2521">
          <cell r="A2521" t="str">
            <v>TEMPINO - BASE2. Middle Value</v>
          </cell>
          <cell r="B2521" t="str">
            <v>Oil-Gas</v>
          </cell>
          <cell r="C2521" t="str">
            <v>2. Middle Value</v>
          </cell>
          <cell r="D2521" t="str">
            <v>TEMPINO - BASE</v>
          </cell>
          <cell r="E2521" t="str">
            <v>TEMPINO</v>
          </cell>
          <cell r="F2521" t="str">
            <v>E0. On Production</v>
          </cell>
          <cell r="G2521" t="str">
            <v>PT PERTAMINA EP</v>
          </cell>
          <cell r="H2521">
            <v>37</v>
          </cell>
          <cell r="K2521">
            <v>1673.3100000000002</v>
          </cell>
          <cell r="L2521">
            <v>49</v>
          </cell>
          <cell r="M2521">
            <v>0.27</v>
          </cell>
          <cell r="N2521">
            <v>95.4</v>
          </cell>
          <cell r="O2521">
            <v>0</v>
          </cell>
          <cell r="P2521" t="str">
            <v/>
          </cell>
          <cell r="Q2521">
            <v>0.26609270000000002</v>
          </cell>
          <cell r="R2521">
            <v>92.949520000000007</v>
          </cell>
          <cell r="S2521">
            <v>0.65148220000000001</v>
          </cell>
          <cell r="T2521">
            <v>0.81933840000000002</v>
          </cell>
          <cell r="U2521">
            <v>13.202189900784028</v>
          </cell>
          <cell r="V2521">
            <v>1.7822881151686908E-2</v>
          </cell>
          <cell r="AA2521">
            <v>35.5</v>
          </cell>
          <cell r="AB2521">
            <v>25.997959999999999</v>
          </cell>
          <cell r="AC2521">
            <v>0.33844689999999999</v>
          </cell>
          <cell r="AD2521">
            <v>12.522535299999999</v>
          </cell>
          <cell r="AE2521">
            <v>53.258800000000001</v>
          </cell>
          <cell r="AF2521">
            <v>31.075420000000001</v>
          </cell>
        </row>
        <row r="2522">
          <cell r="A2522" t="str">
            <v>TEMPINO - BASE3. High Value</v>
          </cell>
          <cell r="B2522" t="str">
            <v>Oil-Gas</v>
          </cell>
          <cell r="C2522" t="str">
            <v>3. High Value</v>
          </cell>
          <cell r="D2522" t="str">
            <v>TEMPINO - BASE</v>
          </cell>
          <cell r="E2522" t="str">
            <v>TEMPINO</v>
          </cell>
          <cell r="F2522" t="str">
            <v>E0. On Production</v>
          </cell>
          <cell r="G2522" t="str">
            <v>PT PERTAMINA EP</v>
          </cell>
          <cell r="H2522">
            <v>37</v>
          </cell>
          <cell r="K2522">
            <v>1673.3100000000002</v>
          </cell>
          <cell r="L2522">
            <v>49</v>
          </cell>
          <cell r="M2522">
            <v>0.27</v>
          </cell>
          <cell r="N2522">
            <v>95.4</v>
          </cell>
          <cell r="O2522">
            <v>0</v>
          </cell>
          <cell r="P2522" t="str">
            <v/>
          </cell>
          <cell r="Q2522">
            <v>0.26609270000000002</v>
          </cell>
          <cell r="R2522">
            <v>92.949520000000007</v>
          </cell>
          <cell r="S2522">
            <v>0.65148220000000001</v>
          </cell>
          <cell r="T2522">
            <v>0.81933840000000002</v>
          </cell>
          <cell r="U2522">
            <v>13.202189900784028</v>
          </cell>
          <cell r="V2522">
            <v>1.7822881151686908E-2</v>
          </cell>
          <cell r="AA2522">
            <v>35.5</v>
          </cell>
          <cell r="AB2522">
            <v>25.997959999999999</v>
          </cell>
          <cell r="AC2522">
            <v>0.33844689999999999</v>
          </cell>
          <cell r="AD2522">
            <v>12.522535299999999</v>
          </cell>
          <cell r="AE2522">
            <v>53.258800000000001</v>
          </cell>
          <cell r="AF2522">
            <v>31.075420000000001</v>
          </cell>
        </row>
        <row r="2523">
          <cell r="A2523" t="str">
            <v>UDANG EAST - BASE3. High Value</v>
          </cell>
          <cell r="B2523" t="str">
            <v>Oil-Gas</v>
          </cell>
          <cell r="C2523" t="str">
            <v>3. High Value</v>
          </cell>
          <cell r="D2523" t="str">
            <v>UDANG EAST - BASE</v>
          </cell>
          <cell r="E2523" t="str">
            <v>UDANG EAST</v>
          </cell>
          <cell r="F2523" t="str">
            <v>E4. Production Pending</v>
          </cell>
          <cell r="G2523" t="str">
            <v>PT PERTAMINA EP</v>
          </cell>
          <cell r="H2523">
            <v>0.81</v>
          </cell>
          <cell r="K2523">
            <v>5600</v>
          </cell>
          <cell r="L2523">
            <v>103.4</v>
          </cell>
          <cell r="AE2523" t="e">
            <v>#N/A</v>
          </cell>
          <cell r="AF2523" t="e">
            <v>#N/A</v>
          </cell>
        </row>
        <row r="2524">
          <cell r="A2524" t="str">
            <v>PENGEMBANGAN LAPANGAN TEMPINO POFD (WATERFLOOD)1. Low Value</v>
          </cell>
          <cell r="B2524" t="str">
            <v>Oil-Gas</v>
          </cell>
          <cell r="C2524" t="str">
            <v>1. Low Value</v>
          </cell>
          <cell r="D2524" t="str">
            <v>PENGEMBANGAN LAPANGAN TEMPINO POFD (WATERFLOOD)</v>
          </cell>
          <cell r="E2524" t="str">
            <v>TEMPINO</v>
          </cell>
          <cell r="F2524" t="str">
            <v>E3. Justified for Development</v>
          </cell>
          <cell r="G2524" t="str">
            <v>PT PERTAMINA EP</v>
          </cell>
          <cell r="H2524">
            <v>14.3</v>
          </cell>
          <cell r="K2524">
            <v>1673.3100000000002</v>
          </cell>
          <cell r="L2524">
            <v>49</v>
          </cell>
          <cell r="M2524">
            <v>0.27</v>
          </cell>
          <cell r="N2524">
            <v>95.4</v>
          </cell>
          <cell r="O2524">
            <v>0</v>
          </cell>
          <cell r="P2524" t="str">
            <v/>
          </cell>
          <cell r="Q2524">
            <v>0.26609270000000002</v>
          </cell>
          <cell r="R2524">
            <v>92.949520000000007</v>
          </cell>
          <cell r="S2524">
            <v>0.65148220000000001</v>
          </cell>
          <cell r="T2524">
            <v>0.81933840000000002</v>
          </cell>
          <cell r="U2524">
            <v>13.202189900784028</v>
          </cell>
          <cell r="V2524">
            <v>1.7822881151686908E-2</v>
          </cell>
          <cell r="AA2524">
            <v>35.5</v>
          </cell>
          <cell r="AB2524">
            <v>25.997959999999999</v>
          </cell>
          <cell r="AC2524">
            <v>0.33844689999999999</v>
          </cell>
          <cell r="AD2524">
            <v>4.8397906700000002</v>
          </cell>
          <cell r="AE2524">
            <v>53.258800000000001</v>
          </cell>
          <cell r="AF2524">
            <v>31.075420000000001</v>
          </cell>
        </row>
        <row r="2525">
          <cell r="A2525" t="str">
            <v>PENGEMBANGAN LAPANGAN TEMPINO POFD (WATERFLOOD)2. Middle Value</v>
          </cell>
          <cell r="B2525" t="str">
            <v>Oil-Gas</v>
          </cell>
          <cell r="C2525" t="str">
            <v>2. Middle Value</v>
          </cell>
          <cell r="D2525" t="str">
            <v>PENGEMBANGAN LAPANGAN TEMPINO POFD (WATERFLOOD)</v>
          </cell>
          <cell r="E2525" t="str">
            <v>TEMPINO</v>
          </cell>
          <cell r="F2525" t="str">
            <v>E3. Justified for Development</v>
          </cell>
          <cell r="G2525" t="str">
            <v>PT PERTAMINA EP</v>
          </cell>
          <cell r="H2525">
            <v>37</v>
          </cell>
          <cell r="K2525">
            <v>1673.3100000000002</v>
          </cell>
          <cell r="L2525">
            <v>49</v>
          </cell>
          <cell r="M2525">
            <v>0.27</v>
          </cell>
          <cell r="N2525">
            <v>95.4</v>
          </cell>
          <cell r="O2525">
            <v>0</v>
          </cell>
          <cell r="P2525" t="str">
            <v/>
          </cell>
          <cell r="Q2525">
            <v>0.26609270000000002</v>
          </cell>
          <cell r="R2525">
            <v>92.949520000000007</v>
          </cell>
          <cell r="S2525">
            <v>0.65148220000000001</v>
          </cell>
          <cell r="T2525">
            <v>0.81933840000000002</v>
          </cell>
          <cell r="U2525">
            <v>13.202189900784028</v>
          </cell>
          <cell r="V2525">
            <v>1.7822881151686908E-2</v>
          </cell>
          <cell r="AA2525">
            <v>35.5</v>
          </cell>
          <cell r="AB2525">
            <v>25.997959999999999</v>
          </cell>
          <cell r="AC2525">
            <v>0.33844689999999999</v>
          </cell>
          <cell r="AD2525">
            <v>12.522535299999999</v>
          </cell>
          <cell r="AE2525">
            <v>53.258800000000001</v>
          </cell>
          <cell r="AF2525">
            <v>31.075420000000001</v>
          </cell>
        </row>
        <row r="2526">
          <cell r="A2526" t="str">
            <v>PENGEMBANGAN LAPANGAN TEMPINO POFD (WATERFLOOD)3. High Value</v>
          </cell>
          <cell r="B2526" t="str">
            <v>Oil-Gas</v>
          </cell>
          <cell r="C2526" t="str">
            <v>3. High Value</v>
          </cell>
          <cell r="D2526" t="str">
            <v>PENGEMBANGAN LAPANGAN TEMPINO POFD (WATERFLOOD)</v>
          </cell>
          <cell r="E2526" t="str">
            <v>TEMPINO</v>
          </cell>
          <cell r="F2526" t="str">
            <v>E3. Justified for Development</v>
          </cell>
          <cell r="G2526" t="str">
            <v>PT PERTAMINA EP</v>
          </cell>
          <cell r="H2526">
            <v>37</v>
          </cell>
          <cell r="K2526">
            <v>1673.3100000000002</v>
          </cell>
          <cell r="L2526">
            <v>49</v>
          </cell>
          <cell r="M2526">
            <v>0.27</v>
          </cell>
          <cell r="N2526">
            <v>95.4</v>
          </cell>
          <cell r="O2526">
            <v>0</v>
          </cell>
          <cell r="P2526" t="str">
            <v/>
          </cell>
          <cell r="Q2526">
            <v>0.26609270000000002</v>
          </cell>
          <cell r="R2526">
            <v>92.949520000000007</v>
          </cell>
          <cell r="S2526">
            <v>0.65148220000000001</v>
          </cell>
          <cell r="T2526">
            <v>0.81933840000000002</v>
          </cell>
          <cell r="U2526">
            <v>13.202189900784028</v>
          </cell>
          <cell r="V2526">
            <v>1.7822881151686908E-2</v>
          </cell>
          <cell r="AA2526">
            <v>35.5</v>
          </cell>
          <cell r="AB2526">
            <v>25.997959999999999</v>
          </cell>
          <cell r="AC2526">
            <v>0.33844689999999999</v>
          </cell>
          <cell r="AD2526">
            <v>12.522535299999999</v>
          </cell>
          <cell r="AE2526">
            <v>53.258800000000001</v>
          </cell>
          <cell r="AF2526">
            <v>31.075420000000001</v>
          </cell>
        </row>
        <row r="2527">
          <cell r="A2527" t="str">
            <v>UDANG SATELLITE - BASE1. Low Value</v>
          </cell>
          <cell r="B2527" t="str">
            <v>Oil-Gas</v>
          </cell>
          <cell r="C2527" t="str">
            <v>1. Low Value</v>
          </cell>
          <cell r="D2527" t="str">
            <v>UDANG SATELLITE - BASE</v>
          </cell>
          <cell r="E2527" t="str">
            <v>UDANG SATELLITE</v>
          </cell>
          <cell r="F2527" t="str">
            <v>E4. Production Pending</v>
          </cell>
          <cell r="G2527" t="str">
            <v>PT PERTAMINA EP</v>
          </cell>
          <cell r="H2527">
            <v>35.996000000000002</v>
          </cell>
          <cell r="Q2527">
            <v>0.27757490000000001</v>
          </cell>
          <cell r="R2527">
            <v>269.43369999999999</v>
          </cell>
          <cell r="S2527">
            <v>0.60778189999999999</v>
          </cell>
          <cell r="T2527">
            <v>0.84178319999999995</v>
          </cell>
          <cell r="U2527">
            <v>38.263097428463723</v>
          </cell>
          <cell r="V2527">
            <v>5.1654963539225184E-2</v>
          </cell>
          <cell r="AA2527">
            <v>32.61336</v>
          </cell>
          <cell r="AB2527">
            <v>57.551310000000001</v>
          </cell>
          <cell r="AC2527">
            <v>0.23425309999999999</v>
          </cell>
          <cell r="AD2527">
            <v>8.4321745876000005</v>
          </cell>
          <cell r="AE2527">
            <v>19.201779999999999</v>
          </cell>
          <cell r="AF2527">
            <v>211.60239999999999</v>
          </cell>
        </row>
        <row r="2528">
          <cell r="A2528" t="str">
            <v>UDANG SATELLITE - BASE2. Middle Value</v>
          </cell>
          <cell r="B2528" t="str">
            <v>Oil-Gas</v>
          </cell>
          <cell r="C2528" t="str">
            <v>2. Middle Value</v>
          </cell>
          <cell r="D2528" t="str">
            <v>UDANG SATELLITE - BASE</v>
          </cell>
          <cell r="E2528" t="str">
            <v>UDANG SATELLITE</v>
          </cell>
          <cell r="F2528" t="str">
            <v>E4. Production Pending</v>
          </cell>
          <cell r="G2528" t="str">
            <v>PT PERTAMINA EP</v>
          </cell>
          <cell r="H2528">
            <v>35.996000000000002</v>
          </cell>
          <cell r="Q2528">
            <v>0.27757490000000001</v>
          </cell>
          <cell r="R2528">
            <v>269.43369999999999</v>
          </cell>
          <cell r="S2528">
            <v>0.60778189999999999</v>
          </cell>
          <cell r="T2528">
            <v>0.84178319999999995</v>
          </cell>
          <cell r="U2528">
            <v>38.263097428463723</v>
          </cell>
          <cell r="V2528">
            <v>5.1654963539225184E-2</v>
          </cell>
          <cell r="AA2528">
            <v>32.61336</v>
          </cell>
          <cell r="AB2528">
            <v>57.551310000000001</v>
          </cell>
          <cell r="AC2528">
            <v>0.23425309999999999</v>
          </cell>
          <cell r="AD2528">
            <v>8.4321745876000005</v>
          </cell>
          <cell r="AE2528">
            <v>19.201779999999999</v>
          </cell>
          <cell r="AF2528">
            <v>211.60239999999999</v>
          </cell>
        </row>
        <row r="2529">
          <cell r="A2529" t="str">
            <v>UDANG SATELLITE - BASE3. High Value</v>
          </cell>
          <cell r="B2529" t="str">
            <v>Oil-Gas</v>
          </cell>
          <cell r="C2529" t="str">
            <v>3. High Value</v>
          </cell>
          <cell r="D2529" t="str">
            <v>UDANG SATELLITE - BASE</v>
          </cell>
          <cell r="E2529" t="str">
            <v>UDANG SATELLITE</v>
          </cell>
          <cell r="F2529" t="str">
            <v>E4. Production Pending</v>
          </cell>
          <cell r="G2529" t="str">
            <v>PT PERTAMINA EP</v>
          </cell>
          <cell r="H2529">
            <v>43.744</v>
          </cell>
          <cell r="Q2529">
            <v>0.27757490000000001</v>
          </cell>
          <cell r="R2529">
            <v>269.43369999999999</v>
          </cell>
          <cell r="S2529">
            <v>0.60778189999999999</v>
          </cell>
          <cell r="T2529">
            <v>0.84178319999999995</v>
          </cell>
          <cell r="U2529">
            <v>38.263097428463723</v>
          </cell>
          <cell r="V2529">
            <v>5.1654963539225184E-2</v>
          </cell>
          <cell r="AA2529">
            <v>32.61336</v>
          </cell>
          <cell r="AB2529">
            <v>57.551310000000001</v>
          </cell>
          <cell r="AC2529">
            <v>0.23425309999999999</v>
          </cell>
          <cell r="AD2529">
            <v>10.2471676064</v>
          </cell>
          <cell r="AE2529">
            <v>19.201779999999999</v>
          </cell>
          <cell r="AF2529">
            <v>211.60239999999999</v>
          </cell>
        </row>
        <row r="2530">
          <cell r="A2530" t="str">
            <v>ARUNG - BASE1. Low Value</v>
          </cell>
          <cell r="B2530" t="str">
            <v>Oil-Gas</v>
          </cell>
          <cell r="C2530" t="str">
            <v>1. Low Value</v>
          </cell>
          <cell r="D2530" t="str">
            <v>ARUNG - BASE</v>
          </cell>
          <cell r="E2530" t="str">
            <v>ARUNG</v>
          </cell>
          <cell r="F2530" t="str">
            <v>E4. Production Pending</v>
          </cell>
          <cell r="G2530" t="str">
            <v>PT MEDCO E&amp;P INDONESIA</v>
          </cell>
          <cell r="H2530">
            <v>22.126000000000001</v>
          </cell>
          <cell r="K2530">
            <v>4249</v>
          </cell>
          <cell r="L2530" t="str">
            <v/>
          </cell>
          <cell r="N2530" t="str">
            <v/>
          </cell>
          <cell r="P2530" t="str">
            <v/>
          </cell>
          <cell r="Q2530">
            <v>0.42210130000000001</v>
          </cell>
          <cell r="R2530">
            <v>98.052689999999998</v>
          </cell>
          <cell r="S2530">
            <v>0.72962059999999995</v>
          </cell>
          <cell r="T2530">
            <v>0.77406489999999994</v>
          </cell>
          <cell r="U2530">
            <v>23.374948597589523</v>
          </cell>
          <cell r="V2530">
            <v>3.1556047437015566E-2</v>
          </cell>
          <cell r="X2530">
            <v>51.746554792887878</v>
          </cell>
          <cell r="Y2530">
            <v>21.289201927428696</v>
          </cell>
          <cell r="Z2530">
            <v>1.2978447474709609</v>
          </cell>
          <cell r="AA2530">
            <v>21.444800000000001</v>
          </cell>
          <cell r="AB2530">
            <v>0.94999129999999998</v>
          </cell>
          <cell r="AC2530">
            <v>0.34663470000000002</v>
          </cell>
          <cell r="AD2530">
            <v>7.6696393722000007</v>
          </cell>
          <cell r="AE2530">
            <v>10.8969</v>
          </cell>
          <cell r="AF2530">
            <v>51.715800000000002</v>
          </cell>
        </row>
        <row r="2531">
          <cell r="A2531" t="str">
            <v>ARUNG - BASE2. Middle Value</v>
          </cell>
          <cell r="B2531" t="str">
            <v>Oil-Gas</v>
          </cell>
          <cell r="C2531" t="str">
            <v>2. Middle Value</v>
          </cell>
          <cell r="D2531" t="str">
            <v>ARUNG - BASE</v>
          </cell>
          <cell r="E2531" t="str">
            <v>ARUNG</v>
          </cell>
          <cell r="F2531" t="str">
            <v>E4. Production Pending</v>
          </cell>
          <cell r="G2531" t="str">
            <v>PT MEDCO E&amp;P INDONESIA</v>
          </cell>
          <cell r="H2531">
            <v>22.126000000000001</v>
          </cell>
          <cell r="K2531">
            <v>4249</v>
          </cell>
          <cell r="L2531" t="str">
            <v/>
          </cell>
          <cell r="N2531" t="str">
            <v/>
          </cell>
          <cell r="P2531" t="str">
            <v/>
          </cell>
          <cell r="Q2531">
            <v>0.42210130000000001</v>
          </cell>
          <cell r="R2531">
            <v>98.052689999999998</v>
          </cell>
          <cell r="S2531">
            <v>0.72962059999999995</v>
          </cell>
          <cell r="T2531">
            <v>0.77406489999999994</v>
          </cell>
          <cell r="U2531">
            <v>23.374948597589523</v>
          </cell>
          <cell r="V2531">
            <v>3.1556047437015566E-2</v>
          </cell>
          <cell r="X2531">
            <v>51.746554792887878</v>
          </cell>
          <cell r="Y2531">
            <v>21.289201927428696</v>
          </cell>
          <cell r="Z2531">
            <v>1.2978447474709609</v>
          </cell>
          <cell r="AA2531">
            <v>21.444800000000001</v>
          </cell>
          <cell r="AB2531">
            <v>0.94999129999999998</v>
          </cell>
          <cell r="AC2531">
            <v>0.34663470000000002</v>
          </cell>
          <cell r="AD2531">
            <v>7.6696393722000007</v>
          </cell>
          <cell r="AE2531">
            <v>10.8969</v>
          </cell>
          <cell r="AF2531">
            <v>51.715800000000002</v>
          </cell>
        </row>
        <row r="2532">
          <cell r="A2532" t="str">
            <v>ARUNG - BASE3. High Value</v>
          </cell>
          <cell r="B2532" t="str">
            <v>Oil-Gas</v>
          </cell>
          <cell r="C2532" t="str">
            <v>3. High Value</v>
          </cell>
          <cell r="D2532" t="str">
            <v>ARUNG - BASE</v>
          </cell>
          <cell r="E2532" t="str">
            <v>ARUNG</v>
          </cell>
          <cell r="F2532" t="str">
            <v>E4. Production Pending</v>
          </cell>
          <cell r="G2532" t="str">
            <v>PT MEDCO E&amp;P INDONESIA</v>
          </cell>
          <cell r="H2532">
            <v>22.126000000000001</v>
          </cell>
          <cell r="K2532">
            <v>4249</v>
          </cell>
          <cell r="L2532" t="str">
            <v/>
          </cell>
          <cell r="N2532" t="str">
            <v/>
          </cell>
          <cell r="P2532" t="str">
            <v/>
          </cell>
          <cell r="Q2532">
            <v>0.42210130000000001</v>
          </cell>
          <cell r="R2532">
            <v>98.052689999999998</v>
          </cell>
          <cell r="S2532">
            <v>0.72962059999999995</v>
          </cell>
          <cell r="T2532">
            <v>0.77406489999999994</v>
          </cell>
          <cell r="U2532">
            <v>23.374948597589523</v>
          </cell>
          <cell r="V2532">
            <v>3.1556047437015566E-2</v>
          </cell>
          <cell r="X2532">
            <v>51.746554792887878</v>
          </cell>
          <cell r="Y2532">
            <v>21.289201927428696</v>
          </cell>
          <cell r="Z2532">
            <v>1.2978447474709609</v>
          </cell>
          <cell r="AA2532">
            <v>21.444800000000001</v>
          </cell>
          <cell r="AB2532">
            <v>0.94999129999999998</v>
          </cell>
          <cell r="AC2532">
            <v>0.34663470000000002</v>
          </cell>
          <cell r="AD2532">
            <v>7.6696393722000007</v>
          </cell>
          <cell r="AE2532">
            <v>10.8969</v>
          </cell>
          <cell r="AF2532">
            <v>51.715800000000002</v>
          </cell>
        </row>
        <row r="2533">
          <cell r="A2533" t="str">
            <v>HIJAU - BASE1. Low Value</v>
          </cell>
          <cell r="B2533" t="str">
            <v>Oil-Gas</v>
          </cell>
          <cell r="C2533" t="str">
            <v>1. Low Value</v>
          </cell>
          <cell r="D2533" t="str">
            <v>HIJAU - BASE</v>
          </cell>
          <cell r="E2533" t="str">
            <v>HIJAU</v>
          </cell>
          <cell r="F2533" t="str">
            <v>E4. Production Pending</v>
          </cell>
          <cell r="G2533" t="str">
            <v>PT MEDCO E&amp;P INDONESIA</v>
          </cell>
          <cell r="H2533">
            <v>2.7549999999999999</v>
          </cell>
          <cell r="K2533">
            <v>5675</v>
          </cell>
          <cell r="L2533" t="str">
            <v/>
          </cell>
          <cell r="M2533">
            <v>0.19</v>
          </cell>
          <cell r="N2533">
            <v>25.5</v>
          </cell>
          <cell r="O2533">
            <v>0</v>
          </cell>
          <cell r="P2533" t="str">
            <v/>
          </cell>
          <cell r="Q2533">
            <v>0.19014980000000001</v>
          </cell>
          <cell r="R2533">
            <v>65.233230000000006</v>
          </cell>
          <cell r="S2533">
            <v>0.69967500000000005</v>
          </cell>
          <cell r="T2533">
            <v>0.82770560000000004</v>
          </cell>
          <cell r="U2533">
            <v>7.1835150491096984</v>
          </cell>
          <cell r="V2533">
            <v>9.6977043909990436E-3</v>
          </cell>
          <cell r="AA2533">
            <v>13.089079999999999</v>
          </cell>
          <cell r="AB2533">
            <v>0.90632570000000001</v>
          </cell>
          <cell r="AC2533">
            <v>0.47931420000000002</v>
          </cell>
          <cell r="AD2533">
            <v>1.3205106209999999</v>
          </cell>
          <cell r="AE2533">
            <v>15.24705</v>
          </cell>
          <cell r="AF2533">
            <v>51.182810000000003</v>
          </cell>
        </row>
        <row r="2534">
          <cell r="A2534" t="str">
            <v>HIJAU - BASE2. Middle Value</v>
          </cell>
          <cell r="B2534" t="str">
            <v>Oil-Gas</v>
          </cell>
          <cell r="C2534" t="str">
            <v>2. Middle Value</v>
          </cell>
          <cell r="D2534" t="str">
            <v>HIJAU - BASE</v>
          </cell>
          <cell r="E2534" t="str">
            <v>HIJAU</v>
          </cell>
          <cell r="F2534" t="str">
            <v>E4. Production Pending</v>
          </cell>
          <cell r="G2534" t="str">
            <v>PT MEDCO E&amp;P INDONESIA</v>
          </cell>
          <cell r="H2534">
            <v>2.7549999999999999</v>
          </cell>
          <cell r="K2534">
            <v>5675</v>
          </cell>
          <cell r="L2534" t="str">
            <v/>
          </cell>
          <cell r="M2534">
            <v>0.19</v>
          </cell>
          <cell r="N2534">
            <v>25.5</v>
          </cell>
          <cell r="O2534">
            <v>0</v>
          </cell>
          <cell r="P2534" t="str">
            <v/>
          </cell>
          <cell r="Q2534">
            <v>0.19014980000000001</v>
          </cell>
          <cell r="R2534">
            <v>65.233230000000006</v>
          </cell>
          <cell r="S2534">
            <v>0.69967500000000005</v>
          </cell>
          <cell r="T2534">
            <v>0.82770560000000004</v>
          </cell>
          <cell r="U2534">
            <v>7.1835150491096984</v>
          </cell>
          <cell r="V2534">
            <v>9.6977043909990436E-3</v>
          </cell>
          <cell r="AA2534">
            <v>13.089079999999999</v>
          </cell>
          <cell r="AB2534">
            <v>0.90632570000000001</v>
          </cell>
          <cell r="AC2534">
            <v>0.47931420000000002</v>
          </cell>
          <cell r="AD2534">
            <v>1.3205106209999999</v>
          </cell>
          <cell r="AE2534">
            <v>15.24705</v>
          </cell>
          <cell r="AF2534">
            <v>51.182810000000003</v>
          </cell>
        </row>
        <row r="2535">
          <cell r="A2535" t="str">
            <v>HIJAU - BASE3. High Value</v>
          </cell>
          <cell r="B2535" t="str">
            <v>Oil-Gas</v>
          </cell>
          <cell r="C2535" t="str">
            <v>3. High Value</v>
          </cell>
          <cell r="D2535" t="str">
            <v>HIJAU - BASE</v>
          </cell>
          <cell r="E2535" t="str">
            <v>HIJAU</v>
          </cell>
          <cell r="F2535" t="str">
            <v>E4. Production Pending</v>
          </cell>
          <cell r="G2535" t="str">
            <v>PT MEDCO E&amp;P INDONESIA</v>
          </cell>
          <cell r="H2535">
            <v>2.7549999999999999</v>
          </cell>
          <cell r="K2535">
            <v>5675</v>
          </cell>
          <cell r="L2535" t="str">
            <v/>
          </cell>
          <cell r="M2535">
            <v>0.19</v>
          </cell>
          <cell r="N2535">
            <v>25.5</v>
          </cell>
          <cell r="O2535">
            <v>0</v>
          </cell>
          <cell r="P2535" t="str">
            <v/>
          </cell>
          <cell r="Q2535">
            <v>0.19014980000000001</v>
          </cell>
          <cell r="R2535">
            <v>65.233230000000006</v>
          </cell>
          <cell r="S2535">
            <v>0.69967500000000005</v>
          </cell>
          <cell r="T2535">
            <v>0.82770560000000004</v>
          </cell>
          <cell r="U2535">
            <v>7.1835150491096984</v>
          </cell>
          <cell r="V2535">
            <v>9.6977043909990436E-3</v>
          </cell>
          <cell r="AA2535">
            <v>13.089079999999999</v>
          </cell>
          <cell r="AB2535">
            <v>0.90632570000000001</v>
          </cell>
          <cell r="AC2535">
            <v>0.47931420000000002</v>
          </cell>
          <cell r="AD2535">
            <v>1.3205106209999999</v>
          </cell>
          <cell r="AE2535">
            <v>15.24705</v>
          </cell>
          <cell r="AF2535">
            <v>51.182810000000003</v>
          </cell>
        </row>
        <row r="2536">
          <cell r="A2536" t="str">
            <v>NOWERA - BASE1. Low Value</v>
          </cell>
          <cell r="B2536" t="str">
            <v>Oil-Gas</v>
          </cell>
          <cell r="C2536" t="str">
            <v>1. Low Value</v>
          </cell>
          <cell r="D2536" t="str">
            <v>NOWERA - BASE</v>
          </cell>
          <cell r="E2536" t="str">
            <v>NOWERA</v>
          </cell>
          <cell r="F2536" t="str">
            <v>E4. Production Pending</v>
          </cell>
          <cell r="G2536" t="str">
            <v>PT MEDCO E&amp;P INDONESIA</v>
          </cell>
          <cell r="H2536">
            <v>18.391999999999999</v>
          </cell>
          <cell r="K2536">
            <v>4500</v>
          </cell>
          <cell r="L2536" t="str">
            <v/>
          </cell>
          <cell r="M2536">
            <v>0.21</v>
          </cell>
          <cell r="N2536" t="str">
            <v/>
          </cell>
          <cell r="P2536" t="str">
            <v/>
          </cell>
          <cell r="Q2536">
            <v>0.2112107</v>
          </cell>
          <cell r="R2536">
            <v>192.23330000000001</v>
          </cell>
          <cell r="S2536">
            <v>0.3701757</v>
          </cell>
          <cell r="T2536">
            <v>0.71389089999999999</v>
          </cell>
          <cell r="U2536">
            <v>10.729618724011713</v>
          </cell>
          <cell r="V2536">
            <v>1.4484924149562393E-2</v>
          </cell>
          <cell r="AA2536">
            <v>129.62690000000001</v>
          </cell>
          <cell r="AB2536">
            <v>27.085360000000001</v>
          </cell>
          <cell r="AC2536">
            <v>0.30829610000000002</v>
          </cell>
          <cell r="AD2536">
            <v>5.6701818712000005</v>
          </cell>
          <cell r="AE2536">
            <v>67.131600000000006</v>
          </cell>
          <cell r="AF2536">
            <v>447.89049999999997</v>
          </cell>
        </row>
        <row r="2537">
          <cell r="A2537" t="str">
            <v>NOWERA - BASE2. Middle Value</v>
          </cell>
          <cell r="B2537" t="str">
            <v>Oil-Gas</v>
          </cell>
          <cell r="C2537" t="str">
            <v>2. Middle Value</v>
          </cell>
          <cell r="D2537" t="str">
            <v>NOWERA - BASE</v>
          </cell>
          <cell r="E2537" t="str">
            <v>NOWERA</v>
          </cell>
          <cell r="F2537" t="str">
            <v>E4. Production Pending</v>
          </cell>
          <cell r="G2537" t="str">
            <v>PT MEDCO E&amp;P INDONESIA</v>
          </cell>
          <cell r="H2537">
            <v>18.391999999999999</v>
          </cell>
          <cell r="K2537">
            <v>4500</v>
          </cell>
          <cell r="L2537" t="str">
            <v/>
          </cell>
          <cell r="M2537">
            <v>0.21</v>
          </cell>
          <cell r="N2537" t="str">
            <v/>
          </cell>
          <cell r="P2537" t="str">
            <v/>
          </cell>
          <cell r="Q2537">
            <v>0.2112107</v>
          </cell>
          <cell r="R2537">
            <v>192.23330000000001</v>
          </cell>
          <cell r="S2537">
            <v>0.3701757</v>
          </cell>
          <cell r="T2537">
            <v>0.71389089999999999</v>
          </cell>
          <cell r="U2537">
            <v>10.729618724011713</v>
          </cell>
          <cell r="V2537">
            <v>1.4484924149562393E-2</v>
          </cell>
          <cell r="AA2537">
            <v>129.62690000000001</v>
          </cell>
          <cell r="AB2537">
            <v>27.085360000000001</v>
          </cell>
          <cell r="AC2537">
            <v>0.30829610000000002</v>
          </cell>
          <cell r="AD2537">
            <v>5.6701818712000005</v>
          </cell>
          <cell r="AE2537">
            <v>67.131600000000006</v>
          </cell>
          <cell r="AF2537">
            <v>447.89049999999997</v>
          </cell>
        </row>
        <row r="2538">
          <cell r="A2538" t="str">
            <v>NOWERA - BASE3. High Value</v>
          </cell>
          <cell r="B2538" t="str">
            <v>Oil-Gas</v>
          </cell>
          <cell r="C2538" t="str">
            <v>3. High Value</v>
          </cell>
          <cell r="D2538" t="str">
            <v>NOWERA - BASE</v>
          </cell>
          <cell r="E2538" t="str">
            <v>NOWERA</v>
          </cell>
          <cell r="F2538" t="str">
            <v>E4. Production Pending</v>
          </cell>
          <cell r="G2538" t="str">
            <v>PT MEDCO E&amp;P INDONESIA</v>
          </cell>
          <cell r="H2538">
            <v>18.391999999999999</v>
          </cell>
          <cell r="K2538">
            <v>4500</v>
          </cell>
          <cell r="L2538" t="str">
            <v/>
          </cell>
          <cell r="M2538">
            <v>0.21</v>
          </cell>
          <cell r="N2538" t="str">
            <v/>
          </cell>
          <cell r="P2538" t="str">
            <v/>
          </cell>
          <cell r="Q2538">
            <v>0.2112107</v>
          </cell>
          <cell r="R2538">
            <v>192.23330000000001</v>
          </cell>
          <cell r="S2538">
            <v>0.3701757</v>
          </cell>
          <cell r="T2538">
            <v>0.71389089999999999</v>
          </cell>
          <cell r="U2538">
            <v>10.729618724011713</v>
          </cell>
          <cell r="V2538">
            <v>1.4484924149562393E-2</v>
          </cell>
          <cell r="AA2538">
            <v>129.62690000000001</v>
          </cell>
          <cell r="AB2538">
            <v>27.085360000000001</v>
          </cell>
          <cell r="AC2538">
            <v>0.30829610000000002</v>
          </cell>
          <cell r="AD2538">
            <v>5.6701818712000005</v>
          </cell>
          <cell r="AE2538">
            <v>67.131600000000006</v>
          </cell>
          <cell r="AF2538">
            <v>447.89049999999997</v>
          </cell>
        </row>
        <row r="2539">
          <cell r="A2539" t="str">
            <v>TENGAH OPTIMIZATION1. Low Value</v>
          </cell>
          <cell r="B2539" t="str">
            <v>Oil-Gas</v>
          </cell>
          <cell r="C2539" t="str">
            <v>1. Low Value</v>
          </cell>
          <cell r="D2539" t="str">
            <v>TENGAH OPTIMIZATION</v>
          </cell>
          <cell r="E2539" t="str">
            <v>TENGAH</v>
          </cell>
          <cell r="F2539" t="str">
            <v>E0. On Production</v>
          </cell>
          <cell r="G2539" t="str">
            <v>CONOCOPHILLIPS (GRISSIK) LTD.</v>
          </cell>
          <cell r="H2539">
            <v>78</v>
          </cell>
          <cell r="I2539">
            <v>4</v>
          </cell>
          <cell r="K2539">
            <v>3143</v>
          </cell>
          <cell r="L2539" t="str">
            <v/>
          </cell>
          <cell r="N2539" t="str">
            <v/>
          </cell>
          <cell r="P2539" t="str">
            <v/>
          </cell>
          <cell r="Q2539">
            <v>0.30516460000000001</v>
          </cell>
          <cell r="R2539">
            <v>155.36070000000001</v>
          </cell>
          <cell r="S2539">
            <v>0.71844730000000001</v>
          </cell>
          <cell r="T2539">
            <v>0.84238550000000001</v>
          </cell>
          <cell r="U2539">
            <v>28.693341143578753</v>
          </cell>
          <cell r="V2539">
            <v>3.8735847074616178E-2</v>
          </cell>
          <cell r="AA2539">
            <v>30.42249</v>
          </cell>
          <cell r="AB2539">
            <v>91.312240000000003</v>
          </cell>
          <cell r="AC2539">
            <v>0.24583269999999999</v>
          </cell>
          <cell r="AD2539">
            <v>19.174950599999999</v>
          </cell>
          <cell r="AE2539">
            <v>0.60756339999999998</v>
          </cell>
          <cell r="AF2539">
            <v>113.9349</v>
          </cell>
        </row>
        <row r="2540">
          <cell r="A2540" t="str">
            <v>TENGAH OPTIMIZATION2. Middle Value</v>
          </cell>
          <cell r="B2540" t="str">
            <v>Oil-Gas</v>
          </cell>
          <cell r="C2540" t="str">
            <v>2. Middle Value</v>
          </cell>
          <cell r="D2540" t="str">
            <v>TENGAH OPTIMIZATION</v>
          </cell>
          <cell r="E2540" t="str">
            <v>TENGAH</v>
          </cell>
          <cell r="F2540" t="str">
            <v>E0. On Production</v>
          </cell>
          <cell r="G2540" t="str">
            <v>CONOCOPHILLIPS (GRISSIK) LTD.</v>
          </cell>
          <cell r="H2540">
            <v>106</v>
          </cell>
          <cell r="I2540">
            <v>11</v>
          </cell>
          <cell r="K2540">
            <v>3143</v>
          </cell>
          <cell r="L2540" t="str">
            <v/>
          </cell>
          <cell r="N2540" t="str">
            <v/>
          </cell>
          <cell r="P2540" t="str">
            <v/>
          </cell>
          <cell r="Q2540">
            <v>0.30516460000000001</v>
          </cell>
          <cell r="R2540">
            <v>155.36070000000001</v>
          </cell>
          <cell r="S2540">
            <v>0.71844730000000001</v>
          </cell>
          <cell r="T2540">
            <v>0.84238550000000001</v>
          </cell>
          <cell r="U2540">
            <v>28.693341143578753</v>
          </cell>
          <cell r="V2540">
            <v>3.8735847074616178E-2</v>
          </cell>
          <cell r="AA2540">
            <v>30.42249</v>
          </cell>
          <cell r="AB2540">
            <v>91.312240000000003</v>
          </cell>
          <cell r="AC2540">
            <v>0.24583269999999999</v>
          </cell>
          <cell r="AD2540">
            <v>26.058266199999998</v>
          </cell>
          <cell r="AE2540">
            <v>0.60756339999999998</v>
          </cell>
          <cell r="AF2540">
            <v>113.9349</v>
          </cell>
        </row>
        <row r="2541">
          <cell r="A2541" t="str">
            <v>TENGAH OPTIMIZATION3. High Value</v>
          </cell>
          <cell r="B2541" t="str">
            <v>Oil-Gas</v>
          </cell>
          <cell r="C2541" t="str">
            <v>3. High Value</v>
          </cell>
          <cell r="D2541" t="str">
            <v>TENGAH OPTIMIZATION</v>
          </cell>
          <cell r="E2541" t="str">
            <v>TENGAH</v>
          </cell>
          <cell r="F2541" t="str">
            <v>E0. On Production</v>
          </cell>
          <cell r="G2541" t="str">
            <v>CONOCOPHILLIPS (GRISSIK) LTD.</v>
          </cell>
          <cell r="H2541">
            <v>130</v>
          </cell>
          <cell r="I2541">
            <v>22</v>
          </cell>
          <cell r="K2541">
            <v>3143</v>
          </cell>
          <cell r="L2541" t="str">
            <v/>
          </cell>
          <cell r="N2541" t="str">
            <v/>
          </cell>
          <cell r="P2541" t="str">
            <v/>
          </cell>
          <cell r="Q2541">
            <v>0.30516460000000001</v>
          </cell>
          <cell r="R2541">
            <v>155.36070000000001</v>
          </cell>
          <cell r="S2541">
            <v>0.71844730000000001</v>
          </cell>
          <cell r="T2541">
            <v>0.84238550000000001</v>
          </cell>
          <cell r="U2541">
            <v>28.693341143578753</v>
          </cell>
          <cell r="V2541">
            <v>3.8735847074616178E-2</v>
          </cell>
          <cell r="AA2541">
            <v>30.42249</v>
          </cell>
          <cell r="AB2541">
            <v>91.312240000000003</v>
          </cell>
          <cell r="AC2541">
            <v>0.24583269999999999</v>
          </cell>
          <cell r="AD2541">
            <v>31.958250999999997</v>
          </cell>
          <cell r="AE2541">
            <v>0.60756339999999998</v>
          </cell>
          <cell r="AF2541">
            <v>113.9349</v>
          </cell>
        </row>
        <row r="2542">
          <cell r="A2542" t="str">
            <v>TERANTAM - BASE1. Low Value</v>
          </cell>
          <cell r="B2542" t="str">
            <v>Oil-Gas</v>
          </cell>
          <cell r="C2542" t="str">
            <v>1. Low Value</v>
          </cell>
          <cell r="D2542" t="str">
            <v>TERANTAM - BASE</v>
          </cell>
          <cell r="E2542" t="str">
            <v>TERANTAM</v>
          </cell>
          <cell r="F2542" t="str">
            <v>E0. On Production</v>
          </cell>
          <cell r="G2542" t="str">
            <v>BOB PERTAMINA - BUMI SIAK PUSAKO</v>
          </cell>
          <cell r="H2542">
            <v>0.38400000000000001</v>
          </cell>
          <cell r="K2542">
            <v>431</v>
          </cell>
          <cell r="L2542">
            <v>44</v>
          </cell>
          <cell r="M2542">
            <v>0.25543528541030619</v>
          </cell>
          <cell r="N2542">
            <v>830.46</v>
          </cell>
          <cell r="O2542">
            <v>0</v>
          </cell>
          <cell r="P2542" t="str">
            <v/>
          </cell>
          <cell r="Q2542">
            <v>0.2533842</v>
          </cell>
          <cell r="R2542">
            <v>765.83090000000004</v>
          </cell>
          <cell r="S2542">
            <v>0.59988109999999994</v>
          </cell>
          <cell r="T2542">
            <v>0.91766630000000005</v>
          </cell>
          <cell r="U2542">
            <v>106.82241160457558</v>
          </cell>
          <cell r="V2542">
            <v>0.14420964708679632</v>
          </cell>
          <cell r="AA2542">
            <v>25.912279999999999</v>
          </cell>
          <cell r="AB2542">
            <v>43.337969999999999</v>
          </cell>
          <cell r="AC2542">
            <v>0.30716850000000001</v>
          </cell>
          <cell r="AD2542">
            <v>0.11795270400000001</v>
          </cell>
          <cell r="AE2542">
            <v>8.2713300000000007</v>
          </cell>
          <cell r="AF2542">
            <v>80.622810000000001</v>
          </cell>
        </row>
        <row r="2543">
          <cell r="A2543" t="str">
            <v>TERANTAM - BASE2. Middle Value</v>
          </cell>
          <cell r="B2543" t="str">
            <v>Oil-Gas</v>
          </cell>
          <cell r="C2543" t="str">
            <v>2. Middle Value</v>
          </cell>
          <cell r="D2543" t="str">
            <v>TERANTAM - BASE</v>
          </cell>
          <cell r="E2543" t="str">
            <v>TERANTAM</v>
          </cell>
          <cell r="F2543" t="str">
            <v>E0. On Production</v>
          </cell>
          <cell r="G2543" t="str">
            <v>BOB PERTAMINA - BUMI SIAK PUSAKO</v>
          </cell>
          <cell r="H2543">
            <v>0.38400000000000001</v>
          </cell>
          <cell r="K2543">
            <v>431</v>
          </cell>
          <cell r="L2543">
            <v>44</v>
          </cell>
          <cell r="M2543">
            <v>0.25543528541030619</v>
          </cell>
          <cell r="N2543">
            <v>830.46</v>
          </cell>
          <cell r="O2543">
            <v>0</v>
          </cell>
          <cell r="P2543" t="str">
            <v/>
          </cell>
          <cell r="Q2543">
            <v>0.2533842</v>
          </cell>
          <cell r="R2543">
            <v>765.83090000000004</v>
          </cell>
          <cell r="S2543">
            <v>0.59988109999999994</v>
          </cell>
          <cell r="T2543">
            <v>0.91766630000000005</v>
          </cell>
          <cell r="U2543">
            <v>106.82241160457558</v>
          </cell>
          <cell r="V2543">
            <v>0.14420964708679632</v>
          </cell>
          <cell r="AA2543">
            <v>25.912279999999999</v>
          </cell>
          <cell r="AB2543">
            <v>43.337969999999999</v>
          </cell>
          <cell r="AC2543">
            <v>0.30716850000000001</v>
          </cell>
          <cell r="AD2543">
            <v>0.11795270400000001</v>
          </cell>
          <cell r="AE2543">
            <v>8.2713300000000007</v>
          </cell>
          <cell r="AF2543">
            <v>80.622810000000001</v>
          </cell>
        </row>
        <row r="2544">
          <cell r="A2544" t="str">
            <v>TERANTAM - BASE3. High Value</v>
          </cell>
          <cell r="B2544" t="str">
            <v>Oil-Gas</v>
          </cell>
          <cell r="C2544" t="str">
            <v>3. High Value</v>
          </cell>
          <cell r="D2544" t="str">
            <v>TERANTAM - BASE</v>
          </cell>
          <cell r="E2544" t="str">
            <v>TERANTAM</v>
          </cell>
          <cell r="F2544" t="str">
            <v>E0. On Production</v>
          </cell>
          <cell r="G2544" t="str">
            <v>BOB PERTAMINA - BUMI SIAK PUSAKO</v>
          </cell>
          <cell r="H2544">
            <v>0.38400000000000001</v>
          </cell>
          <cell r="K2544">
            <v>431</v>
          </cell>
          <cell r="L2544">
            <v>44</v>
          </cell>
          <cell r="M2544">
            <v>0.25543528541030619</v>
          </cell>
          <cell r="N2544">
            <v>830.46</v>
          </cell>
          <cell r="O2544">
            <v>0</v>
          </cell>
          <cell r="P2544" t="str">
            <v/>
          </cell>
          <cell r="Q2544">
            <v>0.2533842</v>
          </cell>
          <cell r="R2544">
            <v>765.83090000000004</v>
          </cell>
          <cell r="S2544">
            <v>0.59988109999999994</v>
          </cell>
          <cell r="T2544">
            <v>0.91766630000000005</v>
          </cell>
          <cell r="U2544">
            <v>106.82241160457558</v>
          </cell>
          <cell r="V2544">
            <v>0.14420964708679632</v>
          </cell>
          <cell r="AA2544">
            <v>25.912279999999999</v>
          </cell>
          <cell r="AB2544">
            <v>43.337969999999999</v>
          </cell>
          <cell r="AC2544">
            <v>0.30716850000000001</v>
          </cell>
          <cell r="AD2544">
            <v>0.11795270400000001</v>
          </cell>
          <cell r="AE2544">
            <v>8.2713300000000007</v>
          </cell>
          <cell r="AF2544">
            <v>80.622810000000001</v>
          </cell>
        </row>
        <row r="2545">
          <cell r="A2545" t="str">
            <v>PENINKI FIELD - BASE1. Low Value</v>
          </cell>
          <cell r="B2545" t="str">
            <v>Gas</v>
          </cell>
          <cell r="C2545" t="str">
            <v>1. Low Value</v>
          </cell>
          <cell r="D2545" t="str">
            <v>PENINKI FIELD - BASE</v>
          </cell>
          <cell r="E2545" t="str">
            <v>PENINKI FIELD</v>
          </cell>
          <cell r="F2545" t="str">
            <v>E4. Production Pending</v>
          </cell>
          <cell r="G2545" t="str">
            <v>PT MEDCO E&amp;P TARAKAN</v>
          </cell>
          <cell r="H2545">
            <v>3.0739999999999998</v>
          </cell>
          <cell r="K2545">
            <v>3002.1149999999998</v>
          </cell>
          <cell r="L2545">
            <v>51.150000000000006</v>
          </cell>
          <cell r="M2545">
            <v>0.27699999999999997</v>
          </cell>
          <cell r="N2545">
            <v>158.06137113923222</v>
          </cell>
          <cell r="O2545">
            <v>0</v>
          </cell>
          <cell r="P2545" t="str">
            <v/>
          </cell>
          <cell r="Q2545">
            <v>0.2723931</v>
          </cell>
          <cell r="R2545">
            <v>162.28790000000001</v>
          </cell>
          <cell r="S2545">
            <v>0.27420240000000001</v>
          </cell>
          <cell r="T2545">
            <v>0.83652159999999998</v>
          </cell>
          <cell r="U2545">
            <v>10.139829534740002</v>
          </cell>
          <cell r="V2545">
            <v>1.3688712104141411E-2</v>
          </cell>
          <cell r="AA2545">
            <v>16.350819999999999</v>
          </cell>
          <cell r="AB2545">
            <v>15.189909999999999</v>
          </cell>
          <cell r="AC2545">
            <v>0.78843859999999999</v>
          </cell>
          <cell r="AD2545">
            <v>2.4236602563999998</v>
          </cell>
          <cell r="AE2545">
            <v>0.44701829999999998</v>
          </cell>
          <cell r="AF2545">
            <v>2.6880410000000001</v>
          </cell>
        </row>
        <row r="2546">
          <cell r="A2546" t="str">
            <v>PENINKI FIELD - BASE2. Middle Value</v>
          </cell>
          <cell r="B2546" t="str">
            <v>Gas</v>
          </cell>
          <cell r="C2546" t="str">
            <v>2. Middle Value</v>
          </cell>
          <cell r="D2546" t="str">
            <v>PENINKI FIELD - BASE</v>
          </cell>
          <cell r="E2546" t="str">
            <v>PENINKI FIELD</v>
          </cell>
          <cell r="F2546" t="str">
            <v>E4. Production Pending</v>
          </cell>
          <cell r="G2546" t="str">
            <v>PT MEDCO E&amp;P TARAKAN</v>
          </cell>
          <cell r="H2546">
            <v>3.0739999999999998</v>
          </cell>
          <cell r="K2546">
            <v>3002.1149999999998</v>
          </cell>
          <cell r="L2546">
            <v>51.150000000000006</v>
          </cell>
          <cell r="M2546">
            <v>0.27699999999999997</v>
          </cell>
          <cell r="N2546">
            <v>158.06137113923222</v>
          </cell>
          <cell r="O2546">
            <v>0</v>
          </cell>
          <cell r="P2546" t="str">
            <v/>
          </cell>
          <cell r="Q2546">
            <v>0.2723931</v>
          </cell>
          <cell r="R2546">
            <v>162.28790000000001</v>
          </cell>
          <cell r="S2546">
            <v>0.27420240000000001</v>
          </cell>
          <cell r="T2546">
            <v>0.83652159999999998</v>
          </cell>
          <cell r="U2546">
            <v>10.139829534740002</v>
          </cell>
          <cell r="V2546">
            <v>1.3688712104141411E-2</v>
          </cell>
          <cell r="AA2546">
            <v>16.350819999999999</v>
          </cell>
          <cell r="AB2546">
            <v>15.189909999999999</v>
          </cell>
          <cell r="AC2546">
            <v>0.78843859999999999</v>
          </cell>
          <cell r="AD2546">
            <v>2.4236602563999998</v>
          </cell>
          <cell r="AE2546">
            <v>0.44701829999999998</v>
          </cell>
          <cell r="AF2546">
            <v>2.6880410000000001</v>
          </cell>
        </row>
        <row r="2547">
          <cell r="A2547" t="str">
            <v>PENINKI FIELD - BASE3. High Value</v>
          </cell>
          <cell r="B2547" t="str">
            <v>Gas</v>
          </cell>
          <cell r="C2547" t="str">
            <v>3. High Value</v>
          </cell>
          <cell r="D2547" t="str">
            <v>PENINKI FIELD - BASE</v>
          </cell>
          <cell r="E2547" t="str">
            <v>PENINKI FIELD</v>
          </cell>
          <cell r="F2547" t="str">
            <v>E4. Production Pending</v>
          </cell>
          <cell r="G2547" t="str">
            <v>PT MEDCO E&amp;P TARAKAN</v>
          </cell>
          <cell r="H2547">
            <v>3.0739999999999998</v>
          </cell>
          <cell r="K2547">
            <v>3002.1149999999998</v>
          </cell>
          <cell r="L2547">
            <v>51.150000000000006</v>
          </cell>
          <cell r="M2547">
            <v>0.27699999999999997</v>
          </cell>
          <cell r="N2547">
            <v>158.06137113923222</v>
          </cell>
          <cell r="O2547">
            <v>0</v>
          </cell>
          <cell r="P2547" t="str">
            <v/>
          </cell>
          <cell r="Q2547">
            <v>0.2723931</v>
          </cell>
          <cell r="R2547">
            <v>162.28790000000001</v>
          </cell>
          <cell r="S2547">
            <v>0.27420240000000001</v>
          </cell>
          <cell r="T2547">
            <v>0.83652159999999998</v>
          </cell>
          <cell r="U2547">
            <v>10.139829534740002</v>
          </cell>
          <cell r="V2547">
            <v>1.3688712104141411E-2</v>
          </cell>
          <cell r="AA2547">
            <v>16.350819999999999</v>
          </cell>
          <cell r="AB2547">
            <v>15.189909999999999</v>
          </cell>
          <cell r="AC2547">
            <v>0.78843859999999999</v>
          </cell>
          <cell r="AD2547">
            <v>2.4236602563999998</v>
          </cell>
          <cell r="AE2547">
            <v>0.44701829999999998</v>
          </cell>
          <cell r="AF2547">
            <v>2.6880410000000001</v>
          </cell>
        </row>
        <row r="2548">
          <cell r="A2548" t="str">
            <v>TERAS - BASE1. Low Value</v>
          </cell>
          <cell r="B2548" t="str">
            <v>Oil-Gas</v>
          </cell>
          <cell r="C2548" t="str">
            <v>1. Low Value</v>
          </cell>
          <cell r="D2548" t="str">
            <v>TERAS - BASE</v>
          </cell>
          <cell r="E2548" t="str">
            <v>TERAS</v>
          </cell>
          <cell r="F2548" t="str">
            <v>E0. On Production</v>
          </cell>
          <cell r="G2548" t="str">
            <v>PT MEDCO E&amp;P INDONESIA</v>
          </cell>
          <cell r="H2548">
            <v>136.05500000000001</v>
          </cell>
          <cell r="K2548">
            <v>4200</v>
          </cell>
          <cell r="L2548">
            <v>91.300000000000011</v>
          </cell>
          <cell r="M2548">
            <v>0.3</v>
          </cell>
          <cell r="N2548">
            <v>77</v>
          </cell>
          <cell r="O2548">
            <v>0</v>
          </cell>
          <cell r="P2548" t="str">
            <v/>
          </cell>
          <cell r="Q2548">
            <v>0.29793560000000002</v>
          </cell>
          <cell r="R2548">
            <v>80.441249999999997</v>
          </cell>
          <cell r="S2548">
            <v>0.28323470000000001</v>
          </cell>
          <cell r="T2548">
            <v>0.59619880000000003</v>
          </cell>
          <cell r="U2548">
            <v>4.0470518355267524</v>
          </cell>
          <cell r="V2548">
            <v>5.4634969214483221E-3</v>
          </cell>
          <cell r="AA2548">
            <v>43.521769999999997</v>
          </cell>
          <cell r="AB2548">
            <v>28.19745</v>
          </cell>
          <cell r="AC2548">
            <v>0.31868839999999998</v>
          </cell>
          <cell r="AD2548">
            <v>43.359150262</v>
          </cell>
          <cell r="AE2548">
            <v>9.1030200000000008</v>
          </cell>
          <cell r="AF2548">
            <v>37.735509999999998</v>
          </cell>
        </row>
        <row r="2549">
          <cell r="A2549" t="str">
            <v>TERAS - BASE2. Middle Value</v>
          </cell>
          <cell r="B2549" t="str">
            <v>Oil-Gas</v>
          </cell>
          <cell r="C2549" t="str">
            <v>2. Middle Value</v>
          </cell>
          <cell r="D2549" t="str">
            <v>TERAS - BASE</v>
          </cell>
          <cell r="E2549" t="str">
            <v>TERAS</v>
          </cell>
          <cell r="F2549" t="str">
            <v>E0. On Production</v>
          </cell>
          <cell r="G2549" t="str">
            <v>PT MEDCO E&amp;P INDONESIA</v>
          </cell>
          <cell r="H2549">
            <v>136.05500000000001</v>
          </cell>
          <cell r="K2549">
            <v>4200</v>
          </cell>
          <cell r="L2549">
            <v>91.300000000000011</v>
          </cell>
          <cell r="M2549">
            <v>0.3</v>
          </cell>
          <cell r="N2549">
            <v>77</v>
          </cell>
          <cell r="O2549">
            <v>0</v>
          </cell>
          <cell r="P2549" t="str">
            <v/>
          </cell>
          <cell r="Q2549">
            <v>0.29793560000000002</v>
          </cell>
          <cell r="R2549">
            <v>80.441249999999997</v>
          </cell>
          <cell r="S2549">
            <v>0.28323470000000001</v>
          </cell>
          <cell r="T2549">
            <v>0.59619880000000003</v>
          </cell>
          <cell r="U2549">
            <v>4.0470518355267524</v>
          </cell>
          <cell r="V2549">
            <v>5.4634969214483221E-3</v>
          </cell>
          <cell r="AA2549">
            <v>43.521769999999997</v>
          </cell>
          <cell r="AB2549">
            <v>28.19745</v>
          </cell>
          <cell r="AC2549">
            <v>0.31868839999999998</v>
          </cell>
          <cell r="AD2549">
            <v>43.359150262</v>
          </cell>
          <cell r="AE2549">
            <v>9.1030200000000008</v>
          </cell>
          <cell r="AF2549">
            <v>37.735509999999998</v>
          </cell>
        </row>
        <row r="2550">
          <cell r="A2550" t="str">
            <v>TERAS - BASE3. High Value</v>
          </cell>
          <cell r="B2550" t="str">
            <v>Oil-Gas</v>
          </cell>
          <cell r="C2550" t="str">
            <v>3. High Value</v>
          </cell>
          <cell r="D2550" t="str">
            <v>TERAS - BASE</v>
          </cell>
          <cell r="E2550" t="str">
            <v>TERAS</v>
          </cell>
          <cell r="F2550" t="str">
            <v>E0. On Production</v>
          </cell>
          <cell r="G2550" t="str">
            <v>PT MEDCO E&amp;P INDONESIA</v>
          </cell>
          <cell r="H2550">
            <v>136.05500000000001</v>
          </cell>
          <cell r="K2550">
            <v>4200</v>
          </cell>
          <cell r="L2550">
            <v>91.300000000000011</v>
          </cell>
          <cell r="M2550">
            <v>0.3</v>
          </cell>
          <cell r="N2550">
            <v>77</v>
          </cell>
          <cell r="O2550">
            <v>0</v>
          </cell>
          <cell r="P2550" t="str">
            <v/>
          </cell>
          <cell r="Q2550">
            <v>0.29793560000000002</v>
          </cell>
          <cell r="R2550">
            <v>80.441249999999997</v>
          </cell>
          <cell r="S2550">
            <v>0.28323470000000001</v>
          </cell>
          <cell r="T2550">
            <v>0.59619880000000003</v>
          </cell>
          <cell r="U2550">
            <v>4.0470518355267524</v>
          </cell>
          <cell r="V2550">
            <v>5.4634969214483221E-3</v>
          </cell>
          <cell r="AA2550">
            <v>43.521769999999997</v>
          </cell>
          <cell r="AB2550">
            <v>28.19745</v>
          </cell>
          <cell r="AC2550">
            <v>0.31868839999999998</v>
          </cell>
          <cell r="AD2550">
            <v>43.359150262</v>
          </cell>
          <cell r="AE2550">
            <v>9.1030200000000008</v>
          </cell>
          <cell r="AF2550">
            <v>37.735509999999998</v>
          </cell>
        </row>
        <row r="2551">
          <cell r="A2551" t="str">
            <v>BAYAN A - BASE1. Low Value</v>
          </cell>
          <cell r="B2551" t="str">
            <v>Gas</v>
          </cell>
          <cell r="C2551" t="str">
            <v>1. Low Value</v>
          </cell>
          <cell r="D2551" t="str">
            <v>BAYAN A - BASE</v>
          </cell>
          <cell r="E2551" t="str">
            <v>BAYAN A</v>
          </cell>
          <cell r="F2551" t="str">
            <v>E4. Production Pending</v>
          </cell>
          <cell r="G2551" t="str">
            <v>MANHATTAN KALIMANTAN INVESTMENT PTE. LTD.</v>
          </cell>
          <cell r="H2551">
            <v>8.3800000000000008</v>
          </cell>
          <cell r="K2551">
            <v>7400</v>
          </cell>
          <cell r="L2551">
            <v>81.95</v>
          </cell>
          <cell r="M2551">
            <v>0.17499999999999999</v>
          </cell>
          <cell r="N2551">
            <v>17.649999999999999</v>
          </cell>
          <cell r="O2551">
            <v>0</v>
          </cell>
          <cell r="P2551" t="str">
            <v/>
          </cell>
          <cell r="Q2551">
            <v>0.17773659999999999</v>
          </cell>
          <cell r="R2551">
            <v>137.44380000000001</v>
          </cell>
          <cell r="S2551">
            <v>0.5262812</v>
          </cell>
          <cell r="T2551">
            <v>0.79745460000000001</v>
          </cell>
          <cell r="U2551">
            <v>10.252407173291132</v>
          </cell>
          <cell r="V2551">
            <v>1.3840691274817877E-2</v>
          </cell>
          <cell r="AA2551">
            <v>347.09750000000003</v>
          </cell>
          <cell r="AB2551">
            <v>28.58821</v>
          </cell>
          <cell r="AC2551">
            <v>0.86023970000000005</v>
          </cell>
          <cell r="AD2551">
            <v>7.2088086860000011</v>
          </cell>
          <cell r="AE2551">
            <v>21.078499999999998</v>
          </cell>
          <cell r="AF2551">
            <v>9.3107290000000003</v>
          </cell>
        </row>
        <row r="2552">
          <cell r="A2552" t="str">
            <v>BAYAN A - BASE2. Middle Value</v>
          </cell>
          <cell r="B2552" t="str">
            <v>Gas</v>
          </cell>
          <cell r="C2552" t="str">
            <v>2. Middle Value</v>
          </cell>
          <cell r="D2552" t="str">
            <v>BAYAN A - BASE</v>
          </cell>
          <cell r="E2552" t="str">
            <v>BAYAN A</v>
          </cell>
          <cell r="F2552" t="str">
            <v>E4. Production Pending</v>
          </cell>
          <cell r="G2552" t="str">
            <v>MANHATTAN KALIMANTAN INVESTMENT PTE. LTD.</v>
          </cell>
          <cell r="H2552">
            <v>49.35</v>
          </cell>
          <cell r="K2552">
            <v>7400</v>
          </cell>
          <cell r="L2552">
            <v>81.95</v>
          </cell>
          <cell r="M2552">
            <v>0.17499999999999999</v>
          </cell>
          <cell r="N2552">
            <v>17.649999999999999</v>
          </cell>
          <cell r="O2552">
            <v>0</v>
          </cell>
          <cell r="P2552" t="str">
            <v/>
          </cell>
          <cell r="Q2552">
            <v>0.17773659999999999</v>
          </cell>
          <cell r="R2552">
            <v>137.44380000000001</v>
          </cell>
          <cell r="S2552">
            <v>0.5262812</v>
          </cell>
          <cell r="T2552">
            <v>0.79745460000000001</v>
          </cell>
          <cell r="U2552">
            <v>10.252407173291132</v>
          </cell>
          <cell r="V2552">
            <v>1.3840691274817877E-2</v>
          </cell>
          <cell r="AA2552">
            <v>347.09750000000003</v>
          </cell>
          <cell r="AB2552">
            <v>28.58821</v>
          </cell>
          <cell r="AC2552">
            <v>0.86023970000000005</v>
          </cell>
          <cell r="AD2552">
            <v>42.452829195000007</v>
          </cell>
          <cell r="AE2552">
            <v>21.078499999999998</v>
          </cell>
          <cell r="AF2552">
            <v>9.3107290000000003</v>
          </cell>
        </row>
        <row r="2553">
          <cell r="A2553" t="str">
            <v>BAYAN A - BASE3. High Value</v>
          </cell>
          <cell r="B2553" t="str">
            <v>Gas</v>
          </cell>
          <cell r="C2553" t="str">
            <v>3. High Value</v>
          </cell>
          <cell r="D2553" t="str">
            <v>BAYAN A - BASE</v>
          </cell>
          <cell r="E2553" t="str">
            <v>BAYAN A</v>
          </cell>
          <cell r="F2553" t="str">
            <v>E4. Production Pending</v>
          </cell>
          <cell r="G2553" t="str">
            <v>MANHATTAN KALIMANTAN INVESTMENT PTE. LTD.</v>
          </cell>
          <cell r="H2553">
            <v>62.72</v>
          </cell>
          <cell r="K2553">
            <v>7400</v>
          </cell>
          <cell r="L2553">
            <v>81.95</v>
          </cell>
          <cell r="M2553">
            <v>0.17499999999999999</v>
          </cell>
          <cell r="N2553">
            <v>17.649999999999999</v>
          </cell>
          <cell r="O2553">
            <v>0</v>
          </cell>
          <cell r="P2553" t="str">
            <v/>
          </cell>
          <cell r="Q2553">
            <v>0.17773659999999999</v>
          </cell>
          <cell r="R2553">
            <v>137.44380000000001</v>
          </cell>
          <cell r="S2553">
            <v>0.5262812</v>
          </cell>
          <cell r="T2553">
            <v>0.79745460000000001</v>
          </cell>
          <cell r="U2553">
            <v>10.252407173291132</v>
          </cell>
          <cell r="V2553">
            <v>1.3840691274817877E-2</v>
          </cell>
          <cell r="AA2553">
            <v>347.09750000000003</v>
          </cell>
          <cell r="AB2553">
            <v>28.58821</v>
          </cell>
          <cell r="AC2553">
            <v>0.86023970000000005</v>
          </cell>
          <cell r="AD2553">
            <v>53.954233984000005</v>
          </cell>
          <cell r="AE2553">
            <v>21.078499999999998</v>
          </cell>
          <cell r="AF2553">
            <v>9.3107290000000003</v>
          </cell>
        </row>
        <row r="2554">
          <cell r="A2554" t="str">
            <v>SOUTH SEBUKU - BASE1. Low Value</v>
          </cell>
          <cell r="B2554" t="str">
            <v>Gas</v>
          </cell>
          <cell r="C2554" t="str">
            <v>1. Low Value</v>
          </cell>
          <cell r="D2554" t="str">
            <v>SOUTH SEBUKU - BASE</v>
          </cell>
          <cell r="E2554" t="str">
            <v>SOUTH SEBUKU</v>
          </cell>
          <cell r="F2554" t="str">
            <v>E5. Development Unclarified</v>
          </cell>
          <cell r="G2554" t="str">
            <v>PT MEDCO E&amp;P BENGARA</v>
          </cell>
          <cell r="H2554">
            <v>18.600000000000001</v>
          </cell>
          <cell r="K2554">
            <v>1353</v>
          </cell>
          <cell r="L2554">
            <v>75.900000000000006</v>
          </cell>
          <cell r="N2554">
            <v>890</v>
          </cell>
          <cell r="Q2554">
            <v>0.35180440000000002</v>
          </cell>
          <cell r="R2554">
            <v>884.4135</v>
          </cell>
          <cell r="S2554">
            <v>0.71749940000000001</v>
          </cell>
          <cell r="T2554">
            <v>0.62197170000000002</v>
          </cell>
          <cell r="U2554">
            <v>138.85093124141281</v>
          </cell>
          <cell r="V2554">
            <v>0.1874479661264217</v>
          </cell>
          <cell r="AA2554">
            <v>64.424909999999997</v>
          </cell>
          <cell r="AB2554">
            <v>12.78073</v>
          </cell>
          <cell r="AC2554">
            <v>0.65175810000000001</v>
          </cell>
          <cell r="AD2554">
            <v>12.122700660000001</v>
          </cell>
          <cell r="AE2554">
            <v>7.511965</v>
          </cell>
          <cell r="AF2554">
            <v>7.216869</v>
          </cell>
        </row>
        <row r="2555">
          <cell r="A2555" t="str">
            <v>SOUTH SEBUKU - BASE2. Middle Value</v>
          </cell>
          <cell r="B2555" t="str">
            <v>Gas</v>
          </cell>
          <cell r="C2555" t="str">
            <v>2. Middle Value</v>
          </cell>
          <cell r="D2555" t="str">
            <v>SOUTH SEBUKU - BASE</v>
          </cell>
          <cell r="E2555" t="str">
            <v>SOUTH SEBUKU</v>
          </cell>
          <cell r="F2555" t="str">
            <v>E5. Development Unclarified</v>
          </cell>
          <cell r="G2555" t="str">
            <v>PT MEDCO E&amp;P BENGARA</v>
          </cell>
          <cell r="H2555">
            <v>18.600000000000001</v>
          </cell>
          <cell r="K2555">
            <v>1353</v>
          </cell>
          <cell r="L2555">
            <v>75.900000000000006</v>
          </cell>
          <cell r="N2555">
            <v>890</v>
          </cell>
          <cell r="Q2555">
            <v>0.35180440000000002</v>
          </cell>
          <cell r="R2555">
            <v>884.4135</v>
          </cell>
          <cell r="S2555">
            <v>0.71749940000000001</v>
          </cell>
          <cell r="T2555">
            <v>0.62197170000000002</v>
          </cell>
          <cell r="U2555">
            <v>138.85093124141281</v>
          </cell>
          <cell r="V2555">
            <v>0.1874479661264217</v>
          </cell>
          <cell r="AA2555">
            <v>64.424909999999997</v>
          </cell>
          <cell r="AB2555">
            <v>12.78073</v>
          </cell>
          <cell r="AC2555">
            <v>0.65175810000000001</v>
          </cell>
          <cell r="AD2555">
            <v>12.122700660000001</v>
          </cell>
          <cell r="AE2555">
            <v>7.511965</v>
          </cell>
          <cell r="AF2555">
            <v>7.216869</v>
          </cell>
        </row>
        <row r="2556">
          <cell r="A2556" t="str">
            <v>SOUTH SEBUKU - BASE3. High Value</v>
          </cell>
          <cell r="B2556" t="str">
            <v>Gas</v>
          </cell>
          <cell r="C2556" t="str">
            <v>3. High Value</v>
          </cell>
          <cell r="D2556" t="str">
            <v>SOUTH SEBUKU - BASE</v>
          </cell>
          <cell r="E2556" t="str">
            <v>SOUTH SEBUKU</v>
          </cell>
          <cell r="F2556" t="str">
            <v>E5. Development Unclarified</v>
          </cell>
          <cell r="G2556" t="str">
            <v>PT MEDCO E&amp;P BENGARA</v>
          </cell>
          <cell r="H2556">
            <v>18.600000000000001</v>
          </cell>
          <cell r="K2556">
            <v>1353</v>
          </cell>
          <cell r="L2556">
            <v>75.900000000000006</v>
          </cell>
          <cell r="N2556">
            <v>890</v>
          </cell>
          <cell r="Q2556">
            <v>0.35180440000000002</v>
          </cell>
          <cell r="R2556">
            <v>884.4135</v>
          </cell>
          <cell r="S2556">
            <v>0.71749940000000001</v>
          </cell>
          <cell r="T2556">
            <v>0.62197170000000002</v>
          </cell>
          <cell r="U2556">
            <v>138.85093124141281</v>
          </cell>
          <cell r="V2556">
            <v>0.1874479661264217</v>
          </cell>
          <cell r="AA2556">
            <v>64.424909999999997</v>
          </cell>
          <cell r="AB2556">
            <v>12.78073</v>
          </cell>
          <cell r="AC2556">
            <v>0.65175810000000001</v>
          </cell>
          <cell r="AD2556">
            <v>12.122700660000001</v>
          </cell>
          <cell r="AE2556">
            <v>7.511965</v>
          </cell>
          <cell r="AF2556">
            <v>7.216869</v>
          </cell>
        </row>
        <row r="2557">
          <cell r="A2557" t="str">
            <v>GANDANG - BASE1. Low Value</v>
          </cell>
          <cell r="B2557" t="str">
            <v>Gas</v>
          </cell>
          <cell r="C2557" t="str">
            <v>1. Low Value</v>
          </cell>
          <cell r="D2557" t="str">
            <v>GANDANG - BASE</v>
          </cell>
          <cell r="E2557" t="str">
            <v>GANDANG</v>
          </cell>
          <cell r="F2557" t="str">
            <v>E5. Development Unclarified</v>
          </cell>
          <cell r="G2557" t="str">
            <v>CHEVRON GANAL LTD.</v>
          </cell>
          <cell r="H2557">
            <v>642</v>
          </cell>
          <cell r="K2557">
            <v>12000</v>
          </cell>
          <cell r="L2557">
            <v>79.2</v>
          </cell>
          <cell r="Q2557">
            <v>0.1243581</v>
          </cell>
          <cell r="R2557">
            <v>193.04409999999999</v>
          </cell>
          <cell r="S2557">
            <v>0.58509809999999995</v>
          </cell>
          <cell r="T2557">
            <v>0.7731228</v>
          </cell>
          <cell r="U2557">
            <v>10.859448745611676</v>
          </cell>
          <cell r="V2557">
            <v>1.4660193939066002E-2</v>
          </cell>
          <cell r="AA2557">
            <v>213.2415</v>
          </cell>
          <cell r="AB2557">
            <v>8.9009999999999998</v>
          </cell>
          <cell r="AC2557">
            <v>0.70089219999999997</v>
          </cell>
          <cell r="AD2557">
            <v>449.9727924</v>
          </cell>
          <cell r="AE2557">
            <v>78.055940000000007</v>
          </cell>
          <cell r="AF2557">
            <v>206.03639999999999</v>
          </cell>
        </row>
        <row r="2558">
          <cell r="A2558" t="str">
            <v>GANDANG - BASE2. Middle Value</v>
          </cell>
          <cell r="B2558" t="str">
            <v>Gas</v>
          </cell>
          <cell r="C2558" t="str">
            <v>2. Middle Value</v>
          </cell>
          <cell r="D2558" t="str">
            <v>GANDANG - BASE</v>
          </cell>
          <cell r="E2558" t="str">
            <v>GANDANG</v>
          </cell>
          <cell r="F2558" t="str">
            <v>E5. Development Unclarified</v>
          </cell>
          <cell r="G2558" t="str">
            <v>CHEVRON GANAL LTD.</v>
          </cell>
          <cell r="H2558">
            <v>831</v>
          </cell>
          <cell r="K2558">
            <v>12000</v>
          </cell>
          <cell r="L2558">
            <v>79.2</v>
          </cell>
          <cell r="Q2558">
            <v>0.1243581</v>
          </cell>
          <cell r="R2558">
            <v>193.04409999999999</v>
          </cell>
          <cell r="S2558">
            <v>0.58509809999999995</v>
          </cell>
          <cell r="T2558">
            <v>0.7731228</v>
          </cell>
          <cell r="U2558">
            <v>10.859448745611676</v>
          </cell>
          <cell r="V2558">
            <v>1.4660193939066002E-2</v>
          </cell>
          <cell r="AA2558">
            <v>213.2415</v>
          </cell>
          <cell r="AB2558">
            <v>8.9009999999999998</v>
          </cell>
          <cell r="AC2558">
            <v>0.70089219999999997</v>
          </cell>
          <cell r="AD2558">
            <v>582.44141819999993</v>
          </cell>
          <cell r="AE2558">
            <v>78.055940000000007</v>
          </cell>
          <cell r="AF2558">
            <v>206.03639999999999</v>
          </cell>
        </row>
        <row r="2559">
          <cell r="A2559" t="str">
            <v>GANDANG - BASE3. High Value</v>
          </cell>
          <cell r="B2559" t="str">
            <v>Gas</v>
          </cell>
          <cell r="C2559" t="str">
            <v>3. High Value</v>
          </cell>
          <cell r="D2559" t="str">
            <v>GANDANG - BASE</v>
          </cell>
          <cell r="E2559" t="str">
            <v>GANDANG</v>
          </cell>
          <cell r="F2559" t="str">
            <v>E5. Development Unclarified</v>
          </cell>
          <cell r="G2559" t="str">
            <v>CHEVRON GANAL LTD.</v>
          </cell>
          <cell r="H2559">
            <v>1037</v>
          </cell>
          <cell r="K2559">
            <v>12000</v>
          </cell>
          <cell r="L2559">
            <v>79.2</v>
          </cell>
          <cell r="Q2559">
            <v>0.1243581</v>
          </cell>
          <cell r="R2559">
            <v>193.04409999999999</v>
          </cell>
          <cell r="S2559">
            <v>0.58509809999999995</v>
          </cell>
          <cell r="T2559">
            <v>0.7731228</v>
          </cell>
          <cell r="U2559">
            <v>10.859448745611676</v>
          </cell>
          <cell r="V2559">
            <v>1.4660193939066002E-2</v>
          </cell>
          <cell r="AA2559">
            <v>213.2415</v>
          </cell>
          <cell r="AB2559">
            <v>8.9009999999999998</v>
          </cell>
          <cell r="AC2559">
            <v>0.70089219999999997</v>
          </cell>
          <cell r="AD2559">
            <v>726.82521139999994</v>
          </cell>
          <cell r="AE2559">
            <v>78.055940000000007</v>
          </cell>
          <cell r="AF2559">
            <v>206.03639999999999</v>
          </cell>
        </row>
        <row r="2560">
          <cell r="A2560" t="str">
            <v>GEHEM UNITISASI GANAL1. Low Value</v>
          </cell>
          <cell r="B2560" t="str">
            <v>Gas</v>
          </cell>
          <cell r="C2560" t="str">
            <v>1. Low Value</v>
          </cell>
          <cell r="D2560" t="str">
            <v>GEHEM UNITISASI GANAL</v>
          </cell>
          <cell r="E2560" t="str">
            <v>GEHEM</v>
          </cell>
          <cell r="F2560" t="str">
            <v>E5. Development Unclarified</v>
          </cell>
          <cell r="G2560" t="str">
            <v>CHEVRON GANAL LTD.</v>
          </cell>
          <cell r="H2560">
            <v>662.1</v>
          </cell>
          <cell r="K2560">
            <v>10000</v>
          </cell>
          <cell r="L2560" t="str">
            <v/>
          </cell>
          <cell r="N2560" t="str">
            <v/>
          </cell>
          <cell r="P2560" t="str">
            <v/>
          </cell>
          <cell r="Q2560">
            <v>0.15524019999999999</v>
          </cell>
          <cell r="R2560">
            <v>253.52189999999999</v>
          </cell>
          <cell r="S2560">
            <v>0.77544570000000002</v>
          </cell>
          <cell r="T2560">
            <v>0.80343279999999995</v>
          </cell>
          <cell r="U2560">
            <v>24.520008950967227</v>
          </cell>
          <cell r="V2560">
            <v>3.3101872390536913E-2</v>
          </cell>
          <cell r="X2560">
            <v>687.43456361281164</v>
          </cell>
          <cell r="Y2560">
            <v>431.68398875723665</v>
          </cell>
          <cell r="Z2560">
            <v>381.06279251032129</v>
          </cell>
          <cell r="AA2560">
            <v>0.68786409999999998</v>
          </cell>
          <cell r="AB2560">
            <v>25.978580000000001</v>
          </cell>
          <cell r="AC2560">
            <v>0.75020719999999996</v>
          </cell>
          <cell r="AD2560">
            <v>496.71218712000001</v>
          </cell>
          <cell r="AE2560">
            <v>441.7516</v>
          </cell>
          <cell r="AF2560">
            <v>16.935230000000001</v>
          </cell>
        </row>
        <row r="2561">
          <cell r="A2561" t="str">
            <v>GEHEM UNITISASI GANAL2. Middle Value</v>
          </cell>
          <cell r="B2561" t="str">
            <v>Gas</v>
          </cell>
          <cell r="C2561" t="str">
            <v>2. Middle Value</v>
          </cell>
          <cell r="D2561" t="str">
            <v>GEHEM UNITISASI GANAL</v>
          </cell>
          <cell r="E2561" t="str">
            <v>GEHEM</v>
          </cell>
          <cell r="F2561" t="str">
            <v>E5. Development Unclarified</v>
          </cell>
          <cell r="G2561" t="str">
            <v>CHEVRON GANAL LTD.</v>
          </cell>
          <cell r="H2561">
            <v>865.9</v>
          </cell>
          <cell r="K2561">
            <v>10000</v>
          </cell>
          <cell r="L2561" t="str">
            <v/>
          </cell>
          <cell r="N2561" t="str">
            <v/>
          </cell>
          <cell r="P2561" t="str">
            <v/>
          </cell>
          <cell r="Q2561">
            <v>0.15524019999999999</v>
          </cell>
          <cell r="R2561">
            <v>253.52189999999999</v>
          </cell>
          <cell r="S2561">
            <v>0.77544570000000002</v>
          </cell>
          <cell r="T2561">
            <v>0.80343279999999995</v>
          </cell>
          <cell r="U2561">
            <v>24.520008950967227</v>
          </cell>
          <cell r="V2561">
            <v>3.3101872390536913E-2</v>
          </cell>
          <cell r="X2561">
            <v>687.43456361281164</v>
          </cell>
          <cell r="Y2561">
            <v>431.68398875723665</v>
          </cell>
          <cell r="Z2561">
            <v>381.06279251032129</v>
          </cell>
          <cell r="AA2561">
            <v>0.68786409999999998</v>
          </cell>
          <cell r="AB2561">
            <v>25.978580000000001</v>
          </cell>
          <cell r="AC2561">
            <v>0.75020719999999996</v>
          </cell>
          <cell r="AD2561">
            <v>649.60441447999995</v>
          </cell>
          <cell r="AE2561">
            <v>441.7516</v>
          </cell>
          <cell r="AF2561">
            <v>16.935230000000001</v>
          </cell>
        </row>
        <row r="2562">
          <cell r="A2562" t="str">
            <v>GEHEM UNITISASI GANAL3. High Value</v>
          </cell>
          <cell r="B2562" t="str">
            <v>Gas</v>
          </cell>
          <cell r="C2562" t="str">
            <v>3. High Value</v>
          </cell>
          <cell r="D2562" t="str">
            <v>GEHEM UNITISASI GANAL</v>
          </cell>
          <cell r="E2562" t="str">
            <v>GEHEM</v>
          </cell>
          <cell r="F2562" t="str">
            <v>E5. Development Unclarified</v>
          </cell>
          <cell r="G2562" t="str">
            <v>CHEVRON GANAL LTD.</v>
          </cell>
          <cell r="H2562">
            <v>1100.5</v>
          </cell>
          <cell r="K2562">
            <v>10000</v>
          </cell>
          <cell r="L2562" t="str">
            <v/>
          </cell>
          <cell r="N2562" t="str">
            <v/>
          </cell>
          <cell r="P2562" t="str">
            <v/>
          </cell>
          <cell r="Q2562">
            <v>0.15524019999999999</v>
          </cell>
          <cell r="R2562">
            <v>253.52189999999999</v>
          </cell>
          <cell r="S2562">
            <v>0.77544570000000002</v>
          </cell>
          <cell r="T2562">
            <v>0.80343279999999995</v>
          </cell>
          <cell r="U2562">
            <v>24.520008950967227</v>
          </cell>
          <cell r="V2562">
            <v>3.3101872390536913E-2</v>
          </cell>
          <cell r="X2562">
            <v>687.43456361281164</v>
          </cell>
          <cell r="Y2562">
            <v>431.68398875723665</v>
          </cell>
          <cell r="Z2562">
            <v>381.06279251032129</v>
          </cell>
          <cell r="AA2562">
            <v>0.68786409999999998</v>
          </cell>
          <cell r="AB2562">
            <v>25.978580000000001</v>
          </cell>
          <cell r="AC2562">
            <v>0.75020719999999996</v>
          </cell>
          <cell r="AD2562">
            <v>825.60302359999991</v>
          </cell>
          <cell r="AE2562">
            <v>441.7516</v>
          </cell>
          <cell r="AF2562">
            <v>16.935230000000001</v>
          </cell>
        </row>
        <row r="2563">
          <cell r="A2563" t="str">
            <v>GENDALO UNITISASI GENDALO1. Low Value</v>
          </cell>
          <cell r="B2563" t="str">
            <v>Gas</v>
          </cell>
          <cell r="C2563" t="str">
            <v>1. Low Value</v>
          </cell>
          <cell r="D2563" t="str">
            <v>GENDALO UNITISASI GENDALO</v>
          </cell>
          <cell r="E2563" t="str">
            <v>GENDALO</v>
          </cell>
          <cell r="F2563" t="str">
            <v>E5. Development Unclarified</v>
          </cell>
          <cell r="G2563" t="str">
            <v>CHEVRON GANAL LTD.</v>
          </cell>
          <cell r="H2563">
            <v>1292.9000000000001</v>
          </cell>
          <cell r="K2563">
            <v>11500</v>
          </cell>
          <cell r="L2563" t="str">
            <v/>
          </cell>
          <cell r="N2563" t="str">
            <v/>
          </cell>
          <cell r="P2563" t="str">
            <v/>
          </cell>
          <cell r="Q2563">
            <v>0.1134122</v>
          </cell>
          <cell r="R2563">
            <v>179.5616</v>
          </cell>
          <cell r="S2563">
            <v>0.75781169999999998</v>
          </cell>
          <cell r="T2563">
            <v>0.79773830000000001</v>
          </cell>
          <cell r="U2563">
            <v>12.311047051637138</v>
          </cell>
          <cell r="V2563">
            <v>1.6619843382280376E-2</v>
          </cell>
          <cell r="X2563">
            <v>509.52537074613809</v>
          </cell>
          <cell r="Y2563">
            <v>510.46340803796738</v>
          </cell>
          <cell r="Z2563">
            <v>420.59426303129112</v>
          </cell>
          <cell r="AA2563">
            <v>171.05099999999999</v>
          </cell>
          <cell r="AB2563">
            <v>128.06059999999999</v>
          </cell>
          <cell r="AC2563">
            <v>0.78022849999999999</v>
          </cell>
          <cell r="AD2563">
            <v>1008.7574276500001</v>
          </cell>
          <cell r="AE2563">
            <v>5.1357699999999999</v>
          </cell>
          <cell r="AF2563">
            <v>152.90270000000001</v>
          </cell>
        </row>
        <row r="2564">
          <cell r="A2564" t="str">
            <v>GENDALO UNITISASI GENDALO2. Middle Value</v>
          </cell>
          <cell r="B2564" t="str">
            <v>Gas</v>
          </cell>
          <cell r="C2564" t="str">
            <v>2. Middle Value</v>
          </cell>
          <cell r="D2564" t="str">
            <v>GENDALO UNITISASI GENDALO</v>
          </cell>
          <cell r="E2564" t="str">
            <v>GENDALO</v>
          </cell>
          <cell r="F2564" t="str">
            <v>E5. Development Unclarified</v>
          </cell>
          <cell r="G2564" t="str">
            <v>CHEVRON GANAL LTD.</v>
          </cell>
          <cell r="H2564">
            <v>1835.8</v>
          </cell>
          <cell r="K2564">
            <v>11500</v>
          </cell>
          <cell r="L2564" t="str">
            <v/>
          </cell>
          <cell r="N2564" t="str">
            <v/>
          </cell>
          <cell r="P2564" t="str">
            <v/>
          </cell>
          <cell r="Q2564">
            <v>0.1134122</v>
          </cell>
          <cell r="R2564">
            <v>179.5616</v>
          </cell>
          <cell r="S2564">
            <v>0.75781169999999998</v>
          </cell>
          <cell r="T2564">
            <v>0.79773830000000001</v>
          </cell>
          <cell r="U2564">
            <v>12.311047051637138</v>
          </cell>
          <cell r="V2564">
            <v>1.6619843382280376E-2</v>
          </cell>
          <cell r="X2564">
            <v>509.52537074613809</v>
          </cell>
          <cell r="Y2564">
            <v>510.46340803796738</v>
          </cell>
          <cell r="Z2564">
            <v>420.59426303129112</v>
          </cell>
          <cell r="AA2564">
            <v>171.05099999999999</v>
          </cell>
          <cell r="AB2564">
            <v>128.06059999999999</v>
          </cell>
          <cell r="AC2564">
            <v>0.78022849999999999</v>
          </cell>
          <cell r="AD2564">
            <v>1432.3434803</v>
          </cell>
          <cell r="AE2564">
            <v>5.1357699999999999</v>
          </cell>
          <cell r="AF2564">
            <v>152.90270000000001</v>
          </cell>
        </row>
        <row r="2565">
          <cell r="A2565" t="str">
            <v>GENDALO UNITISASI GENDALO3. High Value</v>
          </cell>
          <cell r="B2565" t="str">
            <v>Gas</v>
          </cell>
          <cell r="C2565" t="str">
            <v>3. High Value</v>
          </cell>
          <cell r="D2565" t="str">
            <v>GENDALO UNITISASI GENDALO</v>
          </cell>
          <cell r="E2565" t="str">
            <v>GENDALO</v>
          </cell>
          <cell r="F2565" t="str">
            <v>E5. Development Unclarified</v>
          </cell>
          <cell r="G2565" t="str">
            <v>CHEVRON GANAL LTD.</v>
          </cell>
          <cell r="H2565">
            <v>2454.3000000000002</v>
          </cell>
          <cell r="K2565">
            <v>11500</v>
          </cell>
          <cell r="L2565" t="str">
            <v/>
          </cell>
          <cell r="N2565" t="str">
            <v/>
          </cell>
          <cell r="P2565" t="str">
            <v/>
          </cell>
          <cell r="Q2565">
            <v>0.1134122</v>
          </cell>
          <cell r="R2565">
            <v>179.5616</v>
          </cell>
          <cell r="S2565">
            <v>0.75781169999999998</v>
          </cell>
          <cell r="T2565">
            <v>0.79773830000000001</v>
          </cell>
          <cell r="U2565">
            <v>12.311047051637138</v>
          </cell>
          <cell r="V2565">
            <v>1.6619843382280376E-2</v>
          </cell>
          <cell r="X2565">
            <v>509.52537074613809</v>
          </cell>
          <cell r="Y2565">
            <v>510.46340803796738</v>
          </cell>
          <cell r="Z2565">
            <v>420.59426303129112</v>
          </cell>
          <cell r="AA2565">
            <v>171.05099999999999</v>
          </cell>
          <cell r="AB2565">
            <v>128.06059999999999</v>
          </cell>
          <cell r="AC2565">
            <v>0.78022849999999999</v>
          </cell>
          <cell r="AD2565">
            <v>1914.9148075500002</v>
          </cell>
          <cell r="AE2565">
            <v>5.1357699999999999</v>
          </cell>
          <cell r="AF2565">
            <v>152.90270000000001</v>
          </cell>
        </row>
        <row r="2566">
          <cell r="A2566" t="str">
            <v>ANGGOR - BASE1. Low Value</v>
          </cell>
          <cell r="B2566" t="str">
            <v>Gas</v>
          </cell>
          <cell r="C2566" t="str">
            <v>1. Low Value</v>
          </cell>
          <cell r="D2566" t="str">
            <v>ANGGOR - BASE</v>
          </cell>
          <cell r="E2566" t="str">
            <v>ANGGOR</v>
          </cell>
          <cell r="F2566" t="str">
            <v>E5. Development Unclarified</v>
          </cell>
          <cell r="G2566" t="str">
            <v>EMP GEBANG LTD.</v>
          </cell>
          <cell r="H2566">
            <v>725.678</v>
          </cell>
          <cell r="K2566">
            <v>11030.72</v>
          </cell>
          <cell r="L2566">
            <v>206.81100000000001</v>
          </cell>
          <cell r="M2566">
            <v>0.11199999999999999</v>
          </cell>
          <cell r="N2566">
            <v>9.6999999999999993</v>
          </cell>
          <cell r="O2566">
            <v>0</v>
          </cell>
          <cell r="P2566" t="str">
            <v/>
          </cell>
          <cell r="Q2566">
            <v>0.12546570000000001</v>
          </cell>
          <cell r="R2566">
            <v>81.847179999999994</v>
          </cell>
          <cell r="S2566">
            <v>0.49647049999999998</v>
          </cell>
          <cell r="T2566">
            <v>0.71336999999999995</v>
          </cell>
          <cell r="U2566">
            <v>3.6369474353737723</v>
          </cell>
          <cell r="V2566">
            <v>4.9098583176530267E-3</v>
          </cell>
          <cell r="Y2566">
            <v>86.253972809065175</v>
          </cell>
          <cell r="Z2566">
            <v>41.692987736649812</v>
          </cell>
          <cell r="AA2566">
            <v>63.088099999999997</v>
          </cell>
          <cell r="AB2566">
            <v>48.86065</v>
          </cell>
          <cell r="AC2566">
            <v>0.65010109999999999</v>
          </cell>
          <cell r="AD2566">
            <v>471.76406604580001</v>
          </cell>
          <cell r="AE2566">
            <v>17.07489</v>
          </cell>
          <cell r="AF2566">
            <v>242.2884</v>
          </cell>
        </row>
        <row r="2567">
          <cell r="A2567" t="str">
            <v>ANGGOR - BASE2. Middle Value</v>
          </cell>
          <cell r="B2567" t="str">
            <v>Gas</v>
          </cell>
          <cell r="C2567" t="str">
            <v>2. Middle Value</v>
          </cell>
          <cell r="D2567" t="str">
            <v>ANGGOR - BASE</v>
          </cell>
          <cell r="E2567" t="str">
            <v>ANGGOR</v>
          </cell>
          <cell r="F2567" t="str">
            <v>E5. Development Unclarified</v>
          </cell>
          <cell r="G2567" t="str">
            <v>EMP GEBANG LTD.</v>
          </cell>
          <cell r="H2567">
            <v>1307.9570000000001</v>
          </cell>
          <cell r="K2567">
            <v>11030.72</v>
          </cell>
          <cell r="L2567">
            <v>206.81100000000001</v>
          </cell>
          <cell r="M2567">
            <v>0.125</v>
          </cell>
          <cell r="N2567">
            <v>9.6999999999999993</v>
          </cell>
          <cell r="O2567">
            <v>0</v>
          </cell>
          <cell r="P2567" t="str">
            <v/>
          </cell>
          <cell r="Q2567">
            <v>0.12546570000000001</v>
          </cell>
          <cell r="R2567">
            <v>81.847179999999994</v>
          </cell>
          <cell r="S2567">
            <v>0.49647049999999998</v>
          </cell>
          <cell r="T2567">
            <v>0.71336999999999995</v>
          </cell>
          <cell r="U2567">
            <v>3.6369474353737723</v>
          </cell>
          <cell r="V2567">
            <v>4.9098583176530267E-3</v>
          </cell>
          <cell r="Y2567">
            <v>86.253972809065175</v>
          </cell>
          <cell r="Z2567">
            <v>41.692987736649812</v>
          </cell>
          <cell r="AA2567">
            <v>63.088099999999997</v>
          </cell>
          <cell r="AB2567">
            <v>48.86065</v>
          </cell>
          <cell r="AC2567">
            <v>0.65010109999999999</v>
          </cell>
          <cell r="AD2567">
            <v>850.30428445270002</v>
          </cell>
          <cell r="AE2567">
            <v>17.07489</v>
          </cell>
          <cell r="AF2567">
            <v>242.2884</v>
          </cell>
        </row>
        <row r="2568">
          <cell r="A2568" t="str">
            <v>ANGGOR - BASE3. High Value</v>
          </cell>
          <cell r="B2568" t="str">
            <v>Gas</v>
          </cell>
          <cell r="C2568" t="str">
            <v>3. High Value</v>
          </cell>
          <cell r="D2568" t="str">
            <v>ANGGOR - BASE</v>
          </cell>
          <cell r="E2568" t="str">
            <v>ANGGOR</v>
          </cell>
          <cell r="F2568" t="str">
            <v>E5. Development Unclarified</v>
          </cell>
          <cell r="G2568" t="str">
            <v>EMP GEBANG LTD.</v>
          </cell>
          <cell r="H2568">
            <v>2151.4650000000001</v>
          </cell>
          <cell r="K2568">
            <v>11030.72</v>
          </cell>
          <cell r="L2568">
            <v>206.81100000000001</v>
          </cell>
          <cell r="M2568">
            <v>0.1386</v>
          </cell>
          <cell r="N2568">
            <v>9.6999999999999993</v>
          </cell>
          <cell r="O2568">
            <v>0</v>
          </cell>
          <cell r="P2568" t="str">
            <v/>
          </cell>
          <cell r="Q2568">
            <v>0.12546570000000001</v>
          </cell>
          <cell r="R2568">
            <v>81.847179999999994</v>
          </cell>
          <cell r="S2568">
            <v>0.49647049999999998</v>
          </cell>
          <cell r="T2568">
            <v>0.71336999999999995</v>
          </cell>
          <cell r="U2568">
            <v>3.6369474353737723</v>
          </cell>
          <cell r="V2568">
            <v>4.9098583176530267E-3</v>
          </cell>
          <cell r="Y2568">
            <v>86.253972809065175</v>
          </cell>
          <cell r="Z2568">
            <v>41.692987736649812</v>
          </cell>
          <cell r="AA2568">
            <v>63.088099999999997</v>
          </cell>
          <cell r="AB2568">
            <v>48.86065</v>
          </cell>
          <cell r="AC2568">
            <v>0.65010109999999999</v>
          </cell>
          <cell r="AD2568">
            <v>1398.6697631115001</v>
          </cell>
          <cell r="AE2568">
            <v>17.07489</v>
          </cell>
          <cell r="AF2568">
            <v>242.2884</v>
          </cell>
        </row>
        <row r="2569">
          <cell r="A2569" t="str">
            <v>BEKAPAI - OPLL 2A1. Low Value</v>
          </cell>
          <cell r="B2569" t="str">
            <v>Oil-Gas</v>
          </cell>
          <cell r="C2569" t="str">
            <v>1. Low Value</v>
          </cell>
          <cell r="D2569" t="str">
            <v>BEKAPAI - OPLL 2A</v>
          </cell>
          <cell r="E2569" t="str">
            <v>BEKAPAI</v>
          </cell>
          <cell r="F2569" t="str">
            <v>E5. Development Unclarified</v>
          </cell>
          <cell r="G2569" t="str">
            <v>PT PERTAMINA HULU MAHAKAM</v>
          </cell>
          <cell r="H2569">
            <v>653</v>
          </cell>
          <cell r="K2569">
            <v>6383</v>
          </cell>
          <cell r="L2569">
            <v>76.45</v>
          </cell>
          <cell r="M2569">
            <v>0.2</v>
          </cell>
          <cell r="N2569">
            <v>700</v>
          </cell>
          <cell r="P2569" t="str">
            <v/>
          </cell>
          <cell r="Q2569">
            <v>0.19952890000000001</v>
          </cell>
          <cell r="R2569">
            <v>662.88699999999994</v>
          </cell>
          <cell r="S2569">
            <v>0.68884290000000004</v>
          </cell>
          <cell r="T2569">
            <v>0.78253349999999999</v>
          </cell>
          <cell r="U2569">
            <v>71.296536920804371</v>
          </cell>
          <cell r="V2569">
            <v>9.624991865863794E-2</v>
          </cell>
          <cell r="X2569">
            <v>3.8317713995968425</v>
          </cell>
          <cell r="Y2569">
            <v>7.3823504574688164</v>
          </cell>
          <cell r="Z2569">
            <v>15.746824288519797</v>
          </cell>
          <cell r="AA2569">
            <v>7.3878870000000001</v>
          </cell>
          <cell r="AB2569">
            <v>15.352790000000001</v>
          </cell>
          <cell r="AC2569">
            <v>0.54034610000000005</v>
          </cell>
          <cell r="AD2569">
            <v>352.84600330000001</v>
          </cell>
          <cell r="AE2569">
            <v>35.32817</v>
          </cell>
          <cell r="AF2569">
            <v>3.8496929999999998</v>
          </cell>
        </row>
        <row r="2570">
          <cell r="A2570" t="str">
            <v>BEKAPAI - OPLL 2A2. Middle Value</v>
          </cell>
          <cell r="B2570" t="str">
            <v>Oil-Gas</v>
          </cell>
          <cell r="C2570" t="str">
            <v>2. Middle Value</v>
          </cell>
          <cell r="D2570" t="str">
            <v>BEKAPAI - OPLL 2A</v>
          </cell>
          <cell r="E2570" t="str">
            <v>BEKAPAI</v>
          </cell>
          <cell r="F2570" t="str">
            <v>E5. Development Unclarified</v>
          </cell>
          <cell r="G2570" t="str">
            <v>PT PERTAMINA HULU MAHAKAM</v>
          </cell>
          <cell r="H2570">
            <v>755</v>
          </cell>
          <cell r="K2570">
            <v>6383</v>
          </cell>
          <cell r="L2570">
            <v>76.45</v>
          </cell>
          <cell r="M2570">
            <v>0.2</v>
          </cell>
          <cell r="N2570">
            <v>700</v>
          </cell>
          <cell r="P2570" t="str">
            <v/>
          </cell>
          <cell r="Q2570">
            <v>0.19952890000000001</v>
          </cell>
          <cell r="R2570">
            <v>662.88699999999994</v>
          </cell>
          <cell r="S2570">
            <v>0.68884290000000004</v>
          </cell>
          <cell r="T2570">
            <v>0.78253349999999999</v>
          </cell>
          <cell r="U2570">
            <v>71.296536920804371</v>
          </cell>
          <cell r="V2570">
            <v>9.624991865863794E-2</v>
          </cell>
          <cell r="X2570">
            <v>3.8317713995968425</v>
          </cell>
          <cell r="Y2570">
            <v>7.3823504574688164</v>
          </cell>
          <cell r="Z2570">
            <v>15.746824288519797</v>
          </cell>
          <cell r="AA2570">
            <v>7.3878870000000001</v>
          </cell>
          <cell r="AB2570">
            <v>15.352790000000001</v>
          </cell>
          <cell r="AC2570">
            <v>0.54034610000000005</v>
          </cell>
          <cell r="AD2570">
            <v>407.96130550000004</v>
          </cell>
          <cell r="AE2570">
            <v>35.32817</v>
          </cell>
          <cell r="AF2570">
            <v>3.8496929999999998</v>
          </cell>
        </row>
        <row r="2571">
          <cell r="A2571" t="str">
            <v>BEKAPAI - OPLL 2A3. High Value</v>
          </cell>
          <cell r="B2571" t="str">
            <v>Oil-Gas</v>
          </cell>
          <cell r="C2571" t="str">
            <v>3. High Value</v>
          </cell>
          <cell r="D2571" t="str">
            <v>BEKAPAI - OPLL 2A</v>
          </cell>
          <cell r="E2571" t="str">
            <v>BEKAPAI</v>
          </cell>
          <cell r="F2571" t="str">
            <v>E5. Development Unclarified</v>
          </cell>
          <cell r="G2571" t="str">
            <v>PT PERTAMINA HULU MAHAKAM</v>
          </cell>
          <cell r="H2571">
            <v>755</v>
          </cell>
          <cell r="K2571">
            <v>6383</v>
          </cell>
          <cell r="L2571">
            <v>76.45</v>
          </cell>
          <cell r="M2571">
            <v>0.2</v>
          </cell>
          <cell r="N2571">
            <v>700</v>
          </cell>
          <cell r="P2571" t="str">
            <v/>
          </cell>
          <cell r="Q2571">
            <v>0.19952890000000001</v>
          </cell>
          <cell r="R2571">
            <v>662.88699999999994</v>
          </cell>
          <cell r="S2571">
            <v>0.68884290000000004</v>
          </cell>
          <cell r="T2571">
            <v>0.78253349999999999</v>
          </cell>
          <cell r="U2571">
            <v>71.296536920804371</v>
          </cell>
          <cell r="V2571">
            <v>9.624991865863794E-2</v>
          </cell>
          <cell r="X2571">
            <v>3.8317713995968425</v>
          </cell>
          <cell r="Y2571">
            <v>7.3823504574688164</v>
          </cell>
          <cell r="Z2571">
            <v>15.746824288519797</v>
          </cell>
          <cell r="AA2571">
            <v>7.3878870000000001</v>
          </cell>
          <cell r="AB2571">
            <v>15.352790000000001</v>
          </cell>
          <cell r="AC2571">
            <v>0.54034610000000005</v>
          </cell>
          <cell r="AD2571">
            <v>407.96130550000004</v>
          </cell>
          <cell r="AE2571">
            <v>35.32817</v>
          </cell>
          <cell r="AF2571">
            <v>3.8496929999999998</v>
          </cell>
        </row>
        <row r="2572">
          <cell r="A2572" t="str">
            <v>BEKAPAI - OPLL 2B1. Low Value</v>
          </cell>
          <cell r="B2572" t="str">
            <v>Oil-Gas</v>
          </cell>
          <cell r="C2572" t="str">
            <v>1. Low Value</v>
          </cell>
          <cell r="D2572" t="str">
            <v>BEKAPAI - OPLL 2B</v>
          </cell>
          <cell r="E2572" t="str">
            <v>BEKAPAI</v>
          </cell>
          <cell r="F2572" t="str">
            <v>E5. Development Unclarified</v>
          </cell>
          <cell r="G2572" t="str">
            <v>PT PERTAMINA HULU MAHAKAM</v>
          </cell>
          <cell r="H2572">
            <v>653</v>
          </cell>
          <cell r="K2572">
            <v>6383</v>
          </cell>
          <cell r="L2572">
            <v>76.45</v>
          </cell>
          <cell r="M2572">
            <v>0.2</v>
          </cell>
          <cell r="N2572">
            <v>700</v>
          </cell>
          <cell r="P2572" t="str">
            <v/>
          </cell>
          <cell r="Q2572">
            <v>0.19952890000000001</v>
          </cell>
          <cell r="R2572">
            <v>662.88699999999994</v>
          </cell>
          <cell r="S2572">
            <v>0.68884290000000004</v>
          </cell>
          <cell r="T2572">
            <v>0.78253349999999999</v>
          </cell>
          <cell r="U2572">
            <v>71.296536920804371</v>
          </cell>
          <cell r="V2572">
            <v>9.624991865863794E-2</v>
          </cell>
          <cell r="X2572">
            <v>3.8317713995968425</v>
          </cell>
          <cell r="Y2572">
            <v>7.3823504574688164</v>
          </cell>
          <cell r="Z2572">
            <v>15.746824288519797</v>
          </cell>
          <cell r="AA2572">
            <v>7.3878870000000001</v>
          </cell>
          <cell r="AB2572">
            <v>15.352790000000001</v>
          </cell>
          <cell r="AC2572">
            <v>0.54034610000000005</v>
          </cell>
          <cell r="AD2572">
            <v>352.84600330000001</v>
          </cell>
          <cell r="AE2572">
            <v>35.32817</v>
          </cell>
          <cell r="AF2572">
            <v>3.8496929999999998</v>
          </cell>
        </row>
        <row r="2573">
          <cell r="A2573" t="str">
            <v>BEKAPAI - OPLL 2B2. Middle Value</v>
          </cell>
          <cell r="B2573" t="str">
            <v>Oil-Gas</v>
          </cell>
          <cell r="C2573" t="str">
            <v>2. Middle Value</v>
          </cell>
          <cell r="D2573" t="str">
            <v>BEKAPAI - OPLL 2B</v>
          </cell>
          <cell r="E2573" t="str">
            <v>BEKAPAI</v>
          </cell>
          <cell r="F2573" t="str">
            <v>E5. Development Unclarified</v>
          </cell>
          <cell r="G2573" t="str">
            <v>PT PERTAMINA HULU MAHAKAM</v>
          </cell>
          <cell r="H2573">
            <v>755</v>
          </cell>
          <cell r="K2573">
            <v>6383</v>
          </cell>
          <cell r="L2573">
            <v>76.45</v>
          </cell>
          <cell r="M2573">
            <v>0.2</v>
          </cell>
          <cell r="N2573">
            <v>700</v>
          </cell>
          <cell r="P2573" t="str">
            <v/>
          </cell>
          <cell r="Q2573">
            <v>0.19952890000000001</v>
          </cell>
          <cell r="R2573">
            <v>662.88699999999994</v>
          </cell>
          <cell r="S2573">
            <v>0.68884290000000004</v>
          </cell>
          <cell r="T2573">
            <v>0.78253349999999999</v>
          </cell>
          <cell r="U2573">
            <v>71.296536920804371</v>
          </cell>
          <cell r="V2573">
            <v>9.624991865863794E-2</v>
          </cell>
          <cell r="X2573">
            <v>3.8317713995968425</v>
          </cell>
          <cell r="Y2573">
            <v>7.3823504574688164</v>
          </cell>
          <cell r="Z2573">
            <v>15.746824288519797</v>
          </cell>
          <cell r="AA2573">
            <v>7.3878870000000001</v>
          </cell>
          <cell r="AB2573">
            <v>15.352790000000001</v>
          </cell>
          <cell r="AC2573">
            <v>0.54034610000000005</v>
          </cell>
          <cell r="AD2573">
            <v>407.96130550000004</v>
          </cell>
          <cell r="AE2573">
            <v>35.32817</v>
          </cell>
          <cell r="AF2573">
            <v>3.8496929999999998</v>
          </cell>
        </row>
        <row r="2574">
          <cell r="A2574" t="str">
            <v>BEKAPAI - OPLL 2B3. High Value</v>
          </cell>
          <cell r="B2574" t="str">
            <v>Oil-Gas</v>
          </cell>
          <cell r="C2574" t="str">
            <v>3. High Value</v>
          </cell>
          <cell r="D2574" t="str">
            <v>BEKAPAI - OPLL 2B</v>
          </cell>
          <cell r="E2574" t="str">
            <v>BEKAPAI</v>
          </cell>
          <cell r="F2574" t="str">
            <v>E5. Development Unclarified</v>
          </cell>
          <cell r="G2574" t="str">
            <v>PT PERTAMINA HULU MAHAKAM</v>
          </cell>
          <cell r="H2574">
            <v>755</v>
          </cell>
          <cell r="K2574">
            <v>6383</v>
          </cell>
          <cell r="L2574">
            <v>76.45</v>
          </cell>
          <cell r="M2574">
            <v>0.2</v>
          </cell>
          <cell r="N2574">
            <v>700</v>
          </cell>
          <cell r="P2574" t="str">
            <v/>
          </cell>
          <cell r="Q2574">
            <v>0.19952890000000001</v>
          </cell>
          <cell r="R2574">
            <v>662.88699999999994</v>
          </cell>
          <cell r="S2574">
            <v>0.68884290000000004</v>
          </cell>
          <cell r="T2574">
            <v>0.78253349999999999</v>
          </cell>
          <cell r="U2574">
            <v>71.296536920804371</v>
          </cell>
          <cell r="V2574">
            <v>9.624991865863794E-2</v>
          </cell>
          <cell r="X2574">
            <v>3.8317713995968425</v>
          </cell>
          <cell r="Y2574">
            <v>7.3823504574688164</v>
          </cell>
          <cell r="Z2574">
            <v>15.746824288519797</v>
          </cell>
          <cell r="AA2574">
            <v>7.3878870000000001</v>
          </cell>
          <cell r="AB2574">
            <v>15.352790000000001</v>
          </cell>
          <cell r="AC2574">
            <v>0.54034610000000005</v>
          </cell>
          <cell r="AD2574">
            <v>407.96130550000004</v>
          </cell>
          <cell r="AE2574">
            <v>35.32817</v>
          </cell>
          <cell r="AF2574">
            <v>3.8496929999999998</v>
          </cell>
        </row>
        <row r="2575">
          <cell r="A2575" t="str">
            <v>PECIKO - OPLL 2C1. Low Value</v>
          </cell>
          <cell r="B2575" t="str">
            <v>Gas</v>
          </cell>
          <cell r="C2575" t="str">
            <v>1. Low Value</v>
          </cell>
          <cell r="D2575" t="str">
            <v>PECIKO - OPLL 2C</v>
          </cell>
          <cell r="E2575" t="str">
            <v>BEKAPAI</v>
          </cell>
          <cell r="F2575" t="str">
            <v>E5. Development Unclarified</v>
          </cell>
          <cell r="G2575" t="str">
            <v>PT PERTAMINA HULU MAHAKAM</v>
          </cell>
          <cell r="H2575">
            <v>6745</v>
          </cell>
          <cell r="K2575">
            <v>6383</v>
          </cell>
          <cell r="L2575">
            <v>76.45</v>
          </cell>
          <cell r="M2575">
            <v>0.2</v>
          </cell>
          <cell r="N2575">
            <v>700</v>
          </cell>
          <cell r="P2575" t="str">
            <v/>
          </cell>
          <cell r="Q2575">
            <v>0.2012669</v>
          </cell>
          <cell r="R2575">
            <v>619.76170000000002</v>
          </cell>
          <cell r="S2575">
            <v>0.68137449999999999</v>
          </cell>
          <cell r="T2575">
            <v>0.78374869999999996</v>
          </cell>
          <cell r="U2575">
            <v>66.613123995751806</v>
          </cell>
          <cell r="V2575">
            <v>8.9927337891750989E-2</v>
          </cell>
          <cell r="X2575">
            <v>3.8317713995968425</v>
          </cell>
          <cell r="Y2575">
            <v>7.3823504574688164</v>
          </cell>
          <cell r="Z2575">
            <v>15.746824288519797</v>
          </cell>
          <cell r="AA2575">
            <v>7.2692430000000003</v>
          </cell>
          <cell r="AB2575">
            <v>15.765420000000001</v>
          </cell>
          <cell r="AC2575">
            <v>0.53947869999999998</v>
          </cell>
          <cell r="AD2575">
            <v>3638.7838314999999</v>
          </cell>
          <cell r="AE2575">
            <v>15.833869999999999</v>
          </cell>
          <cell r="AF2575">
            <v>3.8100510000000001</v>
          </cell>
        </row>
        <row r="2576">
          <cell r="A2576" t="str">
            <v>PECIKO - OPLL 2C2. Middle Value</v>
          </cell>
          <cell r="B2576" t="str">
            <v>Gas</v>
          </cell>
          <cell r="C2576" t="str">
            <v>2. Middle Value</v>
          </cell>
          <cell r="D2576" t="str">
            <v>PECIKO - OPLL 2C</v>
          </cell>
          <cell r="E2576" t="str">
            <v>BEKAPAI</v>
          </cell>
          <cell r="F2576" t="str">
            <v>E5. Development Unclarified</v>
          </cell>
          <cell r="G2576" t="str">
            <v>PT PERTAMINA HULU MAHAKAM</v>
          </cell>
          <cell r="H2576">
            <v>7135</v>
          </cell>
          <cell r="K2576">
            <v>6383</v>
          </cell>
          <cell r="L2576">
            <v>76.45</v>
          </cell>
          <cell r="M2576">
            <v>0.2</v>
          </cell>
          <cell r="N2576">
            <v>700</v>
          </cell>
          <cell r="P2576" t="str">
            <v/>
          </cell>
          <cell r="Q2576">
            <v>0.2012669</v>
          </cell>
          <cell r="R2576">
            <v>619.76170000000002</v>
          </cell>
          <cell r="S2576">
            <v>0.68137449999999999</v>
          </cell>
          <cell r="T2576">
            <v>0.78374869999999996</v>
          </cell>
          <cell r="U2576">
            <v>66.613123995751806</v>
          </cell>
          <cell r="V2576">
            <v>8.9927337891750989E-2</v>
          </cell>
          <cell r="X2576">
            <v>3.8317713995968425</v>
          </cell>
          <cell r="Y2576">
            <v>7.3823504574688164</v>
          </cell>
          <cell r="Z2576">
            <v>15.746824288519797</v>
          </cell>
          <cell r="AA2576">
            <v>7.2692430000000003</v>
          </cell>
          <cell r="AB2576">
            <v>15.765420000000001</v>
          </cell>
          <cell r="AC2576">
            <v>0.53947869999999998</v>
          </cell>
          <cell r="AD2576">
            <v>3849.1805245</v>
          </cell>
          <cell r="AE2576">
            <v>15.833869999999999</v>
          </cell>
          <cell r="AF2576">
            <v>3.8100510000000001</v>
          </cell>
        </row>
        <row r="2577">
          <cell r="A2577" t="str">
            <v>PECIKO - OPLL 2C3. High Value</v>
          </cell>
          <cell r="B2577" t="str">
            <v>Gas</v>
          </cell>
          <cell r="C2577" t="str">
            <v>3. High Value</v>
          </cell>
          <cell r="D2577" t="str">
            <v>PECIKO - OPLL 2C</v>
          </cell>
          <cell r="E2577" t="str">
            <v>BEKAPAI</v>
          </cell>
          <cell r="F2577" t="str">
            <v>E5. Development Unclarified</v>
          </cell>
          <cell r="G2577" t="str">
            <v>PT PERTAMINA HULU MAHAKAM</v>
          </cell>
          <cell r="H2577">
            <v>7305</v>
          </cell>
          <cell r="K2577">
            <v>6383</v>
          </cell>
          <cell r="L2577">
            <v>76.45</v>
          </cell>
          <cell r="M2577">
            <v>0.2</v>
          </cell>
          <cell r="N2577">
            <v>700</v>
          </cell>
          <cell r="P2577" t="str">
            <v/>
          </cell>
          <cell r="Q2577">
            <v>0.2012669</v>
          </cell>
          <cell r="R2577">
            <v>619.76170000000002</v>
          </cell>
          <cell r="S2577">
            <v>0.68137449999999999</v>
          </cell>
          <cell r="T2577">
            <v>0.78374869999999996</v>
          </cell>
          <cell r="U2577">
            <v>66.613123995751806</v>
          </cell>
          <cell r="V2577">
            <v>8.9927337891750989E-2</v>
          </cell>
          <cell r="X2577">
            <v>3.8317713995968425</v>
          </cell>
          <cell r="Y2577">
            <v>7.3823504574688164</v>
          </cell>
          <cell r="Z2577">
            <v>15.746824288519797</v>
          </cell>
          <cell r="AA2577">
            <v>7.2692430000000003</v>
          </cell>
          <cell r="AB2577">
            <v>15.765420000000001</v>
          </cell>
          <cell r="AC2577">
            <v>0.53947869999999998</v>
          </cell>
          <cell r="AD2577">
            <v>3940.8919034999999</v>
          </cell>
          <cell r="AE2577">
            <v>15.833869999999999</v>
          </cell>
          <cell r="AF2577">
            <v>3.8100510000000001</v>
          </cell>
        </row>
        <row r="2578">
          <cell r="A2578" t="str">
            <v>HANDIL - MAIN ZONE - WATERFLOOD1. Low Value</v>
          </cell>
          <cell r="B2578" t="str">
            <v>Oil-Gas</v>
          </cell>
          <cell r="C2578" t="str">
            <v>1. Low Value</v>
          </cell>
          <cell r="D2578" t="str">
            <v>HANDIL - MAIN ZONE - WATERFLOOD</v>
          </cell>
          <cell r="E2578" t="str">
            <v>HANDIL</v>
          </cell>
          <cell r="F2578" t="str">
            <v>E5. Development Unclarified</v>
          </cell>
          <cell r="G2578" t="str">
            <v>PT PERTAMINA HULU MAHAKAM</v>
          </cell>
          <cell r="H2578">
            <v>2550</v>
          </cell>
          <cell r="K2578">
            <v>6818</v>
          </cell>
          <cell r="L2578">
            <v>95.15</v>
          </cell>
          <cell r="M2578">
            <v>0.28000000000000003</v>
          </cell>
          <cell r="N2578">
            <v>29</v>
          </cell>
          <cell r="O2578">
            <v>0</v>
          </cell>
          <cell r="P2578">
            <v>1</v>
          </cell>
          <cell r="Q2578">
            <v>0.27997060000000001</v>
          </cell>
          <cell r="R2578">
            <v>34.959139999999998</v>
          </cell>
          <cell r="S2578">
            <v>0.77005699999999999</v>
          </cell>
          <cell r="T2578">
            <v>0.99992930000000002</v>
          </cell>
          <cell r="U2578">
            <v>7.5364242054138257</v>
          </cell>
          <cell r="V2578">
            <v>1.0174129741446172E-2</v>
          </cell>
          <cell r="X2578">
            <v>224.51544893948756</v>
          </cell>
          <cell r="Y2578">
            <v>8.8437882024830952</v>
          </cell>
          <cell r="Z2578">
            <v>54.025681242727352</v>
          </cell>
          <cell r="AA2578">
            <v>8.8100070000000006</v>
          </cell>
          <cell r="AB2578">
            <v>54.086820000000003</v>
          </cell>
          <cell r="AC2578">
            <v>0.54096350000000004</v>
          </cell>
          <cell r="AD2578">
            <v>1379.4569250000002</v>
          </cell>
          <cell r="AE2578">
            <v>18.118099999999998</v>
          </cell>
          <cell r="AF2578">
            <v>224.49610000000001</v>
          </cell>
        </row>
        <row r="2579">
          <cell r="A2579" t="str">
            <v>HANDIL - MAIN ZONE - WATERFLOOD2. Middle Value</v>
          </cell>
          <cell r="B2579" t="str">
            <v>Oil-Gas</v>
          </cell>
          <cell r="C2579" t="str">
            <v>2. Middle Value</v>
          </cell>
          <cell r="D2579" t="str">
            <v>HANDIL - MAIN ZONE - WATERFLOOD</v>
          </cell>
          <cell r="E2579" t="str">
            <v>HANDIL</v>
          </cell>
          <cell r="F2579" t="str">
            <v>E5. Development Unclarified</v>
          </cell>
          <cell r="G2579" t="str">
            <v>PT PERTAMINA HULU MAHAKAM</v>
          </cell>
          <cell r="H2579">
            <v>2776</v>
          </cell>
          <cell r="K2579">
            <v>6818</v>
          </cell>
          <cell r="L2579">
            <v>95.15</v>
          </cell>
          <cell r="M2579">
            <v>0.28000000000000003</v>
          </cell>
          <cell r="N2579">
            <v>29</v>
          </cell>
          <cell r="O2579">
            <v>0</v>
          </cell>
          <cell r="P2579">
            <v>1</v>
          </cell>
          <cell r="Q2579">
            <v>0.27997060000000001</v>
          </cell>
          <cell r="R2579">
            <v>34.959139999999998</v>
          </cell>
          <cell r="S2579">
            <v>0.77005699999999999</v>
          </cell>
          <cell r="T2579">
            <v>0.99992930000000002</v>
          </cell>
          <cell r="U2579">
            <v>7.5364242054138257</v>
          </cell>
          <cell r="V2579">
            <v>1.0174129741446172E-2</v>
          </cell>
          <cell r="X2579">
            <v>224.51544893948756</v>
          </cell>
          <cell r="Y2579">
            <v>8.8437882024830952</v>
          </cell>
          <cell r="Z2579">
            <v>54.025681242727352</v>
          </cell>
          <cell r="AA2579">
            <v>8.8100070000000006</v>
          </cell>
          <cell r="AB2579">
            <v>54.086820000000003</v>
          </cell>
          <cell r="AC2579">
            <v>0.54096350000000004</v>
          </cell>
          <cell r="AD2579">
            <v>1501.7146760000001</v>
          </cell>
          <cell r="AE2579">
            <v>18.118099999999998</v>
          </cell>
          <cell r="AF2579">
            <v>224.49610000000001</v>
          </cell>
        </row>
        <row r="2580">
          <cell r="A2580" t="str">
            <v>HANDIL - MAIN ZONE - WATERFLOOD3. High Value</v>
          </cell>
          <cell r="B2580" t="str">
            <v>Oil-Gas</v>
          </cell>
          <cell r="C2580" t="str">
            <v>3. High Value</v>
          </cell>
          <cell r="D2580" t="str">
            <v>HANDIL - MAIN ZONE - WATERFLOOD</v>
          </cell>
          <cell r="E2580" t="str">
            <v>HANDIL</v>
          </cell>
          <cell r="F2580" t="str">
            <v>E5. Development Unclarified</v>
          </cell>
          <cell r="G2580" t="str">
            <v>PT PERTAMINA HULU MAHAKAM</v>
          </cell>
          <cell r="H2580">
            <v>3010</v>
          </cell>
          <cell r="K2580">
            <v>6818</v>
          </cell>
          <cell r="L2580">
            <v>95.15</v>
          </cell>
          <cell r="M2580">
            <v>0.28000000000000003</v>
          </cell>
          <cell r="N2580">
            <v>29</v>
          </cell>
          <cell r="O2580">
            <v>0</v>
          </cell>
          <cell r="P2580">
            <v>1</v>
          </cell>
          <cell r="Q2580">
            <v>0.27997060000000001</v>
          </cell>
          <cell r="R2580">
            <v>34.959139999999998</v>
          </cell>
          <cell r="S2580">
            <v>0.77005699999999999</v>
          </cell>
          <cell r="T2580">
            <v>0.99992930000000002</v>
          </cell>
          <cell r="U2580">
            <v>7.5364242054138257</v>
          </cell>
          <cell r="V2580">
            <v>1.0174129741446172E-2</v>
          </cell>
          <cell r="X2580">
            <v>224.51544893948756</v>
          </cell>
          <cell r="Y2580">
            <v>8.8437882024830952</v>
          </cell>
          <cell r="Z2580">
            <v>54.025681242727352</v>
          </cell>
          <cell r="AA2580">
            <v>8.8100070000000006</v>
          </cell>
          <cell r="AB2580">
            <v>54.086820000000003</v>
          </cell>
          <cell r="AC2580">
            <v>0.54096350000000004</v>
          </cell>
          <cell r="AD2580">
            <v>1628.3001350000002</v>
          </cell>
          <cell r="AE2580">
            <v>18.118099999999998</v>
          </cell>
          <cell r="AF2580">
            <v>224.49610000000001</v>
          </cell>
        </row>
        <row r="2581">
          <cell r="A2581" t="str">
            <v>HANDIL - OPLL 2A1. Low Value</v>
          </cell>
          <cell r="B2581" t="str">
            <v>Oil-Gas</v>
          </cell>
          <cell r="C2581" t="str">
            <v>1. Low Value</v>
          </cell>
          <cell r="D2581" t="str">
            <v>HANDIL - OPLL 2A</v>
          </cell>
          <cell r="E2581" t="str">
            <v>HANDIL</v>
          </cell>
          <cell r="F2581" t="str">
            <v>E5. Development Unclarified</v>
          </cell>
          <cell r="G2581" t="str">
            <v>PT PERTAMINA HULU MAHAKAM</v>
          </cell>
          <cell r="H2581">
            <v>2550</v>
          </cell>
          <cell r="K2581">
            <v>6818</v>
          </cell>
          <cell r="L2581">
            <v>95.15</v>
          </cell>
          <cell r="M2581">
            <v>0.28000000000000003</v>
          </cell>
          <cell r="N2581">
            <v>29</v>
          </cell>
          <cell r="O2581">
            <v>0</v>
          </cell>
          <cell r="P2581">
            <v>1</v>
          </cell>
          <cell r="Q2581">
            <v>0.27997060000000001</v>
          </cell>
          <cell r="R2581">
            <v>34.959139999999998</v>
          </cell>
          <cell r="S2581">
            <v>0.77005699999999999</v>
          </cell>
          <cell r="T2581">
            <v>0.99992930000000002</v>
          </cell>
          <cell r="U2581">
            <v>7.5364242054138257</v>
          </cell>
          <cell r="V2581">
            <v>1.0174129741446172E-2</v>
          </cell>
          <cell r="X2581">
            <v>224.51544893948756</v>
          </cell>
          <cell r="Y2581">
            <v>8.8437882024830952</v>
          </cell>
          <cell r="Z2581">
            <v>54.025681242727352</v>
          </cell>
          <cell r="AA2581">
            <v>8.8100070000000006</v>
          </cell>
          <cell r="AB2581">
            <v>54.086820000000003</v>
          </cell>
          <cell r="AC2581">
            <v>0.54096350000000004</v>
          </cell>
          <cell r="AD2581">
            <v>1379.4569250000002</v>
          </cell>
          <cell r="AE2581">
            <v>18.118099999999998</v>
          </cell>
          <cell r="AF2581">
            <v>224.49610000000001</v>
          </cell>
        </row>
        <row r="2582">
          <cell r="A2582" t="str">
            <v>HANDIL - OPLL 2A2. Middle Value</v>
          </cell>
          <cell r="B2582" t="str">
            <v>Oil-Gas</v>
          </cell>
          <cell r="C2582" t="str">
            <v>2. Middle Value</v>
          </cell>
          <cell r="D2582" t="str">
            <v>HANDIL - OPLL 2A</v>
          </cell>
          <cell r="E2582" t="str">
            <v>HANDIL</v>
          </cell>
          <cell r="F2582" t="str">
            <v>E5. Development Unclarified</v>
          </cell>
          <cell r="G2582" t="str">
            <v>PT PERTAMINA HULU MAHAKAM</v>
          </cell>
          <cell r="H2582">
            <v>2776</v>
          </cell>
          <cell r="K2582">
            <v>6818</v>
          </cell>
          <cell r="L2582">
            <v>95.15</v>
          </cell>
          <cell r="M2582">
            <v>0.28000000000000003</v>
          </cell>
          <cell r="N2582">
            <v>29</v>
          </cell>
          <cell r="O2582">
            <v>0</v>
          </cell>
          <cell r="P2582">
            <v>1</v>
          </cell>
          <cell r="Q2582">
            <v>0.27997060000000001</v>
          </cell>
          <cell r="R2582">
            <v>34.959139999999998</v>
          </cell>
          <cell r="S2582">
            <v>0.77005699999999999</v>
          </cell>
          <cell r="T2582">
            <v>0.99992930000000002</v>
          </cell>
          <cell r="U2582">
            <v>7.5364242054138257</v>
          </cell>
          <cell r="V2582">
            <v>1.0174129741446172E-2</v>
          </cell>
          <cell r="X2582">
            <v>224.51544893948756</v>
          </cell>
          <cell r="Y2582">
            <v>8.8437882024830952</v>
          </cell>
          <cell r="Z2582">
            <v>54.025681242727352</v>
          </cell>
          <cell r="AA2582">
            <v>8.8100070000000006</v>
          </cell>
          <cell r="AB2582">
            <v>54.086820000000003</v>
          </cell>
          <cell r="AC2582">
            <v>0.54096350000000004</v>
          </cell>
          <cell r="AD2582">
            <v>1501.7146760000001</v>
          </cell>
          <cell r="AE2582">
            <v>18.118099999999998</v>
          </cell>
          <cell r="AF2582">
            <v>224.49610000000001</v>
          </cell>
        </row>
        <row r="2583">
          <cell r="A2583" t="str">
            <v>HANDIL - OPLL 2A3. High Value</v>
          </cell>
          <cell r="B2583" t="str">
            <v>Oil-Gas</v>
          </cell>
          <cell r="C2583" t="str">
            <v>3. High Value</v>
          </cell>
          <cell r="D2583" t="str">
            <v>HANDIL - OPLL 2A</v>
          </cell>
          <cell r="E2583" t="str">
            <v>HANDIL</v>
          </cell>
          <cell r="F2583" t="str">
            <v>E5. Development Unclarified</v>
          </cell>
          <cell r="G2583" t="str">
            <v>PT PERTAMINA HULU MAHAKAM</v>
          </cell>
          <cell r="H2583">
            <v>3010</v>
          </cell>
          <cell r="K2583">
            <v>6818</v>
          </cell>
          <cell r="L2583">
            <v>95.15</v>
          </cell>
          <cell r="M2583">
            <v>0.28000000000000003</v>
          </cell>
          <cell r="N2583">
            <v>29</v>
          </cell>
          <cell r="O2583">
            <v>0</v>
          </cell>
          <cell r="P2583">
            <v>1</v>
          </cell>
          <cell r="Q2583">
            <v>0.27997060000000001</v>
          </cell>
          <cell r="R2583">
            <v>34.959139999999998</v>
          </cell>
          <cell r="S2583">
            <v>0.77005699999999999</v>
          </cell>
          <cell r="T2583">
            <v>0.99992930000000002</v>
          </cell>
          <cell r="U2583">
            <v>7.5364242054138257</v>
          </cell>
          <cell r="V2583">
            <v>1.0174129741446172E-2</v>
          </cell>
          <cell r="X2583">
            <v>224.51544893948756</v>
          </cell>
          <cell r="Y2583">
            <v>8.8437882024830952</v>
          </cell>
          <cell r="Z2583">
            <v>54.025681242727352</v>
          </cell>
          <cell r="AA2583">
            <v>8.8100070000000006</v>
          </cell>
          <cell r="AB2583">
            <v>54.086820000000003</v>
          </cell>
          <cell r="AC2583">
            <v>0.54096350000000004</v>
          </cell>
          <cell r="AD2583">
            <v>1628.3001350000002</v>
          </cell>
          <cell r="AE2583">
            <v>18.118099999999998</v>
          </cell>
          <cell r="AF2583">
            <v>224.49610000000001</v>
          </cell>
        </row>
        <row r="2584">
          <cell r="A2584" t="str">
            <v>SISI NUBI - OPLL 2B1. Low Value</v>
          </cell>
          <cell r="B2584" t="str">
            <v>Gas</v>
          </cell>
          <cell r="C2584" t="str">
            <v>1. Low Value</v>
          </cell>
          <cell r="D2584" t="str">
            <v>SISI NUBI - OPLL 2B</v>
          </cell>
          <cell r="E2584" t="str">
            <v>SISI NUBI</v>
          </cell>
          <cell r="F2584" t="str">
            <v>E5. Development Unclarified</v>
          </cell>
          <cell r="G2584" t="str">
            <v>PT PERTAMINA HULU MAHAKAM</v>
          </cell>
          <cell r="H2584">
            <v>2867</v>
          </cell>
          <cell r="K2584">
            <v>8200</v>
          </cell>
          <cell r="L2584">
            <v>110.55000000000001</v>
          </cell>
          <cell r="N2584">
            <v>750.5</v>
          </cell>
          <cell r="P2584" t="str">
            <v/>
          </cell>
          <cell r="Q2584">
            <v>0.17974760000000001</v>
          </cell>
          <cell r="R2584">
            <v>727.68039999999996</v>
          </cell>
          <cell r="S2584">
            <v>0.59988359999999996</v>
          </cell>
          <cell r="T2584">
            <v>0.76820659999999996</v>
          </cell>
          <cell r="U2584">
            <v>60.276607448282171</v>
          </cell>
          <cell r="V2584">
            <v>8.137307665251961E-2</v>
          </cell>
          <cell r="AA2584">
            <v>2.6018910000000002</v>
          </cell>
          <cell r="AB2584">
            <v>54.022790000000001</v>
          </cell>
          <cell r="AC2584">
            <v>0.48462090000000002</v>
          </cell>
          <cell r="AD2584">
            <v>1389.4081203000001</v>
          </cell>
          <cell r="AE2584">
            <v>759.76760000000002</v>
          </cell>
          <cell r="AF2584">
            <v>99.946420000000003</v>
          </cell>
        </row>
        <row r="2585">
          <cell r="A2585" t="str">
            <v>SISI NUBI - OPLL 2B2. Middle Value</v>
          </cell>
          <cell r="B2585" t="str">
            <v>Gas</v>
          </cell>
          <cell r="C2585" t="str">
            <v>2. Middle Value</v>
          </cell>
          <cell r="D2585" t="str">
            <v>SISI NUBI - OPLL 2B</v>
          </cell>
          <cell r="E2585" t="str">
            <v>SISI NUBI</v>
          </cell>
          <cell r="F2585" t="str">
            <v>E5. Development Unclarified</v>
          </cell>
          <cell r="G2585" t="str">
            <v>PT PERTAMINA HULU MAHAKAM</v>
          </cell>
          <cell r="H2585">
            <v>4155</v>
          </cell>
          <cell r="K2585">
            <v>8200</v>
          </cell>
          <cell r="L2585">
            <v>110.55000000000001</v>
          </cell>
          <cell r="N2585">
            <v>750.5</v>
          </cell>
          <cell r="P2585" t="str">
            <v/>
          </cell>
          <cell r="Q2585">
            <v>0.17974760000000001</v>
          </cell>
          <cell r="R2585">
            <v>727.68039999999996</v>
          </cell>
          <cell r="S2585">
            <v>0.59988359999999996</v>
          </cell>
          <cell r="T2585">
            <v>0.76820659999999996</v>
          </cell>
          <cell r="U2585">
            <v>60.276607448282171</v>
          </cell>
          <cell r="V2585">
            <v>8.137307665251961E-2</v>
          </cell>
          <cell r="AA2585">
            <v>2.6018910000000002</v>
          </cell>
          <cell r="AB2585">
            <v>54.022790000000001</v>
          </cell>
          <cell r="AC2585">
            <v>0.48462090000000002</v>
          </cell>
          <cell r="AD2585">
            <v>2013.5998395000001</v>
          </cell>
          <cell r="AE2585">
            <v>759.76760000000002</v>
          </cell>
          <cell r="AF2585">
            <v>99.946420000000003</v>
          </cell>
        </row>
        <row r="2586">
          <cell r="A2586" t="str">
            <v>SISI NUBI - OPLL 2B3. High Value</v>
          </cell>
          <cell r="B2586" t="str">
            <v>Gas</v>
          </cell>
          <cell r="C2586" t="str">
            <v>3. High Value</v>
          </cell>
          <cell r="D2586" t="str">
            <v>SISI NUBI - OPLL 2B</v>
          </cell>
          <cell r="E2586" t="str">
            <v>SISI NUBI</v>
          </cell>
          <cell r="F2586" t="str">
            <v>E5. Development Unclarified</v>
          </cell>
          <cell r="G2586" t="str">
            <v>PT PERTAMINA HULU MAHAKAM</v>
          </cell>
          <cell r="H2586">
            <v>4837</v>
          </cell>
          <cell r="K2586">
            <v>8200</v>
          </cell>
          <cell r="L2586">
            <v>110.55000000000001</v>
          </cell>
          <cell r="N2586">
            <v>750.5</v>
          </cell>
          <cell r="P2586" t="str">
            <v/>
          </cell>
          <cell r="Q2586">
            <v>0.17974760000000001</v>
          </cell>
          <cell r="R2586">
            <v>727.68039999999996</v>
          </cell>
          <cell r="S2586">
            <v>0.59988359999999996</v>
          </cell>
          <cell r="T2586">
            <v>0.76820659999999996</v>
          </cell>
          <cell r="U2586">
            <v>60.276607448282171</v>
          </cell>
          <cell r="V2586">
            <v>8.137307665251961E-2</v>
          </cell>
          <cell r="AA2586">
            <v>2.6018910000000002</v>
          </cell>
          <cell r="AB2586">
            <v>54.022790000000001</v>
          </cell>
          <cell r="AC2586">
            <v>0.48462090000000002</v>
          </cell>
          <cell r="AD2586">
            <v>2344.1112932999999</v>
          </cell>
          <cell r="AE2586">
            <v>759.76760000000002</v>
          </cell>
          <cell r="AF2586">
            <v>99.946420000000003</v>
          </cell>
        </row>
        <row r="2587">
          <cell r="A2587" t="str">
            <v>SISI NUBI - OPLL 2C1. Low Value</v>
          </cell>
          <cell r="B2587" t="str">
            <v>Gas</v>
          </cell>
          <cell r="C2587" t="str">
            <v>1. Low Value</v>
          </cell>
          <cell r="D2587" t="str">
            <v>SISI NUBI - OPLL 2C</v>
          </cell>
          <cell r="E2587" t="str">
            <v>SISI NUBI</v>
          </cell>
          <cell r="F2587" t="str">
            <v>E5. Development Unclarified</v>
          </cell>
          <cell r="G2587" t="str">
            <v>PT PERTAMINA HULU MAHAKAM</v>
          </cell>
          <cell r="H2587">
            <v>2867</v>
          </cell>
          <cell r="K2587">
            <v>8200</v>
          </cell>
          <cell r="L2587">
            <v>110.55000000000001</v>
          </cell>
          <cell r="N2587">
            <v>750.5</v>
          </cell>
          <cell r="P2587" t="str">
            <v/>
          </cell>
          <cell r="Q2587">
            <v>0.17974760000000001</v>
          </cell>
          <cell r="R2587">
            <v>727.68039999999996</v>
          </cell>
          <cell r="S2587">
            <v>0.59988359999999996</v>
          </cell>
          <cell r="T2587">
            <v>0.76820659999999996</v>
          </cell>
          <cell r="U2587">
            <v>60.276607448282171</v>
          </cell>
          <cell r="V2587">
            <v>8.137307665251961E-2</v>
          </cell>
          <cell r="AA2587">
            <v>2.6018910000000002</v>
          </cell>
          <cell r="AB2587">
            <v>54.022790000000001</v>
          </cell>
          <cell r="AC2587">
            <v>0.48462090000000002</v>
          </cell>
          <cell r="AD2587">
            <v>1389.4081203000001</v>
          </cell>
          <cell r="AE2587">
            <v>759.76760000000002</v>
          </cell>
          <cell r="AF2587">
            <v>99.946420000000003</v>
          </cell>
        </row>
        <row r="2588">
          <cell r="A2588" t="str">
            <v>SISI NUBI - OPLL 2C2. Middle Value</v>
          </cell>
          <cell r="B2588" t="str">
            <v>Gas</v>
          </cell>
          <cell r="C2588" t="str">
            <v>2. Middle Value</v>
          </cell>
          <cell r="D2588" t="str">
            <v>SISI NUBI - OPLL 2C</v>
          </cell>
          <cell r="E2588" t="str">
            <v>SISI NUBI</v>
          </cell>
          <cell r="F2588" t="str">
            <v>E5. Development Unclarified</v>
          </cell>
          <cell r="G2588" t="str">
            <v>PT PERTAMINA HULU MAHAKAM</v>
          </cell>
          <cell r="H2588">
            <v>4155</v>
          </cell>
          <cell r="K2588">
            <v>8200</v>
          </cell>
          <cell r="L2588">
            <v>110.55000000000001</v>
          </cell>
          <cell r="N2588">
            <v>750.5</v>
          </cell>
          <cell r="P2588" t="str">
            <v/>
          </cell>
          <cell r="Q2588">
            <v>0.17974760000000001</v>
          </cell>
          <cell r="R2588">
            <v>727.68039999999996</v>
          </cell>
          <cell r="S2588">
            <v>0.59988359999999996</v>
          </cell>
          <cell r="T2588">
            <v>0.76820659999999996</v>
          </cell>
          <cell r="U2588">
            <v>60.276607448282171</v>
          </cell>
          <cell r="V2588">
            <v>8.137307665251961E-2</v>
          </cell>
          <cell r="AA2588">
            <v>2.6018910000000002</v>
          </cell>
          <cell r="AB2588">
            <v>54.022790000000001</v>
          </cell>
          <cell r="AC2588">
            <v>0.48462090000000002</v>
          </cell>
          <cell r="AD2588">
            <v>2013.5998395000001</v>
          </cell>
          <cell r="AE2588">
            <v>759.76760000000002</v>
          </cell>
          <cell r="AF2588">
            <v>99.946420000000003</v>
          </cell>
        </row>
        <row r="2589">
          <cell r="A2589" t="str">
            <v>SISI NUBI - OPLL 2C3. High Value</v>
          </cell>
          <cell r="B2589" t="str">
            <v>Gas</v>
          </cell>
          <cell r="C2589" t="str">
            <v>3. High Value</v>
          </cell>
          <cell r="D2589" t="str">
            <v>SISI NUBI - OPLL 2C</v>
          </cell>
          <cell r="E2589" t="str">
            <v>SISI NUBI</v>
          </cell>
          <cell r="F2589" t="str">
            <v>E5. Development Unclarified</v>
          </cell>
          <cell r="G2589" t="str">
            <v>PT PERTAMINA HULU MAHAKAM</v>
          </cell>
          <cell r="H2589">
            <v>4837</v>
          </cell>
          <cell r="K2589">
            <v>8200</v>
          </cell>
          <cell r="L2589">
            <v>110.55000000000001</v>
          </cell>
          <cell r="N2589">
            <v>750.5</v>
          </cell>
          <cell r="P2589" t="str">
            <v/>
          </cell>
          <cell r="Q2589">
            <v>0.17974760000000001</v>
          </cell>
          <cell r="R2589">
            <v>727.68039999999996</v>
          </cell>
          <cell r="S2589">
            <v>0.59988359999999996</v>
          </cell>
          <cell r="T2589">
            <v>0.76820659999999996</v>
          </cell>
          <cell r="U2589">
            <v>60.276607448282171</v>
          </cell>
          <cell r="V2589">
            <v>8.137307665251961E-2</v>
          </cell>
          <cell r="AA2589">
            <v>2.6018910000000002</v>
          </cell>
          <cell r="AB2589">
            <v>54.022790000000001</v>
          </cell>
          <cell r="AC2589">
            <v>0.48462090000000002</v>
          </cell>
          <cell r="AD2589">
            <v>2344.1112932999999</v>
          </cell>
          <cell r="AE2589">
            <v>759.76760000000002</v>
          </cell>
          <cell r="AF2589">
            <v>99.946420000000003</v>
          </cell>
        </row>
        <row r="2590">
          <cell r="A2590" t="str">
            <v>TERESIA - BASE1. Low Value</v>
          </cell>
          <cell r="B2590" t="str">
            <v>Oil-Gas</v>
          </cell>
          <cell r="C2590" t="str">
            <v>1. Low Value</v>
          </cell>
          <cell r="D2590" t="str">
            <v>TERESIA - BASE</v>
          </cell>
          <cell r="E2590" t="str">
            <v>TERESIA</v>
          </cell>
          <cell r="F2590" t="str">
            <v>E0. On Production</v>
          </cell>
          <cell r="G2590" t="str">
            <v>PT PERTAMINA HULU ENERGI OSES</v>
          </cell>
          <cell r="H2590">
            <v>7.76</v>
          </cell>
          <cell r="K2590">
            <v>6170</v>
          </cell>
          <cell r="L2590">
            <v>113.30000000000001</v>
          </cell>
          <cell r="M2590">
            <v>0.252</v>
          </cell>
          <cell r="N2590" t="str">
            <v/>
          </cell>
          <cell r="O2590">
            <v>0</v>
          </cell>
          <cell r="P2590" t="str">
            <v/>
          </cell>
          <cell r="Q2590">
            <v>0.24871550000000001</v>
          </cell>
          <cell r="R2590">
            <v>178.95410000000001</v>
          </cell>
          <cell r="S2590">
            <v>0.76243970000000005</v>
          </cell>
          <cell r="T2590">
            <v>0.96777979999999997</v>
          </cell>
          <cell r="U2590">
            <v>32.841770296019874</v>
          </cell>
          <cell r="V2590">
            <v>4.4336202796340839E-2</v>
          </cell>
          <cell r="AA2590">
            <v>67.227649999999997</v>
          </cell>
          <cell r="AB2590">
            <v>63.009929999999997</v>
          </cell>
          <cell r="AC2590">
            <v>0.2103805</v>
          </cell>
          <cell r="AD2590">
            <v>1.6325526799999999</v>
          </cell>
          <cell r="AE2590">
            <v>2.2124090000000001</v>
          </cell>
          <cell r="AF2590">
            <v>55.602849999999997</v>
          </cell>
        </row>
        <row r="2591">
          <cell r="A2591" t="str">
            <v>TERESIA - BASE2. Middle Value</v>
          </cell>
          <cell r="B2591" t="str">
            <v>Oil-Gas</v>
          </cell>
          <cell r="C2591" t="str">
            <v>2. Middle Value</v>
          </cell>
          <cell r="D2591" t="str">
            <v>TERESIA - BASE</v>
          </cell>
          <cell r="E2591" t="str">
            <v>TERESIA</v>
          </cell>
          <cell r="F2591" t="str">
            <v>E0. On Production</v>
          </cell>
          <cell r="G2591" t="str">
            <v>PT PERTAMINA HULU ENERGI OSES</v>
          </cell>
          <cell r="H2591">
            <v>7.76</v>
          </cell>
          <cell r="K2591">
            <v>6170</v>
          </cell>
          <cell r="L2591">
            <v>113.30000000000001</v>
          </cell>
          <cell r="M2591">
            <v>0.252</v>
          </cell>
          <cell r="N2591" t="str">
            <v/>
          </cell>
          <cell r="O2591">
            <v>0</v>
          </cell>
          <cell r="P2591" t="str">
            <v/>
          </cell>
          <cell r="Q2591">
            <v>0.24871550000000001</v>
          </cell>
          <cell r="R2591">
            <v>178.95410000000001</v>
          </cell>
          <cell r="S2591">
            <v>0.76243970000000005</v>
          </cell>
          <cell r="T2591">
            <v>0.96777979999999997</v>
          </cell>
          <cell r="U2591">
            <v>32.841770296019874</v>
          </cell>
          <cell r="V2591">
            <v>4.4336202796340839E-2</v>
          </cell>
          <cell r="AA2591">
            <v>67.227649999999997</v>
          </cell>
          <cell r="AB2591">
            <v>63.009929999999997</v>
          </cell>
          <cell r="AC2591">
            <v>0.2103805</v>
          </cell>
          <cell r="AD2591">
            <v>1.6325526799999999</v>
          </cell>
          <cell r="AE2591">
            <v>2.2124090000000001</v>
          </cell>
          <cell r="AF2591">
            <v>55.602849999999997</v>
          </cell>
        </row>
        <row r="2592">
          <cell r="A2592" t="str">
            <v>TERESIA - BASE3. High Value</v>
          </cell>
          <cell r="B2592" t="str">
            <v>Oil-Gas</v>
          </cell>
          <cell r="C2592" t="str">
            <v>3. High Value</v>
          </cell>
          <cell r="D2592" t="str">
            <v>TERESIA - BASE</v>
          </cell>
          <cell r="E2592" t="str">
            <v>TERESIA</v>
          </cell>
          <cell r="F2592" t="str">
            <v>E0. On Production</v>
          </cell>
          <cell r="G2592" t="str">
            <v>PT PERTAMINA HULU ENERGI OSES</v>
          </cell>
          <cell r="H2592">
            <v>7.76</v>
          </cell>
          <cell r="K2592">
            <v>6170</v>
          </cell>
          <cell r="L2592">
            <v>113.30000000000001</v>
          </cell>
          <cell r="M2592">
            <v>0.252</v>
          </cell>
          <cell r="N2592" t="str">
            <v/>
          </cell>
          <cell r="O2592">
            <v>0</v>
          </cell>
          <cell r="P2592" t="str">
            <v/>
          </cell>
          <cell r="Q2592">
            <v>0.24871550000000001</v>
          </cell>
          <cell r="R2592">
            <v>178.95410000000001</v>
          </cell>
          <cell r="S2592">
            <v>0.76243970000000005</v>
          </cell>
          <cell r="T2592">
            <v>0.96777979999999997</v>
          </cell>
          <cell r="U2592">
            <v>32.841770296019874</v>
          </cell>
          <cell r="V2592">
            <v>4.4336202796340839E-2</v>
          </cell>
          <cell r="AA2592">
            <v>67.227649999999997</v>
          </cell>
          <cell r="AB2592">
            <v>63.009929999999997</v>
          </cell>
          <cell r="AC2592">
            <v>0.2103805</v>
          </cell>
          <cell r="AD2592">
            <v>1.6325526799999999</v>
          </cell>
          <cell r="AE2592">
            <v>2.2124090000000001</v>
          </cell>
          <cell r="AF2592">
            <v>55.602849999999997</v>
          </cell>
        </row>
        <row r="2593">
          <cell r="A2593" t="str">
            <v>TITI - BASE1. Low Value</v>
          </cell>
          <cell r="B2593" t="str">
            <v>Oil-Gas</v>
          </cell>
          <cell r="C2593" t="str">
            <v>1. Low Value</v>
          </cell>
          <cell r="D2593" t="str">
            <v>TITI - BASE</v>
          </cell>
          <cell r="E2593" t="str">
            <v>TITI</v>
          </cell>
          <cell r="F2593" t="str">
            <v>E0. On Production</v>
          </cell>
          <cell r="G2593" t="str">
            <v>PT PERTAMINA HULU ENERGI OSES</v>
          </cell>
          <cell r="H2593">
            <v>22.062000000000001</v>
          </cell>
          <cell r="K2593">
            <v>5945</v>
          </cell>
          <cell r="L2593">
            <v>119</v>
          </cell>
          <cell r="M2593">
            <v>0.26700000000000002</v>
          </cell>
          <cell r="N2593">
            <v>200</v>
          </cell>
          <cell r="O2593">
            <v>0</v>
          </cell>
          <cell r="P2593">
            <v>0.90500000000000003</v>
          </cell>
          <cell r="Q2593">
            <v>0.26347189999999998</v>
          </cell>
          <cell r="R2593">
            <v>231.803</v>
          </cell>
          <cell r="S2593">
            <v>0.64441079999999995</v>
          </cell>
          <cell r="T2593">
            <v>0.90531490000000003</v>
          </cell>
          <cell r="U2593">
            <v>35.630000972529814</v>
          </cell>
          <cell r="V2593">
            <v>4.8100298324763216E-2</v>
          </cell>
          <cell r="AA2593">
            <v>30.029789999999998</v>
          </cell>
          <cell r="AB2593">
            <v>64.45335</v>
          </cell>
          <cell r="AC2593">
            <v>0.2263666</v>
          </cell>
          <cell r="AD2593">
            <v>4.9940999291999999</v>
          </cell>
          <cell r="AE2593">
            <v>41.619790000000002</v>
          </cell>
          <cell r="AF2593">
            <v>125.95140000000001</v>
          </cell>
        </row>
        <row r="2594">
          <cell r="A2594" t="str">
            <v>TITI - BASE2. Middle Value</v>
          </cell>
          <cell r="B2594" t="str">
            <v>Oil-Gas</v>
          </cell>
          <cell r="C2594" t="str">
            <v>2. Middle Value</v>
          </cell>
          <cell r="D2594" t="str">
            <v>TITI - BASE</v>
          </cell>
          <cell r="E2594" t="str">
            <v>TITI</v>
          </cell>
          <cell r="F2594" t="str">
            <v>E0. On Production</v>
          </cell>
          <cell r="G2594" t="str">
            <v>PT PERTAMINA HULU ENERGI OSES</v>
          </cell>
          <cell r="H2594">
            <v>22.062000000000001</v>
          </cell>
          <cell r="K2594">
            <v>5945</v>
          </cell>
          <cell r="L2594">
            <v>119</v>
          </cell>
          <cell r="M2594">
            <v>0.26700000000000002</v>
          </cell>
          <cell r="N2594">
            <v>200</v>
          </cell>
          <cell r="O2594">
            <v>0</v>
          </cell>
          <cell r="P2594">
            <v>0.90500000000000003</v>
          </cell>
          <cell r="Q2594">
            <v>0.26347189999999998</v>
          </cell>
          <cell r="R2594">
            <v>231.803</v>
          </cell>
          <cell r="S2594">
            <v>0.64441079999999995</v>
          </cell>
          <cell r="T2594">
            <v>0.90531490000000003</v>
          </cell>
          <cell r="U2594">
            <v>35.630000972529814</v>
          </cell>
          <cell r="V2594">
            <v>4.8100298324763216E-2</v>
          </cell>
          <cell r="AA2594">
            <v>30.029789999999998</v>
          </cell>
          <cell r="AB2594">
            <v>64.45335</v>
          </cell>
          <cell r="AC2594">
            <v>0.2263666</v>
          </cell>
          <cell r="AD2594">
            <v>4.9940999291999999</v>
          </cell>
          <cell r="AE2594">
            <v>41.619790000000002</v>
          </cell>
          <cell r="AF2594">
            <v>125.95140000000001</v>
          </cell>
        </row>
        <row r="2595">
          <cell r="A2595" t="str">
            <v>TITI - BASE3. High Value</v>
          </cell>
          <cell r="B2595" t="str">
            <v>Oil-Gas</v>
          </cell>
          <cell r="C2595" t="str">
            <v>3. High Value</v>
          </cell>
          <cell r="D2595" t="str">
            <v>TITI - BASE</v>
          </cell>
          <cell r="E2595" t="str">
            <v>TITI</v>
          </cell>
          <cell r="F2595" t="str">
            <v>E0. On Production</v>
          </cell>
          <cell r="G2595" t="str">
            <v>PT PERTAMINA HULU ENERGI OSES</v>
          </cell>
          <cell r="H2595">
            <v>22.062000000000001</v>
          </cell>
          <cell r="K2595">
            <v>5945</v>
          </cell>
          <cell r="L2595">
            <v>119</v>
          </cell>
          <cell r="M2595">
            <v>0.26700000000000002</v>
          </cell>
          <cell r="N2595">
            <v>200</v>
          </cell>
          <cell r="O2595">
            <v>0</v>
          </cell>
          <cell r="P2595">
            <v>0.90500000000000003</v>
          </cell>
          <cell r="Q2595">
            <v>0.26347189999999998</v>
          </cell>
          <cell r="R2595">
            <v>231.803</v>
          </cell>
          <cell r="S2595">
            <v>0.64441079999999995</v>
          </cell>
          <cell r="T2595">
            <v>0.90531490000000003</v>
          </cell>
          <cell r="U2595">
            <v>35.630000972529814</v>
          </cell>
          <cell r="V2595">
            <v>4.8100298324763216E-2</v>
          </cell>
          <cell r="AA2595">
            <v>30.029789999999998</v>
          </cell>
          <cell r="AB2595">
            <v>64.45335</v>
          </cell>
          <cell r="AC2595">
            <v>0.2263666</v>
          </cell>
          <cell r="AD2595">
            <v>4.9940999291999999</v>
          </cell>
          <cell r="AE2595">
            <v>41.619790000000002</v>
          </cell>
          <cell r="AF2595">
            <v>125.95140000000001</v>
          </cell>
        </row>
        <row r="2596">
          <cell r="A2596" t="str">
            <v>TITIAN - BASE1. Low Value</v>
          </cell>
          <cell r="B2596" t="str">
            <v>Oil-Gas</v>
          </cell>
          <cell r="C2596" t="str">
            <v>1. Low Value</v>
          </cell>
          <cell r="D2596" t="str">
            <v>TITIAN - BASE</v>
          </cell>
          <cell r="E2596" t="str">
            <v>TITIAN</v>
          </cell>
          <cell r="F2596" t="str">
            <v>E0. On Production</v>
          </cell>
          <cell r="G2596" t="str">
            <v>PT PERTAMINA HULU ROKAN</v>
          </cell>
          <cell r="H2596">
            <v>0.51800000000000002</v>
          </cell>
          <cell r="K2596">
            <v>3940</v>
          </cell>
          <cell r="L2596" t="str">
            <v/>
          </cell>
          <cell r="N2596" t="str">
            <v/>
          </cell>
          <cell r="P2596" t="str">
            <v/>
          </cell>
          <cell r="Q2596">
            <v>0.24881919999999999</v>
          </cell>
          <cell r="R2596">
            <v>583.17020000000002</v>
          </cell>
          <cell r="S2596">
            <v>0.66234199999999999</v>
          </cell>
          <cell r="T2596">
            <v>0.92522669999999996</v>
          </cell>
          <cell r="U2596">
            <v>88.922090682751403</v>
          </cell>
          <cell r="V2596">
            <v>0.12004431582248987</v>
          </cell>
          <cell r="AA2596">
            <v>25.618760000000002</v>
          </cell>
          <cell r="AB2596">
            <v>148.20330000000001</v>
          </cell>
          <cell r="AC2596">
            <v>0.31073329999999999</v>
          </cell>
          <cell r="AD2596">
            <v>0.16095984939999999</v>
          </cell>
          <cell r="AE2596">
            <v>72.704729999999998</v>
          </cell>
          <cell r="AF2596">
            <v>898.96029999999996</v>
          </cell>
        </row>
        <row r="2597">
          <cell r="A2597" t="str">
            <v>TITIAN - BASE2. Middle Value</v>
          </cell>
          <cell r="B2597" t="str">
            <v>Oil-Gas</v>
          </cell>
          <cell r="C2597" t="str">
            <v>2. Middle Value</v>
          </cell>
          <cell r="D2597" t="str">
            <v>TITIAN - BASE</v>
          </cell>
          <cell r="E2597" t="str">
            <v>TITIAN</v>
          </cell>
          <cell r="F2597" t="str">
            <v>E0. On Production</v>
          </cell>
          <cell r="G2597" t="str">
            <v>PT PERTAMINA HULU ROKAN</v>
          </cell>
          <cell r="H2597">
            <v>0.51800000000000002</v>
          </cell>
          <cell r="K2597">
            <v>3940</v>
          </cell>
          <cell r="L2597" t="str">
            <v/>
          </cell>
          <cell r="N2597" t="str">
            <v/>
          </cell>
          <cell r="P2597" t="str">
            <v/>
          </cell>
          <cell r="Q2597">
            <v>0.24881919999999999</v>
          </cell>
          <cell r="R2597">
            <v>583.17020000000002</v>
          </cell>
          <cell r="S2597">
            <v>0.66234199999999999</v>
          </cell>
          <cell r="T2597">
            <v>0.92522669999999996</v>
          </cell>
          <cell r="U2597">
            <v>88.922090682751403</v>
          </cell>
          <cell r="V2597">
            <v>0.12004431582248987</v>
          </cell>
          <cell r="AA2597">
            <v>25.618760000000002</v>
          </cell>
          <cell r="AB2597">
            <v>148.20330000000001</v>
          </cell>
          <cell r="AC2597">
            <v>0.31073329999999999</v>
          </cell>
          <cell r="AD2597">
            <v>0.16095984939999999</v>
          </cell>
          <cell r="AE2597">
            <v>72.704729999999998</v>
          </cell>
          <cell r="AF2597">
            <v>898.96029999999996</v>
          </cell>
        </row>
        <row r="2598">
          <cell r="A2598" t="str">
            <v>TITIAN - BASE3. High Value</v>
          </cell>
          <cell r="B2598" t="str">
            <v>Oil-Gas</v>
          </cell>
          <cell r="C2598" t="str">
            <v>3. High Value</v>
          </cell>
          <cell r="D2598" t="str">
            <v>TITIAN - BASE</v>
          </cell>
          <cell r="E2598" t="str">
            <v>TITIAN</v>
          </cell>
          <cell r="F2598" t="str">
            <v>E0. On Production</v>
          </cell>
          <cell r="G2598" t="str">
            <v>PT PERTAMINA HULU ROKAN</v>
          </cell>
          <cell r="H2598">
            <v>0.51800000000000002</v>
          </cell>
          <cell r="K2598">
            <v>3940</v>
          </cell>
          <cell r="L2598" t="str">
            <v/>
          </cell>
          <cell r="N2598" t="str">
            <v/>
          </cell>
          <cell r="P2598" t="str">
            <v/>
          </cell>
          <cell r="Q2598">
            <v>0.24881919999999999</v>
          </cell>
          <cell r="R2598">
            <v>583.17020000000002</v>
          </cell>
          <cell r="S2598">
            <v>0.66234199999999999</v>
          </cell>
          <cell r="T2598">
            <v>0.92522669999999996</v>
          </cell>
          <cell r="U2598">
            <v>88.922090682751403</v>
          </cell>
          <cell r="V2598">
            <v>0.12004431582248987</v>
          </cell>
          <cell r="AA2598">
            <v>25.618760000000002</v>
          </cell>
          <cell r="AB2598">
            <v>148.20330000000001</v>
          </cell>
          <cell r="AC2598">
            <v>0.31073329999999999</v>
          </cell>
          <cell r="AD2598">
            <v>0.16095984939999999</v>
          </cell>
          <cell r="AE2598">
            <v>72.704729999999998</v>
          </cell>
          <cell r="AF2598">
            <v>898.96029999999996</v>
          </cell>
        </row>
        <row r="2599">
          <cell r="A2599" t="str">
            <v>TUNU - OPLL 2C1. Low Value</v>
          </cell>
          <cell r="B2599" t="str">
            <v>Gas</v>
          </cell>
          <cell r="C2599" t="str">
            <v>1. Low Value</v>
          </cell>
          <cell r="D2599" t="str">
            <v>TUNU - OPLL 2C</v>
          </cell>
          <cell r="E2599" t="str">
            <v>TUNU</v>
          </cell>
          <cell r="F2599" t="str">
            <v>E5. Development Unclarified</v>
          </cell>
          <cell r="G2599" t="str">
            <v>PT PERTAMINA HULU MAHAKAM</v>
          </cell>
          <cell r="H2599">
            <v>14487</v>
          </cell>
          <cell r="K2599">
            <v>10780</v>
          </cell>
          <cell r="L2599">
            <v>81.400000000000006</v>
          </cell>
          <cell r="M2599">
            <v>0.3</v>
          </cell>
          <cell r="N2599">
            <v>495</v>
          </cell>
          <cell r="P2599" t="str">
            <v/>
          </cell>
          <cell r="Q2599">
            <v>0.29970809999999998</v>
          </cell>
          <cell r="R2599">
            <v>483.32909999999998</v>
          </cell>
          <cell r="S2599">
            <v>0.80258969999999996</v>
          </cell>
          <cell r="T2599">
            <v>0.63086500000000001</v>
          </cell>
          <cell r="U2599">
            <v>73.345156531497793</v>
          </cell>
          <cell r="V2599">
            <v>9.9015543461856051E-2</v>
          </cell>
          <cell r="X2599">
            <v>190.08220331560267</v>
          </cell>
          <cell r="Y2599">
            <v>215.81012383172637</v>
          </cell>
          <cell r="Z2599">
            <v>127.73449295226446</v>
          </cell>
          <cell r="AA2599">
            <v>215.8092</v>
          </cell>
          <cell r="AB2599">
            <v>127.7341</v>
          </cell>
          <cell r="AC2599">
            <v>0.69903610000000005</v>
          </cell>
          <cell r="AD2599">
            <v>10126.9359807</v>
          </cell>
          <cell r="AE2599">
            <v>760.05340000000001</v>
          </cell>
          <cell r="AF2599">
            <v>190.09030000000001</v>
          </cell>
        </row>
        <row r="2600">
          <cell r="A2600" t="str">
            <v>TUNU - OPLL 2C2. Middle Value</v>
          </cell>
          <cell r="B2600" t="str">
            <v>Gas</v>
          </cell>
          <cell r="C2600" t="str">
            <v>2. Middle Value</v>
          </cell>
          <cell r="D2600" t="str">
            <v>TUNU - OPLL 2C</v>
          </cell>
          <cell r="E2600" t="str">
            <v>TUNU</v>
          </cell>
          <cell r="F2600" t="str">
            <v>E5. Development Unclarified</v>
          </cell>
          <cell r="G2600" t="str">
            <v>PT PERTAMINA HULU MAHAKAM</v>
          </cell>
          <cell r="H2600">
            <v>18882</v>
          </cell>
          <cell r="K2600">
            <v>10780</v>
          </cell>
          <cell r="L2600">
            <v>81.400000000000006</v>
          </cell>
          <cell r="M2600">
            <v>0.3</v>
          </cell>
          <cell r="N2600">
            <v>495</v>
          </cell>
          <cell r="P2600" t="str">
            <v/>
          </cell>
          <cell r="Q2600">
            <v>0.29970809999999998</v>
          </cell>
          <cell r="R2600">
            <v>483.32909999999998</v>
          </cell>
          <cell r="S2600">
            <v>0.80258969999999996</v>
          </cell>
          <cell r="T2600">
            <v>0.63086500000000001</v>
          </cell>
          <cell r="U2600">
            <v>73.345156531497793</v>
          </cell>
          <cell r="V2600">
            <v>9.9015543461856051E-2</v>
          </cell>
          <cell r="X2600">
            <v>190.08220331560267</v>
          </cell>
          <cell r="Y2600">
            <v>215.81012383172637</v>
          </cell>
          <cell r="Z2600">
            <v>127.73449295226446</v>
          </cell>
          <cell r="AA2600">
            <v>215.8092</v>
          </cell>
          <cell r="AB2600">
            <v>127.7341</v>
          </cell>
          <cell r="AC2600">
            <v>0.69903610000000005</v>
          </cell>
          <cell r="AD2600">
            <v>13199.1996402</v>
          </cell>
          <cell r="AE2600">
            <v>760.05340000000001</v>
          </cell>
          <cell r="AF2600">
            <v>190.09030000000001</v>
          </cell>
        </row>
        <row r="2601">
          <cell r="A2601" t="str">
            <v>TUNU - OPLL 2C3. High Value</v>
          </cell>
          <cell r="B2601" t="str">
            <v>Gas</v>
          </cell>
          <cell r="C2601" t="str">
            <v>3. High Value</v>
          </cell>
          <cell r="D2601" t="str">
            <v>TUNU - OPLL 2C</v>
          </cell>
          <cell r="E2601" t="str">
            <v>TUNU</v>
          </cell>
          <cell r="F2601" t="str">
            <v>E5. Development Unclarified</v>
          </cell>
          <cell r="G2601" t="str">
            <v>PT PERTAMINA HULU MAHAKAM</v>
          </cell>
          <cell r="H2601">
            <v>18882</v>
          </cell>
          <cell r="K2601">
            <v>10780</v>
          </cell>
          <cell r="L2601">
            <v>81.400000000000006</v>
          </cell>
          <cell r="M2601">
            <v>0.3</v>
          </cell>
          <cell r="N2601">
            <v>495</v>
          </cell>
          <cell r="P2601" t="str">
            <v/>
          </cell>
          <cell r="Q2601">
            <v>0.29970809999999998</v>
          </cell>
          <cell r="R2601">
            <v>483.32909999999998</v>
          </cell>
          <cell r="S2601">
            <v>0.80258969999999996</v>
          </cell>
          <cell r="T2601">
            <v>0.63086500000000001</v>
          </cell>
          <cell r="U2601">
            <v>73.345156531497793</v>
          </cell>
          <cell r="V2601">
            <v>9.9015543461856051E-2</v>
          </cell>
          <cell r="X2601">
            <v>190.08220331560267</v>
          </cell>
          <cell r="Y2601">
            <v>215.81012383172637</v>
          </cell>
          <cell r="Z2601">
            <v>127.73449295226446</v>
          </cell>
          <cell r="AA2601">
            <v>215.8092</v>
          </cell>
          <cell r="AB2601">
            <v>127.7341</v>
          </cell>
          <cell r="AC2601">
            <v>0.69903610000000005</v>
          </cell>
          <cell r="AD2601">
            <v>13199.1996402</v>
          </cell>
          <cell r="AE2601">
            <v>760.05340000000001</v>
          </cell>
          <cell r="AF2601">
            <v>190.09030000000001</v>
          </cell>
        </row>
        <row r="2602">
          <cell r="A2602" t="str">
            <v>TUBA OBI EAST - BASE1. Low Value</v>
          </cell>
          <cell r="B2602" t="str">
            <v>Oil-Gas</v>
          </cell>
          <cell r="C2602" t="str">
            <v>1. Low Value</v>
          </cell>
          <cell r="D2602" t="str">
            <v>TUBA OBI EAST - BASE</v>
          </cell>
          <cell r="E2602" t="str">
            <v>TUBA OBI EAST</v>
          </cell>
          <cell r="F2602" t="str">
            <v>E1. Production on Hold</v>
          </cell>
          <cell r="G2602" t="str">
            <v>PT PERTAMINA EP</v>
          </cell>
          <cell r="H2602">
            <v>129.58500000000001</v>
          </cell>
          <cell r="K2602">
            <v>5100</v>
          </cell>
          <cell r="L2602" t="str">
            <v/>
          </cell>
          <cell r="N2602" t="str">
            <v/>
          </cell>
          <cell r="P2602" t="str">
            <v/>
          </cell>
          <cell r="Q2602">
            <v>0.1957142</v>
          </cell>
          <cell r="R2602">
            <v>117.0372</v>
          </cell>
          <cell r="S2602">
            <v>0.57616999999999996</v>
          </cell>
          <cell r="T2602">
            <v>0.82980259999999995</v>
          </cell>
          <cell r="U2602">
            <v>10.951451724597844</v>
          </cell>
          <cell r="V2602">
            <v>1.4784397436545934E-2</v>
          </cell>
          <cell r="AA2602">
            <v>203.48560000000001</v>
          </cell>
          <cell r="AB2602">
            <v>115.42149999999999</v>
          </cell>
          <cell r="AC2602">
            <v>0.29311710000000002</v>
          </cell>
          <cell r="AD2602">
            <v>37.983579403500002</v>
          </cell>
          <cell r="AE2602">
            <v>2.8635109999999999</v>
          </cell>
          <cell r="AF2602">
            <v>211.9443</v>
          </cell>
        </row>
        <row r="2603">
          <cell r="A2603" t="str">
            <v>TUBA OBI EAST - BASE2. Middle Value</v>
          </cell>
          <cell r="B2603" t="str">
            <v>Oil-Gas</v>
          </cell>
          <cell r="C2603" t="str">
            <v>2. Middle Value</v>
          </cell>
          <cell r="D2603" t="str">
            <v>TUBA OBI EAST - BASE</v>
          </cell>
          <cell r="E2603" t="str">
            <v>TUBA OBI EAST</v>
          </cell>
          <cell r="F2603" t="str">
            <v>E1. Production on Hold</v>
          </cell>
          <cell r="G2603" t="str">
            <v>PT PERTAMINA EP</v>
          </cell>
          <cell r="H2603">
            <v>192.35300000000001</v>
          </cell>
          <cell r="K2603">
            <v>5100</v>
          </cell>
          <cell r="L2603" t="str">
            <v/>
          </cell>
          <cell r="N2603" t="str">
            <v/>
          </cell>
          <cell r="P2603" t="str">
            <v/>
          </cell>
          <cell r="Q2603">
            <v>0.1957142</v>
          </cell>
          <cell r="R2603">
            <v>117.0372</v>
          </cell>
          <cell r="S2603">
            <v>0.57616999999999996</v>
          </cell>
          <cell r="T2603">
            <v>0.82980259999999995</v>
          </cell>
          <cell r="U2603">
            <v>10.951451724597844</v>
          </cell>
          <cell r="V2603">
            <v>1.4784397436545934E-2</v>
          </cell>
          <cell r="AA2603">
            <v>203.48560000000001</v>
          </cell>
          <cell r="AB2603">
            <v>115.42149999999999</v>
          </cell>
          <cell r="AC2603">
            <v>0.29311710000000002</v>
          </cell>
          <cell r="AD2603">
            <v>56.381953536300003</v>
          </cell>
          <cell r="AE2603">
            <v>2.8635109999999999</v>
          </cell>
          <cell r="AF2603">
            <v>211.9443</v>
          </cell>
        </row>
        <row r="2604">
          <cell r="A2604" t="str">
            <v>TUBA OBI EAST - BASE3. High Value</v>
          </cell>
          <cell r="B2604" t="str">
            <v>Oil-Gas</v>
          </cell>
          <cell r="C2604" t="str">
            <v>3. High Value</v>
          </cell>
          <cell r="D2604" t="str">
            <v>TUBA OBI EAST - BASE</v>
          </cell>
          <cell r="E2604" t="str">
            <v>TUBA OBI EAST</v>
          </cell>
          <cell r="F2604" t="str">
            <v>E1. Production on Hold</v>
          </cell>
          <cell r="G2604" t="str">
            <v>PT PERTAMINA EP</v>
          </cell>
          <cell r="H2604">
            <v>192.35300000000001</v>
          </cell>
          <cell r="K2604">
            <v>5100</v>
          </cell>
          <cell r="L2604" t="str">
            <v/>
          </cell>
          <cell r="N2604" t="str">
            <v/>
          </cell>
          <cell r="P2604" t="str">
            <v/>
          </cell>
          <cell r="Q2604">
            <v>0.1957142</v>
          </cell>
          <cell r="R2604">
            <v>117.0372</v>
          </cell>
          <cell r="S2604">
            <v>0.57616999999999996</v>
          </cell>
          <cell r="T2604">
            <v>0.82980259999999995</v>
          </cell>
          <cell r="U2604">
            <v>10.951451724597844</v>
          </cell>
          <cell r="V2604">
            <v>1.4784397436545934E-2</v>
          </cell>
          <cell r="AA2604">
            <v>203.48560000000001</v>
          </cell>
          <cell r="AB2604">
            <v>115.42149999999999</v>
          </cell>
          <cell r="AC2604">
            <v>0.29311710000000002</v>
          </cell>
          <cell r="AD2604">
            <v>56.381953536300003</v>
          </cell>
          <cell r="AE2604">
            <v>2.8635109999999999</v>
          </cell>
          <cell r="AF2604">
            <v>211.9443</v>
          </cell>
        </row>
        <row r="2605">
          <cell r="A2605" t="str">
            <v>BADIK - BASE1. Low Value</v>
          </cell>
          <cell r="B2605" t="str">
            <v>Oil-Gas</v>
          </cell>
          <cell r="C2605" t="str">
            <v>1. Low Value</v>
          </cell>
          <cell r="D2605" t="str">
            <v>BADIK - BASE</v>
          </cell>
          <cell r="E2605" t="str">
            <v>BADIK</v>
          </cell>
          <cell r="F2605" t="str">
            <v>E5. Development Unclarified</v>
          </cell>
          <cell r="G2605" t="str">
            <v>PHE NUNUKAN CO.</v>
          </cell>
          <cell r="H2605">
            <v>27.18</v>
          </cell>
          <cell r="K2605">
            <v>8500</v>
          </cell>
          <cell r="L2605" t="str">
            <v/>
          </cell>
          <cell r="M2605">
            <v>0.25</v>
          </cell>
          <cell r="N2605">
            <v>865</v>
          </cell>
          <cell r="P2605" t="str">
            <v/>
          </cell>
          <cell r="Q2605">
            <v>0.24540190000000001</v>
          </cell>
          <cell r="R2605">
            <v>861.96479999999997</v>
          </cell>
          <cell r="S2605">
            <v>0.73101830000000001</v>
          </cell>
          <cell r="T2605">
            <v>0.65166800000000003</v>
          </cell>
          <cell r="U2605">
            <v>100.76787412345546</v>
          </cell>
          <cell r="V2605">
            <v>0.13603605598067009</v>
          </cell>
          <cell r="Y2605">
            <v>155.22039159107584</v>
          </cell>
          <cell r="Z2605">
            <v>100.06396026137706</v>
          </cell>
          <cell r="AA2605">
            <v>155.3056</v>
          </cell>
          <cell r="AB2605">
            <v>99.556359999999998</v>
          </cell>
          <cell r="AC2605">
            <v>0.2412501</v>
          </cell>
          <cell r="AD2605">
            <v>6.5571777180000002</v>
          </cell>
          <cell r="AE2605">
            <v>14.425520000000001</v>
          </cell>
          <cell r="AF2605">
            <v>55.044699999999999</v>
          </cell>
        </row>
        <row r="2606">
          <cell r="A2606" t="str">
            <v>BADIK - BASE2. Middle Value</v>
          </cell>
          <cell r="B2606" t="str">
            <v>Oil-Gas</v>
          </cell>
          <cell r="C2606" t="str">
            <v>2. Middle Value</v>
          </cell>
          <cell r="D2606" t="str">
            <v>BADIK - BASE</v>
          </cell>
          <cell r="E2606" t="str">
            <v>BADIK</v>
          </cell>
          <cell r="F2606" t="str">
            <v>E5. Development Unclarified</v>
          </cell>
          <cell r="G2606" t="str">
            <v>PHE NUNUKAN CO.</v>
          </cell>
          <cell r="H2606">
            <v>215.46</v>
          </cell>
          <cell r="K2606">
            <v>8500</v>
          </cell>
          <cell r="L2606" t="str">
            <v/>
          </cell>
          <cell r="M2606">
            <v>0.25</v>
          </cell>
          <cell r="N2606">
            <v>865</v>
          </cell>
          <cell r="P2606" t="str">
            <v/>
          </cell>
          <cell r="Q2606">
            <v>0.24540190000000001</v>
          </cell>
          <cell r="R2606">
            <v>861.96479999999997</v>
          </cell>
          <cell r="S2606">
            <v>0.73101830000000001</v>
          </cell>
          <cell r="T2606">
            <v>0.65166800000000003</v>
          </cell>
          <cell r="U2606">
            <v>100.76787412345546</v>
          </cell>
          <cell r="V2606">
            <v>0.13603605598067009</v>
          </cell>
          <cell r="Y2606">
            <v>155.22039159107584</v>
          </cell>
          <cell r="Z2606">
            <v>100.06396026137706</v>
          </cell>
          <cell r="AA2606">
            <v>155.3056</v>
          </cell>
          <cell r="AB2606">
            <v>99.556359999999998</v>
          </cell>
          <cell r="AC2606">
            <v>0.2412501</v>
          </cell>
          <cell r="AD2606">
            <v>51.979746546000001</v>
          </cell>
          <cell r="AE2606">
            <v>14.425520000000001</v>
          </cell>
          <cell r="AF2606">
            <v>55.044699999999999</v>
          </cell>
        </row>
        <row r="2607">
          <cell r="A2607" t="str">
            <v>BADIK - BASE3. High Value</v>
          </cell>
          <cell r="B2607" t="str">
            <v>Oil-Gas</v>
          </cell>
          <cell r="C2607" t="str">
            <v>3. High Value</v>
          </cell>
          <cell r="D2607" t="str">
            <v>BADIK - BASE</v>
          </cell>
          <cell r="E2607" t="str">
            <v>BADIK</v>
          </cell>
          <cell r="F2607" t="str">
            <v>E5. Development Unclarified</v>
          </cell>
          <cell r="G2607" t="str">
            <v>PHE NUNUKAN CO.</v>
          </cell>
          <cell r="H2607">
            <v>215.46</v>
          </cell>
          <cell r="K2607">
            <v>8500</v>
          </cell>
          <cell r="L2607" t="str">
            <v/>
          </cell>
          <cell r="M2607">
            <v>0.25</v>
          </cell>
          <cell r="N2607">
            <v>865</v>
          </cell>
          <cell r="P2607" t="str">
            <v/>
          </cell>
          <cell r="Q2607">
            <v>0.24540190000000001</v>
          </cell>
          <cell r="R2607">
            <v>861.96479999999997</v>
          </cell>
          <cell r="S2607">
            <v>0.73101830000000001</v>
          </cell>
          <cell r="T2607">
            <v>0.65166800000000003</v>
          </cell>
          <cell r="U2607">
            <v>100.76787412345546</v>
          </cell>
          <cell r="V2607">
            <v>0.13603605598067009</v>
          </cell>
          <cell r="Y2607">
            <v>155.22039159107584</v>
          </cell>
          <cell r="Z2607">
            <v>100.06396026137706</v>
          </cell>
          <cell r="AA2607">
            <v>155.3056</v>
          </cell>
          <cell r="AB2607">
            <v>99.556359999999998</v>
          </cell>
          <cell r="AC2607">
            <v>0.2412501</v>
          </cell>
          <cell r="AD2607">
            <v>51.979746546000001</v>
          </cell>
          <cell r="AE2607">
            <v>14.425520000000001</v>
          </cell>
          <cell r="AF2607">
            <v>55.044699999999999</v>
          </cell>
        </row>
        <row r="2608">
          <cell r="A2608" t="str">
            <v>WEST BADIK - BASE1. Low Value</v>
          </cell>
          <cell r="B2608" t="str">
            <v>Oil-Gas</v>
          </cell>
          <cell r="C2608" t="str">
            <v>1. Low Value</v>
          </cell>
          <cell r="D2608" t="str">
            <v>WEST BADIK - BASE</v>
          </cell>
          <cell r="E2608" t="str">
            <v>WEST BADIK</v>
          </cell>
          <cell r="F2608" t="str">
            <v>E5. Development Unclarified</v>
          </cell>
          <cell r="G2608" t="str">
            <v>PHE NUNUKAN CO.</v>
          </cell>
          <cell r="H2608">
            <v>25.32</v>
          </cell>
          <cell r="K2608">
            <v>6000</v>
          </cell>
          <cell r="L2608" t="str">
            <v/>
          </cell>
          <cell r="M2608">
            <v>0.25</v>
          </cell>
          <cell r="N2608">
            <v>865</v>
          </cell>
          <cell r="P2608" t="str">
            <v/>
          </cell>
          <cell r="Q2608">
            <v>0.24364189999999999</v>
          </cell>
          <cell r="R2608">
            <v>752.27639999999997</v>
          </cell>
          <cell r="S2608">
            <v>0.85149140000000001</v>
          </cell>
          <cell r="T2608">
            <v>0.65735089999999996</v>
          </cell>
          <cell r="U2608">
            <v>102.59045195060526</v>
          </cell>
          <cell r="V2608">
            <v>0.13849652566388995</v>
          </cell>
          <cell r="AA2608">
            <v>125.99930000000001</v>
          </cell>
          <cell r="AB2608">
            <v>154.17179999999999</v>
          </cell>
          <cell r="AC2608">
            <v>0.30786019999999997</v>
          </cell>
          <cell r="AD2608">
            <v>7.7950202639999997</v>
          </cell>
          <cell r="AE2608">
            <v>48.023130000000002</v>
          </cell>
          <cell r="AF2608">
            <v>386.31220000000002</v>
          </cell>
        </row>
        <row r="2609">
          <cell r="A2609" t="str">
            <v>WEST BADIK - BASE2. Middle Value</v>
          </cell>
          <cell r="B2609" t="str">
            <v>Oil-Gas</v>
          </cell>
          <cell r="C2609" t="str">
            <v>2. Middle Value</v>
          </cell>
          <cell r="D2609" t="str">
            <v>WEST BADIK - BASE</v>
          </cell>
          <cell r="E2609" t="str">
            <v>WEST BADIK</v>
          </cell>
          <cell r="F2609" t="str">
            <v>E5. Development Unclarified</v>
          </cell>
          <cell r="G2609" t="str">
            <v>PHE NUNUKAN CO.</v>
          </cell>
          <cell r="H2609">
            <v>64.78</v>
          </cell>
          <cell r="K2609">
            <v>6000</v>
          </cell>
          <cell r="L2609" t="str">
            <v/>
          </cell>
          <cell r="M2609">
            <v>0.25</v>
          </cell>
          <cell r="N2609">
            <v>865</v>
          </cell>
          <cell r="P2609" t="str">
            <v/>
          </cell>
          <cell r="Q2609">
            <v>0.24364189999999999</v>
          </cell>
          <cell r="R2609">
            <v>752.27639999999997</v>
          </cell>
          <cell r="S2609">
            <v>0.85149140000000001</v>
          </cell>
          <cell r="T2609">
            <v>0.65735089999999996</v>
          </cell>
          <cell r="U2609">
            <v>102.59045195060526</v>
          </cell>
          <cell r="V2609">
            <v>0.13849652566388995</v>
          </cell>
          <cell r="AA2609">
            <v>125.99930000000001</v>
          </cell>
          <cell r="AB2609">
            <v>154.17179999999999</v>
          </cell>
          <cell r="AC2609">
            <v>0.30786019999999997</v>
          </cell>
          <cell r="AD2609">
            <v>19.943183756</v>
          </cell>
          <cell r="AE2609">
            <v>48.023130000000002</v>
          </cell>
          <cell r="AF2609">
            <v>386.31220000000002</v>
          </cell>
        </row>
        <row r="2610">
          <cell r="A2610" t="str">
            <v>WEST BADIK - BASE3. High Value</v>
          </cell>
          <cell r="B2610" t="str">
            <v>Oil-Gas</v>
          </cell>
          <cell r="C2610" t="str">
            <v>3. High Value</v>
          </cell>
          <cell r="D2610" t="str">
            <v>WEST BADIK - BASE</v>
          </cell>
          <cell r="E2610" t="str">
            <v>WEST BADIK</v>
          </cell>
          <cell r="F2610" t="str">
            <v>E5. Development Unclarified</v>
          </cell>
          <cell r="G2610" t="str">
            <v>PHE NUNUKAN CO.</v>
          </cell>
          <cell r="H2610">
            <v>64.78</v>
          </cell>
          <cell r="K2610">
            <v>6000</v>
          </cell>
          <cell r="L2610" t="str">
            <v/>
          </cell>
          <cell r="M2610">
            <v>0.25</v>
          </cell>
          <cell r="N2610">
            <v>865</v>
          </cell>
          <cell r="P2610" t="str">
            <v/>
          </cell>
          <cell r="Q2610">
            <v>0.24364189999999999</v>
          </cell>
          <cell r="R2610">
            <v>752.27639999999997</v>
          </cell>
          <cell r="S2610">
            <v>0.85149140000000001</v>
          </cell>
          <cell r="T2610">
            <v>0.65735089999999996</v>
          </cell>
          <cell r="U2610">
            <v>102.59045195060526</v>
          </cell>
          <cell r="V2610">
            <v>0.13849652566388995</v>
          </cell>
          <cell r="AA2610">
            <v>125.99930000000001</v>
          </cell>
          <cell r="AB2610">
            <v>154.17179999999999</v>
          </cell>
          <cell r="AC2610">
            <v>0.30786019999999997</v>
          </cell>
          <cell r="AD2610">
            <v>19.943183756</v>
          </cell>
          <cell r="AE2610">
            <v>48.023130000000002</v>
          </cell>
          <cell r="AF2610">
            <v>386.31220000000002</v>
          </cell>
        </row>
        <row r="2611">
          <cell r="A2611" t="str">
            <v>GEHEM UNITISASI RAPAK1. Low Value</v>
          </cell>
          <cell r="B2611" t="str">
            <v>Gas</v>
          </cell>
          <cell r="C2611" t="str">
            <v>1. Low Value</v>
          </cell>
          <cell r="D2611" t="str">
            <v>GEHEM UNITISASI RAPAK</v>
          </cell>
          <cell r="E2611" t="str">
            <v>GEHEM</v>
          </cell>
          <cell r="F2611" t="str">
            <v>E5. Development Unclarified</v>
          </cell>
          <cell r="G2611" t="str">
            <v>CHEVRON RAPAK LTD.</v>
          </cell>
          <cell r="H2611">
            <v>611</v>
          </cell>
          <cell r="K2611">
            <v>10000</v>
          </cell>
          <cell r="L2611" t="str">
            <v/>
          </cell>
          <cell r="N2611" t="str">
            <v/>
          </cell>
          <cell r="P2611" t="str">
            <v/>
          </cell>
          <cell r="Q2611">
            <v>0.15524019999999999</v>
          </cell>
          <cell r="R2611">
            <v>253.52189999999999</v>
          </cell>
          <cell r="S2611">
            <v>0.77544570000000002</v>
          </cell>
          <cell r="T2611">
            <v>0.80343279999999995</v>
          </cell>
          <cell r="U2611">
            <v>24.520008950967227</v>
          </cell>
          <cell r="V2611">
            <v>3.3101872390536913E-2</v>
          </cell>
          <cell r="X2611">
            <v>687.43456361281164</v>
          </cell>
          <cell r="Y2611">
            <v>431.68398875723665</v>
          </cell>
          <cell r="Z2611">
            <v>381.06279251032129</v>
          </cell>
          <cell r="AA2611">
            <v>158.19669999999999</v>
          </cell>
          <cell r="AB2611">
            <v>22.837980000000002</v>
          </cell>
          <cell r="AC2611">
            <v>0.7507916</v>
          </cell>
          <cell r="AD2611">
            <v>458.73366759999999</v>
          </cell>
          <cell r="AE2611">
            <v>69.430419999999998</v>
          </cell>
          <cell r="AF2611">
            <v>171.89</v>
          </cell>
        </row>
        <row r="2612">
          <cell r="A2612" t="str">
            <v>GEHEM UNITISASI RAPAK2. Middle Value</v>
          </cell>
          <cell r="B2612" t="str">
            <v>Gas</v>
          </cell>
          <cell r="C2612" t="str">
            <v>2. Middle Value</v>
          </cell>
          <cell r="D2612" t="str">
            <v>GEHEM UNITISASI RAPAK</v>
          </cell>
          <cell r="E2612" t="str">
            <v>GEHEM</v>
          </cell>
          <cell r="F2612" t="str">
            <v>E5. Development Unclarified</v>
          </cell>
          <cell r="G2612" t="str">
            <v>CHEVRON RAPAK LTD.</v>
          </cell>
          <cell r="H2612">
            <v>799</v>
          </cell>
          <cell r="K2612">
            <v>10000</v>
          </cell>
          <cell r="L2612" t="str">
            <v/>
          </cell>
          <cell r="N2612" t="str">
            <v/>
          </cell>
          <cell r="P2612" t="str">
            <v/>
          </cell>
          <cell r="Q2612">
            <v>0.15524019999999999</v>
          </cell>
          <cell r="R2612">
            <v>253.52189999999999</v>
          </cell>
          <cell r="S2612">
            <v>0.77544570000000002</v>
          </cell>
          <cell r="T2612">
            <v>0.80343279999999995</v>
          </cell>
          <cell r="U2612">
            <v>24.520008950967227</v>
          </cell>
          <cell r="V2612">
            <v>3.3101872390536913E-2</v>
          </cell>
          <cell r="X2612">
            <v>687.43456361281164</v>
          </cell>
          <cell r="Y2612">
            <v>431.68398875723665</v>
          </cell>
          <cell r="Z2612">
            <v>381.06279251032129</v>
          </cell>
          <cell r="AA2612">
            <v>158.19669999999999</v>
          </cell>
          <cell r="AB2612">
            <v>22.837980000000002</v>
          </cell>
          <cell r="AC2612">
            <v>0.7507916</v>
          </cell>
          <cell r="AD2612">
            <v>599.88248840000006</v>
          </cell>
          <cell r="AE2612">
            <v>69.430419999999998</v>
          </cell>
          <cell r="AF2612">
            <v>171.89</v>
          </cell>
        </row>
        <row r="2613">
          <cell r="A2613" t="str">
            <v>GEHEM UNITISASI RAPAK3. High Value</v>
          </cell>
          <cell r="B2613" t="str">
            <v>Gas</v>
          </cell>
          <cell r="C2613" t="str">
            <v>3. High Value</v>
          </cell>
          <cell r="D2613" t="str">
            <v>GEHEM UNITISASI RAPAK</v>
          </cell>
          <cell r="E2613" t="str">
            <v>GEHEM</v>
          </cell>
          <cell r="F2613" t="str">
            <v>E5. Development Unclarified</v>
          </cell>
          <cell r="G2613" t="str">
            <v>CHEVRON RAPAK LTD.</v>
          </cell>
          <cell r="H2613">
            <v>1016</v>
          </cell>
          <cell r="K2613">
            <v>10000</v>
          </cell>
          <cell r="L2613" t="str">
            <v/>
          </cell>
          <cell r="N2613" t="str">
            <v/>
          </cell>
          <cell r="P2613" t="str">
            <v/>
          </cell>
          <cell r="Q2613">
            <v>0.15524019999999999</v>
          </cell>
          <cell r="R2613">
            <v>253.52189999999999</v>
          </cell>
          <cell r="S2613">
            <v>0.77544570000000002</v>
          </cell>
          <cell r="T2613">
            <v>0.80343279999999995</v>
          </cell>
          <cell r="U2613">
            <v>24.520008950967227</v>
          </cell>
          <cell r="V2613">
            <v>3.3101872390536913E-2</v>
          </cell>
          <cell r="X2613">
            <v>687.43456361281164</v>
          </cell>
          <cell r="Y2613">
            <v>431.68398875723665</v>
          </cell>
          <cell r="Z2613">
            <v>381.06279251032129</v>
          </cell>
          <cell r="AA2613">
            <v>158.19669999999999</v>
          </cell>
          <cell r="AB2613">
            <v>22.837980000000002</v>
          </cell>
          <cell r="AC2613">
            <v>0.7507916</v>
          </cell>
          <cell r="AD2613">
            <v>762.80426560000001</v>
          </cell>
          <cell r="AE2613">
            <v>69.430419999999998</v>
          </cell>
          <cell r="AF2613">
            <v>171.89</v>
          </cell>
        </row>
        <row r="2614">
          <cell r="A2614" t="str">
            <v>PENGEMBANGAN LAPANGAN TUBA OBI EAST - POD1. Low Value</v>
          </cell>
          <cell r="B2614" t="str">
            <v>Oil-Gas</v>
          </cell>
          <cell r="C2614" t="str">
            <v>1. Low Value</v>
          </cell>
          <cell r="D2614" t="str">
            <v>PENGEMBANGAN LAPANGAN TUBA OBI EAST - POD</v>
          </cell>
          <cell r="E2614" t="str">
            <v>TUBA OBI EAST</v>
          </cell>
          <cell r="F2614" t="str">
            <v>E3. Justified for Development</v>
          </cell>
          <cell r="G2614" t="str">
            <v>PT PERTAMINA EP</v>
          </cell>
          <cell r="H2614">
            <v>129.58500000000001</v>
          </cell>
          <cell r="I2614">
            <v>1.5489999999999999</v>
          </cell>
          <cell r="K2614">
            <v>5100</v>
          </cell>
          <cell r="L2614" t="str">
            <v/>
          </cell>
          <cell r="N2614" t="str">
            <v/>
          </cell>
          <cell r="P2614" t="str">
            <v/>
          </cell>
          <cell r="Q2614">
            <v>0.1957142</v>
          </cell>
          <cell r="R2614">
            <v>117.0372</v>
          </cell>
          <cell r="S2614">
            <v>0.57616999999999996</v>
          </cell>
          <cell r="T2614">
            <v>0.82980259999999995</v>
          </cell>
          <cell r="U2614">
            <v>10.951451724597844</v>
          </cell>
          <cell r="V2614">
            <v>1.4784397436545934E-2</v>
          </cell>
          <cell r="AA2614">
            <v>203.48560000000001</v>
          </cell>
          <cell r="AB2614">
            <v>115.42149999999999</v>
          </cell>
          <cell r="AC2614">
            <v>0.29311710000000002</v>
          </cell>
          <cell r="AD2614">
            <v>37.983579403500002</v>
          </cell>
          <cell r="AE2614">
            <v>2.8635109999999999</v>
          </cell>
          <cell r="AF2614">
            <v>211.9443</v>
          </cell>
        </row>
        <row r="2615">
          <cell r="A2615" t="str">
            <v>PENGEMBANGAN LAPANGAN TUBA OBI EAST - POD2. Middle Value</v>
          </cell>
          <cell r="B2615" t="str">
            <v>Oil-Gas</v>
          </cell>
          <cell r="C2615" t="str">
            <v>2. Middle Value</v>
          </cell>
          <cell r="D2615" t="str">
            <v>PENGEMBANGAN LAPANGAN TUBA OBI EAST - POD</v>
          </cell>
          <cell r="E2615" t="str">
            <v>TUBA OBI EAST</v>
          </cell>
          <cell r="F2615" t="str">
            <v>E3. Justified for Development</v>
          </cell>
          <cell r="G2615" t="str">
            <v>PT PERTAMINA EP</v>
          </cell>
          <cell r="H2615">
            <v>192.35300000000001</v>
          </cell>
          <cell r="I2615">
            <v>1.5489999999999999</v>
          </cell>
          <cell r="K2615">
            <v>5100</v>
          </cell>
          <cell r="L2615" t="str">
            <v/>
          </cell>
          <cell r="N2615" t="str">
            <v/>
          </cell>
          <cell r="P2615" t="str">
            <v/>
          </cell>
          <cell r="Q2615">
            <v>0.1957142</v>
          </cell>
          <cell r="R2615">
            <v>117.0372</v>
          </cell>
          <cell r="S2615">
            <v>0.57616999999999996</v>
          </cell>
          <cell r="T2615">
            <v>0.82980259999999995</v>
          </cell>
          <cell r="U2615">
            <v>10.951451724597844</v>
          </cell>
          <cell r="V2615">
            <v>1.4784397436545934E-2</v>
          </cell>
          <cell r="AA2615">
            <v>203.48560000000001</v>
          </cell>
          <cell r="AB2615">
            <v>115.42149999999999</v>
          </cell>
          <cell r="AC2615">
            <v>0.29311710000000002</v>
          </cell>
          <cell r="AD2615">
            <v>56.381953536300003</v>
          </cell>
          <cell r="AE2615">
            <v>2.8635109999999999</v>
          </cell>
          <cell r="AF2615">
            <v>211.9443</v>
          </cell>
        </row>
        <row r="2616">
          <cell r="A2616" t="str">
            <v>PENGEMBANGAN LAPANGAN TUBA OBI EAST - POD3. High Value</v>
          </cell>
          <cell r="B2616" t="str">
            <v>Oil-Gas</v>
          </cell>
          <cell r="C2616" t="str">
            <v>3. High Value</v>
          </cell>
          <cell r="D2616" t="str">
            <v>PENGEMBANGAN LAPANGAN TUBA OBI EAST - POD</v>
          </cell>
          <cell r="E2616" t="str">
            <v>TUBA OBI EAST</v>
          </cell>
          <cell r="F2616" t="str">
            <v>E3. Justified for Development</v>
          </cell>
          <cell r="G2616" t="str">
            <v>PT PERTAMINA EP</v>
          </cell>
          <cell r="H2616">
            <v>192.35300000000001</v>
          </cell>
          <cell r="I2616">
            <v>1.5489999999999999</v>
          </cell>
          <cell r="K2616">
            <v>5100</v>
          </cell>
          <cell r="L2616" t="str">
            <v/>
          </cell>
          <cell r="N2616" t="str">
            <v/>
          </cell>
          <cell r="P2616" t="str">
            <v/>
          </cell>
          <cell r="Q2616">
            <v>0.1957142</v>
          </cell>
          <cell r="R2616">
            <v>117.0372</v>
          </cell>
          <cell r="S2616">
            <v>0.57616999999999996</v>
          </cell>
          <cell r="T2616">
            <v>0.82980259999999995</v>
          </cell>
          <cell r="U2616">
            <v>10.951451724597844</v>
          </cell>
          <cell r="V2616">
            <v>1.4784397436545934E-2</v>
          </cell>
          <cell r="AA2616">
            <v>203.48560000000001</v>
          </cell>
          <cell r="AB2616">
            <v>115.42149999999999</v>
          </cell>
          <cell r="AC2616">
            <v>0.29311710000000002</v>
          </cell>
          <cell r="AD2616">
            <v>56.381953536300003</v>
          </cell>
          <cell r="AE2616">
            <v>2.8635109999999999</v>
          </cell>
          <cell r="AF2616">
            <v>211.9443</v>
          </cell>
        </row>
        <row r="2617">
          <cell r="A2617" t="str">
            <v>TUNAS - BASE1. Low Value</v>
          </cell>
          <cell r="B2617" t="str">
            <v>Oil-Gas</v>
          </cell>
          <cell r="C2617" t="str">
            <v>1. Low Value</v>
          </cell>
          <cell r="D2617" t="str">
            <v>TUNAS - BASE</v>
          </cell>
          <cell r="E2617" t="str">
            <v>TUNAS</v>
          </cell>
          <cell r="F2617" t="str">
            <v>E7. Production Not Viable</v>
          </cell>
          <cell r="G2617" t="str">
            <v>PT PERTAMINA HULU ROKAN</v>
          </cell>
          <cell r="H2617">
            <v>3.2450000000000001</v>
          </cell>
          <cell r="K2617">
            <v>3093</v>
          </cell>
          <cell r="L2617" t="str">
            <v/>
          </cell>
          <cell r="N2617" t="str">
            <v/>
          </cell>
          <cell r="P2617" t="str">
            <v/>
          </cell>
          <cell r="Q2617">
            <v>0.17976120000000001</v>
          </cell>
          <cell r="R2617">
            <v>727.68039999999996</v>
          </cell>
          <cell r="S2617">
            <v>0.6982486</v>
          </cell>
          <cell r="T2617">
            <v>0.81928900000000004</v>
          </cell>
          <cell r="U2617">
            <v>74.831393644698352</v>
          </cell>
          <cell r="V2617">
            <v>0.1010219550974156</v>
          </cell>
          <cell r="AA2617">
            <v>70.579049999999995</v>
          </cell>
          <cell r="AB2617">
            <v>9.4990020000000008</v>
          </cell>
          <cell r="AC2617">
            <v>0.3045522</v>
          </cell>
          <cell r="AD2617">
            <v>0.98827188900000007</v>
          </cell>
          <cell r="AE2617">
            <v>1.7491110000000001</v>
          </cell>
          <cell r="AF2617">
            <v>37.606729999999999</v>
          </cell>
        </row>
        <row r="2618">
          <cell r="A2618" t="str">
            <v>TUNAS - BASE2. Middle Value</v>
          </cell>
          <cell r="B2618" t="str">
            <v>Oil-Gas</v>
          </cell>
          <cell r="C2618" t="str">
            <v>2. Middle Value</v>
          </cell>
          <cell r="D2618" t="str">
            <v>TUNAS - BASE</v>
          </cell>
          <cell r="E2618" t="str">
            <v>TUNAS</v>
          </cell>
          <cell r="F2618" t="str">
            <v>E7. Production Not Viable</v>
          </cell>
          <cell r="G2618" t="str">
            <v>PT PERTAMINA HULU ROKAN</v>
          </cell>
          <cell r="H2618">
            <v>3.2450000000000001</v>
          </cell>
          <cell r="K2618">
            <v>3093</v>
          </cell>
          <cell r="L2618" t="str">
            <v/>
          </cell>
          <cell r="N2618" t="str">
            <v/>
          </cell>
          <cell r="P2618" t="str">
            <v/>
          </cell>
          <cell r="Q2618">
            <v>0.17976120000000001</v>
          </cell>
          <cell r="R2618">
            <v>727.68039999999996</v>
          </cell>
          <cell r="S2618">
            <v>0.6982486</v>
          </cell>
          <cell r="T2618">
            <v>0.81928900000000004</v>
          </cell>
          <cell r="U2618">
            <v>74.831393644698352</v>
          </cell>
          <cell r="V2618">
            <v>0.1010219550974156</v>
          </cell>
          <cell r="AA2618">
            <v>70.579049999999995</v>
          </cell>
          <cell r="AB2618">
            <v>9.4990020000000008</v>
          </cell>
          <cell r="AC2618">
            <v>0.3045522</v>
          </cell>
          <cell r="AD2618">
            <v>0.98827188900000007</v>
          </cell>
          <cell r="AE2618">
            <v>1.7491110000000001</v>
          </cell>
          <cell r="AF2618">
            <v>37.606729999999999</v>
          </cell>
        </row>
        <row r="2619">
          <cell r="A2619" t="str">
            <v>TUNAS - BASE3. High Value</v>
          </cell>
          <cell r="B2619" t="str">
            <v>Oil-Gas</v>
          </cell>
          <cell r="C2619" t="str">
            <v>3. High Value</v>
          </cell>
          <cell r="D2619" t="str">
            <v>TUNAS - BASE</v>
          </cell>
          <cell r="E2619" t="str">
            <v>TUNAS</v>
          </cell>
          <cell r="F2619" t="str">
            <v>E7. Production Not Viable</v>
          </cell>
          <cell r="G2619" t="str">
            <v>PT PERTAMINA HULU ROKAN</v>
          </cell>
          <cell r="H2619">
            <v>3.2450000000000001</v>
          </cell>
          <cell r="K2619">
            <v>3093</v>
          </cell>
          <cell r="L2619" t="str">
            <v/>
          </cell>
          <cell r="N2619" t="str">
            <v/>
          </cell>
          <cell r="P2619" t="str">
            <v/>
          </cell>
          <cell r="Q2619">
            <v>0.17976120000000001</v>
          </cell>
          <cell r="R2619">
            <v>727.68039999999996</v>
          </cell>
          <cell r="S2619">
            <v>0.6982486</v>
          </cell>
          <cell r="T2619">
            <v>0.81928900000000004</v>
          </cell>
          <cell r="U2619">
            <v>74.831393644698352</v>
          </cell>
          <cell r="V2619">
            <v>0.1010219550974156</v>
          </cell>
          <cell r="AA2619">
            <v>70.579049999999995</v>
          </cell>
          <cell r="AB2619">
            <v>9.4990020000000008</v>
          </cell>
          <cell r="AC2619">
            <v>0.3045522</v>
          </cell>
          <cell r="AD2619">
            <v>0.98827188900000007</v>
          </cell>
          <cell r="AE2619">
            <v>1.7491110000000001</v>
          </cell>
          <cell r="AF2619">
            <v>37.606729999999999</v>
          </cell>
        </row>
        <row r="2620">
          <cell r="A2620" t="str">
            <v>UBI - BASE1. Low Value</v>
          </cell>
          <cell r="B2620" t="str">
            <v>Oil-Gas</v>
          </cell>
          <cell r="C2620" t="str">
            <v>1. Low Value</v>
          </cell>
          <cell r="D2620" t="str">
            <v>UBI - BASE</v>
          </cell>
          <cell r="E2620" t="str">
            <v>UBI</v>
          </cell>
          <cell r="F2620" t="str">
            <v>E0. On Production</v>
          </cell>
          <cell r="G2620" t="str">
            <v>PT PERTAMINA HULU ROKAN</v>
          </cell>
          <cell r="H2620">
            <v>11.547000000000001</v>
          </cell>
          <cell r="K2620">
            <v>4300</v>
          </cell>
          <cell r="L2620" t="str">
            <v/>
          </cell>
          <cell r="M2620">
            <v>0.25</v>
          </cell>
          <cell r="N2620" t="str">
            <v/>
          </cell>
          <cell r="P2620" t="str">
            <v/>
          </cell>
          <cell r="Q2620">
            <v>0.24933810000000001</v>
          </cell>
          <cell r="R2620">
            <v>296.33819999999997</v>
          </cell>
          <cell r="S2620">
            <v>0.50679810000000003</v>
          </cell>
          <cell r="T2620">
            <v>0.92522669999999996</v>
          </cell>
          <cell r="U2620">
            <v>34.646504055092123</v>
          </cell>
          <cell r="V2620">
            <v>4.6772583089315693E-2</v>
          </cell>
          <cell r="AA2620">
            <v>30.842949999999998</v>
          </cell>
          <cell r="AB2620">
            <v>63.78519</v>
          </cell>
          <cell r="AC2620">
            <v>0.25569900000000001</v>
          </cell>
          <cell r="AD2620">
            <v>2.9525563530000003</v>
          </cell>
          <cell r="AE2620">
            <v>2.0415990000000002</v>
          </cell>
          <cell r="AF2620">
            <v>147.1686</v>
          </cell>
        </row>
        <row r="2621">
          <cell r="A2621" t="str">
            <v>UBI - BASE2. Middle Value</v>
          </cell>
          <cell r="B2621" t="str">
            <v>Oil-Gas</v>
          </cell>
          <cell r="C2621" t="str">
            <v>2. Middle Value</v>
          </cell>
          <cell r="D2621" t="str">
            <v>UBI - BASE</v>
          </cell>
          <cell r="E2621" t="str">
            <v>UBI</v>
          </cell>
          <cell r="F2621" t="str">
            <v>E0. On Production</v>
          </cell>
          <cell r="G2621" t="str">
            <v>PT PERTAMINA HULU ROKAN</v>
          </cell>
          <cell r="H2621">
            <v>11.547000000000001</v>
          </cell>
          <cell r="K2621">
            <v>4300</v>
          </cell>
          <cell r="L2621" t="str">
            <v/>
          </cell>
          <cell r="M2621">
            <v>0.25</v>
          </cell>
          <cell r="N2621" t="str">
            <v/>
          </cell>
          <cell r="P2621" t="str">
            <v/>
          </cell>
          <cell r="Q2621">
            <v>0.24933810000000001</v>
          </cell>
          <cell r="R2621">
            <v>296.33819999999997</v>
          </cell>
          <cell r="S2621">
            <v>0.50679810000000003</v>
          </cell>
          <cell r="T2621">
            <v>0.92522669999999996</v>
          </cell>
          <cell r="U2621">
            <v>34.646504055092123</v>
          </cell>
          <cell r="V2621">
            <v>4.6772583089315693E-2</v>
          </cell>
          <cell r="AA2621">
            <v>30.842949999999998</v>
          </cell>
          <cell r="AB2621">
            <v>63.78519</v>
          </cell>
          <cell r="AC2621">
            <v>0.25569900000000001</v>
          </cell>
          <cell r="AD2621">
            <v>2.9525563530000003</v>
          </cell>
          <cell r="AE2621">
            <v>2.0415990000000002</v>
          </cell>
          <cell r="AF2621">
            <v>147.1686</v>
          </cell>
        </row>
        <row r="2622">
          <cell r="A2622" t="str">
            <v>UBI - BASE3. High Value</v>
          </cell>
          <cell r="B2622" t="str">
            <v>Oil-Gas</v>
          </cell>
          <cell r="C2622" t="str">
            <v>3. High Value</v>
          </cell>
          <cell r="D2622" t="str">
            <v>UBI - BASE</v>
          </cell>
          <cell r="E2622" t="str">
            <v>UBI</v>
          </cell>
          <cell r="F2622" t="str">
            <v>E0. On Production</v>
          </cell>
          <cell r="G2622" t="str">
            <v>PT PERTAMINA HULU ROKAN</v>
          </cell>
          <cell r="H2622">
            <v>11.547000000000001</v>
          </cell>
          <cell r="K2622">
            <v>4300</v>
          </cell>
          <cell r="L2622" t="str">
            <v/>
          </cell>
          <cell r="M2622">
            <v>0.25</v>
          </cell>
          <cell r="N2622" t="str">
            <v/>
          </cell>
          <cell r="P2622" t="str">
            <v/>
          </cell>
          <cell r="Q2622">
            <v>0.24933810000000001</v>
          </cell>
          <cell r="R2622">
            <v>296.33819999999997</v>
          </cell>
          <cell r="S2622">
            <v>0.50679810000000003</v>
          </cell>
          <cell r="T2622">
            <v>0.92522669999999996</v>
          </cell>
          <cell r="U2622">
            <v>34.646504055092123</v>
          </cell>
          <cell r="V2622">
            <v>4.6772583089315693E-2</v>
          </cell>
          <cell r="AA2622">
            <v>30.842949999999998</v>
          </cell>
          <cell r="AB2622">
            <v>63.78519</v>
          </cell>
          <cell r="AC2622">
            <v>0.25569900000000001</v>
          </cell>
          <cell r="AD2622">
            <v>2.9525563530000003</v>
          </cell>
          <cell r="AE2622">
            <v>2.0415990000000002</v>
          </cell>
          <cell r="AF2622">
            <v>147.1686</v>
          </cell>
        </row>
        <row r="2623">
          <cell r="A2623" t="str">
            <v>UDANG MAIN - BASE1. Low Value</v>
          </cell>
          <cell r="B2623" t="str">
            <v>Oil-Gas</v>
          </cell>
          <cell r="C2623" t="str">
            <v>1. Low Value</v>
          </cell>
          <cell r="D2623" t="str">
            <v>UDANG MAIN - BASE</v>
          </cell>
          <cell r="E2623" t="str">
            <v>UDANG MAIN</v>
          </cell>
          <cell r="F2623" t="str">
            <v>E4. Production Pending</v>
          </cell>
          <cell r="G2623" t="str">
            <v>PT PERTAMINA EP</v>
          </cell>
          <cell r="H2623">
            <v>33.69</v>
          </cell>
          <cell r="K2623">
            <v>5600</v>
          </cell>
          <cell r="L2623">
            <v>103.4</v>
          </cell>
          <cell r="M2623">
            <v>0.215</v>
          </cell>
          <cell r="N2623">
            <v>1000</v>
          </cell>
          <cell r="P2623" t="str">
            <v/>
          </cell>
          <cell r="Q2623">
            <v>0.20815520000000001</v>
          </cell>
          <cell r="R2623">
            <v>982.47109999999998</v>
          </cell>
          <cell r="S2623">
            <v>0.60508470000000003</v>
          </cell>
          <cell r="T2623">
            <v>0.6987447</v>
          </cell>
          <cell r="U2623">
            <v>86.465279009209311</v>
          </cell>
          <cell r="V2623">
            <v>0.11672763405994248</v>
          </cell>
          <cell r="AA2623">
            <v>20.125419999999998</v>
          </cell>
          <cell r="AB2623">
            <v>198.44110000000001</v>
          </cell>
          <cell r="AC2623">
            <v>0.32211620000000002</v>
          </cell>
          <cell r="AD2623">
            <v>10.852094778</v>
          </cell>
          <cell r="AE2623">
            <v>75.761989999999997</v>
          </cell>
          <cell r="AF2623">
            <v>953.95</v>
          </cell>
        </row>
        <row r="2624">
          <cell r="A2624" t="str">
            <v>UDANG MAIN - BASE2. Middle Value</v>
          </cell>
          <cell r="B2624" t="str">
            <v>Oil-Gas</v>
          </cell>
          <cell r="C2624" t="str">
            <v>2. Middle Value</v>
          </cell>
          <cell r="D2624" t="str">
            <v>UDANG MAIN - BASE</v>
          </cell>
          <cell r="E2624" t="str">
            <v>UDANG MAIN</v>
          </cell>
          <cell r="F2624" t="str">
            <v>E4. Production Pending</v>
          </cell>
          <cell r="G2624" t="str">
            <v>PT PERTAMINA EP</v>
          </cell>
          <cell r="H2624">
            <v>33.69</v>
          </cell>
          <cell r="K2624">
            <v>5600</v>
          </cell>
          <cell r="L2624">
            <v>103.4</v>
          </cell>
          <cell r="M2624">
            <v>0.215</v>
          </cell>
          <cell r="N2624">
            <v>1000</v>
          </cell>
          <cell r="P2624" t="str">
            <v/>
          </cell>
          <cell r="Q2624">
            <v>0.20815520000000001</v>
          </cell>
          <cell r="R2624">
            <v>982.47109999999998</v>
          </cell>
          <cell r="S2624">
            <v>0.60508470000000003</v>
          </cell>
          <cell r="T2624">
            <v>0.6987447</v>
          </cell>
          <cell r="U2624">
            <v>86.465279009209311</v>
          </cell>
          <cell r="V2624">
            <v>0.11672763405994248</v>
          </cell>
          <cell r="AA2624">
            <v>20.125419999999998</v>
          </cell>
          <cell r="AB2624">
            <v>198.44110000000001</v>
          </cell>
          <cell r="AC2624">
            <v>0.32211620000000002</v>
          </cell>
          <cell r="AD2624">
            <v>10.852094778</v>
          </cell>
          <cell r="AE2624">
            <v>75.761989999999997</v>
          </cell>
          <cell r="AF2624">
            <v>953.95</v>
          </cell>
        </row>
        <row r="2625">
          <cell r="A2625" t="str">
            <v>UDANG MAIN - BASE3. High Value</v>
          </cell>
          <cell r="B2625" t="str">
            <v>Oil-Gas</v>
          </cell>
          <cell r="C2625" t="str">
            <v>3. High Value</v>
          </cell>
          <cell r="D2625" t="str">
            <v>UDANG MAIN - BASE</v>
          </cell>
          <cell r="E2625" t="str">
            <v>UDANG MAIN</v>
          </cell>
          <cell r="F2625" t="str">
            <v>E4. Production Pending</v>
          </cell>
          <cell r="G2625" t="str">
            <v>PT PERTAMINA EP</v>
          </cell>
          <cell r="H2625">
            <v>42.491999999999997</v>
          </cell>
          <cell r="K2625">
            <v>5600</v>
          </cell>
          <cell r="L2625">
            <v>103.4</v>
          </cell>
          <cell r="M2625">
            <v>0.215</v>
          </cell>
          <cell r="N2625">
            <v>1000</v>
          </cell>
          <cell r="P2625" t="str">
            <v/>
          </cell>
          <cell r="Q2625">
            <v>0.20815520000000001</v>
          </cell>
          <cell r="R2625">
            <v>982.47109999999998</v>
          </cell>
          <cell r="S2625">
            <v>0.60508470000000003</v>
          </cell>
          <cell r="T2625">
            <v>0.6987447</v>
          </cell>
          <cell r="U2625">
            <v>86.465279009209311</v>
          </cell>
          <cell r="V2625">
            <v>0.11672763405994248</v>
          </cell>
          <cell r="AA2625">
            <v>20.125419999999998</v>
          </cell>
          <cell r="AB2625">
            <v>198.44110000000001</v>
          </cell>
          <cell r="AC2625">
            <v>0.32211620000000002</v>
          </cell>
          <cell r="AD2625">
            <v>13.6873615704</v>
          </cell>
          <cell r="AE2625">
            <v>75.761989999999997</v>
          </cell>
          <cell r="AF2625">
            <v>953.95</v>
          </cell>
        </row>
        <row r="2626">
          <cell r="A2626" t="str">
            <v>UJUNG PANGKAH - BASE1. Low Value</v>
          </cell>
          <cell r="B2626" t="str">
            <v>Oil-Gas</v>
          </cell>
          <cell r="C2626" t="str">
            <v>1. Low Value</v>
          </cell>
          <cell r="D2626" t="str">
            <v>UJUNG PANGKAH - BASE</v>
          </cell>
          <cell r="E2626" t="str">
            <v>UJUNG PANGKAH</v>
          </cell>
          <cell r="F2626" t="str">
            <v>E0. On Production</v>
          </cell>
          <cell r="G2626" t="str">
            <v>SAKA INDONESIA PANGKAH LTD.</v>
          </cell>
          <cell r="H2626">
            <v>397.76900000000001</v>
          </cell>
          <cell r="K2626">
            <v>4830</v>
          </cell>
          <cell r="L2626">
            <v>86.9</v>
          </cell>
          <cell r="M2626">
            <v>0.11</v>
          </cell>
          <cell r="N2626">
            <v>40</v>
          </cell>
          <cell r="O2626">
            <v>0</v>
          </cell>
          <cell r="P2626" t="str">
            <v/>
          </cell>
          <cell r="Q2626">
            <v>0.12539410000000001</v>
          </cell>
          <cell r="R2626">
            <v>81.847179999999994</v>
          </cell>
          <cell r="S2626">
            <v>0.66862390000000005</v>
          </cell>
          <cell r="T2626">
            <v>0.76972479999999999</v>
          </cell>
          <cell r="U2626">
            <v>5.2819975958126912</v>
          </cell>
          <cell r="V2626">
            <v>7.1306666622084373E-3</v>
          </cell>
          <cell r="X2626">
            <v>214.73787012086993</v>
          </cell>
          <cell r="Y2626">
            <v>184.43326291127013</v>
          </cell>
          <cell r="Z2626">
            <v>133.29028910944555</v>
          </cell>
          <cell r="AA2626">
            <v>184.57820000000001</v>
          </cell>
          <cell r="AB2626">
            <v>133.18440000000001</v>
          </cell>
          <cell r="AC2626">
            <v>0.40363070000000001</v>
          </cell>
          <cell r="AD2626">
            <v>160.55177990830001</v>
          </cell>
          <cell r="AE2626">
            <v>19.26641</v>
          </cell>
          <cell r="AF2626">
            <v>214.7577</v>
          </cell>
        </row>
        <row r="2627">
          <cell r="A2627" t="str">
            <v>UJUNG PANGKAH - BASE2. Middle Value</v>
          </cell>
          <cell r="B2627" t="str">
            <v>Oil-Gas</v>
          </cell>
          <cell r="C2627" t="str">
            <v>2. Middle Value</v>
          </cell>
          <cell r="D2627" t="str">
            <v>UJUNG PANGKAH - BASE</v>
          </cell>
          <cell r="E2627" t="str">
            <v>UJUNG PANGKAH</v>
          </cell>
          <cell r="F2627" t="str">
            <v>E0. On Production</v>
          </cell>
          <cell r="G2627" t="str">
            <v>SAKA INDONESIA PANGKAH LTD.</v>
          </cell>
          <cell r="H2627">
            <v>407.71199999999999</v>
          </cell>
          <cell r="K2627">
            <v>4830</v>
          </cell>
          <cell r="L2627">
            <v>86.9</v>
          </cell>
          <cell r="M2627">
            <v>0.11</v>
          </cell>
          <cell r="N2627">
            <v>40</v>
          </cell>
          <cell r="O2627">
            <v>0</v>
          </cell>
          <cell r="P2627" t="str">
            <v/>
          </cell>
          <cell r="Q2627">
            <v>0.12539410000000001</v>
          </cell>
          <cell r="R2627">
            <v>81.847179999999994</v>
          </cell>
          <cell r="S2627">
            <v>0.66862390000000005</v>
          </cell>
          <cell r="T2627">
            <v>0.76972479999999999</v>
          </cell>
          <cell r="U2627">
            <v>5.2819975958126912</v>
          </cell>
          <cell r="V2627">
            <v>7.1306666622084373E-3</v>
          </cell>
          <cell r="X2627">
            <v>214.73787012086993</v>
          </cell>
          <cell r="Y2627">
            <v>184.43326291127013</v>
          </cell>
          <cell r="Z2627">
            <v>133.29028910944555</v>
          </cell>
          <cell r="AA2627">
            <v>184.57820000000001</v>
          </cell>
          <cell r="AB2627">
            <v>133.18440000000001</v>
          </cell>
          <cell r="AC2627">
            <v>0.40363070000000001</v>
          </cell>
          <cell r="AD2627">
            <v>164.56507995839999</v>
          </cell>
          <cell r="AE2627">
            <v>19.26641</v>
          </cell>
          <cell r="AF2627">
            <v>214.7577</v>
          </cell>
        </row>
        <row r="2628">
          <cell r="A2628" t="str">
            <v>UJUNG PANGKAH - BASE3. High Value</v>
          </cell>
          <cell r="B2628" t="str">
            <v>Oil-Gas</v>
          </cell>
          <cell r="C2628" t="str">
            <v>3. High Value</v>
          </cell>
          <cell r="D2628" t="str">
            <v>UJUNG PANGKAH - BASE</v>
          </cell>
          <cell r="E2628" t="str">
            <v>UJUNG PANGKAH</v>
          </cell>
          <cell r="F2628" t="str">
            <v>E0. On Production</v>
          </cell>
          <cell r="G2628" t="str">
            <v>SAKA INDONESIA PANGKAH LTD.</v>
          </cell>
          <cell r="H2628">
            <v>421.66699999999997</v>
          </cell>
          <cell r="K2628">
            <v>4830</v>
          </cell>
          <cell r="L2628">
            <v>86.9</v>
          </cell>
          <cell r="M2628">
            <v>0.11</v>
          </cell>
          <cell r="N2628">
            <v>40</v>
          </cell>
          <cell r="O2628">
            <v>0</v>
          </cell>
          <cell r="P2628" t="str">
            <v/>
          </cell>
          <cell r="Q2628">
            <v>0.12539410000000001</v>
          </cell>
          <cell r="R2628">
            <v>81.847179999999994</v>
          </cell>
          <cell r="S2628">
            <v>0.66862390000000005</v>
          </cell>
          <cell r="T2628">
            <v>0.76972479999999999</v>
          </cell>
          <cell r="U2628">
            <v>5.2819975958126912</v>
          </cell>
          <cell r="V2628">
            <v>7.1306666622084373E-3</v>
          </cell>
          <cell r="X2628">
            <v>214.73787012086993</v>
          </cell>
          <cell r="Y2628">
            <v>184.43326291127013</v>
          </cell>
          <cell r="Z2628">
            <v>133.29028910944555</v>
          </cell>
          <cell r="AA2628">
            <v>184.57820000000001</v>
          </cell>
          <cell r="AB2628">
            <v>133.18440000000001</v>
          </cell>
          <cell r="AC2628">
            <v>0.40363070000000001</v>
          </cell>
          <cell r="AD2628">
            <v>170.1977463769</v>
          </cell>
          <cell r="AE2628">
            <v>19.26641</v>
          </cell>
          <cell r="AF2628">
            <v>214.7577</v>
          </cell>
        </row>
        <row r="2629">
          <cell r="A2629" t="str">
            <v>UK - BASE1. Low Value</v>
          </cell>
          <cell r="B2629" t="str">
            <v>Oil-Gas</v>
          </cell>
          <cell r="C2629" t="str">
            <v>1. Low Value</v>
          </cell>
          <cell r="D2629" t="str">
            <v>UK - BASE</v>
          </cell>
          <cell r="E2629" t="str">
            <v>UK</v>
          </cell>
          <cell r="F2629" t="str">
            <v>X0. Development Pending</v>
          </cell>
          <cell r="G2629" t="str">
            <v>PT PERTAMINA HULU ENERGI OFFSHORE NORTH WEST JAVA</v>
          </cell>
          <cell r="H2629">
            <v>7.5</v>
          </cell>
          <cell r="K2629">
            <v>3500</v>
          </cell>
          <cell r="L2629">
            <v>84.15</v>
          </cell>
          <cell r="Q2629">
            <v>0.25334129999999999</v>
          </cell>
          <cell r="R2629">
            <v>765.83090000000004</v>
          </cell>
          <cell r="S2629">
            <v>0.40166859999999999</v>
          </cell>
          <cell r="T2629">
            <v>0.88482079999999996</v>
          </cell>
          <cell r="U2629">
            <v>68.954416226390578</v>
          </cell>
          <cell r="V2629">
            <v>9.3088069064506257E-2</v>
          </cell>
          <cell r="AA2629">
            <v>19.638860000000001</v>
          </cell>
          <cell r="AB2629">
            <v>6.5446210000000002</v>
          </cell>
          <cell r="AC2629">
            <v>0.32556879999999999</v>
          </cell>
          <cell r="AD2629">
            <v>2.4417659999999999</v>
          </cell>
          <cell r="AE2629">
            <v>12.96396</v>
          </cell>
          <cell r="AF2629">
            <v>19.31165</v>
          </cell>
        </row>
        <row r="2630">
          <cell r="A2630" t="str">
            <v>UK - BASE2. Middle Value</v>
          </cell>
          <cell r="B2630" t="str">
            <v>Oil-Gas</v>
          </cell>
          <cell r="C2630" t="str">
            <v>2. Middle Value</v>
          </cell>
          <cell r="D2630" t="str">
            <v>UK - BASE</v>
          </cell>
          <cell r="E2630" t="str">
            <v>UK</v>
          </cell>
          <cell r="F2630" t="str">
            <v>X0. Development Pending</v>
          </cell>
          <cell r="G2630" t="str">
            <v>PT PERTAMINA HULU ENERGI OFFSHORE NORTH WEST JAVA</v>
          </cell>
          <cell r="H2630">
            <v>9</v>
          </cell>
          <cell r="K2630">
            <v>3500</v>
          </cell>
          <cell r="L2630">
            <v>84.15</v>
          </cell>
          <cell r="Q2630">
            <v>0.25334129999999999</v>
          </cell>
          <cell r="R2630">
            <v>765.83090000000004</v>
          </cell>
          <cell r="S2630">
            <v>0.40166859999999999</v>
          </cell>
          <cell r="T2630">
            <v>0.88482079999999996</v>
          </cell>
          <cell r="U2630">
            <v>68.954416226390578</v>
          </cell>
          <cell r="V2630">
            <v>9.3088069064506257E-2</v>
          </cell>
          <cell r="AA2630">
            <v>19.638860000000001</v>
          </cell>
          <cell r="AB2630">
            <v>6.5446210000000002</v>
          </cell>
          <cell r="AC2630">
            <v>0.32556879999999999</v>
          </cell>
          <cell r="AD2630">
            <v>2.9301192</v>
          </cell>
          <cell r="AE2630">
            <v>12.96396</v>
          </cell>
          <cell r="AF2630">
            <v>19.31165</v>
          </cell>
        </row>
        <row r="2631">
          <cell r="A2631" t="str">
            <v>UK - BASE3. High Value</v>
          </cell>
          <cell r="B2631" t="str">
            <v>Oil-Gas</v>
          </cell>
          <cell r="C2631" t="str">
            <v>3. High Value</v>
          </cell>
          <cell r="D2631" t="str">
            <v>UK - BASE</v>
          </cell>
          <cell r="E2631" t="str">
            <v>UK</v>
          </cell>
          <cell r="F2631" t="str">
            <v>X0. Development Pending</v>
          </cell>
          <cell r="G2631" t="str">
            <v>PT PERTAMINA HULU ENERGI OFFSHORE NORTH WEST JAVA</v>
          </cell>
          <cell r="H2631">
            <v>24.8</v>
          </cell>
          <cell r="K2631">
            <v>3500</v>
          </cell>
          <cell r="L2631">
            <v>84.15</v>
          </cell>
          <cell r="Q2631">
            <v>0.25334129999999999</v>
          </cell>
          <cell r="R2631">
            <v>765.83090000000004</v>
          </cell>
          <cell r="S2631">
            <v>0.40166859999999999</v>
          </cell>
          <cell r="T2631">
            <v>0.88482079999999996</v>
          </cell>
          <cell r="U2631">
            <v>68.954416226390578</v>
          </cell>
          <cell r="V2631">
            <v>9.3088069064506257E-2</v>
          </cell>
          <cell r="AA2631">
            <v>19.638860000000001</v>
          </cell>
          <cell r="AB2631">
            <v>6.5446210000000002</v>
          </cell>
          <cell r="AC2631">
            <v>0.32556879999999999</v>
          </cell>
          <cell r="AD2631">
            <v>8.0741062400000008</v>
          </cell>
          <cell r="AE2631">
            <v>12.96396</v>
          </cell>
          <cell r="AF2631">
            <v>19.31165</v>
          </cell>
        </row>
        <row r="2632">
          <cell r="A2632" t="str">
            <v>VITA - BASE1. Low Value</v>
          </cell>
          <cell r="B2632" t="str">
            <v>Oil-Gas</v>
          </cell>
          <cell r="C2632" t="str">
            <v>1. Low Value</v>
          </cell>
          <cell r="D2632" t="str">
            <v>VITA - BASE</v>
          </cell>
          <cell r="E2632" t="str">
            <v>VITA</v>
          </cell>
          <cell r="F2632" t="str">
            <v>E0. On Production</v>
          </cell>
          <cell r="G2632" t="str">
            <v>PT PERTAMINA HULU ENERGI OSES</v>
          </cell>
          <cell r="H2632">
            <v>5.16</v>
          </cell>
          <cell r="K2632">
            <v>3476</v>
          </cell>
          <cell r="L2632">
            <v>85.800000000000011</v>
          </cell>
          <cell r="M2632">
            <v>0.3</v>
          </cell>
          <cell r="O2632">
            <v>0</v>
          </cell>
          <cell r="P2632" t="str">
            <v/>
          </cell>
          <cell r="Q2632">
            <v>0.29518739999999999</v>
          </cell>
          <cell r="R2632">
            <v>59.636609999999997</v>
          </cell>
          <cell r="S2632">
            <v>0.65986420000000001</v>
          </cell>
          <cell r="T2632">
            <v>0.69408760000000003</v>
          </cell>
          <cell r="U2632">
            <v>8.0626835904856744</v>
          </cell>
          <cell r="V2632">
            <v>1.0884576913133831E-2</v>
          </cell>
          <cell r="AA2632">
            <v>20.05029</v>
          </cell>
          <cell r="AB2632">
            <v>2.2419150000000001</v>
          </cell>
          <cell r="AC2632">
            <v>0.33626410000000001</v>
          </cell>
          <cell r="AD2632">
            <v>1.7351227560000002</v>
          </cell>
          <cell r="AE2632">
            <v>2.1747390000000002</v>
          </cell>
          <cell r="AF2632">
            <v>12.68741</v>
          </cell>
        </row>
        <row r="2633">
          <cell r="A2633" t="str">
            <v>VITA - BASE2. Middle Value</v>
          </cell>
          <cell r="B2633" t="str">
            <v>Oil-Gas</v>
          </cell>
          <cell r="C2633" t="str">
            <v>2. Middle Value</v>
          </cell>
          <cell r="D2633" t="str">
            <v>VITA - BASE</v>
          </cell>
          <cell r="E2633" t="str">
            <v>VITA</v>
          </cell>
          <cell r="F2633" t="str">
            <v>E0. On Production</v>
          </cell>
          <cell r="G2633" t="str">
            <v>PT PERTAMINA HULU ENERGI OSES</v>
          </cell>
          <cell r="H2633">
            <v>5.16</v>
          </cell>
          <cell r="K2633">
            <v>3476</v>
          </cell>
          <cell r="L2633">
            <v>85.800000000000011</v>
          </cell>
          <cell r="M2633">
            <v>0.3</v>
          </cell>
          <cell r="O2633">
            <v>0</v>
          </cell>
          <cell r="P2633" t="str">
            <v/>
          </cell>
          <cell r="Q2633">
            <v>0.29518739999999999</v>
          </cell>
          <cell r="R2633">
            <v>59.636609999999997</v>
          </cell>
          <cell r="S2633">
            <v>0.65986420000000001</v>
          </cell>
          <cell r="T2633">
            <v>0.69408760000000003</v>
          </cell>
          <cell r="U2633">
            <v>8.0626835904856744</v>
          </cell>
          <cell r="V2633">
            <v>1.0884576913133831E-2</v>
          </cell>
          <cell r="AA2633">
            <v>20.05029</v>
          </cell>
          <cell r="AB2633">
            <v>2.2419150000000001</v>
          </cell>
          <cell r="AC2633">
            <v>0.33626410000000001</v>
          </cell>
          <cell r="AD2633">
            <v>1.7351227560000002</v>
          </cell>
          <cell r="AE2633">
            <v>2.1747390000000002</v>
          </cell>
          <cell r="AF2633">
            <v>12.68741</v>
          </cell>
        </row>
        <row r="2634">
          <cell r="A2634" t="str">
            <v>VITA - BASE3. High Value</v>
          </cell>
          <cell r="B2634" t="str">
            <v>Oil-Gas</v>
          </cell>
          <cell r="C2634" t="str">
            <v>3. High Value</v>
          </cell>
          <cell r="D2634" t="str">
            <v>VITA - BASE</v>
          </cell>
          <cell r="E2634" t="str">
            <v>VITA</v>
          </cell>
          <cell r="F2634" t="str">
            <v>E0. On Production</v>
          </cell>
          <cell r="G2634" t="str">
            <v>PT PERTAMINA HULU ENERGI OSES</v>
          </cell>
          <cell r="H2634">
            <v>5.16</v>
          </cell>
          <cell r="K2634">
            <v>3476</v>
          </cell>
          <cell r="L2634">
            <v>85.800000000000011</v>
          </cell>
          <cell r="M2634">
            <v>0.3</v>
          </cell>
          <cell r="O2634">
            <v>0</v>
          </cell>
          <cell r="P2634" t="str">
            <v/>
          </cell>
          <cell r="Q2634">
            <v>0.29518739999999999</v>
          </cell>
          <cell r="R2634">
            <v>59.636609999999997</v>
          </cell>
          <cell r="S2634">
            <v>0.65986420000000001</v>
          </cell>
          <cell r="T2634">
            <v>0.69408760000000003</v>
          </cell>
          <cell r="U2634">
            <v>8.0626835904856744</v>
          </cell>
          <cell r="V2634">
            <v>1.0884576913133831E-2</v>
          </cell>
          <cell r="AA2634">
            <v>20.05029</v>
          </cell>
          <cell r="AB2634">
            <v>2.2419150000000001</v>
          </cell>
          <cell r="AC2634">
            <v>0.33626410000000001</v>
          </cell>
          <cell r="AD2634">
            <v>1.7351227560000002</v>
          </cell>
          <cell r="AE2634">
            <v>2.1747390000000002</v>
          </cell>
          <cell r="AF2634">
            <v>12.68741</v>
          </cell>
        </row>
        <row r="2635">
          <cell r="A2635" t="str">
            <v>WADUK - BASE1. Low Value</v>
          </cell>
          <cell r="B2635" t="str">
            <v>Oil-Gas</v>
          </cell>
          <cell r="C2635" t="str">
            <v>1. Low Value</v>
          </cell>
          <cell r="D2635" t="str">
            <v>WADUK - BASE</v>
          </cell>
          <cell r="E2635" t="str">
            <v>WADUK</v>
          </cell>
          <cell r="F2635" t="str">
            <v>E0. On Production</v>
          </cell>
          <cell r="G2635" t="str">
            <v>PT PERTAMINA HULU ROKAN</v>
          </cell>
          <cell r="H2635">
            <v>79.930000000000007</v>
          </cell>
          <cell r="K2635">
            <v>2628</v>
          </cell>
          <cell r="L2635" t="str">
            <v/>
          </cell>
          <cell r="N2635" t="str">
            <v/>
          </cell>
          <cell r="P2635">
            <v>0.56489999999999996</v>
          </cell>
          <cell r="Q2635">
            <v>0.22156509999999999</v>
          </cell>
          <cell r="R2635">
            <v>471.42880000000002</v>
          </cell>
          <cell r="S2635">
            <v>0.55740860000000003</v>
          </cell>
          <cell r="T2635">
            <v>0.71199279999999998</v>
          </cell>
          <cell r="U2635">
            <v>41.454027432959563</v>
          </cell>
          <cell r="V2635">
            <v>5.5962700866204834E-2</v>
          </cell>
          <cell r="AA2635">
            <v>33.158830000000002</v>
          </cell>
          <cell r="AB2635">
            <v>140.33670000000001</v>
          </cell>
          <cell r="AC2635">
            <v>0.30272710000000003</v>
          </cell>
          <cell r="AD2635">
            <v>24.196977103000005</v>
          </cell>
          <cell r="AE2635">
            <v>10.91621</v>
          </cell>
          <cell r="AF2635">
            <v>219.06129999999999</v>
          </cell>
        </row>
        <row r="2636">
          <cell r="A2636" t="str">
            <v>WADUK - BASE2. Middle Value</v>
          </cell>
          <cell r="B2636" t="str">
            <v>Oil-Gas</v>
          </cell>
          <cell r="C2636" t="str">
            <v>2. Middle Value</v>
          </cell>
          <cell r="D2636" t="str">
            <v>WADUK - BASE</v>
          </cell>
          <cell r="E2636" t="str">
            <v>WADUK</v>
          </cell>
          <cell r="F2636" t="str">
            <v>E0. On Production</v>
          </cell>
          <cell r="G2636" t="str">
            <v>PT PERTAMINA HULU ROKAN</v>
          </cell>
          <cell r="H2636">
            <v>79.930000000000007</v>
          </cell>
          <cell r="K2636">
            <v>2628</v>
          </cell>
          <cell r="L2636" t="str">
            <v/>
          </cell>
          <cell r="N2636" t="str">
            <v/>
          </cell>
          <cell r="P2636">
            <v>0.56489999999999996</v>
          </cell>
          <cell r="Q2636">
            <v>0.22156509999999999</v>
          </cell>
          <cell r="R2636">
            <v>471.42880000000002</v>
          </cell>
          <cell r="S2636">
            <v>0.55740860000000003</v>
          </cell>
          <cell r="T2636">
            <v>0.71199279999999998</v>
          </cell>
          <cell r="U2636">
            <v>41.454027432959563</v>
          </cell>
          <cell r="V2636">
            <v>5.5962700866204834E-2</v>
          </cell>
          <cell r="AA2636">
            <v>33.158830000000002</v>
          </cell>
          <cell r="AB2636">
            <v>140.33670000000001</v>
          </cell>
          <cell r="AC2636">
            <v>0.30272710000000003</v>
          </cell>
          <cell r="AD2636">
            <v>24.196977103000005</v>
          </cell>
          <cell r="AE2636">
            <v>10.91621</v>
          </cell>
          <cell r="AF2636">
            <v>219.06129999999999</v>
          </cell>
        </row>
        <row r="2637">
          <cell r="A2637" t="str">
            <v>WADUK - BASE3. High Value</v>
          </cell>
          <cell r="B2637" t="str">
            <v>Oil-Gas</v>
          </cell>
          <cell r="C2637" t="str">
            <v>3. High Value</v>
          </cell>
          <cell r="D2637" t="str">
            <v>WADUK - BASE</v>
          </cell>
          <cell r="E2637" t="str">
            <v>WADUK</v>
          </cell>
          <cell r="F2637" t="str">
            <v>E0. On Production</v>
          </cell>
          <cell r="G2637" t="str">
            <v>PT PERTAMINA HULU ROKAN</v>
          </cell>
          <cell r="H2637">
            <v>79.930000000000007</v>
          </cell>
          <cell r="K2637">
            <v>2628</v>
          </cell>
          <cell r="L2637" t="str">
            <v/>
          </cell>
          <cell r="N2637" t="str">
            <v/>
          </cell>
          <cell r="P2637">
            <v>0.56489999999999996</v>
          </cell>
          <cell r="Q2637">
            <v>0.22156509999999999</v>
          </cell>
          <cell r="R2637">
            <v>471.42880000000002</v>
          </cell>
          <cell r="S2637">
            <v>0.55740860000000003</v>
          </cell>
          <cell r="T2637">
            <v>0.71199279999999998</v>
          </cell>
          <cell r="U2637">
            <v>41.454027432959563</v>
          </cell>
          <cell r="V2637">
            <v>5.5962700866204834E-2</v>
          </cell>
          <cell r="AA2637">
            <v>33.158830000000002</v>
          </cell>
          <cell r="AB2637">
            <v>140.33670000000001</v>
          </cell>
          <cell r="AC2637">
            <v>0.30272710000000003</v>
          </cell>
          <cell r="AD2637">
            <v>24.196977103000005</v>
          </cell>
          <cell r="AE2637">
            <v>10.91621</v>
          </cell>
          <cell r="AF2637">
            <v>219.06129999999999</v>
          </cell>
        </row>
        <row r="2638">
          <cell r="A2638" t="str">
            <v>OFAWERI PALEOCENE – FUTURE1. Low Value</v>
          </cell>
          <cell r="B2638" t="str">
            <v>Gas</v>
          </cell>
          <cell r="C2638" t="str">
            <v>1. Low Value</v>
          </cell>
          <cell r="D2638" t="str">
            <v>OFAWERI PALEOCENE – FUTURE</v>
          </cell>
          <cell r="E2638" t="str">
            <v>OFAWERI</v>
          </cell>
          <cell r="F2638" t="str">
            <v>E7. Production Not Viable</v>
          </cell>
          <cell r="G2638" t="str">
            <v>BP BERAU LTD.</v>
          </cell>
          <cell r="H2638">
            <v>422.70699999999999</v>
          </cell>
          <cell r="K2638">
            <v>9780</v>
          </cell>
          <cell r="L2638">
            <v>110.55000000000001</v>
          </cell>
          <cell r="M2638">
            <v>9.2482304076703298E-2</v>
          </cell>
          <cell r="N2638">
            <v>250</v>
          </cell>
          <cell r="O2638">
            <v>0</v>
          </cell>
          <cell r="P2638" t="str">
            <v/>
          </cell>
          <cell r="Q2638">
            <v>9.7961809999999996E-2</v>
          </cell>
          <cell r="R2638">
            <v>237.8528</v>
          </cell>
          <cell r="S2638">
            <v>0.78607649999999996</v>
          </cell>
          <cell r="T2638">
            <v>0.68152460000000004</v>
          </cell>
          <cell r="U2638">
            <v>12.482782940359067</v>
          </cell>
          <cell r="V2638">
            <v>1.6851685853656165E-2</v>
          </cell>
          <cell r="X2638">
            <v>158.09555938966921</v>
          </cell>
          <cell r="Y2638">
            <v>158.14566526525252</v>
          </cell>
          <cell r="Z2638">
            <v>36.352020460121231</v>
          </cell>
          <cell r="AA2638">
            <v>158.14660000000001</v>
          </cell>
          <cell r="AB2638">
            <v>36.350009999999997</v>
          </cell>
          <cell r="AC2638">
            <v>0.66079379999999999</v>
          </cell>
          <cell r="AD2638">
            <v>279.32216481659998</v>
          </cell>
          <cell r="AE2638">
            <v>67.956109999999995</v>
          </cell>
          <cell r="AF2638">
            <v>158.0634</v>
          </cell>
        </row>
        <row r="2639">
          <cell r="A2639" t="str">
            <v>OFAWERI PALEOCENE – FUTURE2. Middle Value</v>
          </cell>
          <cell r="B2639" t="str">
            <v>Gas</v>
          </cell>
          <cell r="C2639" t="str">
            <v>2. Middle Value</v>
          </cell>
          <cell r="D2639" t="str">
            <v>OFAWERI PALEOCENE – FUTURE</v>
          </cell>
          <cell r="E2639" t="str">
            <v>OFAWERI</v>
          </cell>
          <cell r="F2639" t="str">
            <v>E7. Production Not Viable</v>
          </cell>
          <cell r="G2639" t="str">
            <v>BP BERAU LTD.</v>
          </cell>
          <cell r="H2639">
            <v>679.87</v>
          </cell>
          <cell r="K2639">
            <v>9780</v>
          </cell>
          <cell r="L2639">
            <v>110.55000000000001</v>
          </cell>
          <cell r="M2639">
            <v>9.2482304076703298E-2</v>
          </cell>
          <cell r="N2639">
            <v>250</v>
          </cell>
          <cell r="O2639">
            <v>0</v>
          </cell>
          <cell r="P2639" t="str">
            <v/>
          </cell>
          <cell r="Q2639">
            <v>9.7961809999999996E-2</v>
          </cell>
          <cell r="R2639">
            <v>237.8528</v>
          </cell>
          <cell r="S2639">
            <v>0.78607649999999996</v>
          </cell>
          <cell r="T2639">
            <v>0.68152460000000004</v>
          </cell>
          <cell r="U2639">
            <v>12.482782940359067</v>
          </cell>
          <cell r="V2639">
            <v>1.6851685853656165E-2</v>
          </cell>
          <cell r="X2639">
            <v>158.09555938966921</v>
          </cell>
          <cell r="Y2639">
            <v>158.14566526525252</v>
          </cell>
          <cell r="Z2639">
            <v>36.352020460121231</v>
          </cell>
          <cell r="AA2639">
            <v>158.14660000000001</v>
          </cell>
          <cell r="AB2639">
            <v>36.350009999999997</v>
          </cell>
          <cell r="AC2639">
            <v>0.66079379999999999</v>
          </cell>
          <cell r="AD2639">
            <v>449.25388080599998</v>
          </cell>
          <cell r="AE2639">
            <v>67.956109999999995</v>
          </cell>
          <cell r="AF2639">
            <v>158.0634</v>
          </cell>
        </row>
        <row r="2640">
          <cell r="A2640" t="str">
            <v>OFAWERI PALEOCENE – FUTURE3. High Value</v>
          </cell>
          <cell r="B2640" t="str">
            <v>Gas</v>
          </cell>
          <cell r="C2640" t="str">
            <v>3. High Value</v>
          </cell>
          <cell r="D2640" t="str">
            <v>OFAWERI PALEOCENE – FUTURE</v>
          </cell>
          <cell r="E2640" t="str">
            <v>OFAWERI</v>
          </cell>
          <cell r="F2640" t="str">
            <v>E7. Production Not Viable</v>
          </cell>
          <cell r="G2640" t="str">
            <v>BP BERAU LTD.</v>
          </cell>
          <cell r="H2640">
            <v>1260.3810000000001</v>
          </cell>
          <cell r="K2640">
            <v>9780</v>
          </cell>
          <cell r="L2640">
            <v>110.55000000000001</v>
          </cell>
          <cell r="M2640">
            <v>9.2482304076703298E-2</v>
          </cell>
          <cell r="N2640">
            <v>250</v>
          </cell>
          <cell r="O2640">
            <v>0</v>
          </cell>
          <cell r="P2640" t="str">
            <v/>
          </cell>
          <cell r="Q2640">
            <v>9.7961809999999996E-2</v>
          </cell>
          <cell r="R2640">
            <v>237.8528</v>
          </cell>
          <cell r="S2640">
            <v>0.78607649999999996</v>
          </cell>
          <cell r="T2640">
            <v>0.68152460000000004</v>
          </cell>
          <cell r="U2640">
            <v>12.482782940359067</v>
          </cell>
          <cell r="V2640">
            <v>1.6851685853656165E-2</v>
          </cell>
          <cell r="X2640">
            <v>158.09555938966921</v>
          </cell>
          <cell r="Y2640">
            <v>158.14566526525252</v>
          </cell>
          <cell r="Z2640">
            <v>36.352020460121231</v>
          </cell>
          <cell r="AA2640">
            <v>158.14660000000001</v>
          </cell>
          <cell r="AB2640">
            <v>36.350009999999997</v>
          </cell>
          <cell r="AC2640">
            <v>0.66079379999999999</v>
          </cell>
          <cell r="AD2640">
            <v>832.85195043780004</v>
          </cell>
          <cell r="AE2640">
            <v>67.956109999999995</v>
          </cell>
          <cell r="AF2640">
            <v>158.0634</v>
          </cell>
        </row>
        <row r="2641">
          <cell r="A2641" t="str">
            <v>ROABIBA PALEOCENE – FUTURE1. Low Value</v>
          </cell>
          <cell r="B2641" t="str">
            <v>Gas</v>
          </cell>
          <cell r="C2641" t="str">
            <v>1. Low Value</v>
          </cell>
          <cell r="D2641" t="str">
            <v>ROABIBA PALEOCENE – FUTURE</v>
          </cell>
          <cell r="E2641" t="str">
            <v>ROABIBA</v>
          </cell>
          <cell r="F2641" t="str">
            <v>E7. Production Not Viable</v>
          </cell>
          <cell r="G2641" t="str">
            <v>BP BERAU LTD.</v>
          </cell>
          <cell r="H2641">
            <v>487.69299999999998</v>
          </cell>
          <cell r="K2641">
            <v>11170</v>
          </cell>
          <cell r="L2641">
            <v>128.70000000000002</v>
          </cell>
          <cell r="M2641">
            <v>0.114575100815118</v>
          </cell>
          <cell r="N2641">
            <v>250</v>
          </cell>
          <cell r="O2641">
            <v>0</v>
          </cell>
          <cell r="P2641" t="str">
            <v/>
          </cell>
          <cell r="Q2641">
            <v>0.1141224</v>
          </cell>
          <cell r="R2641">
            <v>179.5616</v>
          </cell>
          <cell r="S2641">
            <v>0.75781169999999998</v>
          </cell>
          <cell r="T2641">
            <v>0.71987460000000003</v>
          </cell>
          <cell r="U2641">
            <v>11.178988753911975</v>
          </cell>
          <cell r="V2641">
            <v>1.5091571129815778E-2</v>
          </cell>
          <cell r="AA2641">
            <v>30.551200000000001</v>
          </cell>
          <cell r="AB2641">
            <v>37.096690000000002</v>
          </cell>
          <cell r="AC2641">
            <v>0.62517449999999997</v>
          </cell>
          <cell r="AD2641">
            <v>304.89322742849998</v>
          </cell>
          <cell r="AE2641">
            <v>75.521000000000001</v>
          </cell>
          <cell r="AF2641">
            <v>18.200749999999999</v>
          </cell>
        </row>
        <row r="2642">
          <cell r="A2642" t="str">
            <v>ROABIBA PALEOCENE – FUTURE2. Middle Value</v>
          </cell>
          <cell r="B2642" t="str">
            <v>Gas</v>
          </cell>
          <cell r="C2642" t="str">
            <v>2. Middle Value</v>
          </cell>
          <cell r="D2642" t="str">
            <v>ROABIBA PALEOCENE – FUTURE</v>
          </cell>
          <cell r="E2642" t="str">
            <v>ROABIBA</v>
          </cell>
          <cell r="F2642" t="str">
            <v>E7. Production Not Viable</v>
          </cell>
          <cell r="G2642" t="str">
            <v>BP BERAU LTD.</v>
          </cell>
          <cell r="H2642">
            <v>685.99599999999998</v>
          </cell>
          <cell r="K2642">
            <v>11170</v>
          </cell>
          <cell r="L2642">
            <v>128.70000000000002</v>
          </cell>
          <cell r="M2642">
            <v>0.114575100815118</v>
          </cell>
          <cell r="N2642">
            <v>250</v>
          </cell>
          <cell r="O2642">
            <v>0</v>
          </cell>
          <cell r="P2642" t="str">
            <v/>
          </cell>
          <cell r="Q2642">
            <v>0.1141224</v>
          </cell>
          <cell r="R2642">
            <v>179.5616</v>
          </cell>
          <cell r="S2642">
            <v>0.75781169999999998</v>
          </cell>
          <cell r="T2642">
            <v>0.71987460000000003</v>
          </cell>
          <cell r="U2642">
            <v>11.178988753911975</v>
          </cell>
          <cell r="V2642">
            <v>1.5091571129815778E-2</v>
          </cell>
          <cell r="AA2642">
            <v>30.551200000000001</v>
          </cell>
          <cell r="AB2642">
            <v>37.096690000000002</v>
          </cell>
          <cell r="AC2642">
            <v>0.62517449999999997</v>
          </cell>
          <cell r="AD2642">
            <v>428.86720630199994</v>
          </cell>
          <cell r="AE2642">
            <v>75.521000000000001</v>
          </cell>
          <cell r="AF2642">
            <v>18.200749999999999</v>
          </cell>
        </row>
        <row r="2643">
          <cell r="A2643" t="str">
            <v>ROABIBA PALEOCENE – FUTURE3. High Value</v>
          </cell>
          <cell r="B2643" t="str">
            <v>Gas</v>
          </cell>
          <cell r="C2643" t="str">
            <v>3. High Value</v>
          </cell>
          <cell r="D2643" t="str">
            <v>ROABIBA PALEOCENE – FUTURE</v>
          </cell>
          <cell r="E2643" t="str">
            <v>ROABIBA</v>
          </cell>
          <cell r="F2643" t="str">
            <v>E7. Production Not Viable</v>
          </cell>
          <cell r="G2643" t="str">
            <v>BP BERAU LTD.</v>
          </cell>
          <cell r="H2643">
            <v>1084.973</v>
          </cell>
          <cell r="K2643">
            <v>11170</v>
          </cell>
          <cell r="L2643">
            <v>128.70000000000002</v>
          </cell>
          <cell r="M2643">
            <v>0.114575100815118</v>
          </cell>
          <cell r="N2643">
            <v>250</v>
          </cell>
          <cell r="O2643">
            <v>0</v>
          </cell>
          <cell r="P2643" t="str">
            <v/>
          </cell>
          <cell r="Q2643">
            <v>0.1141224</v>
          </cell>
          <cell r="R2643">
            <v>179.5616</v>
          </cell>
          <cell r="S2643">
            <v>0.75781169999999998</v>
          </cell>
          <cell r="T2643">
            <v>0.71987460000000003</v>
          </cell>
          <cell r="U2643">
            <v>11.178988753911975</v>
          </cell>
          <cell r="V2643">
            <v>1.5091571129815778E-2</v>
          </cell>
          <cell r="AA2643">
            <v>30.551200000000001</v>
          </cell>
          <cell r="AB2643">
            <v>37.096690000000002</v>
          </cell>
          <cell r="AC2643">
            <v>0.62517449999999997</v>
          </cell>
          <cell r="AD2643">
            <v>678.29745278849998</v>
          </cell>
          <cell r="AE2643">
            <v>75.521000000000001</v>
          </cell>
          <cell r="AF2643">
            <v>18.200749999999999</v>
          </cell>
        </row>
        <row r="2644">
          <cell r="A2644" t="str">
            <v>VORWATA PERMIAN – UNITISASI – BERAU – FUTURE1. Low Value</v>
          </cell>
          <cell r="B2644" t="str">
            <v>Gas</v>
          </cell>
          <cell r="C2644" t="str">
            <v>1. Low Value</v>
          </cell>
          <cell r="D2644" t="str">
            <v>VORWATA PERMIAN – UNITISASI – BERAU – FUTURE</v>
          </cell>
          <cell r="E2644" t="str">
            <v>VORWATA</v>
          </cell>
          <cell r="F2644" t="str">
            <v>E7. Production Not Viable</v>
          </cell>
          <cell r="G2644" t="str">
            <v>BP BERAU LTD.</v>
          </cell>
          <cell r="H2644">
            <v>4817.1000000000004</v>
          </cell>
          <cell r="K2644">
            <v>12845</v>
          </cell>
          <cell r="L2644">
            <v>123.20000000000002</v>
          </cell>
          <cell r="M2644">
            <v>0.11855</v>
          </cell>
          <cell r="N2644">
            <v>156.37799999999999</v>
          </cell>
          <cell r="O2644">
            <v>0</v>
          </cell>
          <cell r="P2644">
            <v>0.72</v>
          </cell>
          <cell r="Q2644">
            <v>0.1186432</v>
          </cell>
          <cell r="R2644">
            <v>155.9794</v>
          </cell>
          <cell r="S2644">
            <v>0.84188160000000001</v>
          </cell>
          <cell r="T2644">
            <v>0.71987460000000003</v>
          </cell>
          <cell r="U2644">
            <v>11.215482581748402</v>
          </cell>
          <cell r="V2644">
            <v>1.5140837589485482E-2</v>
          </cell>
          <cell r="Y2644">
            <v>144.31752140957076</v>
          </cell>
          <cell r="Z2644">
            <v>82.648590920340936</v>
          </cell>
          <cell r="AA2644">
            <v>8.3454339999999991</v>
          </cell>
          <cell r="AB2644">
            <v>2564.9050000000002</v>
          </cell>
          <cell r="AC2644">
            <v>0.71471709999999999</v>
          </cell>
          <cell r="AD2644">
            <v>3442.8637424100002</v>
          </cell>
          <cell r="AE2644">
            <v>150.91730000000001</v>
          </cell>
          <cell r="AF2644">
            <v>202.9881</v>
          </cell>
        </row>
        <row r="2645">
          <cell r="A2645" t="str">
            <v>VORWATA PERMIAN – UNITISASI – BERAU – FUTURE2. Middle Value</v>
          </cell>
          <cell r="B2645" t="str">
            <v>Gas</v>
          </cell>
          <cell r="C2645" t="str">
            <v>2. Middle Value</v>
          </cell>
          <cell r="D2645" t="str">
            <v>VORWATA PERMIAN – UNITISASI – BERAU – FUTURE</v>
          </cell>
          <cell r="E2645" t="str">
            <v>VORWATA</v>
          </cell>
          <cell r="F2645" t="str">
            <v>E7. Production Not Viable</v>
          </cell>
          <cell r="G2645" t="str">
            <v>BP BERAU LTD.</v>
          </cell>
          <cell r="H2645">
            <v>4817.1000000000004</v>
          </cell>
          <cell r="K2645">
            <v>12845</v>
          </cell>
          <cell r="L2645">
            <v>123.20000000000002</v>
          </cell>
          <cell r="M2645">
            <v>0.11855</v>
          </cell>
          <cell r="N2645">
            <v>156.37799999999999</v>
          </cell>
          <cell r="O2645">
            <v>0</v>
          </cell>
          <cell r="P2645">
            <v>0.72</v>
          </cell>
          <cell r="Q2645">
            <v>0.1186432</v>
          </cell>
          <cell r="R2645">
            <v>155.9794</v>
          </cell>
          <cell r="S2645">
            <v>0.84188160000000001</v>
          </cell>
          <cell r="T2645">
            <v>0.71987460000000003</v>
          </cell>
          <cell r="U2645">
            <v>11.215482581748402</v>
          </cell>
          <cell r="V2645">
            <v>1.5140837589485482E-2</v>
          </cell>
          <cell r="Y2645">
            <v>144.31752140957076</v>
          </cell>
          <cell r="Z2645">
            <v>82.648590920340936</v>
          </cell>
          <cell r="AA2645">
            <v>8.3454339999999991</v>
          </cell>
          <cell r="AB2645">
            <v>2564.9050000000002</v>
          </cell>
          <cell r="AC2645">
            <v>0.71471709999999999</v>
          </cell>
          <cell r="AD2645">
            <v>3442.8637424100002</v>
          </cell>
          <cell r="AE2645">
            <v>150.91730000000001</v>
          </cell>
          <cell r="AF2645">
            <v>202.9881</v>
          </cell>
        </row>
        <row r="2646">
          <cell r="A2646" t="str">
            <v>VORWATA PERMIAN – UNITISASI – BERAU – FUTURE3. High Value</v>
          </cell>
          <cell r="B2646" t="str">
            <v>Gas</v>
          </cell>
          <cell r="C2646" t="str">
            <v>3. High Value</v>
          </cell>
          <cell r="D2646" t="str">
            <v>VORWATA PERMIAN – UNITISASI – BERAU – FUTURE</v>
          </cell>
          <cell r="E2646" t="str">
            <v>VORWATA</v>
          </cell>
          <cell r="F2646" t="str">
            <v>E7. Production Not Viable</v>
          </cell>
          <cell r="G2646" t="str">
            <v>BP BERAU LTD.</v>
          </cell>
          <cell r="H2646">
            <v>5519.2129999999997</v>
          </cell>
          <cell r="K2646">
            <v>12845</v>
          </cell>
          <cell r="L2646">
            <v>123.20000000000002</v>
          </cell>
          <cell r="M2646">
            <v>0.11855</v>
          </cell>
          <cell r="N2646">
            <v>156.37799999999999</v>
          </cell>
          <cell r="O2646">
            <v>0</v>
          </cell>
          <cell r="P2646">
            <v>0.72</v>
          </cell>
          <cell r="Q2646">
            <v>0.1186432</v>
          </cell>
          <cell r="R2646">
            <v>155.9794</v>
          </cell>
          <cell r="S2646">
            <v>0.84188160000000001</v>
          </cell>
          <cell r="T2646">
            <v>0.71987460000000003</v>
          </cell>
          <cell r="U2646">
            <v>11.215482581748402</v>
          </cell>
          <cell r="V2646">
            <v>1.5140837589485482E-2</v>
          </cell>
          <cell r="Y2646">
            <v>144.31752140957076</v>
          </cell>
          <cell r="Z2646">
            <v>82.648590920340936</v>
          </cell>
          <cell r="AA2646">
            <v>8.3454339999999991</v>
          </cell>
          <cell r="AB2646">
            <v>2564.9050000000002</v>
          </cell>
          <cell r="AC2646">
            <v>0.71471709999999999</v>
          </cell>
          <cell r="AD2646">
            <v>3944.6759096422998</v>
          </cell>
          <cell r="AE2646">
            <v>150.91730000000001</v>
          </cell>
          <cell r="AF2646">
            <v>202.9881</v>
          </cell>
        </row>
        <row r="2647">
          <cell r="A2647" t="str">
            <v>WIRIAGAR DEEP CRETACEOUS – UNITISASI – BERAU – FUTURE1. Low Value</v>
          </cell>
          <cell r="B2647" t="str">
            <v>Gas</v>
          </cell>
          <cell r="C2647" t="str">
            <v>1. Low Value</v>
          </cell>
          <cell r="D2647" t="str">
            <v>WIRIAGAR DEEP CRETACEOUS – UNITISASI – BERAU – FUTURE</v>
          </cell>
          <cell r="E2647" t="str">
            <v>WIRIAGAR DEEP</v>
          </cell>
          <cell r="F2647" t="str">
            <v>E7. Production Not Viable</v>
          </cell>
          <cell r="G2647" t="str">
            <v>BP BERAU LTD.</v>
          </cell>
          <cell r="H2647">
            <v>1369.425</v>
          </cell>
          <cell r="K2647">
            <v>8735</v>
          </cell>
          <cell r="L2647">
            <v>116.05000000000001</v>
          </cell>
          <cell r="M2647">
            <v>0.12539518615417761</v>
          </cell>
          <cell r="N2647">
            <v>261.2</v>
          </cell>
          <cell r="O2647">
            <v>0</v>
          </cell>
          <cell r="P2647" t="str">
            <v/>
          </cell>
          <cell r="Q2647">
            <v>0.1261581</v>
          </cell>
          <cell r="R2647">
            <v>250.5103</v>
          </cell>
          <cell r="S2647">
            <v>0.77428929999999996</v>
          </cell>
          <cell r="T2647">
            <v>0.70537340000000004</v>
          </cell>
          <cell r="U2647">
            <v>17.260885141324906</v>
          </cell>
          <cell r="V2647">
            <v>2.33020966035705E-2</v>
          </cell>
          <cell r="X2647">
            <v>5330.200375226178</v>
          </cell>
          <cell r="Y2647">
            <v>298.02658726864161</v>
          </cell>
          <cell r="Z2647">
            <v>2726.0760425638232</v>
          </cell>
          <cell r="AA2647">
            <v>60.789670000000001</v>
          </cell>
          <cell r="AB2647">
            <v>2725.105</v>
          </cell>
          <cell r="AC2647">
            <v>0.58459680000000003</v>
          </cell>
          <cell r="AD2647">
            <v>800.56147283999996</v>
          </cell>
          <cell r="AE2647">
            <v>758.98919999999998</v>
          </cell>
          <cell r="AF2647">
            <v>351.12700000000001</v>
          </cell>
        </row>
        <row r="2648">
          <cell r="A2648" t="str">
            <v>WIRIAGAR DEEP CRETACEOUS – UNITISASI – BERAU – FUTURE2. Middle Value</v>
          </cell>
          <cell r="B2648" t="str">
            <v>Gas</v>
          </cell>
          <cell r="C2648" t="str">
            <v>2. Middle Value</v>
          </cell>
          <cell r="D2648" t="str">
            <v>WIRIAGAR DEEP CRETACEOUS – UNITISASI – BERAU – FUTURE</v>
          </cell>
          <cell r="E2648" t="str">
            <v>WIRIAGAR DEEP</v>
          </cell>
          <cell r="F2648" t="str">
            <v>E7. Production Not Viable</v>
          </cell>
          <cell r="G2648" t="str">
            <v>BP BERAU LTD.</v>
          </cell>
          <cell r="H2648">
            <v>2604.3910000000001</v>
          </cell>
          <cell r="K2648">
            <v>8735</v>
          </cell>
          <cell r="L2648">
            <v>116.05000000000001</v>
          </cell>
          <cell r="M2648">
            <v>0.12539518615417761</v>
          </cell>
          <cell r="N2648">
            <v>261.2</v>
          </cell>
          <cell r="O2648">
            <v>0</v>
          </cell>
          <cell r="P2648" t="str">
            <v/>
          </cell>
          <cell r="Q2648">
            <v>0.1261581</v>
          </cell>
          <cell r="R2648">
            <v>250.5103</v>
          </cell>
          <cell r="S2648">
            <v>0.77428929999999996</v>
          </cell>
          <cell r="T2648">
            <v>0.70537340000000004</v>
          </cell>
          <cell r="U2648">
            <v>17.260885141324906</v>
          </cell>
          <cell r="V2648">
            <v>2.33020966035705E-2</v>
          </cell>
          <cell r="X2648">
            <v>5330.200375226178</v>
          </cell>
          <cell r="Y2648">
            <v>298.02658726864161</v>
          </cell>
          <cell r="Z2648">
            <v>2726.0760425638232</v>
          </cell>
          <cell r="AA2648">
            <v>60.789670000000001</v>
          </cell>
          <cell r="AB2648">
            <v>2725.105</v>
          </cell>
          <cell r="AC2648">
            <v>0.58459680000000003</v>
          </cell>
          <cell r="AD2648">
            <v>1522.5186445488</v>
          </cell>
          <cell r="AE2648">
            <v>758.98919999999998</v>
          </cell>
          <cell r="AF2648">
            <v>351.12700000000001</v>
          </cell>
        </row>
        <row r="2649">
          <cell r="A2649" t="str">
            <v>WIRIAGAR DEEP CRETACEOUS – UNITISASI – BERAU – FUTURE3. High Value</v>
          </cell>
          <cell r="B2649" t="str">
            <v>Gas</v>
          </cell>
          <cell r="C2649" t="str">
            <v>3. High Value</v>
          </cell>
          <cell r="D2649" t="str">
            <v>WIRIAGAR DEEP CRETACEOUS – UNITISASI – BERAU – FUTURE</v>
          </cell>
          <cell r="E2649" t="str">
            <v>WIRIAGAR DEEP</v>
          </cell>
          <cell r="F2649" t="str">
            <v>E7. Production Not Viable</v>
          </cell>
          <cell r="G2649" t="str">
            <v>BP BERAU LTD.</v>
          </cell>
          <cell r="H2649">
            <v>3426.77</v>
          </cell>
          <cell r="K2649">
            <v>8735</v>
          </cell>
          <cell r="L2649">
            <v>116.05000000000001</v>
          </cell>
          <cell r="M2649">
            <v>0.12539518615417761</v>
          </cell>
          <cell r="N2649">
            <v>261.2</v>
          </cell>
          <cell r="O2649">
            <v>0</v>
          </cell>
          <cell r="P2649" t="str">
            <v/>
          </cell>
          <cell r="Q2649">
            <v>0.1261581</v>
          </cell>
          <cell r="R2649">
            <v>250.5103</v>
          </cell>
          <cell r="S2649">
            <v>0.77428929999999996</v>
          </cell>
          <cell r="T2649">
            <v>0.70537340000000004</v>
          </cell>
          <cell r="U2649">
            <v>17.260885141324906</v>
          </cell>
          <cell r="V2649">
            <v>2.33020966035705E-2</v>
          </cell>
          <cell r="X2649">
            <v>5330.200375226178</v>
          </cell>
          <cell r="Y2649">
            <v>298.02658726864161</v>
          </cell>
          <cell r="Z2649">
            <v>2726.0760425638232</v>
          </cell>
          <cell r="AA2649">
            <v>60.789670000000001</v>
          </cell>
          <cell r="AB2649">
            <v>2725.105</v>
          </cell>
          <cell r="AC2649">
            <v>0.58459680000000003</v>
          </cell>
          <cell r="AD2649">
            <v>2003.2787763360002</v>
          </cell>
          <cell r="AE2649">
            <v>758.98919999999998</v>
          </cell>
          <cell r="AF2649">
            <v>351.12700000000001</v>
          </cell>
        </row>
        <row r="2650">
          <cell r="A2650" t="str">
            <v>CARAT - BASE1. Low Value</v>
          </cell>
          <cell r="B2650" t="str">
            <v>Gas</v>
          </cell>
          <cell r="C2650" t="str">
            <v>1. Low Value</v>
          </cell>
          <cell r="D2650" t="str">
            <v>CARAT - BASE</v>
          </cell>
          <cell r="E2650" t="str">
            <v>CARAT</v>
          </cell>
          <cell r="F2650" t="str">
            <v>E7. Production Not Viable</v>
          </cell>
          <cell r="G2650" t="str">
            <v>LAPINDO BRANTAS INC.</v>
          </cell>
          <cell r="H2650">
            <v>4.1500000000000004</v>
          </cell>
          <cell r="K2650">
            <v>1600</v>
          </cell>
          <cell r="L2650">
            <v>53.900000000000006</v>
          </cell>
          <cell r="M2650">
            <v>0.27</v>
          </cell>
          <cell r="N2650" t="str">
            <v/>
          </cell>
          <cell r="O2650">
            <v>0</v>
          </cell>
          <cell r="P2650" t="str">
            <v/>
          </cell>
          <cell r="Q2650">
            <v>0.2789758</v>
          </cell>
          <cell r="R2650">
            <v>784.01930000000004</v>
          </cell>
          <cell r="S2650">
            <v>0.40507759999999998</v>
          </cell>
          <cell r="T2650">
            <v>0.77921689999999999</v>
          </cell>
          <cell r="U2650">
            <v>69.038266294579756</v>
          </cell>
          <cell r="V2650">
            <v>9.3201266178858308E-2</v>
          </cell>
          <cell r="AA2650">
            <v>48.401139999999998</v>
          </cell>
          <cell r="AB2650">
            <v>11.522869999999999</v>
          </cell>
          <cell r="AC2650">
            <v>0.82970549999999998</v>
          </cell>
          <cell r="AD2650">
            <v>3.443277825</v>
          </cell>
          <cell r="AE2650">
            <v>6.448855</v>
          </cell>
          <cell r="AF2650">
            <v>6.635224</v>
          </cell>
        </row>
        <row r="2651">
          <cell r="A2651" t="str">
            <v>CARAT - BASE2. Middle Value</v>
          </cell>
          <cell r="B2651" t="str">
            <v>Gas</v>
          </cell>
          <cell r="C2651" t="str">
            <v>2. Middle Value</v>
          </cell>
          <cell r="D2651" t="str">
            <v>CARAT - BASE</v>
          </cell>
          <cell r="E2651" t="str">
            <v>CARAT</v>
          </cell>
          <cell r="F2651" t="str">
            <v>E7. Production Not Viable</v>
          </cell>
          <cell r="G2651" t="str">
            <v>LAPINDO BRANTAS INC.</v>
          </cell>
          <cell r="H2651">
            <v>9.93</v>
          </cell>
          <cell r="K2651">
            <v>1600</v>
          </cell>
          <cell r="L2651">
            <v>53.900000000000006</v>
          </cell>
          <cell r="M2651">
            <v>0.28000000000000003</v>
          </cell>
          <cell r="N2651" t="str">
            <v/>
          </cell>
          <cell r="O2651">
            <v>0</v>
          </cell>
          <cell r="P2651" t="str">
            <v/>
          </cell>
          <cell r="Q2651">
            <v>0.2789758</v>
          </cell>
          <cell r="R2651">
            <v>784.01930000000004</v>
          </cell>
          <cell r="S2651">
            <v>0.40507759999999998</v>
          </cell>
          <cell r="T2651">
            <v>0.77921689999999999</v>
          </cell>
          <cell r="U2651">
            <v>69.038266294579756</v>
          </cell>
          <cell r="V2651">
            <v>9.3201266178858308E-2</v>
          </cell>
          <cell r="AA2651">
            <v>48.401139999999998</v>
          </cell>
          <cell r="AB2651">
            <v>11.522869999999999</v>
          </cell>
          <cell r="AC2651">
            <v>0.82970549999999998</v>
          </cell>
          <cell r="AD2651">
            <v>8.2389756149999993</v>
          </cell>
          <cell r="AE2651">
            <v>6.448855</v>
          </cell>
          <cell r="AF2651">
            <v>6.635224</v>
          </cell>
        </row>
        <row r="2652">
          <cell r="A2652" t="str">
            <v>CARAT - BASE3. High Value</v>
          </cell>
          <cell r="B2652" t="str">
            <v>Gas</v>
          </cell>
          <cell r="C2652" t="str">
            <v>3. High Value</v>
          </cell>
          <cell r="D2652" t="str">
            <v>CARAT - BASE</v>
          </cell>
          <cell r="E2652" t="str">
            <v>CARAT</v>
          </cell>
          <cell r="F2652" t="str">
            <v>E7. Production Not Viable</v>
          </cell>
          <cell r="G2652" t="str">
            <v>LAPINDO BRANTAS INC.</v>
          </cell>
          <cell r="H2652">
            <v>17.62</v>
          </cell>
          <cell r="K2652">
            <v>1600</v>
          </cell>
          <cell r="L2652">
            <v>53.900000000000006</v>
          </cell>
          <cell r="M2652">
            <v>0.28000000000000003</v>
          </cell>
          <cell r="N2652" t="str">
            <v/>
          </cell>
          <cell r="O2652">
            <v>0</v>
          </cell>
          <cell r="P2652" t="str">
            <v/>
          </cell>
          <cell r="Q2652">
            <v>0.2789758</v>
          </cell>
          <cell r="R2652">
            <v>784.01930000000004</v>
          </cell>
          <cell r="S2652">
            <v>0.40507759999999998</v>
          </cell>
          <cell r="T2652">
            <v>0.77921689999999999</v>
          </cell>
          <cell r="U2652">
            <v>69.038266294579756</v>
          </cell>
          <cell r="V2652">
            <v>9.3201266178858308E-2</v>
          </cell>
          <cell r="AA2652">
            <v>48.401139999999998</v>
          </cell>
          <cell r="AB2652">
            <v>11.522869999999999</v>
          </cell>
          <cell r="AC2652">
            <v>0.82970549999999998</v>
          </cell>
          <cell r="AD2652">
            <v>14.619410910000001</v>
          </cell>
          <cell r="AE2652">
            <v>6.448855</v>
          </cell>
          <cell r="AF2652">
            <v>6.635224</v>
          </cell>
        </row>
        <row r="2653">
          <cell r="A2653" t="str">
            <v>WANDA - BASE1. Low Value</v>
          </cell>
          <cell r="B2653" t="str">
            <v>Oil-Gas</v>
          </cell>
          <cell r="C2653" t="str">
            <v>1. Low Value</v>
          </cell>
          <cell r="D2653" t="str">
            <v>WANDA - BASE</v>
          </cell>
          <cell r="E2653" t="str">
            <v>WANDA</v>
          </cell>
          <cell r="F2653" t="str">
            <v>E0. On Production</v>
          </cell>
          <cell r="G2653" t="str">
            <v>PT PERTAMINA HULU ENERGI OSES</v>
          </cell>
          <cell r="H2653">
            <v>45.15</v>
          </cell>
          <cell r="K2653">
            <v>5000</v>
          </cell>
          <cell r="L2653">
            <v>106.15</v>
          </cell>
          <cell r="M2653">
            <v>0.29099999999999998</v>
          </cell>
          <cell r="O2653">
            <v>0</v>
          </cell>
          <cell r="P2653">
            <v>0.94089999999999996</v>
          </cell>
          <cell r="Q2653">
            <v>0.27012120000000001</v>
          </cell>
          <cell r="R2653">
            <v>812.72149999999999</v>
          </cell>
          <cell r="S2653">
            <v>0.7378711</v>
          </cell>
          <cell r="T2653">
            <v>0.93961640000000002</v>
          </cell>
          <cell r="U2653">
            <v>152.20590733080232</v>
          </cell>
          <cell r="V2653">
            <v>0.20547710776228578</v>
          </cell>
          <cell r="AA2653">
            <v>19.509129999999999</v>
          </cell>
          <cell r="AB2653">
            <v>35.085940000000001</v>
          </cell>
          <cell r="AC2653">
            <v>0.30174069999999997</v>
          </cell>
          <cell r="AD2653">
            <v>13.623592604999999</v>
          </cell>
          <cell r="AE2653">
            <v>1.415062</v>
          </cell>
          <cell r="AF2653">
            <v>26.707730000000002</v>
          </cell>
        </row>
        <row r="2654">
          <cell r="A2654" t="str">
            <v>WANDA - BASE2. Middle Value</v>
          </cell>
          <cell r="B2654" t="str">
            <v>Oil-Gas</v>
          </cell>
          <cell r="C2654" t="str">
            <v>2. Middle Value</v>
          </cell>
          <cell r="D2654" t="str">
            <v>WANDA - BASE</v>
          </cell>
          <cell r="E2654" t="str">
            <v>WANDA</v>
          </cell>
          <cell r="F2654" t="str">
            <v>E0. On Production</v>
          </cell>
          <cell r="G2654" t="str">
            <v>PT PERTAMINA HULU ENERGI OSES</v>
          </cell>
          <cell r="H2654">
            <v>45.15</v>
          </cell>
          <cell r="K2654">
            <v>5000</v>
          </cell>
          <cell r="L2654">
            <v>106.15</v>
          </cell>
          <cell r="M2654">
            <v>0.29099999999999998</v>
          </cell>
          <cell r="O2654">
            <v>0</v>
          </cell>
          <cell r="P2654">
            <v>0.94089999999999996</v>
          </cell>
          <cell r="Q2654">
            <v>0.27012120000000001</v>
          </cell>
          <cell r="R2654">
            <v>812.72149999999999</v>
          </cell>
          <cell r="S2654">
            <v>0.7378711</v>
          </cell>
          <cell r="T2654">
            <v>0.93961640000000002</v>
          </cell>
          <cell r="U2654">
            <v>152.20590733080232</v>
          </cell>
          <cell r="V2654">
            <v>0.20547710776228578</v>
          </cell>
          <cell r="AA2654">
            <v>19.509129999999999</v>
          </cell>
          <cell r="AB2654">
            <v>35.085940000000001</v>
          </cell>
          <cell r="AC2654">
            <v>0.30174069999999997</v>
          </cell>
          <cell r="AD2654">
            <v>13.623592604999999</v>
          </cell>
          <cell r="AE2654">
            <v>1.415062</v>
          </cell>
          <cell r="AF2654">
            <v>26.707730000000002</v>
          </cell>
        </row>
        <row r="2655">
          <cell r="A2655" t="str">
            <v>WANDA - BASE3. High Value</v>
          </cell>
          <cell r="B2655" t="str">
            <v>Oil-Gas</v>
          </cell>
          <cell r="C2655" t="str">
            <v>3. High Value</v>
          </cell>
          <cell r="D2655" t="str">
            <v>WANDA - BASE</v>
          </cell>
          <cell r="E2655" t="str">
            <v>WANDA</v>
          </cell>
          <cell r="F2655" t="str">
            <v>E0. On Production</v>
          </cell>
          <cell r="G2655" t="str">
            <v>PT PERTAMINA HULU ENERGI OSES</v>
          </cell>
          <cell r="H2655">
            <v>45.15</v>
          </cell>
          <cell r="K2655">
            <v>5000</v>
          </cell>
          <cell r="L2655">
            <v>106.15</v>
          </cell>
          <cell r="M2655">
            <v>0.29099999999999998</v>
          </cell>
          <cell r="O2655">
            <v>0</v>
          </cell>
          <cell r="P2655">
            <v>0.94089999999999996</v>
          </cell>
          <cell r="Q2655">
            <v>0.27012120000000001</v>
          </cell>
          <cell r="R2655">
            <v>812.72149999999999</v>
          </cell>
          <cell r="S2655">
            <v>0.7378711</v>
          </cell>
          <cell r="T2655">
            <v>0.93961640000000002</v>
          </cell>
          <cell r="U2655">
            <v>152.20590733080232</v>
          </cell>
          <cell r="V2655">
            <v>0.20547710776228578</v>
          </cell>
          <cell r="AA2655">
            <v>19.509129999999999</v>
          </cell>
          <cell r="AB2655">
            <v>35.085940000000001</v>
          </cell>
          <cell r="AC2655">
            <v>0.30174069999999997</v>
          </cell>
          <cell r="AD2655">
            <v>13.623592604999999</v>
          </cell>
          <cell r="AE2655">
            <v>1.415062</v>
          </cell>
          <cell r="AF2655">
            <v>26.707730000000002</v>
          </cell>
        </row>
        <row r="2656">
          <cell r="A2656" t="str">
            <v>WEST BELUT - BASE3. High Value</v>
          </cell>
          <cell r="B2656" t="str">
            <v>Oil-Gas</v>
          </cell>
          <cell r="C2656" t="str">
            <v>3. High Value</v>
          </cell>
          <cell r="D2656" t="str">
            <v>WEST BELUT - BASE</v>
          </cell>
          <cell r="E2656" t="str">
            <v>WEST BELUT</v>
          </cell>
          <cell r="F2656" t="str">
            <v>E0. On Production</v>
          </cell>
          <cell r="G2656" t="str">
            <v>MEDCO E&amp;P NATUNA LTD.</v>
          </cell>
          <cell r="H2656">
            <v>149</v>
          </cell>
          <cell r="K2656">
            <v>3710</v>
          </cell>
          <cell r="L2656">
            <v>80.300000000000011</v>
          </cell>
          <cell r="M2656">
            <v>0.28000000000000003</v>
          </cell>
          <cell r="N2656">
            <v>300</v>
          </cell>
          <cell r="O2656">
            <v>0</v>
          </cell>
          <cell r="P2656" t="str">
            <v/>
          </cell>
          <cell r="Q2656">
            <v>0.27864359999999999</v>
          </cell>
          <cell r="R2656">
            <v>302.40890000000002</v>
          </cell>
          <cell r="S2656">
            <v>0.48083619999999999</v>
          </cell>
          <cell r="T2656">
            <v>0.78036559999999999</v>
          </cell>
          <cell r="U2656">
            <v>31.618328978346728</v>
          </cell>
          <cell r="V2656">
            <v>4.2684563987565878E-2</v>
          </cell>
          <cell r="X2656">
            <v>33.829937482934852</v>
          </cell>
          <cell r="Y2656">
            <v>70.247807154103242</v>
          </cell>
          <cell r="Z2656">
            <v>65.256683355300538</v>
          </cell>
          <cell r="AA2656">
            <v>70.247540000000001</v>
          </cell>
          <cell r="AB2656">
            <v>65.256479999999996</v>
          </cell>
          <cell r="AC2656">
            <v>0.62906989999999996</v>
          </cell>
          <cell r="AD2656">
            <v>93.731415099999992</v>
          </cell>
          <cell r="AE2656">
            <v>63.91319</v>
          </cell>
          <cell r="AF2656">
            <v>33.953380000000003</v>
          </cell>
        </row>
        <row r="2657">
          <cell r="A2657" t="str">
            <v>WEST ILIRAN - BASE1. Low Value</v>
          </cell>
          <cell r="B2657" t="str">
            <v>Oil-Gas</v>
          </cell>
          <cell r="C2657" t="str">
            <v>1. Low Value</v>
          </cell>
          <cell r="D2657" t="str">
            <v>WEST ILIRAN - BASE</v>
          </cell>
          <cell r="E2657" t="str">
            <v>WEST ILIRAN</v>
          </cell>
          <cell r="F2657" t="str">
            <v>E0. On Production</v>
          </cell>
          <cell r="G2657" t="str">
            <v>PT MEDCO E&amp;P RIMAU</v>
          </cell>
          <cell r="H2657">
            <v>5.4589999999999996</v>
          </cell>
          <cell r="K2657">
            <v>2038</v>
          </cell>
          <cell r="L2657">
            <v>66</v>
          </cell>
          <cell r="M2657">
            <v>0.25</v>
          </cell>
          <cell r="N2657">
            <v>301</v>
          </cell>
          <cell r="P2657" t="str">
            <v/>
          </cell>
          <cell r="Q2657">
            <v>0.24844759999999999</v>
          </cell>
          <cell r="R2657">
            <v>262.80410000000001</v>
          </cell>
          <cell r="S2657">
            <v>0.69645199999999996</v>
          </cell>
          <cell r="T2657">
            <v>0.84674190000000005</v>
          </cell>
          <cell r="U2657">
            <v>38.504295610608352</v>
          </cell>
          <cell r="V2657">
            <v>5.1980579710987067E-2</v>
          </cell>
          <cell r="AA2657">
            <v>32.116689999999998</v>
          </cell>
          <cell r="AB2657">
            <v>54.318330000000003</v>
          </cell>
          <cell r="AC2657">
            <v>0.23390530000000001</v>
          </cell>
          <cell r="AD2657">
            <v>1.2768890327</v>
          </cell>
          <cell r="AE2657">
            <v>2.1747390000000002</v>
          </cell>
          <cell r="AF2657">
            <v>209.53739999999999</v>
          </cell>
        </row>
        <row r="2658">
          <cell r="A2658" t="str">
            <v>WEST ILIRAN - BASE2. Middle Value</v>
          </cell>
          <cell r="B2658" t="str">
            <v>Oil-Gas</v>
          </cell>
          <cell r="C2658" t="str">
            <v>2. Middle Value</v>
          </cell>
          <cell r="D2658" t="str">
            <v>WEST ILIRAN - BASE</v>
          </cell>
          <cell r="E2658" t="str">
            <v>WEST ILIRAN</v>
          </cell>
          <cell r="F2658" t="str">
            <v>E0. On Production</v>
          </cell>
          <cell r="G2658" t="str">
            <v>PT MEDCO E&amp;P RIMAU</v>
          </cell>
          <cell r="H2658">
            <v>5.4589999999999996</v>
          </cell>
          <cell r="K2658">
            <v>2038</v>
          </cell>
          <cell r="L2658">
            <v>66</v>
          </cell>
          <cell r="M2658">
            <v>0.25</v>
          </cell>
          <cell r="N2658">
            <v>301</v>
          </cell>
          <cell r="P2658" t="str">
            <v/>
          </cell>
          <cell r="Q2658">
            <v>0.24844759999999999</v>
          </cell>
          <cell r="R2658">
            <v>262.80410000000001</v>
          </cell>
          <cell r="S2658">
            <v>0.69645199999999996</v>
          </cell>
          <cell r="T2658">
            <v>0.84674190000000005</v>
          </cell>
          <cell r="U2658">
            <v>38.504295610608352</v>
          </cell>
          <cell r="V2658">
            <v>5.1980579710987067E-2</v>
          </cell>
          <cell r="AA2658">
            <v>32.116689999999998</v>
          </cell>
          <cell r="AB2658">
            <v>54.318330000000003</v>
          </cell>
          <cell r="AC2658">
            <v>0.23390530000000001</v>
          </cell>
          <cell r="AD2658">
            <v>1.2768890327</v>
          </cell>
          <cell r="AE2658">
            <v>2.1747390000000002</v>
          </cell>
          <cell r="AF2658">
            <v>209.53739999999999</v>
          </cell>
        </row>
        <row r="2659">
          <cell r="A2659" t="str">
            <v>WEST ILIRAN - BASE3. High Value</v>
          </cell>
          <cell r="B2659" t="str">
            <v>Oil-Gas</v>
          </cell>
          <cell r="C2659" t="str">
            <v>3. High Value</v>
          </cell>
          <cell r="D2659" t="str">
            <v>WEST ILIRAN - BASE</v>
          </cell>
          <cell r="E2659" t="str">
            <v>WEST ILIRAN</v>
          </cell>
          <cell r="F2659" t="str">
            <v>E0. On Production</v>
          </cell>
          <cell r="G2659" t="str">
            <v>PT MEDCO E&amp;P RIMAU</v>
          </cell>
          <cell r="H2659">
            <v>5.4589999999999996</v>
          </cell>
          <cell r="K2659">
            <v>2038</v>
          </cell>
          <cell r="L2659">
            <v>66</v>
          </cell>
          <cell r="M2659">
            <v>0.25</v>
          </cell>
          <cell r="N2659">
            <v>301</v>
          </cell>
          <cell r="P2659" t="str">
            <v/>
          </cell>
          <cell r="Q2659">
            <v>0.24844759999999999</v>
          </cell>
          <cell r="R2659">
            <v>262.80410000000001</v>
          </cell>
          <cell r="S2659">
            <v>0.69645199999999996</v>
          </cell>
          <cell r="T2659">
            <v>0.84674190000000005</v>
          </cell>
          <cell r="U2659">
            <v>38.504295610608352</v>
          </cell>
          <cell r="V2659">
            <v>5.1980579710987067E-2</v>
          </cell>
          <cell r="AA2659">
            <v>32.116689999999998</v>
          </cell>
          <cell r="AB2659">
            <v>54.318330000000003</v>
          </cell>
          <cell r="AC2659">
            <v>0.23390530000000001</v>
          </cell>
          <cell r="AD2659">
            <v>1.2768890327</v>
          </cell>
          <cell r="AE2659">
            <v>2.1747390000000002</v>
          </cell>
          <cell r="AF2659">
            <v>209.53739999999999</v>
          </cell>
        </row>
        <row r="2660">
          <cell r="A2660" t="str">
            <v>WEST PIANO - BASE1. Low Value</v>
          </cell>
          <cell r="B2660" t="str">
            <v>Oil-Gas</v>
          </cell>
          <cell r="C2660" t="str">
            <v>1. Low Value</v>
          </cell>
          <cell r="D2660" t="str">
            <v>WEST PIANO - BASE</v>
          </cell>
          <cell r="E2660" t="str">
            <v>WEST PIANO</v>
          </cell>
          <cell r="F2660" t="str">
            <v>E0. On Production</v>
          </cell>
          <cell r="G2660" t="str">
            <v>PETROCHINA INTERNATIONAL BANGKO LTD.</v>
          </cell>
          <cell r="H2660">
            <v>15.52</v>
          </cell>
          <cell r="K2660">
            <v>2076.8333333333335</v>
          </cell>
          <cell r="L2660" t="str">
            <v/>
          </cell>
          <cell r="M2660">
            <v>0.21507142857142861</v>
          </cell>
          <cell r="N2660">
            <v>197.29999999999998</v>
          </cell>
          <cell r="P2660" t="str">
            <v/>
          </cell>
          <cell r="Q2660">
            <v>0.2187461</v>
          </cell>
          <cell r="R2660">
            <v>184.57929999999999</v>
          </cell>
          <cell r="S2660">
            <v>0.58957210000000004</v>
          </cell>
          <cell r="T2660">
            <v>0.73928450000000001</v>
          </cell>
          <cell r="U2660">
            <v>17.598345414778212</v>
          </cell>
          <cell r="V2660">
            <v>2.3757666050183056E-2</v>
          </cell>
          <cell r="Z2660">
            <v>0.11530027620314207</v>
          </cell>
          <cell r="AA2660">
            <v>117.422</v>
          </cell>
          <cell r="AB2660">
            <v>1.0407759999999999</v>
          </cell>
          <cell r="AC2660">
            <v>0.2874485</v>
          </cell>
          <cell r="AD2660">
            <v>4.4612007199999999</v>
          </cell>
          <cell r="AE2660">
            <v>67.131600000000006</v>
          </cell>
          <cell r="AF2660">
            <v>12.439080000000001</v>
          </cell>
        </row>
        <row r="2661">
          <cell r="A2661" t="str">
            <v>WEST PIANO - BASE2. Middle Value</v>
          </cell>
          <cell r="B2661" t="str">
            <v>Oil-Gas</v>
          </cell>
          <cell r="C2661" t="str">
            <v>2. Middle Value</v>
          </cell>
          <cell r="D2661" t="str">
            <v>WEST PIANO - BASE</v>
          </cell>
          <cell r="E2661" t="str">
            <v>WEST PIANO</v>
          </cell>
          <cell r="F2661" t="str">
            <v>E0. On Production</v>
          </cell>
          <cell r="G2661" t="str">
            <v>PETROCHINA INTERNATIONAL BANGKO LTD.</v>
          </cell>
          <cell r="H2661">
            <v>18.25</v>
          </cell>
          <cell r="K2661">
            <v>2076.8333333333335</v>
          </cell>
          <cell r="L2661" t="str">
            <v/>
          </cell>
          <cell r="M2661">
            <v>0.21507142857142861</v>
          </cell>
          <cell r="N2661">
            <v>197.29999999999998</v>
          </cell>
          <cell r="P2661" t="str">
            <v/>
          </cell>
          <cell r="Q2661">
            <v>0.2187461</v>
          </cell>
          <cell r="R2661">
            <v>184.57929999999999</v>
          </cell>
          <cell r="S2661">
            <v>0.58957210000000004</v>
          </cell>
          <cell r="T2661">
            <v>0.73928450000000001</v>
          </cell>
          <cell r="U2661">
            <v>17.598345414778212</v>
          </cell>
          <cell r="V2661">
            <v>2.3757666050183056E-2</v>
          </cell>
          <cell r="Z2661">
            <v>0.11530027620314207</v>
          </cell>
          <cell r="AA2661">
            <v>117.422</v>
          </cell>
          <cell r="AB2661">
            <v>1.0407759999999999</v>
          </cell>
          <cell r="AC2661">
            <v>0.2874485</v>
          </cell>
          <cell r="AD2661">
            <v>5.2459351249999999</v>
          </cell>
          <cell r="AE2661">
            <v>67.131600000000006</v>
          </cell>
          <cell r="AF2661">
            <v>12.439080000000001</v>
          </cell>
        </row>
        <row r="2662">
          <cell r="A2662" t="str">
            <v>WEST PIANO - BASE3. High Value</v>
          </cell>
          <cell r="B2662" t="str">
            <v>Oil-Gas</v>
          </cell>
          <cell r="C2662" t="str">
            <v>3. High Value</v>
          </cell>
          <cell r="D2662" t="str">
            <v>WEST PIANO - BASE</v>
          </cell>
          <cell r="E2662" t="str">
            <v>WEST PIANO</v>
          </cell>
          <cell r="F2662" t="str">
            <v>E0. On Production</v>
          </cell>
          <cell r="G2662" t="str">
            <v>PETROCHINA INTERNATIONAL BANGKO LTD.</v>
          </cell>
          <cell r="H2662">
            <v>21.01</v>
          </cell>
          <cell r="K2662">
            <v>2076.8333333333335</v>
          </cell>
          <cell r="L2662" t="str">
            <v/>
          </cell>
          <cell r="M2662">
            <v>0.21507142857142861</v>
          </cell>
          <cell r="N2662">
            <v>197.29999999999998</v>
          </cell>
          <cell r="P2662" t="str">
            <v/>
          </cell>
          <cell r="Q2662">
            <v>0.2187461</v>
          </cell>
          <cell r="R2662">
            <v>184.57929999999999</v>
          </cell>
          <cell r="S2662">
            <v>0.58957210000000004</v>
          </cell>
          <cell r="T2662">
            <v>0.73928450000000001</v>
          </cell>
          <cell r="U2662">
            <v>17.598345414778212</v>
          </cell>
          <cell r="V2662">
            <v>2.3757666050183056E-2</v>
          </cell>
          <cell r="Z2662">
            <v>0.11530027620314207</v>
          </cell>
          <cell r="AA2662">
            <v>117.422</v>
          </cell>
          <cell r="AB2662">
            <v>1.0407759999999999</v>
          </cell>
          <cell r="AC2662">
            <v>0.2874485</v>
          </cell>
          <cell r="AD2662">
            <v>6.0392929850000003</v>
          </cell>
          <cell r="AE2662">
            <v>67.131600000000006</v>
          </cell>
          <cell r="AF2662">
            <v>12.439080000000001</v>
          </cell>
        </row>
        <row r="2663">
          <cell r="A2663" t="str">
            <v>WEST SENO - BASE1. Low Value</v>
          </cell>
          <cell r="B2663" t="str">
            <v>Oil-Gas</v>
          </cell>
          <cell r="C2663" t="str">
            <v>1. Low Value</v>
          </cell>
          <cell r="D2663" t="str">
            <v>WEST SENO - BASE</v>
          </cell>
          <cell r="E2663" t="str">
            <v>WEST SENO</v>
          </cell>
          <cell r="F2663" t="str">
            <v>E0. On Production</v>
          </cell>
          <cell r="G2663" t="str">
            <v>CHEVRON MAKASSAR LTD.</v>
          </cell>
          <cell r="H2663">
            <v>359.52</v>
          </cell>
          <cell r="K2663">
            <v>8009</v>
          </cell>
          <cell r="L2663" t="str">
            <v/>
          </cell>
          <cell r="M2663">
            <v>0.24</v>
          </cell>
          <cell r="N2663" t="str">
            <v/>
          </cell>
          <cell r="O2663">
            <v>0</v>
          </cell>
          <cell r="P2663" t="str">
            <v/>
          </cell>
          <cell r="Q2663">
            <v>0.239033</v>
          </cell>
          <cell r="R2663">
            <v>137.74199999999999</v>
          </cell>
          <cell r="S2663">
            <v>0.56529459999999998</v>
          </cell>
          <cell r="T2663">
            <v>0.63097939999999997</v>
          </cell>
          <cell r="U2663">
            <v>11.743951915675089</v>
          </cell>
          <cell r="V2663">
            <v>1.5854268179536845E-2</v>
          </cell>
          <cell r="W2663">
            <v>14.604933387096779</v>
          </cell>
          <cell r="X2663">
            <v>23.097730055916255</v>
          </cell>
          <cell r="Z2663">
            <v>11.153985932329418</v>
          </cell>
          <cell r="AA2663">
            <v>116.2349</v>
          </cell>
          <cell r="AB2663">
            <v>10.963620000000001</v>
          </cell>
          <cell r="AC2663">
            <v>0.29194969999999998</v>
          </cell>
          <cell r="AD2663">
            <v>104.96175614399999</v>
          </cell>
          <cell r="AE2663">
            <v>10.89005</v>
          </cell>
          <cell r="AF2663">
            <v>23.073229999999999</v>
          </cell>
        </row>
        <row r="2664">
          <cell r="A2664" t="str">
            <v>WEST SENO - BASE2. Middle Value</v>
          </cell>
          <cell r="B2664" t="str">
            <v>Oil-Gas</v>
          </cell>
          <cell r="C2664" t="str">
            <v>2. Middle Value</v>
          </cell>
          <cell r="D2664" t="str">
            <v>WEST SENO - BASE</v>
          </cell>
          <cell r="E2664" t="str">
            <v>WEST SENO</v>
          </cell>
          <cell r="F2664" t="str">
            <v>E0. On Production</v>
          </cell>
          <cell r="G2664" t="str">
            <v>CHEVRON MAKASSAR LTD.</v>
          </cell>
          <cell r="H2664">
            <v>531.01</v>
          </cell>
          <cell r="K2664">
            <v>8009</v>
          </cell>
          <cell r="L2664" t="str">
            <v/>
          </cell>
          <cell r="M2664">
            <v>0.24</v>
          </cell>
          <cell r="N2664" t="str">
            <v/>
          </cell>
          <cell r="O2664">
            <v>0</v>
          </cell>
          <cell r="P2664" t="str">
            <v/>
          </cell>
          <cell r="Q2664">
            <v>0.239033</v>
          </cell>
          <cell r="R2664">
            <v>137.74199999999999</v>
          </cell>
          <cell r="S2664">
            <v>0.56529459999999998</v>
          </cell>
          <cell r="T2664">
            <v>0.63097939999999997</v>
          </cell>
          <cell r="U2664">
            <v>11.743951915675089</v>
          </cell>
          <cell r="V2664">
            <v>1.5854268179536845E-2</v>
          </cell>
          <cell r="W2664">
            <v>14.604933387096779</v>
          </cell>
          <cell r="X2664">
            <v>23.097730055916255</v>
          </cell>
          <cell r="Z2664">
            <v>11.153985932329418</v>
          </cell>
          <cell r="AA2664">
            <v>116.2349</v>
          </cell>
          <cell r="AB2664">
            <v>10.963620000000001</v>
          </cell>
          <cell r="AC2664">
            <v>0.29194969999999998</v>
          </cell>
          <cell r="AD2664">
            <v>155.02821019699999</v>
          </cell>
          <cell r="AE2664">
            <v>10.89005</v>
          </cell>
          <cell r="AF2664">
            <v>23.073229999999999</v>
          </cell>
        </row>
        <row r="2665">
          <cell r="A2665" t="str">
            <v>WEST SENO - BASE3. High Value</v>
          </cell>
          <cell r="B2665" t="str">
            <v>Oil-Gas</v>
          </cell>
          <cell r="C2665" t="str">
            <v>3. High Value</v>
          </cell>
          <cell r="D2665" t="str">
            <v>WEST SENO - BASE</v>
          </cell>
          <cell r="E2665" t="str">
            <v>WEST SENO</v>
          </cell>
          <cell r="F2665" t="str">
            <v>E0. On Production</v>
          </cell>
          <cell r="G2665" t="str">
            <v>CHEVRON MAKASSAR LTD.</v>
          </cell>
          <cell r="H2665">
            <v>571.27</v>
          </cell>
          <cell r="K2665">
            <v>8009</v>
          </cell>
          <cell r="L2665" t="str">
            <v/>
          </cell>
          <cell r="M2665">
            <v>0.24</v>
          </cell>
          <cell r="N2665" t="str">
            <v/>
          </cell>
          <cell r="O2665">
            <v>0</v>
          </cell>
          <cell r="P2665" t="str">
            <v/>
          </cell>
          <cell r="Q2665">
            <v>0.239033</v>
          </cell>
          <cell r="R2665">
            <v>137.74199999999999</v>
          </cell>
          <cell r="S2665">
            <v>0.56529459999999998</v>
          </cell>
          <cell r="T2665">
            <v>0.63097939999999997</v>
          </cell>
          <cell r="U2665">
            <v>11.743951915675089</v>
          </cell>
          <cell r="V2665">
            <v>1.5854268179536845E-2</v>
          </cell>
          <cell r="W2665">
            <v>14.604933387096779</v>
          </cell>
          <cell r="X2665">
            <v>23.097730055916255</v>
          </cell>
          <cell r="Z2665">
            <v>11.153985932329418</v>
          </cell>
          <cell r="AA2665">
            <v>116.2349</v>
          </cell>
          <cell r="AB2665">
            <v>10.963620000000001</v>
          </cell>
          <cell r="AC2665">
            <v>0.29194969999999998</v>
          </cell>
          <cell r="AD2665">
            <v>166.78210511899999</v>
          </cell>
          <cell r="AE2665">
            <v>10.89005</v>
          </cell>
          <cell r="AF2665">
            <v>23.073229999999999</v>
          </cell>
        </row>
        <row r="2666">
          <cell r="A2666" t="str">
            <v>WIDURI - BASE1. Low Value</v>
          </cell>
          <cell r="B2666" t="str">
            <v>Oil-Gas</v>
          </cell>
          <cell r="C2666" t="str">
            <v>1. Low Value</v>
          </cell>
          <cell r="D2666" t="str">
            <v>WIDURI - BASE</v>
          </cell>
          <cell r="E2666" t="str">
            <v>WIDURI</v>
          </cell>
          <cell r="F2666" t="str">
            <v>E0. On Production</v>
          </cell>
          <cell r="G2666" t="str">
            <v>PT PERTAMINA HULU ENERGI OSES</v>
          </cell>
          <cell r="H2666">
            <v>174.52</v>
          </cell>
          <cell r="K2666">
            <v>3500</v>
          </cell>
          <cell r="L2666">
            <v>85.800000000000011</v>
          </cell>
          <cell r="M2666">
            <v>0.30399999999999999</v>
          </cell>
          <cell r="N2666">
            <v>4000</v>
          </cell>
          <cell r="O2666">
            <v>0</v>
          </cell>
          <cell r="P2666" t="str">
            <v/>
          </cell>
          <cell r="Q2666">
            <v>0.28828290000000001</v>
          </cell>
          <cell r="R2666">
            <v>3978.549</v>
          </cell>
          <cell r="S2666">
            <v>0.79338229999999998</v>
          </cell>
          <cell r="T2666">
            <v>0.69408760000000003</v>
          </cell>
          <cell r="U2666">
            <v>631.59747700935429</v>
          </cell>
          <cell r="V2666">
            <v>0.85265299568024866</v>
          </cell>
          <cell r="X2666">
            <v>22.714572207439922</v>
          </cell>
          <cell r="Y2666">
            <v>93.771564614754368</v>
          </cell>
          <cell r="Z2666">
            <v>43.167363596978475</v>
          </cell>
          <cell r="AA2666">
            <v>93.759709999999998</v>
          </cell>
          <cell r="AB2666">
            <v>42.771500000000003</v>
          </cell>
          <cell r="AC2666">
            <v>0.29568090000000002</v>
          </cell>
          <cell r="AD2666">
            <v>51.602230668000004</v>
          </cell>
          <cell r="AE2666">
            <v>3.4608210000000001</v>
          </cell>
          <cell r="AF2666">
            <v>22.575759999999999</v>
          </cell>
        </row>
        <row r="2667">
          <cell r="A2667" t="str">
            <v>WIDURI - BASE2. Middle Value</v>
          </cell>
          <cell r="B2667" t="str">
            <v>Oil-Gas</v>
          </cell>
          <cell r="C2667" t="str">
            <v>2. Middle Value</v>
          </cell>
          <cell r="D2667" t="str">
            <v>WIDURI - BASE</v>
          </cell>
          <cell r="E2667" t="str">
            <v>WIDURI</v>
          </cell>
          <cell r="F2667" t="str">
            <v>E0. On Production</v>
          </cell>
          <cell r="G2667" t="str">
            <v>PT PERTAMINA HULU ENERGI OSES</v>
          </cell>
          <cell r="H2667">
            <v>174.52</v>
          </cell>
          <cell r="K2667">
            <v>3500</v>
          </cell>
          <cell r="L2667">
            <v>85.800000000000011</v>
          </cell>
          <cell r="M2667">
            <v>0.30399999999999999</v>
          </cell>
          <cell r="N2667">
            <v>4000</v>
          </cell>
          <cell r="O2667">
            <v>0</v>
          </cell>
          <cell r="P2667" t="str">
            <v/>
          </cell>
          <cell r="Q2667">
            <v>0.28828290000000001</v>
          </cell>
          <cell r="R2667">
            <v>3978.549</v>
          </cell>
          <cell r="S2667">
            <v>0.79338229999999998</v>
          </cell>
          <cell r="T2667">
            <v>0.69408760000000003</v>
          </cell>
          <cell r="U2667">
            <v>631.59747700935429</v>
          </cell>
          <cell r="V2667">
            <v>0.85265299568024866</v>
          </cell>
          <cell r="X2667">
            <v>22.714572207439922</v>
          </cell>
          <cell r="Y2667">
            <v>93.771564614754368</v>
          </cell>
          <cell r="Z2667">
            <v>43.167363596978475</v>
          </cell>
          <cell r="AA2667">
            <v>93.759709999999998</v>
          </cell>
          <cell r="AB2667">
            <v>42.771500000000003</v>
          </cell>
          <cell r="AC2667">
            <v>0.29568090000000002</v>
          </cell>
          <cell r="AD2667">
            <v>51.602230668000004</v>
          </cell>
          <cell r="AE2667">
            <v>3.4608210000000001</v>
          </cell>
          <cell r="AF2667">
            <v>22.575759999999999</v>
          </cell>
        </row>
        <row r="2668">
          <cell r="A2668" t="str">
            <v>WIDURI - BASE3. High Value</v>
          </cell>
          <cell r="B2668" t="str">
            <v>Oil-Gas</v>
          </cell>
          <cell r="C2668" t="str">
            <v>3. High Value</v>
          </cell>
          <cell r="D2668" t="str">
            <v>WIDURI - BASE</v>
          </cell>
          <cell r="E2668" t="str">
            <v>WIDURI</v>
          </cell>
          <cell r="F2668" t="str">
            <v>E0. On Production</v>
          </cell>
          <cell r="G2668" t="str">
            <v>PT PERTAMINA HULU ENERGI OSES</v>
          </cell>
          <cell r="H2668">
            <v>174.52</v>
          </cell>
          <cell r="K2668">
            <v>3500</v>
          </cell>
          <cell r="L2668">
            <v>85.800000000000011</v>
          </cell>
          <cell r="M2668">
            <v>0.30399999999999999</v>
          </cell>
          <cell r="N2668">
            <v>4000</v>
          </cell>
          <cell r="O2668">
            <v>0</v>
          </cell>
          <cell r="P2668" t="str">
            <v/>
          </cell>
          <cell r="Q2668">
            <v>0.28828290000000001</v>
          </cell>
          <cell r="R2668">
            <v>3978.549</v>
          </cell>
          <cell r="S2668">
            <v>0.79338229999999998</v>
          </cell>
          <cell r="T2668">
            <v>0.69408760000000003</v>
          </cell>
          <cell r="U2668">
            <v>631.59747700935429</v>
          </cell>
          <cell r="V2668">
            <v>0.85265299568024866</v>
          </cell>
          <cell r="X2668">
            <v>22.714572207439922</v>
          </cell>
          <cell r="Y2668">
            <v>93.771564614754368</v>
          </cell>
          <cell r="Z2668">
            <v>43.167363596978475</v>
          </cell>
          <cell r="AA2668">
            <v>93.759709999999998</v>
          </cell>
          <cell r="AB2668">
            <v>42.771500000000003</v>
          </cell>
          <cell r="AC2668">
            <v>0.29568090000000002</v>
          </cell>
          <cell r="AD2668">
            <v>51.602230668000004</v>
          </cell>
          <cell r="AE2668">
            <v>3.4608210000000001</v>
          </cell>
          <cell r="AF2668">
            <v>22.575759999999999</v>
          </cell>
        </row>
        <row r="2669">
          <cell r="A2669" t="str">
            <v>WORTEL - BASE1. Low Value</v>
          </cell>
          <cell r="B2669" t="str">
            <v>Oil-Gas</v>
          </cell>
          <cell r="C2669" t="str">
            <v>1. Low Value</v>
          </cell>
          <cell r="D2669" t="str">
            <v>WORTEL - BASE</v>
          </cell>
          <cell r="E2669" t="str">
            <v>WORTEL</v>
          </cell>
          <cell r="F2669" t="str">
            <v>E0. On Production</v>
          </cell>
          <cell r="G2669" t="str">
            <v>SANTOS (SAMPANG) PTY. LTD.</v>
          </cell>
          <cell r="H2669">
            <v>145.85499999999999</v>
          </cell>
          <cell r="K2669">
            <v>4237</v>
          </cell>
          <cell r="L2669">
            <v>75.900000000000006</v>
          </cell>
          <cell r="M2669">
            <v>0.45</v>
          </cell>
          <cell r="N2669">
            <v>30</v>
          </cell>
          <cell r="O2669">
            <v>0</v>
          </cell>
          <cell r="P2669" t="str">
            <v/>
          </cell>
          <cell r="Q2669">
            <v>0.42748009999999997</v>
          </cell>
          <cell r="R2669">
            <v>78.312610000000006</v>
          </cell>
          <cell r="S2669">
            <v>0.72962059999999995</v>
          </cell>
          <cell r="T2669">
            <v>0.62543890000000002</v>
          </cell>
          <cell r="U2669">
            <v>15.276700953083227</v>
          </cell>
          <cell r="V2669">
            <v>2.0623459253566342E-2</v>
          </cell>
          <cell r="AA2669">
            <v>23.02515</v>
          </cell>
          <cell r="AB2669">
            <v>109.77500000000001</v>
          </cell>
          <cell r="AC2669">
            <v>0.34590100000000001</v>
          </cell>
          <cell r="AD2669">
            <v>50.451390355000001</v>
          </cell>
          <cell r="AE2669">
            <v>18.288440000000001</v>
          </cell>
          <cell r="AF2669">
            <v>792.17920000000004</v>
          </cell>
        </row>
        <row r="2670">
          <cell r="A2670" t="str">
            <v>WORTEL - BASE2. Middle Value</v>
          </cell>
          <cell r="B2670" t="str">
            <v>Oil-Gas</v>
          </cell>
          <cell r="C2670" t="str">
            <v>2. Middle Value</v>
          </cell>
          <cell r="D2670" t="str">
            <v>WORTEL - BASE</v>
          </cell>
          <cell r="E2670" t="str">
            <v>WORTEL</v>
          </cell>
          <cell r="F2670" t="str">
            <v>E0. On Production</v>
          </cell>
          <cell r="G2670" t="str">
            <v>SANTOS (SAMPANG) PTY. LTD.</v>
          </cell>
          <cell r="H2670">
            <v>150.917</v>
          </cell>
          <cell r="K2670">
            <v>4237</v>
          </cell>
          <cell r="L2670">
            <v>75.900000000000006</v>
          </cell>
          <cell r="M2670">
            <v>0.45</v>
          </cell>
          <cell r="N2670">
            <v>30</v>
          </cell>
          <cell r="O2670">
            <v>0</v>
          </cell>
          <cell r="P2670" t="str">
            <v/>
          </cell>
          <cell r="Q2670">
            <v>0.42748009999999997</v>
          </cell>
          <cell r="R2670">
            <v>78.312610000000006</v>
          </cell>
          <cell r="S2670">
            <v>0.72962059999999995</v>
          </cell>
          <cell r="T2670">
            <v>0.62543890000000002</v>
          </cell>
          <cell r="U2670">
            <v>15.276700953083227</v>
          </cell>
          <cell r="V2670">
            <v>2.0623459253566342E-2</v>
          </cell>
          <cell r="AA2670">
            <v>23.02515</v>
          </cell>
          <cell r="AB2670">
            <v>109.77500000000001</v>
          </cell>
          <cell r="AC2670">
            <v>0.34590100000000001</v>
          </cell>
          <cell r="AD2670">
            <v>52.202341217000004</v>
          </cell>
          <cell r="AE2670">
            <v>18.288440000000001</v>
          </cell>
          <cell r="AF2670">
            <v>792.17920000000004</v>
          </cell>
        </row>
        <row r="2671">
          <cell r="A2671" t="str">
            <v>SAMBAR - BASE1. Low Value</v>
          </cell>
          <cell r="B2671" t="str">
            <v>Gas</v>
          </cell>
          <cell r="C2671" t="str">
            <v>1. Low Value</v>
          </cell>
          <cell r="D2671" t="str">
            <v>SAMBAR - BASE</v>
          </cell>
          <cell r="E2671" t="str">
            <v>SAMBAR</v>
          </cell>
          <cell r="F2671" t="str">
            <v>E7. Production Not Viable</v>
          </cell>
          <cell r="G2671" t="str">
            <v>CONOCOPHILLIPS (GRISSIK) LTD.</v>
          </cell>
          <cell r="H2671">
            <v>211</v>
          </cell>
          <cell r="K2671">
            <v>5069</v>
          </cell>
          <cell r="L2671" t="str">
            <v/>
          </cell>
          <cell r="M2671">
            <v>0.2</v>
          </cell>
          <cell r="N2671" t="str">
            <v/>
          </cell>
          <cell r="P2671" t="str">
            <v/>
          </cell>
          <cell r="Q2671">
            <v>0.19987740000000001</v>
          </cell>
          <cell r="R2671">
            <v>160.04169999999999</v>
          </cell>
          <cell r="S2671">
            <v>0.53435909999999998</v>
          </cell>
          <cell r="T2671">
            <v>0.78080070000000001</v>
          </cell>
          <cell r="U2671">
            <v>13.346587903089855</v>
          </cell>
          <cell r="V2671">
            <v>1.8017817632147996E-2</v>
          </cell>
          <cell r="Y2671">
            <v>50.859402788229076</v>
          </cell>
          <cell r="Z2671">
            <v>12.123905249791425</v>
          </cell>
          <cell r="AA2671">
            <v>50.197620000000001</v>
          </cell>
          <cell r="AB2671">
            <v>13.440659999999999</v>
          </cell>
          <cell r="AC2671">
            <v>0.81605209999999995</v>
          </cell>
          <cell r="AD2671">
            <v>172.1869931</v>
          </cell>
          <cell r="AE2671">
            <v>13.043559999999999</v>
          </cell>
          <cell r="AF2671">
            <v>13.249309999999999</v>
          </cell>
        </row>
        <row r="2672">
          <cell r="A2672" t="str">
            <v>SAMBAR - BASE2. Middle Value</v>
          </cell>
          <cell r="B2672" t="str">
            <v>Gas</v>
          </cell>
          <cell r="C2672" t="str">
            <v>2. Middle Value</v>
          </cell>
          <cell r="D2672" t="str">
            <v>SAMBAR - BASE</v>
          </cell>
          <cell r="E2672" t="str">
            <v>SAMBAR</v>
          </cell>
          <cell r="F2672" t="str">
            <v>E7. Production Not Viable</v>
          </cell>
          <cell r="G2672" t="str">
            <v>CONOCOPHILLIPS (GRISSIK) LTD.</v>
          </cell>
          <cell r="H2672">
            <v>268</v>
          </cell>
          <cell r="K2672">
            <v>5069</v>
          </cell>
          <cell r="L2672" t="str">
            <v/>
          </cell>
          <cell r="M2672">
            <v>0.2</v>
          </cell>
          <cell r="N2672" t="str">
            <v/>
          </cell>
          <cell r="P2672" t="str">
            <v/>
          </cell>
          <cell r="Q2672">
            <v>0.19987740000000001</v>
          </cell>
          <cell r="R2672">
            <v>160.04169999999999</v>
          </cell>
          <cell r="S2672">
            <v>0.53435909999999998</v>
          </cell>
          <cell r="T2672">
            <v>0.78080070000000001</v>
          </cell>
          <cell r="U2672">
            <v>13.346587903089855</v>
          </cell>
          <cell r="V2672">
            <v>1.8017817632147996E-2</v>
          </cell>
          <cell r="Y2672">
            <v>50.859402788229076</v>
          </cell>
          <cell r="Z2672">
            <v>12.123905249791425</v>
          </cell>
          <cell r="AA2672">
            <v>50.197620000000001</v>
          </cell>
          <cell r="AB2672">
            <v>13.440659999999999</v>
          </cell>
          <cell r="AC2672">
            <v>0.81605209999999995</v>
          </cell>
          <cell r="AD2672">
            <v>218.70196279999999</v>
          </cell>
          <cell r="AE2672">
            <v>13.043559999999999</v>
          </cell>
          <cell r="AF2672">
            <v>13.249309999999999</v>
          </cell>
        </row>
        <row r="2673">
          <cell r="A2673" t="str">
            <v>SAMBAR - BASE3. High Value</v>
          </cell>
          <cell r="B2673" t="str">
            <v>Gas</v>
          </cell>
          <cell r="C2673" t="str">
            <v>3. High Value</v>
          </cell>
          <cell r="D2673" t="str">
            <v>SAMBAR - BASE</v>
          </cell>
          <cell r="E2673" t="str">
            <v>SAMBAR</v>
          </cell>
          <cell r="F2673" t="str">
            <v>E7. Production Not Viable</v>
          </cell>
          <cell r="G2673" t="str">
            <v>CONOCOPHILLIPS (GRISSIK) LTD.</v>
          </cell>
          <cell r="H2673">
            <v>322</v>
          </cell>
          <cell r="K2673">
            <v>5069</v>
          </cell>
          <cell r="L2673" t="str">
            <v/>
          </cell>
          <cell r="M2673">
            <v>0.2</v>
          </cell>
          <cell r="N2673" t="str">
            <v/>
          </cell>
          <cell r="P2673" t="str">
            <v/>
          </cell>
          <cell r="Q2673">
            <v>0.19987740000000001</v>
          </cell>
          <cell r="R2673">
            <v>160.04169999999999</v>
          </cell>
          <cell r="S2673">
            <v>0.53435909999999998</v>
          </cell>
          <cell r="T2673">
            <v>0.78080070000000001</v>
          </cell>
          <cell r="U2673">
            <v>13.346587903089855</v>
          </cell>
          <cell r="V2673">
            <v>1.8017817632147996E-2</v>
          </cell>
          <cell r="Y2673">
            <v>50.859402788229076</v>
          </cell>
          <cell r="Z2673">
            <v>12.123905249791425</v>
          </cell>
          <cell r="AA2673">
            <v>50.197620000000001</v>
          </cell>
          <cell r="AB2673">
            <v>13.440659999999999</v>
          </cell>
          <cell r="AC2673">
            <v>0.81605209999999995</v>
          </cell>
          <cell r="AD2673">
            <v>262.76877619999999</v>
          </cell>
          <cell r="AE2673">
            <v>13.043559999999999</v>
          </cell>
          <cell r="AF2673">
            <v>13.249309999999999</v>
          </cell>
        </row>
        <row r="2674">
          <cell r="A2674" t="str">
            <v>WORTEL - BASE3. High Value</v>
          </cell>
          <cell r="B2674" t="str">
            <v>Oil-Gas</v>
          </cell>
          <cell r="C2674" t="str">
            <v>3. High Value</v>
          </cell>
          <cell r="D2674" t="str">
            <v>WORTEL - BASE</v>
          </cell>
          <cell r="E2674" t="str">
            <v>WORTEL</v>
          </cell>
          <cell r="F2674" t="str">
            <v>E0. On Production</v>
          </cell>
          <cell r="G2674" t="str">
            <v>SANTOS (SAMPANG) PTY. LTD.</v>
          </cell>
          <cell r="H2674">
            <v>154.363</v>
          </cell>
          <cell r="K2674">
            <v>4237</v>
          </cell>
          <cell r="L2674">
            <v>75.900000000000006</v>
          </cell>
          <cell r="M2674">
            <v>0.45</v>
          </cell>
          <cell r="N2674">
            <v>30</v>
          </cell>
          <cell r="O2674">
            <v>0</v>
          </cell>
          <cell r="P2674" t="str">
            <v/>
          </cell>
          <cell r="Q2674">
            <v>0.42748009999999997</v>
          </cell>
          <cell r="R2674">
            <v>78.312610000000006</v>
          </cell>
          <cell r="S2674">
            <v>0.72962059999999995</v>
          </cell>
          <cell r="T2674">
            <v>0.62543890000000002</v>
          </cell>
          <cell r="U2674">
            <v>15.276700953083227</v>
          </cell>
          <cell r="V2674">
            <v>2.0623459253566342E-2</v>
          </cell>
          <cell r="AA2674">
            <v>23.02515</v>
          </cell>
          <cell r="AB2674">
            <v>109.77500000000001</v>
          </cell>
          <cell r="AC2674">
            <v>0.34590100000000001</v>
          </cell>
          <cell r="AD2674">
            <v>53.394316063000005</v>
          </cell>
          <cell r="AE2674">
            <v>18.288440000000001</v>
          </cell>
          <cell r="AF2674">
            <v>792.17920000000004</v>
          </cell>
        </row>
        <row r="2675">
          <cell r="A2675" t="str">
            <v>OPL WUNUT 1. Low Value</v>
          </cell>
          <cell r="B2675" t="str">
            <v>Oil-Gas</v>
          </cell>
          <cell r="C2675" t="str">
            <v>1. Low Value</v>
          </cell>
          <cell r="D2675" t="str">
            <v xml:space="preserve">OPL WUNUT </v>
          </cell>
          <cell r="E2675" t="str">
            <v>WUNUT</v>
          </cell>
          <cell r="F2675" t="str">
            <v>E6. Further Development</v>
          </cell>
          <cell r="G2675" t="str">
            <v>LAPINDO BRANTAS INC.</v>
          </cell>
          <cell r="H2675">
            <v>180.65</v>
          </cell>
          <cell r="K2675">
            <v>2350</v>
          </cell>
          <cell r="L2675">
            <v>56.650000000000006</v>
          </cell>
          <cell r="M2675">
            <v>0.2</v>
          </cell>
          <cell r="N2675" t="str">
            <v/>
          </cell>
          <cell r="P2675" t="str">
            <v/>
          </cell>
          <cell r="Q2675">
            <v>0.2019145</v>
          </cell>
          <cell r="R2675">
            <v>73.098889999999997</v>
          </cell>
          <cell r="S2675">
            <v>0.39818340000000002</v>
          </cell>
          <cell r="T2675">
            <v>0.76467790000000002</v>
          </cell>
          <cell r="U2675">
            <v>4.4940715194385312</v>
          </cell>
          <cell r="V2675">
            <v>6.0669709480074413E-3</v>
          </cell>
          <cell r="Z2675">
            <v>0.17833221230294638</v>
          </cell>
          <cell r="AA2675">
            <v>116.3614</v>
          </cell>
          <cell r="AB2675">
            <v>0.32140269999999999</v>
          </cell>
          <cell r="AC2675">
            <v>0.32157079999999999</v>
          </cell>
          <cell r="AD2675">
            <v>58.091765019999997</v>
          </cell>
          <cell r="AE2675">
            <v>3.4608210000000001</v>
          </cell>
          <cell r="AF2675">
            <v>1.145464</v>
          </cell>
        </row>
        <row r="2676">
          <cell r="A2676" t="str">
            <v>OPL WUNUT 2. Middle Value</v>
          </cell>
          <cell r="B2676" t="str">
            <v>Oil-Gas</v>
          </cell>
          <cell r="C2676" t="str">
            <v>2. Middle Value</v>
          </cell>
          <cell r="D2676" t="str">
            <v xml:space="preserve">OPL WUNUT </v>
          </cell>
          <cell r="E2676" t="str">
            <v>WUNUT</v>
          </cell>
          <cell r="F2676" t="str">
            <v>E6. Further Development</v>
          </cell>
          <cell r="G2676" t="str">
            <v>LAPINDO BRANTAS INC.</v>
          </cell>
          <cell r="H2676">
            <v>180.65</v>
          </cell>
          <cell r="K2676">
            <v>2350</v>
          </cell>
          <cell r="L2676">
            <v>56.650000000000006</v>
          </cell>
          <cell r="M2676">
            <v>0.2</v>
          </cell>
          <cell r="N2676" t="str">
            <v/>
          </cell>
          <cell r="P2676" t="str">
            <v/>
          </cell>
          <cell r="Q2676">
            <v>0.2019145</v>
          </cell>
          <cell r="R2676">
            <v>73.098889999999997</v>
          </cell>
          <cell r="S2676">
            <v>0.39818340000000002</v>
          </cell>
          <cell r="T2676">
            <v>0.76467790000000002</v>
          </cell>
          <cell r="U2676">
            <v>4.4940715194385312</v>
          </cell>
          <cell r="V2676">
            <v>6.0669709480074413E-3</v>
          </cell>
          <cell r="Z2676">
            <v>0.17833221230294638</v>
          </cell>
          <cell r="AA2676">
            <v>116.3614</v>
          </cell>
          <cell r="AB2676">
            <v>0.32140269999999999</v>
          </cell>
          <cell r="AC2676">
            <v>0.32157079999999999</v>
          </cell>
          <cell r="AD2676">
            <v>58.091765019999997</v>
          </cell>
          <cell r="AE2676">
            <v>3.4608210000000001</v>
          </cell>
          <cell r="AF2676">
            <v>1.145464</v>
          </cell>
        </row>
        <row r="2677">
          <cell r="A2677" t="str">
            <v>OPL WUNUT 3. High Value</v>
          </cell>
          <cell r="B2677" t="str">
            <v>Oil-Gas</v>
          </cell>
          <cell r="C2677" t="str">
            <v>3. High Value</v>
          </cell>
          <cell r="D2677" t="str">
            <v xml:space="preserve">OPL WUNUT </v>
          </cell>
          <cell r="E2677" t="str">
            <v>WUNUT</v>
          </cell>
          <cell r="F2677" t="str">
            <v>E6. Further Development</v>
          </cell>
          <cell r="G2677" t="str">
            <v>LAPINDO BRANTAS INC.</v>
          </cell>
          <cell r="H2677">
            <v>180.65</v>
          </cell>
          <cell r="K2677">
            <v>2350</v>
          </cell>
          <cell r="L2677">
            <v>56.650000000000006</v>
          </cell>
          <cell r="M2677">
            <v>0.2</v>
          </cell>
          <cell r="N2677" t="str">
            <v/>
          </cell>
          <cell r="P2677" t="str">
            <v/>
          </cell>
          <cell r="Q2677">
            <v>0.2019145</v>
          </cell>
          <cell r="R2677">
            <v>73.098889999999997</v>
          </cell>
          <cell r="S2677">
            <v>0.39818340000000002</v>
          </cell>
          <cell r="T2677">
            <v>0.76467790000000002</v>
          </cell>
          <cell r="U2677">
            <v>4.4940715194385312</v>
          </cell>
          <cell r="V2677">
            <v>6.0669709480074413E-3</v>
          </cell>
          <cell r="Z2677">
            <v>0.17833221230294638</v>
          </cell>
          <cell r="AA2677">
            <v>116.3614</v>
          </cell>
          <cell r="AB2677">
            <v>0.32140269999999999</v>
          </cell>
          <cell r="AC2677">
            <v>0.32157079999999999</v>
          </cell>
          <cell r="AD2677">
            <v>58.091765019999997</v>
          </cell>
          <cell r="AE2677">
            <v>3.4608210000000001</v>
          </cell>
          <cell r="AF2677">
            <v>1.145464</v>
          </cell>
        </row>
        <row r="2678">
          <cell r="A2678" t="str">
            <v>WUNUT - BASE1. Low Value</v>
          </cell>
          <cell r="B2678" t="str">
            <v>Oil-Gas</v>
          </cell>
          <cell r="C2678" t="str">
            <v>1. Low Value</v>
          </cell>
          <cell r="D2678" t="str">
            <v>WUNUT - BASE</v>
          </cell>
          <cell r="E2678" t="str">
            <v>WUNUT</v>
          </cell>
          <cell r="F2678" t="str">
            <v>E0. On Production</v>
          </cell>
          <cell r="G2678" t="str">
            <v>LAPINDO BRANTAS INC.</v>
          </cell>
          <cell r="H2678">
            <v>180.65</v>
          </cell>
          <cell r="K2678">
            <v>2350</v>
          </cell>
          <cell r="L2678">
            <v>56.650000000000006</v>
          </cell>
          <cell r="M2678">
            <v>0.2</v>
          </cell>
          <cell r="N2678" t="str">
            <v/>
          </cell>
          <cell r="P2678" t="str">
            <v/>
          </cell>
          <cell r="Q2678">
            <v>0.2019145</v>
          </cell>
          <cell r="R2678">
            <v>73.098889999999997</v>
          </cell>
          <cell r="S2678">
            <v>0.39818340000000002</v>
          </cell>
          <cell r="T2678">
            <v>0.76467790000000002</v>
          </cell>
          <cell r="U2678">
            <v>4.4940715194385312</v>
          </cell>
          <cell r="V2678">
            <v>6.0669709480074413E-3</v>
          </cell>
          <cell r="Z2678">
            <v>0.17833221230294638</v>
          </cell>
          <cell r="AA2678">
            <v>116.3614</v>
          </cell>
          <cell r="AB2678">
            <v>0.32140269999999999</v>
          </cell>
          <cell r="AC2678">
            <v>0.32157079999999999</v>
          </cell>
          <cell r="AD2678">
            <v>58.091765019999997</v>
          </cell>
          <cell r="AE2678">
            <v>3.4608210000000001</v>
          </cell>
          <cell r="AF2678">
            <v>1.145464</v>
          </cell>
        </row>
        <row r="2679">
          <cell r="A2679" t="str">
            <v>WUNUT - BASE2. Middle Value</v>
          </cell>
          <cell r="B2679" t="str">
            <v>Oil-Gas</v>
          </cell>
          <cell r="C2679" t="str">
            <v>2. Middle Value</v>
          </cell>
          <cell r="D2679" t="str">
            <v>WUNUT - BASE</v>
          </cell>
          <cell r="E2679" t="str">
            <v>WUNUT</v>
          </cell>
          <cell r="F2679" t="str">
            <v>E0. On Production</v>
          </cell>
          <cell r="G2679" t="str">
            <v>LAPINDO BRANTAS INC.</v>
          </cell>
          <cell r="H2679">
            <v>180.65</v>
          </cell>
          <cell r="K2679">
            <v>2350</v>
          </cell>
          <cell r="L2679">
            <v>56.650000000000006</v>
          </cell>
          <cell r="M2679">
            <v>0.2</v>
          </cell>
          <cell r="N2679" t="str">
            <v/>
          </cell>
          <cell r="P2679" t="str">
            <v/>
          </cell>
          <cell r="Q2679">
            <v>0.2019145</v>
          </cell>
          <cell r="R2679">
            <v>73.098889999999997</v>
          </cell>
          <cell r="S2679">
            <v>0.39818340000000002</v>
          </cell>
          <cell r="T2679">
            <v>0.76467790000000002</v>
          </cell>
          <cell r="U2679">
            <v>4.4940715194385312</v>
          </cell>
          <cell r="V2679">
            <v>6.0669709480074413E-3</v>
          </cell>
          <cell r="Z2679">
            <v>0.17833221230294638</v>
          </cell>
          <cell r="AA2679">
            <v>116.3614</v>
          </cell>
          <cell r="AB2679">
            <v>0.32140269999999999</v>
          </cell>
          <cell r="AC2679">
            <v>0.32157079999999999</v>
          </cell>
          <cell r="AD2679">
            <v>58.091765019999997</v>
          </cell>
          <cell r="AE2679">
            <v>3.4608210000000001</v>
          </cell>
          <cell r="AF2679">
            <v>1.145464</v>
          </cell>
        </row>
        <row r="2680">
          <cell r="A2680" t="str">
            <v>BAGAN BELADA - BASE2. Middle Value</v>
          </cell>
          <cell r="B2680" t="str">
            <v>Gas</v>
          </cell>
          <cell r="C2680" t="str">
            <v>2. Middle Value</v>
          </cell>
          <cell r="D2680" t="str">
            <v>BAGAN BELADA - BASE</v>
          </cell>
          <cell r="E2680" t="str">
            <v>BAGAN BELADA</v>
          </cell>
          <cell r="F2680" t="str">
            <v>E7. Production Not Viable</v>
          </cell>
          <cell r="G2680" t="str">
            <v>BOB PERTAMINA - BUMI SIAK PUSAKO</v>
          </cell>
          <cell r="H2680">
            <v>2.2480000000000002</v>
          </cell>
          <cell r="K2680">
            <v>963</v>
          </cell>
          <cell r="L2680">
            <v>71.5</v>
          </cell>
          <cell r="M2680">
            <v>0.37</v>
          </cell>
          <cell r="N2680" t="str">
            <v/>
          </cell>
          <cell r="O2680">
            <v>0</v>
          </cell>
          <cell r="P2680" t="str">
            <v/>
          </cell>
          <cell r="Q2680">
            <v>0.36725429999999998</v>
          </cell>
          <cell r="R2680">
            <v>975.04489999999998</v>
          </cell>
          <cell r="S2680">
            <v>0.74952209999999997</v>
          </cell>
          <cell r="T2680">
            <v>0.58264760000000004</v>
          </cell>
          <cell r="U2680">
            <v>156.38025216913897</v>
          </cell>
          <cell r="V2680">
            <v>0.21111244951232483</v>
          </cell>
          <cell r="AA2680">
            <v>19.320699999999999</v>
          </cell>
          <cell r="AB2680">
            <v>30.351880000000001</v>
          </cell>
          <cell r="AC2680">
            <v>0.77094969999999996</v>
          </cell>
          <cell r="AD2680">
            <v>1.7330949256000001</v>
          </cell>
          <cell r="AE2680">
            <v>10.24635</v>
          </cell>
          <cell r="AF2680">
            <v>30.687419999999999</v>
          </cell>
        </row>
        <row r="2681">
          <cell r="A2681" t="str">
            <v>BAGAN BELADA - BASE3. High Value</v>
          </cell>
          <cell r="B2681" t="str">
            <v>Gas</v>
          </cell>
          <cell r="C2681" t="str">
            <v>3. High Value</v>
          </cell>
          <cell r="D2681" t="str">
            <v>BAGAN BELADA - BASE</v>
          </cell>
          <cell r="E2681" t="str">
            <v>BAGAN BELADA</v>
          </cell>
          <cell r="F2681" t="str">
            <v>E7. Production Not Viable</v>
          </cell>
          <cell r="G2681" t="str">
            <v>BOB PERTAMINA - BUMI SIAK PUSAKO</v>
          </cell>
          <cell r="H2681">
            <v>2.2480000000000002</v>
          </cell>
          <cell r="K2681">
            <v>963</v>
          </cell>
          <cell r="L2681">
            <v>71.5</v>
          </cell>
          <cell r="M2681">
            <v>0.37</v>
          </cell>
          <cell r="N2681" t="str">
            <v/>
          </cell>
          <cell r="O2681">
            <v>0</v>
          </cell>
          <cell r="P2681" t="str">
            <v/>
          </cell>
          <cell r="Q2681">
            <v>0.36725429999999998</v>
          </cell>
          <cell r="R2681">
            <v>975.04489999999998</v>
          </cell>
          <cell r="S2681">
            <v>0.74952209999999997</v>
          </cell>
          <cell r="T2681">
            <v>0.58264760000000004</v>
          </cell>
          <cell r="U2681">
            <v>156.38025216913897</v>
          </cell>
          <cell r="V2681">
            <v>0.21111244951232483</v>
          </cell>
          <cell r="AA2681">
            <v>19.320699999999999</v>
          </cell>
          <cell r="AB2681">
            <v>30.351880000000001</v>
          </cell>
          <cell r="AC2681">
            <v>0.77094969999999996</v>
          </cell>
          <cell r="AD2681">
            <v>1.7330949256000001</v>
          </cell>
          <cell r="AE2681">
            <v>10.24635</v>
          </cell>
          <cell r="AF2681">
            <v>30.687419999999999</v>
          </cell>
        </row>
        <row r="2682">
          <cell r="A2682" t="str">
            <v>WUNUT - BASE3. High Value</v>
          </cell>
          <cell r="B2682" t="str">
            <v>Oil-Gas</v>
          </cell>
          <cell r="C2682" t="str">
            <v>3. High Value</v>
          </cell>
          <cell r="D2682" t="str">
            <v>WUNUT - BASE</v>
          </cell>
          <cell r="E2682" t="str">
            <v>WUNUT</v>
          </cell>
          <cell r="F2682" t="str">
            <v>E0. On Production</v>
          </cell>
          <cell r="G2682" t="str">
            <v>LAPINDO BRANTAS INC.</v>
          </cell>
          <cell r="H2682">
            <v>180.65</v>
          </cell>
          <cell r="K2682">
            <v>2350</v>
          </cell>
          <cell r="L2682">
            <v>56.650000000000006</v>
          </cell>
          <cell r="M2682">
            <v>0.2</v>
          </cell>
          <cell r="N2682" t="str">
            <v/>
          </cell>
          <cell r="P2682" t="str">
            <v/>
          </cell>
          <cell r="Q2682">
            <v>0.2019145</v>
          </cell>
          <cell r="R2682">
            <v>73.098889999999997</v>
          </cell>
          <cell r="S2682">
            <v>0.39818340000000002</v>
          </cell>
          <cell r="T2682">
            <v>0.76467790000000002</v>
          </cell>
          <cell r="U2682">
            <v>4.4940715194385312</v>
          </cell>
          <cell r="V2682">
            <v>6.0669709480074413E-3</v>
          </cell>
          <cell r="Z2682">
            <v>0.17833221230294638</v>
          </cell>
          <cell r="AA2682">
            <v>116.3614</v>
          </cell>
          <cell r="AB2682">
            <v>0.32140269999999999</v>
          </cell>
          <cell r="AC2682">
            <v>0.32157079999999999</v>
          </cell>
          <cell r="AD2682">
            <v>58.091765019999997</v>
          </cell>
          <cell r="AE2682">
            <v>3.4608210000000001</v>
          </cell>
          <cell r="AF2682">
            <v>1.145464</v>
          </cell>
        </row>
        <row r="2683">
          <cell r="A2683" t="str">
            <v>POP WUNUT 191. Low Value</v>
          </cell>
          <cell r="B2683" t="str">
            <v>Oil-Gas</v>
          </cell>
          <cell r="C2683" t="str">
            <v>1. Low Value</v>
          </cell>
          <cell r="D2683" t="str">
            <v>POP WUNUT 19</v>
          </cell>
          <cell r="E2683" t="str">
            <v>WUNUT</v>
          </cell>
          <cell r="F2683" t="str">
            <v>E7. Production Not Viable</v>
          </cell>
          <cell r="G2683" t="str">
            <v>LAPINDO BRANTAS INC.</v>
          </cell>
          <cell r="H2683">
            <v>180.65</v>
          </cell>
          <cell r="K2683">
            <v>2350</v>
          </cell>
          <cell r="L2683">
            <v>56.650000000000006</v>
          </cell>
          <cell r="M2683">
            <v>0.2</v>
          </cell>
          <cell r="N2683" t="str">
            <v/>
          </cell>
          <cell r="P2683" t="str">
            <v/>
          </cell>
          <cell r="Q2683">
            <v>0.2019145</v>
          </cell>
          <cell r="R2683">
            <v>73.098889999999997</v>
          </cell>
          <cell r="S2683">
            <v>0.39818340000000002</v>
          </cell>
          <cell r="T2683">
            <v>0.76467790000000002</v>
          </cell>
          <cell r="U2683">
            <v>4.4940715194385312</v>
          </cell>
          <cell r="V2683">
            <v>6.0669709480074413E-3</v>
          </cell>
          <cell r="Z2683">
            <v>0.17833221230294638</v>
          </cell>
          <cell r="AA2683">
            <v>116.3614</v>
          </cell>
          <cell r="AB2683">
            <v>0.32140269999999999</v>
          </cell>
          <cell r="AC2683">
            <v>0.32157079999999999</v>
          </cell>
          <cell r="AD2683">
            <v>58.091765019999997</v>
          </cell>
          <cell r="AE2683">
            <v>3.4608210000000001</v>
          </cell>
          <cell r="AF2683">
            <v>1.145464</v>
          </cell>
        </row>
        <row r="2684">
          <cell r="A2684" t="str">
            <v>POP WUNUT 192. Middle Value</v>
          </cell>
          <cell r="B2684" t="str">
            <v>Oil-Gas</v>
          </cell>
          <cell r="C2684" t="str">
            <v>2. Middle Value</v>
          </cell>
          <cell r="D2684" t="str">
            <v>POP WUNUT 19</v>
          </cell>
          <cell r="E2684" t="str">
            <v>WUNUT</v>
          </cell>
          <cell r="F2684" t="str">
            <v>E7. Production Not Viable</v>
          </cell>
          <cell r="G2684" t="str">
            <v>LAPINDO BRANTAS INC.</v>
          </cell>
          <cell r="H2684">
            <v>180.65</v>
          </cell>
          <cell r="K2684">
            <v>2350</v>
          </cell>
          <cell r="L2684">
            <v>56.650000000000006</v>
          </cell>
          <cell r="M2684">
            <v>0.2</v>
          </cell>
          <cell r="N2684" t="str">
            <v/>
          </cell>
          <cell r="P2684" t="str">
            <v/>
          </cell>
          <cell r="Q2684">
            <v>0.2019145</v>
          </cell>
          <cell r="R2684">
            <v>73.098889999999997</v>
          </cell>
          <cell r="S2684">
            <v>0.39818340000000002</v>
          </cell>
          <cell r="T2684">
            <v>0.76467790000000002</v>
          </cell>
          <cell r="U2684">
            <v>4.4940715194385312</v>
          </cell>
          <cell r="V2684">
            <v>6.0669709480074413E-3</v>
          </cell>
          <cell r="Z2684">
            <v>0.17833221230294638</v>
          </cell>
          <cell r="AA2684">
            <v>116.3614</v>
          </cell>
          <cell r="AB2684">
            <v>0.32140269999999999</v>
          </cell>
          <cell r="AC2684">
            <v>0.32157079999999999</v>
          </cell>
          <cell r="AD2684">
            <v>58.091765019999997</v>
          </cell>
          <cell r="AE2684">
            <v>3.4608210000000001</v>
          </cell>
          <cell r="AF2684">
            <v>1.145464</v>
          </cell>
        </row>
        <row r="2685">
          <cell r="A2685" t="str">
            <v>BUMI - BASE2. Middle Value</v>
          </cell>
          <cell r="B2685" t="str">
            <v>Gas</v>
          </cell>
          <cell r="C2685" t="str">
            <v>2. Middle Value</v>
          </cell>
          <cell r="D2685" t="str">
            <v>BUMI - BASE</v>
          </cell>
          <cell r="E2685" t="str">
            <v>BUMI</v>
          </cell>
          <cell r="F2685" t="str">
            <v>E7. Production Not Viable</v>
          </cell>
          <cell r="G2685" t="str">
            <v>BOB PERTAMINA - BUMI SIAK PUSAKO</v>
          </cell>
          <cell r="H2685">
            <v>9.7949999999999999</v>
          </cell>
          <cell r="K2685">
            <v>1297</v>
          </cell>
          <cell r="L2685">
            <v>56.1</v>
          </cell>
          <cell r="M2685">
            <v>0.33</v>
          </cell>
          <cell r="N2685" t="str">
            <v/>
          </cell>
          <cell r="O2685">
            <v>0</v>
          </cell>
          <cell r="P2685">
            <v>0.58399999999999996</v>
          </cell>
          <cell r="Q2685">
            <v>0.31817289999999998</v>
          </cell>
          <cell r="R2685">
            <v>160.48609999999999</v>
          </cell>
          <cell r="S2685">
            <v>0.74993319999999997</v>
          </cell>
          <cell r="T2685">
            <v>0.58457239999999999</v>
          </cell>
          <cell r="U2685">
            <v>22.385226699075201</v>
          </cell>
          <cell r="V2685">
            <v>3.0219928512579014E-2</v>
          </cell>
          <cell r="AA2685">
            <v>22.026260000000001</v>
          </cell>
          <cell r="AB2685">
            <v>0.63491200000000003</v>
          </cell>
          <cell r="AC2685">
            <v>0.57097229999999999</v>
          </cell>
          <cell r="AD2685">
            <v>5.5926736784999997</v>
          </cell>
          <cell r="AE2685">
            <v>6.9500970000000004</v>
          </cell>
          <cell r="AF2685">
            <v>-5.5776649999999997</v>
          </cell>
        </row>
        <row r="2686">
          <cell r="A2686" t="str">
            <v>BUMI - BASE3. High Value</v>
          </cell>
          <cell r="B2686" t="str">
            <v>Gas</v>
          </cell>
          <cell r="C2686" t="str">
            <v>3. High Value</v>
          </cell>
          <cell r="D2686" t="str">
            <v>BUMI - BASE</v>
          </cell>
          <cell r="E2686" t="str">
            <v>BUMI</v>
          </cell>
          <cell r="F2686" t="str">
            <v>E7. Production Not Viable</v>
          </cell>
          <cell r="G2686" t="str">
            <v>BOB PERTAMINA - BUMI SIAK PUSAKO</v>
          </cell>
          <cell r="H2686">
            <v>9.7949999999999999</v>
          </cell>
          <cell r="K2686">
            <v>1297</v>
          </cell>
          <cell r="L2686">
            <v>56.1</v>
          </cell>
          <cell r="M2686">
            <v>0.33</v>
          </cell>
          <cell r="N2686" t="str">
            <v/>
          </cell>
          <cell r="O2686">
            <v>0</v>
          </cell>
          <cell r="P2686">
            <v>0.58399999999999996</v>
          </cell>
          <cell r="Q2686">
            <v>0.31817289999999998</v>
          </cell>
          <cell r="R2686">
            <v>160.48609999999999</v>
          </cell>
          <cell r="S2686">
            <v>0.74993319999999997</v>
          </cell>
          <cell r="T2686">
            <v>0.58457239999999999</v>
          </cell>
          <cell r="U2686">
            <v>22.385226699075201</v>
          </cell>
          <cell r="V2686">
            <v>3.0219928512579014E-2</v>
          </cell>
          <cell r="AA2686">
            <v>22.026260000000001</v>
          </cell>
          <cell r="AB2686">
            <v>0.63491200000000003</v>
          </cell>
          <cell r="AC2686">
            <v>0.57097229999999999</v>
          </cell>
          <cell r="AD2686">
            <v>5.5926736784999997</v>
          </cell>
          <cell r="AE2686">
            <v>6.9500970000000004</v>
          </cell>
          <cell r="AF2686">
            <v>-5.5776649999999997</v>
          </cell>
        </row>
        <row r="2687">
          <cell r="A2687" t="str">
            <v>POP WUNUT 193. High Value</v>
          </cell>
          <cell r="B2687" t="str">
            <v>Oil-Gas</v>
          </cell>
          <cell r="C2687" t="str">
            <v>3. High Value</v>
          </cell>
          <cell r="D2687" t="str">
            <v>POP WUNUT 19</v>
          </cell>
          <cell r="E2687" t="str">
            <v>WUNUT</v>
          </cell>
          <cell r="F2687" t="str">
            <v>E7. Production Not Viable</v>
          </cell>
          <cell r="G2687" t="str">
            <v>LAPINDO BRANTAS INC.</v>
          </cell>
          <cell r="H2687">
            <v>180.65</v>
          </cell>
          <cell r="K2687">
            <v>2350</v>
          </cell>
          <cell r="L2687">
            <v>56.650000000000006</v>
          </cell>
          <cell r="M2687">
            <v>0.2</v>
          </cell>
          <cell r="N2687" t="str">
            <v/>
          </cell>
          <cell r="P2687" t="str">
            <v/>
          </cell>
          <cell r="Q2687">
            <v>0.2019145</v>
          </cell>
          <cell r="R2687">
            <v>73.098889999999997</v>
          </cell>
          <cell r="S2687">
            <v>0.39818340000000002</v>
          </cell>
          <cell r="T2687">
            <v>0.76467790000000002</v>
          </cell>
          <cell r="U2687">
            <v>4.4940715194385312</v>
          </cell>
          <cell r="V2687">
            <v>6.0669709480074413E-3</v>
          </cell>
          <cell r="Z2687">
            <v>0.17833221230294638</v>
          </cell>
          <cell r="AA2687">
            <v>116.3614</v>
          </cell>
          <cell r="AB2687">
            <v>0.32140269999999999</v>
          </cell>
          <cell r="AC2687">
            <v>0.32157079999999999</v>
          </cell>
          <cell r="AD2687">
            <v>58.091765019999997</v>
          </cell>
          <cell r="AE2687">
            <v>3.4608210000000001</v>
          </cell>
          <cell r="AF2687">
            <v>1.145464</v>
          </cell>
        </row>
        <row r="2688">
          <cell r="A2688" t="str">
            <v>YAKIN FURTHER DEVELOPMENT 1. Low Value</v>
          </cell>
          <cell r="B2688" t="str">
            <v>Oil-Gas</v>
          </cell>
          <cell r="C2688" t="str">
            <v>1. Low Value</v>
          </cell>
          <cell r="D2688" t="str">
            <v xml:space="preserve">YAKIN FURTHER DEVELOPMENT </v>
          </cell>
          <cell r="E2688" t="str">
            <v>YAKIN</v>
          </cell>
          <cell r="F2688" t="str">
            <v>E6. Further Development</v>
          </cell>
          <cell r="G2688" t="str">
            <v>PT PERTAMINA HULU KALIMANTAN TIMUR</v>
          </cell>
          <cell r="H2688">
            <v>235.958</v>
          </cell>
          <cell r="K2688">
            <v>670</v>
          </cell>
          <cell r="L2688">
            <v>50</v>
          </cell>
          <cell r="M2688">
            <v>0.27</v>
          </cell>
          <cell r="N2688" t="str">
            <v/>
          </cell>
          <cell r="O2688">
            <v>0</v>
          </cell>
          <cell r="P2688" t="str">
            <v/>
          </cell>
          <cell r="Q2688">
            <v>0.27075080000000001</v>
          </cell>
          <cell r="R2688">
            <v>130.99420000000001</v>
          </cell>
          <cell r="S2688">
            <v>0.62006539999999999</v>
          </cell>
          <cell r="T2688">
            <v>0.86130700000000004</v>
          </cell>
          <cell r="U2688">
            <v>18.941627445820462</v>
          </cell>
          <cell r="V2688">
            <v>2.5571089139260185E-2</v>
          </cell>
          <cell r="AA2688">
            <v>37.672780000000003</v>
          </cell>
          <cell r="AB2688">
            <v>16.453289999999999</v>
          </cell>
          <cell r="AC2688">
            <v>0.33408759999999998</v>
          </cell>
          <cell r="AD2688">
            <v>78.830641920799991</v>
          </cell>
          <cell r="AE2688">
            <v>13.94369</v>
          </cell>
          <cell r="AF2688">
            <v>44.036670000000001</v>
          </cell>
        </row>
        <row r="2689">
          <cell r="A2689" t="str">
            <v>YAKIN FURTHER DEVELOPMENT 2. Middle Value</v>
          </cell>
          <cell r="B2689" t="str">
            <v>Oil-Gas</v>
          </cell>
          <cell r="C2689" t="str">
            <v>2. Middle Value</v>
          </cell>
          <cell r="D2689" t="str">
            <v xml:space="preserve">YAKIN FURTHER DEVELOPMENT </v>
          </cell>
          <cell r="E2689" t="str">
            <v>YAKIN</v>
          </cell>
          <cell r="F2689" t="str">
            <v>E6. Further Development</v>
          </cell>
          <cell r="G2689" t="str">
            <v>PT PERTAMINA HULU KALIMANTAN TIMUR</v>
          </cell>
          <cell r="H2689">
            <v>287</v>
          </cell>
          <cell r="K2689">
            <v>670</v>
          </cell>
          <cell r="L2689">
            <v>50</v>
          </cell>
          <cell r="M2689">
            <v>0.27</v>
          </cell>
          <cell r="N2689" t="str">
            <v/>
          </cell>
          <cell r="O2689">
            <v>0</v>
          </cell>
          <cell r="P2689" t="str">
            <v/>
          </cell>
          <cell r="Q2689">
            <v>0.27075080000000001</v>
          </cell>
          <cell r="R2689">
            <v>130.99420000000001</v>
          </cell>
          <cell r="S2689">
            <v>0.62006539999999999</v>
          </cell>
          <cell r="T2689">
            <v>0.86130700000000004</v>
          </cell>
          <cell r="U2689">
            <v>18.941627445820462</v>
          </cell>
          <cell r="V2689">
            <v>2.5571089139260185E-2</v>
          </cell>
          <cell r="AA2689">
            <v>37.672780000000003</v>
          </cell>
          <cell r="AB2689">
            <v>16.453289999999999</v>
          </cell>
          <cell r="AC2689">
            <v>0.33408759999999998</v>
          </cell>
          <cell r="AD2689">
            <v>95.883141199999997</v>
          </cell>
          <cell r="AE2689">
            <v>13.94369</v>
          </cell>
          <cell r="AF2689">
            <v>44.036670000000001</v>
          </cell>
        </row>
        <row r="2690">
          <cell r="A2690" t="str">
            <v>YAKIN FURTHER DEVELOPMENT 3. High Value</v>
          </cell>
          <cell r="B2690" t="str">
            <v>Oil-Gas</v>
          </cell>
          <cell r="C2690" t="str">
            <v>3. High Value</v>
          </cell>
          <cell r="D2690" t="str">
            <v xml:space="preserve">YAKIN FURTHER DEVELOPMENT </v>
          </cell>
          <cell r="E2690" t="str">
            <v>YAKIN</v>
          </cell>
          <cell r="F2690" t="str">
            <v>E6. Further Development</v>
          </cell>
          <cell r="G2690" t="str">
            <v>PT PERTAMINA HULU KALIMANTAN TIMUR</v>
          </cell>
          <cell r="H2690">
            <v>300.8</v>
          </cell>
          <cell r="K2690">
            <v>670</v>
          </cell>
          <cell r="L2690">
            <v>50</v>
          </cell>
          <cell r="M2690">
            <v>0.27</v>
          </cell>
          <cell r="N2690" t="str">
            <v/>
          </cell>
          <cell r="O2690">
            <v>0</v>
          </cell>
          <cell r="P2690" t="str">
            <v/>
          </cell>
          <cell r="Q2690">
            <v>0.27075080000000001</v>
          </cell>
          <cell r="R2690">
            <v>130.99420000000001</v>
          </cell>
          <cell r="S2690">
            <v>0.62006539999999999</v>
          </cell>
          <cell r="T2690">
            <v>0.86130700000000004</v>
          </cell>
          <cell r="U2690">
            <v>18.941627445820462</v>
          </cell>
          <cell r="V2690">
            <v>2.5571089139260185E-2</v>
          </cell>
          <cell r="AA2690">
            <v>37.672780000000003</v>
          </cell>
          <cell r="AB2690">
            <v>16.453289999999999</v>
          </cell>
          <cell r="AC2690">
            <v>0.33408759999999998</v>
          </cell>
          <cell r="AD2690">
            <v>100.49355008000001</v>
          </cell>
          <cell r="AE2690">
            <v>13.94369</v>
          </cell>
          <cell r="AF2690">
            <v>44.036670000000001</v>
          </cell>
        </row>
        <row r="2691">
          <cell r="A2691" t="str">
            <v>YAKIN WATERFLOOD1. Low Value</v>
          </cell>
          <cell r="B2691" t="str">
            <v>Oil-Gas</v>
          </cell>
          <cell r="C2691" t="str">
            <v>1. Low Value</v>
          </cell>
          <cell r="D2691" t="str">
            <v>YAKIN WATERFLOOD</v>
          </cell>
          <cell r="E2691" t="str">
            <v>YAKIN</v>
          </cell>
          <cell r="F2691" t="str">
            <v>E6. Further Development</v>
          </cell>
          <cell r="G2691" t="str">
            <v>PT PERTAMINA HULU KALIMANTAN TIMUR</v>
          </cell>
          <cell r="H2691">
            <v>235.958</v>
          </cell>
          <cell r="K2691">
            <v>670</v>
          </cell>
          <cell r="L2691">
            <v>50</v>
          </cell>
          <cell r="M2691">
            <v>0.27</v>
          </cell>
          <cell r="N2691" t="str">
            <v/>
          </cell>
          <cell r="O2691">
            <v>0</v>
          </cell>
          <cell r="P2691" t="str">
            <v/>
          </cell>
          <cell r="Q2691">
            <v>0.27075080000000001</v>
          </cell>
          <cell r="R2691">
            <v>130.99420000000001</v>
          </cell>
          <cell r="S2691">
            <v>0.62006539999999999</v>
          </cell>
          <cell r="T2691">
            <v>0.86130700000000004</v>
          </cell>
          <cell r="U2691">
            <v>18.941627445820462</v>
          </cell>
          <cell r="V2691">
            <v>2.5571089139260185E-2</v>
          </cell>
          <cell r="AA2691">
            <v>37.672780000000003</v>
          </cell>
          <cell r="AB2691">
            <v>16.453289999999999</v>
          </cell>
          <cell r="AC2691">
            <v>0.33408759999999998</v>
          </cell>
          <cell r="AD2691">
            <v>78.830641920799991</v>
          </cell>
          <cell r="AE2691">
            <v>13.94369</v>
          </cell>
          <cell r="AF2691">
            <v>44.036670000000001</v>
          </cell>
        </row>
        <row r="2692">
          <cell r="A2692" t="str">
            <v>YAKIN WATERFLOOD2. Middle Value</v>
          </cell>
          <cell r="B2692" t="str">
            <v>Oil-Gas</v>
          </cell>
          <cell r="C2692" t="str">
            <v>2. Middle Value</v>
          </cell>
          <cell r="D2692" t="str">
            <v>YAKIN WATERFLOOD</v>
          </cell>
          <cell r="E2692" t="str">
            <v>YAKIN</v>
          </cell>
          <cell r="F2692" t="str">
            <v>E6. Further Development</v>
          </cell>
          <cell r="G2692" t="str">
            <v>PT PERTAMINA HULU KALIMANTAN TIMUR</v>
          </cell>
          <cell r="H2692">
            <v>287</v>
          </cell>
          <cell r="K2692">
            <v>670</v>
          </cell>
          <cell r="L2692">
            <v>50</v>
          </cell>
          <cell r="M2692">
            <v>0.27</v>
          </cell>
          <cell r="N2692" t="str">
            <v/>
          </cell>
          <cell r="O2692">
            <v>0</v>
          </cell>
          <cell r="P2692" t="str">
            <v/>
          </cell>
          <cell r="Q2692">
            <v>0.27075080000000001</v>
          </cell>
          <cell r="R2692">
            <v>130.99420000000001</v>
          </cell>
          <cell r="S2692">
            <v>0.62006539999999999</v>
          </cell>
          <cell r="T2692">
            <v>0.86130700000000004</v>
          </cell>
          <cell r="U2692">
            <v>18.941627445820462</v>
          </cell>
          <cell r="V2692">
            <v>2.5571089139260185E-2</v>
          </cell>
          <cell r="AA2692">
            <v>37.672780000000003</v>
          </cell>
          <cell r="AB2692">
            <v>16.453289999999999</v>
          </cell>
          <cell r="AC2692">
            <v>0.33408759999999998</v>
          </cell>
          <cell r="AD2692">
            <v>95.883141199999997</v>
          </cell>
          <cell r="AE2692">
            <v>13.94369</v>
          </cell>
          <cell r="AF2692">
            <v>44.036670000000001</v>
          </cell>
        </row>
        <row r="2693">
          <cell r="A2693" t="str">
            <v>KLAGAGI - BASE1. Low Value</v>
          </cell>
          <cell r="B2693" t="str">
            <v>Gas</v>
          </cell>
          <cell r="C2693" t="str">
            <v>1. Low Value</v>
          </cell>
          <cell r="D2693" t="str">
            <v>KLAGAGI - BASE</v>
          </cell>
          <cell r="E2693" t="str">
            <v>KLAGAGI</v>
          </cell>
          <cell r="F2693" t="str">
            <v>E7. Production Not Viable</v>
          </cell>
          <cell r="G2693" t="str">
            <v>PETROGAS (BASIN) LTD.</v>
          </cell>
          <cell r="H2693">
            <v>6.6</v>
          </cell>
          <cell r="K2693">
            <v>4915</v>
          </cell>
          <cell r="L2693" t="str">
            <v/>
          </cell>
          <cell r="M2693">
            <v>0.16</v>
          </cell>
          <cell r="N2693">
            <v>6</v>
          </cell>
          <cell r="P2693" t="str">
            <v/>
          </cell>
          <cell r="Q2693">
            <v>0.1626399</v>
          </cell>
          <cell r="R2693">
            <v>59.33775</v>
          </cell>
          <cell r="S2693">
            <v>0.32877250000000002</v>
          </cell>
          <cell r="T2693">
            <v>0.80343279999999995</v>
          </cell>
          <cell r="U2693">
            <v>2.5491959210545851</v>
          </cell>
          <cell r="V2693">
            <v>3.4413999703657317E-3</v>
          </cell>
          <cell r="AA2693">
            <v>129.6369</v>
          </cell>
          <cell r="AB2693">
            <v>31.812360000000002</v>
          </cell>
          <cell r="AC2693">
            <v>0.77319930000000003</v>
          </cell>
          <cell r="AD2693">
            <v>5.1031153800000002</v>
          </cell>
          <cell r="AE2693">
            <v>5.2501420000000003</v>
          </cell>
          <cell r="AF2693">
            <v>56.540500000000002</v>
          </cell>
        </row>
        <row r="2694">
          <cell r="A2694" t="str">
            <v>KLAGAGI - BASE2. Middle Value</v>
          </cell>
          <cell r="B2694" t="str">
            <v>Gas</v>
          </cell>
          <cell r="C2694" t="str">
            <v>2. Middle Value</v>
          </cell>
          <cell r="D2694" t="str">
            <v>KLAGAGI - BASE</v>
          </cell>
          <cell r="E2694" t="str">
            <v>KLAGAGI</v>
          </cell>
          <cell r="F2694" t="str">
            <v>E7. Production Not Viable</v>
          </cell>
          <cell r="G2694" t="str">
            <v>PETROGAS (BASIN) LTD.</v>
          </cell>
          <cell r="H2694">
            <v>6.6</v>
          </cell>
          <cell r="K2694">
            <v>4915</v>
          </cell>
          <cell r="L2694" t="str">
            <v/>
          </cell>
          <cell r="M2694">
            <v>0.16</v>
          </cell>
          <cell r="N2694">
            <v>6</v>
          </cell>
          <cell r="P2694" t="str">
            <v/>
          </cell>
          <cell r="Q2694">
            <v>0.1626399</v>
          </cell>
          <cell r="R2694">
            <v>59.33775</v>
          </cell>
          <cell r="S2694">
            <v>0.32877250000000002</v>
          </cell>
          <cell r="T2694">
            <v>0.80343279999999995</v>
          </cell>
          <cell r="U2694">
            <v>2.5491959210545851</v>
          </cell>
          <cell r="V2694">
            <v>3.4413999703657317E-3</v>
          </cell>
          <cell r="AA2694">
            <v>129.6369</v>
          </cell>
          <cell r="AB2694">
            <v>31.812360000000002</v>
          </cell>
          <cell r="AC2694">
            <v>0.77319930000000003</v>
          </cell>
          <cell r="AD2694">
            <v>5.1031153800000002</v>
          </cell>
          <cell r="AE2694">
            <v>5.2501420000000003</v>
          </cell>
          <cell r="AF2694">
            <v>56.540500000000002</v>
          </cell>
        </row>
        <row r="2695">
          <cell r="A2695" t="str">
            <v>KLAGAGI - BASE3. High Value</v>
          </cell>
          <cell r="B2695" t="str">
            <v>Gas</v>
          </cell>
          <cell r="C2695" t="str">
            <v>3. High Value</v>
          </cell>
          <cell r="D2695" t="str">
            <v>KLAGAGI - BASE</v>
          </cell>
          <cell r="E2695" t="str">
            <v>KLAGAGI</v>
          </cell>
          <cell r="F2695" t="str">
            <v>E7. Production Not Viable</v>
          </cell>
          <cell r="G2695" t="str">
            <v>PETROGAS (BASIN) LTD.</v>
          </cell>
          <cell r="H2695">
            <v>6.6</v>
          </cell>
          <cell r="K2695">
            <v>4915</v>
          </cell>
          <cell r="L2695" t="str">
            <v/>
          </cell>
          <cell r="M2695">
            <v>0.16</v>
          </cell>
          <cell r="N2695">
            <v>6</v>
          </cell>
          <cell r="P2695" t="str">
            <v/>
          </cell>
          <cell r="Q2695">
            <v>0.1626399</v>
          </cell>
          <cell r="R2695">
            <v>59.33775</v>
          </cell>
          <cell r="S2695">
            <v>0.32877250000000002</v>
          </cell>
          <cell r="T2695">
            <v>0.80343279999999995</v>
          </cell>
          <cell r="U2695">
            <v>2.5491959210545851</v>
          </cell>
          <cell r="V2695">
            <v>3.4413999703657317E-3</v>
          </cell>
          <cell r="AA2695">
            <v>129.6369</v>
          </cell>
          <cell r="AB2695">
            <v>31.812360000000002</v>
          </cell>
          <cell r="AC2695">
            <v>0.77319930000000003</v>
          </cell>
          <cell r="AD2695">
            <v>5.1031153800000002</v>
          </cell>
          <cell r="AE2695">
            <v>5.2501420000000003</v>
          </cell>
          <cell r="AF2695">
            <v>56.540500000000002</v>
          </cell>
        </row>
        <row r="2696">
          <cell r="A2696" t="str">
            <v>LAO - BASE1. Low Value</v>
          </cell>
          <cell r="B2696" t="str">
            <v>Gas</v>
          </cell>
          <cell r="C2696" t="str">
            <v>1. Low Value</v>
          </cell>
          <cell r="D2696" t="str">
            <v>LAO - BASE</v>
          </cell>
          <cell r="E2696" t="str">
            <v>LAO</v>
          </cell>
          <cell r="F2696" t="str">
            <v>E7. Production Not Viable</v>
          </cell>
          <cell r="G2696" t="str">
            <v>PETROGAS (BASIN) LTD.</v>
          </cell>
          <cell r="H2696">
            <v>3.2</v>
          </cell>
          <cell r="Q2696">
            <v>0.3170906</v>
          </cell>
          <cell r="R2696">
            <v>160.48609999999999</v>
          </cell>
          <cell r="S2696">
            <v>0.66660920000000001</v>
          </cell>
          <cell r="T2696">
            <v>0.84944779999999998</v>
          </cell>
          <cell r="U2696">
            <v>28.815674525397249</v>
          </cell>
          <cell r="V2696">
            <v>3.890099644312401E-2</v>
          </cell>
          <cell r="AA2696">
            <v>48.401139999999998</v>
          </cell>
          <cell r="AB2696">
            <v>42.228380000000001</v>
          </cell>
          <cell r="AC2696">
            <v>0.72214780000000001</v>
          </cell>
          <cell r="AD2696">
            <v>2.3108729600000002</v>
          </cell>
          <cell r="AE2696">
            <v>7.8973449999999996</v>
          </cell>
          <cell r="AF2696">
            <v>36.18571</v>
          </cell>
        </row>
        <row r="2697">
          <cell r="A2697" t="str">
            <v>LAO - BASE2. Middle Value</v>
          </cell>
          <cell r="B2697" t="str">
            <v>Gas</v>
          </cell>
          <cell r="C2697" t="str">
            <v>2. Middle Value</v>
          </cell>
          <cell r="D2697" t="str">
            <v>LAO - BASE</v>
          </cell>
          <cell r="E2697" t="str">
            <v>LAO</v>
          </cell>
          <cell r="F2697" t="str">
            <v>E7. Production Not Viable</v>
          </cell>
          <cell r="G2697" t="str">
            <v>PETROGAS (BASIN) LTD.</v>
          </cell>
          <cell r="H2697">
            <v>3.2</v>
          </cell>
          <cell r="Q2697">
            <v>0.3170906</v>
          </cell>
          <cell r="R2697">
            <v>160.48609999999999</v>
          </cell>
          <cell r="S2697">
            <v>0.66660920000000001</v>
          </cell>
          <cell r="T2697">
            <v>0.84944779999999998</v>
          </cell>
          <cell r="U2697">
            <v>28.815674525397249</v>
          </cell>
          <cell r="V2697">
            <v>3.890099644312401E-2</v>
          </cell>
          <cell r="AA2697">
            <v>48.401139999999998</v>
          </cell>
          <cell r="AB2697">
            <v>42.228380000000001</v>
          </cell>
          <cell r="AC2697">
            <v>0.72214780000000001</v>
          </cell>
          <cell r="AD2697">
            <v>2.3108729600000002</v>
          </cell>
          <cell r="AE2697">
            <v>7.8973449999999996</v>
          </cell>
          <cell r="AF2697">
            <v>36.18571</v>
          </cell>
        </row>
        <row r="2698">
          <cell r="A2698" t="str">
            <v>LAO - BASE3. High Value</v>
          </cell>
          <cell r="B2698" t="str">
            <v>Gas</v>
          </cell>
          <cell r="C2698" t="str">
            <v>3. High Value</v>
          </cell>
          <cell r="D2698" t="str">
            <v>LAO - BASE</v>
          </cell>
          <cell r="E2698" t="str">
            <v>LAO</v>
          </cell>
          <cell r="F2698" t="str">
            <v>E7. Production Not Viable</v>
          </cell>
          <cell r="G2698" t="str">
            <v>PETROGAS (BASIN) LTD.</v>
          </cell>
          <cell r="H2698">
            <v>3.2</v>
          </cell>
          <cell r="Q2698">
            <v>0.3170906</v>
          </cell>
          <cell r="R2698">
            <v>160.48609999999999</v>
          </cell>
          <cell r="S2698">
            <v>0.66660920000000001</v>
          </cell>
          <cell r="T2698">
            <v>0.84944779999999998</v>
          </cell>
          <cell r="U2698">
            <v>28.815674525397249</v>
          </cell>
          <cell r="V2698">
            <v>3.890099644312401E-2</v>
          </cell>
          <cell r="AA2698">
            <v>48.401139999999998</v>
          </cell>
          <cell r="AB2698">
            <v>42.228380000000001</v>
          </cell>
          <cell r="AC2698">
            <v>0.72214780000000001</v>
          </cell>
          <cell r="AD2698">
            <v>2.3108729600000002</v>
          </cell>
          <cell r="AE2698">
            <v>7.8973449999999996</v>
          </cell>
          <cell r="AF2698">
            <v>36.18571</v>
          </cell>
        </row>
        <row r="2699">
          <cell r="A2699" t="str">
            <v>MANIWAR - BASE1. Low Value</v>
          </cell>
          <cell r="B2699" t="str">
            <v>Gas</v>
          </cell>
          <cell r="C2699" t="str">
            <v>1. Low Value</v>
          </cell>
          <cell r="D2699" t="str">
            <v>MANIWAR - BASE</v>
          </cell>
          <cell r="E2699" t="str">
            <v>MANIWAR</v>
          </cell>
          <cell r="F2699" t="str">
            <v>E7. Production Not Viable</v>
          </cell>
          <cell r="G2699" t="str">
            <v>PETROGAS (BASIN) LTD.</v>
          </cell>
          <cell r="H2699">
            <v>1.5</v>
          </cell>
          <cell r="K2699">
            <v>3711</v>
          </cell>
          <cell r="L2699">
            <v>61</v>
          </cell>
          <cell r="M2699">
            <v>0.221</v>
          </cell>
          <cell r="N2699" t="str">
            <v/>
          </cell>
          <cell r="P2699">
            <v>0.74</v>
          </cell>
          <cell r="Q2699">
            <v>0.2187289</v>
          </cell>
          <cell r="R2699">
            <v>184.57929999999999</v>
          </cell>
          <cell r="S2699">
            <v>0.4804949</v>
          </cell>
          <cell r="T2699">
            <v>0.73930079999999998</v>
          </cell>
          <cell r="U2699">
            <v>14.341650081696743</v>
          </cell>
          <cell r="V2699">
            <v>1.9361145904285334E-2</v>
          </cell>
          <cell r="AA2699">
            <v>7.1229909999999999</v>
          </cell>
          <cell r="AB2699">
            <v>3.9857230000000001</v>
          </cell>
          <cell r="AC2699">
            <v>0.36073230000000001</v>
          </cell>
          <cell r="AD2699">
            <v>0.54109845000000001</v>
          </cell>
          <cell r="AE2699">
            <v>2.8155320000000001</v>
          </cell>
          <cell r="AF2699">
            <v>91.035979999999995</v>
          </cell>
        </row>
        <row r="2700">
          <cell r="A2700" t="str">
            <v>MANIWAR - BASE2. Middle Value</v>
          </cell>
          <cell r="B2700" t="str">
            <v>Gas</v>
          </cell>
          <cell r="C2700" t="str">
            <v>2. Middle Value</v>
          </cell>
          <cell r="D2700" t="str">
            <v>MANIWAR - BASE</v>
          </cell>
          <cell r="E2700" t="str">
            <v>MANIWAR</v>
          </cell>
          <cell r="F2700" t="str">
            <v>E7. Production Not Viable</v>
          </cell>
          <cell r="G2700" t="str">
            <v>PETROGAS (BASIN) LTD.</v>
          </cell>
          <cell r="H2700">
            <v>1.5</v>
          </cell>
          <cell r="K2700">
            <v>3711</v>
          </cell>
          <cell r="L2700">
            <v>61</v>
          </cell>
          <cell r="M2700">
            <v>0.221</v>
          </cell>
          <cell r="N2700" t="str">
            <v/>
          </cell>
          <cell r="P2700">
            <v>0.74</v>
          </cell>
          <cell r="Q2700">
            <v>0.2187289</v>
          </cell>
          <cell r="R2700">
            <v>184.57929999999999</v>
          </cell>
          <cell r="S2700">
            <v>0.4804949</v>
          </cell>
          <cell r="T2700">
            <v>0.73930079999999998</v>
          </cell>
          <cell r="U2700">
            <v>14.341650081696743</v>
          </cell>
          <cell r="V2700">
            <v>1.9361145904285334E-2</v>
          </cell>
          <cell r="AA2700">
            <v>7.1229909999999999</v>
          </cell>
          <cell r="AB2700">
            <v>3.9857230000000001</v>
          </cell>
          <cell r="AC2700">
            <v>0.36073230000000001</v>
          </cell>
          <cell r="AD2700">
            <v>0.54109845000000001</v>
          </cell>
          <cell r="AE2700">
            <v>2.8155320000000001</v>
          </cell>
          <cell r="AF2700">
            <v>91.035979999999995</v>
          </cell>
        </row>
        <row r="2701">
          <cell r="A2701" t="str">
            <v>MANIWAR - BASE3. High Value</v>
          </cell>
          <cell r="B2701" t="str">
            <v>Gas</v>
          </cell>
          <cell r="C2701" t="str">
            <v>3. High Value</v>
          </cell>
          <cell r="D2701" t="str">
            <v>MANIWAR - BASE</v>
          </cell>
          <cell r="E2701" t="str">
            <v>MANIWAR</v>
          </cell>
          <cell r="F2701" t="str">
            <v>E7. Production Not Viable</v>
          </cell>
          <cell r="G2701" t="str">
            <v>PETROGAS (BASIN) LTD.</v>
          </cell>
          <cell r="H2701">
            <v>1.5</v>
          </cell>
          <cell r="K2701">
            <v>3711</v>
          </cell>
          <cell r="L2701">
            <v>61</v>
          </cell>
          <cell r="M2701">
            <v>0.221</v>
          </cell>
          <cell r="N2701" t="str">
            <v/>
          </cell>
          <cell r="P2701">
            <v>0.74</v>
          </cell>
          <cell r="Q2701">
            <v>0.2187289</v>
          </cell>
          <cell r="R2701">
            <v>184.57929999999999</v>
          </cell>
          <cell r="S2701">
            <v>0.4804949</v>
          </cell>
          <cell r="T2701">
            <v>0.73930079999999998</v>
          </cell>
          <cell r="U2701">
            <v>14.341650081696743</v>
          </cell>
          <cell r="V2701">
            <v>1.9361145904285334E-2</v>
          </cell>
          <cell r="AA2701">
            <v>7.1229909999999999</v>
          </cell>
          <cell r="AB2701">
            <v>3.9857230000000001</v>
          </cell>
          <cell r="AC2701">
            <v>0.36073230000000001</v>
          </cell>
          <cell r="AD2701">
            <v>0.54109845000000001</v>
          </cell>
          <cell r="AE2701">
            <v>2.8155320000000001</v>
          </cell>
          <cell r="AF2701">
            <v>91.035979999999995</v>
          </cell>
        </row>
        <row r="2702">
          <cell r="A2702" t="str">
            <v>TERUMBU - BASE1. Low Value</v>
          </cell>
          <cell r="B2702" t="str">
            <v>Gas</v>
          </cell>
          <cell r="C2702" t="str">
            <v>1. Low Value</v>
          </cell>
          <cell r="D2702" t="str">
            <v>TERUMBU - BASE</v>
          </cell>
          <cell r="E2702" t="str">
            <v>TERUMBU</v>
          </cell>
          <cell r="F2702" t="str">
            <v>E7. Production Not Viable</v>
          </cell>
          <cell r="G2702" t="str">
            <v>PETROGAS (BASIN) LTD.</v>
          </cell>
          <cell r="H2702">
            <v>5.3</v>
          </cell>
          <cell r="K2702">
            <v>10984</v>
          </cell>
          <cell r="L2702" t="str">
            <v/>
          </cell>
          <cell r="N2702" t="str">
            <v/>
          </cell>
          <cell r="P2702" t="str">
            <v/>
          </cell>
          <cell r="Q2702">
            <v>0.2225924</v>
          </cell>
          <cell r="R2702">
            <v>93.648859999999999</v>
          </cell>
          <cell r="S2702">
            <v>0.80214319999999995</v>
          </cell>
          <cell r="T2702">
            <v>0.64334820000000004</v>
          </cell>
          <cell r="U2702">
            <v>10.757486841113121</v>
          </cell>
          <cell r="V2702">
            <v>1.4522545948881473E-2</v>
          </cell>
          <cell r="W2702">
            <v>10.537407730769232</v>
          </cell>
          <cell r="X2702">
            <v>56.554814145310601</v>
          </cell>
          <cell r="Y2702">
            <v>127.53635032640989</v>
          </cell>
          <cell r="Z2702">
            <v>25.115310908430953</v>
          </cell>
          <cell r="AA2702">
            <v>127.5363</v>
          </cell>
          <cell r="AB2702">
            <v>25.115220000000001</v>
          </cell>
          <cell r="AC2702">
            <v>0.79964199999999996</v>
          </cell>
          <cell r="AD2702">
            <v>4.2381025999999995</v>
          </cell>
          <cell r="AE2702">
            <v>10.53491</v>
          </cell>
          <cell r="AF2702">
            <v>56.540500000000002</v>
          </cell>
        </row>
        <row r="2703">
          <cell r="A2703" t="str">
            <v>TERUMBU - BASE2. Middle Value</v>
          </cell>
          <cell r="B2703" t="str">
            <v>Gas</v>
          </cell>
          <cell r="C2703" t="str">
            <v>2. Middle Value</v>
          </cell>
          <cell r="D2703" t="str">
            <v>TERUMBU - BASE</v>
          </cell>
          <cell r="E2703" t="str">
            <v>TERUMBU</v>
          </cell>
          <cell r="F2703" t="str">
            <v>E7. Production Not Viable</v>
          </cell>
          <cell r="G2703" t="str">
            <v>PETROGAS (BASIN) LTD.</v>
          </cell>
          <cell r="H2703">
            <v>5.3</v>
          </cell>
          <cell r="K2703">
            <v>10984</v>
          </cell>
          <cell r="L2703" t="str">
            <v/>
          </cell>
          <cell r="N2703" t="str">
            <v/>
          </cell>
          <cell r="P2703" t="str">
            <v/>
          </cell>
          <cell r="Q2703">
            <v>0.2225924</v>
          </cell>
          <cell r="R2703">
            <v>93.648859999999999</v>
          </cell>
          <cell r="S2703">
            <v>0.80214319999999995</v>
          </cell>
          <cell r="T2703">
            <v>0.64334820000000004</v>
          </cell>
          <cell r="U2703">
            <v>10.757486841113121</v>
          </cell>
          <cell r="V2703">
            <v>1.4522545948881473E-2</v>
          </cell>
          <cell r="W2703">
            <v>10.537407730769232</v>
          </cell>
          <cell r="X2703">
            <v>56.554814145310601</v>
          </cell>
          <cell r="Y2703">
            <v>127.53635032640989</v>
          </cell>
          <cell r="Z2703">
            <v>25.115310908430953</v>
          </cell>
          <cell r="AA2703">
            <v>127.5363</v>
          </cell>
          <cell r="AB2703">
            <v>25.115220000000001</v>
          </cell>
          <cell r="AC2703">
            <v>0.79964199999999996</v>
          </cell>
          <cell r="AD2703">
            <v>4.2381025999999995</v>
          </cell>
          <cell r="AE2703">
            <v>10.53491</v>
          </cell>
          <cell r="AF2703">
            <v>56.540500000000002</v>
          </cell>
        </row>
        <row r="2704">
          <cell r="A2704" t="str">
            <v>TERUMBU - BASE3. High Value</v>
          </cell>
          <cell r="B2704" t="str">
            <v>Gas</v>
          </cell>
          <cell r="C2704" t="str">
            <v>3. High Value</v>
          </cell>
          <cell r="D2704" t="str">
            <v>TERUMBU - BASE</v>
          </cell>
          <cell r="E2704" t="str">
            <v>TERUMBU</v>
          </cell>
          <cell r="F2704" t="str">
            <v>E7. Production Not Viable</v>
          </cell>
          <cell r="G2704" t="str">
            <v>PETROGAS (BASIN) LTD.</v>
          </cell>
          <cell r="H2704">
            <v>5.3</v>
          </cell>
          <cell r="K2704">
            <v>10984</v>
          </cell>
          <cell r="L2704" t="str">
            <v/>
          </cell>
          <cell r="N2704" t="str">
            <v/>
          </cell>
          <cell r="P2704" t="str">
            <v/>
          </cell>
          <cell r="Q2704">
            <v>0.2225924</v>
          </cell>
          <cell r="R2704">
            <v>93.648859999999999</v>
          </cell>
          <cell r="S2704">
            <v>0.80214319999999995</v>
          </cell>
          <cell r="T2704">
            <v>0.64334820000000004</v>
          </cell>
          <cell r="U2704">
            <v>10.757486841113121</v>
          </cell>
          <cell r="V2704">
            <v>1.4522545948881473E-2</v>
          </cell>
          <cell r="W2704">
            <v>10.537407730769232</v>
          </cell>
          <cell r="X2704">
            <v>56.554814145310601</v>
          </cell>
          <cell r="Y2704">
            <v>127.53635032640989</v>
          </cell>
          <cell r="Z2704">
            <v>25.115310908430953</v>
          </cell>
          <cell r="AA2704">
            <v>127.5363</v>
          </cell>
          <cell r="AB2704">
            <v>25.115220000000001</v>
          </cell>
          <cell r="AC2704">
            <v>0.79964199999999996</v>
          </cell>
          <cell r="AD2704">
            <v>4.2381025999999995</v>
          </cell>
          <cell r="AE2704">
            <v>10.53491</v>
          </cell>
          <cell r="AF2704">
            <v>56.540500000000002</v>
          </cell>
        </row>
        <row r="2705">
          <cell r="A2705" t="str">
            <v>WK - BASE1. Low Value</v>
          </cell>
          <cell r="B2705" t="str">
            <v>Gas</v>
          </cell>
          <cell r="C2705" t="str">
            <v>1. Low Value</v>
          </cell>
          <cell r="D2705" t="str">
            <v>WK - BASE</v>
          </cell>
          <cell r="E2705" t="str">
            <v>WK</v>
          </cell>
          <cell r="F2705" t="str">
            <v>E7. Production Not Viable</v>
          </cell>
          <cell r="G2705" t="str">
            <v>PETROGAS (BASIN) LTD.</v>
          </cell>
          <cell r="H2705">
            <v>12.3</v>
          </cell>
          <cell r="Q2705">
            <v>0.28364600000000001</v>
          </cell>
          <cell r="R2705">
            <v>2360.4140000000002</v>
          </cell>
          <cell r="S2705">
            <v>0.60556500000000002</v>
          </cell>
          <cell r="T2705">
            <v>0.83979009999999998</v>
          </cell>
          <cell r="U2705">
            <v>340.48372850799637</v>
          </cell>
          <cell r="V2705">
            <v>0.45965109371142071</v>
          </cell>
          <cell r="AA2705">
            <v>34.691020000000002</v>
          </cell>
          <cell r="AB2705">
            <v>12.24835</v>
          </cell>
          <cell r="AC2705">
            <v>0.55474959999999995</v>
          </cell>
          <cell r="AD2705">
            <v>6.82342008</v>
          </cell>
          <cell r="AE2705">
            <v>69.793189999999996</v>
          </cell>
          <cell r="AF2705">
            <v>141.65199999999999</v>
          </cell>
        </row>
        <row r="2706">
          <cell r="A2706" t="str">
            <v>WK - BASE2. Middle Value</v>
          </cell>
          <cell r="B2706" t="str">
            <v>Gas</v>
          </cell>
          <cell r="C2706" t="str">
            <v>2. Middle Value</v>
          </cell>
          <cell r="D2706" t="str">
            <v>WK - BASE</v>
          </cell>
          <cell r="E2706" t="str">
            <v>WK</v>
          </cell>
          <cell r="F2706" t="str">
            <v>E7. Production Not Viable</v>
          </cell>
          <cell r="G2706" t="str">
            <v>PETROGAS (BASIN) LTD.</v>
          </cell>
          <cell r="H2706">
            <v>12.3</v>
          </cell>
          <cell r="Q2706">
            <v>0.28364600000000001</v>
          </cell>
          <cell r="R2706">
            <v>2360.4140000000002</v>
          </cell>
          <cell r="S2706">
            <v>0.60556500000000002</v>
          </cell>
          <cell r="T2706">
            <v>0.83979009999999998</v>
          </cell>
          <cell r="U2706">
            <v>340.48372850799637</v>
          </cell>
          <cell r="V2706">
            <v>0.45965109371142071</v>
          </cell>
          <cell r="AA2706">
            <v>34.691020000000002</v>
          </cell>
          <cell r="AB2706">
            <v>12.24835</v>
          </cell>
          <cell r="AC2706">
            <v>0.55474959999999995</v>
          </cell>
          <cell r="AD2706">
            <v>6.82342008</v>
          </cell>
          <cell r="AE2706">
            <v>69.793189999999996</v>
          </cell>
          <cell r="AF2706">
            <v>141.65199999999999</v>
          </cell>
        </row>
        <row r="2707">
          <cell r="A2707" t="str">
            <v>WK - BASE3. High Value</v>
          </cell>
          <cell r="B2707" t="str">
            <v>Gas</v>
          </cell>
          <cell r="C2707" t="str">
            <v>3. High Value</v>
          </cell>
          <cell r="D2707" t="str">
            <v>WK - BASE</v>
          </cell>
          <cell r="E2707" t="str">
            <v>WK</v>
          </cell>
          <cell r="F2707" t="str">
            <v>E7. Production Not Viable</v>
          </cell>
          <cell r="G2707" t="str">
            <v>PETROGAS (BASIN) LTD.</v>
          </cell>
          <cell r="H2707">
            <v>12.3</v>
          </cell>
          <cell r="Q2707">
            <v>0.28364600000000001</v>
          </cell>
          <cell r="R2707">
            <v>2360.4140000000002</v>
          </cell>
          <cell r="S2707">
            <v>0.60556500000000002</v>
          </cell>
          <cell r="T2707">
            <v>0.83979009999999998</v>
          </cell>
          <cell r="U2707">
            <v>340.48372850799637</v>
          </cell>
          <cell r="V2707">
            <v>0.45965109371142071</v>
          </cell>
          <cell r="AA2707">
            <v>34.691020000000002</v>
          </cell>
          <cell r="AB2707">
            <v>12.24835</v>
          </cell>
          <cell r="AC2707">
            <v>0.55474959999999995</v>
          </cell>
          <cell r="AD2707">
            <v>6.82342008</v>
          </cell>
          <cell r="AE2707">
            <v>69.793189999999996</v>
          </cell>
          <cell r="AF2707">
            <v>141.65199999999999</v>
          </cell>
        </row>
        <row r="2708">
          <cell r="A2708" t="str">
            <v>VORWATA PERMIAN – UNITISASI – MUTURI – FUTURE1. Low Value</v>
          </cell>
          <cell r="B2708" t="str">
            <v>Gas</v>
          </cell>
          <cell r="C2708" t="str">
            <v>1. Low Value</v>
          </cell>
          <cell r="D2708" t="str">
            <v>VORWATA PERMIAN – UNITISASI – MUTURI – FUTURE</v>
          </cell>
          <cell r="E2708" t="str">
            <v>VORWATA</v>
          </cell>
          <cell r="F2708" t="str">
            <v>E7. Production Not Viable</v>
          </cell>
          <cell r="G2708" t="str">
            <v>BP MUTURI HOLDINGS B.V.</v>
          </cell>
          <cell r="H2708">
            <v>4817.1000000000004</v>
          </cell>
          <cell r="K2708">
            <v>12845</v>
          </cell>
          <cell r="L2708">
            <v>123.20000000000002</v>
          </cell>
          <cell r="M2708">
            <v>0.11855</v>
          </cell>
          <cell r="N2708">
            <v>156.37799999999999</v>
          </cell>
          <cell r="O2708">
            <v>0</v>
          </cell>
          <cell r="P2708">
            <v>0.72</v>
          </cell>
          <cell r="Q2708">
            <v>0.1186432</v>
          </cell>
          <cell r="R2708">
            <v>155.9794</v>
          </cell>
          <cell r="S2708">
            <v>0.84188160000000001</v>
          </cell>
          <cell r="T2708">
            <v>0.71987460000000003</v>
          </cell>
          <cell r="U2708">
            <v>11.215482581748402</v>
          </cell>
          <cell r="V2708">
            <v>1.5140837589485482E-2</v>
          </cell>
          <cell r="Y2708">
            <v>144.31752140957076</v>
          </cell>
          <cell r="Z2708">
            <v>82.648590920340936</v>
          </cell>
          <cell r="AA2708">
            <v>8.3454339999999991</v>
          </cell>
          <cell r="AB2708">
            <v>2564.9050000000002</v>
          </cell>
          <cell r="AC2708">
            <v>0.71471709999999999</v>
          </cell>
          <cell r="AD2708">
            <v>3442.8637424100002</v>
          </cell>
          <cell r="AE2708">
            <v>150.91730000000001</v>
          </cell>
          <cell r="AF2708">
            <v>202.9881</v>
          </cell>
        </row>
        <row r="2709">
          <cell r="A2709" t="str">
            <v>VORWATA PERMIAN – UNITISASI – MUTURI – FUTURE2. Middle Value</v>
          </cell>
          <cell r="B2709" t="str">
            <v>Gas</v>
          </cell>
          <cell r="C2709" t="str">
            <v>2. Middle Value</v>
          </cell>
          <cell r="D2709" t="str">
            <v>VORWATA PERMIAN – UNITISASI – MUTURI – FUTURE</v>
          </cell>
          <cell r="E2709" t="str">
            <v>VORWATA</v>
          </cell>
          <cell r="F2709" t="str">
            <v>E7. Production Not Viable</v>
          </cell>
          <cell r="G2709" t="str">
            <v>BP MUTURI HOLDINGS B.V.</v>
          </cell>
          <cell r="H2709">
            <v>4817.1000000000004</v>
          </cell>
          <cell r="K2709">
            <v>12845</v>
          </cell>
          <cell r="L2709">
            <v>123.20000000000002</v>
          </cell>
          <cell r="M2709">
            <v>0.11855</v>
          </cell>
          <cell r="N2709">
            <v>156.37799999999999</v>
          </cell>
          <cell r="O2709">
            <v>0</v>
          </cell>
          <cell r="P2709">
            <v>0.72</v>
          </cell>
          <cell r="Q2709">
            <v>0.1186432</v>
          </cell>
          <cell r="R2709">
            <v>155.9794</v>
          </cell>
          <cell r="S2709">
            <v>0.84188160000000001</v>
          </cell>
          <cell r="T2709">
            <v>0.71987460000000003</v>
          </cell>
          <cell r="U2709">
            <v>11.215482581748402</v>
          </cell>
          <cell r="V2709">
            <v>1.5140837589485482E-2</v>
          </cell>
          <cell r="Y2709">
            <v>144.31752140957076</v>
          </cell>
          <cell r="Z2709">
            <v>82.648590920340936</v>
          </cell>
          <cell r="AA2709">
            <v>8.3454339999999991</v>
          </cell>
          <cell r="AB2709">
            <v>2564.9050000000002</v>
          </cell>
          <cell r="AC2709">
            <v>0.71471709999999999</v>
          </cell>
          <cell r="AD2709">
            <v>3442.8637424100002</v>
          </cell>
          <cell r="AE2709">
            <v>150.91730000000001</v>
          </cell>
          <cell r="AF2709">
            <v>202.9881</v>
          </cell>
        </row>
        <row r="2710">
          <cell r="A2710" t="str">
            <v>VORWATA PERMIAN – UNITISASI – MUTURI – FUTURE3. High Value</v>
          </cell>
          <cell r="B2710" t="str">
            <v>Gas</v>
          </cell>
          <cell r="C2710" t="str">
            <v>3. High Value</v>
          </cell>
          <cell r="D2710" t="str">
            <v>VORWATA PERMIAN – UNITISASI – MUTURI – FUTURE</v>
          </cell>
          <cell r="E2710" t="str">
            <v>VORWATA</v>
          </cell>
          <cell r="F2710" t="str">
            <v>E7. Production Not Viable</v>
          </cell>
          <cell r="G2710" t="str">
            <v>BP MUTURI HOLDINGS B.V.</v>
          </cell>
          <cell r="H2710">
            <v>5519.2129999999997</v>
          </cell>
          <cell r="K2710">
            <v>12845</v>
          </cell>
          <cell r="L2710">
            <v>123.20000000000002</v>
          </cell>
          <cell r="M2710">
            <v>0.11855</v>
          </cell>
          <cell r="N2710">
            <v>156.37799999999999</v>
          </cell>
          <cell r="O2710">
            <v>0</v>
          </cell>
          <cell r="P2710">
            <v>0.72</v>
          </cell>
          <cell r="Q2710">
            <v>0.1186432</v>
          </cell>
          <cell r="R2710">
            <v>155.9794</v>
          </cell>
          <cell r="S2710">
            <v>0.84188160000000001</v>
          </cell>
          <cell r="T2710">
            <v>0.71987460000000003</v>
          </cell>
          <cell r="U2710">
            <v>11.215482581748402</v>
          </cell>
          <cell r="V2710">
            <v>1.5140837589485482E-2</v>
          </cell>
          <cell r="Y2710">
            <v>144.31752140957076</v>
          </cell>
          <cell r="Z2710">
            <v>82.648590920340936</v>
          </cell>
          <cell r="AA2710">
            <v>8.3454339999999991</v>
          </cell>
          <cell r="AB2710">
            <v>2564.9050000000002</v>
          </cell>
          <cell r="AC2710">
            <v>0.71471709999999999</v>
          </cell>
          <cell r="AD2710">
            <v>3944.6759096422998</v>
          </cell>
          <cell r="AE2710">
            <v>150.91730000000001</v>
          </cell>
          <cell r="AF2710">
            <v>202.9881</v>
          </cell>
        </row>
        <row r="2711">
          <cell r="A2711" t="str">
            <v>BERUANG - BASE2. Middle Value</v>
          </cell>
          <cell r="B2711" t="str">
            <v>Gas</v>
          </cell>
          <cell r="C2711" t="str">
            <v>2. Middle Value</v>
          </cell>
          <cell r="D2711" t="str">
            <v>BERUANG - BASE</v>
          </cell>
          <cell r="E2711" t="str">
            <v>BERUANG</v>
          </cell>
          <cell r="F2711" t="str">
            <v>E7. Production Not Viable</v>
          </cell>
          <cell r="G2711" t="str">
            <v>PREMIER OIL NATUNA SEA B.V.</v>
          </cell>
          <cell r="H2711">
            <v>103.17</v>
          </cell>
          <cell r="K2711">
            <v>1950</v>
          </cell>
          <cell r="L2711">
            <v>53.900000000000006</v>
          </cell>
          <cell r="M2711">
            <v>0.317</v>
          </cell>
          <cell r="N2711">
            <v>15</v>
          </cell>
          <cell r="O2711">
            <v>0</v>
          </cell>
          <cell r="P2711" t="str">
            <v/>
          </cell>
          <cell r="Q2711">
            <v>0.31265710000000002</v>
          </cell>
          <cell r="R2711">
            <v>50.735680000000002</v>
          </cell>
          <cell r="S2711">
            <v>0.62129449999999997</v>
          </cell>
          <cell r="T2711">
            <v>0.65751740000000003</v>
          </cell>
          <cell r="U2711">
            <v>6.4801721004988257</v>
          </cell>
          <cell r="V2711">
            <v>8.7481954173988258E-3</v>
          </cell>
          <cell r="AA2711">
            <v>42.35116</v>
          </cell>
          <cell r="AB2711">
            <v>28.968219999999999</v>
          </cell>
          <cell r="AC2711">
            <v>0.61915580000000003</v>
          </cell>
          <cell r="AD2711">
            <v>63.878303886000005</v>
          </cell>
          <cell r="AE2711">
            <v>0.60756339999999998</v>
          </cell>
          <cell r="AF2711">
            <v>32.535960000000003</v>
          </cell>
        </row>
        <row r="2712">
          <cell r="A2712" t="str">
            <v>BERUANG - BASE3. High Value</v>
          </cell>
          <cell r="B2712" t="str">
            <v>Gas</v>
          </cell>
          <cell r="C2712" t="str">
            <v>3. High Value</v>
          </cell>
          <cell r="D2712" t="str">
            <v>BERUANG - BASE</v>
          </cell>
          <cell r="E2712" t="str">
            <v>BERUANG</v>
          </cell>
          <cell r="F2712" t="str">
            <v>E7. Production Not Viable</v>
          </cell>
          <cell r="G2712" t="str">
            <v>PREMIER OIL NATUNA SEA B.V.</v>
          </cell>
          <cell r="H2712">
            <v>103.17</v>
          </cell>
          <cell r="K2712">
            <v>1950</v>
          </cell>
          <cell r="L2712">
            <v>53.900000000000006</v>
          </cell>
          <cell r="M2712">
            <v>0.317</v>
          </cell>
          <cell r="N2712">
            <v>15</v>
          </cell>
          <cell r="O2712">
            <v>0</v>
          </cell>
          <cell r="P2712" t="str">
            <v/>
          </cell>
          <cell r="Q2712">
            <v>0.31265710000000002</v>
          </cell>
          <cell r="R2712">
            <v>50.735680000000002</v>
          </cell>
          <cell r="S2712">
            <v>0.62129449999999997</v>
          </cell>
          <cell r="T2712">
            <v>0.65751740000000003</v>
          </cell>
          <cell r="U2712">
            <v>6.4801721004988257</v>
          </cell>
          <cell r="V2712">
            <v>8.7481954173988258E-3</v>
          </cell>
          <cell r="AA2712">
            <v>42.35116</v>
          </cell>
          <cell r="AB2712">
            <v>28.968219999999999</v>
          </cell>
          <cell r="AC2712">
            <v>0.61915580000000003</v>
          </cell>
          <cell r="AD2712">
            <v>63.878303886000005</v>
          </cell>
          <cell r="AE2712">
            <v>0.60756339999999998</v>
          </cell>
          <cell r="AF2712">
            <v>32.535960000000003</v>
          </cell>
        </row>
        <row r="2713">
          <cell r="A2713" t="str">
            <v>LEMBU - BASE2. Middle Value</v>
          </cell>
          <cell r="B2713" t="str">
            <v>Gas</v>
          </cell>
          <cell r="C2713" t="str">
            <v>2. Middle Value</v>
          </cell>
          <cell r="D2713" t="str">
            <v>LEMBU - BASE</v>
          </cell>
          <cell r="E2713" t="str">
            <v>LEMBU</v>
          </cell>
          <cell r="F2713" t="str">
            <v>E7. Production Not Viable</v>
          </cell>
          <cell r="G2713" t="str">
            <v>PREMIER OIL NATUNA SEA B.V.</v>
          </cell>
          <cell r="H2713">
            <v>24.29</v>
          </cell>
          <cell r="K2713">
            <v>6450</v>
          </cell>
          <cell r="L2713">
            <v>95.15</v>
          </cell>
          <cell r="M2713">
            <v>0.21</v>
          </cell>
          <cell r="N2713">
            <v>17</v>
          </cell>
          <cell r="O2713">
            <v>0</v>
          </cell>
          <cell r="P2713" t="str">
            <v/>
          </cell>
          <cell r="Q2713">
            <v>0.2097733</v>
          </cell>
          <cell r="R2713">
            <v>111.51139999999999</v>
          </cell>
          <cell r="S2713">
            <v>0.56602929999999996</v>
          </cell>
          <cell r="T2713">
            <v>0.8511109</v>
          </cell>
          <cell r="U2713">
            <v>11.269237809021044</v>
          </cell>
          <cell r="V2713">
            <v>1.521340684005393E-2</v>
          </cell>
          <cell r="AA2713">
            <v>338.40960000000001</v>
          </cell>
          <cell r="AB2713">
            <v>86.664289999999994</v>
          </cell>
          <cell r="AC2713">
            <v>0.56128149999999999</v>
          </cell>
          <cell r="AD2713">
            <v>13.633527635</v>
          </cell>
          <cell r="AE2713">
            <v>47.44106</v>
          </cell>
          <cell r="AF2713">
            <v>18.776199999999999</v>
          </cell>
        </row>
        <row r="2714">
          <cell r="A2714" t="str">
            <v>YAKIN WATERFLOOD3. High Value</v>
          </cell>
          <cell r="B2714" t="str">
            <v>Oil-Gas</v>
          </cell>
          <cell r="C2714" t="str">
            <v>3. High Value</v>
          </cell>
          <cell r="D2714" t="str">
            <v>YAKIN WATERFLOOD</v>
          </cell>
          <cell r="E2714" t="str">
            <v>YAKIN</v>
          </cell>
          <cell r="F2714" t="str">
            <v>E6. Further Development</v>
          </cell>
          <cell r="G2714" t="str">
            <v>PT PERTAMINA HULU KALIMANTAN TIMUR</v>
          </cell>
          <cell r="H2714">
            <v>300.8</v>
          </cell>
          <cell r="K2714">
            <v>670</v>
          </cell>
          <cell r="L2714">
            <v>50</v>
          </cell>
          <cell r="M2714">
            <v>0.27</v>
          </cell>
          <cell r="N2714" t="str">
            <v/>
          </cell>
          <cell r="O2714">
            <v>0</v>
          </cell>
          <cell r="P2714" t="str">
            <v/>
          </cell>
          <cell r="Q2714">
            <v>0.27075080000000001</v>
          </cell>
          <cell r="R2714">
            <v>130.99420000000001</v>
          </cell>
          <cell r="S2714">
            <v>0.62006539999999999</v>
          </cell>
          <cell r="T2714">
            <v>0.86130700000000004</v>
          </cell>
          <cell r="U2714">
            <v>18.941627445820462</v>
          </cell>
          <cell r="V2714">
            <v>2.5571089139260185E-2</v>
          </cell>
          <cell r="AA2714">
            <v>37.672780000000003</v>
          </cell>
          <cell r="AB2714">
            <v>16.453289999999999</v>
          </cell>
          <cell r="AC2714">
            <v>0.33408759999999998</v>
          </cell>
          <cell r="AD2714">
            <v>100.49355008000001</v>
          </cell>
          <cell r="AE2714">
            <v>13.94369</v>
          </cell>
          <cell r="AF2714">
            <v>44.036670000000001</v>
          </cell>
        </row>
        <row r="2715">
          <cell r="A2715" t="str">
            <v>YAKIN - BASE1. Low Value</v>
          </cell>
          <cell r="B2715" t="str">
            <v>Oil-Gas</v>
          </cell>
          <cell r="C2715" t="str">
            <v>1. Low Value</v>
          </cell>
          <cell r="D2715" t="str">
            <v>YAKIN - BASE</v>
          </cell>
          <cell r="E2715" t="str">
            <v>YAKIN</v>
          </cell>
          <cell r="F2715" t="str">
            <v>E0. On Production</v>
          </cell>
          <cell r="G2715" t="str">
            <v>PT PERTAMINA HULU KALIMANTAN TIMUR</v>
          </cell>
          <cell r="H2715">
            <v>235.958</v>
          </cell>
          <cell r="I2715">
            <v>0.45400000000000001</v>
          </cell>
          <cell r="K2715">
            <v>670</v>
          </cell>
          <cell r="L2715">
            <v>50</v>
          </cell>
          <cell r="M2715">
            <v>0.27</v>
          </cell>
          <cell r="N2715" t="str">
            <v/>
          </cell>
          <cell r="O2715">
            <v>0</v>
          </cell>
          <cell r="P2715" t="str">
            <v/>
          </cell>
          <cell r="Q2715">
            <v>0.27075080000000001</v>
          </cell>
          <cell r="R2715">
            <v>130.99420000000001</v>
          </cell>
          <cell r="S2715">
            <v>0.62006539999999999</v>
          </cell>
          <cell r="T2715">
            <v>0.86130700000000004</v>
          </cell>
          <cell r="U2715">
            <v>18.941627445820462</v>
          </cell>
          <cell r="V2715">
            <v>2.5571089139260185E-2</v>
          </cell>
          <cell r="AA2715">
            <v>37.672780000000003</v>
          </cell>
          <cell r="AB2715">
            <v>16.453289999999999</v>
          </cell>
          <cell r="AC2715">
            <v>0.33408759999999998</v>
          </cell>
          <cell r="AD2715">
            <v>78.830641920799991</v>
          </cell>
          <cell r="AE2715">
            <v>13.94369</v>
          </cell>
          <cell r="AF2715">
            <v>44.036670000000001</v>
          </cell>
        </row>
        <row r="2716">
          <cell r="A2716" t="str">
            <v>YAKIN - BASE2. Middle Value</v>
          </cell>
          <cell r="B2716" t="str">
            <v>Oil-Gas</v>
          </cell>
          <cell r="C2716" t="str">
            <v>2. Middle Value</v>
          </cell>
          <cell r="D2716" t="str">
            <v>YAKIN - BASE</v>
          </cell>
          <cell r="E2716" t="str">
            <v>YAKIN</v>
          </cell>
          <cell r="F2716" t="str">
            <v>E0. On Production</v>
          </cell>
          <cell r="G2716" t="str">
            <v>PT PERTAMINA HULU KALIMANTAN TIMUR</v>
          </cell>
          <cell r="H2716">
            <v>287</v>
          </cell>
          <cell r="I2716">
            <v>0.71399999999999997</v>
          </cell>
          <cell r="K2716">
            <v>670</v>
          </cell>
          <cell r="L2716">
            <v>50</v>
          </cell>
          <cell r="M2716">
            <v>0.27</v>
          </cell>
          <cell r="N2716" t="str">
            <v/>
          </cell>
          <cell r="O2716">
            <v>0</v>
          </cell>
          <cell r="P2716" t="str">
            <v/>
          </cell>
          <cell r="Q2716">
            <v>0.27075080000000001</v>
          </cell>
          <cell r="R2716">
            <v>130.99420000000001</v>
          </cell>
          <cell r="S2716">
            <v>0.62006539999999999</v>
          </cell>
          <cell r="T2716">
            <v>0.86130700000000004</v>
          </cell>
          <cell r="U2716">
            <v>18.941627445820462</v>
          </cell>
          <cell r="V2716">
            <v>2.5571089139260185E-2</v>
          </cell>
          <cell r="AA2716">
            <v>37.672780000000003</v>
          </cell>
          <cell r="AB2716">
            <v>16.453289999999999</v>
          </cell>
          <cell r="AC2716">
            <v>0.33408759999999998</v>
          </cell>
          <cell r="AD2716">
            <v>95.883141199999997</v>
          </cell>
          <cell r="AE2716">
            <v>13.94369</v>
          </cell>
          <cell r="AF2716">
            <v>44.036670000000001</v>
          </cell>
        </row>
        <row r="2717">
          <cell r="A2717" t="str">
            <v>YAKIN - BASE3. High Value</v>
          </cell>
          <cell r="B2717" t="str">
            <v>Oil-Gas</v>
          </cell>
          <cell r="C2717" t="str">
            <v>3. High Value</v>
          </cell>
          <cell r="D2717" t="str">
            <v>YAKIN - BASE</v>
          </cell>
          <cell r="E2717" t="str">
            <v>YAKIN</v>
          </cell>
          <cell r="F2717" t="str">
            <v>E0. On Production</v>
          </cell>
          <cell r="G2717" t="str">
            <v>PT PERTAMINA HULU KALIMANTAN TIMUR</v>
          </cell>
          <cell r="H2717">
            <v>300.8</v>
          </cell>
          <cell r="I2717">
            <v>1.52</v>
          </cell>
          <cell r="K2717">
            <v>670</v>
          </cell>
          <cell r="L2717">
            <v>50</v>
          </cell>
          <cell r="M2717">
            <v>0.27</v>
          </cell>
          <cell r="N2717" t="str">
            <v/>
          </cell>
          <cell r="O2717">
            <v>0</v>
          </cell>
          <cell r="P2717" t="str">
            <v/>
          </cell>
          <cell r="Q2717">
            <v>0.27075080000000001</v>
          </cell>
          <cell r="R2717">
            <v>130.99420000000001</v>
          </cell>
          <cell r="S2717">
            <v>0.62006539999999999</v>
          </cell>
          <cell r="T2717">
            <v>0.86130700000000004</v>
          </cell>
          <cell r="U2717">
            <v>18.941627445820462</v>
          </cell>
          <cell r="V2717">
            <v>2.5571089139260185E-2</v>
          </cell>
          <cell r="AA2717">
            <v>37.672780000000003</v>
          </cell>
          <cell r="AB2717">
            <v>16.453289999999999</v>
          </cell>
          <cell r="AC2717">
            <v>0.33408759999999998</v>
          </cell>
          <cell r="AD2717">
            <v>100.49355008000001</v>
          </cell>
          <cell r="AE2717">
            <v>13.94369</v>
          </cell>
          <cell r="AF2717">
            <v>44.036670000000001</v>
          </cell>
        </row>
        <row r="2718">
          <cell r="A2718" t="str">
            <v>MACAN TUTUL - BASE1. Low Value</v>
          </cell>
          <cell r="B2718" t="str">
            <v>Gas</v>
          </cell>
          <cell r="C2718" t="str">
            <v>1. Low Value</v>
          </cell>
          <cell r="D2718" t="str">
            <v>MACAN TUTUL - BASE</v>
          </cell>
          <cell r="E2718" t="str">
            <v>MACAN TUTUL</v>
          </cell>
          <cell r="F2718" t="str">
            <v>E7. Production Not Viable</v>
          </cell>
          <cell r="G2718" t="str">
            <v>PREMIER OIL NATUNA SEA B.V.</v>
          </cell>
          <cell r="H2718">
            <v>5.14</v>
          </cell>
          <cell r="K2718">
            <v>4950</v>
          </cell>
          <cell r="L2718">
            <v>93.500000000000014</v>
          </cell>
          <cell r="M2718">
            <v>0.17100000000000001</v>
          </cell>
          <cell r="N2718">
            <v>1</v>
          </cell>
          <cell r="O2718">
            <v>0</v>
          </cell>
          <cell r="P2718" t="str">
            <v/>
          </cell>
          <cell r="Q2718">
            <v>0.1840482</v>
          </cell>
          <cell r="R2718">
            <v>59.854300000000002</v>
          </cell>
          <cell r="S2718">
            <v>0.35183059999999999</v>
          </cell>
          <cell r="T2718">
            <v>0.83008979999999999</v>
          </cell>
          <cell r="U2718">
            <v>3.2172559797892664</v>
          </cell>
          <cell r="V2718">
            <v>4.3432772436437124E-3</v>
          </cell>
          <cell r="AA2718">
            <v>90.399420000000006</v>
          </cell>
          <cell r="AB2718">
            <v>19.571090000000002</v>
          </cell>
          <cell r="AC2718">
            <v>0.59966359999999996</v>
          </cell>
          <cell r="AD2718">
            <v>3.0822709039999996</v>
          </cell>
          <cell r="AE2718">
            <v>14.26782</v>
          </cell>
          <cell r="AF2718">
            <v>332.90969999999999</v>
          </cell>
        </row>
        <row r="2719">
          <cell r="A2719" t="str">
            <v>MACAN TUTUL - BASE2. Middle Value</v>
          </cell>
          <cell r="B2719" t="str">
            <v>Gas</v>
          </cell>
          <cell r="C2719" t="str">
            <v>2. Middle Value</v>
          </cell>
          <cell r="D2719" t="str">
            <v>MACAN TUTUL - BASE</v>
          </cell>
          <cell r="E2719" t="str">
            <v>MACAN TUTUL</v>
          </cell>
          <cell r="F2719" t="str">
            <v>E7. Production Not Viable</v>
          </cell>
          <cell r="G2719" t="str">
            <v>PREMIER OIL NATUNA SEA B.V.</v>
          </cell>
          <cell r="H2719">
            <v>35.450000000000003</v>
          </cell>
          <cell r="K2719">
            <v>4950</v>
          </cell>
          <cell r="L2719">
            <v>93.500000000000014</v>
          </cell>
          <cell r="M2719">
            <v>0.17100000000000001</v>
          </cell>
          <cell r="N2719">
            <v>1</v>
          </cell>
          <cell r="O2719">
            <v>0</v>
          </cell>
          <cell r="P2719" t="str">
            <v/>
          </cell>
          <cell r="Q2719">
            <v>0.1840482</v>
          </cell>
          <cell r="R2719">
            <v>59.854300000000002</v>
          </cell>
          <cell r="S2719">
            <v>0.35183059999999999</v>
          </cell>
          <cell r="T2719">
            <v>0.83008979999999999</v>
          </cell>
          <cell r="U2719">
            <v>3.2172559797892664</v>
          </cell>
          <cell r="V2719">
            <v>4.3432772436437124E-3</v>
          </cell>
          <cell r="AA2719">
            <v>90.399420000000006</v>
          </cell>
          <cell r="AB2719">
            <v>19.571090000000002</v>
          </cell>
          <cell r="AC2719">
            <v>0.59966359999999996</v>
          </cell>
          <cell r="AD2719">
            <v>21.258074620000002</v>
          </cell>
          <cell r="AE2719">
            <v>14.26782</v>
          </cell>
          <cell r="AF2719">
            <v>332.90969999999999</v>
          </cell>
        </row>
        <row r="2720">
          <cell r="A2720" t="str">
            <v>MACAN TUTUL - BASE3. High Value</v>
          </cell>
          <cell r="B2720" t="str">
            <v>Gas</v>
          </cell>
          <cell r="C2720" t="str">
            <v>3. High Value</v>
          </cell>
          <cell r="D2720" t="str">
            <v>MACAN TUTUL - BASE</v>
          </cell>
          <cell r="E2720" t="str">
            <v>MACAN TUTUL</v>
          </cell>
          <cell r="F2720" t="str">
            <v>E7. Production Not Viable</v>
          </cell>
          <cell r="G2720" t="str">
            <v>PREMIER OIL NATUNA SEA B.V.</v>
          </cell>
          <cell r="H2720">
            <v>69.150000000000006</v>
          </cell>
          <cell r="K2720">
            <v>4950</v>
          </cell>
          <cell r="L2720">
            <v>93.500000000000014</v>
          </cell>
          <cell r="M2720">
            <v>0.17100000000000001</v>
          </cell>
          <cell r="N2720">
            <v>1</v>
          </cell>
          <cell r="O2720">
            <v>0</v>
          </cell>
          <cell r="P2720" t="str">
            <v/>
          </cell>
          <cell r="Q2720">
            <v>0.1840482</v>
          </cell>
          <cell r="R2720">
            <v>59.854300000000002</v>
          </cell>
          <cell r="S2720">
            <v>0.35183059999999999</v>
          </cell>
          <cell r="T2720">
            <v>0.83008979999999999</v>
          </cell>
          <cell r="U2720">
            <v>3.2172559797892664</v>
          </cell>
          <cell r="V2720">
            <v>4.3432772436437124E-3</v>
          </cell>
          <cell r="AA2720">
            <v>90.399420000000006</v>
          </cell>
          <cell r="AB2720">
            <v>19.571090000000002</v>
          </cell>
          <cell r="AC2720">
            <v>0.59966359999999996</v>
          </cell>
          <cell r="AD2720">
            <v>41.466737940000002</v>
          </cell>
          <cell r="AE2720">
            <v>14.26782</v>
          </cell>
          <cell r="AF2720">
            <v>332.90969999999999</v>
          </cell>
        </row>
        <row r="2721">
          <cell r="A2721" t="str">
            <v>NWC - BASE1. Low Value</v>
          </cell>
          <cell r="B2721" t="str">
            <v>Oil-Gas</v>
          </cell>
          <cell r="C2721" t="str">
            <v>1. Low Value</v>
          </cell>
          <cell r="D2721" t="str">
            <v>NWC - BASE</v>
          </cell>
          <cell r="E2721" t="str">
            <v>NWC</v>
          </cell>
          <cell r="F2721" t="str">
            <v>E7. Production Not Viable</v>
          </cell>
          <cell r="G2721" t="str">
            <v>PT PERTAMINA HULU ENERGI OFFSHORE NORTH WEST JAVA</v>
          </cell>
          <cell r="H2721">
            <v>289.59300000000002</v>
          </cell>
          <cell r="K2721">
            <v>5500</v>
          </cell>
          <cell r="L2721">
            <v>123.20000000000002</v>
          </cell>
          <cell r="Q2721">
            <v>0.2171198</v>
          </cell>
          <cell r="R2721">
            <v>707.48209999999995</v>
          </cell>
          <cell r="S2721">
            <v>0.50390570000000001</v>
          </cell>
          <cell r="T2721">
            <v>0.78958930000000005</v>
          </cell>
          <cell r="U2721">
            <v>61.117476176821661</v>
          </cell>
          <cell r="V2721">
            <v>8.2508244645523518E-2</v>
          </cell>
          <cell r="AA2721">
            <v>22.80893</v>
          </cell>
          <cell r="AB2721">
            <v>29.11232</v>
          </cell>
          <cell r="AC2721">
            <v>0.32522440000000002</v>
          </cell>
          <cell r="AD2721">
            <v>94.182709669200008</v>
          </cell>
          <cell r="AE2721">
            <v>13.94369</v>
          </cell>
          <cell r="AF2721">
            <v>57.828879999999998</v>
          </cell>
        </row>
        <row r="2722">
          <cell r="A2722" t="str">
            <v>NWC - BASE2. Middle Value</v>
          </cell>
          <cell r="B2722" t="str">
            <v>Oil-Gas</v>
          </cell>
          <cell r="C2722" t="str">
            <v>2. Middle Value</v>
          </cell>
          <cell r="D2722" t="str">
            <v>NWC - BASE</v>
          </cell>
          <cell r="E2722" t="str">
            <v>NWC</v>
          </cell>
          <cell r="F2722" t="str">
            <v>E7. Production Not Viable</v>
          </cell>
          <cell r="G2722" t="str">
            <v>PT PERTAMINA HULU ENERGI OFFSHORE NORTH WEST JAVA</v>
          </cell>
          <cell r="H2722">
            <v>289.59300000000002</v>
          </cell>
          <cell r="K2722">
            <v>5500</v>
          </cell>
          <cell r="L2722">
            <v>123.20000000000002</v>
          </cell>
          <cell r="Q2722">
            <v>0.2171198</v>
          </cell>
          <cell r="R2722">
            <v>707.48209999999995</v>
          </cell>
          <cell r="S2722">
            <v>0.50390570000000001</v>
          </cell>
          <cell r="T2722">
            <v>0.78958930000000005</v>
          </cell>
          <cell r="U2722">
            <v>61.117476176821661</v>
          </cell>
          <cell r="V2722">
            <v>8.2508244645523518E-2</v>
          </cell>
          <cell r="AA2722">
            <v>22.80893</v>
          </cell>
          <cell r="AB2722">
            <v>29.11232</v>
          </cell>
          <cell r="AC2722">
            <v>0.32522440000000002</v>
          </cell>
          <cell r="AD2722">
            <v>94.182709669200008</v>
          </cell>
          <cell r="AE2722">
            <v>13.94369</v>
          </cell>
          <cell r="AF2722">
            <v>57.828879999999998</v>
          </cell>
        </row>
        <row r="2723">
          <cell r="A2723" t="str">
            <v>NWC - BASE3. High Value</v>
          </cell>
          <cell r="B2723" t="str">
            <v>Oil-Gas</v>
          </cell>
          <cell r="C2723" t="str">
            <v>3. High Value</v>
          </cell>
          <cell r="D2723" t="str">
            <v>NWC - BASE</v>
          </cell>
          <cell r="E2723" t="str">
            <v>NWC</v>
          </cell>
          <cell r="F2723" t="str">
            <v>E7. Production Not Viable</v>
          </cell>
          <cell r="G2723" t="str">
            <v>PT PERTAMINA HULU ENERGI OFFSHORE NORTH WEST JAVA</v>
          </cell>
          <cell r="H2723">
            <v>289.59300000000002</v>
          </cell>
          <cell r="K2723">
            <v>5500</v>
          </cell>
          <cell r="L2723">
            <v>123.20000000000002</v>
          </cell>
          <cell r="Q2723">
            <v>0.2171198</v>
          </cell>
          <cell r="R2723">
            <v>707.48209999999995</v>
          </cell>
          <cell r="S2723">
            <v>0.50390570000000001</v>
          </cell>
          <cell r="T2723">
            <v>0.78958930000000005</v>
          </cell>
          <cell r="U2723">
            <v>61.117476176821661</v>
          </cell>
          <cell r="V2723">
            <v>8.2508244645523518E-2</v>
          </cell>
          <cell r="AA2723">
            <v>22.80893</v>
          </cell>
          <cell r="AB2723">
            <v>29.11232</v>
          </cell>
          <cell r="AC2723">
            <v>0.32522440000000002</v>
          </cell>
          <cell r="AD2723">
            <v>94.182709669200008</v>
          </cell>
          <cell r="AE2723">
            <v>13.94369</v>
          </cell>
          <cell r="AF2723">
            <v>57.828879999999998</v>
          </cell>
        </row>
        <row r="2724">
          <cell r="A2724" t="str">
            <v>TIKI - BASE1. Low Value</v>
          </cell>
          <cell r="B2724" t="str">
            <v>Gas</v>
          </cell>
          <cell r="C2724" t="str">
            <v>1. Low Value</v>
          </cell>
          <cell r="D2724" t="str">
            <v>TIKI - BASE</v>
          </cell>
          <cell r="E2724" t="str">
            <v>TIKI</v>
          </cell>
          <cell r="F2724" t="str">
            <v>E7. Production Not Viable</v>
          </cell>
          <cell r="G2724" t="str">
            <v>PT MEDCO E&amp;P RIMAU</v>
          </cell>
          <cell r="H2724">
            <v>5.1550000000000002</v>
          </cell>
          <cell r="K2724">
            <v>2611</v>
          </cell>
          <cell r="L2724">
            <v>73.150000000000006</v>
          </cell>
          <cell r="M2724">
            <v>0.2</v>
          </cell>
          <cell r="N2724">
            <v>425</v>
          </cell>
          <cell r="O2724">
            <v>0</v>
          </cell>
          <cell r="P2724" t="str">
            <v/>
          </cell>
          <cell r="Q2724">
            <v>0.205813</v>
          </cell>
          <cell r="R2724">
            <v>413.89120000000003</v>
          </cell>
          <cell r="S2724">
            <v>0.5610174</v>
          </cell>
          <cell r="T2724">
            <v>0.88335039999999998</v>
          </cell>
          <cell r="U2724">
            <v>42.215150023116081</v>
          </cell>
          <cell r="V2724">
            <v>5.6990212026714511E-2</v>
          </cell>
          <cell r="AA2724">
            <v>18.027660000000001</v>
          </cell>
          <cell r="AB2724">
            <v>3.6888830000000001</v>
          </cell>
          <cell r="AC2724">
            <v>0.79952800000000002</v>
          </cell>
          <cell r="AD2724">
            <v>4.1215668399999998</v>
          </cell>
          <cell r="AE2724">
            <v>5.1322869999999998</v>
          </cell>
          <cell r="AF2724">
            <v>16.40006</v>
          </cell>
        </row>
        <row r="2725">
          <cell r="A2725" t="str">
            <v>TIKI - BASE2. Middle Value</v>
          </cell>
          <cell r="B2725" t="str">
            <v>Gas</v>
          </cell>
          <cell r="C2725" t="str">
            <v>2. Middle Value</v>
          </cell>
          <cell r="D2725" t="str">
            <v>TIKI - BASE</v>
          </cell>
          <cell r="E2725" t="str">
            <v>TIKI</v>
          </cell>
          <cell r="F2725" t="str">
            <v>E7. Production Not Viable</v>
          </cell>
          <cell r="G2725" t="str">
            <v>PT MEDCO E&amp;P RIMAU</v>
          </cell>
          <cell r="H2725">
            <v>5.1550000000000002</v>
          </cell>
          <cell r="K2725">
            <v>2611</v>
          </cell>
          <cell r="L2725">
            <v>73.150000000000006</v>
          </cell>
          <cell r="M2725">
            <v>0.2</v>
          </cell>
          <cell r="N2725">
            <v>425</v>
          </cell>
          <cell r="O2725">
            <v>0</v>
          </cell>
          <cell r="P2725" t="str">
            <v/>
          </cell>
          <cell r="Q2725">
            <v>0.205813</v>
          </cell>
          <cell r="R2725">
            <v>413.89120000000003</v>
          </cell>
          <cell r="S2725">
            <v>0.5610174</v>
          </cell>
          <cell r="T2725">
            <v>0.88335039999999998</v>
          </cell>
          <cell r="U2725">
            <v>42.215150023116081</v>
          </cell>
          <cell r="V2725">
            <v>5.6990212026714511E-2</v>
          </cell>
          <cell r="AA2725">
            <v>18.027660000000001</v>
          </cell>
          <cell r="AB2725">
            <v>3.6888830000000001</v>
          </cell>
          <cell r="AC2725">
            <v>0.79952800000000002</v>
          </cell>
          <cell r="AD2725">
            <v>4.1215668399999998</v>
          </cell>
          <cell r="AE2725">
            <v>5.1322869999999998</v>
          </cell>
          <cell r="AF2725">
            <v>16.40006</v>
          </cell>
        </row>
        <row r="2726">
          <cell r="A2726" t="str">
            <v>TIKI - BASE3. High Value</v>
          </cell>
          <cell r="B2726" t="str">
            <v>Gas</v>
          </cell>
          <cell r="C2726" t="str">
            <v>3. High Value</v>
          </cell>
          <cell r="D2726" t="str">
            <v>TIKI - BASE</v>
          </cell>
          <cell r="E2726" t="str">
            <v>TIKI</v>
          </cell>
          <cell r="F2726" t="str">
            <v>E7. Production Not Viable</v>
          </cell>
          <cell r="G2726" t="str">
            <v>PT MEDCO E&amp;P RIMAU</v>
          </cell>
          <cell r="H2726">
            <v>5.1550000000000002</v>
          </cell>
          <cell r="K2726">
            <v>2611</v>
          </cell>
          <cell r="L2726">
            <v>73.150000000000006</v>
          </cell>
          <cell r="M2726">
            <v>0.2</v>
          </cell>
          <cell r="N2726">
            <v>425</v>
          </cell>
          <cell r="O2726">
            <v>0</v>
          </cell>
          <cell r="P2726" t="str">
            <v/>
          </cell>
          <cell r="Q2726">
            <v>0.205813</v>
          </cell>
          <cell r="R2726">
            <v>413.89120000000003</v>
          </cell>
          <cell r="S2726">
            <v>0.5610174</v>
          </cell>
          <cell r="T2726">
            <v>0.88335039999999998</v>
          </cell>
          <cell r="U2726">
            <v>42.215150023116081</v>
          </cell>
          <cell r="V2726">
            <v>5.6990212026714511E-2</v>
          </cell>
          <cell r="AA2726">
            <v>18.027660000000001</v>
          </cell>
          <cell r="AB2726">
            <v>3.6888830000000001</v>
          </cell>
          <cell r="AC2726">
            <v>0.79952800000000002</v>
          </cell>
          <cell r="AD2726">
            <v>4.1215668399999998</v>
          </cell>
          <cell r="AE2726">
            <v>5.1322869999999998</v>
          </cell>
          <cell r="AF2726">
            <v>16.40006</v>
          </cell>
        </row>
        <row r="2727">
          <cell r="A2727" t="str">
            <v>KUE KECIL - BASE1. Low Value</v>
          </cell>
          <cell r="B2727" t="str">
            <v>Gas</v>
          </cell>
          <cell r="C2727" t="str">
            <v>1. Low Value</v>
          </cell>
          <cell r="D2727" t="str">
            <v>KUE KECIL - BASE</v>
          </cell>
          <cell r="E2727" t="str">
            <v>KUE KECIL</v>
          </cell>
          <cell r="F2727" t="str">
            <v>E7. Production Not Viable</v>
          </cell>
          <cell r="G2727" t="str">
            <v>PT PERTAMINA HULU ROKAN</v>
          </cell>
          <cell r="H2727">
            <v>8.3409999999999993</v>
          </cell>
          <cell r="K2727">
            <v>1750</v>
          </cell>
          <cell r="L2727" t="str">
            <v/>
          </cell>
          <cell r="N2727" t="str">
            <v/>
          </cell>
          <cell r="P2727" t="str">
            <v/>
          </cell>
          <cell r="Q2727">
            <v>0.32844590000000001</v>
          </cell>
          <cell r="R2727">
            <v>325.2355</v>
          </cell>
          <cell r="S2727">
            <v>0.79838010000000004</v>
          </cell>
          <cell r="T2727">
            <v>0.77762149999999997</v>
          </cell>
          <cell r="U2727">
            <v>66.319272188303032</v>
          </cell>
          <cell r="V2727">
            <v>8.9530639625802183E-2</v>
          </cell>
          <cell r="AA2727">
            <v>347.01940000000002</v>
          </cell>
          <cell r="AB2727">
            <v>11.760820000000001</v>
          </cell>
          <cell r="AC2727">
            <v>0.4496889</v>
          </cell>
          <cell r="AD2727">
            <v>3.7508551148999998</v>
          </cell>
          <cell r="AE2727">
            <v>27.235959999999999</v>
          </cell>
          <cell r="AF2727">
            <v>22.910309999999999</v>
          </cell>
        </row>
        <row r="2728">
          <cell r="A2728" t="str">
            <v>KUE KECIL - BASE2. Middle Value</v>
          </cell>
          <cell r="B2728" t="str">
            <v>Gas</v>
          </cell>
          <cell r="C2728" t="str">
            <v>2. Middle Value</v>
          </cell>
          <cell r="D2728" t="str">
            <v>KUE KECIL - BASE</v>
          </cell>
          <cell r="E2728" t="str">
            <v>KUE KECIL</v>
          </cell>
          <cell r="F2728" t="str">
            <v>E7. Production Not Viable</v>
          </cell>
          <cell r="G2728" t="str">
            <v>PT PERTAMINA HULU ROKAN</v>
          </cell>
          <cell r="H2728">
            <v>8.3409999999999993</v>
          </cell>
          <cell r="K2728">
            <v>1750</v>
          </cell>
          <cell r="L2728" t="str">
            <v/>
          </cell>
          <cell r="N2728" t="str">
            <v/>
          </cell>
          <cell r="P2728" t="str">
            <v/>
          </cell>
          <cell r="Q2728">
            <v>0.32844590000000001</v>
          </cell>
          <cell r="R2728">
            <v>325.2355</v>
          </cell>
          <cell r="S2728">
            <v>0.79838010000000004</v>
          </cell>
          <cell r="T2728">
            <v>0.77762149999999997</v>
          </cell>
          <cell r="U2728">
            <v>66.319272188303032</v>
          </cell>
          <cell r="V2728">
            <v>8.9530639625802183E-2</v>
          </cell>
          <cell r="AA2728">
            <v>347.01940000000002</v>
          </cell>
          <cell r="AB2728">
            <v>11.760820000000001</v>
          </cell>
          <cell r="AC2728">
            <v>0.4496889</v>
          </cell>
          <cell r="AD2728">
            <v>3.7508551148999998</v>
          </cell>
          <cell r="AE2728">
            <v>27.235959999999999</v>
          </cell>
          <cell r="AF2728">
            <v>22.910309999999999</v>
          </cell>
        </row>
        <row r="2729">
          <cell r="A2729" t="str">
            <v>KUE KECIL - BASE3. High Value</v>
          </cell>
          <cell r="B2729" t="str">
            <v>Gas</v>
          </cell>
          <cell r="C2729" t="str">
            <v>3. High Value</v>
          </cell>
          <cell r="D2729" t="str">
            <v>KUE KECIL - BASE</v>
          </cell>
          <cell r="E2729" t="str">
            <v>KUE KECIL</v>
          </cell>
          <cell r="F2729" t="str">
            <v>E7. Production Not Viable</v>
          </cell>
          <cell r="G2729" t="str">
            <v>PT PERTAMINA HULU ROKAN</v>
          </cell>
          <cell r="H2729">
            <v>8.3409999999999993</v>
          </cell>
          <cell r="K2729">
            <v>1750</v>
          </cell>
          <cell r="L2729" t="str">
            <v/>
          </cell>
          <cell r="N2729" t="str">
            <v/>
          </cell>
          <cell r="P2729" t="str">
            <v/>
          </cell>
          <cell r="Q2729">
            <v>0.32844590000000001</v>
          </cell>
          <cell r="R2729">
            <v>325.2355</v>
          </cell>
          <cell r="S2729">
            <v>0.79838010000000004</v>
          </cell>
          <cell r="T2729">
            <v>0.77762149999999997</v>
          </cell>
          <cell r="U2729">
            <v>66.319272188303032</v>
          </cell>
          <cell r="V2729">
            <v>8.9530639625802183E-2</v>
          </cell>
          <cell r="AA2729">
            <v>347.01940000000002</v>
          </cell>
          <cell r="AB2729">
            <v>11.760820000000001</v>
          </cell>
          <cell r="AC2729">
            <v>0.4496889</v>
          </cell>
          <cell r="AD2729">
            <v>3.7508551148999998</v>
          </cell>
          <cell r="AE2729">
            <v>27.235959999999999</v>
          </cell>
          <cell r="AF2729">
            <v>22.910309999999999</v>
          </cell>
        </row>
        <row r="2730">
          <cell r="A2730" t="str">
            <v>YAKIN OPLL 11. Low Value</v>
          </cell>
          <cell r="B2730" t="str">
            <v>Oil-Gas</v>
          </cell>
          <cell r="C2730" t="str">
            <v>1. Low Value</v>
          </cell>
          <cell r="D2730" t="str">
            <v>YAKIN OPLL 1</v>
          </cell>
          <cell r="E2730" t="str">
            <v>YAKIN</v>
          </cell>
          <cell r="F2730" t="str">
            <v>E2. Under Development</v>
          </cell>
          <cell r="G2730" t="str">
            <v>PT PERTAMINA HULU KALIMANTAN TIMUR</v>
          </cell>
          <cell r="H2730">
            <v>235.958</v>
          </cell>
          <cell r="I2730">
            <v>0.25900000000000001</v>
          </cell>
          <cell r="K2730">
            <v>670</v>
          </cell>
          <cell r="L2730">
            <v>50</v>
          </cell>
          <cell r="M2730">
            <v>0.27</v>
          </cell>
          <cell r="N2730" t="str">
            <v/>
          </cell>
          <cell r="O2730">
            <v>0</v>
          </cell>
          <cell r="P2730" t="str">
            <v/>
          </cell>
          <cell r="Q2730">
            <v>0.27075080000000001</v>
          </cell>
          <cell r="R2730">
            <v>130.99420000000001</v>
          </cell>
          <cell r="S2730">
            <v>0.62006539999999999</v>
          </cell>
          <cell r="T2730">
            <v>0.86130700000000004</v>
          </cell>
          <cell r="U2730">
            <v>18.941627445820462</v>
          </cell>
          <cell r="V2730">
            <v>2.5571089139260185E-2</v>
          </cell>
          <cell r="AA2730">
            <v>37.672780000000003</v>
          </cell>
          <cell r="AB2730">
            <v>16.453289999999999</v>
          </cell>
          <cell r="AC2730">
            <v>0.33408759999999998</v>
          </cell>
          <cell r="AD2730">
            <v>78.830641920799991</v>
          </cell>
          <cell r="AE2730">
            <v>13.94369</v>
          </cell>
          <cell r="AF2730">
            <v>44.036670000000001</v>
          </cell>
        </row>
        <row r="2731">
          <cell r="A2731" t="str">
            <v>YAKIN OPLL 12. Middle Value</v>
          </cell>
          <cell r="B2731" t="str">
            <v>Oil-Gas</v>
          </cell>
          <cell r="C2731" t="str">
            <v>2. Middle Value</v>
          </cell>
          <cell r="D2731" t="str">
            <v>YAKIN OPLL 1</v>
          </cell>
          <cell r="E2731" t="str">
            <v>YAKIN</v>
          </cell>
          <cell r="F2731" t="str">
            <v>E2. Under Development</v>
          </cell>
          <cell r="G2731" t="str">
            <v>PT PERTAMINA HULU KALIMANTAN TIMUR</v>
          </cell>
          <cell r="H2731">
            <v>287</v>
          </cell>
          <cell r="I2731">
            <v>1.86</v>
          </cell>
          <cell r="K2731">
            <v>670</v>
          </cell>
          <cell r="L2731">
            <v>50</v>
          </cell>
          <cell r="M2731">
            <v>0.27</v>
          </cell>
          <cell r="N2731" t="str">
            <v/>
          </cell>
          <cell r="O2731">
            <v>0</v>
          </cell>
          <cell r="P2731" t="str">
            <v/>
          </cell>
          <cell r="Q2731">
            <v>0.27075080000000001</v>
          </cell>
          <cell r="R2731">
            <v>130.99420000000001</v>
          </cell>
          <cell r="S2731">
            <v>0.62006539999999999</v>
          </cell>
          <cell r="T2731">
            <v>0.86130700000000004</v>
          </cell>
          <cell r="U2731">
            <v>18.941627445820462</v>
          </cell>
          <cell r="V2731">
            <v>2.5571089139260185E-2</v>
          </cell>
          <cell r="AA2731">
            <v>37.672780000000003</v>
          </cell>
          <cell r="AB2731">
            <v>16.453289999999999</v>
          </cell>
          <cell r="AC2731">
            <v>0.33408759999999998</v>
          </cell>
          <cell r="AD2731">
            <v>95.883141199999997</v>
          </cell>
          <cell r="AE2731">
            <v>13.94369</v>
          </cell>
          <cell r="AF2731">
            <v>44.036670000000001</v>
          </cell>
        </row>
        <row r="2732">
          <cell r="A2732" t="str">
            <v>YAKIN OPLL 13. High Value</v>
          </cell>
          <cell r="B2732" t="str">
            <v>Oil-Gas</v>
          </cell>
          <cell r="C2732" t="str">
            <v>3. High Value</v>
          </cell>
          <cell r="D2732" t="str">
            <v>YAKIN OPLL 1</v>
          </cell>
          <cell r="E2732" t="str">
            <v>YAKIN</v>
          </cell>
          <cell r="F2732" t="str">
            <v>E2. Under Development</v>
          </cell>
          <cell r="G2732" t="str">
            <v>PT PERTAMINA HULU KALIMANTAN TIMUR</v>
          </cell>
          <cell r="H2732">
            <v>300.8</v>
          </cell>
          <cell r="I2732">
            <v>2.6040000000000001</v>
          </cell>
          <cell r="K2732">
            <v>670</v>
          </cell>
          <cell r="L2732">
            <v>50</v>
          </cell>
          <cell r="M2732">
            <v>0.27</v>
          </cell>
          <cell r="N2732" t="str">
            <v/>
          </cell>
          <cell r="O2732">
            <v>0</v>
          </cell>
          <cell r="P2732" t="str">
            <v/>
          </cell>
          <cell r="Q2732">
            <v>0.27075080000000001</v>
          </cell>
          <cell r="R2732">
            <v>130.99420000000001</v>
          </cell>
          <cell r="S2732">
            <v>0.62006539999999999</v>
          </cell>
          <cell r="T2732">
            <v>0.86130700000000004</v>
          </cell>
          <cell r="U2732">
            <v>18.941627445820462</v>
          </cell>
          <cell r="V2732">
            <v>2.5571089139260185E-2</v>
          </cell>
          <cell r="AA2732">
            <v>37.672780000000003</v>
          </cell>
          <cell r="AB2732">
            <v>16.453289999999999</v>
          </cell>
          <cell r="AC2732">
            <v>0.33408759999999998</v>
          </cell>
          <cell r="AD2732">
            <v>100.49355008000001</v>
          </cell>
          <cell r="AE2732">
            <v>13.94369</v>
          </cell>
          <cell r="AF2732">
            <v>44.036670000000001</v>
          </cell>
        </row>
        <row r="2733">
          <cell r="A2733" t="str">
            <v>OKI EAST - BASE1. Low Value</v>
          </cell>
          <cell r="B2733" t="str">
            <v>Gas</v>
          </cell>
          <cell r="C2733" t="str">
            <v>1. Low Value</v>
          </cell>
          <cell r="D2733" t="str">
            <v>OKI EAST - BASE</v>
          </cell>
          <cell r="E2733" t="str">
            <v>OKI EAST</v>
          </cell>
          <cell r="F2733" t="str">
            <v>E7. Production Not Viable</v>
          </cell>
          <cell r="G2733" t="str">
            <v>PT PERTAMINA HULU ROKAN</v>
          </cell>
          <cell r="H2733">
            <v>8.15</v>
          </cell>
          <cell r="K2733">
            <v>5075</v>
          </cell>
          <cell r="L2733" t="str">
            <v/>
          </cell>
          <cell r="M2733">
            <v>0.17</v>
          </cell>
          <cell r="N2733" t="str">
            <v/>
          </cell>
          <cell r="P2733" t="str">
            <v/>
          </cell>
          <cell r="Q2733">
            <v>0.1803698</v>
          </cell>
          <cell r="R2733">
            <v>53.787990000000001</v>
          </cell>
          <cell r="S2733">
            <v>0.45667790000000003</v>
          </cell>
          <cell r="T2733">
            <v>0.81928900000000004</v>
          </cell>
          <cell r="U2733">
            <v>3.629913353031665</v>
          </cell>
          <cell r="V2733">
            <v>4.9003623465651456E-3</v>
          </cell>
          <cell r="AA2733">
            <v>347.01940000000002</v>
          </cell>
          <cell r="AB2733">
            <v>10.97076</v>
          </cell>
          <cell r="AC2733">
            <v>0.32048720000000003</v>
          </cell>
          <cell r="AD2733">
            <v>2.6119706800000002</v>
          </cell>
          <cell r="AE2733">
            <v>26.407229999999998</v>
          </cell>
          <cell r="AF2733">
            <v>22.910309999999999</v>
          </cell>
        </row>
        <row r="2734">
          <cell r="A2734" t="str">
            <v>OKI EAST - BASE2. Middle Value</v>
          </cell>
          <cell r="B2734" t="str">
            <v>Gas</v>
          </cell>
          <cell r="C2734" t="str">
            <v>2. Middle Value</v>
          </cell>
          <cell r="D2734" t="str">
            <v>OKI EAST - BASE</v>
          </cell>
          <cell r="E2734" t="str">
            <v>OKI EAST</v>
          </cell>
          <cell r="F2734" t="str">
            <v>E7. Production Not Viable</v>
          </cell>
          <cell r="G2734" t="str">
            <v>PT PERTAMINA HULU ROKAN</v>
          </cell>
          <cell r="H2734">
            <v>8.15</v>
          </cell>
          <cell r="K2734">
            <v>5075</v>
          </cell>
          <cell r="L2734" t="str">
            <v/>
          </cell>
          <cell r="M2734">
            <v>0.17</v>
          </cell>
          <cell r="N2734" t="str">
            <v/>
          </cell>
          <cell r="P2734" t="str">
            <v/>
          </cell>
          <cell r="Q2734">
            <v>0.1803698</v>
          </cell>
          <cell r="R2734">
            <v>53.787990000000001</v>
          </cell>
          <cell r="S2734">
            <v>0.45667790000000003</v>
          </cell>
          <cell r="T2734">
            <v>0.81928900000000004</v>
          </cell>
          <cell r="U2734">
            <v>3.629913353031665</v>
          </cell>
          <cell r="V2734">
            <v>4.9003623465651456E-3</v>
          </cell>
          <cell r="AA2734">
            <v>347.01940000000002</v>
          </cell>
          <cell r="AB2734">
            <v>10.97076</v>
          </cell>
          <cell r="AC2734">
            <v>0.32048720000000003</v>
          </cell>
          <cell r="AD2734">
            <v>2.6119706800000002</v>
          </cell>
          <cell r="AE2734">
            <v>26.407229999999998</v>
          </cell>
          <cell r="AF2734">
            <v>22.910309999999999</v>
          </cell>
        </row>
        <row r="2735">
          <cell r="A2735" t="str">
            <v>OKI EAST - BASE3. High Value</v>
          </cell>
          <cell r="B2735" t="str">
            <v>Gas</v>
          </cell>
          <cell r="C2735" t="str">
            <v>3. High Value</v>
          </cell>
          <cell r="D2735" t="str">
            <v>OKI EAST - BASE</v>
          </cell>
          <cell r="E2735" t="str">
            <v>OKI EAST</v>
          </cell>
          <cell r="F2735" t="str">
            <v>E7. Production Not Viable</v>
          </cell>
          <cell r="G2735" t="str">
            <v>PT PERTAMINA HULU ROKAN</v>
          </cell>
          <cell r="H2735">
            <v>8.15</v>
          </cell>
          <cell r="K2735">
            <v>5075</v>
          </cell>
          <cell r="L2735" t="str">
            <v/>
          </cell>
          <cell r="M2735">
            <v>0.17</v>
          </cell>
          <cell r="N2735" t="str">
            <v/>
          </cell>
          <cell r="P2735" t="str">
            <v/>
          </cell>
          <cell r="Q2735">
            <v>0.1803698</v>
          </cell>
          <cell r="R2735">
            <v>53.787990000000001</v>
          </cell>
          <cell r="S2735">
            <v>0.45667790000000003</v>
          </cell>
          <cell r="T2735">
            <v>0.81928900000000004</v>
          </cell>
          <cell r="U2735">
            <v>3.629913353031665</v>
          </cell>
          <cell r="V2735">
            <v>4.9003623465651456E-3</v>
          </cell>
          <cell r="AA2735">
            <v>347.01940000000002</v>
          </cell>
          <cell r="AB2735">
            <v>10.97076</v>
          </cell>
          <cell r="AC2735">
            <v>0.32048720000000003</v>
          </cell>
          <cell r="AD2735">
            <v>2.6119706800000002</v>
          </cell>
          <cell r="AE2735">
            <v>26.407229999999998</v>
          </cell>
          <cell r="AF2735">
            <v>22.910309999999999</v>
          </cell>
        </row>
        <row r="2736">
          <cell r="A2736" t="str">
            <v>TBC - BASE1. Low Value</v>
          </cell>
          <cell r="B2736" t="str">
            <v>Gas</v>
          </cell>
          <cell r="C2736" t="str">
            <v>1. Low Value</v>
          </cell>
          <cell r="D2736" t="str">
            <v>TBC - BASE</v>
          </cell>
          <cell r="E2736" t="str">
            <v>TBC</v>
          </cell>
          <cell r="F2736" t="str">
            <v>E7. Production Not Viable</v>
          </cell>
          <cell r="G2736" t="str">
            <v>PETROGAS (ISLAND) LTD.</v>
          </cell>
          <cell r="H2736">
            <v>202</v>
          </cell>
          <cell r="K2736">
            <v>6381</v>
          </cell>
          <cell r="L2736" t="str">
            <v/>
          </cell>
          <cell r="M2736">
            <v>0.2</v>
          </cell>
          <cell r="N2736" t="str">
            <v/>
          </cell>
          <cell r="P2736" t="str">
            <v/>
          </cell>
          <cell r="Q2736">
            <v>0.19849449999999999</v>
          </cell>
          <cell r="R2736">
            <v>176.20609999999999</v>
          </cell>
          <cell r="S2736">
            <v>0.70940720000000002</v>
          </cell>
          <cell r="T2736">
            <v>0.78080070000000001</v>
          </cell>
          <cell r="U2736">
            <v>19.373371323169149</v>
          </cell>
          <cell r="V2736">
            <v>2.615394091398713E-2</v>
          </cell>
          <cell r="AA2736">
            <v>17.8019</v>
          </cell>
          <cell r="AB2736">
            <v>1.1899150000000001</v>
          </cell>
          <cell r="AC2736">
            <v>0.70038500000000004</v>
          </cell>
          <cell r="AD2736">
            <v>141.47777000000002</v>
          </cell>
          <cell r="AE2736">
            <v>53.846829999999997</v>
          </cell>
          <cell r="AF2736">
            <v>12.997210000000001</v>
          </cell>
        </row>
        <row r="2737">
          <cell r="A2737" t="str">
            <v>TBC - BASE2. Middle Value</v>
          </cell>
          <cell r="B2737" t="str">
            <v>Gas</v>
          </cell>
          <cell r="C2737" t="str">
            <v>2. Middle Value</v>
          </cell>
          <cell r="D2737" t="str">
            <v>TBC - BASE</v>
          </cell>
          <cell r="E2737" t="str">
            <v>TBC</v>
          </cell>
          <cell r="F2737" t="str">
            <v>E7. Production Not Viable</v>
          </cell>
          <cell r="G2737" t="str">
            <v>PETROGAS (ISLAND) LTD.</v>
          </cell>
          <cell r="H2737">
            <v>202</v>
          </cell>
          <cell r="K2737">
            <v>6381</v>
          </cell>
          <cell r="L2737" t="str">
            <v/>
          </cell>
          <cell r="M2737">
            <v>0.2</v>
          </cell>
          <cell r="N2737" t="str">
            <v/>
          </cell>
          <cell r="P2737" t="str">
            <v/>
          </cell>
          <cell r="Q2737">
            <v>0.19849449999999999</v>
          </cell>
          <cell r="R2737">
            <v>176.20609999999999</v>
          </cell>
          <cell r="S2737">
            <v>0.70940720000000002</v>
          </cell>
          <cell r="T2737">
            <v>0.78080070000000001</v>
          </cell>
          <cell r="U2737">
            <v>19.373371323169149</v>
          </cell>
          <cell r="V2737">
            <v>2.615394091398713E-2</v>
          </cell>
          <cell r="AA2737">
            <v>17.8019</v>
          </cell>
          <cell r="AB2737">
            <v>1.1899150000000001</v>
          </cell>
          <cell r="AC2737">
            <v>0.70038500000000004</v>
          </cell>
          <cell r="AD2737">
            <v>141.47777000000002</v>
          </cell>
          <cell r="AE2737">
            <v>53.846829999999997</v>
          </cell>
          <cell r="AF2737">
            <v>12.997210000000001</v>
          </cell>
        </row>
        <row r="2738">
          <cell r="A2738" t="str">
            <v>TBC - BASE3. High Value</v>
          </cell>
          <cell r="B2738" t="str">
            <v>Gas</v>
          </cell>
          <cell r="C2738" t="str">
            <v>3. High Value</v>
          </cell>
          <cell r="D2738" t="str">
            <v>TBC - BASE</v>
          </cell>
          <cell r="E2738" t="str">
            <v>TBC</v>
          </cell>
          <cell r="F2738" t="str">
            <v>E7. Production Not Viable</v>
          </cell>
          <cell r="G2738" t="str">
            <v>PETROGAS (ISLAND) LTD.</v>
          </cell>
          <cell r="H2738">
            <v>202</v>
          </cell>
          <cell r="K2738">
            <v>6381</v>
          </cell>
          <cell r="L2738" t="str">
            <v/>
          </cell>
          <cell r="M2738">
            <v>0.2</v>
          </cell>
          <cell r="N2738" t="str">
            <v/>
          </cell>
          <cell r="P2738" t="str">
            <v/>
          </cell>
          <cell r="Q2738">
            <v>0.19849449999999999</v>
          </cell>
          <cell r="R2738">
            <v>176.20609999999999</v>
          </cell>
          <cell r="S2738">
            <v>0.70940720000000002</v>
          </cell>
          <cell r="T2738">
            <v>0.78080070000000001</v>
          </cell>
          <cell r="U2738">
            <v>19.373371323169149</v>
          </cell>
          <cell r="V2738">
            <v>2.615394091398713E-2</v>
          </cell>
          <cell r="AA2738">
            <v>17.8019</v>
          </cell>
          <cell r="AB2738">
            <v>1.1899150000000001</v>
          </cell>
          <cell r="AC2738">
            <v>0.70038500000000004</v>
          </cell>
          <cell r="AD2738">
            <v>141.47777000000002</v>
          </cell>
          <cell r="AE2738">
            <v>53.846829999999997</v>
          </cell>
          <cell r="AF2738">
            <v>12.997210000000001</v>
          </cell>
        </row>
        <row r="2739">
          <cell r="A2739" t="str">
            <v>YANI - BASE1. Low Value</v>
          </cell>
          <cell r="B2739" t="str">
            <v>Oil-Gas</v>
          </cell>
          <cell r="C2739" t="str">
            <v>1. Low Value</v>
          </cell>
          <cell r="D2739" t="str">
            <v>YANI - BASE</v>
          </cell>
          <cell r="E2739" t="str">
            <v>YANI</v>
          </cell>
          <cell r="F2739" t="str">
            <v>E0. On Production</v>
          </cell>
          <cell r="G2739" t="str">
            <v>PT PERTAMINA HULU ENERGI OSES</v>
          </cell>
          <cell r="H2739">
            <v>13.94</v>
          </cell>
          <cell r="K2739">
            <v>9942</v>
          </cell>
          <cell r="L2739">
            <v>145.75</v>
          </cell>
          <cell r="M2739">
            <v>0.14199999999999999</v>
          </cell>
          <cell r="N2739">
            <v>8</v>
          </cell>
          <cell r="O2739">
            <v>0</v>
          </cell>
          <cell r="P2739" t="str">
            <v/>
          </cell>
          <cell r="Q2739">
            <v>0.14245740000000001</v>
          </cell>
          <cell r="R2739">
            <v>18.672550000000001</v>
          </cell>
          <cell r="S2739">
            <v>0.59941359999999999</v>
          </cell>
          <cell r="T2739">
            <v>0.76028499999999999</v>
          </cell>
          <cell r="U2739">
            <v>1.2122485109259273</v>
          </cell>
          <cell r="V2739">
            <v>1.6365285834329007E-3</v>
          </cell>
          <cell r="AA2739">
            <v>40.329009999999997</v>
          </cell>
          <cell r="AB2739">
            <v>7.0661519999999998</v>
          </cell>
          <cell r="AC2739">
            <v>0.4089235</v>
          </cell>
          <cell r="AD2739">
            <v>5.70039359</v>
          </cell>
          <cell r="AE2739">
            <v>2.6974689999999999</v>
          </cell>
          <cell r="AF2739">
            <v>10.88691</v>
          </cell>
        </row>
        <row r="2740">
          <cell r="A2740" t="str">
            <v>YANI - BASE2. Middle Value</v>
          </cell>
          <cell r="B2740" t="str">
            <v>Oil-Gas</v>
          </cell>
          <cell r="C2740" t="str">
            <v>2. Middle Value</v>
          </cell>
          <cell r="D2740" t="str">
            <v>YANI - BASE</v>
          </cell>
          <cell r="E2740" t="str">
            <v>YANI</v>
          </cell>
          <cell r="F2740" t="str">
            <v>E0. On Production</v>
          </cell>
          <cell r="G2740" t="str">
            <v>PT PERTAMINA HULU ENERGI OSES</v>
          </cell>
          <cell r="H2740">
            <v>13.94</v>
          </cell>
          <cell r="K2740">
            <v>9942</v>
          </cell>
          <cell r="L2740">
            <v>145.75</v>
          </cell>
          <cell r="M2740">
            <v>0.14199999999999999</v>
          </cell>
          <cell r="N2740">
            <v>8</v>
          </cell>
          <cell r="O2740">
            <v>0</v>
          </cell>
          <cell r="P2740" t="str">
            <v/>
          </cell>
          <cell r="Q2740">
            <v>0.14245740000000001</v>
          </cell>
          <cell r="R2740">
            <v>18.672550000000001</v>
          </cell>
          <cell r="S2740">
            <v>0.59941359999999999</v>
          </cell>
          <cell r="T2740">
            <v>0.76028499999999999</v>
          </cell>
          <cell r="U2740">
            <v>1.2122485109259273</v>
          </cell>
          <cell r="V2740">
            <v>1.6365285834329007E-3</v>
          </cell>
          <cell r="AA2740">
            <v>40.329009999999997</v>
          </cell>
          <cell r="AB2740">
            <v>7.0661519999999998</v>
          </cell>
          <cell r="AC2740">
            <v>0.4089235</v>
          </cell>
          <cell r="AD2740">
            <v>5.70039359</v>
          </cell>
          <cell r="AE2740">
            <v>2.6974689999999999</v>
          </cell>
          <cell r="AF2740">
            <v>10.88691</v>
          </cell>
        </row>
        <row r="2741">
          <cell r="A2741" t="str">
            <v>YANI - BASE3. High Value</v>
          </cell>
          <cell r="B2741" t="str">
            <v>Oil-Gas</v>
          </cell>
          <cell r="C2741" t="str">
            <v>3. High Value</v>
          </cell>
          <cell r="D2741" t="str">
            <v>YANI - BASE</v>
          </cell>
          <cell r="E2741" t="str">
            <v>YANI</v>
          </cell>
          <cell r="F2741" t="str">
            <v>E0. On Production</v>
          </cell>
          <cell r="G2741" t="str">
            <v>PT PERTAMINA HULU ENERGI OSES</v>
          </cell>
          <cell r="H2741">
            <v>13.94</v>
          </cell>
          <cell r="K2741">
            <v>9942</v>
          </cell>
          <cell r="L2741">
            <v>145.75</v>
          </cell>
          <cell r="M2741">
            <v>0.14199999999999999</v>
          </cell>
          <cell r="N2741">
            <v>8</v>
          </cell>
          <cell r="O2741">
            <v>0</v>
          </cell>
          <cell r="P2741" t="str">
            <v/>
          </cell>
          <cell r="Q2741">
            <v>0.14245740000000001</v>
          </cell>
          <cell r="R2741">
            <v>18.672550000000001</v>
          </cell>
          <cell r="S2741">
            <v>0.59941359999999999</v>
          </cell>
          <cell r="T2741">
            <v>0.76028499999999999</v>
          </cell>
          <cell r="U2741">
            <v>1.2122485109259273</v>
          </cell>
          <cell r="V2741">
            <v>1.6365285834329007E-3</v>
          </cell>
          <cell r="AA2741">
            <v>40.329009999999997</v>
          </cell>
          <cell r="AB2741">
            <v>7.0661519999999998</v>
          </cell>
          <cell r="AC2741">
            <v>0.4089235</v>
          </cell>
          <cell r="AD2741">
            <v>5.70039359</v>
          </cell>
          <cell r="AE2741">
            <v>2.6974689999999999</v>
          </cell>
          <cell r="AF2741">
            <v>10.88691</v>
          </cell>
        </row>
        <row r="2742">
          <cell r="A2742" t="str">
            <v>YVONNE - BASE1. Low Value</v>
          </cell>
          <cell r="B2742" t="str">
            <v>Oil-Gas</v>
          </cell>
          <cell r="C2742" t="str">
            <v>1. Low Value</v>
          </cell>
          <cell r="D2742" t="str">
            <v>YVONNE - BASE</v>
          </cell>
          <cell r="E2742" t="str">
            <v>YVONNE</v>
          </cell>
          <cell r="F2742" t="str">
            <v>E0. On Production</v>
          </cell>
          <cell r="G2742" t="str">
            <v>PT PERTAMINA HULU ENERGI OSES</v>
          </cell>
          <cell r="H2742">
            <v>28.46</v>
          </cell>
          <cell r="K2742">
            <v>4500</v>
          </cell>
          <cell r="L2742">
            <v>98.45</v>
          </cell>
          <cell r="M2742">
            <v>0.252</v>
          </cell>
          <cell r="N2742">
            <v>4925</v>
          </cell>
          <cell r="O2742">
            <v>0</v>
          </cell>
          <cell r="P2742" t="str">
            <v/>
          </cell>
          <cell r="Q2742">
            <v>0.26082080000000002</v>
          </cell>
          <cell r="R2742">
            <v>4808.8149999999996</v>
          </cell>
          <cell r="S2742">
            <v>0.66630889999999998</v>
          </cell>
          <cell r="T2742">
            <v>0.88636409999999999</v>
          </cell>
          <cell r="U2742">
            <v>740.74386674202003</v>
          </cell>
          <cell r="V2742">
            <v>1</v>
          </cell>
          <cell r="AA2742">
            <v>47.756459999999997</v>
          </cell>
          <cell r="AB2742">
            <v>40.662120000000002</v>
          </cell>
          <cell r="AC2742">
            <v>0.28836990000000001</v>
          </cell>
          <cell r="AD2742">
            <v>8.2070073539999999</v>
          </cell>
          <cell r="AE2742">
            <v>4.3552540000000004</v>
          </cell>
          <cell r="AF2742">
            <v>105.90779999999999</v>
          </cell>
        </row>
        <row r="2743">
          <cell r="A2743" t="str">
            <v>YVONNE - BASE2. Middle Value</v>
          </cell>
          <cell r="B2743" t="str">
            <v>Oil-Gas</v>
          </cell>
          <cell r="C2743" t="str">
            <v>2. Middle Value</v>
          </cell>
          <cell r="D2743" t="str">
            <v>YVONNE - BASE</v>
          </cell>
          <cell r="E2743" t="str">
            <v>YVONNE</v>
          </cell>
          <cell r="F2743" t="str">
            <v>E0. On Production</v>
          </cell>
          <cell r="G2743" t="str">
            <v>PT PERTAMINA HULU ENERGI OSES</v>
          </cell>
          <cell r="H2743">
            <v>28.46</v>
          </cell>
          <cell r="K2743">
            <v>4500</v>
          </cell>
          <cell r="L2743">
            <v>98.45</v>
          </cell>
          <cell r="M2743">
            <v>0.252</v>
          </cell>
          <cell r="N2743">
            <v>4925</v>
          </cell>
          <cell r="O2743">
            <v>0</v>
          </cell>
          <cell r="P2743" t="str">
            <v/>
          </cell>
          <cell r="Q2743">
            <v>0.26082080000000002</v>
          </cell>
          <cell r="R2743">
            <v>4808.8149999999996</v>
          </cell>
          <cell r="S2743">
            <v>0.66630889999999998</v>
          </cell>
          <cell r="T2743">
            <v>0.88636409999999999</v>
          </cell>
          <cell r="U2743">
            <v>740.74386674202003</v>
          </cell>
          <cell r="V2743">
            <v>1</v>
          </cell>
          <cell r="AA2743">
            <v>47.756459999999997</v>
          </cell>
          <cell r="AB2743">
            <v>40.662120000000002</v>
          </cell>
          <cell r="AC2743">
            <v>0.28836990000000001</v>
          </cell>
          <cell r="AD2743">
            <v>8.2070073539999999</v>
          </cell>
          <cell r="AE2743">
            <v>4.3552540000000004</v>
          </cell>
          <cell r="AF2743">
            <v>105.90779999999999</v>
          </cell>
        </row>
        <row r="2744">
          <cell r="A2744" t="str">
            <v>YVONNE - BASE3. High Value</v>
          </cell>
          <cell r="B2744" t="str">
            <v>Oil-Gas</v>
          </cell>
          <cell r="C2744" t="str">
            <v>3. High Value</v>
          </cell>
          <cell r="D2744" t="str">
            <v>YVONNE - BASE</v>
          </cell>
          <cell r="E2744" t="str">
            <v>YVONNE</v>
          </cell>
          <cell r="F2744" t="str">
            <v>E0. On Production</v>
          </cell>
          <cell r="G2744" t="str">
            <v>PT PERTAMINA HULU ENERGI OSES</v>
          </cell>
          <cell r="H2744">
            <v>28.46</v>
          </cell>
          <cell r="K2744">
            <v>4500</v>
          </cell>
          <cell r="L2744">
            <v>98.45</v>
          </cell>
          <cell r="M2744">
            <v>0.252</v>
          </cell>
          <cell r="N2744">
            <v>4925</v>
          </cell>
          <cell r="O2744">
            <v>0</v>
          </cell>
          <cell r="P2744" t="str">
            <v/>
          </cell>
          <cell r="Q2744">
            <v>0.26082080000000002</v>
          </cell>
          <cell r="R2744">
            <v>4808.8149999999996</v>
          </cell>
          <cell r="S2744">
            <v>0.66630889999999998</v>
          </cell>
          <cell r="T2744">
            <v>0.88636409999999999</v>
          </cell>
          <cell r="U2744">
            <v>740.74386674202003</v>
          </cell>
          <cell r="V2744">
            <v>1</v>
          </cell>
          <cell r="AA2744">
            <v>47.756459999999997</v>
          </cell>
          <cell r="AB2744">
            <v>40.662120000000002</v>
          </cell>
          <cell r="AC2744">
            <v>0.28836990000000001</v>
          </cell>
          <cell r="AD2744">
            <v>8.2070073539999999</v>
          </cell>
          <cell r="AE2744">
            <v>4.3552540000000004</v>
          </cell>
          <cell r="AF2744">
            <v>105.90779999999999</v>
          </cell>
        </row>
        <row r="2745">
          <cell r="A2745" t="str">
            <v>YYS - BASE1. Low Value</v>
          </cell>
          <cell r="B2745" t="str">
            <v>Oil-Gas</v>
          </cell>
          <cell r="C2745" t="str">
            <v>1. Low Value</v>
          </cell>
          <cell r="D2745" t="str">
            <v>YYS - BASE</v>
          </cell>
          <cell r="E2745" t="str">
            <v>YYS</v>
          </cell>
          <cell r="F2745" t="str">
            <v>X3. Development Not Viable</v>
          </cell>
          <cell r="G2745" t="str">
            <v>PT PERTAMINA HULU ENERGI OFFSHORE NORTH WEST JAVA</v>
          </cell>
          <cell r="H2745">
            <v>1</v>
          </cell>
          <cell r="K2745">
            <v>5700</v>
          </cell>
          <cell r="L2745">
            <v>114.4</v>
          </cell>
          <cell r="Q2745">
            <v>0.226108</v>
          </cell>
          <cell r="R2745">
            <v>510.82619999999997</v>
          </cell>
          <cell r="S2745">
            <v>0.71527079999999998</v>
          </cell>
          <cell r="T2745">
            <v>0.82878090000000004</v>
          </cell>
          <cell r="U2745">
            <v>68.469841437888959</v>
          </cell>
          <cell r="V2745">
            <v>9.2433895860706536E-2</v>
          </cell>
          <cell r="AA2745">
            <v>21.515740000000001</v>
          </cell>
          <cell r="AB2745">
            <v>22.561350000000001</v>
          </cell>
          <cell r="AC2745">
            <v>0.27829359999999997</v>
          </cell>
          <cell r="AD2745">
            <v>0.27829359999999997</v>
          </cell>
          <cell r="AE2745">
            <v>53.541040000000002</v>
          </cell>
          <cell r="AF2745">
            <v>48.762779999999999</v>
          </cell>
        </row>
        <row r="2746">
          <cell r="A2746" t="str">
            <v>YYS - BASE2. Middle Value</v>
          </cell>
          <cell r="B2746" t="str">
            <v>Oil-Gas</v>
          </cell>
          <cell r="C2746" t="str">
            <v>2. Middle Value</v>
          </cell>
          <cell r="D2746" t="str">
            <v>YYS - BASE</v>
          </cell>
          <cell r="E2746" t="str">
            <v>YYS</v>
          </cell>
          <cell r="F2746" t="str">
            <v>X3. Development Not Viable</v>
          </cell>
          <cell r="G2746" t="str">
            <v>PT PERTAMINA HULU ENERGI OFFSHORE NORTH WEST JAVA</v>
          </cell>
          <cell r="H2746">
            <v>113.5</v>
          </cell>
          <cell r="K2746">
            <v>5700</v>
          </cell>
          <cell r="L2746">
            <v>114.4</v>
          </cell>
          <cell r="Q2746">
            <v>0.226108</v>
          </cell>
          <cell r="R2746">
            <v>510.82619999999997</v>
          </cell>
          <cell r="S2746">
            <v>0.71527079999999998</v>
          </cell>
          <cell r="T2746">
            <v>0.82878090000000004</v>
          </cell>
          <cell r="U2746">
            <v>68.469841437888959</v>
          </cell>
          <cell r="V2746">
            <v>9.2433895860706536E-2</v>
          </cell>
          <cell r="AA2746">
            <v>21.515740000000001</v>
          </cell>
          <cell r="AB2746">
            <v>22.561350000000001</v>
          </cell>
          <cell r="AC2746">
            <v>0.27829359999999997</v>
          </cell>
          <cell r="AD2746">
            <v>31.586323599999997</v>
          </cell>
          <cell r="AE2746">
            <v>53.541040000000002</v>
          </cell>
          <cell r="AF2746">
            <v>48.762779999999999</v>
          </cell>
        </row>
        <row r="2747">
          <cell r="A2747" t="str">
            <v>YYS - BASE3. High Value</v>
          </cell>
          <cell r="B2747" t="str">
            <v>Oil-Gas</v>
          </cell>
          <cell r="C2747" t="str">
            <v>3. High Value</v>
          </cell>
          <cell r="D2747" t="str">
            <v>YYS - BASE</v>
          </cell>
          <cell r="E2747" t="str">
            <v>YYS</v>
          </cell>
          <cell r="F2747" t="str">
            <v>X3. Development Not Viable</v>
          </cell>
          <cell r="G2747" t="str">
            <v>PT PERTAMINA HULU ENERGI OFFSHORE NORTH WEST JAVA</v>
          </cell>
          <cell r="H2747">
            <v>113.5</v>
          </cell>
          <cell r="K2747">
            <v>5700</v>
          </cell>
          <cell r="L2747">
            <v>114.4</v>
          </cell>
          <cell r="Q2747">
            <v>0.226108</v>
          </cell>
          <cell r="R2747">
            <v>510.82619999999997</v>
          </cell>
          <cell r="S2747">
            <v>0.71527079999999998</v>
          </cell>
          <cell r="T2747">
            <v>0.82878090000000004</v>
          </cell>
          <cell r="U2747">
            <v>68.469841437888959</v>
          </cell>
          <cell r="V2747">
            <v>9.2433895860706536E-2</v>
          </cell>
          <cell r="AA2747">
            <v>21.515740000000001</v>
          </cell>
          <cell r="AB2747">
            <v>22.561350000000001</v>
          </cell>
          <cell r="AC2747">
            <v>0.27829359999999997</v>
          </cell>
          <cell r="AD2747">
            <v>31.586323599999997</v>
          </cell>
          <cell r="AE2747">
            <v>53.541040000000002</v>
          </cell>
          <cell r="AF2747">
            <v>48.762779999999999</v>
          </cell>
        </row>
        <row r="2748">
          <cell r="A2748" t="str">
            <v>KUNGKU - BASE1. Low Value</v>
          </cell>
          <cell r="B2748" t="str">
            <v>Gas</v>
          </cell>
          <cell r="C2748" t="str">
            <v>1. Low Value</v>
          </cell>
          <cell r="D2748" t="str">
            <v>KUNGKU - BASE</v>
          </cell>
          <cell r="E2748" t="str">
            <v>KUNGKU</v>
          </cell>
          <cell r="F2748" t="str">
            <v>E7. Production Not Viable</v>
          </cell>
          <cell r="G2748" t="str">
            <v>PT MEDCO E&amp;P INDONESIA</v>
          </cell>
          <cell r="H2748">
            <v>1.534</v>
          </cell>
          <cell r="K2748">
            <v>3125</v>
          </cell>
          <cell r="L2748" t="str">
            <v/>
          </cell>
          <cell r="N2748" t="str">
            <v/>
          </cell>
          <cell r="P2748" t="str">
            <v/>
          </cell>
          <cell r="Q2748">
            <v>0.23605899999999999</v>
          </cell>
          <cell r="R2748">
            <v>93.901439999999994</v>
          </cell>
          <cell r="S2748">
            <v>0.54945040000000001</v>
          </cell>
          <cell r="T2748">
            <v>0.62480930000000001</v>
          </cell>
          <cell r="U2748">
            <v>7.6097220543304447</v>
          </cell>
          <cell r="V2748">
            <v>1.0273081419897459E-2</v>
          </cell>
          <cell r="AA2748">
            <v>141.9144</v>
          </cell>
          <cell r="AB2748">
            <v>469.36399999999998</v>
          </cell>
          <cell r="AC2748">
            <v>0.81091170000000001</v>
          </cell>
          <cell r="AD2748">
            <v>1.2439385478</v>
          </cell>
          <cell r="AE2748">
            <v>2.801949</v>
          </cell>
          <cell r="AF2748">
            <v>58.82555</v>
          </cell>
        </row>
        <row r="2749">
          <cell r="A2749" t="str">
            <v>KUNGKU - BASE2. Middle Value</v>
          </cell>
          <cell r="B2749" t="str">
            <v>Gas</v>
          </cell>
          <cell r="C2749" t="str">
            <v>2. Middle Value</v>
          </cell>
          <cell r="D2749" t="str">
            <v>KUNGKU - BASE</v>
          </cell>
          <cell r="E2749" t="str">
            <v>KUNGKU</v>
          </cell>
          <cell r="F2749" t="str">
            <v>E7. Production Not Viable</v>
          </cell>
          <cell r="G2749" t="str">
            <v>PT MEDCO E&amp;P INDONESIA</v>
          </cell>
          <cell r="H2749">
            <v>1.534</v>
          </cell>
          <cell r="K2749">
            <v>3125</v>
          </cell>
          <cell r="L2749" t="str">
            <v/>
          </cell>
          <cell r="N2749" t="str">
            <v/>
          </cell>
          <cell r="P2749" t="str">
            <v/>
          </cell>
          <cell r="Q2749">
            <v>0.23605899999999999</v>
          </cell>
          <cell r="R2749">
            <v>93.901439999999994</v>
          </cell>
          <cell r="S2749">
            <v>0.54945040000000001</v>
          </cell>
          <cell r="T2749">
            <v>0.62480930000000001</v>
          </cell>
          <cell r="U2749">
            <v>7.6097220543304447</v>
          </cell>
          <cell r="V2749">
            <v>1.0273081419897459E-2</v>
          </cell>
          <cell r="AA2749">
            <v>141.9144</v>
          </cell>
          <cell r="AB2749">
            <v>469.36399999999998</v>
          </cell>
          <cell r="AC2749">
            <v>0.81091170000000001</v>
          </cell>
          <cell r="AD2749">
            <v>1.2439385478</v>
          </cell>
          <cell r="AE2749">
            <v>2.801949</v>
          </cell>
          <cell r="AF2749">
            <v>58.82555</v>
          </cell>
        </row>
        <row r="2750">
          <cell r="A2750" t="str">
            <v>KUNGKU - BASE3. High Value</v>
          </cell>
          <cell r="B2750" t="str">
            <v>Gas</v>
          </cell>
          <cell r="C2750" t="str">
            <v>3. High Value</v>
          </cell>
          <cell r="D2750" t="str">
            <v>KUNGKU - BASE</v>
          </cell>
          <cell r="E2750" t="str">
            <v>KUNGKU</v>
          </cell>
          <cell r="F2750" t="str">
            <v>E7. Production Not Viable</v>
          </cell>
          <cell r="G2750" t="str">
            <v>PT MEDCO E&amp;P INDONESIA</v>
          </cell>
          <cell r="H2750">
            <v>1.534</v>
          </cell>
          <cell r="K2750">
            <v>3125</v>
          </cell>
          <cell r="L2750" t="str">
            <v/>
          </cell>
          <cell r="N2750" t="str">
            <v/>
          </cell>
          <cell r="P2750" t="str">
            <v/>
          </cell>
          <cell r="Q2750">
            <v>0.23605899999999999</v>
          </cell>
          <cell r="R2750">
            <v>93.901439999999994</v>
          </cell>
          <cell r="S2750">
            <v>0.54945040000000001</v>
          </cell>
          <cell r="T2750">
            <v>0.62480930000000001</v>
          </cell>
          <cell r="U2750">
            <v>7.6097220543304447</v>
          </cell>
          <cell r="V2750">
            <v>1.0273081419897459E-2</v>
          </cell>
          <cell r="AA2750">
            <v>141.9144</v>
          </cell>
          <cell r="AB2750">
            <v>469.36399999999998</v>
          </cell>
          <cell r="AC2750">
            <v>0.81091170000000001</v>
          </cell>
          <cell r="AD2750">
            <v>1.2439385478</v>
          </cell>
          <cell r="AE2750">
            <v>2.801949</v>
          </cell>
          <cell r="AF2750">
            <v>58.82555</v>
          </cell>
        </row>
        <row r="2751">
          <cell r="A2751" t="str">
            <v>ZAMRUD - BASE1. Low Value</v>
          </cell>
          <cell r="B2751" t="str">
            <v>Oil-Gas</v>
          </cell>
          <cell r="C2751" t="str">
            <v>1. Low Value</v>
          </cell>
          <cell r="D2751" t="str">
            <v>ZAMRUD - BASE</v>
          </cell>
          <cell r="E2751" t="str">
            <v>ZAMRUD</v>
          </cell>
          <cell r="F2751" t="str">
            <v>E0. On Production</v>
          </cell>
          <cell r="G2751" t="str">
            <v>BOB PERTAMINA - BUMI SIAK PUSAKO</v>
          </cell>
          <cell r="H2751">
            <v>30.565000000000001</v>
          </cell>
          <cell r="K2751">
            <v>3149</v>
          </cell>
          <cell r="L2751">
            <v>104.50000000000001</v>
          </cell>
          <cell r="M2751">
            <v>0.18231152830742151</v>
          </cell>
          <cell r="N2751">
            <v>51.02</v>
          </cell>
          <cell r="O2751">
            <v>0</v>
          </cell>
          <cell r="P2751" t="str">
            <v/>
          </cell>
          <cell r="Q2751">
            <v>0.18450269999999999</v>
          </cell>
          <cell r="R2751">
            <v>59.854300000000002</v>
          </cell>
          <cell r="S2751">
            <v>0.7396161</v>
          </cell>
          <cell r="T2751">
            <v>0.758853</v>
          </cell>
          <cell r="U2751">
            <v>6.198150163626539</v>
          </cell>
          <cell r="V2751">
            <v>8.3674674093321619E-3</v>
          </cell>
          <cell r="X2751">
            <v>49.744484863068301</v>
          </cell>
          <cell r="Z2751">
            <v>259.28010332178781</v>
          </cell>
          <cell r="AA2751">
            <v>12.262169999999999</v>
          </cell>
          <cell r="AB2751">
            <v>258.20080000000002</v>
          </cell>
          <cell r="AC2751">
            <v>0.52066590000000001</v>
          </cell>
          <cell r="AD2751">
            <v>15.9141532335</v>
          </cell>
          <cell r="AE2751">
            <v>5.8184449999999996</v>
          </cell>
          <cell r="AF2751">
            <v>49.836080000000003</v>
          </cell>
        </row>
        <row r="2752">
          <cell r="A2752" t="str">
            <v>ZAMRUD - BASE2. Middle Value</v>
          </cell>
          <cell r="B2752" t="str">
            <v>Oil-Gas</v>
          </cell>
          <cell r="C2752" t="str">
            <v>2. Middle Value</v>
          </cell>
          <cell r="D2752" t="str">
            <v>ZAMRUD - BASE</v>
          </cell>
          <cell r="E2752" t="str">
            <v>ZAMRUD</v>
          </cell>
          <cell r="F2752" t="str">
            <v>E0. On Production</v>
          </cell>
          <cell r="G2752" t="str">
            <v>BOB PERTAMINA - BUMI SIAK PUSAKO</v>
          </cell>
          <cell r="H2752">
            <v>30.565000000000001</v>
          </cell>
          <cell r="K2752">
            <v>3149</v>
          </cell>
          <cell r="L2752">
            <v>104.50000000000001</v>
          </cell>
          <cell r="M2752">
            <v>0.18231152830742151</v>
          </cell>
          <cell r="N2752">
            <v>51.02</v>
          </cell>
          <cell r="O2752">
            <v>0</v>
          </cell>
          <cell r="P2752" t="str">
            <v/>
          </cell>
          <cell r="Q2752">
            <v>0.18450269999999999</v>
          </cell>
          <cell r="R2752">
            <v>59.854300000000002</v>
          </cell>
          <cell r="S2752">
            <v>0.7396161</v>
          </cell>
          <cell r="T2752">
            <v>0.758853</v>
          </cell>
          <cell r="U2752">
            <v>6.198150163626539</v>
          </cell>
          <cell r="V2752">
            <v>8.3674674093321619E-3</v>
          </cell>
          <cell r="X2752">
            <v>49.744484863068301</v>
          </cell>
          <cell r="Z2752">
            <v>259.28010332178781</v>
          </cell>
          <cell r="AA2752">
            <v>12.262169999999999</v>
          </cell>
          <cell r="AB2752">
            <v>258.20080000000002</v>
          </cell>
          <cell r="AC2752">
            <v>0.52066590000000001</v>
          </cell>
          <cell r="AD2752">
            <v>15.9141532335</v>
          </cell>
          <cell r="AE2752">
            <v>5.8184449999999996</v>
          </cell>
          <cell r="AF2752">
            <v>49.836080000000003</v>
          </cell>
        </row>
        <row r="2753">
          <cell r="A2753" t="str">
            <v>ZAMRUD - BASE3. High Value</v>
          </cell>
          <cell r="B2753" t="str">
            <v>Oil-Gas</v>
          </cell>
          <cell r="C2753" t="str">
            <v>3. High Value</v>
          </cell>
          <cell r="D2753" t="str">
            <v>ZAMRUD - BASE</v>
          </cell>
          <cell r="E2753" t="str">
            <v>ZAMRUD</v>
          </cell>
          <cell r="F2753" t="str">
            <v>E0. On Production</v>
          </cell>
          <cell r="G2753" t="str">
            <v>BOB PERTAMINA - BUMI SIAK PUSAKO</v>
          </cell>
          <cell r="H2753">
            <v>30.565000000000001</v>
          </cell>
          <cell r="K2753">
            <v>3149</v>
          </cell>
          <cell r="L2753">
            <v>104.50000000000001</v>
          </cell>
          <cell r="M2753">
            <v>0.18231152830742151</v>
          </cell>
          <cell r="N2753">
            <v>51.02</v>
          </cell>
          <cell r="O2753">
            <v>0</v>
          </cell>
          <cell r="P2753" t="str">
            <v/>
          </cell>
          <cell r="Q2753">
            <v>0.18450269999999999</v>
          </cell>
          <cell r="R2753">
            <v>59.854300000000002</v>
          </cell>
          <cell r="S2753">
            <v>0.7396161</v>
          </cell>
          <cell r="T2753">
            <v>0.758853</v>
          </cell>
          <cell r="U2753">
            <v>6.198150163626539</v>
          </cell>
          <cell r="V2753">
            <v>8.3674674093321619E-3</v>
          </cell>
          <cell r="X2753">
            <v>49.744484863068301</v>
          </cell>
          <cell r="Z2753">
            <v>259.28010332178781</v>
          </cell>
          <cell r="AA2753">
            <v>12.262169999999999</v>
          </cell>
          <cell r="AB2753">
            <v>258.20080000000002</v>
          </cell>
          <cell r="AC2753">
            <v>0.52066590000000001</v>
          </cell>
          <cell r="AD2753">
            <v>15.9141532335</v>
          </cell>
          <cell r="AE2753">
            <v>5.8184449999999996</v>
          </cell>
          <cell r="AF2753">
            <v>49.836080000000003</v>
          </cell>
        </row>
        <row r="2754">
          <cell r="A2754" t="str">
            <v>NE TERAS - BASE1. Low Value</v>
          </cell>
          <cell r="B2754" t="str">
            <v>Oil-Gas</v>
          </cell>
          <cell r="C2754" t="str">
            <v>1. Low Value</v>
          </cell>
          <cell r="D2754" t="str">
            <v>NE TERAS - BASE</v>
          </cell>
          <cell r="E2754" t="str">
            <v>NE TERAS</v>
          </cell>
          <cell r="F2754" t="str">
            <v>E7. Production Not Viable</v>
          </cell>
          <cell r="G2754" t="str">
            <v>PT MEDCO E&amp;P INDONESIA</v>
          </cell>
          <cell r="H2754">
            <v>5.2</v>
          </cell>
          <cell r="K2754">
            <v>4500</v>
          </cell>
          <cell r="L2754" t="str">
            <v/>
          </cell>
          <cell r="M2754">
            <v>0.3</v>
          </cell>
          <cell r="N2754" t="str">
            <v/>
          </cell>
          <cell r="P2754" t="str">
            <v/>
          </cell>
          <cell r="Q2754">
            <v>0.28603859999999998</v>
          </cell>
          <cell r="R2754">
            <v>150.22919999999999</v>
          </cell>
          <cell r="S2754">
            <v>0.67468039999999996</v>
          </cell>
          <cell r="T2754">
            <v>0.84561249999999999</v>
          </cell>
          <cell r="U2754">
            <v>24.515936410068115</v>
          </cell>
          <cell r="V2754">
            <v>3.3096374483524836E-2</v>
          </cell>
          <cell r="AA2754">
            <v>58.696869999999997</v>
          </cell>
          <cell r="AB2754">
            <v>4.5213660000000004</v>
          </cell>
          <cell r="AC2754">
            <v>0.2662253</v>
          </cell>
          <cell r="AD2754">
            <v>1.3843715599999999</v>
          </cell>
          <cell r="AE2754">
            <v>2.1747390000000002</v>
          </cell>
          <cell r="AF2754">
            <v>5.390161</v>
          </cell>
        </row>
        <row r="2755">
          <cell r="A2755" t="str">
            <v>NE TERAS - BASE2. Middle Value</v>
          </cell>
          <cell r="B2755" t="str">
            <v>Oil-Gas</v>
          </cell>
          <cell r="C2755" t="str">
            <v>2. Middle Value</v>
          </cell>
          <cell r="D2755" t="str">
            <v>NE TERAS - BASE</v>
          </cell>
          <cell r="E2755" t="str">
            <v>NE TERAS</v>
          </cell>
          <cell r="F2755" t="str">
            <v>E7. Production Not Viable</v>
          </cell>
          <cell r="G2755" t="str">
            <v>PT MEDCO E&amp;P INDONESIA</v>
          </cell>
          <cell r="H2755">
            <v>5.2</v>
          </cell>
          <cell r="K2755">
            <v>4500</v>
          </cell>
          <cell r="L2755" t="str">
            <v/>
          </cell>
          <cell r="M2755">
            <v>0.3</v>
          </cell>
          <cell r="N2755" t="str">
            <v/>
          </cell>
          <cell r="P2755" t="str">
            <v/>
          </cell>
          <cell r="Q2755">
            <v>0.28603859999999998</v>
          </cell>
          <cell r="R2755">
            <v>150.22919999999999</v>
          </cell>
          <cell r="S2755">
            <v>0.67468039999999996</v>
          </cell>
          <cell r="T2755">
            <v>0.84561249999999999</v>
          </cell>
          <cell r="U2755">
            <v>24.515936410068115</v>
          </cell>
          <cell r="V2755">
            <v>3.3096374483524836E-2</v>
          </cell>
          <cell r="AA2755">
            <v>58.696869999999997</v>
          </cell>
          <cell r="AB2755">
            <v>4.5213660000000004</v>
          </cell>
          <cell r="AC2755">
            <v>0.2662253</v>
          </cell>
          <cell r="AD2755">
            <v>1.3843715599999999</v>
          </cell>
          <cell r="AE2755">
            <v>2.1747390000000002</v>
          </cell>
          <cell r="AF2755">
            <v>5.390161</v>
          </cell>
        </row>
        <row r="2756">
          <cell r="A2756" t="str">
            <v>NE TERAS - BASE3. High Value</v>
          </cell>
          <cell r="B2756" t="str">
            <v>Oil-Gas</v>
          </cell>
          <cell r="C2756" t="str">
            <v>3. High Value</v>
          </cell>
          <cell r="D2756" t="str">
            <v>NE TERAS - BASE</v>
          </cell>
          <cell r="E2756" t="str">
            <v>NE TERAS</v>
          </cell>
          <cell r="F2756" t="str">
            <v>E7. Production Not Viable</v>
          </cell>
          <cell r="G2756" t="str">
            <v>PT MEDCO E&amp;P INDONESIA</v>
          </cell>
          <cell r="H2756">
            <v>5.2</v>
          </cell>
          <cell r="K2756">
            <v>4500</v>
          </cell>
          <cell r="L2756" t="str">
            <v/>
          </cell>
          <cell r="M2756">
            <v>0.3</v>
          </cell>
          <cell r="N2756" t="str">
            <v/>
          </cell>
          <cell r="P2756" t="str">
            <v/>
          </cell>
          <cell r="Q2756">
            <v>0.28603859999999998</v>
          </cell>
          <cell r="R2756">
            <v>150.22919999999999</v>
          </cell>
          <cell r="S2756">
            <v>0.67468039999999996</v>
          </cell>
          <cell r="T2756">
            <v>0.84561249999999999</v>
          </cell>
          <cell r="U2756">
            <v>24.515936410068115</v>
          </cell>
          <cell r="V2756">
            <v>3.3096374483524836E-2</v>
          </cell>
          <cell r="AA2756">
            <v>58.696869999999997</v>
          </cell>
          <cell r="AB2756">
            <v>4.5213660000000004</v>
          </cell>
          <cell r="AC2756">
            <v>0.2662253</v>
          </cell>
          <cell r="AD2756">
            <v>1.3843715599999999</v>
          </cell>
          <cell r="AE2756">
            <v>2.1747390000000002</v>
          </cell>
          <cell r="AF2756">
            <v>5.390161</v>
          </cell>
        </row>
        <row r="2757">
          <cell r="A2757" t="str">
            <v>ZAMRUD SOUTH - BASE1. Low Value</v>
          </cell>
          <cell r="B2757" t="str">
            <v>Oil-Gas</v>
          </cell>
          <cell r="C2757" t="str">
            <v>1. Low Value</v>
          </cell>
          <cell r="D2757" t="str">
            <v>ZAMRUD SOUTH - BASE</v>
          </cell>
          <cell r="E2757" t="str">
            <v>ZAMRUD SOUTH</v>
          </cell>
          <cell r="F2757" t="str">
            <v>E0. On Production</v>
          </cell>
          <cell r="G2757" t="str">
            <v>BOB PERTAMINA - BUMI SIAK PUSAKO</v>
          </cell>
          <cell r="H2757">
            <v>0.152</v>
          </cell>
          <cell r="K2757">
            <v>2822</v>
          </cell>
          <cell r="L2757">
            <v>103.4</v>
          </cell>
          <cell r="M2757">
            <v>0.26</v>
          </cell>
          <cell r="N2757">
            <v>62.5</v>
          </cell>
          <cell r="O2757">
            <v>0</v>
          </cell>
          <cell r="P2757" t="str">
            <v/>
          </cell>
          <cell r="Q2757">
            <v>0.26208150000000002</v>
          </cell>
          <cell r="R2757">
            <v>121.1378</v>
          </cell>
          <cell r="S2757">
            <v>0.74809400000000004</v>
          </cell>
          <cell r="T2757">
            <v>0.92989219999999995</v>
          </cell>
          <cell r="U2757">
            <v>22.085377362047744</v>
          </cell>
          <cell r="V2757">
            <v>2.981513361586759E-2</v>
          </cell>
          <cell r="AA2757">
            <v>23.048179999999999</v>
          </cell>
          <cell r="AB2757">
            <v>2.6453280000000001</v>
          </cell>
          <cell r="AC2757">
            <v>0.35078229999999999</v>
          </cell>
          <cell r="AD2757">
            <v>5.3318909599999999E-2</v>
          </cell>
          <cell r="AE2757">
            <v>12.064550000000001</v>
          </cell>
          <cell r="AF2757">
            <v>16.076429999999998</v>
          </cell>
        </row>
        <row r="2758">
          <cell r="A2758" t="str">
            <v>ZAMRUD SOUTH - BASE2. Middle Value</v>
          </cell>
          <cell r="B2758" t="str">
            <v>Oil-Gas</v>
          </cell>
          <cell r="C2758" t="str">
            <v>2. Middle Value</v>
          </cell>
          <cell r="D2758" t="str">
            <v>ZAMRUD SOUTH - BASE</v>
          </cell>
          <cell r="E2758" t="str">
            <v>ZAMRUD SOUTH</v>
          </cell>
          <cell r="F2758" t="str">
            <v>E0. On Production</v>
          </cell>
          <cell r="G2758" t="str">
            <v>BOB PERTAMINA - BUMI SIAK PUSAKO</v>
          </cell>
          <cell r="H2758">
            <v>0.152</v>
          </cell>
          <cell r="K2758">
            <v>2822</v>
          </cell>
          <cell r="L2758">
            <v>103.4</v>
          </cell>
          <cell r="M2758">
            <v>0.26</v>
          </cell>
          <cell r="N2758">
            <v>62.5</v>
          </cell>
          <cell r="O2758">
            <v>0</v>
          </cell>
          <cell r="P2758" t="str">
            <v/>
          </cell>
          <cell r="Q2758">
            <v>0.26208150000000002</v>
          </cell>
          <cell r="R2758">
            <v>121.1378</v>
          </cell>
          <cell r="S2758">
            <v>0.74809400000000004</v>
          </cell>
          <cell r="T2758">
            <v>0.92989219999999995</v>
          </cell>
          <cell r="U2758">
            <v>22.085377362047744</v>
          </cell>
          <cell r="V2758">
            <v>2.981513361586759E-2</v>
          </cell>
          <cell r="AA2758">
            <v>23.048179999999999</v>
          </cell>
          <cell r="AB2758">
            <v>2.6453280000000001</v>
          </cell>
          <cell r="AC2758">
            <v>0.35078229999999999</v>
          </cell>
          <cell r="AD2758">
            <v>5.3318909599999999E-2</v>
          </cell>
          <cell r="AE2758">
            <v>12.064550000000001</v>
          </cell>
          <cell r="AF2758">
            <v>16.076429999999998</v>
          </cell>
        </row>
        <row r="2759">
          <cell r="A2759" t="str">
            <v>ZAMRUD SOUTH - BASE3. High Value</v>
          </cell>
          <cell r="B2759" t="str">
            <v>Oil-Gas</v>
          </cell>
          <cell r="C2759" t="str">
            <v>3. High Value</v>
          </cell>
          <cell r="D2759" t="str">
            <v>ZAMRUD SOUTH - BASE</v>
          </cell>
          <cell r="E2759" t="str">
            <v>ZAMRUD SOUTH</v>
          </cell>
          <cell r="F2759" t="str">
            <v>E0. On Production</v>
          </cell>
          <cell r="G2759" t="str">
            <v>BOB PERTAMINA - BUMI SIAK PUSAKO</v>
          </cell>
          <cell r="H2759">
            <v>0.152</v>
          </cell>
          <cell r="K2759">
            <v>2822</v>
          </cell>
          <cell r="L2759">
            <v>103.4</v>
          </cell>
          <cell r="M2759">
            <v>0.26</v>
          </cell>
          <cell r="N2759">
            <v>62.5</v>
          </cell>
          <cell r="O2759">
            <v>0</v>
          </cell>
          <cell r="P2759" t="str">
            <v/>
          </cell>
          <cell r="Q2759">
            <v>0.26208150000000002</v>
          </cell>
          <cell r="R2759">
            <v>121.1378</v>
          </cell>
          <cell r="S2759">
            <v>0.74809400000000004</v>
          </cell>
          <cell r="T2759">
            <v>0.92989219999999995</v>
          </cell>
          <cell r="U2759">
            <v>22.085377362047744</v>
          </cell>
          <cell r="V2759">
            <v>2.981513361586759E-2</v>
          </cell>
          <cell r="AA2759">
            <v>23.048179999999999</v>
          </cell>
          <cell r="AB2759">
            <v>2.6453280000000001</v>
          </cell>
          <cell r="AC2759">
            <v>0.35078229999999999</v>
          </cell>
          <cell r="AD2759">
            <v>5.3318909599999999E-2</v>
          </cell>
          <cell r="AE2759">
            <v>12.064550000000001</v>
          </cell>
          <cell r="AF2759">
            <v>16.076429999999998</v>
          </cell>
        </row>
        <row r="2760">
          <cell r="A2760" t="str">
            <v>SEMBATU - BASE1. Low Value</v>
          </cell>
          <cell r="B2760" t="str">
            <v>Oil-Gas</v>
          </cell>
          <cell r="C2760" t="str">
            <v>1. Low Value</v>
          </cell>
          <cell r="D2760" t="str">
            <v>SEMBATU - BASE</v>
          </cell>
          <cell r="E2760" t="str">
            <v>SEMBATU</v>
          </cell>
          <cell r="F2760" t="str">
            <v>E7. Production Not Viable</v>
          </cell>
          <cell r="G2760" t="str">
            <v>PT MEDCO E&amp;P INDONESIA</v>
          </cell>
          <cell r="H2760">
            <v>0.17699999999999999</v>
          </cell>
          <cell r="K2760">
            <v>7940</v>
          </cell>
          <cell r="L2760" t="str">
            <v/>
          </cell>
          <cell r="N2760" t="str">
            <v/>
          </cell>
          <cell r="P2760" t="str">
            <v/>
          </cell>
          <cell r="Q2760">
            <v>0.15809809999999999</v>
          </cell>
          <cell r="R2760">
            <v>122.5359</v>
          </cell>
          <cell r="S2760">
            <v>0.48755549999999998</v>
          </cell>
          <cell r="T2760">
            <v>0.80343279999999995</v>
          </cell>
          <cell r="U2760">
            <v>7.5886341054206206</v>
          </cell>
          <cell r="V2760">
            <v>1.024461280900963E-2</v>
          </cell>
          <cell r="AA2760">
            <v>21.045000000000002</v>
          </cell>
          <cell r="AB2760">
            <v>1.643284</v>
          </cell>
          <cell r="AC2760">
            <v>0.31992989999999999</v>
          </cell>
          <cell r="AD2760">
            <v>5.6627592299999994E-2</v>
          </cell>
          <cell r="AE2760">
            <v>16.801169999999999</v>
          </cell>
          <cell r="AF2760">
            <v>20.579830000000001</v>
          </cell>
        </row>
        <row r="2761">
          <cell r="A2761" t="str">
            <v>SEMBATU - BASE2. Middle Value</v>
          </cell>
          <cell r="B2761" t="str">
            <v>Oil-Gas</v>
          </cell>
          <cell r="C2761" t="str">
            <v>2. Middle Value</v>
          </cell>
          <cell r="D2761" t="str">
            <v>SEMBATU - BASE</v>
          </cell>
          <cell r="E2761" t="str">
            <v>SEMBATU</v>
          </cell>
          <cell r="F2761" t="str">
            <v>E7. Production Not Viable</v>
          </cell>
          <cell r="G2761" t="str">
            <v>PT MEDCO E&amp;P INDONESIA</v>
          </cell>
          <cell r="H2761">
            <v>0.17699999999999999</v>
          </cell>
          <cell r="K2761">
            <v>7940</v>
          </cell>
          <cell r="L2761" t="str">
            <v/>
          </cell>
          <cell r="N2761" t="str">
            <v/>
          </cell>
          <cell r="P2761" t="str">
            <v/>
          </cell>
          <cell r="Q2761">
            <v>0.15809809999999999</v>
          </cell>
          <cell r="R2761">
            <v>122.5359</v>
          </cell>
          <cell r="S2761">
            <v>0.48755549999999998</v>
          </cell>
          <cell r="T2761">
            <v>0.80343279999999995</v>
          </cell>
          <cell r="U2761">
            <v>7.5886341054206206</v>
          </cell>
          <cell r="V2761">
            <v>1.024461280900963E-2</v>
          </cell>
          <cell r="AA2761">
            <v>21.045000000000002</v>
          </cell>
          <cell r="AB2761">
            <v>1.643284</v>
          </cell>
          <cell r="AC2761">
            <v>0.31992989999999999</v>
          </cell>
          <cell r="AD2761">
            <v>5.6627592299999994E-2</v>
          </cell>
          <cell r="AE2761">
            <v>16.801169999999999</v>
          </cell>
          <cell r="AF2761">
            <v>20.579830000000001</v>
          </cell>
        </row>
        <row r="2762">
          <cell r="A2762" t="str">
            <v>SEMBATU - BASE3. High Value</v>
          </cell>
          <cell r="B2762" t="str">
            <v>Oil-Gas</v>
          </cell>
          <cell r="C2762" t="str">
            <v>3. High Value</v>
          </cell>
          <cell r="D2762" t="str">
            <v>SEMBATU - BASE</v>
          </cell>
          <cell r="E2762" t="str">
            <v>SEMBATU</v>
          </cell>
          <cell r="F2762" t="str">
            <v>E7. Production Not Viable</v>
          </cell>
          <cell r="G2762" t="str">
            <v>PT MEDCO E&amp;P INDONESIA</v>
          </cell>
          <cell r="H2762">
            <v>0.17699999999999999</v>
          </cell>
          <cell r="K2762">
            <v>7940</v>
          </cell>
          <cell r="L2762" t="str">
            <v/>
          </cell>
          <cell r="N2762" t="str">
            <v/>
          </cell>
          <cell r="P2762" t="str">
            <v/>
          </cell>
          <cell r="Q2762">
            <v>0.15809809999999999</v>
          </cell>
          <cell r="R2762">
            <v>122.5359</v>
          </cell>
          <cell r="S2762">
            <v>0.48755549999999998</v>
          </cell>
          <cell r="T2762">
            <v>0.80343279999999995</v>
          </cell>
          <cell r="U2762">
            <v>7.5886341054206206</v>
          </cell>
          <cell r="V2762">
            <v>1.024461280900963E-2</v>
          </cell>
          <cell r="AA2762">
            <v>21.045000000000002</v>
          </cell>
          <cell r="AB2762">
            <v>1.643284</v>
          </cell>
          <cell r="AC2762">
            <v>0.31992989999999999</v>
          </cell>
          <cell r="AD2762">
            <v>5.6627592299999994E-2</v>
          </cell>
          <cell r="AE2762">
            <v>16.801169999999999</v>
          </cell>
          <cell r="AF2762">
            <v>20.579830000000001</v>
          </cell>
        </row>
        <row r="2763">
          <cell r="A2763" t="str">
            <v>ZELDA - BASE1. Low Value</v>
          </cell>
          <cell r="B2763" t="str">
            <v>Oil-Gas</v>
          </cell>
          <cell r="C2763" t="str">
            <v>1. Low Value</v>
          </cell>
          <cell r="D2763" t="str">
            <v>ZELDA - BASE</v>
          </cell>
          <cell r="E2763" t="str">
            <v>ZELDA</v>
          </cell>
          <cell r="F2763" t="str">
            <v>E0. On Production</v>
          </cell>
          <cell r="G2763" t="str">
            <v>PT PERTAMINA HULU ENERGI OSES</v>
          </cell>
          <cell r="H2763">
            <v>441.81400000000002</v>
          </cell>
          <cell r="K2763">
            <v>6300</v>
          </cell>
          <cell r="L2763">
            <v>133.65</v>
          </cell>
          <cell r="M2763">
            <v>0.24199999999999999</v>
          </cell>
          <cell r="N2763">
            <v>50</v>
          </cell>
          <cell r="O2763">
            <v>0</v>
          </cell>
          <cell r="P2763" t="str">
            <v/>
          </cell>
          <cell r="Q2763">
            <v>0.23594319999999999</v>
          </cell>
          <cell r="R2763">
            <v>93.901439999999994</v>
          </cell>
          <cell r="S2763">
            <v>0.58481190000000005</v>
          </cell>
          <cell r="T2763">
            <v>0.73775579999999996</v>
          </cell>
          <cell r="U2763">
            <v>9.5589139332873465</v>
          </cell>
          <cell r="V2763">
            <v>1.290447935172232E-2</v>
          </cell>
          <cell r="AA2763">
            <v>212.30279999999999</v>
          </cell>
          <cell r="AB2763">
            <v>42.418770000000002</v>
          </cell>
          <cell r="AC2763">
            <v>0.33756989999999998</v>
          </cell>
          <cell r="AD2763">
            <v>149.1431077986</v>
          </cell>
          <cell r="AE2763">
            <v>19.201049999999999</v>
          </cell>
          <cell r="AF2763">
            <v>226.98249999999999</v>
          </cell>
        </row>
        <row r="2764">
          <cell r="A2764" t="str">
            <v>ZELDA - BASE2. Middle Value</v>
          </cell>
          <cell r="B2764" t="str">
            <v>Oil-Gas</v>
          </cell>
          <cell r="C2764" t="str">
            <v>2. Middle Value</v>
          </cell>
          <cell r="D2764" t="str">
            <v>ZELDA - BASE</v>
          </cell>
          <cell r="E2764" t="str">
            <v>ZELDA</v>
          </cell>
          <cell r="F2764" t="str">
            <v>E0. On Production</v>
          </cell>
          <cell r="G2764" t="str">
            <v>PT PERTAMINA HULU ENERGI OSES</v>
          </cell>
          <cell r="H2764">
            <v>441.81400000000002</v>
          </cell>
          <cell r="K2764">
            <v>6300</v>
          </cell>
          <cell r="L2764">
            <v>133.65</v>
          </cell>
          <cell r="M2764">
            <v>0.24199999999999999</v>
          </cell>
          <cell r="N2764">
            <v>50</v>
          </cell>
          <cell r="O2764">
            <v>0</v>
          </cell>
          <cell r="P2764" t="str">
            <v/>
          </cell>
          <cell r="Q2764">
            <v>0.23594319999999999</v>
          </cell>
          <cell r="R2764">
            <v>93.901439999999994</v>
          </cell>
          <cell r="S2764">
            <v>0.58481190000000005</v>
          </cell>
          <cell r="T2764">
            <v>0.73775579999999996</v>
          </cell>
          <cell r="U2764">
            <v>9.5589139332873465</v>
          </cell>
          <cell r="V2764">
            <v>1.290447935172232E-2</v>
          </cell>
          <cell r="AA2764">
            <v>212.30279999999999</v>
          </cell>
          <cell r="AB2764">
            <v>42.418770000000002</v>
          </cell>
          <cell r="AC2764">
            <v>0.33756989999999998</v>
          </cell>
          <cell r="AD2764">
            <v>149.1431077986</v>
          </cell>
          <cell r="AE2764">
            <v>19.201049999999999</v>
          </cell>
          <cell r="AF2764">
            <v>226.98249999999999</v>
          </cell>
        </row>
        <row r="2765">
          <cell r="A2765" t="str">
            <v>ZELDA - BASE3. High Value</v>
          </cell>
          <cell r="B2765" t="str">
            <v>Oil-Gas</v>
          </cell>
          <cell r="C2765" t="str">
            <v>3. High Value</v>
          </cell>
          <cell r="D2765" t="str">
            <v>ZELDA - BASE</v>
          </cell>
          <cell r="E2765" t="str">
            <v>ZELDA</v>
          </cell>
          <cell r="F2765" t="str">
            <v>E0. On Production</v>
          </cell>
          <cell r="G2765" t="str">
            <v>PT PERTAMINA HULU ENERGI OSES</v>
          </cell>
          <cell r="H2765">
            <v>441.81400000000002</v>
          </cell>
          <cell r="K2765">
            <v>6300</v>
          </cell>
          <cell r="L2765">
            <v>133.65</v>
          </cell>
          <cell r="M2765">
            <v>0.24199999999999999</v>
          </cell>
          <cell r="N2765">
            <v>50</v>
          </cell>
          <cell r="O2765">
            <v>0</v>
          </cell>
          <cell r="P2765" t="str">
            <v/>
          </cell>
          <cell r="Q2765">
            <v>0.23594319999999999</v>
          </cell>
          <cell r="R2765">
            <v>93.901439999999994</v>
          </cell>
          <cell r="S2765">
            <v>0.58481190000000005</v>
          </cell>
          <cell r="T2765">
            <v>0.73775579999999996</v>
          </cell>
          <cell r="U2765">
            <v>9.5589139332873465</v>
          </cell>
          <cell r="V2765">
            <v>1.290447935172232E-2</v>
          </cell>
          <cell r="AA2765">
            <v>212.30279999999999</v>
          </cell>
          <cell r="AB2765">
            <v>42.418770000000002</v>
          </cell>
          <cell r="AC2765">
            <v>0.33756989999999998</v>
          </cell>
          <cell r="AD2765">
            <v>149.1431077986</v>
          </cell>
          <cell r="AE2765">
            <v>19.201049999999999</v>
          </cell>
          <cell r="AF2765">
            <v>226.98249999999999</v>
          </cell>
        </row>
        <row r="2766">
          <cell r="A2766" t="str">
            <v>ZV - BASE1. Low Value</v>
          </cell>
          <cell r="B2766" t="str">
            <v>Oil-Gas</v>
          </cell>
          <cell r="C2766" t="str">
            <v>1. Low Value</v>
          </cell>
          <cell r="D2766" t="str">
            <v>ZV - BASE</v>
          </cell>
          <cell r="E2766" t="str">
            <v>ZV</v>
          </cell>
          <cell r="F2766" t="str">
            <v>X3. Development Not Viable</v>
          </cell>
          <cell r="G2766" t="str">
            <v>PT PERTAMINA HULU ENERGI OFFSHORE NORTH WEST JAVA</v>
          </cell>
          <cell r="H2766">
            <v>1</v>
          </cell>
          <cell r="K2766">
            <v>3000</v>
          </cell>
          <cell r="L2766">
            <v>83.050000000000011</v>
          </cell>
          <cell r="Q2766">
            <v>0.24305499999999999</v>
          </cell>
          <cell r="R2766">
            <v>231.4837</v>
          </cell>
          <cell r="S2766">
            <v>0.66279940000000004</v>
          </cell>
          <cell r="T2766">
            <v>0.66779659999999996</v>
          </cell>
          <cell r="U2766">
            <v>24.902978016260125</v>
          </cell>
          <cell r="V2766">
            <v>3.3618878446864175E-2</v>
          </cell>
          <cell r="AA2766">
            <v>60.213180000000001</v>
          </cell>
          <cell r="AB2766">
            <v>77.544880000000006</v>
          </cell>
          <cell r="AC2766">
            <v>0.22238749999999999</v>
          </cell>
          <cell r="AD2766">
            <v>0.22238749999999999</v>
          </cell>
          <cell r="AE2766">
            <v>12.254300000000001</v>
          </cell>
          <cell r="AF2766">
            <v>155.0361</v>
          </cell>
        </row>
        <row r="2767">
          <cell r="A2767" t="str">
            <v>ZV - BASE2. Middle Value</v>
          </cell>
          <cell r="B2767" t="str">
            <v>Oil-Gas</v>
          </cell>
          <cell r="C2767" t="str">
            <v>2. Middle Value</v>
          </cell>
          <cell r="D2767" t="str">
            <v>ZV - BASE</v>
          </cell>
          <cell r="E2767" t="str">
            <v>ZV</v>
          </cell>
          <cell r="F2767" t="str">
            <v>X3. Development Not Viable</v>
          </cell>
          <cell r="G2767" t="str">
            <v>PT PERTAMINA HULU ENERGI OFFSHORE NORTH WEST JAVA</v>
          </cell>
          <cell r="H2767">
            <v>1.5</v>
          </cell>
          <cell r="K2767">
            <v>3000</v>
          </cell>
          <cell r="L2767">
            <v>83.050000000000011</v>
          </cell>
          <cell r="Q2767">
            <v>0.24305499999999999</v>
          </cell>
          <cell r="R2767">
            <v>231.4837</v>
          </cell>
          <cell r="S2767">
            <v>0.66279940000000004</v>
          </cell>
          <cell r="T2767">
            <v>0.66779659999999996</v>
          </cell>
          <cell r="U2767">
            <v>24.902978016260125</v>
          </cell>
          <cell r="V2767">
            <v>3.3618878446864175E-2</v>
          </cell>
          <cell r="AA2767">
            <v>60.213180000000001</v>
          </cell>
          <cell r="AB2767">
            <v>77.544880000000006</v>
          </cell>
          <cell r="AC2767">
            <v>0.22238749999999999</v>
          </cell>
          <cell r="AD2767">
            <v>0.33358125</v>
          </cell>
          <cell r="AE2767">
            <v>12.254300000000001</v>
          </cell>
          <cell r="AF2767">
            <v>155.0361</v>
          </cell>
        </row>
        <row r="2768">
          <cell r="A2768" t="str">
            <v>ZV - BASE3. High Value</v>
          </cell>
          <cell r="B2768" t="str">
            <v>Oil-Gas</v>
          </cell>
          <cell r="C2768" t="str">
            <v>3. High Value</v>
          </cell>
          <cell r="D2768" t="str">
            <v>ZV - BASE</v>
          </cell>
          <cell r="E2768" t="str">
            <v>ZV</v>
          </cell>
          <cell r="F2768" t="str">
            <v>X3. Development Not Viable</v>
          </cell>
          <cell r="G2768" t="str">
            <v>PT PERTAMINA HULU ENERGI OFFSHORE NORTH WEST JAVA</v>
          </cell>
          <cell r="H2768">
            <v>1.7</v>
          </cell>
          <cell r="K2768">
            <v>3000</v>
          </cell>
          <cell r="L2768">
            <v>83.050000000000011</v>
          </cell>
          <cell r="Q2768">
            <v>0.24305499999999999</v>
          </cell>
          <cell r="R2768">
            <v>231.4837</v>
          </cell>
          <cell r="S2768">
            <v>0.66279940000000004</v>
          </cell>
          <cell r="T2768">
            <v>0.66779659999999996</v>
          </cell>
          <cell r="U2768">
            <v>24.902978016260125</v>
          </cell>
          <cell r="V2768">
            <v>3.3618878446864175E-2</v>
          </cell>
          <cell r="AA2768">
            <v>60.213180000000001</v>
          </cell>
          <cell r="AB2768">
            <v>77.544880000000006</v>
          </cell>
          <cell r="AC2768">
            <v>0.22238749999999999</v>
          </cell>
          <cell r="AD2768">
            <v>0.37805874999999994</v>
          </cell>
          <cell r="AE2768">
            <v>12.254300000000001</v>
          </cell>
          <cell r="AF2768">
            <v>155.0361</v>
          </cell>
        </row>
        <row r="2769">
          <cell r="A2769" t="str">
            <v>WIRIAGAR DEEP CRETACEOUS – UNITISASI – WIRIAGAR – FUTURE1. Low Value</v>
          </cell>
          <cell r="B2769" t="str">
            <v>Gas</v>
          </cell>
          <cell r="C2769" t="str">
            <v>1. Low Value</v>
          </cell>
          <cell r="D2769" t="str">
            <v>WIRIAGAR DEEP CRETACEOUS – UNITISASI – WIRIAGAR – FUTURE</v>
          </cell>
          <cell r="E2769" t="str">
            <v>WIRIAGAR DEEP</v>
          </cell>
          <cell r="F2769" t="str">
            <v>E7. Production Not Viable</v>
          </cell>
          <cell r="G2769" t="str">
            <v>BP WIRIAGAR LTD.</v>
          </cell>
          <cell r="H2769">
            <v>1369.425</v>
          </cell>
          <cell r="K2769">
            <v>8735</v>
          </cell>
          <cell r="L2769">
            <v>116.05000000000001</v>
          </cell>
          <cell r="M2769">
            <v>0.12539518615417761</v>
          </cell>
          <cell r="N2769">
            <v>261.2</v>
          </cell>
          <cell r="O2769">
            <v>0</v>
          </cell>
          <cell r="P2769" t="str">
            <v/>
          </cell>
          <cell r="Q2769">
            <v>0.1261581</v>
          </cell>
          <cell r="R2769">
            <v>250.5103</v>
          </cell>
          <cell r="S2769">
            <v>0.77428929999999996</v>
          </cell>
          <cell r="T2769">
            <v>0.70537340000000004</v>
          </cell>
          <cell r="U2769">
            <v>17.260885141324906</v>
          </cell>
          <cell r="V2769">
            <v>2.33020966035705E-2</v>
          </cell>
          <cell r="X2769">
            <v>5330.200375226178</v>
          </cell>
          <cell r="Y2769">
            <v>298.02658726864161</v>
          </cell>
          <cell r="Z2769">
            <v>2726.0760425638232</v>
          </cell>
          <cell r="AA2769">
            <v>60.789670000000001</v>
          </cell>
          <cell r="AB2769">
            <v>2725.105</v>
          </cell>
          <cell r="AC2769">
            <v>0.58459680000000003</v>
          </cell>
          <cell r="AD2769">
            <v>800.56147283999996</v>
          </cell>
          <cell r="AE2769">
            <v>758.98919999999998</v>
          </cell>
          <cell r="AF2769">
            <v>351.12700000000001</v>
          </cell>
        </row>
        <row r="2770">
          <cell r="A2770" t="str">
            <v>WIRIAGAR DEEP CRETACEOUS – UNITISASI – WIRIAGAR – FUTURE2. Middle Value</v>
          </cell>
          <cell r="B2770" t="str">
            <v>Gas</v>
          </cell>
          <cell r="C2770" t="str">
            <v>2. Middle Value</v>
          </cell>
          <cell r="D2770" t="str">
            <v>WIRIAGAR DEEP CRETACEOUS – UNITISASI – WIRIAGAR – FUTURE</v>
          </cell>
          <cell r="E2770" t="str">
            <v>WIRIAGAR DEEP</v>
          </cell>
          <cell r="F2770" t="str">
            <v>E7. Production Not Viable</v>
          </cell>
          <cell r="G2770" t="str">
            <v>BP WIRIAGAR LTD.</v>
          </cell>
          <cell r="H2770">
            <v>2604.3910000000001</v>
          </cell>
          <cell r="K2770">
            <v>8735</v>
          </cell>
          <cell r="L2770">
            <v>116.05000000000001</v>
          </cell>
          <cell r="M2770">
            <v>0.12539518615417761</v>
          </cell>
          <cell r="N2770">
            <v>261.2</v>
          </cell>
          <cell r="O2770">
            <v>0</v>
          </cell>
          <cell r="P2770" t="str">
            <v/>
          </cell>
          <cell r="Q2770">
            <v>0.1261581</v>
          </cell>
          <cell r="R2770">
            <v>250.5103</v>
          </cell>
          <cell r="S2770">
            <v>0.77428929999999996</v>
          </cell>
          <cell r="T2770">
            <v>0.70537340000000004</v>
          </cell>
          <cell r="U2770">
            <v>17.260885141324906</v>
          </cell>
          <cell r="V2770">
            <v>2.33020966035705E-2</v>
          </cell>
          <cell r="X2770">
            <v>5330.200375226178</v>
          </cell>
          <cell r="Y2770">
            <v>298.02658726864161</v>
          </cell>
          <cell r="Z2770">
            <v>2726.0760425638232</v>
          </cell>
          <cell r="AA2770">
            <v>60.789670000000001</v>
          </cell>
          <cell r="AB2770">
            <v>2725.105</v>
          </cell>
          <cell r="AC2770">
            <v>0.58459680000000003</v>
          </cell>
          <cell r="AD2770">
            <v>1522.5186445488</v>
          </cell>
          <cell r="AE2770">
            <v>758.98919999999998</v>
          </cell>
          <cell r="AF2770">
            <v>351.12700000000001</v>
          </cell>
        </row>
        <row r="2771">
          <cell r="A2771" t="str">
            <v>WIRIAGAR DEEP CRETACEOUS – UNITISASI – WIRIAGAR – FUTURE3. High Value</v>
          </cell>
          <cell r="B2771" t="str">
            <v>Gas</v>
          </cell>
          <cell r="C2771" t="str">
            <v>3. High Value</v>
          </cell>
          <cell r="D2771" t="str">
            <v>WIRIAGAR DEEP CRETACEOUS – UNITISASI – WIRIAGAR – FUTURE</v>
          </cell>
          <cell r="E2771" t="str">
            <v>WIRIAGAR DEEP</v>
          </cell>
          <cell r="F2771" t="str">
            <v>E7. Production Not Viable</v>
          </cell>
          <cell r="G2771" t="str">
            <v>BP WIRIAGAR LTD.</v>
          </cell>
          <cell r="H2771">
            <v>3426.77</v>
          </cell>
          <cell r="K2771">
            <v>8735</v>
          </cell>
          <cell r="L2771">
            <v>116.05000000000001</v>
          </cell>
          <cell r="M2771">
            <v>0.12539518615417761</v>
          </cell>
          <cell r="N2771">
            <v>261.2</v>
          </cell>
          <cell r="O2771">
            <v>0</v>
          </cell>
          <cell r="P2771" t="str">
            <v/>
          </cell>
          <cell r="Q2771">
            <v>0.1261581</v>
          </cell>
          <cell r="R2771">
            <v>250.5103</v>
          </cell>
          <cell r="S2771">
            <v>0.77428929999999996</v>
          </cell>
          <cell r="T2771">
            <v>0.70537340000000004</v>
          </cell>
          <cell r="U2771">
            <v>17.260885141324906</v>
          </cell>
          <cell r="V2771">
            <v>2.33020966035705E-2</v>
          </cell>
          <cell r="X2771">
            <v>5330.200375226178</v>
          </cell>
          <cell r="Y2771">
            <v>298.02658726864161</v>
          </cell>
          <cell r="Z2771">
            <v>2726.0760425638232</v>
          </cell>
          <cell r="AA2771">
            <v>60.789670000000001</v>
          </cell>
          <cell r="AB2771">
            <v>2725.105</v>
          </cell>
          <cell r="AC2771">
            <v>0.58459680000000003</v>
          </cell>
          <cell r="AD2771">
            <v>2003.2787763360002</v>
          </cell>
          <cell r="AE2771">
            <v>758.98919999999998</v>
          </cell>
          <cell r="AF2771">
            <v>351.12700000000001</v>
          </cell>
        </row>
        <row r="2772">
          <cell r="A2772" t="str">
            <v>LAMPAKE-BASE1. Low Value</v>
          </cell>
          <cell r="B2772" t="str">
            <v>Oil-Gas</v>
          </cell>
          <cell r="C2772" t="str">
            <v>1. Low Value</v>
          </cell>
          <cell r="D2772" t="str">
            <v>LAMPAKE-BASE</v>
          </cell>
          <cell r="E2772" t="str">
            <v>SANGA SANGA</v>
          </cell>
          <cell r="F2772" t="str">
            <v>E0. On Production</v>
          </cell>
          <cell r="G2772" t="str">
            <v>PT PERTAMINA HULU SANGA SANGA</v>
          </cell>
          <cell r="H2772">
            <v>149.43899999999999</v>
          </cell>
          <cell r="I2772">
            <v>1.2999999999999999E-2</v>
          </cell>
          <cell r="Q2772">
            <v>0.26479760000000002</v>
          </cell>
          <cell r="R2772">
            <v>167.93170000000001</v>
          </cell>
          <cell r="S2772">
            <v>0.65215250000000002</v>
          </cell>
          <cell r="T2772">
            <v>0.81933840000000002</v>
          </cell>
          <cell r="U2772">
            <v>23.760698408593484</v>
          </cell>
          <cell r="V2772">
            <v>3.2076807484210539E-2</v>
          </cell>
          <cell r="AA2772">
            <v>44.854799999999997</v>
          </cell>
          <cell r="AB2772">
            <v>86.823160000000001</v>
          </cell>
          <cell r="AC2772">
            <v>0.2308317</v>
          </cell>
          <cell r="AD2772">
            <v>34.495258416299997</v>
          </cell>
          <cell r="AE2772">
            <v>22.93308</v>
          </cell>
          <cell r="AF2772">
            <v>167.77670000000001</v>
          </cell>
        </row>
        <row r="2773">
          <cell r="A2773" t="str">
            <v>LAMPAKE-BASE2. Middle Value</v>
          </cell>
          <cell r="B2773" t="str">
            <v>Oil-Gas</v>
          </cell>
          <cell r="C2773" t="str">
            <v>2. Middle Value</v>
          </cell>
          <cell r="D2773" t="str">
            <v>LAMPAKE-BASE</v>
          </cell>
          <cell r="E2773" t="str">
            <v>SANGA SANGA</v>
          </cell>
          <cell r="F2773" t="str">
            <v>E0. On Production</v>
          </cell>
          <cell r="G2773" t="str">
            <v>PT PERTAMINA HULU SANGA SANGA</v>
          </cell>
          <cell r="H2773">
            <v>257.18799999999999</v>
          </cell>
          <cell r="I2773">
            <v>1.9E-2</v>
          </cell>
          <cell r="Q2773">
            <v>0.26479760000000002</v>
          </cell>
          <cell r="R2773">
            <v>167.93170000000001</v>
          </cell>
          <cell r="S2773">
            <v>0.65215250000000002</v>
          </cell>
          <cell r="T2773">
            <v>0.81933840000000002</v>
          </cell>
          <cell r="U2773">
            <v>23.760698408593484</v>
          </cell>
          <cell r="V2773">
            <v>3.2076807484210539E-2</v>
          </cell>
          <cell r="AA2773">
            <v>44.854799999999997</v>
          </cell>
          <cell r="AB2773">
            <v>86.823160000000001</v>
          </cell>
          <cell r="AC2773">
            <v>0.2308317</v>
          </cell>
          <cell r="AD2773">
            <v>59.367143259599999</v>
          </cell>
          <cell r="AE2773">
            <v>22.93308</v>
          </cell>
          <cell r="AF2773">
            <v>167.77670000000001</v>
          </cell>
        </row>
        <row r="2774">
          <cell r="A2774" t="str">
            <v>LAMPAKE-BASE3. High Value</v>
          </cell>
          <cell r="B2774" t="str">
            <v>Oil-Gas</v>
          </cell>
          <cell r="C2774" t="str">
            <v>3. High Value</v>
          </cell>
          <cell r="D2774" t="str">
            <v>LAMPAKE-BASE</v>
          </cell>
          <cell r="E2774" t="str">
            <v>SANGA SANGA</v>
          </cell>
          <cell r="F2774" t="str">
            <v>E0. On Production</v>
          </cell>
          <cell r="G2774" t="str">
            <v>PT PERTAMINA HULU SANGA SANGA</v>
          </cell>
          <cell r="H2774">
            <v>273.76600000000002</v>
          </cell>
          <cell r="I2774">
            <v>0.02</v>
          </cell>
          <cell r="Q2774">
            <v>0.26479760000000002</v>
          </cell>
          <cell r="R2774">
            <v>167.93170000000001</v>
          </cell>
          <cell r="S2774">
            <v>0.65215250000000002</v>
          </cell>
          <cell r="T2774">
            <v>0.81933840000000002</v>
          </cell>
          <cell r="U2774">
            <v>23.760698408593484</v>
          </cell>
          <cell r="V2774">
            <v>3.2076807484210539E-2</v>
          </cell>
          <cell r="AA2774">
            <v>44.854799999999997</v>
          </cell>
          <cell r="AB2774">
            <v>86.823160000000001</v>
          </cell>
          <cell r="AC2774">
            <v>0.2308317</v>
          </cell>
          <cell r="AD2774">
            <v>63.193871182200006</v>
          </cell>
          <cell r="AE2774">
            <v>22.93308</v>
          </cell>
          <cell r="AF2774">
            <v>167.77670000000001</v>
          </cell>
        </row>
        <row r="2775">
          <cell r="A2775" t="str">
            <v>LAMPAKE-POFD1. Low Value</v>
          </cell>
          <cell r="B2775" t="str">
            <v>Oil-Gas</v>
          </cell>
          <cell r="C2775" t="str">
            <v>1. Low Value</v>
          </cell>
          <cell r="D2775" t="str">
            <v>LAMPAKE-POFD</v>
          </cell>
          <cell r="E2775" t="str">
            <v>SANGA SANGA</v>
          </cell>
          <cell r="F2775" t="str">
            <v>E0. On Production</v>
          </cell>
          <cell r="G2775" t="str">
            <v>PT PERTAMINA HULU SANGA SANGA</v>
          </cell>
          <cell r="H2775">
            <v>149.43899999999999</v>
          </cell>
          <cell r="I2775">
            <v>7.0000000000000001E-3</v>
          </cell>
          <cell r="Q2775">
            <v>0.26479760000000002</v>
          </cell>
          <cell r="R2775">
            <v>167.93170000000001</v>
          </cell>
          <cell r="S2775">
            <v>0.65215250000000002</v>
          </cell>
          <cell r="T2775">
            <v>0.81933840000000002</v>
          </cell>
          <cell r="U2775">
            <v>23.760698408593484</v>
          </cell>
          <cell r="V2775">
            <v>3.2076807484210539E-2</v>
          </cell>
          <cell r="AA2775">
            <v>44.854799999999997</v>
          </cell>
          <cell r="AB2775">
            <v>86.823160000000001</v>
          </cell>
          <cell r="AC2775">
            <v>0.2308317</v>
          </cell>
          <cell r="AD2775">
            <v>34.495258416299997</v>
          </cell>
          <cell r="AE2775">
            <v>22.93308</v>
          </cell>
          <cell r="AF2775">
            <v>167.77670000000001</v>
          </cell>
        </row>
        <row r="2776">
          <cell r="A2776" t="str">
            <v>LAMPAKE-POFD2. Middle Value</v>
          </cell>
          <cell r="B2776" t="str">
            <v>Oil-Gas</v>
          </cell>
          <cell r="C2776" t="str">
            <v>2. Middle Value</v>
          </cell>
          <cell r="D2776" t="str">
            <v>LAMPAKE-POFD</v>
          </cell>
          <cell r="E2776" t="str">
            <v>SANGA SANGA</v>
          </cell>
          <cell r="F2776" t="str">
            <v>E0. On Production</v>
          </cell>
          <cell r="G2776" t="str">
            <v>PT PERTAMINA HULU SANGA SANGA</v>
          </cell>
          <cell r="H2776">
            <v>257.18799999999999</v>
          </cell>
          <cell r="I2776">
            <v>8.9999999999999993E-3</v>
          </cell>
          <cell r="Q2776">
            <v>0.26479760000000002</v>
          </cell>
          <cell r="R2776">
            <v>167.93170000000001</v>
          </cell>
          <cell r="S2776">
            <v>0.65215250000000002</v>
          </cell>
          <cell r="T2776">
            <v>0.81933840000000002</v>
          </cell>
          <cell r="U2776">
            <v>23.760698408593484</v>
          </cell>
          <cell r="V2776">
            <v>3.2076807484210539E-2</v>
          </cell>
          <cell r="AA2776">
            <v>44.854799999999997</v>
          </cell>
          <cell r="AB2776">
            <v>86.823160000000001</v>
          </cell>
          <cell r="AC2776">
            <v>0.2308317</v>
          </cell>
          <cell r="AD2776">
            <v>59.367143259599999</v>
          </cell>
          <cell r="AE2776">
            <v>22.93308</v>
          </cell>
          <cell r="AF2776">
            <v>167.77670000000001</v>
          </cell>
        </row>
        <row r="2777">
          <cell r="A2777" t="str">
            <v>LAMPAKE-POFD3. High Value</v>
          </cell>
          <cell r="B2777" t="str">
            <v>Oil-Gas</v>
          </cell>
          <cell r="C2777" t="str">
            <v>3. High Value</v>
          </cell>
          <cell r="D2777" t="str">
            <v>LAMPAKE-POFD</v>
          </cell>
          <cell r="E2777" t="str">
            <v>SANGA SANGA</v>
          </cell>
          <cell r="F2777" t="str">
            <v>E0. On Production</v>
          </cell>
          <cell r="G2777" t="str">
            <v>PT PERTAMINA HULU SANGA SANGA</v>
          </cell>
          <cell r="H2777">
            <v>273.76600000000002</v>
          </cell>
          <cell r="I2777">
            <v>0.01</v>
          </cell>
          <cell r="Q2777">
            <v>0.26479760000000002</v>
          </cell>
          <cell r="R2777">
            <v>167.93170000000001</v>
          </cell>
          <cell r="S2777">
            <v>0.65215250000000002</v>
          </cell>
          <cell r="T2777">
            <v>0.81933840000000002</v>
          </cell>
          <cell r="U2777">
            <v>23.760698408593484</v>
          </cell>
          <cell r="V2777">
            <v>3.2076807484210539E-2</v>
          </cell>
          <cell r="AA2777">
            <v>44.854799999999997</v>
          </cell>
          <cell r="AB2777">
            <v>86.823160000000001</v>
          </cell>
          <cell r="AC2777">
            <v>0.2308317</v>
          </cell>
          <cell r="AD2777">
            <v>63.193871182200006</v>
          </cell>
          <cell r="AE2777">
            <v>22.93308</v>
          </cell>
          <cell r="AF2777">
            <v>167.77670000000001</v>
          </cell>
        </row>
        <row r="2778">
          <cell r="A2778" t="str">
            <v>RADEN1. Low Value</v>
          </cell>
          <cell r="B2778" t="str">
            <v>Gas</v>
          </cell>
          <cell r="C2778" t="str">
            <v>1. Low Value</v>
          </cell>
          <cell r="D2778" t="str">
            <v>RADEN</v>
          </cell>
          <cell r="E2778" t="str">
            <v>SANGA SANGA</v>
          </cell>
          <cell r="F2778" t="str">
            <v>X2. Development Undetermined</v>
          </cell>
          <cell r="G2778" t="str">
            <v>PT PERTAMINA HULU SANGA SANGA</v>
          </cell>
          <cell r="H2778">
            <v>0.6</v>
          </cell>
          <cell r="Q2778">
            <v>0.24485789999999999</v>
          </cell>
          <cell r="R2778">
            <v>193.4393</v>
          </cell>
          <cell r="S2778">
            <v>0.76482360000000005</v>
          </cell>
          <cell r="T2778">
            <v>0.65735089999999996</v>
          </cell>
          <cell r="U2778">
            <v>23.81317890143653</v>
          </cell>
          <cell r="V2778">
            <v>3.2147655850561341E-2</v>
          </cell>
          <cell r="AA2778">
            <v>45.274540000000002</v>
          </cell>
          <cell r="AB2778">
            <v>11.675990000000001</v>
          </cell>
          <cell r="AC2778">
            <v>0.68283919999999998</v>
          </cell>
          <cell r="AD2778">
            <v>0.40970351999999999</v>
          </cell>
          <cell r="AE2778">
            <v>12.13922</v>
          </cell>
          <cell r="AF2778">
            <v>67.685500000000005</v>
          </cell>
        </row>
        <row r="2779">
          <cell r="A2779" t="str">
            <v>RADEN2. Middle Value</v>
          </cell>
          <cell r="B2779" t="str">
            <v>Gas</v>
          </cell>
          <cell r="C2779" t="str">
            <v>2. Middle Value</v>
          </cell>
          <cell r="D2779" t="str">
            <v>RADEN</v>
          </cell>
          <cell r="E2779" t="str">
            <v>SANGA SANGA</v>
          </cell>
          <cell r="F2779" t="str">
            <v>X2. Development Undetermined</v>
          </cell>
          <cell r="G2779" t="str">
            <v>PT PERTAMINA HULU SANGA SANGA</v>
          </cell>
          <cell r="H2779">
            <v>0.8</v>
          </cell>
          <cell r="Q2779">
            <v>0.24485789999999999</v>
          </cell>
          <cell r="R2779">
            <v>193.4393</v>
          </cell>
          <cell r="S2779">
            <v>0.76482360000000005</v>
          </cell>
          <cell r="T2779">
            <v>0.65735089999999996</v>
          </cell>
          <cell r="U2779">
            <v>23.81317890143653</v>
          </cell>
          <cell r="V2779">
            <v>3.2147655850561341E-2</v>
          </cell>
          <cell r="AA2779">
            <v>45.274540000000002</v>
          </cell>
          <cell r="AB2779">
            <v>11.675990000000001</v>
          </cell>
          <cell r="AC2779">
            <v>0.68283919999999998</v>
          </cell>
          <cell r="AD2779">
            <v>0.54627135999999998</v>
          </cell>
          <cell r="AE2779">
            <v>12.13922</v>
          </cell>
          <cell r="AF2779">
            <v>67.685500000000005</v>
          </cell>
        </row>
        <row r="2780">
          <cell r="A2780" t="str">
            <v>RADEN3. High Value</v>
          </cell>
          <cell r="B2780" t="str">
            <v>Gas</v>
          </cell>
          <cell r="C2780" t="str">
            <v>3. High Value</v>
          </cell>
          <cell r="D2780" t="str">
            <v>RADEN</v>
          </cell>
          <cell r="E2780" t="str">
            <v>SANGA SANGA</v>
          </cell>
          <cell r="F2780" t="str">
            <v>X2. Development Undetermined</v>
          </cell>
          <cell r="G2780" t="str">
            <v>PT PERTAMINA HULU SANGA SANGA</v>
          </cell>
          <cell r="H2780">
            <v>1</v>
          </cell>
          <cell r="Q2780">
            <v>0.24485789999999999</v>
          </cell>
          <cell r="R2780">
            <v>193.4393</v>
          </cell>
          <cell r="S2780">
            <v>0.76482360000000005</v>
          </cell>
          <cell r="T2780">
            <v>0.65735089999999996</v>
          </cell>
          <cell r="U2780">
            <v>23.81317890143653</v>
          </cell>
          <cell r="V2780">
            <v>3.2147655850561341E-2</v>
          </cell>
          <cell r="AA2780">
            <v>45.274540000000002</v>
          </cell>
          <cell r="AB2780">
            <v>11.675990000000001</v>
          </cell>
          <cell r="AC2780">
            <v>0.68283919999999998</v>
          </cell>
          <cell r="AD2780">
            <v>0.68283919999999998</v>
          </cell>
          <cell r="AE2780">
            <v>12.13922</v>
          </cell>
          <cell r="AF2780">
            <v>67.685500000000005</v>
          </cell>
        </row>
        <row r="2781">
          <cell r="A2781" t="str">
            <v>BERAS-BASE1. Low Value</v>
          </cell>
          <cell r="B2781" t="str">
            <v>Oil-Gas</v>
          </cell>
          <cell r="C2781" t="str">
            <v>1. Low Value</v>
          </cell>
          <cell r="D2781" t="str">
            <v>BERAS-BASE</v>
          </cell>
          <cell r="E2781" t="str">
            <v>SANGA SANGA</v>
          </cell>
          <cell r="F2781" t="str">
            <v>E7. Production Not Viable</v>
          </cell>
          <cell r="G2781" t="str">
            <v>PT PERTAMINA HULU SANGA SANGA</v>
          </cell>
          <cell r="H2781">
            <v>1780.1310000000001</v>
          </cell>
          <cell r="Q2781">
            <v>0.28514020000000001</v>
          </cell>
          <cell r="R2781">
            <v>41.201270000000001</v>
          </cell>
          <cell r="S2781">
            <v>0.60942209999999997</v>
          </cell>
          <cell r="T2781">
            <v>0.83979009999999998</v>
          </cell>
          <cell r="U2781">
            <v>6.0125403356689269</v>
          </cell>
          <cell r="V2781">
            <v>8.1168951990296043E-3</v>
          </cell>
          <cell r="AA2781">
            <v>1.239843</v>
          </cell>
          <cell r="AB2781">
            <v>50.487699999999997</v>
          </cell>
          <cell r="AC2781">
            <v>0.34721829999999998</v>
          </cell>
          <cell r="AD2781">
            <v>618.09405959729997</v>
          </cell>
          <cell r="AE2781">
            <v>18.118099999999998</v>
          </cell>
          <cell r="AF2781">
            <v>169.6292</v>
          </cell>
        </row>
        <row r="2782">
          <cell r="A2782" t="str">
            <v>BERAS-BASE2. Middle Value</v>
          </cell>
          <cell r="B2782" t="str">
            <v>Oil-Gas</v>
          </cell>
          <cell r="C2782" t="str">
            <v>2. Middle Value</v>
          </cell>
          <cell r="D2782" t="str">
            <v>BERAS-BASE</v>
          </cell>
          <cell r="E2782" t="str">
            <v>SANGA SANGA</v>
          </cell>
          <cell r="F2782" t="str">
            <v>E7. Production Not Viable</v>
          </cell>
          <cell r="G2782" t="str">
            <v>PT PERTAMINA HULU SANGA SANGA</v>
          </cell>
          <cell r="H2782">
            <v>2541</v>
          </cell>
          <cell r="Q2782">
            <v>0.28514020000000001</v>
          </cell>
          <cell r="R2782">
            <v>41.201270000000001</v>
          </cell>
          <cell r="S2782">
            <v>0.60942209999999997</v>
          </cell>
          <cell r="T2782">
            <v>0.83979009999999998</v>
          </cell>
          <cell r="U2782">
            <v>6.0125403356689269</v>
          </cell>
          <cell r="V2782">
            <v>8.1168951990296043E-3</v>
          </cell>
          <cell r="AA2782">
            <v>1.239843</v>
          </cell>
          <cell r="AB2782">
            <v>50.487699999999997</v>
          </cell>
          <cell r="AC2782">
            <v>0.34721829999999998</v>
          </cell>
          <cell r="AD2782">
            <v>882.2817002999999</v>
          </cell>
          <cell r="AE2782">
            <v>18.118099999999998</v>
          </cell>
          <cell r="AF2782">
            <v>169.6292</v>
          </cell>
        </row>
        <row r="2783">
          <cell r="A2783" t="str">
            <v>BERAS-BASE3. High Value</v>
          </cell>
          <cell r="B2783" t="str">
            <v>Oil-Gas</v>
          </cell>
          <cell r="C2783" t="str">
            <v>3. High Value</v>
          </cell>
          <cell r="D2783" t="str">
            <v>BERAS-BASE</v>
          </cell>
          <cell r="E2783" t="str">
            <v>SANGA SANGA</v>
          </cell>
          <cell r="F2783" t="str">
            <v>E7. Production Not Viable</v>
          </cell>
          <cell r="G2783" t="str">
            <v>PT PERTAMINA HULU SANGA SANGA</v>
          </cell>
          <cell r="H2783">
            <v>2676</v>
          </cell>
          <cell r="Q2783">
            <v>0.28514020000000001</v>
          </cell>
          <cell r="R2783">
            <v>41.201270000000001</v>
          </cell>
          <cell r="S2783">
            <v>0.60942209999999997</v>
          </cell>
          <cell r="T2783">
            <v>0.83979009999999998</v>
          </cell>
          <cell r="U2783">
            <v>6.0125403356689269</v>
          </cell>
          <cell r="V2783">
            <v>8.1168951990296043E-3</v>
          </cell>
          <cell r="AA2783">
            <v>1.239843</v>
          </cell>
          <cell r="AB2783">
            <v>50.487699999999997</v>
          </cell>
          <cell r="AC2783">
            <v>0.34721829999999998</v>
          </cell>
          <cell r="AD2783">
            <v>929.15617079999993</v>
          </cell>
          <cell r="AE2783">
            <v>18.118099999999998</v>
          </cell>
          <cell r="AF2783">
            <v>169.6292</v>
          </cell>
        </row>
        <row r="2784">
          <cell r="A2784" t="str">
            <v>SEMBERAH-POFD1. Low Value</v>
          </cell>
          <cell r="B2784" t="str">
            <v>Oil-Gas</v>
          </cell>
          <cell r="C2784" t="str">
            <v>1. Low Value</v>
          </cell>
          <cell r="D2784" t="str">
            <v>SEMBERAH-POFD</v>
          </cell>
          <cell r="E2784" t="str">
            <v>SANGA SANGA</v>
          </cell>
          <cell r="F2784" t="str">
            <v>E0. On Production</v>
          </cell>
          <cell r="G2784" t="str">
            <v>PT PERTAMINA HULU SANGA SANGA</v>
          </cell>
          <cell r="H2784">
            <v>1201.96</v>
          </cell>
          <cell r="I2784">
            <v>0.83799999999999997</v>
          </cell>
          <cell r="Q2784">
            <v>0.28416580000000002</v>
          </cell>
          <cell r="R2784">
            <v>2360.4140000000002</v>
          </cell>
          <cell r="S2784">
            <v>0.60556500000000002</v>
          </cell>
          <cell r="T2784">
            <v>0.83979009999999998</v>
          </cell>
          <cell r="U2784">
            <v>341.10768739364426</v>
          </cell>
          <cell r="V2784">
            <v>0.46049343465228088</v>
          </cell>
          <cell r="AA2784">
            <v>172.5479</v>
          </cell>
          <cell r="AB2784">
            <v>304.82650000000001</v>
          </cell>
          <cell r="AC2784">
            <v>0.32150430000000002</v>
          </cell>
          <cell r="AD2784">
            <v>386.43530842800004</v>
          </cell>
          <cell r="AE2784">
            <v>15.557539999999999</v>
          </cell>
          <cell r="AF2784">
            <v>-95.148489999999995</v>
          </cell>
        </row>
        <row r="2785">
          <cell r="A2785" t="str">
            <v>SEMBERAH-POFD2. Middle Value</v>
          </cell>
          <cell r="B2785" t="str">
            <v>Oil-Gas</v>
          </cell>
          <cell r="C2785" t="str">
            <v>2. Middle Value</v>
          </cell>
          <cell r="D2785" t="str">
            <v>SEMBERAH-POFD</v>
          </cell>
          <cell r="E2785" t="str">
            <v>SANGA SANGA</v>
          </cell>
          <cell r="F2785" t="str">
            <v>E0. On Production</v>
          </cell>
          <cell r="G2785" t="str">
            <v>PT PERTAMINA HULU SANGA SANGA</v>
          </cell>
          <cell r="H2785">
            <v>1712.2940000000001</v>
          </cell>
          <cell r="I2785">
            <v>1.1970000000000001</v>
          </cell>
          <cell r="Q2785">
            <v>0.28416580000000002</v>
          </cell>
          <cell r="R2785">
            <v>2360.4140000000002</v>
          </cell>
          <cell r="S2785">
            <v>0.60556500000000002</v>
          </cell>
          <cell r="T2785">
            <v>0.83979009999999998</v>
          </cell>
          <cell r="U2785">
            <v>341.10768739364426</v>
          </cell>
          <cell r="V2785">
            <v>0.46049343465228088</v>
          </cell>
          <cell r="AA2785">
            <v>172.5479</v>
          </cell>
          <cell r="AB2785">
            <v>304.82650000000001</v>
          </cell>
          <cell r="AC2785">
            <v>0.32150430000000002</v>
          </cell>
          <cell r="AD2785">
            <v>550.50988386420011</v>
          </cell>
          <cell r="AE2785">
            <v>15.557539999999999</v>
          </cell>
          <cell r="AF2785">
            <v>-95.148489999999995</v>
          </cell>
        </row>
        <row r="2786">
          <cell r="A2786" t="str">
            <v>SEMBERAH-POFD3. High Value</v>
          </cell>
          <cell r="B2786" t="str">
            <v>Oil-Gas</v>
          </cell>
          <cell r="C2786" t="str">
            <v>3. High Value</v>
          </cell>
          <cell r="D2786" t="str">
            <v>SEMBERAH-POFD</v>
          </cell>
          <cell r="E2786" t="str">
            <v>SANGA SANGA</v>
          </cell>
          <cell r="F2786" t="str">
            <v>E0. On Production</v>
          </cell>
          <cell r="G2786" t="str">
            <v>PT PERTAMINA HULU SANGA SANGA</v>
          </cell>
          <cell r="H2786">
            <v>1978.2940000000001</v>
          </cell>
          <cell r="I2786">
            <v>1.3169999999999999</v>
          </cell>
          <cell r="Q2786">
            <v>0.28416580000000002</v>
          </cell>
          <cell r="R2786">
            <v>2360.4140000000002</v>
          </cell>
          <cell r="S2786">
            <v>0.60556500000000002</v>
          </cell>
          <cell r="T2786">
            <v>0.83979009999999998</v>
          </cell>
          <cell r="U2786">
            <v>341.10768739364426</v>
          </cell>
          <cell r="V2786">
            <v>0.46049343465228088</v>
          </cell>
          <cell r="AA2786">
            <v>172.5479</v>
          </cell>
          <cell r="AB2786">
            <v>304.82650000000001</v>
          </cell>
          <cell r="AC2786">
            <v>0.32150430000000002</v>
          </cell>
          <cell r="AD2786">
            <v>636.03002766420002</v>
          </cell>
          <cell r="AE2786">
            <v>15.557539999999999</v>
          </cell>
          <cell r="AF2786">
            <v>-95.148489999999995</v>
          </cell>
        </row>
        <row r="2787">
          <cell r="A2787" t="str">
            <v>GRISSIK TELISA1. Low Value</v>
          </cell>
          <cell r="B2787" t="str">
            <v>Gas</v>
          </cell>
          <cell r="C2787" t="str">
            <v>1. Low Value</v>
          </cell>
          <cell r="D2787" t="str">
            <v>GRISSIK TELISA</v>
          </cell>
          <cell r="E2787" t="str">
            <v>CORRIDOR</v>
          </cell>
          <cell r="F2787" t="str">
            <v>E7. Production Not Viable</v>
          </cell>
          <cell r="G2787" t="str">
            <v>CONOCOPHILLIPS (GRISSIK) LTD.</v>
          </cell>
          <cell r="H2787">
            <v>22</v>
          </cell>
          <cell r="Q2787">
            <v>0.34705049999999998</v>
          </cell>
          <cell r="R2787">
            <v>819.32479999999998</v>
          </cell>
          <cell r="S2787">
            <v>0.6991754</v>
          </cell>
          <cell r="T2787">
            <v>0.77466740000000001</v>
          </cell>
          <cell r="U2787">
            <v>154.01045174548418</v>
          </cell>
          <cell r="V2787">
            <v>0.20791323244141233</v>
          </cell>
          <cell r="W2787">
            <v>5.7704230609756095</v>
          </cell>
          <cell r="AA2787">
            <v>36.48415</v>
          </cell>
          <cell r="AB2787">
            <v>54.184379999999997</v>
          </cell>
          <cell r="AC2787">
            <v>0.65776100000000004</v>
          </cell>
          <cell r="AD2787">
            <v>14.470742000000001</v>
          </cell>
          <cell r="AE2787">
            <v>5.7676619999999996</v>
          </cell>
          <cell r="AF2787">
            <v>385.03120000000001</v>
          </cell>
        </row>
        <row r="2788">
          <cell r="A2788" t="str">
            <v>GRISSIK TELISA2. Middle Value</v>
          </cell>
          <cell r="B2788" t="str">
            <v>Gas</v>
          </cell>
          <cell r="C2788" t="str">
            <v>2. Middle Value</v>
          </cell>
          <cell r="D2788" t="str">
            <v>GRISSIK TELISA</v>
          </cell>
          <cell r="E2788" t="str">
            <v>CORRIDOR</v>
          </cell>
          <cell r="F2788" t="str">
            <v>E7. Production Not Viable</v>
          </cell>
          <cell r="G2788" t="str">
            <v>CONOCOPHILLIPS (GRISSIK) LTD.</v>
          </cell>
          <cell r="H2788">
            <v>22</v>
          </cell>
          <cell r="Q2788">
            <v>0.34705049999999998</v>
          </cell>
          <cell r="R2788">
            <v>819.32479999999998</v>
          </cell>
          <cell r="S2788">
            <v>0.6991754</v>
          </cell>
          <cell r="T2788">
            <v>0.77466740000000001</v>
          </cell>
          <cell r="U2788">
            <v>154.01045174548418</v>
          </cell>
          <cell r="V2788">
            <v>0.20791323244141233</v>
          </cell>
          <cell r="W2788">
            <v>5.7704230609756095</v>
          </cell>
          <cell r="AA2788">
            <v>36.48415</v>
          </cell>
          <cell r="AB2788">
            <v>54.184379999999997</v>
          </cell>
          <cell r="AC2788">
            <v>0.65776100000000004</v>
          </cell>
          <cell r="AD2788">
            <v>14.470742000000001</v>
          </cell>
          <cell r="AE2788">
            <v>5.7676619999999996</v>
          </cell>
          <cell r="AF2788">
            <v>385.03120000000001</v>
          </cell>
        </row>
        <row r="2789">
          <cell r="A2789" t="str">
            <v>GRISSIK TELISA3. High Value</v>
          </cell>
          <cell r="B2789" t="str">
            <v>Gas</v>
          </cell>
          <cell r="C2789" t="str">
            <v>3. High Value</v>
          </cell>
          <cell r="D2789" t="str">
            <v>GRISSIK TELISA</v>
          </cell>
          <cell r="E2789" t="str">
            <v>CORRIDOR</v>
          </cell>
          <cell r="F2789" t="str">
            <v>E7. Production Not Viable</v>
          </cell>
          <cell r="G2789" t="str">
            <v>CONOCOPHILLIPS (GRISSIK) LTD.</v>
          </cell>
          <cell r="H2789">
            <v>22</v>
          </cell>
          <cell r="Q2789">
            <v>0.34705049999999998</v>
          </cell>
          <cell r="R2789">
            <v>819.32479999999998</v>
          </cell>
          <cell r="S2789">
            <v>0.6991754</v>
          </cell>
          <cell r="T2789">
            <v>0.77466740000000001</v>
          </cell>
          <cell r="U2789">
            <v>154.01045174548418</v>
          </cell>
          <cell r="V2789">
            <v>0.20791323244141233</v>
          </cell>
          <cell r="W2789">
            <v>5.7704230609756095</v>
          </cell>
          <cell r="AA2789">
            <v>36.48415</v>
          </cell>
          <cell r="AB2789">
            <v>54.184379999999997</v>
          </cell>
          <cell r="AC2789">
            <v>0.65776100000000004</v>
          </cell>
          <cell r="AD2789">
            <v>14.470742000000001</v>
          </cell>
          <cell r="AE2789">
            <v>5.7676619999999996</v>
          </cell>
          <cell r="AF2789">
            <v>385.03120000000001</v>
          </cell>
        </row>
        <row r="2790">
          <cell r="A2790" t="str">
            <v>PENGEMBANGAN LAPANGAN ANOA (OPLL)1. Low Value</v>
          </cell>
          <cell r="B2790" t="str">
            <v>Oil-Gas</v>
          </cell>
          <cell r="C2790" t="str">
            <v>1. Low Value</v>
          </cell>
          <cell r="D2790" t="str">
            <v>PENGEMBANGAN LAPANGAN ANOA (OPLL)</v>
          </cell>
          <cell r="E2790" t="str">
            <v>NATUNA SEA BLOCK A</v>
          </cell>
          <cell r="F2790" t="str">
            <v>E6. Further Development</v>
          </cell>
          <cell r="G2790" t="str">
            <v>PREMIER OIL NATUNA SEA B.V.</v>
          </cell>
          <cell r="H2790">
            <v>1618.76</v>
          </cell>
          <cell r="Q2790">
            <v>0.28416580000000002</v>
          </cell>
          <cell r="R2790">
            <v>2360.4140000000002</v>
          </cell>
          <cell r="S2790">
            <v>0.60556500000000002</v>
          </cell>
          <cell r="T2790">
            <v>0.83979009999999998</v>
          </cell>
          <cell r="U2790">
            <v>341.10768739364426</v>
          </cell>
          <cell r="V2790">
            <v>0.46049343465228088</v>
          </cell>
          <cell r="AA2790">
            <v>172.5479</v>
          </cell>
          <cell r="AB2790">
            <v>307.47719999999998</v>
          </cell>
          <cell r="AC2790">
            <v>0.32150430000000002</v>
          </cell>
          <cell r="AD2790">
            <v>520.43830066800001</v>
          </cell>
          <cell r="AE2790">
            <v>15.557539999999999</v>
          </cell>
          <cell r="AF2790">
            <v>165.42259999999999</v>
          </cell>
        </row>
        <row r="2791">
          <cell r="A2791" t="str">
            <v>PENGEMBANGAN LAPANGAN ANOA (OPLL)2. Middle Value</v>
          </cell>
          <cell r="B2791" t="str">
            <v>Oil-Gas</v>
          </cell>
          <cell r="C2791" t="str">
            <v>2. Middle Value</v>
          </cell>
          <cell r="D2791" t="str">
            <v>PENGEMBANGAN LAPANGAN ANOA (OPLL)</v>
          </cell>
          <cell r="E2791" t="str">
            <v>NATUNA SEA BLOCK A</v>
          </cell>
          <cell r="F2791" t="str">
            <v>E6. Further Development</v>
          </cell>
          <cell r="G2791" t="str">
            <v>PREMIER OIL NATUNA SEA B.V.</v>
          </cell>
          <cell r="H2791">
            <v>1640.16</v>
          </cell>
          <cell r="Q2791">
            <v>0.28416580000000002</v>
          </cell>
          <cell r="R2791">
            <v>2360.4140000000002</v>
          </cell>
          <cell r="S2791">
            <v>0.60556500000000002</v>
          </cell>
          <cell r="T2791">
            <v>0.83979009999999998</v>
          </cell>
          <cell r="U2791">
            <v>341.10768739364426</v>
          </cell>
          <cell r="V2791">
            <v>0.46049343465228088</v>
          </cell>
          <cell r="AA2791">
            <v>172.5479</v>
          </cell>
          <cell r="AB2791">
            <v>307.47719999999998</v>
          </cell>
          <cell r="AC2791">
            <v>0.32150430000000002</v>
          </cell>
          <cell r="AD2791">
            <v>527.31849268800011</v>
          </cell>
          <cell r="AE2791">
            <v>15.557539999999999</v>
          </cell>
          <cell r="AF2791">
            <v>165.42259999999999</v>
          </cell>
        </row>
        <row r="2792">
          <cell r="A2792" t="str">
            <v>PENGEMBANGAN LAPANGAN ANOA (OPLL)3. High Value</v>
          </cell>
          <cell r="B2792" t="str">
            <v>Oil-Gas</v>
          </cell>
          <cell r="C2792" t="str">
            <v>3. High Value</v>
          </cell>
          <cell r="D2792" t="str">
            <v>PENGEMBANGAN LAPANGAN ANOA (OPLL)</v>
          </cell>
          <cell r="E2792" t="str">
            <v>NATUNA SEA BLOCK A</v>
          </cell>
          <cell r="F2792" t="str">
            <v>E6. Further Development</v>
          </cell>
          <cell r="G2792" t="str">
            <v>PREMIER OIL NATUNA SEA B.V.</v>
          </cell>
          <cell r="H2792">
            <v>1661.26</v>
          </cell>
          <cell r="Q2792">
            <v>0.28416580000000002</v>
          </cell>
          <cell r="R2792">
            <v>2360.4140000000002</v>
          </cell>
          <cell r="S2792">
            <v>0.60556500000000002</v>
          </cell>
          <cell r="T2792">
            <v>0.83979009999999998</v>
          </cell>
          <cell r="U2792">
            <v>341.10768739364426</v>
          </cell>
          <cell r="V2792">
            <v>0.46049343465228088</v>
          </cell>
          <cell r="AA2792">
            <v>172.5479</v>
          </cell>
          <cell r="AB2792">
            <v>307.47719999999998</v>
          </cell>
          <cell r="AC2792">
            <v>0.32150430000000002</v>
          </cell>
          <cell r="AD2792">
            <v>534.10223341800008</v>
          </cell>
          <cell r="AE2792">
            <v>15.557539999999999</v>
          </cell>
          <cell r="AF2792">
            <v>165.42259999999999</v>
          </cell>
        </row>
        <row r="2793">
          <cell r="A2793" t="str">
            <v>BERKAH (BRF,GUF)1. Low Value</v>
          </cell>
          <cell r="B2793" t="str">
            <v>Gas</v>
          </cell>
          <cell r="C2793" t="str">
            <v>1. Low Value</v>
          </cell>
          <cell r="D2793" t="str">
            <v>BERKAH (BRF,GUF)</v>
          </cell>
          <cell r="E2793" t="str">
            <v>JABUNG</v>
          </cell>
          <cell r="F2793" t="str">
            <v>X0. Development Pending</v>
          </cell>
          <cell r="G2793" t="str">
            <v>PETROCHINA INTERNATIONAL JABUNG LTD.</v>
          </cell>
          <cell r="H2793">
            <v>7.97</v>
          </cell>
          <cell r="Q2793">
            <v>0.2983034</v>
          </cell>
          <cell r="R2793">
            <v>80.441249999999997</v>
          </cell>
          <cell r="S2793">
            <v>0.63820390000000005</v>
          </cell>
          <cell r="T2793">
            <v>0.84238550000000001</v>
          </cell>
          <cell r="U2793">
            <v>12.90052398397817</v>
          </cell>
          <cell r="V2793">
            <v>1.7415633882623904E-2</v>
          </cell>
          <cell r="W2793">
            <v>73.484603109375001</v>
          </cell>
          <cell r="X2793">
            <v>1176.0085027990158</v>
          </cell>
          <cell r="Y2793">
            <v>22.025532793526668</v>
          </cell>
          <cell r="Z2793">
            <v>209.75976308704324</v>
          </cell>
          <cell r="AA2793">
            <v>34.691020000000002</v>
          </cell>
          <cell r="AB2793">
            <v>10.670120000000001</v>
          </cell>
          <cell r="AC2793">
            <v>0.64528110000000005</v>
          </cell>
          <cell r="AD2793">
            <v>5.1428903670000006</v>
          </cell>
          <cell r="AE2793">
            <v>73.335620000000006</v>
          </cell>
          <cell r="AF2793">
            <v>198.80799999999999</v>
          </cell>
        </row>
        <row r="2794">
          <cell r="A2794" t="str">
            <v>BERKAH (BRF,GUF)2. Middle Value</v>
          </cell>
          <cell r="B2794" t="str">
            <v>Gas</v>
          </cell>
          <cell r="C2794" t="str">
            <v>2. Middle Value</v>
          </cell>
          <cell r="D2794" t="str">
            <v>BERKAH (BRF,GUF)</v>
          </cell>
          <cell r="E2794" t="str">
            <v>JABUNG</v>
          </cell>
          <cell r="F2794" t="str">
            <v>X0. Development Pending</v>
          </cell>
          <cell r="G2794" t="str">
            <v>PETROCHINA INTERNATIONAL JABUNG LTD.</v>
          </cell>
          <cell r="H2794">
            <v>95</v>
          </cell>
          <cell r="Q2794">
            <v>0.2983034</v>
          </cell>
          <cell r="R2794">
            <v>80.441249999999997</v>
          </cell>
          <cell r="S2794">
            <v>0.63820390000000005</v>
          </cell>
          <cell r="T2794">
            <v>0.84238550000000001</v>
          </cell>
          <cell r="U2794">
            <v>12.90052398397817</v>
          </cell>
          <cell r="V2794">
            <v>1.7415633882623904E-2</v>
          </cell>
          <cell r="W2794">
            <v>73.484603109375001</v>
          </cell>
          <cell r="X2794">
            <v>1176.0085027990158</v>
          </cell>
          <cell r="Y2794">
            <v>22.025532793526668</v>
          </cell>
          <cell r="Z2794">
            <v>209.75976308704324</v>
          </cell>
          <cell r="AA2794">
            <v>34.691020000000002</v>
          </cell>
          <cell r="AB2794">
            <v>10.670120000000001</v>
          </cell>
          <cell r="AC2794">
            <v>0.64528110000000005</v>
          </cell>
          <cell r="AD2794">
            <v>61.301704500000007</v>
          </cell>
          <cell r="AE2794">
            <v>73.335620000000006</v>
          </cell>
          <cell r="AF2794">
            <v>198.80799999999999</v>
          </cell>
        </row>
        <row r="2795">
          <cell r="A2795" t="str">
            <v>BERKAH (BRF,GUF)3. High Value</v>
          </cell>
          <cell r="B2795" t="str">
            <v>Gas</v>
          </cell>
          <cell r="C2795" t="str">
            <v>3. High Value</v>
          </cell>
          <cell r="D2795" t="str">
            <v>BERKAH (BRF,GUF)</v>
          </cell>
          <cell r="E2795" t="str">
            <v>JABUNG</v>
          </cell>
          <cell r="F2795" t="str">
            <v>X0. Development Pending</v>
          </cell>
          <cell r="G2795" t="str">
            <v>PETROCHINA INTERNATIONAL JABUNG LTD.</v>
          </cell>
          <cell r="H2795">
            <v>343.66</v>
          </cell>
          <cell r="Q2795">
            <v>0.2983034</v>
          </cell>
          <cell r="R2795">
            <v>80.441249999999997</v>
          </cell>
          <cell r="S2795">
            <v>0.63820390000000005</v>
          </cell>
          <cell r="T2795">
            <v>0.84238550000000001</v>
          </cell>
          <cell r="U2795">
            <v>12.90052398397817</v>
          </cell>
          <cell r="V2795">
            <v>1.7415633882623904E-2</v>
          </cell>
          <cell r="W2795">
            <v>73.484603109375001</v>
          </cell>
          <cell r="X2795">
            <v>1176.0085027990158</v>
          </cell>
          <cell r="Y2795">
            <v>22.025532793526668</v>
          </cell>
          <cell r="Z2795">
            <v>209.75976308704324</v>
          </cell>
          <cell r="AA2795">
            <v>34.691020000000002</v>
          </cell>
          <cell r="AB2795">
            <v>10.670120000000001</v>
          </cell>
          <cell r="AC2795">
            <v>0.64528110000000005</v>
          </cell>
          <cell r="AD2795">
            <v>221.75730282600003</v>
          </cell>
          <cell r="AE2795">
            <v>73.335620000000006</v>
          </cell>
          <cell r="AF2795">
            <v>198.80799999999999</v>
          </cell>
        </row>
        <row r="2796">
          <cell r="A2796" t="str">
            <v>SUCI - BASE1. Low Value</v>
          </cell>
          <cell r="B2796" t="str">
            <v>Gas</v>
          </cell>
          <cell r="C2796" t="str">
            <v>1. Low Value</v>
          </cell>
          <cell r="D2796" t="str">
            <v>SUCI - BASE</v>
          </cell>
          <cell r="E2796" t="str">
            <v>PERTAMINA EP</v>
          </cell>
          <cell r="F2796" t="str">
            <v>E3. Justified for Development</v>
          </cell>
          <cell r="G2796" t="str">
            <v>PT PERTAMINA EP</v>
          </cell>
          <cell r="H2796">
            <v>0.52100000000000002</v>
          </cell>
          <cell r="Q2796">
            <v>0.34268559999999998</v>
          </cell>
          <cell r="R2796">
            <v>97.267650000000003</v>
          </cell>
          <cell r="S2796">
            <v>0.6991754</v>
          </cell>
          <cell r="T2796">
            <v>0.77466740000000001</v>
          </cell>
          <cell r="U2796">
            <v>18.053678254465424</v>
          </cell>
          <cell r="V2796">
            <v>2.4372362789678022E-2</v>
          </cell>
          <cell r="AA2796">
            <v>16.650069999999999</v>
          </cell>
          <cell r="AB2796">
            <v>0.21570239999999999</v>
          </cell>
          <cell r="AC2796">
            <v>0.52384390000000003</v>
          </cell>
          <cell r="AD2796">
            <v>0.27292267190000002</v>
          </cell>
          <cell r="AE2796">
            <v>27.54025</v>
          </cell>
          <cell r="AF2796">
            <v>18.427610000000001</v>
          </cell>
        </row>
        <row r="2797">
          <cell r="A2797" t="str">
            <v>SUCI - BASE2. Middle Value</v>
          </cell>
          <cell r="B2797" t="str">
            <v>Gas</v>
          </cell>
          <cell r="C2797" t="str">
            <v>2. Middle Value</v>
          </cell>
          <cell r="D2797" t="str">
            <v>SUCI - BASE</v>
          </cell>
          <cell r="E2797" t="str">
            <v>PERTAMINA EP</v>
          </cell>
          <cell r="F2797" t="str">
            <v>E3. Justified for Development</v>
          </cell>
          <cell r="G2797" t="str">
            <v>PT PERTAMINA EP</v>
          </cell>
          <cell r="H2797">
            <v>2.754</v>
          </cell>
          <cell r="Q2797">
            <v>0.34268559999999998</v>
          </cell>
          <cell r="R2797">
            <v>97.267650000000003</v>
          </cell>
          <cell r="S2797">
            <v>0.6991754</v>
          </cell>
          <cell r="T2797">
            <v>0.77466740000000001</v>
          </cell>
          <cell r="U2797">
            <v>18.053678254465424</v>
          </cell>
          <cell r="V2797">
            <v>2.4372362789678022E-2</v>
          </cell>
          <cell r="AA2797">
            <v>16.650069999999999</v>
          </cell>
          <cell r="AB2797">
            <v>0.21570239999999999</v>
          </cell>
          <cell r="AC2797">
            <v>0.52384390000000003</v>
          </cell>
          <cell r="AD2797">
            <v>1.4426661006000001</v>
          </cell>
          <cell r="AE2797">
            <v>27.54025</v>
          </cell>
          <cell r="AF2797">
            <v>18.427610000000001</v>
          </cell>
        </row>
        <row r="2798">
          <cell r="A2798" t="str">
            <v>SUCI - BASE3. High Value</v>
          </cell>
          <cell r="B2798" t="str">
            <v>Gas</v>
          </cell>
          <cell r="C2798" t="str">
            <v>3. High Value</v>
          </cell>
          <cell r="D2798" t="str">
            <v>SUCI - BASE</v>
          </cell>
          <cell r="E2798" t="str">
            <v>PERTAMINA EP</v>
          </cell>
          <cell r="F2798" t="str">
            <v>E3. Justified for Development</v>
          </cell>
          <cell r="G2798" t="str">
            <v>PT PERTAMINA EP</v>
          </cell>
          <cell r="H2798">
            <v>2.754</v>
          </cell>
          <cell r="Q2798">
            <v>0.34268559999999998</v>
          </cell>
          <cell r="R2798">
            <v>97.267650000000003</v>
          </cell>
          <cell r="S2798">
            <v>0.6991754</v>
          </cell>
          <cell r="T2798">
            <v>0.77466740000000001</v>
          </cell>
          <cell r="U2798">
            <v>18.053678254465424</v>
          </cell>
          <cell r="V2798">
            <v>2.4372362789678022E-2</v>
          </cell>
          <cell r="AA2798">
            <v>16.650069999999999</v>
          </cell>
          <cell r="AB2798">
            <v>0.21570239999999999</v>
          </cell>
          <cell r="AC2798">
            <v>0.52384390000000003</v>
          </cell>
          <cell r="AD2798">
            <v>1.4426661006000001</v>
          </cell>
          <cell r="AE2798">
            <v>27.54025</v>
          </cell>
          <cell r="AF2798">
            <v>18.427610000000001</v>
          </cell>
        </row>
        <row r="2799">
          <cell r="A2799" t="str">
            <v>ALAS TUA EAST - BASE1. Low Value</v>
          </cell>
          <cell r="B2799" t="str">
            <v>Gas</v>
          </cell>
          <cell r="C2799" t="str">
            <v>1. Low Value</v>
          </cell>
          <cell r="D2799" t="str">
            <v>ALAS TUA EAST - BASE</v>
          </cell>
          <cell r="E2799" t="str">
            <v>CEPU</v>
          </cell>
          <cell r="F2799" t="str">
            <v>X1. Discovery under Evaluation</v>
          </cell>
          <cell r="G2799" t="str">
            <v>EXXONMOBIL CEPU LTD.</v>
          </cell>
          <cell r="H2799">
            <v>102</v>
          </cell>
          <cell r="Q2799">
            <v>0.27690789999999998</v>
          </cell>
          <cell r="R2799">
            <v>269.43369999999999</v>
          </cell>
          <cell r="S2799">
            <v>0.61330660000000004</v>
          </cell>
          <cell r="T2799">
            <v>0.84178319999999995</v>
          </cell>
          <cell r="U2799">
            <v>38.51812635310246</v>
          </cell>
          <cell r="V2799">
            <v>5.1999251134558805E-2</v>
          </cell>
          <cell r="W2799">
            <v>11.479855568421051</v>
          </cell>
          <cell r="AA2799">
            <v>42.534170000000003</v>
          </cell>
          <cell r="AB2799">
            <v>27.717199999999998</v>
          </cell>
          <cell r="AC2799">
            <v>0.62733459999999996</v>
          </cell>
          <cell r="AD2799">
            <v>63.988129199999996</v>
          </cell>
          <cell r="AE2799">
            <v>11.48969</v>
          </cell>
          <cell r="AF2799">
            <v>7.5254779999999997</v>
          </cell>
        </row>
        <row r="2800">
          <cell r="A2800" t="str">
            <v>ALAS TUA EAST - BASE2. Middle Value</v>
          </cell>
          <cell r="B2800" t="str">
            <v>Gas</v>
          </cell>
          <cell r="C2800" t="str">
            <v>2. Middle Value</v>
          </cell>
          <cell r="D2800" t="str">
            <v>ALAS TUA EAST - BASE</v>
          </cell>
          <cell r="E2800" t="str">
            <v>CEPU</v>
          </cell>
          <cell r="F2800" t="str">
            <v>X1. Discovery under Evaluation</v>
          </cell>
          <cell r="G2800" t="str">
            <v>EXXONMOBIL CEPU LTD.</v>
          </cell>
          <cell r="H2800">
            <v>273</v>
          </cell>
          <cell r="Q2800">
            <v>0.27690789999999998</v>
          </cell>
          <cell r="R2800">
            <v>269.43369999999999</v>
          </cell>
          <cell r="S2800">
            <v>0.61330660000000004</v>
          </cell>
          <cell r="T2800">
            <v>0.84178319999999995</v>
          </cell>
          <cell r="U2800">
            <v>38.51812635310246</v>
          </cell>
          <cell r="V2800">
            <v>5.1999251134558805E-2</v>
          </cell>
          <cell r="W2800">
            <v>11.479855568421051</v>
          </cell>
          <cell r="AA2800">
            <v>42.534170000000003</v>
          </cell>
          <cell r="AB2800">
            <v>27.717199999999998</v>
          </cell>
          <cell r="AC2800">
            <v>0.62733459999999996</v>
          </cell>
          <cell r="AD2800">
            <v>171.26234579999999</v>
          </cell>
          <cell r="AE2800">
            <v>11.48969</v>
          </cell>
          <cell r="AF2800">
            <v>7.5254779999999997</v>
          </cell>
        </row>
        <row r="2801">
          <cell r="A2801" t="str">
            <v>ALAS TUA EAST - BASE3. High Value</v>
          </cell>
          <cell r="B2801" t="str">
            <v>Gas</v>
          </cell>
          <cell r="C2801" t="str">
            <v>3. High Value</v>
          </cell>
          <cell r="D2801" t="str">
            <v>ALAS TUA EAST - BASE</v>
          </cell>
          <cell r="E2801" t="str">
            <v>CEPU</v>
          </cell>
          <cell r="F2801" t="str">
            <v>X1. Discovery under Evaluation</v>
          </cell>
          <cell r="G2801" t="str">
            <v>EXXONMOBIL CEPU LTD.</v>
          </cell>
          <cell r="H2801">
            <v>342</v>
          </cell>
          <cell r="Q2801">
            <v>0.27690789999999998</v>
          </cell>
          <cell r="R2801">
            <v>269.43369999999999</v>
          </cell>
          <cell r="S2801">
            <v>0.61330660000000004</v>
          </cell>
          <cell r="T2801">
            <v>0.84178319999999995</v>
          </cell>
          <cell r="U2801">
            <v>38.51812635310246</v>
          </cell>
          <cell r="V2801">
            <v>5.1999251134558805E-2</v>
          </cell>
          <cell r="W2801">
            <v>11.479855568421051</v>
          </cell>
          <cell r="AA2801">
            <v>42.534170000000003</v>
          </cell>
          <cell r="AB2801">
            <v>27.717199999999998</v>
          </cell>
          <cell r="AC2801">
            <v>0.62733459999999996</v>
          </cell>
          <cell r="AD2801">
            <v>214.54843319999998</v>
          </cell>
          <cell r="AE2801">
            <v>11.48969</v>
          </cell>
          <cell r="AF2801">
            <v>7.5254779999999997</v>
          </cell>
        </row>
        <row r="2802">
          <cell r="A2802" t="str">
            <v>BINGO - BASE1. Low Value</v>
          </cell>
          <cell r="B2802" t="str">
            <v>Gas</v>
          </cell>
          <cell r="C2802" t="str">
            <v>1. Low Value</v>
          </cell>
          <cell r="D2802" t="str">
            <v>BINGO - BASE</v>
          </cell>
          <cell r="E2802" t="str">
            <v>KAMPAR</v>
          </cell>
          <cell r="F2802" t="str">
            <v>X1. Discovery under Evaluation</v>
          </cell>
          <cell r="G2802" t="str">
            <v>PT PERTAMINA HULU ENERGI KAMPAR</v>
          </cell>
          <cell r="H2802">
            <v>0.4</v>
          </cell>
          <cell r="Q2802">
            <v>0.25215599999999999</v>
          </cell>
          <cell r="R2802">
            <v>736.87800000000004</v>
          </cell>
          <cell r="S2802">
            <v>0.75098390000000004</v>
          </cell>
          <cell r="T2802">
            <v>0.91766630000000005</v>
          </cell>
          <cell r="U2802">
            <v>128.05021344670254</v>
          </cell>
          <cell r="V2802">
            <v>0.17286705863647572</v>
          </cell>
          <cell r="W2802">
            <v>4.6391951219512196E-3</v>
          </cell>
          <cell r="AA2802">
            <v>45.274540000000002</v>
          </cell>
          <cell r="AB2802">
            <v>11.675990000000001</v>
          </cell>
          <cell r="AC2802">
            <v>0.74397219999999997</v>
          </cell>
          <cell r="AD2802">
            <v>0.29758888</v>
          </cell>
          <cell r="AE2802">
            <v>2.0364170000000001E-2</v>
          </cell>
          <cell r="AF2802">
            <v>47.02854</v>
          </cell>
        </row>
        <row r="2803">
          <cell r="A2803" t="str">
            <v>BINGO - BASE2. Middle Value</v>
          </cell>
          <cell r="B2803" t="str">
            <v>Gas</v>
          </cell>
          <cell r="C2803" t="str">
            <v>2. Middle Value</v>
          </cell>
          <cell r="D2803" t="str">
            <v>BINGO - BASE</v>
          </cell>
          <cell r="E2803" t="str">
            <v>KAMPAR</v>
          </cell>
          <cell r="F2803" t="str">
            <v>X1. Discovery under Evaluation</v>
          </cell>
          <cell r="G2803" t="str">
            <v>PT PERTAMINA HULU ENERGI KAMPAR</v>
          </cell>
          <cell r="H2803">
            <v>0.9</v>
          </cell>
          <cell r="Q2803">
            <v>0.25215599999999999</v>
          </cell>
          <cell r="R2803">
            <v>736.87800000000004</v>
          </cell>
          <cell r="S2803">
            <v>0.75098390000000004</v>
          </cell>
          <cell r="T2803">
            <v>0.91766630000000005</v>
          </cell>
          <cell r="U2803">
            <v>128.05021344670254</v>
          </cell>
          <cell r="V2803">
            <v>0.17286705863647572</v>
          </cell>
          <cell r="W2803">
            <v>4.6391951219512196E-3</v>
          </cell>
          <cell r="AA2803">
            <v>45.274540000000002</v>
          </cell>
          <cell r="AB2803">
            <v>11.675990000000001</v>
          </cell>
          <cell r="AC2803">
            <v>0.74397219999999997</v>
          </cell>
          <cell r="AD2803">
            <v>0.66957498000000004</v>
          </cell>
          <cell r="AE2803">
            <v>2.0364170000000001E-2</v>
          </cell>
          <cell r="AF2803">
            <v>47.02854</v>
          </cell>
        </row>
        <row r="2804">
          <cell r="A2804" t="str">
            <v>BINGO - BASE3. High Value</v>
          </cell>
          <cell r="B2804" t="str">
            <v>Gas</v>
          </cell>
          <cell r="C2804" t="str">
            <v>3. High Value</v>
          </cell>
          <cell r="D2804" t="str">
            <v>BINGO - BASE</v>
          </cell>
          <cell r="E2804" t="str">
            <v>KAMPAR</v>
          </cell>
          <cell r="F2804" t="str">
            <v>X1. Discovery under Evaluation</v>
          </cell>
          <cell r="G2804" t="str">
            <v>PT PERTAMINA HULU ENERGI KAMPAR</v>
          </cell>
          <cell r="H2804">
            <v>2.06</v>
          </cell>
          <cell r="Q2804">
            <v>0.25215599999999999</v>
          </cell>
          <cell r="R2804">
            <v>736.87800000000004</v>
          </cell>
          <cell r="S2804">
            <v>0.75098390000000004</v>
          </cell>
          <cell r="T2804">
            <v>0.91766630000000005</v>
          </cell>
          <cell r="U2804">
            <v>128.05021344670254</v>
          </cell>
          <cell r="V2804">
            <v>0.17286705863647572</v>
          </cell>
          <cell r="W2804">
            <v>4.6391951219512196E-3</v>
          </cell>
          <cell r="AA2804">
            <v>45.274540000000002</v>
          </cell>
          <cell r="AB2804">
            <v>11.675990000000001</v>
          </cell>
          <cell r="AC2804">
            <v>0.74397219999999997</v>
          </cell>
          <cell r="AD2804">
            <v>1.5325827320000001</v>
          </cell>
          <cell r="AE2804">
            <v>2.0364170000000001E-2</v>
          </cell>
          <cell r="AF2804">
            <v>47.02854</v>
          </cell>
        </row>
        <row r="2805">
          <cell r="A2805" t="str">
            <v>PHASE 1 + 21. Low Value</v>
          </cell>
          <cell r="B2805" t="str">
            <v>Oil-Gas</v>
          </cell>
          <cell r="C2805" t="str">
            <v>1. Low Value</v>
          </cell>
          <cell r="D2805" t="str">
            <v>PHASE 1 + 2</v>
          </cell>
          <cell r="E2805" t="str">
            <v>SOUTH SUMATRA</v>
          </cell>
          <cell r="F2805" t="str">
            <v>E0. On Production</v>
          </cell>
          <cell r="G2805" t="str">
            <v>PT MEDCO E&amp;P INDONESIA</v>
          </cell>
          <cell r="H2805">
            <v>55.551000000000002</v>
          </cell>
          <cell r="Q2805">
            <v>0.29301870000000002</v>
          </cell>
          <cell r="R2805">
            <v>306.60579999999999</v>
          </cell>
          <cell r="S2805">
            <v>0.66479710000000003</v>
          </cell>
          <cell r="T2805">
            <v>0.84501139999999997</v>
          </cell>
          <cell r="U2805">
            <v>50.469312367597354</v>
          </cell>
          <cell r="V2805">
            <v>6.8133284166866245E-2</v>
          </cell>
          <cell r="W2805">
            <v>29.817062234567899</v>
          </cell>
          <cell r="X2805">
            <v>94.30540830641867</v>
          </cell>
          <cell r="Y2805">
            <v>7.8858756430156483</v>
          </cell>
          <cell r="Z2805">
            <v>16.051427997267051</v>
          </cell>
          <cell r="AA2805">
            <v>8.0060249999999993</v>
          </cell>
          <cell r="AB2805">
            <v>15.967919999999999</v>
          </cell>
          <cell r="AC2805">
            <v>0.54356439999999995</v>
          </cell>
          <cell r="AD2805">
            <v>30.195545984399999</v>
          </cell>
          <cell r="AE2805">
            <v>6.5882350000000001</v>
          </cell>
          <cell r="AF2805">
            <v>94.194779999999994</v>
          </cell>
        </row>
        <row r="2806">
          <cell r="A2806" t="str">
            <v>PHASE 1 + 22. Middle Value</v>
          </cell>
          <cell r="B2806" t="str">
            <v>Oil-Gas</v>
          </cell>
          <cell r="C2806" t="str">
            <v>2. Middle Value</v>
          </cell>
          <cell r="D2806" t="str">
            <v>PHASE 1 + 2</v>
          </cell>
          <cell r="E2806" t="str">
            <v>SOUTH SUMATRA</v>
          </cell>
          <cell r="F2806" t="str">
            <v>E0. On Production</v>
          </cell>
          <cell r="G2806" t="str">
            <v>PT MEDCO E&amp;P INDONESIA</v>
          </cell>
          <cell r="H2806">
            <v>55.551000000000002</v>
          </cell>
          <cell r="Q2806">
            <v>0.29301870000000002</v>
          </cell>
          <cell r="R2806">
            <v>306.60579999999999</v>
          </cell>
          <cell r="S2806">
            <v>0.66479710000000003</v>
          </cell>
          <cell r="T2806">
            <v>0.84501139999999997</v>
          </cell>
          <cell r="U2806">
            <v>50.469312367597354</v>
          </cell>
          <cell r="V2806">
            <v>6.8133284166866245E-2</v>
          </cell>
          <cell r="W2806">
            <v>29.817062234567899</v>
          </cell>
          <cell r="X2806">
            <v>94.30540830641867</v>
          </cell>
          <cell r="Y2806">
            <v>7.8858756430156483</v>
          </cell>
          <cell r="Z2806">
            <v>16.051427997267051</v>
          </cell>
          <cell r="AA2806">
            <v>8.0060249999999993</v>
          </cell>
          <cell r="AB2806">
            <v>15.967919999999999</v>
          </cell>
          <cell r="AC2806">
            <v>0.54356439999999995</v>
          </cell>
          <cell r="AD2806">
            <v>30.195545984399999</v>
          </cell>
          <cell r="AE2806">
            <v>6.5882350000000001</v>
          </cell>
          <cell r="AF2806">
            <v>94.194779999999994</v>
          </cell>
        </row>
        <row r="2807">
          <cell r="A2807" t="str">
            <v>PHASE 1 + 23. High Value</v>
          </cell>
          <cell r="B2807" t="str">
            <v>Oil-Gas</v>
          </cell>
          <cell r="C2807" t="str">
            <v>3. High Value</v>
          </cell>
          <cell r="D2807" t="str">
            <v>PHASE 1 + 2</v>
          </cell>
          <cell r="E2807" t="str">
            <v>SOUTH SUMATRA</v>
          </cell>
          <cell r="F2807" t="str">
            <v>E0. On Production</v>
          </cell>
          <cell r="G2807" t="str">
            <v>PT MEDCO E&amp;P INDONESIA</v>
          </cell>
          <cell r="H2807">
            <v>55.551000000000002</v>
          </cell>
          <cell r="Q2807">
            <v>0.29301870000000002</v>
          </cell>
          <cell r="R2807">
            <v>306.60579999999999</v>
          </cell>
          <cell r="S2807">
            <v>0.66479710000000003</v>
          </cell>
          <cell r="T2807">
            <v>0.84501139999999997</v>
          </cell>
          <cell r="U2807">
            <v>50.469312367597354</v>
          </cell>
          <cell r="V2807">
            <v>6.8133284166866245E-2</v>
          </cell>
          <cell r="W2807">
            <v>29.817062234567899</v>
          </cell>
          <cell r="X2807">
            <v>94.30540830641867</v>
          </cell>
          <cell r="Y2807">
            <v>7.8858756430156483</v>
          </cell>
          <cell r="Z2807">
            <v>16.051427997267051</v>
          </cell>
          <cell r="AA2807">
            <v>8.0060249999999993</v>
          </cell>
          <cell r="AB2807">
            <v>15.967919999999999</v>
          </cell>
          <cell r="AC2807">
            <v>0.54356439999999995</v>
          </cell>
          <cell r="AD2807">
            <v>30.195545984399999</v>
          </cell>
          <cell r="AE2807">
            <v>6.5882350000000001</v>
          </cell>
          <cell r="AF2807">
            <v>94.194779999999994</v>
          </cell>
        </row>
        <row r="2808">
          <cell r="A2808" t="str">
            <v>PHASE 31. Low Value</v>
          </cell>
          <cell r="B2808" t="str">
            <v>Oil-Gas</v>
          </cell>
          <cell r="C2808" t="str">
            <v>1. Low Value</v>
          </cell>
          <cell r="D2808" t="str">
            <v>PHASE 3</v>
          </cell>
          <cell r="E2808" t="str">
            <v>SOUTH SUMATRA</v>
          </cell>
          <cell r="F2808" t="str">
            <v>E0. On Production</v>
          </cell>
          <cell r="G2808" t="str">
            <v>PT MEDCO E&amp;P INDONESIA</v>
          </cell>
          <cell r="H2808">
            <v>55.551000000000002</v>
          </cell>
          <cell r="Q2808">
            <v>0.29301870000000002</v>
          </cell>
          <cell r="R2808">
            <v>306.60579999999999</v>
          </cell>
          <cell r="S2808">
            <v>0.66479710000000003</v>
          </cell>
          <cell r="T2808">
            <v>0.84501139999999997</v>
          </cell>
          <cell r="U2808">
            <v>50.469312367597354</v>
          </cell>
          <cell r="V2808">
            <v>6.8133284166866245E-2</v>
          </cell>
          <cell r="W2808">
            <v>29.817062234567899</v>
          </cell>
          <cell r="X2808">
            <v>94.30540830641867</v>
          </cell>
          <cell r="Y2808">
            <v>7.8858756430156483</v>
          </cell>
          <cell r="Z2808">
            <v>16.051427997267051</v>
          </cell>
          <cell r="AA2808">
            <v>8.0060249999999993</v>
          </cell>
          <cell r="AB2808">
            <v>15.967919999999999</v>
          </cell>
          <cell r="AC2808">
            <v>0.54356439999999995</v>
          </cell>
          <cell r="AD2808">
            <v>30.195545984399999</v>
          </cell>
          <cell r="AE2808">
            <v>6.5882350000000001</v>
          </cell>
          <cell r="AF2808">
            <v>94.194779999999994</v>
          </cell>
        </row>
        <row r="2809">
          <cell r="A2809" t="str">
            <v>PHASE 32. Middle Value</v>
          </cell>
          <cell r="B2809" t="str">
            <v>Oil-Gas</v>
          </cell>
          <cell r="C2809" t="str">
            <v>2. Middle Value</v>
          </cell>
          <cell r="D2809" t="str">
            <v>PHASE 3</v>
          </cell>
          <cell r="E2809" t="str">
            <v>SOUTH SUMATRA</v>
          </cell>
          <cell r="F2809" t="str">
            <v>E0. On Production</v>
          </cell>
          <cell r="G2809" t="str">
            <v>PT MEDCO E&amp;P INDONESIA</v>
          </cell>
          <cell r="H2809">
            <v>55.551000000000002</v>
          </cell>
          <cell r="Q2809">
            <v>0.29301870000000002</v>
          </cell>
          <cell r="R2809">
            <v>306.60579999999999</v>
          </cell>
          <cell r="S2809">
            <v>0.66479710000000003</v>
          </cell>
          <cell r="T2809">
            <v>0.84501139999999997</v>
          </cell>
          <cell r="U2809">
            <v>50.469312367597354</v>
          </cell>
          <cell r="V2809">
            <v>6.8133284166866245E-2</v>
          </cell>
          <cell r="W2809">
            <v>29.817062234567899</v>
          </cell>
          <cell r="X2809">
            <v>94.30540830641867</v>
          </cell>
          <cell r="Y2809">
            <v>7.8858756430156483</v>
          </cell>
          <cell r="Z2809">
            <v>16.051427997267051</v>
          </cell>
          <cell r="AA2809">
            <v>8.0060249999999993</v>
          </cell>
          <cell r="AB2809">
            <v>15.967919999999999</v>
          </cell>
          <cell r="AC2809">
            <v>0.54356439999999995</v>
          </cell>
          <cell r="AD2809">
            <v>30.195545984399999</v>
          </cell>
          <cell r="AE2809">
            <v>6.5882350000000001</v>
          </cell>
          <cell r="AF2809">
            <v>94.194779999999994</v>
          </cell>
        </row>
        <row r="2810">
          <cell r="A2810" t="str">
            <v>PHASE 33. High Value</v>
          </cell>
          <cell r="B2810" t="str">
            <v>Oil-Gas</v>
          </cell>
          <cell r="C2810" t="str">
            <v>3. High Value</v>
          </cell>
          <cell r="D2810" t="str">
            <v>PHASE 3</v>
          </cell>
          <cell r="E2810" t="str">
            <v>SOUTH SUMATRA</v>
          </cell>
          <cell r="F2810" t="str">
            <v>E0. On Production</v>
          </cell>
          <cell r="G2810" t="str">
            <v>PT MEDCO E&amp;P INDONESIA</v>
          </cell>
          <cell r="H2810">
            <v>55.551000000000002</v>
          </cell>
          <cell r="Q2810">
            <v>0.29301870000000002</v>
          </cell>
          <cell r="R2810">
            <v>306.60579999999999</v>
          </cell>
          <cell r="S2810">
            <v>0.66479710000000003</v>
          </cell>
          <cell r="T2810">
            <v>0.84501139999999997</v>
          </cell>
          <cell r="U2810">
            <v>50.469312367597354</v>
          </cell>
          <cell r="V2810">
            <v>6.8133284166866245E-2</v>
          </cell>
          <cell r="W2810">
            <v>29.817062234567899</v>
          </cell>
          <cell r="X2810">
            <v>94.30540830641867</v>
          </cell>
          <cell r="Y2810">
            <v>7.8858756430156483</v>
          </cell>
          <cell r="Z2810">
            <v>16.051427997267051</v>
          </cell>
          <cell r="AA2810">
            <v>8.0060249999999993</v>
          </cell>
          <cell r="AB2810">
            <v>15.967919999999999</v>
          </cell>
          <cell r="AC2810">
            <v>0.54356439999999995</v>
          </cell>
          <cell r="AD2810">
            <v>30.195545984399999</v>
          </cell>
          <cell r="AE2810">
            <v>6.5882350000000001</v>
          </cell>
          <cell r="AF2810">
            <v>94.194779999999994</v>
          </cell>
        </row>
        <row r="2811">
          <cell r="A2811" t="str">
            <v>PAMAGUAN-POFD1. Low Value</v>
          </cell>
          <cell r="B2811" t="str">
            <v>Oil-Gas</v>
          </cell>
          <cell r="C2811" t="str">
            <v>1. Low Value</v>
          </cell>
          <cell r="D2811" t="str">
            <v>PAMAGUAN-POFD</v>
          </cell>
          <cell r="E2811" t="str">
            <v>SANGA SANGA</v>
          </cell>
          <cell r="F2811" t="str">
            <v>E0. On Production</v>
          </cell>
          <cell r="G2811" t="str">
            <v>PT PERTAMINA HULU SANGA SANGA</v>
          </cell>
          <cell r="H2811">
            <v>249.54400000000001</v>
          </cell>
          <cell r="I2811">
            <v>0.94</v>
          </cell>
          <cell r="Q2811">
            <v>0.2626095</v>
          </cell>
          <cell r="R2811">
            <v>332.6764</v>
          </cell>
          <cell r="S2811">
            <v>0.59208550000000004</v>
          </cell>
          <cell r="T2811">
            <v>0.83829710000000002</v>
          </cell>
          <cell r="U2811">
            <v>43.362550161164428</v>
          </cell>
          <cell r="V2811">
            <v>5.8539195676211207E-2</v>
          </cell>
          <cell r="AA2811">
            <v>28.37762</v>
          </cell>
          <cell r="AB2811">
            <v>0.65606240000000005</v>
          </cell>
          <cell r="AC2811">
            <v>0.29276449999999998</v>
          </cell>
          <cell r="AD2811">
            <v>73.057624387999994</v>
          </cell>
          <cell r="AE2811">
            <v>23.81991</v>
          </cell>
          <cell r="AF2811">
            <v>1.045058</v>
          </cell>
        </row>
        <row r="2812">
          <cell r="A2812" t="str">
            <v>PAMAGUAN-POFD2. Middle Value</v>
          </cell>
          <cell r="B2812" t="str">
            <v>Oil-Gas</v>
          </cell>
          <cell r="C2812" t="str">
            <v>2. Middle Value</v>
          </cell>
          <cell r="D2812" t="str">
            <v>PAMAGUAN-POFD</v>
          </cell>
          <cell r="E2812" t="str">
            <v>SANGA SANGA</v>
          </cell>
          <cell r="F2812" t="str">
            <v>E0. On Production</v>
          </cell>
          <cell r="G2812" t="str">
            <v>PT PERTAMINA HULU SANGA SANGA</v>
          </cell>
          <cell r="H2812">
            <v>364</v>
          </cell>
          <cell r="I2812">
            <v>1.343</v>
          </cell>
          <cell r="Q2812">
            <v>0.2626095</v>
          </cell>
          <cell r="R2812">
            <v>332.6764</v>
          </cell>
          <cell r="S2812">
            <v>0.59208550000000004</v>
          </cell>
          <cell r="T2812">
            <v>0.83829710000000002</v>
          </cell>
          <cell r="U2812">
            <v>43.362550161164428</v>
          </cell>
          <cell r="V2812">
            <v>5.8539195676211207E-2</v>
          </cell>
          <cell r="AA2812">
            <v>28.37762</v>
          </cell>
          <cell r="AB2812">
            <v>0.65606240000000005</v>
          </cell>
          <cell r="AC2812">
            <v>0.29276449999999998</v>
          </cell>
          <cell r="AD2812">
            <v>106.566278</v>
          </cell>
          <cell r="AE2812">
            <v>23.81991</v>
          </cell>
          <cell r="AF2812">
            <v>1.045058</v>
          </cell>
        </row>
        <row r="2813">
          <cell r="A2813" t="str">
            <v>PAMAGUAN-POFD3. High Value</v>
          </cell>
          <cell r="B2813" t="str">
            <v>Oil-Gas</v>
          </cell>
          <cell r="C2813" t="str">
            <v>3. High Value</v>
          </cell>
          <cell r="D2813" t="str">
            <v>PAMAGUAN-POFD</v>
          </cell>
          <cell r="E2813" t="str">
            <v>SANGA SANGA</v>
          </cell>
          <cell r="F2813" t="str">
            <v>E0. On Production</v>
          </cell>
          <cell r="G2813" t="str">
            <v>PT PERTAMINA HULU SANGA SANGA</v>
          </cell>
          <cell r="H2813">
            <v>398</v>
          </cell>
          <cell r="I2813">
            <v>1.478</v>
          </cell>
          <cell r="Q2813">
            <v>0.2626095</v>
          </cell>
          <cell r="R2813">
            <v>332.6764</v>
          </cell>
          <cell r="S2813">
            <v>0.59208550000000004</v>
          </cell>
          <cell r="T2813">
            <v>0.83829710000000002</v>
          </cell>
          <cell r="U2813">
            <v>43.362550161164428</v>
          </cell>
          <cell r="V2813">
            <v>5.8539195676211207E-2</v>
          </cell>
          <cell r="AA2813">
            <v>28.37762</v>
          </cell>
          <cell r="AB2813">
            <v>0.65606240000000005</v>
          </cell>
          <cell r="AC2813">
            <v>0.29276449999999998</v>
          </cell>
          <cell r="AD2813">
            <v>116.52027099999999</v>
          </cell>
          <cell r="AE2813">
            <v>23.81991</v>
          </cell>
          <cell r="AF2813">
            <v>1.045058</v>
          </cell>
        </row>
        <row r="2814">
          <cell r="A2814" t="str">
            <v>LAMARU-POP1. Low Value</v>
          </cell>
          <cell r="B2814" t="str">
            <v>Gas</v>
          </cell>
          <cell r="C2814" t="str">
            <v>1. Low Value</v>
          </cell>
          <cell r="D2814" t="str">
            <v>LAMARU-POP</v>
          </cell>
          <cell r="E2814" t="str">
            <v>SANGA SANGA</v>
          </cell>
          <cell r="F2814" t="str">
            <v>E5. Development Unclarified</v>
          </cell>
          <cell r="G2814" t="str">
            <v>PT PERTAMINA HULU SANGA SANGA</v>
          </cell>
          <cell r="H2814">
            <v>1.5</v>
          </cell>
          <cell r="Q2814">
            <v>0.35161720000000002</v>
          </cell>
          <cell r="R2814">
            <v>884.4135</v>
          </cell>
          <cell r="S2814">
            <v>0.62785630000000003</v>
          </cell>
          <cell r="T2814">
            <v>0.77466740000000001</v>
          </cell>
          <cell r="U2814">
            <v>151.25195991200357</v>
          </cell>
          <cell r="V2814">
            <v>0.204189284181654</v>
          </cell>
          <cell r="AA2814">
            <v>33.50779</v>
          </cell>
          <cell r="AB2814">
            <v>3.9857230000000001</v>
          </cell>
          <cell r="AC2814">
            <v>0.63622610000000002</v>
          </cell>
          <cell r="AD2814">
            <v>0.95433915000000002</v>
          </cell>
          <cell r="AE2814">
            <v>22.057680000000001</v>
          </cell>
          <cell r="AF2814">
            <v>177.387</v>
          </cell>
        </row>
        <row r="2815">
          <cell r="A2815" t="str">
            <v>LAMARU-POP2. Middle Value</v>
          </cell>
          <cell r="B2815" t="str">
            <v>Gas</v>
          </cell>
          <cell r="C2815" t="str">
            <v>2. Middle Value</v>
          </cell>
          <cell r="D2815" t="str">
            <v>LAMARU-POP</v>
          </cell>
          <cell r="E2815" t="str">
            <v>SANGA SANGA</v>
          </cell>
          <cell r="F2815" t="str">
            <v>E5. Development Unclarified</v>
          </cell>
          <cell r="G2815" t="str">
            <v>PT PERTAMINA HULU SANGA SANGA</v>
          </cell>
          <cell r="H2815">
            <v>2.4</v>
          </cell>
          <cell r="Q2815">
            <v>0.35161720000000002</v>
          </cell>
          <cell r="R2815">
            <v>884.4135</v>
          </cell>
          <cell r="S2815">
            <v>0.62785630000000003</v>
          </cell>
          <cell r="T2815">
            <v>0.77466740000000001</v>
          </cell>
          <cell r="U2815">
            <v>151.25195991200357</v>
          </cell>
          <cell r="V2815">
            <v>0.204189284181654</v>
          </cell>
          <cell r="AA2815">
            <v>33.50779</v>
          </cell>
          <cell r="AB2815">
            <v>3.9857230000000001</v>
          </cell>
          <cell r="AC2815">
            <v>0.63622610000000002</v>
          </cell>
          <cell r="AD2815">
            <v>1.5269426399999999</v>
          </cell>
          <cell r="AE2815">
            <v>22.057680000000001</v>
          </cell>
          <cell r="AF2815">
            <v>177.387</v>
          </cell>
        </row>
        <row r="2816">
          <cell r="A2816" t="str">
            <v>LAMARU-POP3. High Value</v>
          </cell>
          <cell r="B2816" t="str">
            <v>Gas</v>
          </cell>
          <cell r="C2816" t="str">
            <v>3. High Value</v>
          </cell>
          <cell r="D2816" t="str">
            <v>LAMARU-POP</v>
          </cell>
          <cell r="E2816" t="str">
            <v>SANGA SANGA</v>
          </cell>
          <cell r="F2816" t="str">
            <v>E5. Development Unclarified</v>
          </cell>
          <cell r="G2816" t="str">
            <v>PT PERTAMINA HULU SANGA SANGA</v>
          </cell>
          <cell r="H2816">
            <v>3.8</v>
          </cell>
          <cell r="Q2816">
            <v>0.35161720000000002</v>
          </cell>
          <cell r="R2816">
            <v>884.4135</v>
          </cell>
          <cell r="S2816">
            <v>0.62785630000000003</v>
          </cell>
          <cell r="T2816">
            <v>0.77466740000000001</v>
          </cell>
          <cell r="U2816">
            <v>151.25195991200357</v>
          </cell>
          <cell r="V2816">
            <v>0.204189284181654</v>
          </cell>
          <cell r="AA2816">
            <v>33.50779</v>
          </cell>
          <cell r="AB2816">
            <v>3.9857230000000001</v>
          </cell>
          <cell r="AC2816">
            <v>0.63622610000000002</v>
          </cell>
          <cell r="AD2816">
            <v>2.4176591799999998</v>
          </cell>
          <cell r="AE2816">
            <v>22.057680000000001</v>
          </cell>
          <cell r="AF2816">
            <v>177.387</v>
          </cell>
        </row>
        <row r="2817">
          <cell r="A2817" t="str">
            <v>MUTIARA-BASE1. Low Value</v>
          </cell>
          <cell r="B2817" t="str">
            <v>Oil-Gas</v>
          </cell>
          <cell r="C2817" t="str">
            <v>1. Low Value</v>
          </cell>
          <cell r="D2817" t="str">
            <v>MUTIARA-BASE</v>
          </cell>
          <cell r="E2817" t="str">
            <v>SANGA SANGA</v>
          </cell>
          <cell r="F2817" t="str">
            <v>E0. On Production</v>
          </cell>
          <cell r="G2817" t="str">
            <v>PT PERTAMINA HULU SANGA SANGA</v>
          </cell>
          <cell r="H2817">
            <v>1780.1310000000001</v>
          </cell>
          <cell r="I2817">
            <v>1.75</v>
          </cell>
          <cell r="Q2817">
            <v>0.28514020000000001</v>
          </cell>
          <cell r="R2817">
            <v>41.201270000000001</v>
          </cell>
          <cell r="S2817">
            <v>0.60942209999999997</v>
          </cell>
          <cell r="T2817">
            <v>0.83979009999999998</v>
          </cell>
          <cell r="U2817">
            <v>6.0125403356689269</v>
          </cell>
          <cell r="V2817">
            <v>8.1168951990296043E-3</v>
          </cell>
          <cell r="AA2817">
            <v>1.239843</v>
          </cell>
          <cell r="AB2817">
            <v>50.487699999999997</v>
          </cell>
          <cell r="AC2817">
            <v>0.34721829999999998</v>
          </cell>
          <cell r="AD2817">
            <v>618.09405959729997</v>
          </cell>
          <cell r="AE2817">
            <v>18.118099999999998</v>
          </cell>
          <cell r="AF2817">
            <v>169.6292</v>
          </cell>
        </row>
        <row r="2818">
          <cell r="A2818" t="str">
            <v>MUTIARA-BASE2. Middle Value</v>
          </cell>
          <cell r="B2818" t="str">
            <v>Oil-Gas</v>
          </cell>
          <cell r="C2818" t="str">
            <v>2. Middle Value</v>
          </cell>
          <cell r="D2818" t="str">
            <v>MUTIARA-BASE</v>
          </cell>
          <cell r="E2818" t="str">
            <v>SANGA SANGA</v>
          </cell>
          <cell r="F2818" t="str">
            <v>E0. On Production</v>
          </cell>
          <cell r="G2818" t="str">
            <v>PT PERTAMINA HULU SANGA SANGA</v>
          </cell>
          <cell r="H2818">
            <v>2541</v>
          </cell>
          <cell r="I2818">
            <v>2.0579999999999998</v>
          </cell>
          <cell r="Q2818">
            <v>0.28514020000000001</v>
          </cell>
          <cell r="R2818">
            <v>41.201270000000001</v>
          </cell>
          <cell r="S2818">
            <v>0.60942209999999997</v>
          </cell>
          <cell r="T2818">
            <v>0.83979009999999998</v>
          </cell>
          <cell r="U2818">
            <v>6.0125403356689269</v>
          </cell>
          <cell r="V2818">
            <v>8.1168951990296043E-3</v>
          </cell>
          <cell r="AA2818">
            <v>1.239843</v>
          </cell>
          <cell r="AB2818">
            <v>50.487699999999997</v>
          </cell>
          <cell r="AC2818">
            <v>0.34721829999999998</v>
          </cell>
          <cell r="AD2818">
            <v>882.2817002999999</v>
          </cell>
          <cell r="AE2818">
            <v>18.118099999999998</v>
          </cell>
          <cell r="AF2818">
            <v>169.6292</v>
          </cell>
        </row>
        <row r="2819">
          <cell r="A2819" t="str">
            <v>MUTIARA-BASE3. High Value</v>
          </cell>
          <cell r="B2819" t="str">
            <v>Oil-Gas</v>
          </cell>
          <cell r="C2819" t="str">
            <v>3. High Value</v>
          </cell>
          <cell r="D2819" t="str">
            <v>MUTIARA-BASE</v>
          </cell>
          <cell r="E2819" t="str">
            <v>SANGA SANGA</v>
          </cell>
          <cell r="F2819" t="str">
            <v>E0. On Production</v>
          </cell>
          <cell r="G2819" t="str">
            <v>PT PERTAMINA HULU SANGA SANGA</v>
          </cell>
          <cell r="H2819">
            <v>2676</v>
          </cell>
          <cell r="I2819">
            <v>2.1619999999999999</v>
          </cell>
          <cell r="Q2819">
            <v>0.28514020000000001</v>
          </cell>
          <cell r="R2819">
            <v>41.201270000000001</v>
          </cell>
          <cell r="S2819">
            <v>0.60942209999999997</v>
          </cell>
          <cell r="T2819">
            <v>0.83979009999999998</v>
          </cell>
          <cell r="U2819">
            <v>6.0125403356689269</v>
          </cell>
          <cell r="V2819">
            <v>8.1168951990296043E-3</v>
          </cell>
          <cell r="AA2819">
            <v>1.239843</v>
          </cell>
          <cell r="AB2819">
            <v>50.487699999999997</v>
          </cell>
          <cell r="AC2819">
            <v>0.34721829999999998</v>
          </cell>
          <cell r="AD2819">
            <v>929.15617079999993</v>
          </cell>
          <cell r="AE2819">
            <v>18.118099999999998</v>
          </cell>
          <cell r="AF2819">
            <v>169.6292</v>
          </cell>
        </row>
        <row r="2820">
          <cell r="A2820" t="str">
            <v>MUTIARA-POFD1. Low Value</v>
          </cell>
          <cell r="B2820" t="str">
            <v>Oil-Gas</v>
          </cell>
          <cell r="C2820" t="str">
            <v>1. Low Value</v>
          </cell>
          <cell r="D2820" t="str">
            <v>MUTIARA-POFD</v>
          </cell>
          <cell r="E2820" t="str">
            <v>SANGA SANGA</v>
          </cell>
          <cell r="F2820" t="str">
            <v>E0. On Production</v>
          </cell>
          <cell r="G2820" t="str">
            <v>PT PERTAMINA HULU SANGA SANGA</v>
          </cell>
          <cell r="H2820">
            <v>1780.1310000000001</v>
          </cell>
          <cell r="I2820">
            <v>3.4670000000000001</v>
          </cell>
          <cell r="Q2820">
            <v>0.28514020000000001</v>
          </cell>
          <cell r="R2820">
            <v>41.201270000000001</v>
          </cell>
          <cell r="S2820">
            <v>0.60942209999999997</v>
          </cell>
          <cell r="T2820">
            <v>0.83979009999999998</v>
          </cell>
          <cell r="U2820">
            <v>6.0125403356689269</v>
          </cell>
          <cell r="V2820">
            <v>8.1168951990296043E-3</v>
          </cell>
          <cell r="AA2820">
            <v>1.239843</v>
          </cell>
          <cell r="AB2820">
            <v>50.487699999999997</v>
          </cell>
          <cell r="AC2820">
            <v>0.34721829999999998</v>
          </cell>
          <cell r="AD2820">
            <v>618.09405959729997</v>
          </cell>
          <cell r="AE2820">
            <v>18.118099999999998</v>
          </cell>
          <cell r="AF2820">
            <v>169.6292</v>
          </cell>
        </row>
        <row r="2821">
          <cell r="A2821" t="str">
            <v>MUTIARA-POFD2. Middle Value</v>
          </cell>
          <cell r="B2821" t="str">
            <v>Oil-Gas</v>
          </cell>
          <cell r="C2821" t="str">
            <v>2. Middle Value</v>
          </cell>
          <cell r="D2821" t="str">
            <v>MUTIARA-POFD</v>
          </cell>
          <cell r="E2821" t="str">
            <v>SANGA SANGA</v>
          </cell>
          <cell r="F2821" t="str">
            <v>E0. On Production</v>
          </cell>
          <cell r="G2821" t="str">
            <v>PT PERTAMINA HULU SANGA SANGA</v>
          </cell>
          <cell r="H2821">
            <v>2541</v>
          </cell>
          <cell r="I2821">
            <v>4.9550000000000001</v>
          </cell>
          <cell r="Q2821">
            <v>0.28514020000000001</v>
          </cell>
          <cell r="R2821">
            <v>41.201270000000001</v>
          </cell>
          <cell r="S2821">
            <v>0.60942209999999997</v>
          </cell>
          <cell r="T2821">
            <v>0.83979009999999998</v>
          </cell>
          <cell r="U2821">
            <v>6.0125403356689269</v>
          </cell>
          <cell r="V2821">
            <v>8.1168951990296043E-3</v>
          </cell>
          <cell r="AA2821">
            <v>1.239843</v>
          </cell>
          <cell r="AB2821">
            <v>50.487699999999997</v>
          </cell>
          <cell r="AC2821">
            <v>0.34721829999999998</v>
          </cell>
          <cell r="AD2821">
            <v>882.2817002999999</v>
          </cell>
          <cell r="AE2821">
            <v>18.118099999999998</v>
          </cell>
          <cell r="AF2821">
            <v>169.6292</v>
          </cell>
        </row>
        <row r="2822">
          <cell r="A2822" t="str">
            <v>MUTIARA-POFD3. High Value</v>
          </cell>
          <cell r="B2822" t="str">
            <v>Oil-Gas</v>
          </cell>
          <cell r="C2822" t="str">
            <v>3. High Value</v>
          </cell>
          <cell r="D2822" t="str">
            <v>MUTIARA-POFD</v>
          </cell>
          <cell r="E2822" t="str">
            <v>SANGA SANGA</v>
          </cell>
          <cell r="F2822" t="str">
            <v>E0. On Production</v>
          </cell>
          <cell r="G2822" t="str">
            <v>PT PERTAMINA HULU SANGA SANGA</v>
          </cell>
          <cell r="H2822">
            <v>2676</v>
          </cell>
          <cell r="I2822">
            <v>5.4480000000000004</v>
          </cell>
          <cell r="Q2822">
            <v>0.28514020000000001</v>
          </cell>
          <cell r="R2822">
            <v>41.201270000000001</v>
          </cell>
          <cell r="S2822">
            <v>0.60942209999999997</v>
          </cell>
          <cell r="T2822">
            <v>0.83979009999999998</v>
          </cell>
          <cell r="U2822">
            <v>6.0125403356689269</v>
          </cell>
          <cell r="V2822">
            <v>8.1168951990296043E-3</v>
          </cell>
          <cell r="AA2822">
            <v>1.239843</v>
          </cell>
          <cell r="AB2822">
            <v>50.487699999999997</v>
          </cell>
          <cell r="AC2822">
            <v>0.34721829999999998</v>
          </cell>
          <cell r="AD2822">
            <v>929.15617079999993</v>
          </cell>
          <cell r="AE2822">
            <v>18.118099999999998</v>
          </cell>
          <cell r="AF2822">
            <v>169.6292</v>
          </cell>
        </row>
        <row r="2823">
          <cell r="A2823" t="str">
            <v>MUTIARA-OPLL1. Low Value</v>
          </cell>
          <cell r="B2823" t="str">
            <v>Oil-Gas</v>
          </cell>
          <cell r="C2823" t="str">
            <v>1. Low Value</v>
          </cell>
          <cell r="D2823" t="str">
            <v>MUTIARA-OPLL</v>
          </cell>
          <cell r="E2823" t="str">
            <v>SANGA SANGA</v>
          </cell>
          <cell r="F2823" t="str">
            <v>E6. Further Development</v>
          </cell>
          <cell r="G2823" t="str">
            <v>PT PERTAMINA HULU SANGA SANGA</v>
          </cell>
          <cell r="H2823">
            <v>1780.1310000000001</v>
          </cell>
          <cell r="Q2823">
            <v>0.28514020000000001</v>
          </cell>
          <cell r="R2823">
            <v>41.201270000000001</v>
          </cell>
          <cell r="S2823">
            <v>0.60942209999999997</v>
          </cell>
          <cell r="T2823">
            <v>0.83979009999999998</v>
          </cell>
          <cell r="U2823">
            <v>6.0125403356689269</v>
          </cell>
          <cell r="V2823">
            <v>8.1168951990296043E-3</v>
          </cell>
          <cell r="AA2823">
            <v>1.239843</v>
          </cell>
          <cell r="AB2823">
            <v>50.487699999999997</v>
          </cell>
          <cell r="AC2823">
            <v>0.34721829999999998</v>
          </cell>
          <cell r="AD2823">
            <v>618.09405959729997</v>
          </cell>
          <cell r="AE2823">
            <v>18.118099999999998</v>
          </cell>
          <cell r="AF2823">
            <v>169.6292</v>
          </cell>
        </row>
        <row r="2824">
          <cell r="A2824" t="str">
            <v>MUTIARA-OPLL2. Middle Value</v>
          </cell>
          <cell r="B2824" t="str">
            <v>Oil-Gas</v>
          </cell>
          <cell r="C2824" t="str">
            <v>2. Middle Value</v>
          </cell>
          <cell r="D2824" t="str">
            <v>MUTIARA-OPLL</v>
          </cell>
          <cell r="E2824" t="str">
            <v>SANGA SANGA</v>
          </cell>
          <cell r="F2824" t="str">
            <v>E6. Further Development</v>
          </cell>
          <cell r="G2824" t="str">
            <v>PT PERTAMINA HULU SANGA SANGA</v>
          </cell>
          <cell r="H2824">
            <v>2541</v>
          </cell>
          <cell r="Q2824">
            <v>0.28514020000000001</v>
          </cell>
          <cell r="R2824">
            <v>41.201270000000001</v>
          </cell>
          <cell r="S2824">
            <v>0.60942209999999997</v>
          </cell>
          <cell r="T2824">
            <v>0.83979009999999998</v>
          </cell>
          <cell r="U2824">
            <v>6.0125403356689269</v>
          </cell>
          <cell r="V2824">
            <v>8.1168951990296043E-3</v>
          </cell>
          <cell r="AA2824">
            <v>1.239843</v>
          </cell>
          <cell r="AB2824">
            <v>50.487699999999997</v>
          </cell>
          <cell r="AC2824">
            <v>0.34721829999999998</v>
          </cell>
          <cell r="AD2824">
            <v>882.2817002999999</v>
          </cell>
          <cell r="AE2824">
            <v>18.118099999999998</v>
          </cell>
          <cell r="AF2824">
            <v>169.6292</v>
          </cell>
        </row>
        <row r="2825">
          <cell r="A2825" t="str">
            <v>MUTIARA-OPLL3. High Value</v>
          </cell>
          <cell r="B2825" t="str">
            <v>Oil-Gas</v>
          </cell>
          <cell r="C2825" t="str">
            <v>3. High Value</v>
          </cell>
          <cell r="D2825" t="str">
            <v>MUTIARA-OPLL</v>
          </cell>
          <cell r="E2825" t="str">
            <v>SANGA SANGA</v>
          </cell>
          <cell r="F2825" t="str">
            <v>E6. Further Development</v>
          </cell>
          <cell r="G2825" t="str">
            <v>PT PERTAMINA HULU SANGA SANGA</v>
          </cell>
          <cell r="H2825">
            <v>2676</v>
          </cell>
          <cell r="Q2825">
            <v>0.28514020000000001</v>
          </cell>
          <cell r="R2825">
            <v>41.201270000000001</v>
          </cell>
          <cell r="S2825">
            <v>0.60942209999999997</v>
          </cell>
          <cell r="T2825">
            <v>0.83979009999999998</v>
          </cell>
          <cell r="U2825">
            <v>6.0125403356689269</v>
          </cell>
          <cell r="V2825">
            <v>8.1168951990296043E-3</v>
          </cell>
          <cell r="AA2825">
            <v>1.239843</v>
          </cell>
          <cell r="AB2825">
            <v>50.487699999999997</v>
          </cell>
          <cell r="AC2825">
            <v>0.34721829999999998</v>
          </cell>
          <cell r="AD2825">
            <v>929.15617079999993</v>
          </cell>
          <cell r="AE2825">
            <v>18.118099999999998</v>
          </cell>
          <cell r="AF2825">
            <v>169.6292</v>
          </cell>
        </row>
        <row r="2826">
          <cell r="A2826" t="str">
            <v>SKN - CONTIGENT1. Low Value</v>
          </cell>
          <cell r="B2826" t="str">
            <v>Gas</v>
          </cell>
          <cell r="C2826" t="str">
            <v>1. Low Value</v>
          </cell>
          <cell r="D2826" t="str">
            <v>SKN - CONTIGENT</v>
          </cell>
          <cell r="E2826" t="str">
            <v>JAMBI MERANG</v>
          </cell>
          <cell r="F2826" t="str">
            <v>E4. Production Pending</v>
          </cell>
          <cell r="G2826" t="str">
            <v>PT PERTAMINA HULU ENERGI JAMBI MERANG</v>
          </cell>
          <cell r="H2826">
            <v>1009.93</v>
          </cell>
          <cell r="Q2826">
            <v>0.28830040000000001</v>
          </cell>
          <cell r="R2826">
            <v>3978.549</v>
          </cell>
          <cell r="S2826">
            <v>0.7396817</v>
          </cell>
          <cell r="T2826">
            <v>0.84501139999999997</v>
          </cell>
          <cell r="U2826">
            <v>716.93106405177605</v>
          </cell>
          <cell r="V2826">
            <v>0.96785285203240523</v>
          </cell>
          <cell r="AA2826">
            <v>230.37219999999999</v>
          </cell>
          <cell r="AB2826">
            <v>36.86562</v>
          </cell>
          <cell r="AC2826">
            <v>0.63311300000000004</v>
          </cell>
          <cell r="AD2826">
            <v>639.39981208999995</v>
          </cell>
          <cell r="AE2826">
            <v>759.70939999999996</v>
          </cell>
          <cell r="AF2826">
            <v>212.93790000000001</v>
          </cell>
        </row>
        <row r="2827">
          <cell r="A2827" t="str">
            <v>SKN - CONTIGENT2. Middle Value</v>
          </cell>
          <cell r="B2827" t="str">
            <v>Gas</v>
          </cell>
          <cell r="C2827" t="str">
            <v>2. Middle Value</v>
          </cell>
          <cell r="D2827" t="str">
            <v>SKN - CONTIGENT</v>
          </cell>
          <cell r="E2827" t="str">
            <v>JAMBI MERANG</v>
          </cell>
          <cell r="F2827" t="str">
            <v>E4. Production Pending</v>
          </cell>
          <cell r="G2827" t="str">
            <v>PT PERTAMINA HULU ENERGI JAMBI MERANG</v>
          </cell>
          <cell r="H2827">
            <v>1009.93</v>
          </cell>
          <cell r="Q2827">
            <v>0.28830040000000001</v>
          </cell>
          <cell r="R2827">
            <v>3978.549</v>
          </cell>
          <cell r="S2827">
            <v>0.7396817</v>
          </cell>
          <cell r="T2827">
            <v>0.84501139999999997</v>
          </cell>
          <cell r="U2827">
            <v>716.93106405177605</v>
          </cell>
          <cell r="V2827">
            <v>0.96785285203240523</v>
          </cell>
          <cell r="AA2827">
            <v>230.37219999999999</v>
          </cell>
          <cell r="AB2827">
            <v>36.86562</v>
          </cell>
          <cell r="AC2827">
            <v>0.63311300000000004</v>
          </cell>
          <cell r="AD2827">
            <v>639.39981208999995</v>
          </cell>
          <cell r="AE2827">
            <v>759.70939999999996</v>
          </cell>
          <cell r="AF2827">
            <v>212.93790000000001</v>
          </cell>
        </row>
        <row r="2828">
          <cell r="A2828" t="str">
            <v>SKN - CONTIGENT3. High Value</v>
          </cell>
          <cell r="B2828" t="str">
            <v>Gas</v>
          </cell>
          <cell r="C2828" t="str">
            <v>3. High Value</v>
          </cell>
          <cell r="D2828" t="str">
            <v>SKN - CONTIGENT</v>
          </cell>
          <cell r="E2828" t="str">
            <v>JAMBI MERANG</v>
          </cell>
          <cell r="F2828" t="str">
            <v>E4. Production Pending</v>
          </cell>
          <cell r="G2828" t="str">
            <v>PT PERTAMINA HULU ENERGI JAMBI MERANG</v>
          </cell>
          <cell r="H2828">
            <v>1009.93</v>
          </cell>
          <cell r="Q2828">
            <v>0.28830040000000001</v>
          </cell>
          <cell r="R2828">
            <v>3978.549</v>
          </cell>
          <cell r="S2828">
            <v>0.7396817</v>
          </cell>
          <cell r="T2828">
            <v>0.84501139999999997</v>
          </cell>
          <cell r="U2828">
            <v>716.93106405177605</v>
          </cell>
          <cell r="V2828">
            <v>0.96785285203240523</v>
          </cell>
          <cell r="AA2828">
            <v>230.37219999999999</v>
          </cell>
          <cell r="AB2828">
            <v>36.86562</v>
          </cell>
          <cell r="AC2828">
            <v>0.63311300000000004</v>
          </cell>
          <cell r="AD2828">
            <v>639.39981208999995</v>
          </cell>
          <cell r="AE2828">
            <v>759.70939999999996</v>
          </cell>
          <cell r="AF2828">
            <v>212.93790000000001</v>
          </cell>
        </row>
        <row r="2829">
          <cell r="A2829" t="str">
            <v>PULAU GADING EAST-1 - BASE1. Low Value</v>
          </cell>
          <cell r="B2829" t="str">
            <v>Gas</v>
          </cell>
          <cell r="C2829" t="str">
            <v>1. Low Value</v>
          </cell>
          <cell r="D2829" t="str">
            <v>PULAU GADING EAST-1 - BASE</v>
          </cell>
          <cell r="E2829" t="str">
            <v>JAMBI MERANG</v>
          </cell>
          <cell r="F2829" t="str">
            <v>X1. Discovery under Evaluation</v>
          </cell>
          <cell r="G2829" t="str">
            <v>PT PERTAMINA HULU ENERGI JAMBI MERANG</v>
          </cell>
          <cell r="H2829">
            <v>5</v>
          </cell>
          <cell r="Q2829">
            <v>0.31881739999999997</v>
          </cell>
          <cell r="R2829">
            <v>160.48609999999999</v>
          </cell>
          <cell r="S2829">
            <v>0.6991754</v>
          </cell>
          <cell r="T2829">
            <v>0.77465340000000005</v>
          </cell>
          <cell r="U2829">
            <v>27.712327956831814</v>
          </cell>
          <cell r="V2829">
            <v>3.7411484861451072E-2</v>
          </cell>
          <cell r="AA2829">
            <v>51.76887</v>
          </cell>
          <cell r="AB2829">
            <v>15.61482</v>
          </cell>
          <cell r="AC2829">
            <v>0.80415950000000003</v>
          </cell>
          <cell r="AD2829">
            <v>4.0207975000000005</v>
          </cell>
          <cell r="AE2829">
            <v>7.6780710000000001</v>
          </cell>
          <cell r="AF2829">
            <v>155.78700000000001</v>
          </cell>
        </row>
        <row r="2830">
          <cell r="A2830" t="str">
            <v>PULAU GADING EAST-1 - BASE2. Middle Value</v>
          </cell>
          <cell r="B2830" t="str">
            <v>Gas</v>
          </cell>
          <cell r="C2830" t="str">
            <v>2. Middle Value</v>
          </cell>
          <cell r="D2830" t="str">
            <v>PULAU GADING EAST-1 - BASE</v>
          </cell>
          <cell r="E2830" t="str">
            <v>JAMBI MERANG</v>
          </cell>
          <cell r="F2830" t="str">
            <v>X1. Discovery under Evaluation</v>
          </cell>
          <cell r="G2830" t="str">
            <v>PT PERTAMINA HULU ENERGI JAMBI MERANG</v>
          </cell>
          <cell r="H2830">
            <v>16</v>
          </cell>
          <cell r="Q2830">
            <v>0.31881739999999997</v>
          </cell>
          <cell r="R2830">
            <v>160.48609999999999</v>
          </cell>
          <cell r="S2830">
            <v>0.6991754</v>
          </cell>
          <cell r="T2830">
            <v>0.77465340000000005</v>
          </cell>
          <cell r="U2830">
            <v>27.712327956831814</v>
          </cell>
          <cell r="V2830">
            <v>3.7411484861451072E-2</v>
          </cell>
          <cell r="AA2830">
            <v>51.76887</v>
          </cell>
          <cell r="AB2830">
            <v>15.61482</v>
          </cell>
          <cell r="AC2830">
            <v>0.80415950000000003</v>
          </cell>
          <cell r="AD2830">
            <v>12.866552</v>
          </cell>
          <cell r="AE2830">
            <v>7.6780710000000001</v>
          </cell>
          <cell r="AF2830">
            <v>155.78700000000001</v>
          </cell>
        </row>
        <row r="2831">
          <cell r="A2831" t="str">
            <v>PULAU GADING EAST-1 - BASE3. High Value</v>
          </cell>
          <cell r="B2831" t="str">
            <v>Gas</v>
          </cell>
          <cell r="C2831" t="str">
            <v>3. High Value</v>
          </cell>
          <cell r="D2831" t="str">
            <v>PULAU GADING EAST-1 - BASE</v>
          </cell>
          <cell r="E2831" t="str">
            <v>JAMBI MERANG</v>
          </cell>
          <cell r="F2831" t="str">
            <v>X1. Discovery under Evaluation</v>
          </cell>
          <cell r="G2831" t="str">
            <v>PT PERTAMINA HULU ENERGI JAMBI MERANG</v>
          </cell>
          <cell r="H2831">
            <v>26</v>
          </cell>
          <cell r="Q2831">
            <v>0.31881739999999997</v>
          </cell>
          <cell r="R2831">
            <v>160.48609999999999</v>
          </cell>
          <cell r="S2831">
            <v>0.6991754</v>
          </cell>
          <cell r="T2831">
            <v>0.77465340000000005</v>
          </cell>
          <cell r="U2831">
            <v>27.712327956831814</v>
          </cell>
          <cell r="V2831">
            <v>3.7411484861451072E-2</v>
          </cell>
          <cell r="AA2831">
            <v>51.76887</v>
          </cell>
          <cell r="AB2831">
            <v>15.61482</v>
          </cell>
          <cell r="AC2831">
            <v>0.80415950000000003</v>
          </cell>
          <cell r="AD2831">
            <v>20.908147</v>
          </cell>
          <cell r="AE2831">
            <v>7.6780710000000001</v>
          </cell>
          <cell r="AF2831">
            <v>155.78700000000001</v>
          </cell>
        </row>
        <row r="2832">
          <cell r="A2832" t="str">
            <v>SUKAJAYA - BASE1. Low Value</v>
          </cell>
          <cell r="B2832" t="str">
            <v>Gas</v>
          </cell>
          <cell r="C2832" t="str">
            <v>1. Low Value</v>
          </cell>
          <cell r="D2832" t="str">
            <v>SUKAJAYA - BASE</v>
          </cell>
          <cell r="E2832" t="str">
            <v>JAMBI MERANG</v>
          </cell>
          <cell r="F2832" t="str">
            <v>X1. Discovery under Evaluation</v>
          </cell>
          <cell r="G2832" t="str">
            <v>PT PERTAMINA HULU ENERGI JAMBI MERANG</v>
          </cell>
          <cell r="H2832">
            <v>1.3</v>
          </cell>
          <cell r="Q2832">
            <v>0.34509119999999999</v>
          </cell>
          <cell r="R2832">
            <v>97.267650000000003</v>
          </cell>
          <cell r="S2832">
            <v>0.6991754</v>
          </cell>
          <cell r="T2832">
            <v>0.77466740000000001</v>
          </cell>
          <cell r="U2832">
            <v>18.180412288253077</v>
          </cell>
          <cell r="V2832">
            <v>2.4543453013273205E-2</v>
          </cell>
          <cell r="AA2832">
            <v>352.3827</v>
          </cell>
          <cell r="AB2832">
            <v>5.360277</v>
          </cell>
          <cell r="AC2832">
            <v>0.67940869999999998</v>
          </cell>
          <cell r="AD2832">
            <v>0.88323130999999999</v>
          </cell>
          <cell r="AE2832">
            <v>151.6146</v>
          </cell>
          <cell r="AF2832">
            <v>31.749040000000001</v>
          </cell>
        </row>
        <row r="2833">
          <cell r="A2833" t="str">
            <v>SUKAJAYA - BASE2. Middle Value</v>
          </cell>
          <cell r="B2833" t="str">
            <v>Gas</v>
          </cell>
          <cell r="C2833" t="str">
            <v>2. Middle Value</v>
          </cell>
          <cell r="D2833" t="str">
            <v>SUKAJAYA - BASE</v>
          </cell>
          <cell r="E2833" t="str">
            <v>JAMBI MERANG</v>
          </cell>
          <cell r="F2833" t="str">
            <v>X1. Discovery under Evaluation</v>
          </cell>
          <cell r="G2833" t="str">
            <v>PT PERTAMINA HULU ENERGI JAMBI MERANG</v>
          </cell>
          <cell r="H2833">
            <v>6.8</v>
          </cell>
          <cell r="Q2833">
            <v>0.34509119999999999</v>
          </cell>
          <cell r="R2833">
            <v>97.267650000000003</v>
          </cell>
          <cell r="S2833">
            <v>0.6991754</v>
          </cell>
          <cell r="T2833">
            <v>0.77466740000000001</v>
          </cell>
          <cell r="U2833">
            <v>18.180412288253077</v>
          </cell>
          <cell r="V2833">
            <v>2.4543453013273205E-2</v>
          </cell>
          <cell r="AA2833">
            <v>352.3827</v>
          </cell>
          <cell r="AB2833">
            <v>5.360277</v>
          </cell>
          <cell r="AC2833">
            <v>0.67940869999999998</v>
          </cell>
          <cell r="AD2833">
            <v>4.6199791599999998</v>
          </cell>
          <cell r="AE2833">
            <v>151.6146</v>
          </cell>
          <cell r="AF2833">
            <v>31.749040000000001</v>
          </cell>
        </row>
        <row r="2834">
          <cell r="A2834" t="str">
            <v>SUKAJAYA - BASE3. High Value</v>
          </cell>
          <cell r="B2834" t="str">
            <v>Gas</v>
          </cell>
          <cell r="C2834" t="str">
            <v>3. High Value</v>
          </cell>
          <cell r="D2834" t="str">
            <v>SUKAJAYA - BASE</v>
          </cell>
          <cell r="E2834" t="str">
            <v>JAMBI MERANG</v>
          </cell>
          <cell r="F2834" t="str">
            <v>X1. Discovery under Evaluation</v>
          </cell>
          <cell r="G2834" t="str">
            <v>PT PERTAMINA HULU ENERGI JAMBI MERANG</v>
          </cell>
          <cell r="H2834">
            <v>14.6</v>
          </cell>
          <cell r="Q2834">
            <v>0.34509119999999999</v>
          </cell>
          <cell r="R2834">
            <v>97.267650000000003</v>
          </cell>
          <cell r="S2834">
            <v>0.6991754</v>
          </cell>
          <cell r="T2834">
            <v>0.77466740000000001</v>
          </cell>
          <cell r="U2834">
            <v>18.180412288253077</v>
          </cell>
          <cell r="V2834">
            <v>2.4543453013273205E-2</v>
          </cell>
          <cell r="AA2834">
            <v>352.3827</v>
          </cell>
          <cell r="AB2834">
            <v>5.360277</v>
          </cell>
          <cell r="AC2834">
            <v>0.67940869999999998</v>
          </cell>
          <cell r="AD2834">
            <v>9.9193670199999993</v>
          </cell>
          <cell r="AE2834">
            <v>151.6146</v>
          </cell>
          <cell r="AF2834">
            <v>31.749040000000001</v>
          </cell>
        </row>
        <row r="2835">
          <cell r="A2835" t="str">
            <v>PGD - CONTIGENT1. Low Value</v>
          </cell>
          <cell r="B2835" t="str">
            <v>Gas</v>
          </cell>
          <cell r="C2835" t="str">
            <v>1. Low Value</v>
          </cell>
          <cell r="D2835" t="str">
            <v>PGD - CONTIGENT</v>
          </cell>
          <cell r="E2835" t="str">
            <v>JAMBI MERANG</v>
          </cell>
          <cell r="F2835" t="str">
            <v>E4. Production Pending</v>
          </cell>
          <cell r="G2835" t="str">
            <v>PT PERTAMINA HULU ENERGI JAMBI MERANG</v>
          </cell>
          <cell r="H2835">
            <v>267.67</v>
          </cell>
          <cell r="Q2835">
            <v>0.27690789999999998</v>
          </cell>
          <cell r="R2835">
            <v>269.43369999999999</v>
          </cell>
          <cell r="S2835">
            <v>0.61330660000000004</v>
          </cell>
          <cell r="T2835">
            <v>0.84178319999999995</v>
          </cell>
          <cell r="U2835">
            <v>38.51812635310246</v>
          </cell>
          <cell r="V2835">
            <v>5.1999251134558805E-2</v>
          </cell>
          <cell r="AA2835">
            <v>47.884349999999998</v>
          </cell>
          <cell r="AB2835">
            <v>54.927059999999997</v>
          </cell>
          <cell r="AC2835">
            <v>0.81427629999999995</v>
          </cell>
          <cell r="AD2835">
            <v>217.95733722099999</v>
          </cell>
          <cell r="AE2835">
            <v>3.7174800000000001</v>
          </cell>
          <cell r="AF2835">
            <v>37.628799999999998</v>
          </cell>
        </row>
        <row r="2836">
          <cell r="A2836" t="str">
            <v>PGD - CONTIGENT2. Middle Value</v>
          </cell>
          <cell r="B2836" t="str">
            <v>Gas</v>
          </cell>
          <cell r="C2836" t="str">
            <v>2. Middle Value</v>
          </cell>
          <cell r="D2836" t="str">
            <v>PGD - CONTIGENT</v>
          </cell>
          <cell r="E2836" t="str">
            <v>JAMBI MERANG</v>
          </cell>
          <cell r="F2836" t="str">
            <v>E4. Production Pending</v>
          </cell>
          <cell r="G2836" t="str">
            <v>PT PERTAMINA HULU ENERGI JAMBI MERANG</v>
          </cell>
          <cell r="H2836">
            <v>267.67</v>
          </cell>
          <cell r="Q2836">
            <v>0.27690789999999998</v>
          </cell>
          <cell r="R2836">
            <v>269.43369999999999</v>
          </cell>
          <cell r="S2836">
            <v>0.61330660000000004</v>
          </cell>
          <cell r="T2836">
            <v>0.84178319999999995</v>
          </cell>
          <cell r="U2836">
            <v>38.51812635310246</v>
          </cell>
          <cell r="V2836">
            <v>5.1999251134558805E-2</v>
          </cell>
          <cell r="AA2836">
            <v>47.884349999999998</v>
          </cell>
          <cell r="AB2836">
            <v>54.927059999999997</v>
          </cell>
          <cell r="AC2836">
            <v>0.81427629999999995</v>
          </cell>
          <cell r="AD2836">
            <v>217.95733722099999</v>
          </cell>
          <cell r="AE2836">
            <v>3.7174800000000001</v>
          </cell>
          <cell r="AF2836">
            <v>37.628799999999998</v>
          </cell>
        </row>
        <row r="2837">
          <cell r="A2837" t="str">
            <v>PGD - CONTIGENT3. High Value</v>
          </cell>
          <cell r="B2837" t="str">
            <v>Gas</v>
          </cell>
          <cell r="C2837" t="str">
            <v>3. High Value</v>
          </cell>
          <cell r="D2837" t="str">
            <v>PGD - CONTIGENT</v>
          </cell>
          <cell r="E2837" t="str">
            <v>JAMBI MERANG</v>
          </cell>
          <cell r="F2837" t="str">
            <v>E4. Production Pending</v>
          </cell>
          <cell r="G2837" t="str">
            <v>PT PERTAMINA HULU ENERGI JAMBI MERANG</v>
          </cell>
          <cell r="H2837">
            <v>267.67</v>
          </cell>
          <cell r="Q2837">
            <v>0.27690789999999998</v>
          </cell>
          <cell r="R2837">
            <v>269.43369999999999</v>
          </cell>
          <cell r="S2837">
            <v>0.61330660000000004</v>
          </cell>
          <cell r="T2837">
            <v>0.84178319999999995</v>
          </cell>
          <cell r="U2837">
            <v>38.51812635310246</v>
          </cell>
          <cell r="V2837">
            <v>5.1999251134558805E-2</v>
          </cell>
          <cell r="AA2837">
            <v>47.884349999999998</v>
          </cell>
          <cell r="AB2837">
            <v>54.927059999999997</v>
          </cell>
          <cell r="AC2837">
            <v>0.81427629999999995</v>
          </cell>
          <cell r="AD2837">
            <v>217.95733722099999</v>
          </cell>
          <cell r="AE2837">
            <v>3.7174800000000001</v>
          </cell>
          <cell r="AF2837">
            <v>37.628799999999998</v>
          </cell>
        </row>
        <row r="2838">
          <cell r="A2838" t="str">
            <v>PENGEMBANGAN LAPANGAN GAJAH BARU (OPLL)1. Low Value</v>
          </cell>
          <cell r="B2838" t="str">
            <v>Gas</v>
          </cell>
          <cell r="C2838" t="str">
            <v>1. Low Value</v>
          </cell>
          <cell r="D2838" t="str">
            <v>PENGEMBANGAN LAPANGAN GAJAH BARU (OPLL)</v>
          </cell>
          <cell r="E2838" t="str">
            <v>NATUNA SEA BLOCK A</v>
          </cell>
          <cell r="F2838" t="str">
            <v>E3. Justified for Development</v>
          </cell>
          <cell r="G2838" t="str">
            <v>PREMIER OIL NATUNA SEA B.V.</v>
          </cell>
          <cell r="H2838">
            <v>327.10000000000002</v>
          </cell>
          <cell r="Q2838">
            <v>0.20681240000000001</v>
          </cell>
          <cell r="R2838">
            <v>963.39400000000001</v>
          </cell>
          <cell r="S2838">
            <v>0.76352059999999999</v>
          </cell>
          <cell r="T2838">
            <v>0.71653829999999996</v>
          </cell>
          <cell r="U2838">
            <v>109.00355941441252</v>
          </cell>
          <cell r="V2838">
            <v>0.14715418420383</v>
          </cell>
          <cell r="AA2838">
            <v>72.788970000000006</v>
          </cell>
          <cell r="AB2838">
            <v>30.249849999999999</v>
          </cell>
          <cell r="AC2838">
            <v>0.65378530000000001</v>
          </cell>
          <cell r="AD2838">
            <v>213.85317163000002</v>
          </cell>
          <cell r="AE2838">
            <v>3.59171</v>
          </cell>
          <cell r="AF2838">
            <v>218.28659999999999</v>
          </cell>
        </row>
        <row r="2839">
          <cell r="A2839" t="str">
            <v>PENGEMBANGAN LAPANGAN GAJAH BARU (OPLL)2. Middle Value</v>
          </cell>
          <cell r="B2839" t="str">
            <v>Gas</v>
          </cell>
          <cell r="C2839" t="str">
            <v>2. Middle Value</v>
          </cell>
          <cell r="D2839" t="str">
            <v>PENGEMBANGAN LAPANGAN GAJAH BARU (OPLL)</v>
          </cell>
          <cell r="E2839" t="str">
            <v>NATUNA SEA BLOCK A</v>
          </cell>
          <cell r="F2839" t="str">
            <v>E3. Justified for Development</v>
          </cell>
          <cell r="G2839" t="str">
            <v>PREMIER OIL NATUNA SEA B.V.</v>
          </cell>
          <cell r="H2839">
            <v>353</v>
          </cell>
          <cell r="Q2839">
            <v>0.20681240000000001</v>
          </cell>
          <cell r="R2839">
            <v>963.39400000000001</v>
          </cell>
          <cell r="S2839">
            <v>0.76352059999999999</v>
          </cell>
          <cell r="T2839">
            <v>0.71653829999999996</v>
          </cell>
          <cell r="U2839">
            <v>109.00355941441252</v>
          </cell>
          <cell r="V2839">
            <v>0.14715418420383</v>
          </cell>
          <cell r="AA2839">
            <v>72.788970000000006</v>
          </cell>
          <cell r="AB2839">
            <v>30.249849999999999</v>
          </cell>
          <cell r="AC2839">
            <v>0.65378530000000001</v>
          </cell>
          <cell r="AD2839">
            <v>230.78621090000001</v>
          </cell>
          <cell r="AE2839">
            <v>3.59171</v>
          </cell>
          <cell r="AF2839">
            <v>218.28659999999999</v>
          </cell>
        </row>
        <row r="2840">
          <cell r="A2840" t="str">
            <v>PENGEMBANGAN LAPANGAN GAJAH BARU (OPLL)3. High Value</v>
          </cell>
          <cell r="B2840" t="str">
            <v>Gas</v>
          </cell>
          <cell r="C2840" t="str">
            <v>3. High Value</v>
          </cell>
          <cell r="D2840" t="str">
            <v>PENGEMBANGAN LAPANGAN GAJAH BARU (OPLL)</v>
          </cell>
          <cell r="E2840" t="str">
            <v>NATUNA SEA BLOCK A</v>
          </cell>
          <cell r="F2840" t="str">
            <v>E3. Justified for Development</v>
          </cell>
          <cell r="G2840" t="str">
            <v>PREMIER OIL NATUNA SEA B.V.</v>
          </cell>
          <cell r="H2840">
            <v>421.8</v>
          </cell>
          <cell r="Q2840">
            <v>0.20681240000000001</v>
          </cell>
          <cell r="R2840">
            <v>963.39400000000001</v>
          </cell>
          <cell r="S2840">
            <v>0.76352059999999999</v>
          </cell>
          <cell r="T2840">
            <v>0.71653829999999996</v>
          </cell>
          <cell r="U2840">
            <v>109.00355941441252</v>
          </cell>
          <cell r="V2840">
            <v>0.14715418420383</v>
          </cell>
          <cell r="AA2840">
            <v>72.788970000000006</v>
          </cell>
          <cell r="AB2840">
            <v>30.249849999999999</v>
          </cell>
          <cell r="AC2840">
            <v>0.65378530000000001</v>
          </cell>
          <cell r="AD2840">
            <v>275.76663954000003</v>
          </cell>
          <cell r="AE2840">
            <v>3.59171</v>
          </cell>
          <cell r="AF2840">
            <v>218.28659999999999</v>
          </cell>
        </row>
        <row r="2841">
          <cell r="A2841" t="str">
            <v>PENGEMBANGAN LAPANGAN BISON (OPLL)1. Low Value</v>
          </cell>
          <cell r="B2841" t="str">
            <v>Gas</v>
          </cell>
          <cell r="C2841" t="str">
            <v>1. Low Value</v>
          </cell>
          <cell r="D2841" t="str">
            <v>PENGEMBANGAN LAPANGAN BISON (OPLL)</v>
          </cell>
          <cell r="E2841" t="str">
            <v>NATUNA SEA BLOCK A</v>
          </cell>
          <cell r="F2841" t="str">
            <v>E3. Justified for Development</v>
          </cell>
          <cell r="G2841" t="str">
            <v>PREMIER OIL NATUNA SEA B.V.</v>
          </cell>
          <cell r="H2841">
            <v>46.2</v>
          </cell>
          <cell r="Q2841">
            <v>0.29726789999999997</v>
          </cell>
          <cell r="R2841">
            <v>235.67349999999999</v>
          </cell>
          <cell r="S2841">
            <v>0.68780649999999999</v>
          </cell>
          <cell r="T2841">
            <v>0.84238550000000001</v>
          </cell>
          <cell r="U2841">
            <v>40.591577094924794</v>
          </cell>
          <cell r="V2841">
            <v>5.4798397823335177E-2</v>
          </cell>
          <cell r="AA2841">
            <v>30.844380000000001</v>
          </cell>
          <cell r="AB2841">
            <v>10.0907</v>
          </cell>
          <cell r="AC2841">
            <v>0.78375689999999998</v>
          </cell>
          <cell r="AD2841">
            <v>36.209568779999998</v>
          </cell>
          <cell r="AE2841">
            <v>2.4276040000000001</v>
          </cell>
          <cell r="AF2841">
            <v>24.0914</v>
          </cell>
        </row>
        <row r="2842">
          <cell r="A2842" t="str">
            <v>PENGEMBANGAN LAPANGAN BISON (OPLL)2. Middle Value</v>
          </cell>
          <cell r="B2842" t="str">
            <v>Gas</v>
          </cell>
          <cell r="C2842" t="str">
            <v>2. Middle Value</v>
          </cell>
          <cell r="D2842" t="str">
            <v>PENGEMBANGAN LAPANGAN BISON (OPLL)</v>
          </cell>
          <cell r="E2842" t="str">
            <v>NATUNA SEA BLOCK A</v>
          </cell>
          <cell r="F2842" t="str">
            <v>E3. Justified for Development</v>
          </cell>
          <cell r="G2842" t="str">
            <v>PREMIER OIL NATUNA SEA B.V.</v>
          </cell>
          <cell r="H2842">
            <v>46.2</v>
          </cell>
          <cell r="Q2842">
            <v>0.29726789999999997</v>
          </cell>
          <cell r="R2842">
            <v>235.67349999999999</v>
          </cell>
          <cell r="S2842">
            <v>0.68780649999999999</v>
          </cell>
          <cell r="T2842">
            <v>0.84238550000000001</v>
          </cell>
          <cell r="U2842">
            <v>40.591577094924794</v>
          </cell>
          <cell r="V2842">
            <v>5.4798397823335177E-2</v>
          </cell>
          <cell r="AA2842">
            <v>30.844380000000001</v>
          </cell>
          <cell r="AB2842">
            <v>10.0907</v>
          </cell>
          <cell r="AC2842">
            <v>0.78375689999999998</v>
          </cell>
          <cell r="AD2842">
            <v>36.209568779999998</v>
          </cell>
          <cell r="AE2842">
            <v>2.4276040000000001</v>
          </cell>
          <cell r="AF2842">
            <v>24.0914</v>
          </cell>
        </row>
        <row r="2843">
          <cell r="A2843" t="str">
            <v>PENGEMBANGAN LAPANGAN BISON (OPLL)3. High Value</v>
          </cell>
          <cell r="B2843" t="str">
            <v>Gas</v>
          </cell>
          <cell r="C2843" t="str">
            <v>3. High Value</v>
          </cell>
          <cell r="D2843" t="str">
            <v>PENGEMBANGAN LAPANGAN BISON (OPLL)</v>
          </cell>
          <cell r="E2843" t="str">
            <v>NATUNA SEA BLOCK A</v>
          </cell>
          <cell r="F2843" t="str">
            <v>E3. Justified for Development</v>
          </cell>
          <cell r="G2843" t="str">
            <v>PREMIER OIL NATUNA SEA B.V.</v>
          </cell>
          <cell r="H2843">
            <v>46.2</v>
          </cell>
          <cell r="Q2843">
            <v>0.29726789999999997</v>
          </cell>
          <cell r="R2843">
            <v>235.67349999999999</v>
          </cell>
          <cell r="S2843">
            <v>0.68780649999999999</v>
          </cell>
          <cell r="T2843">
            <v>0.84238550000000001</v>
          </cell>
          <cell r="U2843">
            <v>40.591577094924794</v>
          </cell>
          <cell r="V2843">
            <v>5.4798397823335177E-2</v>
          </cell>
          <cell r="AA2843">
            <v>30.844380000000001</v>
          </cell>
          <cell r="AB2843">
            <v>10.0907</v>
          </cell>
          <cell r="AC2843">
            <v>0.78375689999999998</v>
          </cell>
          <cell r="AD2843">
            <v>36.209568779999998</v>
          </cell>
          <cell r="AE2843">
            <v>2.4276040000000001</v>
          </cell>
          <cell r="AF2843">
            <v>24.0914</v>
          </cell>
        </row>
        <row r="2844">
          <cell r="A2844" t="str">
            <v>PENGEMBANGAN LAPANGAN GAJAH PUTERI (OPLL)1. Low Value</v>
          </cell>
          <cell r="B2844" t="str">
            <v>Gas</v>
          </cell>
          <cell r="C2844" t="str">
            <v>1. Low Value</v>
          </cell>
          <cell r="D2844" t="str">
            <v>PENGEMBANGAN LAPANGAN GAJAH PUTERI (OPLL)</v>
          </cell>
          <cell r="E2844" t="str">
            <v>NATUNA SEA BLOCK A</v>
          </cell>
          <cell r="F2844" t="str">
            <v>E3. Justified for Development</v>
          </cell>
          <cell r="G2844" t="str">
            <v>PREMIER OIL NATUNA SEA B.V.</v>
          </cell>
          <cell r="H2844">
            <v>25.1</v>
          </cell>
          <cell r="Q2844">
            <v>0.27167019999999997</v>
          </cell>
          <cell r="R2844">
            <v>229.12129999999999</v>
          </cell>
          <cell r="S2844">
            <v>0.62022250000000001</v>
          </cell>
          <cell r="T2844">
            <v>0.86130700000000004</v>
          </cell>
          <cell r="U2844">
            <v>33.251631679161271</v>
          </cell>
          <cell r="V2844">
            <v>4.4889513328554995E-2</v>
          </cell>
          <cell r="AA2844">
            <v>59.594819999999999</v>
          </cell>
          <cell r="AB2844">
            <v>13.18671</v>
          </cell>
          <cell r="AC2844">
            <v>0.64950589999999997</v>
          </cell>
          <cell r="AD2844">
            <v>16.30259809</v>
          </cell>
          <cell r="AE2844">
            <v>19.767510000000001</v>
          </cell>
          <cell r="AF2844">
            <v>164.39580000000001</v>
          </cell>
        </row>
        <row r="2845">
          <cell r="A2845" t="str">
            <v>PENGEMBANGAN LAPANGAN GAJAH PUTERI (OPLL)2. Middle Value</v>
          </cell>
          <cell r="B2845" t="str">
            <v>Gas</v>
          </cell>
          <cell r="C2845" t="str">
            <v>2. Middle Value</v>
          </cell>
          <cell r="D2845" t="str">
            <v>PENGEMBANGAN LAPANGAN GAJAH PUTERI (OPLL)</v>
          </cell>
          <cell r="E2845" t="str">
            <v>NATUNA SEA BLOCK A</v>
          </cell>
          <cell r="F2845" t="str">
            <v>E3. Justified for Development</v>
          </cell>
          <cell r="G2845" t="str">
            <v>PREMIER OIL NATUNA SEA B.V.</v>
          </cell>
          <cell r="H2845">
            <v>27.9</v>
          </cell>
          <cell r="Q2845">
            <v>0.27167019999999997</v>
          </cell>
          <cell r="R2845">
            <v>229.12129999999999</v>
          </cell>
          <cell r="S2845">
            <v>0.62022250000000001</v>
          </cell>
          <cell r="T2845">
            <v>0.86130700000000004</v>
          </cell>
          <cell r="U2845">
            <v>33.251631679161271</v>
          </cell>
          <cell r="V2845">
            <v>4.4889513328554995E-2</v>
          </cell>
          <cell r="AA2845">
            <v>59.594819999999999</v>
          </cell>
          <cell r="AB2845">
            <v>13.18671</v>
          </cell>
          <cell r="AC2845">
            <v>0.64950589999999997</v>
          </cell>
          <cell r="AD2845">
            <v>18.121214609999999</v>
          </cell>
          <cell r="AE2845">
            <v>19.767510000000001</v>
          </cell>
          <cell r="AF2845">
            <v>164.39580000000001</v>
          </cell>
        </row>
        <row r="2846">
          <cell r="A2846" t="str">
            <v>PENGEMBANGAN LAPANGAN GAJAH PUTERI (OPLL)3. High Value</v>
          </cell>
          <cell r="B2846" t="str">
            <v>Gas</v>
          </cell>
          <cell r="C2846" t="str">
            <v>3. High Value</v>
          </cell>
          <cell r="D2846" t="str">
            <v>PENGEMBANGAN LAPANGAN GAJAH PUTERI (OPLL)</v>
          </cell>
          <cell r="E2846" t="str">
            <v>NATUNA SEA BLOCK A</v>
          </cell>
          <cell r="F2846" t="str">
            <v>E3. Justified for Development</v>
          </cell>
          <cell r="G2846" t="str">
            <v>PREMIER OIL NATUNA SEA B.V.</v>
          </cell>
          <cell r="H2846">
            <v>33.6</v>
          </cell>
          <cell r="Q2846">
            <v>0.27167019999999997</v>
          </cell>
          <cell r="R2846">
            <v>229.12129999999999</v>
          </cell>
          <cell r="S2846">
            <v>0.62022250000000001</v>
          </cell>
          <cell r="T2846">
            <v>0.86130700000000004</v>
          </cell>
          <cell r="U2846">
            <v>33.251631679161271</v>
          </cell>
          <cell r="V2846">
            <v>4.4889513328554995E-2</v>
          </cell>
          <cell r="AA2846">
            <v>59.594819999999999</v>
          </cell>
          <cell r="AB2846">
            <v>13.18671</v>
          </cell>
          <cell r="AC2846">
            <v>0.64950589999999997</v>
          </cell>
          <cell r="AD2846">
            <v>21.82339824</v>
          </cell>
          <cell r="AE2846">
            <v>19.767510000000001</v>
          </cell>
          <cell r="AF2846">
            <v>164.39580000000001</v>
          </cell>
        </row>
        <row r="2847">
          <cell r="A2847" t="str">
            <v>PENGEMBANGAN LAPANGAN NAGA (OPLL)1. Low Value</v>
          </cell>
          <cell r="B2847" t="str">
            <v>Gas</v>
          </cell>
          <cell r="C2847" t="str">
            <v>1. Low Value</v>
          </cell>
          <cell r="D2847" t="str">
            <v>PENGEMBANGAN LAPANGAN NAGA (OPLL)</v>
          </cell>
          <cell r="E2847" t="str">
            <v>NATUNA SEA BLOCK A</v>
          </cell>
          <cell r="F2847" t="str">
            <v>E3. Justified for Development</v>
          </cell>
          <cell r="G2847" t="str">
            <v>PREMIER OIL NATUNA SEA B.V.</v>
          </cell>
          <cell r="H2847">
            <v>112</v>
          </cell>
          <cell r="Q2847">
            <v>0.29022350000000002</v>
          </cell>
          <cell r="R2847">
            <v>2487.279</v>
          </cell>
          <cell r="S2847">
            <v>0.65722259999999999</v>
          </cell>
          <cell r="T2847">
            <v>0.84501139999999997</v>
          </cell>
          <cell r="U2847">
            <v>400.89638083271205</v>
          </cell>
          <cell r="V2847">
            <v>0.54120783017206242</v>
          </cell>
          <cell r="AA2847">
            <v>50.032330000000002</v>
          </cell>
          <cell r="AB2847">
            <v>25.126370000000001</v>
          </cell>
          <cell r="AC2847">
            <v>0.59704259999999998</v>
          </cell>
          <cell r="AD2847">
            <v>66.868771199999998</v>
          </cell>
          <cell r="AE2847">
            <v>113.9851</v>
          </cell>
          <cell r="AF2847">
            <v>12.30058</v>
          </cell>
        </row>
        <row r="2848">
          <cell r="A2848" t="str">
            <v>PENGEMBANGAN LAPANGAN NAGA (OPLL)2. Middle Value</v>
          </cell>
          <cell r="B2848" t="str">
            <v>Gas</v>
          </cell>
          <cell r="C2848" t="str">
            <v>2. Middle Value</v>
          </cell>
          <cell r="D2848" t="str">
            <v>PENGEMBANGAN LAPANGAN NAGA (OPLL)</v>
          </cell>
          <cell r="E2848" t="str">
            <v>NATUNA SEA BLOCK A</v>
          </cell>
          <cell r="F2848" t="str">
            <v>E3. Justified for Development</v>
          </cell>
          <cell r="G2848" t="str">
            <v>PREMIER OIL NATUNA SEA B.V.</v>
          </cell>
          <cell r="H2848">
            <v>112</v>
          </cell>
          <cell r="Q2848">
            <v>0.29022350000000002</v>
          </cell>
          <cell r="R2848">
            <v>2487.279</v>
          </cell>
          <cell r="S2848">
            <v>0.65722259999999999</v>
          </cell>
          <cell r="T2848">
            <v>0.84501139999999997</v>
          </cell>
          <cell r="U2848">
            <v>400.89638083271205</v>
          </cell>
          <cell r="V2848">
            <v>0.54120783017206242</v>
          </cell>
          <cell r="AA2848">
            <v>50.032330000000002</v>
          </cell>
          <cell r="AB2848">
            <v>25.126370000000001</v>
          </cell>
          <cell r="AC2848">
            <v>0.59704259999999998</v>
          </cell>
          <cell r="AD2848">
            <v>66.868771199999998</v>
          </cell>
          <cell r="AE2848">
            <v>113.9851</v>
          </cell>
          <cell r="AF2848">
            <v>12.30058</v>
          </cell>
        </row>
        <row r="2849">
          <cell r="A2849" t="str">
            <v>PENGEMBANGAN LAPANGAN NAGA (OPLL)3. High Value</v>
          </cell>
          <cell r="B2849" t="str">
            <v>Gas</v>
          </cell>
          <cell r="C2849" t="str">
            <v>3. High Value</v>
          </cell>
          <cell r="D2849" t="str">
            <v>PENGEMBANGAN LAPANGAN NAGA (OPLL)</v>
          </cell>
          <cell r="E2849" t="str">
            <v>NATUNA SEA BLOCK A</v>
          </cell>
          <cell r="F2849" t="str">
            <v>E3. Justified for Development</v>
          </cell>
          <cell r="G2849" t="str">
            <v>PREMIER OIL NATUNA SEA B.V.</v>
          </cell>
          <cell r="H2849">
            <v>121.801</v>
          </cell>
          <cell r="Q2849">
            <v>0.29022350000000002</v>
          </cell>
          <cell r="R2849">
            <v>2487.279</v>
          </cell>
          <cell r="S2849">
            <v>0.65722259999999999</v>
          </cell>
          <cell r="T2849">
            <v>0.84501139999999997</v>
          </cell>
          <cell r="U2849">
            <v>400.89638083271205</v>
          </cell>
          <cell r="V2849">
            <v>0.54120783017206242</v>
          </cell>
          <cell r="AA2849">
            <v>50.032330000000002</v>
          </cell>
          <cell r="AB2849">
            <v>25.126370000000001</v>
          </cell>
          <cell r="AC2849">
            <v>0.59704259999999998</v>
          </cell>
          <cell r="AD2849">
            <v>72.7203857226</v>
          </cell>
          <cell r="AE2849">
            <v>113.9851</v>
          </cell>
          <cell r="AF2849">
            <v>12.30058</v>
          </cell>
        </row>
        <row r="2850">
          <cell r="A2850" t="str">
            <v>PENGEMBANGAN LAPANGAN IGUANA (OPLL)1. Low Value</v>
          </cell>
          <cell r="B2850" t="str">
            <v>Gas</v>
          </cell>
          <cell r="C2850" t="str">
            <v>1. Low Value</v>
          </cell>
          <cell r="D2850" t="str">
            <v>PENGEMBANGAN LAPANGAN IGUANA (OPLL)</v>
          </cell>
          <cell r="E2850" t="str">
            <v>NATUNA SEA BLOCK A</v>
          </cell>
          <cell r="F2850" t="str">
            <v>E3. Justified for Development</v>
          </cell>
          <cell r="G2850" t="str">
            <v>PREMIER OIL NATUNA SEA B.V.</v>
          </cell>
          <cell r="H2850">
            <v>33</v>
          </cell>
          <cell r="Q2850">
            <v>0.28986489999999998</v>
          </cell>
          <cell r="R2850">
            <v>2496.6309999999999</v>
          </cell>
          <cell r="S2850">
            <v>0.65488539999999995</v>
          </cell>
          <cell r="T2850">
            <v>0.84501139999999997</v>
          </cell>
          <cell r="U2850">
            <v>400.47726338817012</v>
          </cell>
          <cell r="V2850">
            <v>0.54064202400969041</v>
          </cell>
          <cell r="AA2850">
            <v>66.121380000000002</v>
          </cell>
          <cell r="AB2850">
            <v>260.13040000000001</v>
          </cell>
          <cell r="AC2850">
            <v>0.43189420000000001</v>
          </cell>
          <cell r="AD2850">
            <v>14.252508600000001</v>
          </cell>
          <cell r="AE2850">
            <v>66.513279999999995</v>
          </cell>
          <cell r="AF2850">
            <v>33.840240000000001</v>
          </cell>
        </row>
        <row r="2851">
          <cell r="A2851" t="str">
            <v>PENGEMBANGAN LAPANGAN IGUANA (OPLL)2. Middle Value</v>
          </cell>
          <cell r="B2851" t="str">
            <v>Gas</v>
          </cell>
          <cell r="C2851" t="str">
            <v>2. Middle Value</v>
          </cell>
          <cell r="D2851" t="str">
            <v>PENGEMBANGAN LAPANGAN IGUANA (OPLL)</v>
          </cell>
          <cell r="E2851" t="str">
            <v>NATUNA SEA BLOCK A</v>
          </cell>
          <cell r="F2851" t="str">
            <v>E3. Justified for Development</v>
          </cell>
          <cell r="G2851" t="str">
            <v>PREMIER OIL NATUNA SEA B.V.</v>
          </cell>
          <cell r="H2851">
            <v>33</v>
          </cell>
          <cell r="Q2851">
            <v>0.28986489999999998</v>
          </cell>
          <cell r="R2851">
            <v>2496.6309999999999</v>
          </cell>
          <cell r="S2851">
            <v>0.65488539999999995</v>
          </cell>
          <cell r="T2851">
            <v>0.84501139999999997</v>
          </cell>
          <cell r="U2851">
            <v>400.47726338817012</v>
          </cell>
          <cell r="V2851">
            <v>0.54064202400969041</v>
          </cell>
          <cell r="AA2851">
            <v>66.121380000000002</v>
          </cell>
          <cell r="AB2851">
            <v>260.13040000000001</v>
          </cell>
          <cell r="AC2851">
            <v>0.43189420000000001</v>
          </cell>
          <cell r="AD2851">
            <v>14.252508600000001</v>
          </cell>
          <cell r="AE2851">
            <v>66.513279999999995</v>
          </cell>
          <cell r="AF2851">
            <v>33.840240000000001</v>
          </cell>
        </row>
        <row r="2852">
          <cell r="A2852" t="str">
            <v>PENGEMBANGAN LAPANGAN IGUANA (OPLL)3. High Value</v>
          </cell>
          <cell r="B2852" t="str">
            <v>Gas</v>
          </cell>
          <cell r="C2852" t="str">
            <v>3. High Value</v>
          </cell>
          <cell r="D2852" t="str">
            <v>PENGEMBANGAN LAPANGAN IGUANA (OPLL)</v>
          </cell>
          <cell r="E2852" t="str">
            <v>NATUNA SEA BLOCK A</v>
          </cell>
          <cell r="F2852" t="str">
            <v>E3. Justified for Development</v>
          </cell>
          <cell r="G2852" t="str">
            <v>PREMIER OIL NATUNA SEA B.V.</v>
          </cell>
          <cell r="H2852">
            <v>33</v>
          </cell>
          <cell r="Q2852">
            <v>0.28986489999999998</v>
          </cell>
          <cell r="R2852">
            <v>2496.6309999999999</v>
          </cell>
          <cell r="S2852">
            <v>0.65488539999999995</v>
          </cell>
          <cell r="T2852">
            <v>0.84501139999999997</v>
          </cell>
          <cell r="U2852">
            <v>400.47726338817012</v>
          </cell>
          <cell r="V2852">
            <v>0.54064202400969041</v>
          </cell>
          <cell r="AA2852">
            <v>66.121380000000002</v>
          </cell>
          <cell r="AB2852">
            <v>260.13040000000001</v>
          </cell>
          <cell r="AC2852">
            <v>0.43189420000000001</v>
          </cell>
          <cell r="AD2852">
            <v>14.252508600000001</v>
          </cell>
          <cell r="AE2852">
            <v>66.513279999999995</v>
          </cell>
          <cell r="AF2852">
            <v>33.840240000000001</v>
          </cell>
        </row>
        <row r="2853">
          <cell r="A2853" t="str">
            <v>PENGEMBANGAN LAPANGAN PELIKAN (OPLL)1. Low Value</v>
          </cell>
          <cell r="B2853" t="str">
            <v>Gas</v>
          </cell>
          <cell r="C2853" t="str">
            <v>1. Low Value</v>
          </cell>
          <cell r="D2853" t="str">
            <v>PENGEMBANGAN LAPANGAN PELIKAN (OPLL)</v>
          </cell>
          <cell r="E2853" t="str">
            <v>NATUNA SEA BLOCK A</v>
          </cell>
          <cell r="F2853" t="str">
            <v>E3. Justified for Development</v>
          </cell>
          <cell r="G2853" t="str">
            <v>PREMIER OIL NATUNA SEA B.V.</v>
          </cell>
          <cell r="H2853">
            <v>160.1</v>
          </cell>
          <cell r="Q2853">
            <v>0.33064199999999999</v>
          </cell>
          <cell r="R2853">
            <v>325.2355</v>
          </cell>
          <cell r="S2853">
            <v>0.6991754</v>
          </cell>
          <cell r="T2853">
            <v>0.77762149999999997</v>
          </cell>
          <cell r="U2853">
            <v>58.466939633440795</v>
          </cell>
          <cell r="V2853">
            <v>7.8930035412366317E-2</v>
          </cell>
          <cell r="AA2853">
            <v>54.994610000000002</v>
          </cell>
          <cell r="AB2853">
            <v>22.959029999999998</v>
          </cell>
          <cell r="AC2853">
            <v>0.72013159999999998</v>
          </cell>
          <cell r="AD2853">
            <v>115.29306915999999</v>
          </cell>
          <cell r="AE2853">
            <v>3.2931050000000002</v>
          </cell>
          <cell r="AF2853">
            <v>19.81429</v>
          </cell>
        </row>
        <row r="2854">
          <cell r="A2854" t="str">
            <v>PENGEMBANGAN LAPANGAN PELIKAN (OPLL)2. Middle Value</v>
          </cell>
          <cell r="B2854" t="str">
            <v>Gas</v>
          </cell>
          <cell r="C2854" t="str">
            <v>2. Middle Value</v>
          </cell>
          <cell r="D2854" t="str">
            <v>PENGEMBANGAN LAPANGAN PELIKAN (OPLL)</v>
          </cell>
          <cell r="E2854" t="str">
            <v>NATUNA SEA BLOCK A</v>
          </cell>
          <cell r="F2854" t="str">
            <v>E3. Justified for Development</v>
          </cell>
          <cell r="G2854" t="str">
            <v>PREMIER OIL NATUNA SEA B.V.</v>
          </cell>
          <cell r="H2854">
            <v>167.6</v>
          </cell>
          <cell r="Q2854">
            <v>0.33064199999999999</v>
          </cell>
          <cell r="R2854">
            <v>325.2355</v>
          </cell>
          <cell r="S2854">
            <v>0.6991754</v>
          </cell>
          <cell r="T2854">
            <v>0.77762149999999997</v>
          </cell>
          <cell r="U2854">
            <v>58.466939633440795</v>
          </cell>
          <cell r="V2854">
            <v>7.8930035412366317E-2</v>
          </cell>
          <cell r="AA2854">
            <v>54.994610000000002</v>
          </cell>
          <cell r="AB2854">
            <v>22.959029999999998</v>
          </cell>
          <cell r="AC2854">
            <v>0.72013159999999998</v>
          </cell>
          <cell r="AD2854">
            <v>120.69405615999999</v>
          </cell>
          <cell r="AE2854">
            <v>3.2931050000000002</v>
          </cell>
          <cell r="AF2854">
            <v>19.81429</v>
          </cell>
        </row>
        <row r="2855">
          <cell r="A2855" t="str">
            <v>PENGEMBANGAN LAPANGAN PELIKAN (OPLL)3. High Value</v>
          </cell>
          <cell r="B2855" t="str">
            <v>Gas</v>
          </cell>
          <cell r="C2855" t="str">
            <v>3. High Value</v>
          </cell>
          <cell r="D2855" t="str">
            <v>PENGEMBANGAN LAPANGAN PELIKAN (OPLL)</v>
          </cell>
          <cell r="E2855" t="str">
            <v>NATUNA SEA BLOCK A</v>
          </cell>
          <cell r="F2855" t="str">
            <v>E3. Justified for Development</v>
          </cell>
          <cell r="G2855" t="str">
            <v>PREMIER OIL NATUNA SEA B.V.</v>
          </cell>
          <cell r="H2855">
            <v>177.5</v>
          </cell>
          <cell r="Q2855">
            <v>0.33064199999999999</v>
          </cell>
          <cell r="R2855">
            <v>325.2355</v>
          </cell>
          <cell r="S2855">
            <v>0.6991754</v>
          </cell>
          <cell r="T2855">
            <v>0.77762149999999997</v>
          </cell>
          <cell r="U2855">
            <v>58.466939633440795</v>
          </cell>
          <cell r="V2855">
            <v>7.8930035412366317E-2</v>
          </cell>
          <cell r="AA2855">
            <v>54.994610000000002</v>
          </cell>
          <cell r="AB2855">
            <v>22.959029999999998</v>
          </cell>
          <cell r="AC2855">
            <v>0.72013159999999998</v>
          </cell>
          <cell r="AD2855">
            <v>127.823359</v>
          </cell>
          <cell r="AE2855">
            <v>3.2931050000000002</v>
          </cell>
          <cell r="AF2855">
            <v>19.81429</v>
          </cell>
        </row>
        <row r="2856">
          <cell r="A2856" t="str">
            <v>REBONJARO PRT1. Low Value</v>
          </cell>
          <cell r="B2856" t="str">
            <v>Oil-Gas</v>
          </cell>
          <cell r="C2856" t="str">
            <v>1. Low Value</v>
          </cell>
          <cell r="D2856" t="str">
            <v>REBONJARO PRT</v>
          </cell>
          <cell r="E2856" t="str">
            <v>CORRIDOR</v>
          </cell>
          <cell r="F2856" t="str">
            <v>X1. Discovery under Evaluation</v>
          </cell>
          <cell r="G2856" t="str">
            <v>CONOCOPHILLIPS (GRISSIK) LTD.</v>
          </cell>
          <cell r="H2856">
            <v>181</v>
          </cell>
          <cell r="Q2856">
            <v>0.2626095</v>
          </cell>
          <cell r="R2856">
            <v>332.6764</v>
          </cell>
          <cell r="S2856">
            <v>0.59208550000000004</v>
          </cell>
          <cell r="T2856">
            <v>0.83829710000000002</v>
          </cell>
          <cell r="U2856">
            <v>43.362550161164428</v>
          </cell>
          <cell r="V2856">
            <v>5.8539195676211207E-2</v>
          </cell>
          <cell r="W2856">
            <v>5.7704230609756095</v>
          </cell>
          <cell r="AA2856">
            <v>28.37762</v>
          </cell>
          <cell r="AB2856">
            <v>0.65606240000000005</v>
          </cell>
          <cell r="AC2856">
            <v>0.29276449999999998</v>
          </cell>
          <cell r="AD2856">
            <v>52.990374499999994</v>
          </cell>
          <cell r="AE2856">
            <v>19.201049999999999</v>
          </cell>
          <cell r="AF2856">
            <v>1.045058</v>
          </cell>
        </row>
        <row r="2857">
          <cell r="A2857" t="str">
            <v>REBONJARO PRT2. Middle Value</v>
          </cell>
          <cell r="B2857" t="str">
            <v>Oil-Gas</v>
          </cell>
          <cell r="C2857" t="str">
            <v>2. Middle Value</v>
          </cell>
          <cell r="D2857" t="str">
            <v>REBONJARO PRT</v>
          </cell>
          <cell r="E2857" t="str">
            <v>CORRIDOR</v>
          </cell>
          <cell r="F2857" t="str">
            <v>X1. Discovery under Evaluation</v>
          </cell>
          <cell r="G2857" t="str">
            <v>CONOCOPHILLIPS (GRISSIK) LTD.</v>
          </cell>
          <cell r="H2857">
            <v>379</v>
          </cell>
          <cell r="Q2857">
            <v>0.2626095</v>
          </cell>
          <cell r="R2857">
            <v>332.6764</v>
          </cell>
          <cell r="S2857">
            <v>0.59208550000000004</v>
          </cell>
          <cell r="T2857">
            <v>0.83829710000000002</v>
          </cell>
          <cell r="U2857">
            <v>43.362550161164428</v>
          </cell>
          <cell r="V2857">
            <v>5.8539195676211207E-2</v>
          </cell>
          <cell r="W2857">
            <v>5.7704230609756095</v>
          </cell>
          <cell r="AA2857">
            <v>28.37762</v>
          </cell>
          <cell r="AB2857">
            <v>0.65606240000000005</v>
          </cell>
          <cell r="AC2857">
            <v>0.29276449999999998</v>
          </cell>
          <cell r="AD2857">
            <v>110.95774549999999</v>
          </cell>
          <cell r="AE2857">
            <v>19.201049999999999</v>
          </cell>
          <cell r="AF2857">
            <v>1.045058</v>
          </cell>
        </row>
        <row r="2858">
          <cell r="A2858" t="str">
            <v>REBONJARO PRT3. High Value</v>
          </cell>
          <cell r="B2858" t="str">
            <v>Oil-Gas</v>
          </cell>
          <cell r="C2858" t="str">
            <v>3. High Value</v>
          </cell>
          <cell r="D2858" t="str">
            <v>REBONJARO PRT</v>
          </cell>
          <cell r="E2858" t="str">
            <v>CORRIDOR</v>
          </cell>
          <cell r="F2858" t="str">
            <v>X1. Discovery under Evaluation</v>
          </cell>
          <cell r="G2858" t="str">
            <v>CONOCOPHILLIPS (GRISSIK) LTD.</v>
          </cell>
          <cell r="H2858">
            <v>617</v>
          </cell>
          <cell r="Q2858">
            <v>0.2626095</v>
          </cell>
          <cell r="R2858">
            <v>332.6764</v>
          </cell>
          <cell r="S2858">
            <v>0.59208550000000004</v>
          </cell>
          <cell r="T2858">
            <v>0.83829710000000002</v>
          </cell>
          <cell r="U2858">
            <v>43.362550161164428</v>
          </cell>
          <cell r="V2858">
            <v>5.8539195676211207E-2</v>
          </cell>
          <cell r="W2858">
            <v>5.7704230609756095</v>
          </cell>
          <cell r="AA2858">
            <v>28.37762</v>
          </cell>
          <cell r="AB2858">
            <v>0.65606240000000005</v>
          </cell>
          <cell r="AC2858">
            <v>0.29276449999999998</v>
          </cell>
          <cell r="AD2858">
            <v>180.63569649999999</v>
          </cell>
          <cell r="AE2858">
            <v>19.201049999999999</v>
          </cell>
          <cell r="AF2858">
            <v>1.045058</v>
          </cell>
        </row>
        <row r="2859">
          <cell r="A2859" t="str">
            <v>DAYUNG TELISA1. Low Value</v>
          </cell>
          <cell r="B2859" t="str">
            <v>Oil-Gas</v>
          </cell>
          <cell r="C2859" t="str">
            <v>1. Low Value</v>
          </cell>
          <cell r="D2859" t="str">
            <v>DAYUNG TELISA</v>
          </cell>
          <cell r="E2859" t="str">
            <v>CORRIDOR</v>
          </cell>
          <cell r="F2859" t="str">
            <v>X1. Discovery under Evaluation</v>
          </cell>
          <cell r="G2859" t="str">
            <v>CONOCOPHILLIPS (GRISSIK) LTD.</v>
          </cell>
          <cell r="H2859">
            <v>1341</v>
          </cell>
          <cell r="Q2859">
            <v>0.28416580000000002</v>
          </cell>
          <cell r="R2859">
            <v>2360.4140000000002</v>
          </cell>
          <cell r="S2859">
            <v>0.60556500000000002</v>
          </cell>
          <cell r="T2859">
            <v>0.83979009999999998</v>
          </cell>
          <cell r="U2859">
            <v>341.10768739364426</v>
          </cell>
          <cell r="V2859">
            <v>0.46049343465228088</v>
          </cell>
          <cell r="W2859">
            <v>5.7704230609756095</v>
          </cell>
          <cell r="AA2859">
            <v>172.5479</v>
          </cell>
          <cell r="AB2859">
            <v>307.47719999999998</v>
          </cell>
          <cell r="AC2859">
            <v>0.32150430000000002</v>
          </cell>
          <cell r="AD2859">
            <v>431.13726630000002</v>
          </cell>
          <cell r="AE2859">
            <v>15.557539999999999</v>
          </cell>
          <cell r="AF2859">
            <v>165.42259999999999</v>
          </cell>
        </row>
        <row r="2860">
          <cell r="A2860" t="str">
            <v>DAYUNG TELISA2. Middle Value</v>
          </cell>
          <cell r="B2860" t="str">
            <v>Oil-Gas</v>
          </cell>
          <cell r="C2860" t="str">
            <v>2. Middle Value</v>
          </cell>
          <cell r="D2860" t="str">
            <v>DAYUNG TELISA</v>
          </cell>
          <cell r="E2860" t="str">
            <v>CORRIDOR</v>
          </cell>
          <cell r="F2860" t="str">
            <v>X1. Discovery under Evaluation</v>
          </cell>
          <cell r="G2860" t="str">
            <v>CONOCOPHILLIPS (GRISSIK) LTD.</v>
          </cell>
          <cell r="H2860">
            <v>1587</v>
          </cell>
          <cell r="Q2860">
            <v>0.28416580000000002</v>
          </cell>
          <cell r="R2860">
            <v>2360.4140000000002</v>
          </cell>
          <cell r="S2860">
            <v>0.60556500000000002</v>
          </cell>
          <cell r="T2860">
            <v>0.83979009999999998</v>
          </cell>
          <cell r="U2860">
            <v>341.10768739364426</v>
          </cell>
          <cell r="V2860">
            <v>0.46049343465228088</v>
          </cell>
          <cell r="W2860">
            <v>5.7704230609756095</v>
          </cell>
          <cell r="AA2860">
            <v>172.5479</v>
          </cell>
          <cell r="AB2860">
            <v>307.47719999999998</v>
          </cell>
          <cell r="AC2860">
            <v>0.32150430000000002</v>
          </cell>
          <cell r="AD2860">
            <v>510.22732410000003</v>
          </cell>
          <cell r="AE2860">
            <v>15.557539999999999</v>
          </cell>
          <cell r="AF2860">
            <v>165.42259999999999</v>
          </cell>
        </row>
        <row r="2861">
          <cell r="A2861" t="str">
            <v>DAYUNG TELISA3. High Value</v>
          </cell>
          <cell r="B2861" t="str">
            <v>Oil-Gas</v>
          </cell>
          <cell r="C2861" t="str">
            <v>3. High Value</v>
          </cell>
          <cell r="D2861" t="str">
            <v>DAYUNG TELISA</v>
          </cell>
          <cell r="E2861" t="str">
            <v>CORRIDOR</v>
          </cell>
          <cell r="F2861" t="str">
            <v>X1. Discovery under Evaluation</v>
          </cell>
          <cell r="G2861" t="str">
            <v>CONOCOPHILLIPS (GRISSIK) LTD.</v>
          </cell>
          <cell r="H2861">
            <v>1851</v>
          </cell>
          <cell r="Q2861">
            <v>0.28416580000000002</v>
          </cell>
          <cell r="R2861">
            <v>2360.4140000000002</v>
          </cell>
          <cell r="S2861">
            <v>0.60556500000000002</v>
          </cell>
          <cell r="T2861">
            <v>0.83979009999999998</v>
          </cell>
          <cell r="U2861">
            <v>341.10768739364426</v>
          </cell>
          <cell r="V2861">
            <v>0.46049343465228088</v>
          </cell>
          <cell r="W2861">
            <v>5.7704230609756095</v>
          </cell>
          <cell r="AA2861">
            <v>172.5479</v>
          </cell>
          <cell r="AB2861">
            <v>307.47719999999998</v>
          </cell>
          <cell r="AC2861">
            <v>0.32150430000000002</v>
          </cell>
          <cell r="AD2861">
            <v>595.10445930000003</v>
          </cell>
          <cell r="AE2861">
            <v>15.557539999999999</v>
          </cell>
          <cell r="AF2861">
            <v>165.42259999999999</v>
          </cell>
        </row>
        <row r="2862">
          <cell r="A2862" t="str">
            <v>SUBAN LOWER PALEMBANG1. Low Value</v>
          </cell>
          <cell r="B2862" t="str">
            <v>Oil-Gas</v>
          </cell>
          <cell r="C2862" t="str">
            <v>1. Low Value</v>
          </cell>
          <cell r="D2862" t="str">
            <v>SUBAN LOWER PALEMBANG</v>
          </cell>
          <cell r="E2862" t="str">
            <v>CORRIDOR</v>
          </cell>
          <cell r="F2862" t="str">
            <v>X1. Discovery under Evaluation</v>
          </cell>
          <cell r="G2862" t="str">
            <v>CONOCOPHILLIPS (GRISSIK) LTD.</v>
          </cell>
          <cell r="H2862">
            <v>7</v>
          </cell>
          <cell r="Q2862">
            <v>0.34509119999999999</v>
          </cell>
          <cell r="R2862">
            <v>97.267650000000003</v>
          </cell>
          <cell r="S2862">
            <v>0.6991754</v>
          </cell>
          <cell r="T2862">
            <v>0.77466740000000001</v>
          </cell>
          <cell r="U2862">
            <v>18.180412288253077</v>
          </cell>
          <cell r="V2862">
            <v>2.4543453013273205E-2</v>
          </cell>
          <cell r="W2862">
            <v>5.7704230609756095</v>
          </cell>
          <cell r="AA2862">
            <v>238.00829999999999</v>
          </cell>
          <cell r="AB2862">
            <v>67.338930000000005</v>
          </cell>
          <cell r="AC2862">
            <v>0.32759090000000002</v>
          </cell>
          <cell r="AD2862">
            <v>2.2931363</v>
          </cell>
          <cell r="AE2862">
            <v>7.2780500000000004</v>
          </cell>
          <cell r="AF2862">
            <v>168.8349</v>
          </cell>
        </row>
        <row r="2863">
          <cell r="A2863" t="str">
            <v>SUBAN LOWER PALEMBANG2. Middle Value</v>
          </cell>
          <cell r="B2863" t="str">
            <v>Oil-Gas</v>
          </cell>
          <cell r="C2863" t="str">
            <v>2. Middle Value</v>
          </cell>
          <cell r="D2863" t="str">
            <v>SUBAN LOWER PALEMBANG</v>
          </cell>
          <cell r="E2863" t="str">
            <v>CORRIDOR</v>
          </cell>
          <cell r="F2863" t="str">
            <v>X1. Discovery under Evaluation</v>
          </cell>
          <cell r="G2863" t="str">
            <v>CONOCOPHILLIPS (GRISSIK) LTD.</v>
          </cell>
          <cell r="H2863">
            <v>7</v>
          </cell>
          <cell r="Q2863">
            <v>0.34509119999999999</v>
          </cell>
          <cell r="R2863">
            <v>97.267650000000003</v>
          </cell>
          <cell r="S2863">
            <v>0.6991754</v>
          </cell>
          <cell r="T2863">
            <v>0.77466740000000001</v>
          </cell>
          <cell r="U2863">
            <v>18.180412288253077</v>
          </cell>
          <cell r="V2863">
            <v>2.4543453013273205E-2</v>
          </cell>
          <cell r="W2863">
            <v>5.7704230609756095</v>
          </cell>
          <cell r="AA2863">
            <v>238.00829999999999</v>
          </cell>
          <cell r="AB2863">
            <v>67.338930000000005</v>
          </cell>
          <cell r="AC2863">
            <v>0.32759090000000002</v>
          </cell>
          <cell r="AD2863">
            <v>2.2931363</v>
          </cell>
          <cell r="AE2863">
            <v>7.2780500000000004</v>
          </cell>
          <cell r="AF2863">
            <v>168.8349</v>
          </cell>
        </row>
        <row r="2864">
          <cell r="A2864" t="str">
            <v>SUBAN LOWER PALEMBANG3. High Value</v>
          </cell>
          <cell r="B2864" t="str">
            <v>Oil-Gas</v>
          </cell>
          <cell r="C2864" t="str">
            <v>3. High Value</v>
          </cell>
          <cell r="D2864" t="str">
            <v>SUBAN LOWER PALEMBANG</v>
          </cell>
          <cell r="E2864" t="str">
            <v>CORRIDOR</v>
          </cell>
          <cell r="F2864" t="str">
            <v>X1. Discovery under Evaluation</v>
          </cell>
          <cell r="G2864" t="str">
            <v>CONOCOPHILLIPS (GRISSIK) LTD.</v>
          </cell>
          <cell r="H2864">
            <v>7</v>
          </cell>
          <cell r="Q2864">
            <v>0.34509119999999999</v>
          </cell>
          <cell r="R2864">
            <v>97.267650000000003</v>
          </cell>
          <cell r="S2864">
            <v>0.6991754</v>
          </cell>
          <cell r="T2864">
            <v>0.77466740000000001</v>
          </cell>
          <cell r="U2864">
            <v>18.180412288253077</v>
          </cell>
          <cell r="V2864">
            <v>2.4543453013273205E-2</v>
          </cell>
          <cell r="W2864">
            <v>5.7704230609756095</v>
          </cell>
          <cell r="AA2864">
            <v>238.00829999999999</v>
          </cell>
          <cell r="AB2864">
            <v>67.338930000000005</v>
          </cell>
          <cell r="AC2864">
            <v>0.32759090000000002</v>
          </cell>
          <cell r="AD2864">
            <v>2.2931363</v>
          </cell>
          <cell r="AE2864">
            <v>7.2780500000000004</v>
          </cell>
          <cell r="AF2864">
            <v>168.8349</v>
          </cell>
        </row>
        <row r="2865">
          <cell r="A2865" t="str">
            <v>SUBAN  TELISA 1. Low Value</v>
          </cell>
          <cell r="B2865" t="str">
            <v>Oil-Gas</v>
          </cell>
          <cell r="C2865" t="str">
            <v>1. Low Value</v>
          </cell>
          <cell r="D2865" t="str">
            <v xml:space="preserve">SUBAN  TELISA </v>
          </cell>
          <cell r="E2865" t="str">
            <v>CORRIDOR</v>
          </cell>
          <cell r="F2865" t="str">
            <v>X1. Discovery under Evaluation</v>
          </cell>
          <cell r="G2865" t="str">
            <v>CONOCOPHILLIPS (GRISSIK) LTD.</v>
          </cell>
          <cell r="H2865">
            <v>7</v>
          </cell>
          <cell r="Q2865">
            <v>0.34509119999999999</v>
          </cell>
          <cell r="R2865">
            <v>97.267650000000003</v>
          </cell>
          <cell r="S2865">
            <v>0.6991754</v>
          </cell>
          <cell r="T2865">
            <v>0.77466740000000001</v>
          </cell>
          <cell r="U2865">
            <v>18.180412288253077</v>
          </cell>
          <cell r="V2865">
            <v>2.4543453013273205E-2</v>
          </cell>
          <cell r="W2865">
            <v>5.7704230609756095</v>
          </cell>
          <cell r="AA2865">
            <v>238.00829999999999</v>
          </cell>
          <cell r="AB2865">
            <v>67.338930000000005</v>
          </cell>
          <cell r="AC2865">
            <v>0.32759090000000002</v>
          </cell>
          <cell r="AD2865">
            <v>2.2931363</v>
          </cell>
          <cell r="AE2865">
            <v>7.2780500000000004</v>
          </cell>
          <cell r="AF2865">
            <v>168.8349</v>
          </cell>
        </row>
        <row r="2866">
          <cell r="A2866" t="str">
            <v>SUBAN  TELISA 2. Middle Value</v>
          </cell>
          <cell r="B2866" t="str">
            <v>Oil-Gas</v>
          </cell>
          <cell r="C2866" t="str">
            <v>2. Middle Value</v>
          </cell>
          <cell r="D2866" t="str">
            <v xml:space="preserve">SUBAN  TELISA </v>
          </cell>
          <cell r="E2866" t="str">
            <v>CORRIDOR</v>
          </cell>
          <cell r="F2866" t="str">
            <v>X1. Discovery under Evaluation</v>
          </cell>
          <cell r="G2866" t="str">
            <v>CONOCOPHILLIPS (GRISSIK) LTD.</v>
          </cell>
          <cell r="H2866">
            <v>7</v>
          </cell>
          <cell r="Q2866">
            <v>0.34509119999999999</v>
          </cell>
          <cell r="R2866">
            <v>97.267650000000003</v>
          </cell>
          <cell r="S2866">
            <v>0.6991754</v>
          </cell>
          <cell r="T2866">
            <v>0.77466740000000001</v>
          </cell>
          <cell r="U2866">
            <v>18.180412288253077</v>
          </cell>
          <cell r="V2866">
            <v>2.4543453013273205E-2</v>
          </cell>
          <cell r="W2866">
            <v>5.7704230609756095</v>
          </cell>
          <cell r="AA2866">
            <v>238.00829999999999</v>
          </cell>
          <cell r="AB2866">
            <v>67.338930000000005</v>
          </cell>
          <cell r="AC2866">
            <v>0.32759090000000002</v>
          </cell>
          <cell r="AD2866">
            <v>2.2931363</v>
          </cell>
          <cell r="AE2866">
            <v>7.2780500000000004</v>
          </cell>
          <cell r="AF2866">
            <v>168.8349</v>
          </cell>
        </row>
        <row r="2867">
          <cell r="A2867" t="str">
            <v>SUBAN  TELISA 3. High Value</v>
          </cell>
          <cell r="B2867" t="str">
            <v>Oil-Gas</v>
          </cell>
          <cell r="C2867" t="str">
            <v>3. High Value</v>
          </cell>
          <cell r="D2867" t="str">
            <v xml:space="preserve">SUBAN  TELISA </v>
          </cell>
          <cell r="E2867" t="str">
            <v>CORRIDOR</v>
          </cell>
          <cell r="F2867" t="str">
            <v>X1. Discovery under Evaluation</v>
          </cell>
          <cell r="G2867" t="str">
            <v>CONOCOPHILLIPS (GRISSIK) LTD.</v>
          </cell>
          <cell r="H2867">
            <v>7</v>
          </cell>
          <cell r="Q2867">
            <v>0.34509119999999999</v>
          </cell>
          <cell r="R2867">
            <v>97.267650000000003</v>
          </cell>
          <cell r="S2867">
            <v>0.6991754</v>
          </cell>
          <cell r="T2867">
            <v>0.77466740000000001</v>
          </cell>
          <cell r="U2867">
            <v>18.180412288253077</v>
          </cell>
          <cell r="V2867">
            <v>2.4543453013273205E-2</v>
          </cell>
          <cell r="W2867">
            <v>5.7704230609756095</v>
          </cell>
          <cell r="AA2867">
            <v>238.00829999999999</v>
          </cell>
          <cell r="AB2867">
            <v>67.338930000000005</v>
          </cell>
          <cell r="AC2867">
            <v>0.32759090000000002</v>
          </cell>
          <cell r="AD2867">
            <v>2.2931363</v>
          </cell>
          <cell r="AE2867">
            <v>7.2780500000000004</v>
          </cell>
          <cell r="AF2867">
            <v>168.8349</v>
          </cell>
        </row>
        <row r="2868">
          <cell r="A2868" t="str">
            <v>CETIK-LEKO TAF1. Low Value</v>
          </cell>
          <cell r="B2868" t="str">
            <v>Gas</v>
          </cell>
          <cell r="C2868" t="str">
            <v>1. Low Value</v>
          </cell>
          <cell r="D2868" t="str">
            <v>CETIK-LEKO TAF</v>
          </cell>
          <cell r="E2868" t="str">
            <v>CORRIDOR</v>
          </cell>
          <cell r="F2868" t="str">
            <v>X2. Development Undetermined</v>
          </cell>
          <cell r="G2868" t="str">
            <v>CONOCOPHILLIPS (GRISSIK) LTD.</v>
          </cell>
          <cell r="H2868">
            <v>10</v>
          </cell>
          <cell r="Q2868">
            <v>0.28063860000000002</v>
          </cell>
          <cell r="R2868">
            <v>814.57029999999997</v>
          </cell>
          <cell r="S2868">
            <v>0.60661880000000001</v>
          </cell>
          <cell r="T2868">
            <v>0.84178319999999995</v>
          </cell>
          <cell r="U2868">
            <v>116.73258314608164</v>
          </cell>
          <cell r="V2868">
            <v>0.1575883222084595</v>
          </cell>
          <cell r="W2868">
            <v>5.7704230609756095</v>
          </cell>
          <cell r="AA2868">
            <v>16.744689999999999</v>
          </cell>
          <cell r="AB2868">
            <v>0.47307830000000001</v>
          </cell>
          <cell r="AC2868">
            <v>0.75595190000000001</v>
          </cell>
          <cell r="AD2868">
            <v>7.5595189999999999</v>
          </cell>
          <cell r="AE2868">
            <v>5.4351279999999997</v>
          </cell>
          <cell r="AF2868">
            <v>10.900880000000001</v>
          </cell>
        </row>
        <row r="2869">
          <cell r="A2869" t="str">
            <v>CETIK-LEKO TAF2. Middle Value</v>
          </cell>
          <cell r="B2869" t="str">
            <v>Gas</v>
          </cell>
          <cell r="C2869" t="str">
            <v>2. Middle Value</v>
          </cell>
          <cell r="D2869" t="str">
            <v>CETIK-LEKO TAF</v>
          </cell>
          <cell r="E2869" t="str">
            <v>CORRIDOR</v>
          </cell>
          <cell r="F2869" t="str">
            <v>X2. Development Undetermined</v>
          </cell>
          <cell r="G2869" t="str">
            <v>CONOCOPHILLIPS (GRISSIK) LTD.</v>
          </cell>
          <cell r="H2869">
            <v>40</v>
          </cell>
          <cell r="Q2869">
            <v>0.28063860000000002</v>
          </cell>
          <cell r="R2869">
            <v>814.57029999999997</v>
          </cell>
          <cell r="S2869">
            <v>0.60661880000000001</v>
          </cell>
          <cell r="T2869">
            <v>0.84178319999999995</v>
          </cell>
          <cell r="U2869">
            <v>116.73258314608164</v>
          </cell>
          <cell r="V2869">
            <v>0.1575883222084595</v>
          </cell>
          <cell r="W2869">
            <v>5.7704230609756095</v>
          </cell>
          <cell r="AA2869">
            <v>16.744689999999999</v>
          </cell>
          <cell r="AB2869">
            <v>0.47307830000000001</v>
          </cell>
          <cell r="AC2869">
            <v>0.75595190000000001</v>
          </cell>
          <cell r="AD2869">
            <v>30.238076</v>
          </cell>
          <cell r="AE2869">
            <v>5.4351279999999997</v>
          </cell>
          <cell r="AF2869">
            <v>10.900880000000001</v>
          </cell>
        </row>
        <row r="2870">
          <cell r="A2870" t="str">
            <v>CETIK-LEKO TAF3. High Value</v>
          </cell>
          <cell r="B2870" t="str">
            <v>Gas</v>
          </cell>
          <cell r="C2870" t="str">
            <v>3. High Value</v>
          </cell>
          <cell r="D2870" t="str">
            <v>CETIK-LEKO TAF</v>
          </cell>
          <cell r="E2870" t="str">
            <v>CORRIDOR</v>
          </cell>
          <cell r="F2870" t="str">
            <v>X2. Development Undetermined</v>
          </cell>
          <cell r="G2870" t="str">
            <v>CONOCOPHILLIPS (GRISSIK) LTD.</v>
          </cell>
          <cell r="H2870">
            <v>200</v>
          </cell>
          <cell r="Q2870">
            <v>0.28063860000000002</v>
          </cell>
          <cell r="R2870">
            <v>814.57029999999997</v>
          </cell>
          <cell r="S2870">
            <v>0.60661880000000001</v>
          </cell>
          <cell r="T2870">
            <v>0.84178319999999995</v>
          </cell>
          <cell r="U2870">
            <v>116.73258314608164</v>
          </cell>
          <cell r="V2870">
            <v>0.1575883222084595</v>
          </cell>
          <cell r="W2870">
            <v>5.7704230609756095</v>
          </cell>
          <cell r="AA2870">
            <v>16.744689999999999</v>
          </cell>
          <cell r="AB2870">
            <v>0.47307830000000001</v>
          </cell>
          <cell r="AC2870">
            <v>0.75595190000000001</v>
          </cell>
          <cell r="AD2870">
            <v>151.19038</v>
          </cell>
          <cell r="AE2870">
            <v>5.4351279999999997</v>
          </cell>
          <cell r="AF2870">
            <v>10.900880000000001</v>
          </cell>
        </row>
        <row r="2871">
          <cell r="A2871" t="str">
            <v>TANJUNG PAGAR TAF1. Low Value</v>
          </cell>
          <cell r="B2871" t="str">
            <v>Oil-Gas</v>
          </cell>
          <cell r="C2871" t="str">
            <v>1. Low Value</v>
          </cell>
          <cell r="D2871" t="str">
            <v>TANJUNG PAGAR TAF</v>
          </cell>
          <cell r="E2871" t="str">
            <v>CORRIDOR</v>
          </cell>
          <cell r="F2871" t="str">
            <v>X2. Development Undetermined</v>
          </cell>
          <cell r="G2871" t="str">
            <v>CONOCOPHILLIPS (GRISSIK) LTD.</v>
          </cell>
          <cell r="H2871">
            <v>103</v>
          </cell>
          <cell r="Q2871">
            <v>0.2905838</v>
          </cell>
          <cell r="R2871">
            <v>2487.279</v>
          </cell>
          <cell r="S2871">
            <v>0.66479710000000003</v>
          </cell>
          <cell r="T2871">
            <v>0.84501139999999997</v>
          </cell>
          <cell r="U2871">
            <v>406.02014901159583</v>
          </cell>
          <cell r="V2871">
            <v>0.54812488802286774</v>
          </cell>
          <cell r="W2871">
            <v>5.7704230609756095</v>
          </cell>
          <cell r="AA2871">
            <v>68.561639999999997</v>
          </cell>
          <cell r="AB2871">
            <v>22.31166</v>
          </cell>
          <cell r="AC2871">
            <v>0.27065299999999998</v>
          </cell>
          <cell r="AD2871">
            <v>27.877258999999999</v>
          </cell>
          <cell r="AE2871">
            <v>14.33159</v>
          </cell>
          <cell r="AF2871">
            <v>25.383420000000001</v>
          </cell>
        </row>
        <row r="2872">
          <cell r="A2872" t="str">
            <v>TANJUNG PAGAR TAF2. Middle Value</v>
          </cell>
          <cell r="B2872" t="str">
            <v>Oil-Gas</v>
          </cell>
          <cell r="C2872" t="str">
            <v>2. Middle Value</v>
          </cell>
          <cell r="D2872" t="str">
            <v>TANJUNG PAGAR TAF</v>
          </cell>
          <cell r="E2872" t="str">
            <v>CORRIDOR</v>
          </cell>
          <cell r="F2872" t="str">
            <v>X2. Development Undetermined</v>
          </cell>
          <cell r="G2872" t="str">
            <v>CONOCOPHILLIPS (GRISSIK) LTD.</v>
          </cell>
          <cell r="H2872">
            <v>217</v>
          </cell>
          <cell r="Q2872">
            <v>0.2905838</v>
          </cell>
          <cell r="R2872">
            <v>2487.279</v>
          </cell>
          <cell r="S2872">
            <v>0.66479710000000003</v>
          </cell>
          <cell r="T2872">
            <v>0.84501139999999997</v>
          </cell>
          <cell r="U2872">
            <v>406.02014901159583</v>
          </cell>
          <cell r="V2872">
            <v>0.54812488802286774</v>
          </cell>
          <cell r="W2872">
            <v>5.7704230609756095</v>
          </cell>
          <cell r="AA2872">
            <v>68.561639999999997</v>
          </cell>
          <cell r="AB2872">
            <v>22.31166</v>
          </cell>
          <cell r="AC2872">
            <v>0.27065299999999998</v>
          </cell>
          <cell r="AD2872">
            <v>58.731700999999994</v>
          </cell>
          <cell r="AE2872">
            <v>14.33159</v>
          </cell>
          <cell r="AF2872">
            <v>25.383420000000001</v>
          </cell>
        </row>
        <row r="2873">
          <cell r="A2873" t="str">
            <v>TANJUNG PAGAR TAF3. High Value</v>
          </cell>
          <cell r="B2873" t="str">
            <v>Oil-Gas</v>
          </cell>
          <cell r="C2873" t="str">
            <v>3. High Value</v>
          </cell>
          <cell r="D2873" t="str">
            <v>TANJUNG PAGAR TAF</v>
          </cell>
          <cell r="E2873" t="str">
            <v>CORRIDOR</v>
          </cell>
          <cell r="F2873" t="str">
            <v>X2. Development Undetermined</v>
          </cell>
          <cell r="G2873" t="str">
            <v>CONOCOPHILLIPS (GRISSIK) LTD.</v>
          </cell>
          <cell r="H2873">
            <v>432</v>
          </cell>
          <cell r="Q2873">
            <v>0.2905838</v>
          </cell>
          <cell r="R2873">
            <v>2487.279</v>
          </cell>
          <cell r="S2873">
            <v>0.66479710000000003</v>
          </cell>
          <cell r="T2873">
            <v>0.84501139999999997</v>
          </cell>
          <cell r="U2873">
            <v>406.02014901159583</v>
          </cell>
          <cell r="V2873">
            <v>0.54812488802286774</v>
          </cell>
          <cell r="W2873">
            <v>5.7704230609756095</v>
          </cell>
          <cell r="AA2873">
            <v>68.561639999999997</v>
          </cell>
          <cell r="AB2873">
            <v>22.31166</v>
          </cell>
          <cell r="AC2873">
            <v>0.27065299999999998</v>
          </cell>
          <cell r="AD2873">
            <v>116.922096</v>
          </cell>
          <cell r="AE2873">
            <v>14.33159</v>
          </cell>
          <cell r="AF2873">
            <v>25.383420000000001</v>
          </cell>
        </row>
        <row r="2874">
          <cell r="A2874" t="str">
            <v>NORTH_DUE_BASEMENT1. Low Value</v>
          </cell>
          <cell r="B2874" t="str">
            <v>Oil-Gas</v>
          </cell>
          <cell r="C2874" t="str">
            <v>1. Low Value</v>
          </cell>
          <cell r="D2874" t="str">
            <v>NORTH_DUE_BASEMENT</v>
          </cell>
          <cell r="E2874" t="str">
            <v>WEST MADURA OFFSHORE (WMO)</v>
          </cell>
          <cell r="F2874" t="str">
            <v>X1. Discovery under Evaluation</v>
          </cell>
          <cell r="G2874" t="str">
            <v>PT PERTAMINA HULU ENERGI WEST MADURA OFFSHORE</v>
          </cell>
          <cell r="H2874">
            <v>271.33999999999997</v>
          </cell>
          <cell r="Q2874">
            <v>0.24545210000000001</v>
          </cell>
          <cell r="R2874">
            <v>861.96479999999997</v>
          </cell>
          <cell r="S2874">
            <v>0.76728090000000004</v>
          </cell>
          <cell r="T2874">
            <v>0.65166800000000003</v>
          </cell>
          <cell r="U2874">
            <v>105.78816064295346</v>
          </cell>
          <cell r="V2874">
            <v>0.14281341418085133</v>
          </cell>
          <cell r="AA2874">
            <v>41.838999999999999</v>
          </cell>
          <cell r="AB2874">
            <v>36.142809999999997</v>
          </cell>
          <cell r="AC2874">
            <v>0.29240739999999998</v>
          </cell>
          <cell r="AD2874">
            <v>79.341823915999981</v>
          </cell>
          <cell r="AE2874">
            <v>8.0818650000000005</v>
          </cell>
          <cell r="AF2874">
            <v>76.359290000000001</v>
          </cell>
        </row>
        <row r="2875">
          <cell r="A2875" t="str">
            <v>NORTH_DUE_BASEMENT2. Middle Value</v>
          </cell>
          <cell r="B2875" t="str">
            <v>Oil-Gas</v>
          </cell>
          <cell r="C2875" t="str">
            <v>2. Middle Value</v>
          </cell>
          <cell r="D2875" t="str">
            <v>NORTH_DUE_BASEMENT</v>
          </cell>
          <cell r="E2875" t="str">
            <v>WEST MADURA OFFSHORE (WMO)</v>
          </cell>
          <cell r="F2875" t="str">
            <v>X1. Discovery under Evaluation</v>
          </cell>
          <cell r="G2875" t="str">
            <v>PT PERTAMINA HULU ENERGI WEST MADURA OFFSHORE</v>
          </cell>
          <cell r="H2875">
            <v>639.44000000000005</v>
          </cell>
          <cell r="Q2875">
            <v>0.24545210000000001</v>
          </cell>
          <cell r="R2875">
            <v>861.96479999999997</v>
          </cell>
          <cell r="S2875">
            <v>0.76728090000000004</v>
          </cell>
          <cell r="T2875">
            <v>0.65166800000000003</v>
          </cell>
          <cell r="U2875">
            <v>105.78816064295346</v>
          </cell>
          <cell r="V2875">
            <v>0.14281341418085133</v>
          </cell>
          <cell r="AA2875">
            <v>41.838999999999999</v>
          </cell>
          <cell r="AB2875">
            <v>36.142809999999997</v>
          </cell>
          <cell r="AC2875">
            <v>0.29240739999999998</v>
          </cell>
          <cell r="AD2875">
            <v>186.97698785599999</v>
          </cell>
          <cell r="AE2875">
            <v>8.0818650000000005</v>
          </cell>
          <cell r="AF2875">
            <v>76.359290000000001</v>
          </cell>
        </row>
        <row r="2876">
          <cell r="A2876" t="str">
            <v>NORTH_DUE_BASEMENT3. High Value</v>
          </cell>
          <cell r="B2876" t="str">
            <v>Oil-Gas</v>
          </cell>
          <cell r="C2876" t="str">
            <v>3. High Value</v>
          </cell>
          <cell r="D2876" t="str">
            <v>NORTH_DUE_BASEMENT</v>
          </cell>
          <cell r="E2876" t="str">
            <v>WEST MADURA OFFSHORE (WMO)</v>
          </cell>
          <cell r="F2876" t="str">
            <v>X1. Discovery under Evaluation</v>
          </cell>
          <cell r="G2876" t="str">
            <v>PT PERTAMINA HULU ENERGI WEST MADURA OFFSHORE</v>
          </cell>
          <cell r="H2876">
            <v>1035.8699999999999</v>
          </cell>
          <cell r="Q2876">
            <v>0.24545210000000001</v>
          </cell>
          <cell r="R2876">
            <v>861.96479999999997</v>
          </cell>
          <cell r="S2876">
            <v>0.76728090000000004</v>
          </cell>
          <cell r="T2876">
            <v>0.65166800000000003</v>
          </cell>
          <cell r="U2876">
            <v>105.78816064295346</v>
          </cell>
          <cell r="V2876">
            <v>0.14281341418085133</v>
          </cell>
          <cell r="AA2876">
            <v>41.838999999999999</v>
          </cell>
          <cell r="AB2876">
            <v>36.142809999999997</v>
          </cell>
          <cell r="AC2876">
            <v>0.29240739999999998</v>
          </cell>
          <cell r="AD2876">
            <v>302.89605343799997</v>
          </cell>
          <cell r="AE2876">
            <v>8.0818650000000005</v>
          </cell>
          <cell r="AF2876">
            <v>76.359290000000001</v>
          </cell>
        </row>
        <row r="2877">
          <cell r="A2877" t="str">
            <v>NORTH_DUE_KUJUNG-11. Low Value</v>
          </cell>
          <cell r="B2877" t="str">
            <v>Oil-Gas</v>
          </cell>
          <cell r="C2877" t="str">
            <v>1. Low Value</v>
          </cell>
          <cell r="D2877" t="str">
            <v>NORTH_DUE_KUJUNG-1</v>
          </cell>
          <cell r="E2877" t="str">
            <v>WEST MADURA OFFSHORE (WMO)</v>
          </cell>
          <cell r="F2877" t="str">
            <v>X1. Discovery under Evaluation</v>
          </cell>
          <cell r="G2877" t="str">
            <v>PT PERTAMINA HULU ENERGI WEST MADURA OFFSHORE</v>
          </cell>
          <cell r="H2877">
            <v>271.33999999999997</v>
          </cell>
          <cell r="Q2877">
            <v>0.24545210000000001</v>
          </cell>
          <cell r="R2877">
            <v>861.96479999999997</v>
          </cell>
          <cell r="S2877">
            <v>0.76728090000000004</v>
          </cell>
          <cell r="T2877">
            <v>0.65166800000000003</v>
          </cell>
          <cell r="U2877">
            <v>105.78816064295346</v>
          </cell>
          <cell r="V2877">
            <v>0.14281341418085133</v>
          </cell>
          <cell r="AA2877">
            <v>41.838999999999999</v>
          </cell>
          <cell r="AB2877">
            <v>36.142809999999997</v>
          </cell>
          <cell r="AC2877">
            <v>0.29240739999999998</v>
          </cell>
          <cell r="AD2877">
            <v>79.341823915999981</v>
          </cell>
          <cell r="AE2877">
            <v>8.0818650000000005</v>
          </cell>
          <cell r="AF2877">
            <v>76.359290000000001</v>
          </cell>
        </row>
        <row r="2878">
          <cell r="A2878" t="str">
            <v>NORTH_DUE_KUJUNG-12. Middle Value</v>
          </cell>
          <cell r="B2878" t="str">
            <v>Oil-Gas</v>
          </cell>
          <cell r="C2878" t="str">
            <v>2. Middle Value</v>
          </cell>
          <cell r="D2878" t="str">
            <v>NORTH_DUE_KUJUNG-1</v>
          </cell>
          <cell r="E2878" t="str">
            <v>WEST MADURA OFFSHORE (WMO)</v>
          </cell>
          <cell r="F2878" t="str">
            <v>X1. Discovery under Evaluation</v>
          </cell>
          <cell r="G2878" t="str">
            <v>PT PERTAMINA HULU ENERGI WEST MADURA OFFSHORE</v>
          </cell>
          <cell r="H2878">
            <v>639.44000000000005</v>
          </cell>
          <cell r="Q2878">
            <v>0.24545210000000001</v>
          </cell>
          <cell r="R2878">
            <v>861.96479999999997</v>
          </cell>
          <cell r="S2878">
            <v>0.76728090000000004</v>
          </cell>
          <cell r="T2878">
            <v>0.65166800000000003</v>
          </cell>
          <cell r="U2878">
            <v>105.78816064295346</v>
          </cell>
          <cell r="V2878">
            <v>0.14281341418085133</v>
          </cell>
          <cell r="AA2878">
            <v>41.838999999999999</v>
          </cell>
          <cell r="AB2878">
            <v>36.142809999999997</v>
          </cell>
          <cell r="AC2878">
            <v>0.29240739999999998</v>
          </cell>
          <cell r="AD2878">
            <v>186.97698785599999</v>
          </cell>
          <cell r="AE2878">
            <v>8.0818650000000005</v>
          </cell>
          <cell r="AF2878">
            <v>76.359290000000001</v>
          </cell>
        </row>
        <row r="2879">
          <cell r="A2879" t="str">
            <v>NORTH_DUE_KUJUNG-13. High Value</v>
          </cell>
          <cell r="B2879" t="str">
            <v>Oil-Gas</v>
          </cell>
          <cell r="C2879" t="str">
            <v>3. High Value</v>
          </cell>
          <cell r="D2879" t="str">
            <v>NORTH_DUE_KUJUNG-1</v>
          </cell>
          <cell r="E2879" t="str">
            <v>WEST MADURA OFFSHORE (WMO)</v>
          </cell>
          <cell r="F2879" t="str">
            <v>X1. Discovery under Evaluation</v>
          </cell>
          <cell r="G2879" t="str">
            <v>PT PERTAMINA HULU ENERGI WEST MADURA OFFSHORE</v>
          </cell>
          <cell r="H2879">
            <v>1035.8699999999999</v>
          </cell>
          <cell r="Q2879">
            <v>0.24545210000000001</v>
          </cell>
          <cell r="R2879">
            <v>861.96479999999997</v>
          </cell>
          <cell r="S2879">
            <v>0.76728090000000004</v>
          </cell>
          <cell r="T2879">
            <v>0.65166800000000003</v>
          </cell>
          <cell r="U2879">
            <v>105.78816064295346</v>
          </cell>
          <cell r="V2879">
            <v>0.14281341418085133</v>
          </cell>
          <cell r="AA2879">
            <v>41.838999999999999</v>
          </cell>
          <cell r="AB2879">
            <v>36.142809999999997</v>
          </cell>
          <cell r="AC2879">
            <v>0.29240739999999998</v>
          </cell>
          <cell r="AD2879">
            <v>302.89605343799997</v>
          </cell>
          <cell r="AE2879">
            <v>8.0818650000000005</v>
          </cell>
          <cell r="AF2879">
            <v>76.359290000000001</v>
          </cell>
        </row>
        <row r="2880">
          <cell r="A2880" t="str">
            <v>NORTH_DUE_NGIMBANG1. Low Value</v>
          </cell>
          <cell r="B2880" t="str">
            <v>Oil-Gas</v>
          </cell>
          <cell r="C2880" t="str">
            <v>1. Low Value</v>
          </cell>
          <cell r="D2880" t="str">
            <v>NORTH_DUE_NGIMBANG</v>
          </cell>
          <cell r="E2880" t="str">
            <v>WEST MADURA OFFSHORE (WMO)</v>
          </cell>
          <cell r="F2880" t="str">
            <v>X1. Discovery under Evaluation</v>
          </cell>
          <cell r="G2880" t="str">
            <v>PT PERTAMINA HULU ENERGI WEST MADURA OFFSHORE</v>
          </cell>
          <cell r="H2880">
            <v>271.33999999999997</v>
          </cell>
          <cell r="Q2880">
            <v>0.24545210000000001</v>
          </cell>
          <cell r="R2880">
            <v>861.96479999999997</v>
          </cell>
          <cell r="S2880">
            <v>0.76728090000000004</v>
          </cell>
          <cell r="T2880">
            <v>0.65166800000000003</v>
          </cell>
          <cell r="U2880">
            <v>105.78816064295346</v>
          </cell>
          <cell r="V2880">
            <v>0.14281341418085133</v>
          </cell>
          <cell r="AA2880">
            <v>41.838999999999999</v>
          </cell>
          <cell r="AB2880">
            <v>36.142809999999997</v>
          </cell>
          <cell r="AC2880">
            <v>0.29240739999999998</v>
          </cell>
          <cell r="AD2880">
            <v>79.341823915999981</v>
          </cell>
          <cell r="AE2880">
            <v>8.0818650000000005</v>
          </cell>
          <cell r="AF2880">
            <v>76.359290000000001</v>
          </cell>
        </row>
        <row r="2881">
          <cell r="A2881" t="str">
            <v>NORTH_DUE_NGIMBANG2. Middle Value</v>
          </cell>
          <cell r="B2881" t="str">
            <v>Oil-Gas</v>
          </cell>
          <cell r="C2881" t="str">
            <v>2. Middle Value</v>
          </cell>
          <cell r="D2881" t="str">
            <v>NORTH_DUE_NGIMBANG</v>
          </cell>
          <cell r="E2881" t="str">
            <v>WEST MADURA OFFSHORE (WMO)</v>
          </cell>
          <cell r="F2881" t="str">
            <v>X1. Discovery under Evaluation</v>
          </cell>
          <cell r="G2881" t="str">
            <v>PT PERTAMINA HULU ENERGI WEST MADURA OFFSHORE</v>
          </cell>
          <cell r="H2881">
            <v>639.44000000000005</v>
          </cell>
          <cell r="Q2881">
            <v>0.24545210000000001</v>
          </cell>
          <cell r="R2881">
            <v>861.96479999999997</v>
          </cell>
          <cell r="S2881">
            <v>0.76728090000000004</v>
          </cell>
          <cell r="T2881">
            <v>0.65166800000000003</v>
          </cell>
          <cell r="U2881">
            <v>105.78816064295346</v>
          </cell>
          <cell r="V2881">
            <v>0.14281341418085133</v>
          </cell>
          <cell r="AA2881">
            <v>41.838999999999999</v>
          </cell>
          <cell r="AB2881">
            <v>36.142809999999997</v>
          </cell>
          <cell r="AC2881">
            <v>0.29240739999999998</v>
          </cell>
          <cell r="AD2881">
            <v>186.97698785599999</v>
          </cell>
          <cell r="AE2881">
            <v>8.0818650000000005</v>
          </cell>
          <cell r="AF2881">
            <v>76.359290000000001</v>
          </cell>
        </row>
        <row r="2882">
          <cell r="A2882" t="str">
            <v>NORTH_DUE_NGIMBANG3. High Value</v>
          </cell>
          <cell r="B2882" t="str">
            <v>Oil-Gas</v>
          </cell>
          <cell r="C2882" t="str">
            <v>3. High Value</v>
          </cell>
          <cell r="D2882" t="str">
            <v>NORTH_DUE_NGIMBANG</v>
          </cell>
          <cell r="E2882" t="str">
            <v>WEST MADURA OFFSHORE (WMO)</v>
          </cell>
          <cell r="F2882" t="str">
            <v>X1. Discovery under Evaluation</v>
          </cell>
          <cell r="G2882" t="str">
            <v>PT PERTAMINA HULU ENERGI WEST MADURA OFFSHORE</v>
          </cell>
          <cell r="H2882">
            <v>1035.8699999999999</v>
          </cell>
          <cell r="Q2882">
            <v>0.24545210000000001</v>
          </cell>
          <cell r="R2882">
            <v>861.96479999999997</v>
          </cell>
          <cell r="S2882">
            <v>0.76728090000000004</v>
          </cell>
          <cell r="T2882">
            <v>0.65166800000000003</v>
          </cell>
          <cell r="U2882">
            <v>105.78816064295346</v>
          </cell>
          <cell r="V2882">
            <v>0.14281341418085133</v>
          </cell>
          <cell r="AA2882">
            <v>41.838999999999999</v>
          </cell>
          <cell r="AB2882">
            <v>36.142809999999997</v>
          </cell>
          <cell r="AC2882">
            <v>0.29240739999999998</v>
          </cell>
          <cell r="AD2882">
            <v>302.89605343799997</v>
          </cell>
          <cell r="AE2882">
            <v>8.0818650000000005</v>
          </cell>
          <cell r="AF2882">
            <v>76.359290000000001</v>
          </cell>
        </row>
        <row r="2883">
          <cell r="A2883" t="str">
            <v>BADAK - UNITISASI OPLL 21. Low Value</v>
          </cell>
          <cell r="B2883" t="str">
            <v>Oil-Gas</v>
          </cell>
          <cell r="C2883" t="str">
            <v>1. Low Value</v>
          </cell>
          <cell r="D2883" t="str">
            <v>BADAK - UNITISASI OPLL 2</v>
          </cell>
          <cell r="E2883" t="str">
            <v>MAHAKAM</v>
          </cell>
          <cell r="F2883" t="str">
            <v>E6. Further Development</v>
          </cell>
          <cell r="G2883" t="str">
            <v>PT PERTAMINA HULU MAHAKAM</v>
          </cell>
          <cell r="H2883">
            <v>7727.1120000000001</v>
          </cell>
          <cell r="Q2883">
            <v>0.3072473</v>
          </cell>
          <cell r="R2883">
            <v>942.74239999999998</v>
          </cell>
          <cell r="S2883">
            <v>0.61834619999999996</v>
          </cell>
          <cell r="T2883">
            <v>0.84406930000000002</v>
          </cell>
          <cell r="U2883">
            <v>151.17880773283855</v>
          </cell>
          <cell r="V2883">
            <v>0.20409052915653747</v>
          </cell>
          <cell r="W2883">
            <v>759.77373918055571</v>
          </cell>
          <cell r="AA2883">
            <v>5.8642799999999999</v>
          </cell>
          <cell r="AB2883">
            <v>2.356033</v>
          </cell>
          <cell r="AC2883">
            <v>0.34597280000000002</v>
          </cell>
          <cell r="AD2883">
            <v>2673.3705745536004</v>
          </cell>
          <cell r="AE2883">
            <v>15.833869999999999</v>
          </cell>
          <cell r="AF2883">
            <v>10.77153</v>
          </cell>
        </row>
        <row r="2884">
          <cell r="A2884" t="str">
            <v>BADAK - UNITISASI OPLL 22. Middle Value</v>
          </cell>
          <cell r="B2884" t="str">
            <v>Oil-Gas</v>
          </cell>
          <cell r="C2884" t="str">
            <v>2. Middle Value</v>
          </cell>
          <cell r="D2884" t="str">
            <v>BADAK - UNITISASI OPLL 2</v>
          </cell>
          <cell r="E2884" t="str">
            <v>MAHAKAM</v>
          </cell>
          <cell r="F2884" t="str">
            <v>E6. Further Development</v>
          </cell>
          <cell r="G2884" t="str">
            <v>PT PERTAMINA HULU MAHAKAM</v>
          </cell>
          <cell r="H2884">
            <v>8012.2340000000004</v>
          </cell>
          <cell r="Q2884">
            <v>0.3072473</v>
          </cell>
          <cell r="R2884">
            <v>942.74239999999998</v>
          </cell>
          <cell r="S2884">
            <v>0.61834619999999996</v>
          </cell>
          <cell r="T2884">
            <v>0.84406930000000002</v>
          </cell>
          <cell r="U2884">
            <v>151.17880773283855</v>
          </cell>
          <cell r="V2884">
            <v>0.20409052915653747</v>
          </cell>
          <cell r="W2884">
            <v>759.77373918055571</v>
          </cell>
          <cell r="AA2884">
            <v>5.8642799999999999</v>
          </cell>
          <cell r="AB2884">
            <v>2.356033</v>
          </cell>
          <cell r="AC2884">
            <v>0.34597280000000002</v>
          </cell>
          <cell r="AD2884">
            <v>2772.0150312352002</v>
          </cell>
          <cell r="AE2884">
            <v>15.833869999999999</v>
          </cell>
          <cell r="AF2884">
            <v>10.77153</v>
          </cell>
        </row>
        <row r="2885">
          <cell r="A2885" t="str">
            <v>BADAK - UNITISASI OPLL 23. High Value</v>
          </cell>
          <cell r="B2885" t="str">
            <v>Oil-Gas</v>
          </cell>
          <cell r="C2885" t="str">
            <v>3. High Value</v>
          </cell>
          <cell r="D2885" t="str">
            <v>BADAK - UNITISASI OPLL 2</v>
          </cell>
          <cell r="E2885" t="str">
            <v>MAHAKAM</v>
          </cell>
          <cell r="F2885" t="str">
            <v>E6. Further Development</v>
          </cell>
          <cell r="G2885" t="str">
            <v>PT PERTAMINA HULU MAHAKAM</v>
          </cell>
          <cell r="H2885">
            <v>8036.2340000000004</v>
          </cell>
          <cell r="Q2885">
            <v>0.3072473</v>
          </cell>
          <cell r="R2885">
            <v>942.74239999999998</v>
          </cell>
          <cell r="S2885">
            <v>0.61834619999999996</v>
          </cell>
          <cell r="T2885">
            <v>0.84406930000000002</v>
          </cell>
          <cell r="U2885">
            <v>151.17880773283855</v>
          </cell>
          <cell r="V2885">
            <v>0.20409052915653747</v>
          </cell>
          <cell r="W2885">
            <v>759.77373918055571</v>
          </cell>
          <cell r="AA2885">
            <v>5.8642799999999999</v>
          </cell>
          <cell r="AB2885">
            <v>2.356033</v>
          </cell>
          <cell r="AC2885">
            <v>0.34597280000000002</v>
          </cell>
          <cell r="AD2885">
            <v>2780.3183784352004</v>
          </cell>
          <cell r="AE2885">
            <v>15.833869999999999</v>
          </cell>
          <cell r="AF2885">
            <v>10.77153</v>
          </cell>
        </row>
        <row r="2886">
          <cell r="A2886" t="str">
            <v>BADAK - UNITISASI OPLL 11. Low Value</v>
          </cell>
          <cell r="B2886" t="str">
            <v>Oil-Gas</v>
          </cell>
          <cell r="C2886" t="str">
            <v>1. Low Value</v>
          </cell>
          <cell r="D2886" t="str">
            <v>BADAK - UNITISASI OPLL 1</v>
          </cell>
          <cell r="E2886" t="str">
            <v>MAHAKAM</v>
          </cell>
          <cell r="F2886" t="str">
            <v>E6. Further Development</v>
          </cell>
          <cell r="G2886" t="str">
            <v>PT PERTAMINA HULU MAHAKAM</v>
          </cell>
          <cell r="H2886">
            <v>7727.1120000000001</v>
          </cell>
          <cell r="Q2886">
            <v>0.3072473</v>
          </cell>
          <cell r="R2886">
            <v>942.74239999999998</v>
          </cell>
          <cell r="S2886">
            <v>0.61834619999999996</v>
          </cell>
          <cell r="T2886">
            <v>0.84406930000000002</v>
          </cell>
          <cell r="U2886">
            <v>151.17880773283855</v>
          </cell>
          <cell r="V2886">
            <v>0.20409052915653747</v>
          </cell>
          <cell r="W2886">
            <v>759.77373918055571</v>
          </cell>
          <cell r="AA2886">
            <v>5.8642799999999999</v>
          </cell>
          <cell r="AB2886">
            <v>2.356033</v>
          </cell>
          <cell r="AC2886">
            <v>0.34597280000000002</v>
          </cell>
          <cell r="AD2886">
            <v>2673.3705745536004</v>
          </cell>
          <cell r="AE2886">
            <v>15.833869999999999</v>
          </cell>
          <cell r="AF2886">
            <v>10.77153</v>
          </cell>
        </row>
        <row r="2887">
          <cell r="A2887" t="str">
            <v>BADAK - UNITISASI OPLL 12. Middle Value</v>
          </cell>
          <cell r="B2887" t="str">
            <v>Oil-Gas</v>
          </cell>
          <cell r="C2887" t="str">
            <v>2. Middle Value</v>
          </cell>
          <cell r="D2887" t="str">
            <v>BADAK - UNITISASI OPLL 1</v>
          </cell>
          <cell r="E2887" t="str">
            <v>MAHAKAM</v>
          </cell>
          <cell r="F2887" t="str">
            <v>E6. Further Development</v>
          </cell>
          <cell r="G2887" t="str">
            <v>PT PERTAMINA HULU MAHAKAM</v>
          </cell>
          <cell r="H2887">
            <v>8012.2340000000004</v>
          </cell>
          <cell r="Q2887">
            <v>0.3072473</v>
          </cell>
          <cell r="R2887">
            <v>942.74239999999998</v>
          </cell>
          <cell r="S2887">
            <v>0.61834619999999996</v>
          </cell>
          <cell r="T2887">
            <v>0.84406930000000002</v>
          </cell>
          <cell r="U2887">
            <v>151.17880773283855</v>
          </cell>
          <cell r="V2887">
            <v>0.20409052915653747</v>
          </cell>
          <cell r="W2887">
            <v>759.77373918055571</v>
          </cell>
          <cell r="AA2887">
            <v>5.8642799999999999</v>
          </cell>
          <cell r="AB2887">
            <v>2.356033</v>
          </cell>
          <cell r="AC2887">
            <v>0.34597280000000002</v>
          </cell>
          <cell r="AD2887">
            <v>2772.0150312352002</v>
          </cell>
          <cell r="AE2887">
            <v>15.833869999999999</v>
          </cell>
          <cell r="AF2887">
            <v>10.77153</v>
          </cell>
        </row>
        <row r="2888">
          <cell r="A2888" t="str">
            <v>BADAK - UNITISASI OPLL 13. High Value</v>
          </cell>
          <cell r="B2888" t="str">
            <v>Oil-Gas</v>
          </cell>
          <cell r="C2888" t="str">
            <v>3. High Value</v>
          </cell>
          <cell r="D2888" t="str">
            <v>BADAK - UNITISASI OPLL 1</v>
          </cell>
          <cell r="E2888" t="str">
            <v>MAHAKAM</v>
          </cell>
          <cell r="F2888" t="str">
            <v>E6. Further Development</v>
          </cell>
          <cell r="G2888" t="str">
            <v>PT PERTAMINA HULU MAHAKAM</v>
          </cell>
          <cell r="H2888">
            <v>8036.2340000000004</v>
          </cell>
          <cell r="Q2888">
            <v>0.3072473</v>
          </cell>
          <cell r="R2888">
            <v>942.74239999999998</v>
          </cell>
          <cell r="S2888">
            <v>0.61834619999999996</v>
          </cell>
          <cell r="T2888">
            <v>0.84406930000000002</v>
          </cell>
          <cell r="U2888">
            <v>151.17880773283855</v>
          </cell>
          <cell r="V2888">
            <v>0.20409052915653747</v>
          </cell>
          <cell r="W2888">
            <v>759.77373918055571</v>
          </cell>
          <cell r="AA2888">
            <v>5.8642799999999999</v>
          </cell>
          <cell r="AB2888">
            <v>2.356033</v>
          </cell>
          <cell r="AC2888">
            <v>0.34597280000000002</v>
          </cell>
          <cell r="AD2888">
            <v>2780.3183784352004</v>
          </cell>
          <cell r="AE2888">
            <v>15.833869999999999</v>
          </cell>
          <cell r="AF2888">
            <v>10.77153</v>
          </cell>
        </row>
        <row r="2889">
          <cell r="A2889" t="str">
            <v>NILAM - UNITISASI OPLL 21. Low Value</v>
          </cell>
          <cell r="B2889" t="str">
            <v>Oil-Gas</v>
          </cell>
          <cell r="C2889" t="str">
            <v>1. Low Value</v>
          </cell>
          <cell r="D2889" t="str">
            <v>NILAM - UNITISASI OPLL 2</v>
          </cell>
          <cell r="E2889" t="str">
            <v>MAHAKAM</v>
          </cell>
          <cell r="F2889" t="str">
            <v>E6. Further Development</v>
          </cell>
          <cell r="G2889" t="str">
            <v>PT PERTAMINA HULU MAHAKAM</v>
          </cell>
          <cell r="H2889">
            <v>6380.0829999999996</v>
          </cell>
          <cell r="Q2889">
            <v>0.3072473</v>
          </cell>
          <cell r="R2889">
            <v>942.74239999999998</v>
          </cell>
          <cell r="S2889">
            <v>0.61834619999999996</v>
          </cell>
          <cell r="T2889">
            <v>0.84406930000000002</v>
          </cell>
          <cell r="U2889">
            <v>151.17880773283855</v>
          </cell>
          <cell r="V2889">
            <v>0.20409052915653747</v>
          </cell>
          <cell r="W2889">
            <v>759.77373918055571</v>
          </cell>
          <cell r="AA2889">
            <v>18.687290000000001</v>
          </cell>
          <cell r="AB2889">
            <v>45.365940000000002</v>
          </cell>
          <cell r="AC2889">
            <v>0.30716850000000001</v>
          </cell>
          <cell r="AD2889">
            <v>1959.7605249855001</v>
          </cell>
          <cell r="AE2889">
            <v>15.833869999999999</v>
          </cell>
          <cell r="AF2889">
            <v>198.93389999999999</v>
          </cell>
        </row>
        <row r="2890">
          <cell r="A2890" t="str">
            <v>NILAM - UNITISASI OPLL 22. Middle Value</v>
          </cell>
          <cell r="B2890" t="str">
            <v>Oil-Gas</v>
          </cell>
          <cell r="C2890" t="str">
            <v>2. Middle Value</v>
          </cell>
          <cell r="D2890" t="str">
            <v>NILAM - UNITISASI OPLL 2</v>
          </cell>
          <cell r="E2890" t="str">
            <v>MAHAKAM</v>
          </cell>
          <cell r="F2890" t="str">
            <v>E6. Further Development</v>
          </cell>
          <cell r="G2890" t="str">
            <v>PT PERTAMINA HULU MAHAKAM</v>
          </cell>
          <cell r="H2890">
            <v>6772.9229999999998</v>
          </cell>
          <cell r="Q2890">
            <v>0.3072473</v>
          </cell>
          <cell r="R2890">
            <v>942.74239999999998</v>
          </cell>
          <cell r="S2890">
            <v>0.61834619999999996</v>
          </cell>
          <cell r="T2890">
            <v>0.84406930000000002</v>
          </cell>
          <cell r="U2890">
            <v>151.17880773283855</v>
          </cell>
          <cell r="V2890">
            <v>0.20409052915653747</v>
          </cell>
          <cell r="W2890">
            <v>759.77373918055571</v>
          </cell>
          <cell r="AA2890">
            <v>18.687290000000001</v>
          </cell>
          <cell r="AB2890">
            <v>45.365940000000002</v>
          </cell>
          <cell r="AC2890">
            <v>0.30716850000000001</v>
          </cell>
          <cell r="AD2890">
            <v>2080.4285985255001</v>
          </cell>
          <cell r="AE2890">
            <v>15.833869999999999</v>
          </cell>
          <cell r="AF2890">
            <v>198.93389999999999</v>
          </cell>
        </row>
        <row r="2891">
          <cell r="A2891" t="str">
            <v>NILAM - UNITISASI OPLL 23. High Value</v>
          </cell>
          <cell r="B2891" t="str">
            <v>Oil-Gas</v>
          </cell>
          <cell r="C2891" t="str">
            <v>3. High Value</v>
          </cell>
          <cell r="D2891" t="str">
            <v>NILAM - UNITISASI OPLL 2</v>
          </cell>
          <cell r="E2891" t="str">
            <v>MAHAKAM</v>
          </cell>
          <cell r="F2891" t="str">
            <v>E6. Further Development</v>
          </cell>
          <cell r="G2891" t="str">
            <v>PT PERTAMINA HULU MAHAKAM</v>
          </cell>
          <cell r="H2891">
            <v>6835.9229999999998</v>
          </cell>
          <cell r="Q2891">
            <v>0.3072473</v>
          </cell>
          <cell r="R2891">
            <v>942.74239999999998</v>
          </cell>
          <cell r="S2891">
            <v>0.61834619999999996</v>
          </cell>
          <cell r="T2891">
            <v>0.84406930000000002</v>
          </cell>
          <cell r="U2891">
            <v>151.17880773283855</v>
          </cell>
          <cell r="V2891">
            <v>0.20409052915653747</v>
          </cell>
          <cell r="W2891">
            <v>759.77373918055571</v>
          </cell>
          <cell r="AA2891">
            <v>18.687290000000001</v>
          </cell>
          <cell r="AB2891">
            <v>45.365940000000002</v>
          </cell>
          <cell r="AC2891">
            <v>0.30716850000000001</v>
          </cell>
          <cell r="AD2891">
            <v>2099.7802140254998</v>
          </cell>
          <cell r="AE2891">
            <v>15.833869999999999</v>
          </cell>
          <cell r="AF2891">
            <v>198.93389999999999</v>
          </cell>
        </row>
        <row r="2892">
          <cell r="A2892" t="str">
            <v>NILAM - UNITISASI OPLL 11. Low Value</v>
          </cell>
          <cell r="B2892" t="str">
            <v>Oil-Gas</v>
          </cell>
          <cell r="C2892" t="str">
            <v>1. Low Value</v>
          </cell>
          <cell r="D2892" t="str">
            <v>NILAM - UNITISASI OPLL 1</v>
          </cell>
          <cell r="E2892" t="str">
            <v>MAHAKAM</v>
          </cell>
          <cell r="F2892" t="str">
            <v>E6. Further Development</v>
          </cell>
          <cell r="G2892" t="str">
            <v>PT PERTAMINA HULU MAHAKAM</v>
          </cell>
          <cell r="H2892">
            <v>6380.0829999999996</v>
          </cell>
          <cell r="Q2892">
            <v>0.3072473</v>
          </cell>
          <cell r="R2892">
            <v>942.74239999999998</v>
          </cell>
          <cell r="S2892">
            <v>0.61834619999999996</v>
          </cell>
          <cell r="T2892">
            <v>0.84406930000000002</v>
          </cell>
          <cell r="U2892">
            <v>151.17880773283855</v>
          </cell>
          <cell r="V2892">
            <v>0.20409052915653747</v>
          </cell>
          <cell r="W2892">
            <v>759.77373918055571</v>
          </cell>
          <cell r="AA2892">
            <v>18.687290000000001</v>
          </cell>
          <cell r="AB2892">
            <v>45.365940000000002</v>
          </cell>
          <cell r="AC2892">
            <v>0.30716850000000001</v>
          </cell>
          <cell r="AD2892">
            <v>1959.7605249855001</v>
          </cell>
          <cell r="AE2892">
            <v>15.833869999999999</v>
          </cell>
          <cell r="AF2892">
            <v>198.93389999999999</v>
          </cell>
        </row>
        <row r="2893">
          <cell r="A2893" t="str">
            <v>NILAM - UNITISASI OPLL 12. Middle Value</v>
          </cell>
          <cell r="B2893" t="str">
            <v>Oil-Gas</v>
          </cell>
          <cell r="C2893" t="str">
            <v>2. Middle Value</v>
          </cell>
          <cell r="D2893" t="str">
            <v>NILAM - UNITISASI OPLL 1</v>
          </cell>
          <cell r="E2893" t="str">
            <v>MAHAKAM</v>
          </cell>
          <cell r="F2893" t="str">
            <v>E6. Further Development</v>
          </cell>
          <cell r="G2893" t="str">
            <v>PT PERTAMINA HULU MAHAKAM</v>
          </cell>
          <cell r="H2893">
            <v>6772.9229999999998</v>
          </cell>
          <cell r="Q2893">
            <v>0.3072473</v>
          </cell>
          <cell r="R2893">
            <v>942.74239999999998</v>
          </cell>
          <cell r="S2893">
            <v>0.61834619999999996</v>
          </cell>
          <cell r="T2893">
            <v>0.84406930000000002</v>
          </cell>
          <cell r="U2893">
            <v>151.17880773283855</v>
          </cell>
          <cell r="V2893">
            <v>0.20409052915653747</v>
          </cell>
          <cell r="W2893">
            <v>759.77373918055571</v>
          </cell>
          <cell r="AA2893">
            <v>18.687290000000001</v>
          </cell>
          <cell r="AB2893">
            <v>45.365940000000002</v>
          </cell>
          <cell r="AC2893">
            <v>0.30716850000000001</v>
          </cell>
          <cell r="AD2893">
            <v>2080.4285985255001</v>
          </cell>
          <cell r="AE2893">
            <v>15.833869999999999</v>
          </cell>
          <cell r="AF2893">
            <v>198.93389999999999</v>
          </cell>
        </row>
        <row r="2894">
          <cell r="A2894" t="str">
            <v>NILAM - UNITISASI OPLL 13. High Value</v>
          </cell>
          <cell r="B2894" t="str">
            <v>Oil-Gas</v>
          </cell>
          <cell r="C2894" t="str">
            <v>3. High Value</v>
          </cell>
          <cell r="D2894" t="str">
            <v>NILAM - UNITISASI OPLL 1</v>
          </cell>
          <cell r="E2894" t="str">
            <v>MAHAKAM</v>
          </cell>
          <cell r="F2894" t="str">
            <v>E6. Further Development</v>
          </cell>
          <cell r="G2894" t="str">
            <v>PT PERTAMINA HULU MAHAKAM</v>
          </cell>
          <cell r="H2894">
            <v>6835.9229999999998</v>
          </cell>
          <cell r="Q2894">
            <v>0.3072473</v>
          </cell>
          <cell r="R2894">
            <v>942.74239999999998</v>
          </cell>
          <cell r="S2894">
            <v>0.61834619999999996</v>
          </cell>
          <cell r="T2894">
            <v>0.84406930000000002</v>
          </cell>
          <cell r="U2894">
            <v>151.17880773283855</v>
          </cell>
          <cell r="V2894">
            <v>0.20409052915653747</v>
          </cell>
          <cell r="W2894">
            <v>759.77373918055571</v>
          </cell>
          <cell r="AA2894">
            <v>18.687290000000001</v>
          </cell>
          <cell r="AB2894">
            <v>45.365940000000002</v>
          </cell>
          <cell r="AC2894">
            <v>0.30716850000000001</v>
          </cell>
          <cell r="AD2894">
            <v>2099.7802140254998</v>
          </cell>
          <cell r="AE2894">
            <v>15.833869999999999</v>
          </cell>
          <cell r="AF2894">
            <v>198.93389999999999</v>
          </cell>
        </row>
        <row r="2895">
          <cell r="A2895" t="str">
            <v>PECIKO - OPLL 2B1. Low Value</v>
          </cell>
          <cell r="B2895" t="str">
            <v>Gas</v>
          </cell>
          <cell r="C2895" t="str">
            <v>1. Low Value</v>
          </cell>
          <cell r="D2895" t="str">
            <v>PECIKO - OPLL 2B</v>
          </cell>
          <cell r="E2895" t="str">
            <v>MAHAKAM</v>
          </cell>
          <cell r="F2895" t="str">
            <v>E5. Development Unclarified</v>
          </cell>
          <cell r="G2895" t="str">
            <v>PT PERTAMINA HULU MAHAKAM</v>
          </cell>
          <cell r="H2895">
            <v>6745</v>
          </cell>
          <cell r="Q2895">
            <v>0.3072473</v>
          </cell>
          <cell r="R2895">
            <v>942.74239999999998</v>
          </cell>
          <cell r="S2895">
            <v>0.61834619999999996</v>
          </cell>
          <cell r="T2895">
            <v>0.84406930000000002</v>
          </cell>
          <cell r="U2895">
            <v>151.17880773283855</v>
          </cell>
          <cell r="V2895">
            <v>0.20409052915653747</v>
          </cell>
          <cell r="W2895">
            <v>759.77373918055571</v>
          </cell>
          <cell r="AA2895">
            <v>1.2215940000000001</v>
          </cell>
          <cell r="AB2895">
            <v>15.74483</v>
          </cell>
          <cell r="AC2895">
            <v>0.75594030000000001</v>
          </cell>
          <cell r="AD2895">
            <v>5098.8173235000004</v>
          </cell>
          <cell r="AE2895">
            <v>759.76760000000002</v>
          </cell>
          <cell r="AF2895">
            <v>198.93389999999999</v>
          </cell>
        </row>
        <row r="2896">
          <cell r="A2896" t="str">
            <v>PECIKO - OPLL 2B2. Middle Value</v>
          </cell>
          <cell r="B2896" t="str">
            <v>Gas</v>
          </cell>
          <cell r="C2896" t="str">
            <v>2. Middle Value</v>
          </cell>
          <cell r="D2896" t="str">
            <v>PECIKO - OPLL 2B</v>
          </cell>
          <cell r="E2896" t="str">
            <v>MAHAKAM</v>
          </cell>
          <cell r="F2896" t="str">
            <v>E5. Development Unclarified</v>
          </cell>
          <cell r="G2896" t="str">
            <v>PT PERTAMINA HULU MAHAKAM</v>
          </cell>
          <cell r="H2896">
            <v>7135</v>
          </cell>
          <cell r="Q2896">
            <v>0.3072473</v>
          </cell>
          <cell r="R2896">
            <v>942.74239999999998</v>
          </cell>
          <cell r="S2896">
            <v>0.61834619999999996</v>
          </cell>
          <cell r="T2896">
            <v>0.84406930000000002</v>
          </cell>
          <cell r="U2896">
            <v>151.17880773283855</v>
          </cell>
          <cell r="V2896">
            <v>0.20409052915653747</v>
          </cell>
          <cell r="W2896">
            <v>759.77373918055571</v>
          </cell>
          <cell r="AA2896">
            <v>1.2215940000000001</v>
          </cell>
          <cell r="AB2896">
            <v>15.74483</v>
          </cell>
          <cell r="AC2896">
            <v>0.75594030000000001</v>
          </cell>
          <cell r="AD2896">
            <v>5393.6340405000001</v>
          </cell>
          <cell r="AE2896">
            <v>759.76760000000002</v>
          </cell>
          <cell r="AF2896">
            <v>198.93389999999999</v>
          </cell>
        </row>
        <row r="2897">
          <cell r="A2897" t="str">
            <v>PECIKO - OPLL 2B3. High Value</v>
          </cell>
          <cell r="B2897" t="str">
            <v>Gas</v>
          </cell>
          <cell r="C2897" t="str">
            <v>3. High Value</v>
          </cell>
          <cell r="D2897" t="str">
            <v>PECIKO - OPLL 2B</v>
          </cell>
          <cell r="E2897" t="str">
            <v>MAHAKAM</v>
          </cell>
          <cell r="F2897" t="str">
            <v>E5. Development Unclarified</v>
          </cell>
          <cell r="G2897" t="str">
            <v>PT PERTAMINA HULU MAHAKAM</v>
          </cell>
          <cell r="H2897">
            <v>7305</v>
          </cell>
          <cell r="Q2897">
            <v>0.3072473</v>
          </cell>
          <cell r="R2897">
            <v>942.74239999999998</v>
          </cell>
          <cell r="S2897">
            <v>0.61834619999999996</v>
          </cell>
          <cell r="T2897">
            <v>0.84406930000000002</v>
          </cell>
          <cell r="U2897">
            <v>151.17880773283855</v>
          </cell>
          <cell r="V2897">
            <v>0.20409052915653747</v>
          </cell>
          <cell r="W2897">
            <v>759.77373918055571</v>
          </cell>
          <cell r="AA2897">
            <v>1.2215940000000001</v>
          </cell>
          <cell r="AB2897">
            <v>15.74483</v>
          </cell>
          <cell r="AC2897">
            <v>0.75594030000000001</v>
          </cell>
          <cell r="AD2897">
            <v>5522.1438914999999</v>
          </cell>
          <cell r="AE2897">
            <v>759.76760000000002</v>
          </cell>
          <cell r="AF2897">
            <v>198.93389999999999</v>
          </cell>
        </row>
        <row r="2898">
          <cell r="A2898" t="str">
            <v>TUNU - OPLL FUTURE AOI1. Low Value</v>
          </cell>
          <cell r="B2898" t="str">
            <v>Gas</v>
          </cell>
          <cell r="C2898" t="str">
            <v>1. Low Value</v>
          </cell>
          <cell r="D2898" t="str">
            <v>TUNU - OPLL FUTURE AOI</v>
          </cell>
          <cell r="E2898" t="str">
            <v>MAHAKAM</v>
          </cell>
          <cell r="F2898" t="str">
            <v>E6. Further Development</v>
          </cell>
          <cell r="G2898" t="str">
            <v>PT PERTAMINA HULU MAHAKAM</v>
          </cell>
          <cell r="H2898">
            <v>14487</v>
          </cell>
          <cell r="Q2898">
            <v>0.3072473</v>
          </cell>
          <cell r="R2898">
            <v>942.74239999999998</v>
          </cell>
          <cell r="S2898">
            <v>0.61834619999999996</v>
          </cell>
          <cell r="T2898">
            <v>0.84406930000000002</v>
          </cell>
          <cell r="U2898">
            <v>151.17880773283855</v>
          </cell>
          <cell r="V2898">
            <v>0.20409052915653747</v>
          </cell>
          <cell r="W2898">
            <v>759.77373918055571</v>
          </cell>
          <cell r="AA2898">
            <v>214.48259999999999</v>
          </cell>
          <cell r="AB2898">
            <v>22.137730000000001</v>
          </cell>
          <cell r="AC2898">
            <v>0.70589650000000004</v>
          </cell>
          <cell r="AD2898">
            <v>10226.3225955</v>
          </cell>
          <cell r="AE2898">
            <v>759.77179999999998</v>
          </cell>
          <cell r="AF2898">
            <v>529.18740000000003</v>
          </cell>
        </row>
        <row r="2899">
          <cell r="A2899" t="str">
            <v>TUNU - OPLL FUTURE AOI2. Middle Value</v>
          </cell>
          <cell r="B2899" t="str">
            <v>Gas</v>
          </cell>
          <cell r="C2899" t="str">
            <v>2. Middle Value</v>
          </cell>
          <cell r="D2899" t="str">
            <v>TUNU - OPLL FUTURE AOI</v>
          </cell>
          <cell r="E2899" t="str">
            <v>MAHAKAM</v>
          </cell>
          <cell r="F2899" t="str">
            <v>E6. Further Development</v>
          </cell>
          <cell r="G2899" t="str">
            <v>PT PERTAMINA HULU MAHAKAM</v>
          </cell>
          <cell r="H2899">
            <v>18880</v>
          </cell>
          <cell r="Q2899">
            <v>0.3072473</v>
          </cell>
          <cell r="R2899">
            <v>942.74239999999998</v>
          </cell>
          <cell r="S2899">
            <v>0.61834619999999996</v>
          </cell>
          <cell r="T2899">
            <v>0.84406930000000002</v>
          </cell>
          <cell r="U2899">
            <v>151.17880773283855</v>
          </cell>
          <cell r="V2899">
            <v>0.20409052915653747</v>
          </cell>
          <cell r="W2899">
            <v>759.77373918055571</v>
          </cell>
          <cell r="AA2899">
            <v>214.48259999999999</v>
          </cell>
          <cell r="AB2899">
            <v>22.137730000000001</v>
          </cell>
          <cell r="AC2899">
            <v>0.70589650000000004</v>
          </cell>
          <cell r="AD2899">
            <v>13327.325920000001</v>
          </cell>
          <cell r="AE2899">
            <v>759.77179999999998</v>
          </cell>
          <cell r="AF2899">
            <v>529.18740000000003</v>
          </cell>
        </row>
        <row r="2900">
          <cell r="A2900" t="str">
            <v>TUNU - OPLL FUTURE AOI3. High Value</v>
          </cell>
          <cell r="B2900" t="str">
            <v>Gas</v>
          </cell>
          <cell r="C2900" t="str">
            <v>3. High Value</v>
          </cell>
          <cell r="D2900" t="str">
            <v>TUNU - OPLL FUTURE AOI</v>
          </cell>
          <cell r="E2900" t="str">
            <v>MAHAKAM</v>
          </cell>
          <cell r="F2900" t="str">
            <v>E6. Further Development</v>
          </cell>
          <cell r="G2900" t="str">
            <v>PT PERTAMINA HULU MAHAKAM</v>
          </cell>
          <cell r="H2900">
            <v>18880</v>
          </cell>
          <cell r="Q2900">
            <v>0.3072473</v>
          </cell>
          <cell r="R2900">
            <v>942.74239999999998</v>
          </cell>
          <cell r="S2900">
            <v>0.61834619999999996</v>
          </cell>
          <cell r="T2900">
            <v>0.84406930000000002</v>
          </cell>
          <cell r="U2900">
            <v>151.17880773283855</v>
          </cell>
          <cell r="V2900">
            <v>0.20409052915653747</v>
          </cell>
          <cell r="W2900">
            <v>759.77373918055571</v>
          </cell>
          <cell r="AA2900">
            <v>214.48259999999999</v>
          </cell>
          <cell r="AB2900">
            <v>22.137730000000001</v>
          </cell>
          <cell r="AC2900">
            <v>0.70589650000000004</v>
          </cell>
          <cell r="AD2900">
            <v>13327.325920000001</v>
          </cell>
          <cell r="AE2900">
            <v>759.77179999999998</v>
          </cell>
          <cell r="AF2900">
            <v>529.18740000000003</v>
          </cell>
        </row>
        <row r="2901">
          <cell r="A2901" t="str">
            <v>HANDIL - OPLL FUTURE DELINIATION1. Low Value</v>
          </cell>
          <cell r="B2901" t="str">
            <v>Oil-Gas</v>
          </cell>
          <cell r="C2901" t="str">
            <v>1. Low Value</v>
          </cell>
          <cell r="D2901" t="str">
            <v>HANDIL - OPLL FUTURE DELINIATION</v>
          </cell>
          <cell r="E2901" t="str">
            <v>MAHAKAM</v>
          </cell>
          <cell r="F2901" t="str">
            <v>E6. Further Development</v>
          </cell>
          <cell r="G2901" t="str">
            <v>PT PERTAMINA HULU MAHAKAM</v>
          </cell>
          <cell r="H2901">
            <v>2550</v>
          </cell>
          <cell r="Q2901">
            <v>0.28561310000000001</v>
          </cell>
          <cell r="R2901">
            <v>150.22919999999999</v>
          </cell>
          <cell r="S2901">
            <v>0.60942209999999997</v>
          </cell>
          <cell r="T2901">
            <v>0.83979009999999998</v>
          </cell>
          <cell r="U2901">
            <v>21.959448433162741</v>
          </cell>
          <cell r="V2901">
            <v>2.964513027930421E-2</v>
          </cell>
          <cell r="W2901">
            <v>759.77373918055571</v>
          </cell>
          <cell r="AA2901">
            <v>54.336089999999999</v>
          </cell>
          <cell r="AB2901">
            <v>170.31370000000001</v>
          </cell>
          <cell r="AC2901">
            <v>0.30053269999999999</v>
          </cell>
          <cell r="AD2901">
            <v>766.358385</v>
          </cell>
          <cell r="AE2901">
            <v>18.118099999999998</v>
          </cell>
          <cell r="AF2901">
            <v>168.22579999999999</v>
          </cell>
        </row>
        <row r="2902">
          <cell r="A2902" t="str">
            <v>HANDIL - OPLL FUTURE DELINIATION2. Middle Value</v>
          </cell>
          <cell r="B2902" t="str">
            <v>Oil-Gas</v>
          </cell>
          <cell r="C2902" t="str">
            <v>2. Middle Value</v>
          </cell>
          <cell r="D2902" t="str">
            <v>HANDIL - OPLL FUTURE DELINIATION</v>
          </cell>
          <cell r="E2902" t="str">
            <v>MAHAKAM</v>
          </cell>
          <cell r="F2902" t="str">
            <v>E6. Further Development</v>
          </cell>
          <cell r="G2902" t="str">
            <v>PT PERTAMINA HULU MAHAKAM</v>
          </cell>
          <cell r="H2902">
            <v>2776</v>
          </cell>
          <cell r="Q2902">
            <v>0.28561310000000001</v>
          </cell>
          <cell r="R2902">
            <v>150.22919999999999</v>
          </cell>
          <cell r="S2902">
            <v>0.60942209999999997</v>
          </cell>
          <cell r="T2902">
            <v>0.83979009999999998</v>
          </cell>
          <cell r="U2902">
            <v>21.959448433162741</v>
          </cell>
          <cell r="V2902">
            <v>2.964513027930421E-2</v>
          </cell>
          <cell r="W2902">
            <v>759.77373918055571</v>
          </cell>
          <cell r="AA2902">
            <v>54.336089999999999</v>
          </cell>
          <cell r="AB2902">
            <v>170.31370000000001</v>
          </cell>
          <cell r="AC2902">
            <v>0.30053269999999999</v>
          </cell>
          <cell r="AD2902">
            <v>834.27877519999993</v>
          </cell>
          <cell r="AE2902">
            <v>18.118099999999998</v>
          </cell>
          <cell r="AF2902">
            <v>168.22579999999999</v>
          </cell>
        </row>
        <row r="2903">
          <cell r="A2903" t="str">
            <v>HANDIL - OPLL FUTURE DELINIATION3. High Value</v>
          </cell>
          <cell r="B2903" t="str">
            <v>Oil-Gas</v>
          </cell>
          <cell r="C2903" t="str">
            <v>3. High Value</v>
          </cell>
          <cell r="D2903" t="str">
            <v>HANDIL - OPLL FUTURE DELINIATION</v>
          </cell>
          <cell r="E2903" t="str">
            <v>MAHAKAM</v>
          </cell>
          <cell r="F2903" t="str">
            <v>E6. Further Development</v>
          </cell>
          <cell r="G2903" t="str">
            <v>PT PERTAMINA HULU MAHAKAM</v>
          </cell>
          <cell r="H2903">
            <v>3010</v>
          </cell>
          <cell r="Q2903">
            <v>0.28561310000000001</v>
          </cell>
          <cell r="R2903">
            <v>150.22919999999999</v>
          </cell>
          <cell r="S2903">
            <v>0.60942209999999997</v>
          </cell>
          <cell r="T2903">
            <v>0.83979009999999998</v>
          </cell>
          <cell r="U2903">
            <v>21.959448433162741</v>
          </cell>
          <cell r="V2903">
            <v>2.964513027930421E-2</v>
          </cell>
          <cell r="W2903">
            <v>759.77373918055571</v>
          </cell>
          <cell r="AA2903">
            <v>54.336089999999999</v>
          </cell>
          <cell r="AB2903">
            <v>170.31370000000001</v>
          </cell>
          <cell r="AC2903">
            <v>0.30053269999999999</v>
          </cell>
          <cell r="AD2903">
            <v>904.60342700000001</v>
          </cell>
          <cell r="AE2903">
            <v>18.118099999999998</v>
          </cell>
          <cell r="AF2903">
            <v>168.22579999999999</v>
          </cell>
        </row>
        <row r="2904">
          <cell r="A2904" t="str">
            <v>SOUTH MAHAKAM - OPLL 2A1. Low Value</v>
          </cell>
          <cell r="B2904" t="str">
            <v>Gas</v>
          </cell>
          <cell r="C2904" t="str">
            <v>1. Low Value</v>
          </cell>
          <cell r="D2904" t="str">
            <v>SOUTH MAHAKAM - OPLL 2A</v>
          </cell>
          <cell r="E2904" t="str">
            <v>MAHAKAM</v>
          </cell>
          <cell r="F2904" t="str">
            <v>E5. Development Unclarified</v>
          </cell>
          <cell r="G2904" t="str">
            <v>PT PERTAMINA HULU MAHAKAM</v>
          </cell>
          <cell r="H2904">
            <v>937.2</v>
          </cell>
          <cell r="Q2904">
            <v>0.26670909999999998</v>
          </cell>
          <cell r="R2904">
            <v>74.646259999999998</v>
          </cell>
          <cell r="S2904">
            <v>0.62900820000000002</v>
          </cell>
          <cell r="T2904">
            <v>0.76155360000000005</v>
          </cell>
          <cell r="U2904">
            <v>9.5367998823814251</v>
          </cell>
          <cell r="V2904">
            <v>1.2874625508985578E-2</v>
          </cell>
          <cell r="W2904">
            <v>759.77373918055571</v>
          </cell>
          <cell r="AA2904">
            <v>230.37219999999999</v>
          </cell>
          <cell r="AB2904">
            <v>37.696269999999998</v>
          </cell>
          <cell r="AC2904">
            <v>0.63311300000000004</v>
          </cell>
          <cell r="AD2904">
            <v>593.35350360000007</v>
          </cell>
          <cell r="AE2904">
            <v>759.70939999999996</v>
          </cell>
          <cell r="AF2904">
            <v>193.60589999999999</v>
          </cell>
        </row>
        <row r="2905">
          <cell r="A2905" t="str">
            <v>SOUTH MAHAKAM - OPLL 2A2. Middle Value</v>
          </cell>
          <cell r="B2905" t="str">
            <v>Gas</v>
          </cell>
          <cell r="C2905" t="str">
            <v>2. Middle Value</v>
          </cell>
          <cell r="D2905" t="str">
            <v>SOUTH MAHAKAM - OPLL 2A</v>
          </cell>
          <cell r="E2905" t="str">
            <v>MAHAKAM</v>
          </cell>
          <cell r="F2905" t="str">
            <v>E5. Development Unclarified</v>
          </cell>
          <cell r="G2905" t="str">
            <v>PT PERTAMINA HULU MAHAKAM</v>
          </cell>
          <cell r="H2905">
            <v>1115</v>
          </cell>
          <cell r="Q2905">
            <v>0.26670909999999998</v>
          </cell>
          <cell r="R2905">
            <v>74.646259999999998</v>
          </cell>
          <cell r="S2905">
            <v>0.62900820000000002</v>
          </cell>
          <cell r="T2905">
            <v>0.76155360000000005</v>
          </cell>
          <cell r="U2905">
            <v>9.5367998823814251</v>
          </cell>
          <cell r="V2905">
            <v>1.2874625508985578E-2</v>
          </cell>
          <cell r="W2905">
            <v>759.77373918055571</v>
          </cell>
          <cell r="AA2905">
            <v>230.37219999999999</v>
          </cell>
          <cell r="AB2905">
            <v>37.696269999999998</v>
          </cell>
          <cell r="AC2905">
            <v>0.63311300000000004</v>
          </cell>
          <cell r="AD2905">
            <v>705.92099500000006</v>
          </cell>
          <cell r="AE2905">
            <v>759.70939999999996</v>
          </cell>
          <cell r="AF2905">
            <v>193.60589999999999</v>
          </cell>
        </row>
        <row r="2906">
          <cell r="A2906" t="str">
            <v>SOUTH MAHAKAM - OPLL 2A3. High Value</v>
          </cell>
          <cell r="B2906" t="str">
            <v>Gas</v>
          </cell>
          <cell r="C2906" t="str">
            <v>3. High Value</v>
          </cell>
          <cell r="D2906" t="str">
            <v>SOUTH MAHAKAM - OPLL 2A</v>
          </cell>
          <cell r="E2906" t="str">
            <v>MAHAKAM</v>
          </cell>
          <cell r="F2906" t="str">
            <v>E5. Development Unclarified</v>
          </cell>
          <cell r="G2906" t="str">
            <v>PT PERTAMINA HULU MAHAKAM</v>
          </cell>
          <cell r="H2906">
            <v>1115</v>
          </cell>
          <cell r="Q2906">
            <v>0.26670909999999998</v>
          </cell>
          <cell r="R2906">
            <v>74.646259999999998</v>
          </cell>
          <cell r="S2906">
            <v>0.62900820000000002</v>
          </cell>
          <cell r="T2906">
            <v>0.76155360000000005</v>
          </cell>
          <cell r="U2906">
            <v>9.5367998823814251</v>
          </cell>
          <cell r="V2906">
            <v>1.2874625508985578E-2</v>
          </cell>
          <cell r="W2906">
            <v>759.77373918055571</v>
          </cell>
          <cell r="AA2906">
            <v>230.37219999999999</v>
          </cell>
          <cell r="AB2906">
            <v>37.696269999999998</v>
          </cell>
          <cell r="AC2906">
            <v>0.63311300000000004</v>
          </cell>
          <cell r="AD2906">
            <v>705.92099500000006</v>
          </cell>
          <cell r="AE2906">
            <v>759.70939999999996</v>
          </cell>
          <cell r="AF2906">
            <v>193.60589999999999</v>
          </cell>
        </row>
        <row r="2907">
          <cell r="A2907" t="str">
            <v>SISI NUBI - OPLL FUTURE AOI1. Low Value</v>
          </cell>
          <cell r="B2907" t="str">
            <v>Gas</v>
          </cell>
          <cell r="C2907" t="str">
            <v>1. Low Value</v>
          </cell>
          <cell r="D2907" t="str">
            <v>SISI NUBI - OPLL FUTURE AOI</v>
          </cell>
          <cell r="E2907" t="str">
            <v>MAHAKAM</v>
          </cell>
          <cell r="F2907" t="str">
            <v>E6. Further Development</v>
          </cell>
          <cell r="G2907" t="str">
            <v>PT PERTAMINA HULU MAHAKAM</v>
          </cell>
          <cell r="H2907">
            <v>2867</v>
          </cell>
          <cell r="Q2907">
            <v>0.28585539999999998</v>
          </cell>
          <cell r="R2907">
            <v>150.22919999999999</v>
          </cell>
          <cell r="S2907">
            <v>0.60942209999999997</v>
          </cell>
          <cell r="T2907">
            <v>0.84561249999999999</v>
          </cell>
          <cell r="U2907">
            <v>22.130455293222603</v>
          </cell>
          <cell r="V2907">
            <v>2.9875988566139568E-2</v>
          </cell>
          <cell r="W2907">
            <v>759.77373918055571</v>
          </cell>
          <cell r="AA2907">
            <v>2.6018910000000002</v>
          </cell>
          <cell r="AB2907">
            <v>54.022790000000001</v>
          </cell>
          <cell r="AC2907">
            <v>0.7633761</v>
          </cell>
          <cell r="AD2907">
            <v>2188.5992787</v>
          </cell>
          <cell r="AE2907">
            <v>759.77179999999998</v>
          </cell>
          <cell r="AF2907">
            <v>97.839910000000003</v>
          </cell>
        </row>
        <row r="2908">
          <cell r="A2908" t="str">
            <v>SISI NUBI - OPLL FUTURE AOI2. Middle Value</v>
          </cell>
          <cell r="B2908" t="str">
            <v>Gas</v>
          </cell>
          <cell r="C2908" t="str">
            <v>2. Middle Value</v>
          </cell>
          <cell r="D2908" t="str">
            <v>SISI NUBI - OPLL FUTURE AOI</v>
          </cell>
          <cell r="E2908" t="str">
            <v>MAHAKAM</v>
          </cell>
          <cell r="F2908" t="str">
            <v>E6. Further Development</v>
          </cell>
          <cell r="G2908" t="str">
            <v>PT PERTAMINA HULU MAHAKAM</v>
          </cell>
          <cell r="H2908">
            <v>4155</v>
          </cell>
          <cell r="Q2908">
            <v>0.28585539999999998</v>
          </cell>
          <cell r="R2908">
            <v>150.22919999999999</v>
          </cell>
          <cell r="S2908">
            <v>0.60942209999999997</v>
          </cell>
          <cell r="T2908">
            <v>0.84561249999999999</v>
          </cell>
          <cell r="U2908">
            <v>22.130455293222603</v>
          </cell>
          <cell r="V2908">
            <v>2.9875988566139568E-2</v>
          </cell>
          <cell r="W2908">
            <v>759.77373918055571</v>
          </cell>
          <cell r="AA2908">
            <v>2.6018910000000002</v>
          </cell>
          <cell r="AB2908">
            <v>54.022790000000001</v>
          </cell>
          <cell r="AC2908">
            <v>0.7633761</v>
          </cell>
          <cell r="AD2908">
            <v>3171.8276955000001</v>
          </cell>
          <cell r="AE2908">
            <v>759.77179999999998</v>
          </cell>
          <cell r="AF2908">
            <v>97.839910000000003</v>
          </cell>
        </row>
        <row r="2909">
          <cell r="A2909" t="str">
            <v>SISI NUBI - OPLL FUTURE AOI3. High Value</v>
          </cell>
          <cell r="B2909" t="str">
            <v>Gas</v>
          </cell>
          <cell r="C2909" t="str">
            <v>3. High Value</v>
          </cell>
          <cell r="D2909" t="str">
            <v>SISI NUBI - OPLL FUTURE AOI</v>
          </cell>
          <cell r="E2909" t="str">
            <v>MAHAKAM</v>
          </cell>
          <cell r="F2909" t="str">
            <v>E6. Further Development</v>
          </cell>
          <cell r="G2909" t="str">
            <v>PT PERTAMINA HULU MAHAKAM</v>
          </cell>
          <cell r="H2909">
            <v>4837</v>
          </cell>
          <cell r="Q2909">
            <v>0.28585539999999998</v>
          </cell>
          <cell r="R2909">
            <v>150.22919999999999</v>
          </cell>
          <cell r="S2909">
            <v>0.60942209999999997</v>
          </cell>
          <cell r="T2909">
            <v>0.84561249999999999</v>
          </cell>
          <cell r="U2909">
            <v>22.130455293222603</v>
          </cell>
          <cell r="V2909">
            <v>2.9875988566139568E-2</v>
          </cell>
          <cell r="W2909">
            <v>759.77373918055571</v>
          </cell>
          <cell r="AA2909">
            <v>2.6018910000000002</v>
          </cell>
          <cell r="AB2909">
            <v>54.022790000000001</v>
          </cell>
          <cell r="AC2909">
            <v>0.7633761</v>
          </cell>
          <cell r="AD2909">
            <v>3692.4501957000002</v>
          </cell>
          <cell r="AE2909">
            <v>759.77179999999998</v>
          </cell>
          <cell r="AF2909">
            <v>97.839910000000003</v>
          </cell>
        </row>
        <row r="2910">
          <cell r="A2910" t="str">
            <v>SISI NUBI - OPLL 2A1. Low Value</v>
          </cell>
          <cell r="B2910" t="str">
            <v>Gas</v>
          </cell>
          <cell r="C2910" t="str">
            <v>1. Low Value</v>
          </cell>
          <cell r="D2910" t="str">
            <v>SISI NUBI - OPLL 2A</v>
          </cell>
          <cell r="E2910" t="str">
            <v>MAHAKAM</v>
          </cell>
          <cell r="F2910" t="str">
            <v>E5. Development Unclarified</v>
          </cell>
          <cell r="G2910" t="str">
            <v>PT PERTAMINA HULU MAHAKAM</v>
          </cell>
          <cell r="H2910">
            <v>2867</v>
          </cell>
          <cell r="Q2910">
            <v>0.28585539999999998</v>
          </cell>
          <cell r="R2910">
            <v>150.22919999999999</v>
          </cell>
          <cell r="S2910">
            <v>0.60942209999999997</v>
          </cell>
          <cell r="T2910">
            <v>0.84561249999999999</v>
          </cell>
          <cell r="U2910">
            <v>22.130455293222603</v>
          </cell>
          <cell r="V2910">
            <v>2.9875988566139568E-2</v>
          </cell>
          <cell r="W2910">
            <v>759.77373918055571</v>
          </cell>
          <cell r="AA2910">
            <v>2.6018910000000002</v>
          </cell>
          <cell r="AB2910">
            <v>54.022790000000001</v>
          </cell>
          <cell r="AC2910">
            <v>0.7633761</v>
          </cell>
          <cell r="AD2910">
            <v>2188.5992787</v>
          </cell>
          <cell r="AE2910">
            <v>759.77179999999998</v>
          </cell>
          <cell r="AF2910">
            <v>97.839910000000003</v>
          </cell>
        </row>
        <row r="2911">
          <cell r="A2911" t="str">
            <v>SISI NUBI - OPLL 2A2. Middle Value</v>
          </cell>
          <cell r="B2911" t="str">
            <v>Gas</v>
          </cell>
          <cell r="C2911" t="str">
            <v>2. Middle Value</v>
          </cell>
          <cell r="D2911" t="str">
            <v>SISI NUBI - OPLL 2A</v>
          </cell>
          <cell r="E2911" t="str">
            <v>MAHAKAM</v>
          </cell>
          <cell r="F2911" t="str">
            <v>E5. Development Unclarified</v>
          </cell>
          <cell r="G2911" t="str">
            <v>PT PERTAMINA HULU MAHAKAM</v>
          </cell>
          <cell r="H2911">
            <v>4155</v>
          </cell>
          <cell r="Q2911">
            <v>0.28585539999999998</v>
          </cell>
          <cell r="R2911">
            <v>150.22919999999999</v>
          </cell>
          <cell r="S2911">
            <v>0.60942209999999997</v>
          </cell>
          <cell r="T2911">
            <v>0.84561249999999999</v>
          </cell>
          <cell r="U2911">
            <v>22.130455293222603</v>
          </cell>
          <cell r="V2911">
            <v>2.9875988566139568E-2</v>
          </cell>
          <cell r="W2911">
            <v>759.77373918055571</v>
          </cell>
          <cell r="AA2911">
            <v>2.6018910000000002</v>
          </cell>
          <cell r="AB2911">
            <v>54.022790000000001</v>
          </cell>
          <cell r="AC2911">
            <v>0.7633761</v>
          </cell>
          <cell r="AD2911">
            <v>3171.8276955000001</v>
          </cell>
          <cell r="AE2911">
            <v>759.77179999999998</v>
          </cell>
          <cell r="AF2911">
            <v>97.839910000000003</v>
          </cell>
        </row>
        <row r="2912">
          <cell r="A2912" t="str">
            <v>SISI NUBI - OPLL 2A3. High Value</v>
          </cell>
          <cell r="B2912" t="str">
            <v>Gas</v>
          </cell>
          <cell r="C2912" t="str">
            <v>3. High Value</v>
          </cell>
          <cell r="D2912" t="str">
            <v>SISI NUBI - OPLL 2A</v>
          </cell>
          <cell r="E2912" t="str">
            <v>MAHAKAM</v>
          </cell>
          <cell r="F2912" t="str">
            <v>E5. Development Unclarified</v>
          </cell>
          <cell r="G2912" t="str">
            <v>PT PERTAMINA HULU MAHAKAM</v>
          </cell>
          <cell r="H2912">
            <v>4837</v>
          </cell>
          <cell r="Q2912">
            <v>0.28585539999999998</v>
          </cell>
          <cell r="R2912">
            <v>150.22919999999999</v>
          </cell>
          <cell r="S2912">
            <v>0.60942209999999997</v>
          </cell>
          <cell r="T2912">
            <v>0.84561249999999999</v>
          </cell>
          <cell r="U2912">
            <v>22.130455293222603</v>
          </cell>
          <cell r="V2912">
            <v>2.9875988566139568E-2</v>
          </cell>
          <cell r="W2912">
            <v>759.77373918055571</v>
          </cell>
          <cell r="AA2912">
            <v>2.6018910000000002</v>
          </cell>
          <cell r="AB2912">
            <v>54.022790000000001</v>
          </cell>
          <cell r="AC2912">
            <v>0.7633761</v>
          </cell>
          <cell r="AD2912">
            <v>3692.4501957000002</v>
          </cell>
          <cell r="AE2912">
            <v>759.77179999999998</v>
          </cell>
          <cell r="AF2912">
            <v>97.839910000000003</v>
          </cell>
        </row>
        <row r="2913">
          <cell r="A2913" t="str">
            <v>LAMBUR (GUF)1. Low Value</v>
          </cell>
          <cell r="B2913" t="str">
            <v>Oil-Gas</v>
          </cell>
          <cell r="C2913" t="str">
            <v>1. Low Value</v>
          </cell>
          <cell r="D2913" t="str">
            <v>LAMBUR (GUF)</v>
          </cell>
          <cell r="E2913" t="str">
            <v>JABUNG</v>
          </cell>
          <cell r="F2913" t="str">
            <v>E5. Development Unclarified</v>
          </cell>
          <cell r="G2913" t="str">
            <v>PETROCHINA INTERNATIONAL JABUNG LTD.</v>
          </cell>
          <cell r="H2913">
            <v>1.8</v>
          </cell>
          <cell r="Q2913">
            <v>0.29875760000000001</v>
          </cell>
          <cell r="R2913">
            <v>165.29939999999999</v>
          </cell>
          <cell r="S2913">
            <v>0.70198939999999999</v>
          </cell>
          <cell r="T2913">
            <v>0.84238550000000001</v>
          </cell>
          <cell r="U2913">
            <v>29.203282942885853</v>
          </cell>
          <cell r="V2913">
            <v>3.9424265598484561E-2</v>
          </cell>
          <cell r="W2913">
            <v>73.484603109375001</v>
          </cell>
          <cell r="X2913">
            <v>1176.0085027990158</v>
          </cell>
          <cell r="Y2913">
            <v>22.025532793526668</v>
          </cell>
          <cell r="Z2913">
            <v>209.75976308704324</v>
          </cell>
          <cell r="AA2913">
            <v>22.560379999999999</v>
          </cell>
          <cell r="AB2913">
            <v>210.6148</v>
          </cell>
          <cell r="AC2913">
            <v>0.30547170000000001</v>
          </cell>
          <cell r="AD2913">
            <v>0.54984906</v>
          </cell>
          <cell r="AE2913">
            <v>48.023130000000002</v>
          </cell>
          <cell r="AF2913">
            <v>1176.133</v>
          </cell>
        </row>
        <row r="2914">
          <cell r="A2914" t="str">
            <v>LAMBUR (GUF)2. Middle Value</v>
          </cell>
          <cell r="B2914" t="str">
            <v>Oil-Gas</v>
          </cell>
          <cell r="C2914" t="str">
            <v>2. Middle Value</v>
          </cell>
          <cell r="D2914" t="str">
            <v>LAMBUR (GUF)</v>
          </cell>
          <cell r="E2914" t="str">
            <v>JABUNG</v>
          </cell>
          <cell r="F2914" t="str">
            <v>E5. Development Unclarified</v>
          </cell>
          <cell r="G2914" t="str">
            <v>PETROCHINA INTERNATIONAL JABUNG LTD.</v>
          </cell>
          <cell r="H2914">
            <v>65</v>
          </cell>
          <cell r="Q2914">
            <v>0.29875760000000001</v>
          </cell>
          <cell r="R2914">
            <v>165.29939999999999</v>
          </cell>
          <cell r="S2914">
            <v>0.70198939999999999</v>
          </cell>
          <cell r="T2914">
            <v>0.84238550000000001</v>
          </cell>
          <cell r="U2914">
            <v>29.203282942885853</v>
          </cell>
          <cell r="V2914">
            <v>3.9424265598484561E-2</v>
          </cell>
          <cell r="W2914">
            <v>73.484603109375001</v>
          </cell>
          <cell r="X2914">
            <v>1176.0085027990158</v>
          </cell>
          <cell r="Y2914">
            <v>22.025532793526668</v>
          </cell>
          <cell r="Z2914">
            <v>209.75976308704324</v>
          </cell>
          <cell r="AA2914">
            <v>22.560379999999999</v>
          </cell>
          <cell r="AB2914">
            <v>210.6148</v>
          </cell>
          <cell r="AC2914">
            <v>0.30547170000000001</v>
          </cell>
          <cell r="AD2914">
            <v>19.855660499999999</v>
          </cell>
          <cell r="AE2914">
            <v>48.023130000000002</v>
          </cell>
          <cell r="AF2914">
            <v>1176.133</v>
          </cell>
        </row>
        <row r="2915">
          <cell r="A2915" t="str">
            <v>LAMBUR (GUF)3. High Value</v>
          </cell>
          <cell r="B2915" t="str">
            <v>Oil-Gas</v>
          </cell>
          <cell r="C2915" t="str">
            <v>3. High Value</v>
          </cell>
          <cell r="D2915" t="str">
            <v>LAMBUR (GUF)</v>
          </cell>
          <cell r="E2915" t="str">
            <v>JABUNG</v>
          </cell>
          <cell r="F2915" t="str">
            <v>E5. Development Unclarified</v>
          </cell>
          <cell r="G2915" t="str">
            <v>PETROCHINA INTERNATIONAL JABUNG LTD.</v>
          </cell>
          <cell r="H2915">
            <v>115.2</v>
          </cell>
          <cell r="Q2915">
            <v>0.29875760000000001</v>
          </cell>
          <cell r="R2915">
            <v>165.29939999999999</v>
          </cell>
          <cell r="S2915">
            <v>0.70198939999999999</v>
          </cell>
          <cell r="T2915">
            <v>0.84238550000000001</v>
          </cell>
          <cell r="U2915">
            <v>29.203282942885853</v>
          </cell>
          <cell r="V2915">
            <v>3.9424265598484561E-2</v>
          </cell>
          <cell r="W2915">
            <v>73.484603109375001</v>
          </cell>
          <cell r="X2915">
            <v>1176.0085027990158</v>
          </cell>
          <cell r="Y2915">
            <v>22.025532793526668</v>
          </cell>
          <cell r="Z2915">
            <v>209.75976308704324</v>
          </cell>
          <cell r="AA2915">
            <v>22.560379999999999</v>
          </cell>
          <cell r="AB2915">
            <v>210.6148</v>
          </cell>
          <cell r="AC2915">
            <v>0.30547170000000001</v>
          </cell>
          <cell r="AD2915">
            <v>35.19033984</v>
          </cell>
          <cell r="AE2915">
            <v>48.023130000000002</v>
          </cell>
          <cell r="AF2915">
            <v>1176.133</v>
          </cell>
        </row>
        <row r="2916">
          <cell r="A2916" t="str">
            <v>SUKO (GUF,LTAF)1. Low Value</v>
          </cell>
          <cell r="B2916" t="str">
            <v>Gas</v>
          </cell>
          <cell r="C2916" t="str">
            <v>1. Low Value</v>
          </cell>
          <cell r="D2916" t="str">
            <v>SUKO (GUF,LTAF)</v>
          </cell>
          <cell r="E2916" t="str">
            <v>JABUNG</v>
          </cell>
          <cell r="F2916" t="str">
            <v>E5. Development Unclarified</v>
          </cell>
          <cell r="G2916" t="str">
            <v>PETROCHINA INTERNATIONAL JABUNG LTD.</v>
          </cell>
          <cell r="H2916">
            <v>34.200000000000003</v>
          </cell>
          <cell r="Q2916">
            <v>0.29410550000000002</v>
          </cell>
          <cell r="R2916">
            <v>51.912700000000001</v>
          </cell>
          <cell r="S2916">
            <v>0.63289980000000001</v>
          </cell>
          <cell r="T2916">
            <v>0.84501139999999997</v>
          </cell>
          <cell r="U2916">
            <v>8.1653403152317505</v>
          </cell>
          <cell r="V2916">
            <v>1.1023162906694044E-2</v>
          </cell>
          <cell r="W2916">
            <v>73.484603109375001</v>
          </cell>
          <cell r="X2916">
            <v>1176.0085027990158</v>
          </cell>
          <cell r="Y2916">
            <v>22.025532793526668</v>
          </cell>
          <cell r="Z2916">
            <v>209.75976308704324</v>
          </cell>
          <cell r="AA2916">
            <v>53.533529999999999</v>
          </cell>
          <cell r="AB2916">
            <v>264.322</v>
          </cell>
          <cell r="AC2916">
            <v>0.78087709999999999</v>
          </cell>
          <cell r="AD2916">
            <v>26.705996820000003</v>
          </cell>
          <cell r="AE2916">
            <v>73.680430000000001</v>
          </cell>
          <cell r="AF2916">
            <v>34.990920000000003</v>
          </cell>
        </row>
        <row r="2917">
          <cell r="A2917" t="str">
            <v>SUKO (GUF,LTAF)2. Middle Value</v>
          </cell>
          <cell r="B2917" t="str">
            <v>Gas</v>
          </cell>
          <cell r="C2917" t="str">
            <v>2. Middle Value</v>
          </cell>
          <cell r="D2917" t="str">
            <v>SUKO (GUF,LTAF)</v>
          </cell>
          <cell r="E2917" t="str">
            <v>JABUNG</v>
          </cell>
          <cell r="F2917" t="str">
            <v>E5. Development Unclarified</v>
          </cell>
          <cell r="G2917" t="str">
            <v>PETROCHINA INTERNATIONAL JABUNG LTD.</v>
          </cell>
          <cell r="H2917">
            <v>57.6</v>
          </cell>
          <cell r="Q2917">
            <v>0.29410550000000002</v>
          </cell>
          <cell r="R2917">
            <v>51.912700000000001</v>
          </cell>
          <cell r="S2917">
            <v>0.63289980000000001</v>
          </cell>
          <cell r="T2917">
            <v>0.84501139999999997</v>
          </cell>
          <cell r="U2917">
            <v>8.1653403152317505</v>
          </cell>
          <cell r="V2917">
            <v>1.1023162906694044E-2</v>
          </cell>
          <cell r="W2917">
            <v>73.484603109375001</v>
          </cell>
          <cell r="X2917">
            <v>1176.0085027990158</v>
          </cell>
          <cell r="Y2917">
            <v>22.025532793526668</v>
          </cell>
          <cell r="Z2917">
            <v>209.75976308704324</v>
          </cell>
          <cell r="AA2917">
            <v>53.533529999999999</v>
          </cell>
          <cell r="AB2917">
            <v>264.322</v>
          </cell>
          <cell r="AC2917">
            <v>0.78087709999999999</v>
          </cell>
          <cell r="AD2917">
            <v>44.978520959999997</v>
          </cell>
          <cell r="AE2917">
            <v>73.680430000000001</v>
          </cell>
          <cell r="AF2917">
            <v>34.990920000000003</v>
          </cell>
        </row>
        <row r="2918">
          <cell r="A2918" t="str">
            <v>SUKO (GUF,LTAF)3. High Value</v>
          </cell>
          <cell r="B2918" t="str">
            <v>Gas</v>
          </cell>
          <cell r="C2918" t="str">
            <v>3. High Value</v>
          </cell>
          <cell r="D2918" t="str">
            <v>SUKO (GUF,LTAF)</v>
          </cell>
          <cell r="E2918" t="str">
            <v>JABUNG</v>
          </cell>
          <cell r="F2918" t="str">
            <v>E5. Development Unclarified</v>
          </cell>
          <cell r="G2918" t="str">
            <v>PETROCHINA INTERNATIONAL JABUNG LTD.</v>
          </cell>
          <cell r="H2918">
            <v>99</v>
          </cell>
          <cell r="Q2918">
            <v>0.29410550000000002</v>
          </cell>
          <cell r="R2918">
            <v>51.912700000000001</v>
          </cell>
          <cell r="S2918">
            <v>0.63289980000000001</v>
          </cell>
          <cell r="T2918">
            <v>0.84501139999999997</v>
          </cell>
          <cell r="U2918">
            <v>8.1653403152317505</v>
          </cell>
          <cell r="V2918">
            <v>1.1023162906694044E-2</v>
          </cell>
          <cell r="W2918">
            <v>73.484603109375001</v>
          </cell>
          <cell r="X2918">
            <v>1176.0085027990158</v>
          </cell>
          <cell r="Y2918">
            <v>22.025532793526668</v>
          </cell>
          <cell r="Z2918">
            <v>209.75976308704324</v>
          </cell>
          <cell r="AA2918">
            <v>53.533529999999999</v>
          </cell>
          <cell r="AB2918">
            <v>264.322</v>
          </cell>
          <cell r="AC2918">
            <v>0.78087709999999999</v>
          </cell>
          <cell r="AD2918">
            <v>77.306832900000003</v>
          </cell>
          <cell r="AE2918">
            <v>73.680430000000001</v>
          </cell>
          <cell r="AF2918">
            <v>34.990920000000003</v>
          </cell>
        </row>
        <row r="2919">
          <cell r="A2919" t="str">
            <v>TIUNG COMPLEX (LTAF,UTAF,BRF,GUF)1. Low Value</v>
          </cell>
          <cell r="B2919" t="str">
            <v>Gas</v>
          </cell>
          <cell r="C2919" t="str">
            <v>1. Low Value</v>
          </cell>
          <cell r="D2919" t="str">
            <v>TIUNG COMPLEX (LTAF,UTAF,BRF,GUF)</v>
          </cell>
          <cell r="E2919" t="str">
            <v>JABUNG</v>
          </cell>
          <cell r="F2919" t="str">
            <v>E5. Development Unclarified</v>
          </cell>
          <cell r="G2919" t="str">
            <v>PETROCHINA INTERNATIONAL JABUNG LTD.</v>
          </cell>
          <cell r="H2919">
            <v>27</v>
          </cell>
          <cell r="Q2919">
            <v>0.29959479999999999</v>
          </cell>
          <cell r="R2919">
            <v>483.32909999999998</v>
          </cell>
          <cell r="S2919">
            <v>0.70198939999999999</v>
          </cell>
          <cell r="T2919">
            <v>0.84238550000000001</v>
          </cell>
          <cell r="U2919">
            <v>85.628562221251059</v>
          </cell>
          <cell r="V2919">
            <v>0.11559807116306917</v>
          </cell>
          <cell r="W2919">
            <v>73.484603109375001</v>
          </cell>
          <cell r="X2919">
            <v>1176.0085027990158</v>
          </cell>
          <cell r="Y2919">
            <v>22.025532793526668</v>
          </cell>
          <cell r="Z2919">
            <v>209.75976308704324</v>
          </cell>
          <cell r="AA2919">
            <v>59.594819999999999</v>
          </cell>
          <cell r="AB2919">
            <v>37.458509999999997</v>
          </cell>
          <cell r="AC2919">
            <v>0.51464900000000002</v>
          </cell>
          <cell r="AD2919">
            <v>13.895523000000001</v>
          </cell>
          <cell r="AE2919">
            <v>73.475980000000007</v>
          </cell>
          <cell r="AF2919">
            <v>15.099399999999999</v>
          </cell>
        </row>
        <row r="2920">
          <cell r="A2920" t="str">
            <v>TIUNG COMPLEX (LTAF,UTAF,BRF,GUF)2. Middle Value</v>
          </cell>
          <cell r="B2920" t="str">
            <v>Gas</v>
          </cell>
          <cell r="C2920" t="str">
            <v>2. Middle Value</v>
          </cell>
          <cell r="D2920" t="str">
            <v>TIUNG COMPLEX (LTAF,UTAF,BRF,GUF)</v>
          </cell>
          <cell r="E2920" t="str">
            <v>JABUNG</v>
          </cell>
          <cell r="F2920" t="str">
            <v>E5. Development Unclarified</v>
          </cell>
          <cell r="G2920" t="str">
            <v>PETROCHINA INTERNATIONAL JABUNG LTD.</v>
          </cell>
          <cell r="H2920">
            <v>83</v>
          </cell>
          <cell r="Q2920">
            <v>0.29959479999999999</v>
          </cell>
          <cell r="R2920">
            <v>483.32909999999998</v>
          </cell>
          <cell r="S2920">
            <v>0.70198939999999999</v>
          </cell>
          <cell r="T2920">
            <v>0.84238550000000001</v>
          </cell>
          <cell r="U2920">
            <v>85.628562221251059</v>
          </cell>
          <cell r="V2920">
            <v>0.11559807116306917</v>
          </cell>
          <cell r="W2920">
            <v>73.484603109375001</v>
          </cell>
          <cell r="X2920">
            <v>1176.0085027990158</v>
          </cell>
          <cell r="Y2920">
            <v>22.025532793526668</v>
          </cell>
          <cell r="Z2920">
            <v>209.75976308704324</v>
          </cell>
          <cell r="AA2920">
            <v>59.594819999999999</v>
          </cell>
          <cell r="AB2920">
            <v>37.458509999999997</v>
          </cell>
          <cell r="AC2920">
            <v>0.51464900000000002</v>
          </cell>
          <cell r="AD2920">
            <v>42.715867000000003</v>
          </cell>
          <cell r="AE2920">
            <v>73.475980000000007</v>
          </cell>
          <cell r="AF2920">
            <v>15.099399999999999</v>
          </cell>
        </row>
        <row r="2921">
          <cell r="A2921" t="str">
            <v>TIUNG COMPLEX (LTAF,UTAF,BRF,GUF)3. High Value</v>
          </cell>
          <cell r="B2921" t="str">
            <v>Gas</v>
          </cell>
          <cell r="C2921" t="str">
            <v>3. High Value</v>
          </cell>
          <cell r="D2921" t="str">
            <v>TIUNG COMPLEX (LTAF,UTAF,BRF,GUF)</v>
          </cell>
          <cell r="E2921" t="str">
            <v>JABUNG</v>
          </cell>
          <cell r="F2921" t="str">
            <v>E5. Development Unclarified</v>
          </cell>
          <cell r="G2921" t="str">
            <v>PETROCHINA INTERNATIONAL JABUNG LTD.</v>
          </cell>
          <cell r="H2921">
            <v>147.6</v>
          </cell>
          <cell r="Q2921">
            <v>0.29959479999999999</v>
          </cell>
          <cell r="R2921">
            <v>483.32909999999998</v>
          </cell>
          <cell r="S2921">
            <v>0.70198939999999999</v>
          </cell>
          <cell r="T2921">
            <v>0.84238550000000001</v>
          </cell>
          <cell r="U2921">
            <v>85.628562221251059</v>
          </cell>
          <cell r="V2921">
            <v>0.11559807116306917</v>
          </cell>
          <cell r="W2921">
            <v>73.484603109375001</v>
          </cell>
          <cell r="X2921">
            <v>1176.0085027990158</v>
          </cell>
          <cell r="Y2921">
            <v>22.025532793526668</v>
          </cell>
          <cell r="Z2921">
            <v>209.75976308704324</v>
          </cell>
          <cell r="AA2921">
            <v>59.594819999999999</v>
          </cell>
          <cell r="AB2921">
            <v>37.458509999999997</v>
          </cell>
          <cell r="AC2921">
            <v>0.51464900000000002</v>
          </cell>
          <cell r="AD2921">
            <v>75.962192400000006</v>
          </cell>
          <cell r="AE2921">
            <v>73.475980000000007</v>
          </cell>
          <cell r="AF2921">
            <v>15.099399999999999</v>
          </cell>
        </row>
        <row r="2922">
          <cell r="A2922" t="str">
            <v>WB-SB (BRF)1. Low Value</v>
          </cell>
          <cell r="B2922" t="str">
            <v>Gas</v>
          </cell>
          <cell r="C2922" t="str">
            <v>1. Low Value</v>
          </cell>
          <cell r="D2922" t="str">
            <v>WB-SB (BRF)</v>
          </cell>
          <cell r="E2922" t="str">
            <v>JABUNG</v>
          </cell>
          <cell r="F2922" t="str">
            <v>E5. Development Unclarified</v>
          </cell>
          <cell r="G2922" t="str">
            <v>PETROCHINA INTERNATIONAL JABUNG LTD.</v>
          </cell>
          <cell r="H2922">
            <v>34</v>
          </cell>
          <cell r="Q2922">
            <v>0.29926180000000002</v>
          </cell>
          <cell r="R2922">
            <v>483.32909999999998</v>
          </cell>
          <cell r="S2922">
            <v>0.70198939999999999</v>
          </cell>
          <cell r="T2922">
            <v>0.84238550000000001</v>
          </cell>
          <cell r="U2922">
            <v>85.533385965789776</v>
          </cell>
          <cell r="V2922">
            <v>0.11546958376042635</v>
          </cell>
          <cell r="W2922">
            <v>73.484603109375001</v>
          </cell>
          <cell r="X2922">
            <v>1176.0085027990158</v>
          </cell>
          <cell r="Y2922">
            <v>22.025532793526668</v>
          </cell>
          <cell r="Z2922">
            <v>209.75976308704324</v>
          </cell>
          <cell r="AA2922">
            <v>349.66359999999997</v>
          </cell>
          <cell r="AB2922">
            <v>242.35509999999999</v>
          </cell>
          <cell r="AC2922">
            <v>0.66127469999999999</v>
          </cell>
          <cell r="AD2922">
            <v>22.4833398</v>
          </cell>
          <cell r="AE2922">
            <v>73.673699999999997</v>
          </cell>
          <cell r="AF2922">
            <v>69.640159999999995</v>
          </cell>
        </row>
        <row r="2923">
          <cell r="A2923" t="str">
            <v>WB-SB (BRF)2. Middle Value</v>
          </cell>
          <cell r="B2923" t="str">
            <v>Gas</v>
          </cell>
          <cell r="C2923" t="str">
            <v>2. Middle Value</v>
          </cell>
          <cell r="D2923" t="str">
            <v>WB-SB (BRF)</v>
          </cell>
          <cell r="E2923" t="str">
            <v>JABUNG</v>
          </cell>
          <cell r="F2923" t="str">
            <v>E5. Development Unclarified</v>
          </cell>
          <cell r="G2923" t="str">
            <v>PETROCHINA INTERNATIONAL JABUNG LTD.</v>
          </cell>
          <cell r="H2923">
            <v>67.5</v>
          </cell>
          <cell r="Q2923">
            <v>0.29926180000000002</v>
          </cell>
          <cell r="R2923">
            <v>483.32909999999998</v>
          </cell>
          <cell r="S2923">
            <v>0.70198939999999999</v>
          </cell>
          <cell r="T2923">
            <v>0.84238550000000001</v>
          </cell>
          <cell r="U2923">
            <v>85.533385965789776</v>
          </cell>
          <cell r="V2923">
            <v>0.11546958376042635</v>
          </cell>
          <cell r="W2923">
            <v>73.484603109375001</v>
          </cell>
          <cell r="X2923">
            <v>1176.0085027990158</v>
          </cell>
          <cell r="Y2923">
            <v>22.025532793526668</v>
          </cell>
          <cell r="Z2923">
            <v>209.75976308704324</v>
          </cell>
          <cell r="AA2923">
            <v>349.66359999999997</v>
          </cell>
          <cell r="AB2923">
            <v>242.35509999999999</v>
          </cell>
          <cell r="AC2923">
            <v>0.66127469999999999</v>
          </cell>
          <cell r="AD2923">
            <v>44.636042250000003</v>
          </cell>
          <cell r="AE2923">
            <v>73.673699999999997</v>
          </cell>
          <cell r="AF2923">
            <v>69.640159999999995</v>
          </cell>
        </row>
        <row r="2924">
          <cell r="A2924" t="str">
            <v>WB-SB (BRF)3. High Value</v>
          </cell>
          <cell r="B2924" t="str">
            <v>Gas</v>
          </cell>
          <cell r="C2924" t="str">
            <v>3. High Value</v>
          </cell>
          <cell r="D2924" t="str">
            <v>WB-SB (BRF)</v>
          </cell>
          <cell r="E2924" t="str">
            <v>JABUNG</v>
          </cell>
          <cell r="F2924" t="str">
            <v>E5. Development Unclarified</v>
          </cell>
          <cell r="G2924" t="str">
            <v>PETROCHINA INTERNATIONAL JABUNG LTD.</v>
          </cell>
          <cell r="H2924">
            <v>86.4</v>
          </cell>
          <cell r="Q2924">
            <v>0.29926180000000002</v>
          </cell>
          <cell r="R2924">
            <v>483.32909999999998</v>
          </cell>
          <cell r="S2924">
            <v>0.70198939999999999</v>
          </cell>
          <cell r="T2924">
            <v>0.84238550000000001</v>
          </cell>
          <cell r="U2924">
            <v>85.533385965789776</v>
          </cell>
          <cell r="V2924">
            <v>0.11546958376042635</v>
          </cell>
          <cell r="W2924">
            <v>73.484603109375001</v>
          </cell>
          <cell r="X2924">
            <v>1176.0085027990158</v>
          </cell>
          <cell r="Y2924">
            <v>22.025532793526668</v>
          </cell>
          <cell r="Z2924">
            <v>209.75976308704324</v>
          </cell>
          <cell r="AA2924">
            <v>349.66359999999997</v>
          </cell>
          <cell r="AB2924">
            <v>242.35509999999999</v>
          </cell>
          <cell r="AC2924">
            <v>0.66127469999999999</v>
          </cell>
          <cell r="AD2924">
            <v>57.134134080000003</v>
          </cell>
          <cell r="AE2924">
            <v>73.673699999999997</v>
          </cell>
          <cell r="AF2924">
            <v>69.640159999999995</v>
          </cell>
        </row>
        <row r="2925">
          <cell r="A2925" t="str">
            <v>OPTIMASI LAPANGAN LANJUTAN KUALA SIMPANG BARAT1. Low Value</v>
          </cell>
          <cell r="B2925" t="str">
            <v>Oil-Gas</v>
          </cell>
          <cell r="C2925" t="str">
            <v>1. Low Value</v>
          </cell>
          <cell r="D2925" t="str">
            <v>OPTIMASI LAPANGAN LANJUTAN KUALA SIMPANG BARAT</v>
          </cell>
          <cell r="E2925" t="str">
            <v>PERTAMINA EP</v>
          </cell>
          <cell r="F2925" t="str">
            <v>E6. Further Development</v>
          </cell>
          <cell r="G2925" t="str">
            <v>PT PERTAMINA EP</v>
          </cell>
          <cell r="H2925">
            <v>85.605999999999995</v>
          </cell>
          <cell r="Q2925">
            <v>0.2980912</v>
          </cell>
          <cell r="R2925">
            <v>80.441249999999997</v>
          </cell>
          <cell r="S2925">
            <v>0.63820390000000005</v>
          </cell>
          <cell r="T2925">
            <v>0.84238550000000001</v>
          </cell>
          <cell r="U2925">
            <v>12.891347115094339</v>
          </cell>
          <cell r="V2925">
            <v>1.7403245161912394E-2</v>
          </cell>
          <cell r="AA2925">
            <v>28.24785</v>
          </cell>
          <cell r="AB2925">
            <v>192.7295</v>
          </cell>
          <cell r="AC2925">
            <v>0.35894559999999998</v>
          </cell>
          <cell r="AD2925">
            <v>30.727897033599994</v>
          </cell>
          <cell r="AE2925">
            <v>15.591850000000001</v>
          </cell>
          <cell r="AF2925">
            <v>239.06010000000001</v>
          </cell>
        </row>
        <row r="2926">
          <cell r="A2926" t="str">
            <v>OPTIMASI LAPANGAN LANJUTAN KUALA SIMPANG BARAT2. Middle Value</v>
          </cell>
          <cell r="B2926" t="str">
            <v>Oil-Gas</v>
          </cell>
          <cell r="C2926" t="str">
            <v>2. Middle Value</v>
          </cell>
          <cell r="D2926" t="str">
            <v>OPTIMASI LAPANGAN LANJUTAN KUALA SIMPANG BARAT</v>
          </cell>
          <cell r="E2926" t="str">
            <v>PERTAMINA EP</v>
          </cell>
          <cell r="F2926" t="str">
            <v>E6. Further Development</v>
          </cell>
          <cell r="G2926" t="str">
            <v>PT PERTAMINA EP</v>
          </cell>
          <cell r="H2926">
            <v>85.605999999999995</v>
          </cell>
          <cell r="Q2926">
            <v>0.2980912</v>
          </cell>
          <cell r="R2926">
            <v>80.441249999999997</v>
          </cell>
          <cell r="S2926">
            <v>0.63820390000000005</v>
          </cell>
          <cell r="T2926">
            <v>0.84238550000000001</v>
          </cell>
          <cell r="U2926">
            <v>12.891347115094339</v>
          </cell>
          <cell r="V2926">
            <v>1.7403245161912394E-2</v>
          </cell>
          <cell r="AA2926">
            <v>28.24785</v>
          </cell>
          <cell r="AB2926">
            <v>192.7295</v>
          </cell>
          <cell r="AC2926">
            <v>0.35894559999999998</v>
          </cell>
          <cell r="AD2926">
            <v>30.727897033599994</v>
          </cell>
          <cell r="AE2926">
            <v>15.591850000000001</v>
          </cell>
          <cell r="AF2926">
            <v>239.06010000000001</v>
          </cell>
        </row>
        <row r="2927">
          <cell r="A2927" t="str">
            <v>OPTIMASI LAPANGAN LANJUTAN KUALA SIMPANG BARAT3. High Value</v>
          </cell>
          <cell r="B2927" t="str">
            <v>Oil-Gas</v>
          </cell>
          <cell r="C2927" t="str">
            <v>3. High Value</v>
          </cell>
          <cell r="D2927" t="str">
            <v>OPTIMASI LAPANGAN LANJUTAN KUALA SIMPANG BARAT</v>
          </cell>
          <cell r="E2927" t="str">
            <v>PERTAMINA EP</v>
          </cell>
          <cell r="F2927" t="str">
            <v>E6. Further Development</v>
          </cell>
          <cell r="G2927" t="str">
            <v>PT PERTAMINA EP</v>
          </cell>
          <cell r="H2927">
            <v>85.605999999999995</v>
          </cell>
          <cell r="Q2927">
            <v>0.2980912</v>
          </cell>
          <cell r="R2927">
            <v>80.441249999999997</v>
          </cell>
          <cell r="S2927">
            <v>0.63820390000000005</v>
          </cell>
          <cell r="T2927">
            <v>0.84238550000000001</v>
          </cell>
          <cell r="U2927">
            <v>12.891347115094339</v>
          </cell>
          <cell r="V2927">
            <v>1.7403245161912394E-2</v>
          </cell>
          <cell r="AA2927">
            <v>28.24785</v>
          </cell>
          <cell r="AB2927">
            <v>192.7295</v>
          </cell>
          <cell r="AC2927">
            <v>0.35894559999999998</v>
          </cell>
          <cell r="AD2927">
            <v>30.727897033599994</v>
          </cell>
          <cell r="AE2927">
            <v>15.591850000000001</v>
          </cell>
          <cell r="AF2927">
            <v>239.06010000000001</v>
          </cell>
        </row>
        <row r="2928">
          <cell r="A2928" t="str">
            <v>PENGEMBANGAN LAPANGAN PANTAI PAKAM TIMUR1. Low Value</v>
          </cell>
          <cell r="B2928" t="str">
            <v>Gas</v>
          </cell>
          <cell r="C2928" t="str">
            <v>1. Low Value</v>
          </cell>
          <cell r="D2928" t="str">
            <v>PENGEMBANGAN LAPANGAN PANTAI PAKAM TIMUR</v>
          </cell>
          <cell r="E2928" t="str">
            <v>PERTAMINA EP</v>
          </cell>
          <cell r="F2928" t="str">
            <v>E6. Further Development</v>
          </cell>
          <cell r="G2928" t="str">
            <v>PT PERTAMINA EP</v>
          </cell>
          <cell r="H2928">
            <v>254.947</v>
          </cell>
          <cell r="Q2928">
            <v>0.26479760000000002</v>
          </cell>
          <cell r="R2928">
            <v>167.93170000000001</v>
          </cell>
          <cell r="S2928">
            <v>0.65215250000000002</v>
          </cell>
          <cell r="T2928">
            <v>0.81933840000000002</v>
          </cell>
          <cell r="U2928">
            <v>23.760698408593484</v>
          </cell>
          <cell r="V2928">
            <v>3.2076807484210539E-2</v>
          </cell>
          <cell r="AA2928">
            <v>87.458889999999997</v>
          </cell>
          <cell r="AB2928">
            <v>13.809049999999999</v>
          </cell>
          <cell r="AC2928">
            <v>0.59482449999999998</v>
          </cell>
          <cell r="AD2928">
            <v>151.64872180149999</v>
          </cell>
          <cell r="AE2928">
            <v>14.92271</v>
          </cell>
          <cell r="AF2928">
            <v>218.4402</v>
          </cell>
        </row>
        <row r="2929">
          <cell r="A2929" t="str">
            <v>PENGEMBANGAN LAPANGAN PANTAI PAKAM TIMUR2. Middle Value</v>
          </cell>
          <cell r="B2929" t="str">
            <v>Gas</v>
          </cell>
          <cell r="C2929" t="str">
            <v>2. Middle Value</v>
          </cell>
          <cell r="D2929" t="str">
            <v>PENGEMBANGAN LAPANGAN PANTAI PAKAM TIMUR</v>
          </cell>
          <cell r="E2929" t="str">
            <v>PERTAMINA EP</v>
          </cell>
          <cell r="F2929" t="str">
            <v>E6. Further Development</v>
          </cell>
          <cell r="G2929" t="str">
            <v>PT PERTAMINA EP</v>
          </cell>
          <cell r="H2929">
            <v>254.947</v>
          </cell>
          <cell r="Q2929">
            <v>0.26479760000000002</v>
          </cell>
          <cell r="R2929">
            <v>167.93170000000001</v>
          </cell>
          <cell r="S2929">
            <v>0.65215250000000002</v>
          </cell>
          <cell r="T2929">
            <v>0.81933840000000002</v>
          </cell>
          <cell r="U2929">
            <v>23.760698408593484</v>
          </cell>
          <cell r="V2929">
            <v>3.2076807484210539E-2</v>
          </cell>
          <cell r="AA2929">
            <v>87.458889999999997</v>
          </cell>
          <cell r="AB2929">
            <v>13.809049999999999</v>
          </cell>
          <cell r="AC2929">
            <v>0.59482449999999998</v>
          </cell>
          <cell r="AD2929">
            <v>151.64872180149999</v>
          </cell>
          <cell r="AE2929">
            <v>14.92271</v>
          </cell>
          <cell r="AF2929">
            <v>218.4402</v>
          </cell>
        </row>
        <row r="2930">
          <cell r="A2930" t="str">
            <v>PENGEMBANGAN LAPANGAN PANTAI PAKAM TIMUR3. High Value</v>
          </cell>
          <cell r="B2930" t="str">
            <v>Gas</v>
          </cell>
          <cell r="C2930" t="str">
            <v>3. High Value</v>
          </cell>
          <cell r="D2930" t="str">
            <v>PENGEMBANGAN LAPANGAN PANTAI PAKAM TIMUR</v>
          </cell>
          <cell r="E2930" t="str">
            <v>PERTAMINA EP</v>
          </cell>
          <cell r="F2930" t="str">
            <v>E6. Further Development</v>
          </cell>
          <cell r="G2930" t="str">
            <v>PT PERTAMINA EP</v>
          </cell>
          <cell r="H2930">
            <v>254.947</v>
          </cell>
          <cell r="Q2930">
            <v>0.26479760000000002</v>
          </cell>
          <cell r="R2930">
            <v>167.93170000000001</v>
          </cell>
          <cell r="S2930">
            <v>0.65215250000000002</v>
          </cell>
          <cell r="T2930">
            <v>0.81933840000000002</v>
          </cell>
          <cell r="U2930">
            <v>23.760698408593484</v>
          </cell>
          <cell r="V2930">
            <v>3.2076807484210539E-2</v>
          </cell>
          <cell r="AA2930">
            <v>87.458889999999997</v>
          </cell>
          <cell r="AB2930">
            <v>13.809049999999999</v>
          </cell>
          <cell r="AC2930">
            <v>0.59482449999999998</v>
          </cell>
          <cell r="AD2930">
            <v>151.64872180149999</v>
          </cell>
          <cell r="AE2930">
            <v>14.92271</v>
          </cell>
          <cell r="AF2930">
            <v>218.4402</v>
          </cell>
        </row>
        <row r="2931">
          <cell r="A2931" t="str">
            <v>TITANUM - BASE1. Low Value</v>
          </cell>
          <cell r="B2931" t="str">
            <v>Oil-Gas</v>
          </cell>
          <cell r="C2931" t="str">
            <v>1. Low Value</v>
          </cell>
          <cell r="D2931" t="str">
            <v>TITANUM - BASE</v>
          </cell>
          <cell r="E2931" t="str">
            <v>PERTAMINA EP</v>
          </cell>
          <cell r="F2931" t="str">
            <v>X1. Discovery under Evaluation</v>
          </cell>
          <cell r="G2931" t="str">
            <v>PT PERTAMINA EP</v>
          </cell>
          <cell r="H2931">
            <v>56.98</v>
          </cell>
          <cell r="Q2931">
            <v>0.2983034</v>
          </cell>
          <cell r="R2931">
            <v>80.441249999999997</v>
          </cell>
          <cell r="S2931">
            <v>0.63820390000000005</v>
          </cell>
          <cell r="T2931">
            <v>0.84238550000000001</v>
          </cell>
          <cell r="U2931">
            <v>12.90052398397817</v>
          </cell>
          <cell r="V2931">
            <v>1.7415633882623904E-2</v>
          </cell>
          <cell r="AA2931">
            <v>25.256080000000001</v>
          </cell>
          <cell r="AB2931">
            <v>200.38419999999999</v>
          </cell>
          <cell r="AC2931">
            <v>0.35894559999999998</v>
          </cell>
          <cell r="AD2931">
            <v>20.452720287999998</v>
          </cell>
          <cell r="AE2931">
            <v>7.7789760000000001</v>
          </cell>
          <cell r="AF2931">
            <v>918.851</v>
          </cell>
        </row>
        <row r="2932">
          <cell r="A2932" t="str">
            <v>TITANUM - BASE2. Middle Value</v>
          </cell>
          <cell r="B2932" t="str">
            <v>Oil-Gas</v>
          </cell>
          <cell r="C2932" t="str">
            <v>2. Middle Value</v>
          </cell>
          <cell r="D2932" t="str">
            <v>TITANUM - BASE</v>
          </cell>
          <cell r="E2932" t="str">
            <v>PERTAMINA EP</v>
          </cell>
          <cell r="F2932" t="str">
            <v>X1. Discovery under Evaluation</v>
          </cell>
          <cell r="G2932" t="str">
            <v>PT PERTAMINA EP</v>
          </cell>
          <cell r="H2932">
            <v>96.46</v>
          </cell>
          <cell r="Q2932">
            <v>0.2983034</v>
          </cell>
          <cell r="R2932">
            <v>80.441249999999997</v>
          </cell>
          <cell r="S2932">
            <v>0.63820390000000005</v>
          </cell>
          <cell r="T2932">
            <v>0.84238550000000001</v>
          </cell>
          <cell r="U2932">
            <v>12.90052398397817</v>
          </cell>
          <cell r="V2932">
            <v>1.7415633882623904E-2</v>
          </cell>
          <cell r="AA2932">
            <v>25.256080000000001</v>
          </cell>
          <cell r="AB2932">
            <v>200.38419999999999</v>
          </cell>
          <cell r="AC2932">
            <v>0.35894559999999998</v>
          </cell>
          <cell r="AD2932">
            <v>34.623892575999996</v>
          </cell>
          <cell r="AE2932">
            <v>7.7789760000000001</v>
          </cell>
          <cell r="AF2932">
            <v>918.851</v>
          </cell>
        </row>
        <row r="2933">
          <cell r="A2933" t="str">
            <v>TITANUM - BASE3. High Value</v>
          </cell>
          <cell r="B2933" t="str">
            <v>Oil-Gas</v>
          </cell>
          <cell r="C2933" t="str">
            <v>3. High Value</v>
          </cell>
          <cell r="D2933" t="str">
            <v>TITANUM - BASE</v>
          </cell>
          <cell r="E2933" t="str">
            <v>PERTAMINA EP</v>
          </cell>
          <cell r="F2933" t="str">
            <v>X1. Discovery under Evaluation</v>
          </cell>
          <cell r="G2933" t="str">
            <v>PT PERTAMINA EP</v>
          </cell>
          <cell r="H2933">
            <v>161.71</v>
          </cell>
          <cell r="Q2933">
            <v>0.2983034</v>
          </cell>
          <cell r="R2933">
            <v>80.441249999999997</v>
          </cell>
          <cell r="S2933">
            <v>0.63820390000000005</v>
          </cell>
          <cell r="T2933">
            <v>0.84238550000000001</v>
          </cell>
          <cell r="U2933">
            <v>12.90052398397817</v>
          </cell>
          <cell r="V2933">
            <v>1.7415633882623904E-2</v>
          </cell>
          <cell r="AA2933">
            <v>25.256080000000001</v>
          </cell>
          <cell r="AB2933">
            <v>200.38419999999999</v>
          </cell>
          <cell r="AC2933">
            <v>0.35894559999999998</v>
          </cell>
          <cell r="AD2933">
            <v>58.045092975999999</v>
          </cell>
          <cell r="AE2933">
            <v>7.7789760000000001</v>
          </cell>
          <cell r="AF2933">
            <v>918.851</v>
          </cell>
        </row>
        <row r="2934">
          <cell r="A2934" t="str">
            <v>PENGEMBANGAN LAPANGAN GAS MERUAP - POD1. Low Value</v>
          </cell>
          <cell r="B2934" t="str">
            <v>Oil-Gas</v>
          </cell>
          <cell r="C2934" t="str">
            <v>1. Low Value</v>
          </cell>
          <cell r="D2934" t="str">
            <v>PENGEMBANGAN LAPANGAN GAS MERUAP - POD</v>
          </cell>
          <cell r="E2934" t="str">
            <v>PERTAMINA EP</v>
          </cell>
          <cell r="F2934" t="str">
            <v>E3. Justified for Development</v>
          </cell>
          <cell r="G2934" t="str">
            <v>PT PERTAMINA EP</v>
          </cell>
          <cell r="H2934">
            <v>9.3330000000000002</v>
          </cell>
          <cell r="Q2934">
            <v>0.30730550000000001</v>
          </cell>
          <cell r="R2934">
            <v>942.74239999999998</v>
          </cell>
          <cell r="S2934">
            <v>0.61834619999999996</v>
          </cell>
          <cell r="T2934">
            <v>0.84406930000000002</v>
          </cell>
          <cell r="U2934">
            <v>151.20744462113686</v>
          </cell>
          <cell r="V2934">
            <v>0.20412918879259259</v>
          </cell>
          <cell r="AA2934">
            <v>19.795960000000001</v>
          </cell>
          <cell r="AB2934">
            <v>46.808410000000002</v>
          </cell>
          <cell r="AC2934">
            <v>0.30716850000000001</v>
          </cell>
          <cell r="AD2934">
            <v>2.8668036105000003</v>
          </cell>
          <cell r="AE2934">
            <v>0.60756339999999998</v>
          </cell>
          <cell r="AF2934">
            <v>228.71430000000001</v>
          </cell>
        </row>
        <row r="2935">
          <cell r="A2935" t="str">
            <v>PENGEMBANGAN LAPANGAN GAS MERUAP - POD2. Middle Value</v>
          </cell>
          <cell r="B2935" t="str">
            <v>Oil-Gas</v>
          </cell>
          <cell r="C2935" t="str">
            <v>2. Middle Value</v>
          </cell>
          <cell r="D2935" t="str">
            <v>PENGEMBANGAN LAPANGAN GAS MERUAP - POD</v>
          </cell>
          <cell r="E2935" t="str">
            <v>PERTAMINA EP</v>
          </cell>
          <cell r="F2935" t="str">
            <v>E3. Justified for Development</v>
          </cell>
          <cell r="G2935" t="str">
            <v>PT PERTAMINA EP</v>
          </cell>
          <cell r="H2935">
            <v>103.215</v>
          </cell>
          <cell r="Q2935">
            <v>0.30730550000000001</v>
          </cell>
          <cell r="R2935">
            <v>942.74239999999998</v>
          </cell>
          <cell r="S2935">
            <v>0.61834619999999996</v>
          </cell>
          <cell r="T2935">
            <v>0.84406930000000002</v>
          </cell>
          <cell r="U2935">
            <v>151.20744462113686</v>
          </cell>
          <cell r="V2935">
            <v>0.20412918879259259</v>
          </cell>
          <cell r="AA2935">
            <v>19.795960000000001</v>
          </cell>
          <cell r="AB2935">
            <v>46.808410000000002</v>
          </cell>
          <cell r="AC2935">
            <v>0.30716850000000001</v>
          </cell>
          <cell r="AD2935">
            <v>31.704396727500001</v>
          </cell>
          <cell r="AE2935">
            <v>0.60756339999999998</v>
          </cell>
          <cell r="AF2935">
            <v>228.71430000000001</v>
          </cell>
        </row>
        <row r="2936">
          <cell r="A2936" t="str">
            <v>PENGEMBANGAN LAPANGAN GAS MERUAP - POD3. High Value</v>
          </cell>
          <cell r="B2936" t="str">
            <v>Oil-Gas</v>
          </cell>
          <cell r="C2936" t="str">
            <v>3. High Value</v>
          </cell>
          <cell r="D2936" t="str">
            <v>PENGEMBANGAN LAPANGAN GAS MERUAP - POD</v>
          </cell>
          <cell r="E2936" t="str">
            <v>PERTAMINA EP</v>
          </cell>
          <cell r="F2936" t="str">
            <v>E3. Justified for Development</v>
          </cell>
          <cell r="G2936" t="str">
            <v>PT PERTAMINA EP</v>
          </cell>
          <cell r="H2936">
            <v>107.17700000000001</v>
          </cell>
          <cell r="Q2936">
            <v>0.30730550000000001</v>
          </cell>
          <cell r="R2936">
            <v>942.74239999999998</v>
          </cell>
          <cell r="S2936">
            <v>0.61834619999999996</v>
          </cell>
          <cell r="T2936">
            <v>0.84406930000000002</v>
          </cell>
          <cell r="U2936">
            <v>151.20744462113686</v>
          </cell>
          <cell r="V2936">
            <v>0.20412918879259259</v>
          </cell>
          <cell r="AA2936">
            <v>19.795960000000001</v>
          </cell>
          <cell r="AB2936">
            <v>46.808410000000002</v>
          </cell>
          <cell r="AC2936">
            <v>0.30716850000000001</v>
          </cell>
          <cell r="AD2936">
            <v>32.921398324500004</v>
          </cell>
          <cell r="AE2936">
            <v>0.60756339999999998</v>
          </cell>
          <cell r="AF2936">
            <v>228.71430000000001</v>
          </cell>
        </row>
        <row r="2937">
          <cell r="A2937" t="str">
            <v>OPTIMASI LAPANGAN BENTAYAN1. Low Value</v>
          </cell>
          <cell r="B2937" t="str">
            <v>Oil-Gas</v>
          </cell>
          <cell r="C2937" t="str">
            <v>1. Low Value</v>
          </cell>
          <cell r="D2937" t="str">
            <v>OPTIMASI LAPANGAN BENTAYAN</v>
          </cell>
          <cell r="E2937" t="str">
            <v>PERTAMINA EP</v>
          </cell>
          <cell r="F2937" t="str">
            <v>E6. Further Development</v>
          </cell>
          <cell r="G2937" t="str">
            <v>PT PERTAMINA EP</v>
          </cell>
          <cell r="H2937">
            <v>9.218</v>
          </cell>
          <cell r="Q2937">
            <v>0.2411113</v>
          </cell>
          <cell r="R2937">
            <v>155.18510000000001</v>
          </cell>
          <cell r="S2937">
            <v>0.7603664</v>
          </cell>
          <cell r="T2937">
            <v>0.63684839999999998</v>
          </cell>
          <cell r="U2937">
            <v>18.118680405919964</v>
          </cell>
          <cell r="V2937">
            <v>2.446011532381703E-2</v>
          </cell>
          <cell r="AA2937">
            <v>238.42689999999999</v>
          </cell>
          <cell r="AB2937">
            <v>67.444149999999993</v>
          </cell>
          <cell r="AC2937">
            <v>0.22700219999999999</v>
          </cell>
          <cell r="AD2937">
            <v>2.0925062795999998</v>
          </cell>
          <cell r="AE2937">
            <v>12.96396</v>
          </cell>
          <cell r="AF2937">
            <v>169.07390000000001</v>
          </cell>
        </row>
        <row r="2938">
          <cell r="A2938" t="str">
            <v>OPTIMASI LAPANGAN BENTAYAN2. Middle Value</v>
          </cell>
          <cell r="B2938" t="str">
            <v>Oil-Gas</v>
          </cell>
          <cell r="C2938" t="str">
            <v>2. Middle Value</v>
          </cell>
          <cell r="D2938" t="str">
            <v>OPTIMASI LAPANGAN BENTAYAN</v>
          </cell>
          <cell r="E2938" t="str">
            <v>PERTAMINA EP</v>
          </cell>
          <cell r="F2938" t="str">
            <v>E6. Further Development</v>
          </cell>
          <cell r="G2938" t="str">
            <v>PT PERTAMINA EP</v>
          </cell>
          <cell r="H2938">
            <v>9.218</v>
          </cell>
          <cell r="Q2938">
            <v>0.2411113</v>
          </cell>
          <cell r="R2938">
            <v>155.18510000000001</v>
          </cell>
          <cell r="S2938">
            <v>0.7603664</v>
          </cell>
          <cell r="T2938">
            <v>0.63684839999999998</v>
          </cell>
          <cell r="U2938">
            <v>18.118680405919964</v>
          </cell>
          <cell r="V2938">
            <v>2.446011532381703E-2</v>
          </cell>
          <cell r="AA2938">
            <v>238.42689999999999</v>
          </cell>
          <cell r="AB2938">
            <v>67.444149999999993</v>
          </cell>
          <cell r="AC2938">
            <v>0.22700219999999999</v>
          </cell>
          <cell r="AD2938">
            <v>2.0925062795999998</v>
          </cell>
          <cell r="AE2938">
            <v>12.96396</v>
          </cell>
          <cell r="AF2938">
            <v>169.07390000000001</v>
          </cell>
        </row>
        <row r="2939">
          <cell r="A2939" t="str">
            <v>OPTIMASI LAPANGAN BENTAYAN3. High Value</v>
          </cell>
          <cell r="B2939" t="str">
            <v>Oil-Gas</v>
          </cell>
          <cell r="C2939" t="str">
            <v>3. High Value</v>
          </cell>
          <cell r="D2939" t="str">
            <v>OPTIMASI LAPANGAN BENTAYAN</v>
          </cell>
          <cell r="E2939" t="str">
            <v>PERTAMINA EP</v>
          </cell>
          <cell r="F2939" t="str">
            <v>E6. Further Development</v>
          </cell>
          <cell r="G2939" t="str">
            <v>PT PERTAMINA EP</v>
          </cell>
          <cell r="H2939">
            <v>9.218</v>
          </cell>
          <cell r="Q2939">
            <v>0.2411113</v>
          </cell>
          <cell r="R2939">
            <v>155.18510000000001</v>
          </cell>
          <cell r="S2939">
            <v>0.7603664</v>
          </cell>
          <cell r="T2939">
            <v>0.63684839999999998</v>
          </cell>
          <cell r="U2939">
            <v>18.118680405919964</v>
          </cell>
          <cell r="V2939">
            <v>2.446011532381703E-2</v>
          </cell>
          <cell r="AA2939">
            <v>238.42689999999999</v>
          </cell>
          <cell r="AB2939">
            <v>67.444149999999993</v>
          </cell>
          <cell r="AC2939">
            <v>0.22700219999999999</v>
          </cell>
          <cell r="AD2939">
            <v>2.0925062795999998</v>
          </cell>
          <cell r="AE2939">
            <v>12.96396</v>
          </cell>
          <cell r="AF2939">
            <v>169.07390000000001</v>
          </cell>
        </row>
        <row r="2940">
          <cell r="A2940" t="str">
            <v>AZALEA-01 - BASE1. Low Value</v>
          </cell>
          <cell r="B2940" t="str">
            <v>Gas</v>
          </cell>
          <cell r="C2940" t="str">
            <v>1. Low Value</v>
          </cell>
          <cell r="D2940" t="str">
            <v>AZALEA-01 - BASE</v>
          </cell>
          <cell r="E2940" t="str">
            <v>PERTAMINA EP</v>
          </cell>
          <cell r="F2940" t="str">
            <v>X1. Discovery under Evaluation</v>
          </cell>
          <cell r="G2940" t="str">
            <v>PT PERTAMINA EP</v>
          </cell>
          <cell r="H2940">
            <v>57.1</v>
          </cell>
          <cell r="Q2940">
            <v>0.27690789999999998</v>
          </cell>
          <cell r="R2940">
            <v>269.43369999999999</v>
          </cell>
          <cell r="S2940">
            <v>0.61330660000000004</v>
          </cell>
          <cell r="T2940">
            <v>0.84178319999999995</v>
          </cell>
          <cell r="U2940">
            <v>38.51812635310246</v>
          </cell>
          <cell r="V2940">
            <v>5.1999251134558805E-2</v>
          </cell>
          <cell r="AA2940">
            <v>184.84180000000001</v>
          </cell>
          <cell r="AB2940">
            <v>45.887700000000002</v>
          </cell>
          <cell r="AC2940">
            <v>0.65145359999999997</v>
          </cell>
          <cell r="AD2940">
            <v>37.198000559999997</v>
          </cell>
          <cell r="AE2940">
            <v>36.128120000000003</v>
          </cell>
          <cell r="AF2940">
            <v>249.24469999999999</v>
          </cell>
        </row>
        <row r="2941">
          <cell r="A2941" t="str">
            <v>AZALEA-01 - BASE2. Middle Value</v>
          </cell>
          <cell r="B2941" t="str">
            <v>Gas</v>
          </cell>
          <cell r="C2941" t="str">
            <v>2. Middle Value</v>
          </cell>
          <cell r="D2941" t="str">
            <v>AZALEA-01 - BASE</v>
          </cell>
          <cell r="E2941" t="str">
            <v>PERTAMINA EP</v>
          </cell>
          <cell r="F2941" t="str">
            <v>X1. Discovery under Evaluation</v>
          </cell>
          <cell r="G2941" t="str">
            <v>PT PERTAMINA EP</v>
          </cell>
          <cell r="H2941">
            <v>270.3</v>
          </cell>
          <cell r="Q2941">
            <v>0.27690789999999998</v>
          </cell>
          <cell r="R2941">
            <v>269.43369999999999</v>
          </cell>
          <cell r="S2941">
            <v>0.61330660000000004</v>
          </cell>
          <cell r="T2941">
            <v>0.84178319999999995</v>
          </cell>
          <cell r="U2941">
            <v>38.51812635310246</v>
          </cell>
          <cell r="V2941">
            <v>5.1999251134558805E-2</v>
          </cell>
          <cell r="AA2941">
            <v>184.84180000000001</v>
          </cell>
          <cell r="AB2941">
            <v>45.887700000000002</v>
          </cell>
          <cell r="AC2941">
            <v>0.65145359999999997</v>
          </cell>
          <cell r="AD2941">
            <v>176.08790808000001</v>
          </cell>
          <cell r="AE2941">
            <v>36.128120000000003</v>
          </cell>
          <cell r="AF2941">
            <v>249.24469999999999</v>
          </cell>
        </row>
        <row r="2942">
          <cell r="A2942" t="str">
            <v>AZALEA-01 - BASE3. High Value</v>
          </cell>
          <cell r="B2942" t="str">
            <v>Gas</v>
          </cell>
          <cell r="C2942" t="str">
            <v>3. High Value</v>
          </cell>
          <cell r="D2942" t="str">
            <v>AZALEA-01 - BASE</v>
          </cell>
          <cell r="E2942" t="str">
            <v>PERTAMINA EP</v>
          </cell>
          <cell r="F2942" t="str">
            <v>X1. Discovery under Evaluation</v>
          </cell>
          <cell r="G2942" t="str">
            <v>PT PERTAMINA EP</v>
          </cell>
          <cell r="H2942">
            <v>1327.5</v>
          </cell>
          <cell r="Q2942">
            <v>0.27690789999999998</v>
          </cell>
          <cell r="R2942">
            <v>269.43369999999999</v>
          </cell>
          <cell r="S2942">
            <v>0.61330660000000004</v>
          </cell>
          <cell r="T2942">
            <v>0.84178319999999995</v>
          </cell>
          <cell r="U2942">
            <v>38.51812635310246</v>
          </cell>
          <cell r="V2942">
            <v>5.1999251134558805E-2</v>
          </cell>
          <cell r="AA2942">
            <v>184.84180000000001</v>
          </cell>
          <cell r="AB2942">
            <v>45.887700000000002</v>
          </cell>
          <cell r="AC2942">
            <v>0.65145359999999997</v>
          </cell>
          <cell r="AD2942">
            <v>864.80465399999991</v>
          </cell>
          <cell r="AE2942">
            <v>36.128120000000003</v>
          </cell>
          <cell r="AF2942">
            <v>249.24469999999999</v>
          </cell>
        </row>
        <row r="2943">
          <cell r="A2943" t="str">
            <v>PENGEMBANGAN LAPANGAN KARANG MAKMUR1. Low Value</v>
          </cell>
          <cell r="B2943" t="str">
            <v>Gas</v>
          </cell>
          <cell r="C2943" t="str">
            <v>1. Low Value</v>
          </cell>
          <cell r="D2943" t="str">
            <v>PENGEMBANGAN LAPANGAN KARANG MAKMUR</v>
          </cell>
          <cell r="E2943" t="str">
            <v>PERTAMINA EP</v>
          </cell>
          <cell r="F2943" t="str">
            <v>X2. Development Undetermined</v>
          </cell>
          <cell r="G2943" t="str">
            <v>PT PERTAMINA EP</v>
          </cell>
          <cell r="H2943">
            <v>4.9400000000000004</v>
          </cell>
          <cell r="Q2943">
            <v>0.34181139999999999</v>
          </cell>
          <cell r="R2943">
            <v>126.3486</v>
          </cell>
          <cell r="S2943">
            <v>0.6991754</v>
          </cell>
          <cell r="T2943">
            <v>0.77466740000000001</v>
          </cell>
          <cell r="U2943">
            <v>23.39151748632878</v>
          </cell>
          <cell r="V2943">
            <v>3.1578415342418731E-2</v>
          </cell>
          <cell r="AA2943">
            <v>51.76887</v>
          </cell>
          <cell r="AB2943">
            <v>17.738869999999999</v>
          </cell>
          <cell r="AC2943">
            <v>0.80590839999999997</v>
          </cell>
          <cell r="AD2943">
            <v>3.981187496</v>
          </cell>
          <cell r="AE2943">
            <v>10.85436</v>
          </cell>
          <cell r="AF2943">
            <v>7.8585589999999996</v>
          </cell>
        </row>
        <row r="2944">
          <cell r="A2944" t="str">
            <v>PENGEMBANGAN LAPANGAN KARANG MAKMUR2. Middle Value</v>
          </cell>
          <cell r="B2944" t="str">
            <v>Gas</v>
          </cell>
          <cell r="C2944" t="str">
            <v>2. Middle Value</v>
          </cell>
          <cell r="D2944" t="str">
            <v>PENGEMBANGAN LAPANGAN KARANG MAKMUR</v>
          </cell>
          <cell r="E2944" t="str">
            <v>PERTAMINA EP</v>
          </cell>
          <cell r="F2944" t="str">
            <v>X2. Development Undetermined</v>
          </cell>
          <cell r="G2944" t="str">
            <v>PT PERTAMINA EP</v>
          </cell>
          <cell r="H2944">
            <v>13.96</v>
          </cell>
          <cell r="Q2944">
            <v>0.34181139999999999</v>
          </cell>
          <cell r="R2944">
            <v>126.3486</v>
          </cell>
          <cell r="S2944">
            <v>0.6991754</v>
          </cell>
          <cell r="T2944">
            <v>0.77466740000000001</v>
          </cell>
          <cell r="U2944">
            <v>23.39151748632878</v>
          </cell>
          <cell r="V2944">
            <v>3.1578415342418731E-2</v>
          </cell>
          <cell r="AA2944">
            <v>51.76887</v>
          </cell>
          <cell r="AB2944">
            <v>17.738869999999999</v>
          </cell>
          <cell r="AC2944">
            <v>0.80590839999999997</v>
          </cell>
          <cell r="AD2944">
            <v>11.250481263999999</v>
          </cell>
          <cell r="AE2944">
            <v>10.85436</v>
          </cell>
          <cell r="AF2944">
            <v>7.8585589999999996</v>
          </cell>
        </row>
        <row r="2945">
          <cell r="A2945" t="str">
            <v>PENGEMBANGAN LAPANGAN KARANG MAKMUR3. High Value</v>
          </cell>
          <cell r="B2945" t="str">
            <v>Gas</v>
          </cell>
          <cell r="C2945" t="str">
            <v>3. High Value</v>
          </cell>
          <cell r="D2945" t="str">
            <v>PENGEMBANGAN LAPANGAN KARANG MAKMUR</v>
          </cell>
          <cell r="E2945" t="str">
            <v>PERTAMINA EP</v>
          </cell>
          <cell r="F2945" t="str">
            <v>X2. Development Undetermined</v>
          </cell>
          <cell r="G2945" t="str">
            <v>PT PERTAMINA EP</v>
          </cell>
          <cell r="H2945">
            <v>27.19</v>
          </cell>
          <cell r="Q2945">
            <v>0.34181139999999999</v>
          </cell>
          <cell r="R2945">
            <v>126.3486</v>
          </cell>
          <cell r="S2945">
            <v>0.6991754</v>
          </cell>
          <cell r="T2945">
            <v>0.77466740000000001</v>
          </cell>
          <cell r="U2945">
            <v>23.39151748632878</v>
          </cell>
          <cell r="V2945">
            <v>3.1578415342418731E-2</v>
          </cell>
          <cell r="AA2945">
            <v>51.76887</v>
          </cell>
          <cell r="AB2945">
            <v>17.738869999999999</v>
          </cell>
          <cell r="AC2945">
            <v>0.80590839999999997</v>
          </cell>
          <cell r="AD2945">
            <v>21.912649395999999</v>
          </cell>
          <cell r="AE2945">
            <v>10.85436</v>
          </cell>
          <cell r="AF2945">
            <v>7.8585589999999996</v>
          </cell>
        </row>
        <row r="2946">
          <cell r="A2946" t="str">
            <v>PUSPA - BASE1. Low Value</v>
          </cell>
          <cell r="B2946" t="str">
            <v>Oil-Gas</v>
          </cell>
          <cell r="C2946" t="str">
            <v>1. Low Value</v>
          </cell>
          <cell r="D2946" t="str">
            <v>PUSPA - BASE</v>
          </cell>
          <cell r="E2946" t="str">
            <v>PERTAMINA EP</v>
          </cell>
          <cell r="F2946" t="str">
            <v>E3. Justified for Development</v>
          </cell>
          <cell r="G2946" t="str">
            <v>PT PERTAMINA EP</v>
          </cell>
          <cell r="H2946">
            <v>19.8</v>
          </cell>
          <cell r="Q2946">
            <v>0.29959479999999999</v>
          </cell>
          <cell r="R2946">
            <v>483.32909999999998</v>
          </cell>
          <cell r="S2946">
            <v>0.70198939999999999</v>
          </cell>
          <cell r="T2946">
            <v>0.84238550000000001</v>
          </cell>
          <cell r="U2946">
            <v>85.628562221251059</v>
          </cell>
          <cell r="V2946">
            <v>0.11559807116306917</v>
          </cell>
          <cell r="AA2946">
            <v>21.979399999999998</v>
          </cell>
          <cell r="AB2946">
            <v>208.9075</v>
          </cell>
          <cell r="AC2946">
            <v>0.30514750000000002</v>
          </cell>
          <cell r="AD2946">
            <v>6.0419205000000007</v>
          </cell>
          <cell r="AE2946">
            <v>15.35547</v>
          </cell>
          <cell r="AF2946">
            <v>1175.2460000000001</v>
          </cell>
        </row>
        <row r="2947">
          <cell r="A2947" t="str">
            <v>PUSPA - BASE2. Middle Value</v>
          </cell>
          <cell r="B2947" t="str">
            <v>Oil-Gas</v>
          </cell>
          <cell r="C2947" t="str">
            <v>2. Middle Value</v>
          </cell>
          <cell r="D2947" t="str">
            <v>PUSPA - BASE</v>
          </cell>
          <cell r="E2947" t="str">
            <v>PERTAMINA EP</v>
          </cell>
          <cell r="F2947" t="str">
            <v>E3. Justified for Development</v>
          </cell>
          <cell r="G2947" t="str">
            <v>PT PERTAMINA EP</v>
          </cell>
          <cell r="H2947">
            <v>84</v>
          </cell>
          <cell r="Q2947">
            <v>0.29959479999999999</v>
          </cell>
          <cell r="R2947">
            <v>483.32909999999998</v>
          </cell>
          <cell r="S2947">
            <v>0.70198939999999999</v>
          </cell>
          <cell r="T2947">
            <v>0.84238550000000001</v>
          </cell>
          <cell r="U2947">
            <v>85.628562221251059</v>
          </cell>
          <cell r="V2947">
            <v>0.11559807116306917</v>
          </cell>
          <cell r="AA2947">
            <v>21.979399999999998</v>
          </cell>
          <cell r="AB2947">
            <v>208.9075</v>
          </cell>
          <cell r="AC2947">
            <v>0.30514750000000002</v>
          </cell>
          <cell r="AD2947">
            <v>25.632390000000001</v>
          </cell>
          <cell r="AE2947">
            <v>15.35547</v>
          </cell>
          <cell r="AF2947">
            <v>1175.2460000000001</v>
          </cell>
        </row>
        <row r="2948">
          <cell r="A2948" t="str">
            <v>PUSPA - BASE3. High Value</v>
          </cell>
          <cell r="B2948" t="str">
            <v>Oil-Gas</v>
          </cell>
          <cell r="C2948" t="str">
            <v>3. High Value</v>
          </cell>
          <cell r="D2948" t="str">
            <v>PUSPA - BASE</v>
          </cell>
          <cell r="E2948" t="str">
            <v>PERTAMINA EP</v>
          </cell>
          <cell r="F2948" t="str">
            <v>E3. Justified for Development</v>
          </cell>
          <cell r="G2948" t="str">
            <v>PT PERTAMINA EP</v>
          </cell>
          <cell r="H2948">
            <v>219.2</v>
          </cell>
          <cell r="Q2948">
            <v>0.29959479999999999</v>
          </cell>
          <cell r="R2948">
            <v>483.32909999999998</v>
          </cell>
          <cell r="S2948">
            <v>0.70198939999999999</v>
          </cell>
          <cell r="T2948">
            <v>0.84238550000000001</v>
          </cell>
          <cell r="U2948">
            <v>85.628562221251059</v>
          </cell>
          <cell r="V2948">
            <v>0.11559807116306917</v>
          </cell>
          <cell r="AA2948">
            <v>21.979399999999998</v>
          </cell>
          <cell r="AB2948">
            <v>208.9075</v>
          </cell>
          <cell r="AC2948">
            <v>0.30514750000000002</v>
          </cell>
          <cell r="AD2948">
            <v>66.888332000000005</v>
          </cell>
          <cell r="AE2948">
            <v>15.35547</v>
          </cell>
          <cell r="AF2948">
            <v>1175.2460000000001</v>
          </cell>
        </row>
        <row r="2949">
          <cell r="A2949" t="str">
            <v>PENGEMBANGAN LAPANGAN PUSPA1. Low Value</v>
          </cell>
          <cell r="B2949" t="str">
            <v>Oil-Gas</v>
          </cell>
          <cell r="C2949" t="str">
            <v>1. Low Value</v>
          </cell>
          <cell r="D2949" t="str">
            <v>PENGEMBANGAN LAPANGAN PUSPA</v>
          </cell>
          <cell r="E2949" t="str">
            <v>PERTAMINA EP</v>
          </cell>
          <cell r="F2949" t="str">
            <v>X2. Development Undetermined</v>
          </cell>
          <cell r="G2949" t="str">
            <v>PT PERTAMINA EP</v>
          </cell>
          <cell r="H2949">
            <v>19.8</v>
          </cell>
          <cell r="Q2949">
            <v>0.29959479999999999</v>
          </cell>
          <cell r="R2949">
            <v>483.32909999999998</v>
          </cell>
          <cell r="S2949">
            <v>0.70198939999999999</v>
          </cell>
          <cell r="T2949">
            <v>0.84238550000000001</v>
          </cell>
          <cell r="U2949">
            <v>85.628562221251059</v>
          </cell>
          <cell r="V2949">
            <v>0.11559807116306917</v>
          </cell>
          <cell r="AA2949">
            <v>21.979399999999998</v>
          </cell>
          <cell r="AB2949">
            <v>208.9075</v>
          </cell>
          <cell r="AC2949">
            <v>0.30514750000000002</v>
          </cell>
          <cell r="AD2949">
            <v>6.0419205000000007</v>
          </cell>
          <cell r="AE2949">
            <v>15.35547</v>
          </cell>
          <cell r="AF2949">
            <v>1175.2460000000001</v>
          </cell>
        </row>
        <row r="2950">
          <cell r="A2950" t="str">
            <v>PENGEMBANGAN LAPANGAN PUSPA2. Middle Value</v>
          </cell>
          <cell r="B2950" t="str">
            <v>Oil-Gas</v>
          </cell>
          <cell r="C2950" t="str">
            <v>2. Middle Value</v>
          </cell>
          <cell r="D2950" t="str">
            <v>PENGEMBANGAN LAPANGAN PUSPA</v>
          </cell>
          <cell r="E2950" t="str">
            <v>PERTAMINA EP</v>
          </cell>
          <cell r="F2950" t="str">
            <v>X2. Development Undetermined</v>
          </cell>
          <cell r="G2950" t="str">
            <v>PT PERTAMINA EP</v>
          </cell>
          <cell r="H2950">
            <v>84</v>
          </cell>
          <cell r="Q2950">
            <v>0.29959479999999999</v>
          </cell>
          <cell r="R2950">
            <v>483.32909999999998</v>
          </cell>
          <cell r="S2950">
            <v>0.70198939999999999</v>
          </cell>
          <cell r="T2950">
            <v>0.84238550000000001</v>
          </cell>
          <cell r="U2950">
            <v>85.628562221251059</v>
          </cell>
          <cell r="V2950">
            <v>0.11559807116306917</v>
          </cell>
          <cell r="AA2950">
            <v>21.979399999999998</v>
          </cell>
          <cell r="AB2950">
            <v>208.9075</v>
          </cell>
          <cell r="AC2950">
            <v>0.30514750000000002</v>
          </cell>
          <cell r="AD2950">
            <v>25.632390000000001</v>
          </cell>
          <cell r="AE2950">
            <v>15.35547</v>
          </cell>
          <cell r="AF2950">
            <v>1175.2460000000001</v>
          </cell>
        </row>
        <row r="2951">
          <cell r="A2951" t="str">
            <v>PENGEMBANGAN LAPANGAN PUSPA3. High Value</v>
          </cell>
          <cell r="B2951" t="str">
            <v>Oil-Gas</v>
          </cell>
          <cell r="C2951" t="str">
            <v>3. High Value</v>
          </cell>
          <cell r="D2951" t="str">
            <v>PENGEMBANGAN LAPANGAN PUSPA</v>
          </cell>
          <cell r="E2951" t="str">
            <v>PERTAMINA EP</v>
          </cell>
          <cell r="F2951" t="str">
            <v>X2. Development Undetermined</v>
          </cell>
          <cell r="G2951" t="str">
            <v>PT PERTAMINA EP</v>
          </cell>
          <cell r="H2951">
            <v>219.2</v>
          </cell>
          <cell r="Q2951">
            <v>0.29959479999999999</v>
          </cell>
          <cell r="R2951">
            <v>483.32909999999998</v>
          </cell>
          <cell r="S2951">
            <v>0.70198939999999999</v>
          </cell>
          <cell r="T2951">
            <v>0.84238550000000001</v>
          </cell>
          <cell r="U2951">
            <v>85.628562221251059</v>
          </cell>
          <cell r="V2951">
            <v>0.11559807116306917</v>
          </cell>
          <cell r="AA2951">
            <v>21.979399999999998</v>
          </cell>
          <cell r="AB2951">
            <v>208.9075</v>
          </cell>
          <cell r="AC2951">
            <v>0.30514750000000002</v>
          </cell>
          <cell r="AD2951">
            <v>66.888332000000005</v>
          </cell>
          <cell r="AE2951">
            <v>15.35547</v>
          </cell>
          <cell r="AF2951">
            <v>1175.2460000000001</v>
          </cell>
        </row>
        <row r="2952">
          <cell r="A2952" t="str">
            <v>PENGEMBANGAN LAPANGAN GELAM (ABD)1. Low Value</v>
          </cell>
          <cell r="B2952" t="str">
            <v>Oil-Gas</v>
          </cell>
          <cell r="C2952" t="str">
            <v>1. Low Value</v>
          </cell>
          <cell r="D2952" t="str">
            <v>PENGEMBANGAN LAPANGAN GELAM (ABD)</v>
          </cell>
          <cell r="E2952" t="str">
            <v>PERTAMINA EP</v>
          </cell>
          <cell r="F2952" t="str">
            <v>E6. Further Development</v>
          </cell>
          <cell r="G2952" t="str">
            <v>PT PERTAMINA EP</v>
          </cell>
          <cell r="H2952">
            <v>93.06</v>
          </cell>
          <cell r="Q2952">
            <v>0.26479760000000002</v>
          </cell>
          <cell r="R2952">
            <v>167.93170000000001</v>
          </cell>
          <cell r="S2952">
            <v>0.65215250000000002</v>
          </cell>
          <cell r="T2952">
            <v>0.81933840000000002</v>
          </cell>
          <cell r="U2952">
            <v>23.760698408593484</v>
          </cell>
          <cell r="V2952">
            <v>3.2076807484210539E-2</v>
          </cell>
          <cell r="AA2952">
            <v>44.854799999999997</v>
          </cell>
          <cell r="AB2952">
            <v>86.823160000000001</v>
          </cell>
          <cell r="AC2952">
            <v>0.2308317</v>
          </cell>
          <cell r="AD2952">
            <v>21.481198001999999</v>
          </cell>
          <cell r="AE2952">
            <v>22.93308</v>
          </cell>
          <cell r="AF2952">
            <v>168.08709999999999</v>
          </cell>
        </row>
        <row r="2953">
          <cell r="A2953" t="str">
            <v>PENGEMBANGAN LAPANGAN GELAM (ABD)2. Middle Value</v>
          </cell>
          <cell r="B2953" t="str">
            <v>Oil-Gas</v>
          </cell>
          <cell r="C2953" t="str">
            <v>2. Middle Value</v>
          </cell>
          <cell r="D2953" t="str">
            <v>PENGEMBANGAN LAPANGAN GELAM (ABD)</v>
          </cell>
          <cell r="E2953" t="str">
            <v>PERTAMINA EP</v>
          </cell>
          <cell r="F2953" t="str">
            <v>E6. Further Development</v>
          </cell>
          <cell r="G2953" t="str">
            <v>PT PERTAMINA EP</v>
          </cell>
          <cell r="H2953">
            <v>255.066</v>
          </cell>
          <cell r="Q2953">
            <v>0.26479760000000002</v>
          </cell>
          <cell r="R2953">
            <v>167.93170000000001</v>
          </cell>
          <cell r="S2953">
            <v>0.65215250000000002</v>
          </cell>
          <cell r="T2953">
            <v>0.81933840000000002</v>
          </cell>
          <cell r="U2953">
            <v>23.760698408593484</v>
          </cell>
          <cell r="V2953">
            <v>3.2076807484210539E-2</v>
          </cell>
          <cell r="AA2953">
            <v>44.854799999999997</v>
          </cell>
          <cell r="AB2953">
            <v>86.823160000000001</v>
          </cell>
          <cell r="AC2953">
            <v>0.2308317</v>
          </cell>
          <cell r="AD2953">
            <v>58.877318392200003</v>
          </cell>
          <cell r="AE2953">
            <v>22.93308</v>
          </cell>
          <cell r="AF2953">
            <v>168.08709999999999</v>
          </cell>
        </row>
        <row r="2954">
          <cell r="A2954" t="str">
            <v>PENGEMBANGAN LAPANGAN GELAM (ABD)3. High Value</v>
          </cell>
          <cell r="B2954" t="str">
            <v>Oil-Gas</v>
          </cell>
          <cell r="C2954" t="str">
            <v>3. High Value</v>
          </cell>
          <cell r="D2954" t="str">
            <v>PENGEMBANGAN LAPANGAN GELAM (ABD)</v>
          </cell>
          <cell r="E2954" t="str">
            <v>PERTAMINA EP</v>
          </cell>
          <cell r="F2954" t="str">
            <v>E6. Further Development</v>
          </cell>
          <cell r="G2954" t="str">
            <v>PT PERTAMINA EP</v>
          </cell>
          <cell r="H2954">
            <v>567.00599999999997</v>
          </cell>
          <cell r="Q2954">
            <v>0.26479760000000002</v>
          </cell>
          <cell r="R2954">
            <v>167.93170000000001</v>
          </cell>
          <cell r="S2954">
            <v>0.65215250000000002</v>
          </cell>
          <cell r="T2954">
            <v>0.81933840000000002</v>
          </cell>
          <cell r="U2954">
            <v>23.760698408593484</v>
          </cell>
          <cell r="V2954">
            <v>3.2076807484210539E-2</v>
          </cell>
          <cell r="AA2954">
            <v>44.854799999999997</v>
          </cell>
          <cell r="AB2954">
            <v>86.823160000000001</v>
          </cell>
          <cell r="AC2954">
            <v>0.2308317</v>
          </cell>
          <cell r="AD2954">
            <v>130.8829588902</v>
          </cell>
          <cell r="AE2954">
            <v>22.93308</v>
          </cell>
          <cell r="AF2954">
            <v>168.08709999999999</v>
          </cell>
        </row>
        <row r="2955">
          <cell r="A2955" t="str">
            <v>PENGEMBANGAN LAPANGAN PIRETRIUM - POD1. Low Value</v>
          </cell>
          <cell r="B2955" t="str">
            <v>Gas</v>
          </cell>
          <cell r="C2955" t="str">
            <v>1. Low Value</v>
          </cell>
          <cell r="D2955" t="str">
            <v>PENGEMBANGAN LAPANGAN PIRETRIUM - POD</v>
          </cell>
          <cell r="E2955" t="str">
            <v>PERTAMINA EP</v>
          </cell>
          <cell r="F2955" t="str">
            <v>E3. Justified for Development</v>
          </cell>
          <cell r="G2955" t="str">
            <v>PT PERTAMINA EP</v>
          </cell>
          <cell r="H2955">
            <v>2.3620000000000001</v>
          </cell>
          <cell r="Q2955">
            <v>0.35161720000000002</v>
          </cell>
          <cell r="R2955">
            <v>884.4135</v>
          </cell>
          <cell r="S2955">
            <v>0.62785630000000003</v>
          </cell>
          <cell r="T2955">
            <v>0.77466740000000001</v>
          </cell>
          <cell r="U2955">
            <v>151.25195991200357</v>
          </cell>
          <cell r="V2955">
            <v>0.204189284181654</v>
          </cell>
          <cell r="AA2955">
            <v>367.94389999999999</v>
          </cell>
          <cell r="AB2955">
            <v>253.74449999999999</v>
          </cell>
          <cell r="AC2955">
            <v>0.62430160000000001</v>
          </cell>
          <cell r="AD2955">
            <v>1.4746003792000002</v>
          </cell>
          <cell r="AE2955">
            <v>25.53961</v>
          </cell>
          <cell r="AF2955">
            <v>32.111150000000002</v>
          </cell>
        </row>
        <row r="2956">
          <cell r="A2956" t="str">
            <v>PENGEMBANGAN LAPANGAN PIRETRIUM - POD2. Middle Value</v>
          </cell>
          <cell r="B2956" t="str">
            <v>Gas</v>
          </cell>
          <cell r="C2956" t="str">
            <v>2. Middle Value</v>
          </cell>
          <cell r="D2956" t="str">
            <v>PENGEMBANGAN LAPANGAN PIRETRIUM - POD</v>
          </cell>
          <cell r="E2956" t="str">
            <v>PERTAMINA EP</v>
          </cell>
          <cell r="F2956" t="str">
            <v>E3. Justified for Development</v>
          </cell>
          <cell r="G2956" t="str">
            <v>PT PERTAMINA EP</v>
          </cell>
          <cell r="H2956">
            <v>2.3620000000000001</v>
          </cell>
          <cell r="Q2956">
            <v>0.35161720000000002</v>
          </cell>
          <cell r="R2956">
            <v>884.4135</v>
          </cell>
          <cell r="S2956">
            <v>0.62785630000000003</v>
          </cell>
          <cell r="T2956">
            <v>0.77466740000000001</v>
          </cell>
          <cell r="U2956">
            <v>151.25195991200357</v>
          </cell>
          <cell r="V2956">
            <v>0.204189284181654</v>
          </cell>
          <cell r="AA2956">
            <v>367.94389999999999</v>
          </cell>
          <cell r="AB2956">
            <v>253.74449999999999</v>
          </cell>
          <cell r="AC2956">
            <v>0.62430160000000001</v>
          </cell>
          <cell r="AD2956">
            <v>1.4746003792000002</v>
          </cell>
          <cell r="AE2956">
            <v>25.53961</v>
          </cell>
          <cell r="AF2956">
            <v>32.111150000000002</v>
          </cell>
        </row>
        <row r="2957">
          <cell r="A2957" t="str">
            <v>PENGEMBANGAN LAPANGAN PIRETRIUM - POD3. High Value</v>
          </cell>
          <cell r="B2957" t="str">
            <v>Gas</v>
          </cell>
          <cell r="C2957" t="str">
            <v>3. High Value</v>
          </cell>
          <cell r="D2957" t="str">
            <v>PENGEMBANGAN LAPANGAN PIRETRIUM - POD</v>
          </cell>
          <cell r="E2957" t="str">
            <v>PERTAMINA EP</v>
          </cell>
          <cell r="F2957" t="str">
            <v>E3. Justified for Development</v>
          </cell>
          <cell r="G2957" t="str">
            <v>PT PERTAMINA EP</v>
          </cell>
          <cell r="H2957">
            <v>2.3620000000000001</v>
          </cell>
          <cell r="Q2957">
            <v>0.35161720000000002</v>
          </cell>
          <cell r="R2957">
            <v>884.4135</v>
          </cell>
          <cell r="S2957">
            <v>0.62785630000000003</v>
          </cell>
          <cell r="T2957">
            <v>0.77466740000000001</v>
          </cell>
          <cell r="U2957">
            <v>151.25195991200357</v>
          </cell>
          <cell r="V2957">
            <v>0.204189284181654</v>
          </cell>
          <cell r="AA2957">
            <v>367.94389999999999</v>
          </cell>
          <cell r="AB2957">
            <v>253.74449999999999</v>
          </cell>
          <cell r="AC2957">
            <v>0.62430160000000001</v>
          </cell>
          <cell r="AD2957">
            <v>1.4746003792000002</v>
          </cell>
          <cell r="AE2957">
            <v>25.53961</v>
          </cell>
          <cell r="AF2957">
            <v>32.111150000000002</v>
          </cell>
        </row>
        <row r="2958">
          <cell r="A2958" t="str">
            <v>PENGEMBANGAN LAPANGAN LAVATERA1. Low Value</v>
          </cell>
          <cell r="B2958" t="str">
            <v>Gas</v>
          </cell>
          <cell r="C2958" t="str">
            <v>1. Low Value</v>
          </cell>
          <cell r="D2958" t="str">
            <v>PENGEMBANGAN LAPANGAN LAVATERA</v>
          </cell>
          <cell r="E2958" t="str">
            <v>PERTAMINA EP</v>
          </cell>
          <cell r="F2958" t="str">
            <v>E6. Further Development</v>
          </cell>
          <cell r="G2958" t="str">
            <v>PT PERTAMINA EP</v>
          </cell>
          <cell r="H2958">
            <v>1.667</v>
          </cell>
          <cell r="Q2958">
            <v>0.34360960000000002</v>
          </cell>
          <cell r="R2958">
            <v>97.267650000000003</v>
          </cell>
          <cell r="S2958">
            <v>0.6991754</v>
          </cell>
          <cell r="T2958">
            <v>0.77466740000000001</v>
          </cell>
          <cell r="U2958">
            <v>18.102357273096864</v>
          </cell>
          <cell r="V2958">
            <v>2.4438079187500582E-2</v>
          </cell>
          <cell r="AA2958">
            <v>33.50779</v>
          </cell>
          <cell r="AB2958">
            <v>3.9857230000000001</v>
          </cell>
          <cell r="AC2958">
            <v>0.71438809999999997</v>
          </cell>
          <cell r="AD2958">
            <v>1.1908849627</v>
          </cell>
          <cell r="AE2958">
            <v>116.7749</v>
          </cell>
          <cell r="AF2958">
            <v>177.387</v>
          </cell>
        </row>
        <row r="2959">
          <cell r="A2959" t="str">
            <v>PENGEMBANGAN LAPANGAN LAVATERA2. Middle Value</v>
          </cell>
          <cell r="B2959" t="str">
            <v>Gas</v>
          </cell>
          <cell r="C2959" t="str">
            <v>2. Middle Value</v>
          </cell>
          <cell r="D2959" t="str">
            <v>PENGEMBANGAN LAPANGAN LAVATERA</v>
          </cell>
          <cell r="E2959" t="str">
            <v>PERTAMINA EP</v>
          </cell>
          <cell r="F2959" t="str">
            <v>E6. Further Development</v>
          </cell>
          <cell r="G2959" t="str">
            <v>PT PERTAMINA EP</v>
          </cell>
          <cell r="H2959">
            <v>1.667</v>
          </cell>
          <cell r="Q2959">
            <v>0.34360960000000002</v>
          </cell>
          <cell r="R2959">
            <v>97.267650000000003</v>
          </cell>
          <cell r="S2959">
            <v>0.6991754</v>
          </cell>
          <cell r="T2959">
            <v>0.77466740000000001</v>
          </cell>
          <cell r="U2959">
            <v>18.102357273096864</v>
          </cell>
          <cell r="V2959">
            <v>2.4438079187500582E-2</v>
          </cell>
          <cell r="AA2959">
            <v>33.50779</v>
          </cell>
          <cell r="AB2959">
            <v>3.9857230000000001</v>
          </cell>
          <cell r="AC2959">
            <v>0.71438809999999997</v>
          </cell>
          <cell r="AD2959">
            <v>1.1908849627</v>
          </cell>
          <cell r="AE2959">
            <v>116.7749</v>
          </cell>
          <cell r="AF2959">
            <v>177.387</v>
          </cell>
        </row>
        <row r="2960">
          <cell r="A2960" t="str">
            <v>PENGEMBANGAN LAPANGAN LAVATERA3. High Value</v>
          </cell>
          <cell r="B2960" t="str">
            <v>Gas</v>
          </cell>
          <cell r="C2960" t="str">
            <v>3. High Value</v>
          </cell>
          <cell r="D2960" t="str">
            <v>PENGEMBANGAN LAPANGAN LAVATERA</v>
          </cell>
          <cell r="E2960" t="str">
            <v>PERTAMINA EP</v>
          </cell>
          <cell r="F2960" t="str">
            <v>E6. Further Development</v>
          </cell>
          <cell r="G2960" t="str">
            <v>PT PERTAMINA EP</v>
          </cell>
          <cell r="H2960">
            <v>1.667</v>
          </cell>
          <cell r="Q2960">
            <v>0.34360960000000002</v>
          </cell>
          <cell r="R2960">
            <v>97.267650000000003</v>
          </cell>
          <cell r="S2960">
            <v>0.6991754</v>
          </cell>
          <cell r="T2960">
            <v>0.77466740000000001</v>
          </cell>
          <cell r="U2960">
            <v>18.102357273096864</v>
          </cell>
          <cell r="V2960">
            <v>2.4438079187500582E-2</v>
          </cell>
          <cell r="AA2960">
            <v>33.50779</v>
          </cell>
          <cell r="AB2960">
            <v>3.9857230000000001</v>
          </cell>
          <cell r="AC2960">
            <v>0.71438809999999997</v>
          </cell>
          <cell r="AD2960">
            <v>1.1908849627</v>
          </cell>
          <cell r="AE2960">
            <v>116.7749</v>
          </cell>
          <cell r="AF2960">
            <v>177.387</v>
          </cell>
        </row>
        <row r="2961">
          <cell r="A2961" t="str">
            <v>OPTIMASI LAPANGAN TANJUNG MIRING BARAT1. Low Value</v>
          </cell>
          <cell r="B2961" t="str">
            <v>Oil-Gas</v>
          </cell>
          <cell r="C2961" t="str">
            <v>1. Low Value</v>
          </cell>
          <cell r="D2961" t="str">
            <v>OPTIMASI LAPANGAN TANJUNG MIRING BARAT</v>
          </cell>
          <cell r="E2961" t="str">
            <v>PERTAMINA EP</v>
          </cell>
          <cell r="F2961" t="str">
            <v>E3. Justified for Development</v>
          </cell>
          <cell r="G2961" t="str">
            <v>PT PERTAMINA EP</v>
          </cell>
          <cell r="H2961">
            <v>1.393</v>
          </cell>
          <cell r="Q2961">
            <v>0.2562449</v>
          </cell>
          <cell r="R2961">
            <v>130.23560000000001</v>
          </cell>
          <cell r="S2961">
            <v>0.60416950000000003</v>
          </cell>
          <cell r="T2961">
            <v>0.81277319999999997</v>
          </cell>
          <cell r="U2961">
            <v>16.387515588184737</v>
          </cell>
          <cell r="V2961">
            <v>2.2123052682516561E-2</v>
          </cell>
          <cell r="AA2961">
            <v>63.003610000000002</v>
          </cell>
          <cell r="AB2961">
            <v>26.48892</v>
          </cell>
          <cell r="AC2961">
            <v>0.32386999999999999</v>
          </cell>
          <cell r="AD2961">
            <v>0.45115091000000002</v>
          </cell>
          <cell r="AE2961">
            <v>5.9330299999999996</v>
          </cell>
          <cell r="AF2961">
            <v>23.51097</v>
          </cell>
        </row>
        <row r="2962">
          <cell r="A2962" t="str">
            <v>OPTIMASI LAPANGAN TANJUNG MIRING BARAT2. Middle Value</v>
          </cell>
          <cell r="B2962" t="str">
            <v>Oil-Gas</v>
          </cell>
          <cell r="C2962" t="str">
            <v>2. Middle Value</v>
          </cell>
          <cell r="D2962" t="str">
            <v>OPTIMASI LAPANGAN TANJUNG MIRING BARAT</v>
          </cell>
          <cell r="E2962" t="str">
            <v>PERTAMINA EP</v>
          </cell>
          <cell r="F2962" t="str">
            <v>E3. Justified for Development</v>
          </cell>
          <cell r="G2962" t="str">
            <v>PT PERTAMINA EP</v>
          </cell>
          <cell r="H2962">
            <v>1.393</v>
          </cell>
          <cell r="Q2962">
            <v>0.2562449</v>
          </cell>
          <cell r="R2962">
            <v>130.23560000000001</v>
          </cell>
          <cell r="S2962">
            <v>0.60416950000000003</v>
          </cell>
          <cell r="T2962">
            <v>0.81277319999999997</v>
          </cell>
          <cell r="U2962">
            <v>16.387515588184737</v>
          </cell>
          <cell r="V2962">
            <v>2.2123052682516561E-2</v>
          </cell>
          <cell r="AA2962">
            <v>63.003610000000002</v>
          </cell>
          <cell r="AB2962">
            <v>26.48892</v>
          </cell>
          <cell r="AC2962">
            <v>0.32386999999999999</v>
          </cell>
          <cell r="AD2962">
            <v>0.45115091000000002</v>
          </cell>
          <cell r="AE2962">
            <v>5.9330299999999996</v>
          </cell>
          <cell r="AF2962">
            <v>23.51097</v>
          </cell>
        </row>
        <row r="2963">
          <cell r="A2963" t="str">
            <v>OPTIMASI LAPANGAN TANJUNG MIRING BARAT3. High Value</v>
          </cell>
          <cell r="B2963" t="str">
            <v>Oil-Gas</v>
          </cell>
          <cell r="C2963" t="str">
            <v>3. High Value</v>
          </cell>
          <cell r="D2963" t="str">
            <v>OPTIMASI LAPANGAN TANJUNG MIRING BARAT</v>
          </cell>
          <cell r="E2963" t="str">
            <v>PERTAMINA EP</v>
          </cell>
          <cell r="F2963" t="str">
            <v>E3. Justified for Development</v>
          </cell>
          <cell r="G2963" t="str">
            <v>PT PERTAMINA EP</v>
          </cell>
          <cell r="H2963">
            <v>1.393</v>
          </cell>
          <cell r="Q2963">
            <v>0.2562449</v>
          </cell>
          <cell r="R2963">
            <v>130.23560000000001</v>
          </cell>
          <cell r="S2963">
            <v>0.60416950000000003</v>
          </cell>
          <cell r="T2963">
            <v>0.81277319999999997</v>
          </cell>
          <cell r="U2963">
            <v>16.387515588184737</v>
          </cell>
          <cell r="V2963">
            <v>2.2123052682516561E-2</v>
          </cell>
          <cell r="AA2963">
            <v>63.003610000000002</v>
          </cell>
          <cell r="AB2963">
            <v>26.48892</v>
          </cell>
          <cell r="AC2963">
            <v>0.32386999999999999</v>
          </cell>
          <cell r="AD2963">
            <v>0.45115091000000002</v>
          </cell>
          <cell r="AE2963">
            <v>5.9330299999999996</v>
          </cell>
          <cell r="AF2963">
            <v>23.51097</v>
          </cell>
        </row>
        <row r="2964">
          <cell r="A2964" t="str">
            <v>WATERFLOOD LIMAU TENGAH1. Low Value</v>
          </cell>
          <cell r="B2964" t="str">
            <v>Oil-Gas</v>
          </cell>
          <cell r="C2964" t="str">
            <v>1. Low Value</v>
          </cell>
          <cell r="D2964" t="str">
            <v>WATERFLOOD LIMAU TENGAH</v>
          </cell>
          <cell r="E2964" t="str">
            <v>PERTAMINA EP</v>
          </cell>
          <cell r="F2964" t="str">
            <v>E6. Further Development</v>
          </cell>
          <cell r="G2964" t="str">
            <v>PT PERTAMINA EP</v>
          </cell>
          <cell r="H2964">
            <v>3.496</v>
          </cell>
          <cell r="Q2964">
            <v>0.28364600000000001</v>
          </cell>
          <cell r="R2964">
            <v>2360.4140000000002</v>
          </cell>
          <cell r="S2964">
            <v>0.60556500000000002</v>
          </cell>
          <cell r="T2964">
            <v>0.83979009999999998</v>
          </cell>
          <cell r="U2964">
            <v>340.48372850799637</v>
          </cell>
          <cell r="V2964">
            <v>0.45965109371142071</v>
          </cell>
          <cell r="AA2964">
            <v>12.9916</v>
          </cell>
          <cell r="AB2964">
            <v>6.7148349999999999</v>
          </cell>
          <cell r="AC2964">
            <v>0.48612280000000002</v>
          </cell>
          <cell r="AD2964">
            <v>1.6994853088000001</v>
          </cell>
          <cell r="AE2964">
            <v>2.6038239999999999</v>
          </cell>
          <cell r="AF2964">
            <v>38.185090000000002</v>
          </cell>
        </row>
        <row r="2965">
          <cell r="A2965" t="str">
            <v>WATERFLOOD LIMAU TENGAH2. Middle Value</v>
          </cell>
          <cell r="B2965" t="str">
            <v>Oil-Gas</v>
          </cell>
          <cell r="C2965" t="str">
            <v>2. Middle Value</v>
          </cell>
          <cell r="D2965" t="str">
            <v>WATERFLOOD LIMAU TENGAH</v>
          </cell>
          <cell r="E2965" t="str">
            <v>PERTAMINA EP</v>
          </cell>
          <cell r="F2965" t="str">
            <v>E6. Further Development</v>
          </cell>
          <cell r="G2965" t="str">
            <v>PT PERTAMINA EP</v>
          </cell>
          <cell r="H2965">
            <v>12.565</v>
          </cell>
          <cell r="Q2965">
            <v>0.28364600000000001</v>
          </cell>
          <cell r="R2965">
            <v>2360.4140000000002</v>
          </cell>
          <cell r="S2965">
            <v>0.60556500000000002</v>
          </cell>
          <cell r="T2965">
            <v>0.83979009999999998</v>
          </cell>
          <cell r="U2965">
            <v>340.48372850799637</v>
          </cell>
          <cell r="V2965">
            <v>0.45965109371142071</v>
          </cell>
          <cell r="AA2965">
            <v>12.9916</v>
          </cell>
          <cell r="AB2965">
            <v>6.7148349999999999</v>
          </cell>
          <cell r="AC2965">
            <v>0.48612280000000002</v>
          </cell>
          <cell r="AD2965">
            <v>6.1081329819999999</v>
          </cell>
          <cell r="AE2965">
            <v>2.6038239999999999</v>
          </cell>
          <cell r="AF2965">
            <v>38.185090000000002</v>
          </cell>
        </row>
        <row r="2966">
          <cell r="A2966" t="str">
            <v>WATERFLOOD LIMAU TENGAH3. High Value</v>
          </cell>
          <cell r="B2966" t="str">
            <v>Oil-Gas</v>
          </cell>
          <cell r="C2966" t="str">
            <v>3. High Value</v>
          </cell>
          <cell r="D2966" t="str">
            <v>WATERFLOOD LIMAU TENGAH</v>
          </cell>
          <cell r="E2966" t="str">
            <v>PERTAMINA EP</v>
          </cell>
          <cell r="F2966" t="str">
            <v>E6. Further Development</v>
          </cell>
          <cell r="G2966" t="str">
            <v>PT PERTAMINA EP</v>
          </cell>
          <cell r="H2966">
            <v>12.565</v>
          </cell>
          <cell r="Q2966">
            <v>0.28364600000000001</v>
          </cell>
          <cell r="R2966">
            <v>2360.4140000000002</v>
          </cell>
          <cell r="S2966">
            <v>0.60556500000000002</v>
          </cell>
          <cell r="T2966">
            <v>0.83979009999999998</v>
          </cell>
          <cell r="U2966">
            <v>340.48372850799637</v>
          </cell>
          <cell r="V2966">
            <v>0.45965109371142071</v>
          </cell>
          <cell r="AA2966">
            <v>12.9916</v>
          </cell>
          <cell r="AB2966">
            <v>6.7148349999999999</v>
          </cell>
          <cell r="AC2966">
            <v>0.48612280000000002</v>
          </cell>
          <cell r="AD2966">
            <v>6.1081329819999999</v>
          </cell>
          <cell r="AE2966">
            <v>2.6038239999999999</v>
          </cell>
          <cell r="AF2966">
            <v>38.185090000000002</v>
          </cell>
        </row>
        <row r="2967">
          <cell r="A2967" t="str">
            <v>PENGEMBANGAN LAPANGAN BENUANG1. Low Value</v>
          </cell>
          <cell r="B2967" t="str">
            <v>Oil-Gas</v>
          </cell>
          <cell r="C2967" t="str">
            <v>1. Low Value</v>
          </cell>
          <cell r="D2967" t="str">
            <v>PENGEMBANGAN LAPANGAN BENUANG</v>
          </cell>
          <cell r="E2967" t="str">
            <v>PERTAMINA EP</v>
          </cell>
          <cell r="F2967" t="str">
            <v>E0. On Production</v>
          </cell>
          <cell r="G2967" t="str">
            <v>PT PERTAMINA EP</v>
          </cell>
          <cell r="H2967">
            <v>574.61199999999997</v>
          </cell>
          <cell r="Q2967">
            <v>0.26606059999999998</v>
          </cell>
          <cell r="R2967">
            <v>92.949520000000007</v>
          </cell>
          <cell r="S2967">
            <v>0.64186370000000004</v>
          </cell>
          <cell r="T2967">
            <v>0.81933840000000002</v>
          </cell>
          <cell r="U2967">
            <v>13.005703300885578</v>
          </cell>
          <cell r="V2967">
            <v>1.7557625361230421E-2</v>
          </cell>
          <cell r="AA2967">
            <v>190.0958</v>
          </cell>
          <cell r="AB2967">
            <v>209.65539999999999</v>
          </cell>
          <cell r="AC2967">
            <v>0.35069640000000002</v>
          </cell>
          <cell r="AD2967">
            <v>201.51435979679999</v>
          </cell>
          <cell r="AE2967">
            <v>35.32817</v>
          </cell>
          <cell r="AF2967">
            <v>445.12329999999997</v>
          </cell>
        </row>
        <row r="2968">
          <cell r="A2968" t="str">
            <v>PENGEMBANGAN LAPANGAN BENUANG2. Middle Value</v>
          </cell>
          <cell r="B2968" t="str">
            <v>Oil-Gas</v>
          </cell>
          <cell r="C2968" t="str">
            <v>2. Middle Value</v>
          </cell>
          <cell r="D2968" t="str">
            <v>PENGEMBANGAN LAPANGAN BENUANG</v>
          </cell>
          <cell r="E2968" t="str">
            <v>PERTAMINA EP</v>
          </cell>
          <cell r="F2968" t="str">
            <v>E0. On Production</v>
          </cell>
          <cell r="G2968" t="str">
            <v>PT PERTAMINA EP</v>
          </cell>
          <cell r="H2968">
            <v>785.95100000000002</v>
          </cell>
          <cell r="Q2968">
            <v>0.26606059999999998</v>
          </cell>
          <cell r="R2968">
            <v>92.949520000000007</v>
          </cell>
          <cell r="S2968">
            <v>0.64186370000000004</v>
          </cell>
          <cell r="T2968">
            <v>0.81933840000000002</v>
          </cell>
          <cell r="U2968">
            <v>13.005703300885578</v>
          </cell>
          <cell r="V2968">
            <v>1.7557625361230421E-2</v>
          </cell>
          <cell r="AA2968">
            <v>190.0958</v>
          </cell>
          <cell r="AB2968">
            <v>209.65539999999999</v>
          </cell>
          <cell r="AC2968">
            <v>0.35069640000000002</v>
          </cell>
          <cell r="AD2968">
            <v>275.63018627640002</v>
          </cell>
          <cell r="AE2968">
            <v>35.32817</v>
          </cell>
          <cell r="AF2968">
            <v>445.12329999999997</v>
          </cell>
        </row>
        <row r="2969">
          <cell r="A2969" t="str">
            <v>PENGEMBANGAN LAPANGAN BENUANG3. High Value</v>
          </cell>
          <cell r="B2969" t="str">
            <v>Oil-Gas</v>
          </cell>
          <cell r="C2969" t="str">
            <v>3. High Value</v>
          </cell>
          <cell r="D2969" t="str">
            <v>PENGEMBANGAN LAPANGAN BENUANG</v>
          </cell>
          <cell r="E2969" t="str">
            <v>PERTAMINA EP</v>
          </cell>
          <cell r="F2969" t="str">
            <v>E0. On Production</v>
          </cell>
          <cell r="G2969" t="str">
            <v>PT PERTAMINA EP</v>
          </cell>
          <cell r="H2969">
            <v>785.95100000000002</v>
          </cell>
          <cell r="Q2969">
            <v>0.26606059999999998</v>
          </cell>
          <cell r="R2969">
            <v>92.949520000000007</v>
          </cell>
          <cell r="S2969">
            <v>0.64186370000000004</v>
          </cell>
          <cell r="T2969">
            <v>0.81933840000000002</v>
          </cell>
          <cell r="U2969">
            <v>13.005703300885578</v>
          </cell>
          <cell r="V2969">
            <v>1.7557625361230421E-2</v>
          </cell>
          <cell r="AA2969">
            <v>190.0958</v>
          </cell>
          <cell r="AB2969">
            <v>209.65539999999999</v>
          </cell>
          <cell r="AC2969">
            <v>0.35069640000000002</v>
          </cell>
          <cell r="AD2969">
            <v>275.63018627640002</v>
          </cell>
          <cell r="AE2969">
            <v>35.32817</v>
          </cell>
          <cell r="AF2969">
            <v>445.12329999999997</v>
          </cell>
        </row>
        <row r="2970">
          <cell r="A2970" t="str">
            <v>SAGU - BASE1. Low Value</v>
          </cell>
          <cell r="B2970" t="str">
            <v>Gas</v>
          </cell>
          <cell r="C2970" t="str">
            <v>1. Low Value</v>
          </cell>
          <cell r="D2970" t="str">
            <v>SAGU - BASE</v>
          </cell>
          <cell r="E2970" t="str">
            <v>PERTAMINA EP</v>
          </cell>
          <cell r="F2970" t="str">
            <v>X0. Development Pending</v>
          </cell>
          <cell r="G2970" t="str">
            <v>PT PERTAMINA EP</v>
          </cell>
          <cell r="H2970">
            <v>26.7</v>
          </cell>
          <cell r="Q2970">
            <v>0.30337789999999998</v>
          </cell>
          <cell r="R2970">
            <v>114.4529</v>
          </cell>
          <cell r="S2970">
            <v>0.70339629999999997</v>
          </cell>
          <cell r="T2970">
            <v>0.84238550000000001</v>
          </cell>
          <cell r="U2970">
            <v>20.574140642964014</v>
          </cell>
          <cell r="V2970">
            <v>2.7774972654791352E-2</v>
          </cell>
          <cell r="AA2970">
            <v>340.90940000000001</v>
          </cell>
          <cell r="AB2970">
            <v>41.474310000000003</v>
          </cell>
          <cell r="AC2970">
            <v>0.58939699999999995</v>
          </cell>
          <cell r="AD2970">
            <v>15.736899899999997</v>
          </cell>
          <cell r="AE2970">
            <v>17.958780000000001</v>
          </cell>
          <cell r="AF2970">
            <v>69.640159999999995</v>
          </cell>
        </row>
        <row r="2971">
          <cell r="A2971" t="str">
            <v>SAGU - BASE2. Middle Value</v>
          </cell>
          <cell r="B2971" t="str">
            <v>Gas</v>
          </cell>
          <cell r="C2971" t="str">
            <v>2. Middle Value</v>
          </cell>
          <cell r="D2971" t="str">
            <v>SAGU - BASE</v>
          </cell>
          <cell r="E2971" t="str">
            <v>PERTAMINA EP</v>
          </cell>
          <cell r="F2971" t="str">
            <v>X0. Development Pending</v>
          </cell>
          <cell r="G2971" t="str">
            <v>PT PERTAMINA EP</v>
          </cell>
          <cell r="H2971">
            <v>76.88</v>
          </cell>
          <cell r="Q2971">
            <v>0.30337789999999998</v>
          </cell>
          <cell r="R2971">
            <v>114.4529</v>
          </cell>
          <cell r="S2971">
            <v>0.70339629999999997</v>
          </cell>
          <cell r="T2971">
            <v>0.84238550000000001</v>
          </cell>
          <cell r="U2971">
            <v>20.574140642964014</v>
          </cell>
          <cell r="V2971">
            <v>2.7774972654791352E-2</v>
          </cell>
          <cell r="AA2971">
            <v>340.90940000000001</v>
          </cell>
          <cell r="AB2971">
            <v>41.474310000000003</v>
          </cell>
          <cell r="AC2971">
            <v>0.58939699999999995</v>
          </cell>
          <cell r="AD2971">
            <v>45.312841359999993</v>
          </cell>
          <cell r="AE2971">
            <v>17.958780000000001</v>
          </cell>
          <cell r="AF2971">
            <v>69.640159999999995</v>
          </cell>
        </row>
        <row r="2972">
          <cell r="A2972" t="str">
            <v>SAGU - BASE3. High Value</v>
          </cell>
          <cell r="B2972" t="str">
            <v>Gas</v>
          </cell>
          <cell r="C2972" t="str">
            <v>3. High Value</v>
          </cell>
          <cell r="D2972" t="str">
            <v>SAGU - BASE</v>
          </cell>
          <cell r="E2972" t="str">
            <v>PERTAMINA EP</v>
          </cell>
          <cell r="F2972" t="str">
            <v>X0. Development Pending</v>
          </cell>
          <cell r="G2972" t="str">
            <v>PT PERTAMINA EP</v>
          </cell>
          <cell r="H2972">
            <v>171.7</v>
          </cell>
          <cell r="Q2972">
            <v>0.30337789999999998</v>
          </cell>
          <cell r="R2972">
            <v>114.4529</v>
          </cell>
          <cell r="S2972">
            <v>0.70339629999999997</v>
          </cell>
          <cell r="T2972">
            <v>0.84238550000000001</v>
          </cell>
          <cell r="U2972">
            <v>20.574140642964014</v>
          </cell>
          <cell r="V2972">
            <v>2.7774972654791352E-2</v>
          </cell>
          <cell r="AA2972">
            <v>340.90940000000001</v>
          </cell>
          <cell r="AB2972">
            <v>41.474310000000003</v>
          </cell>
          <cell r="AC2972">
            <v>0.58939699999999995</v>
          </cell>
          <cell r="AD2972">
            <v>101.19946489999998</v>
          </cell>
          <cell r="AE2972">
            <v>17.958780000000001</v>
          </cell>
          <cell r="AF2972">
            <v>69.640159999999995</v>
          </cell>
        </row>
        <row r="2973">
          <cell r="A2973" t="str">
            <v>WATERFLOOD LIMAU BARAT1. Low Value</v>
          </cell>
          <cell r="B2973" t="str">
            <v>Oil-Gas</v>
          </cell>
          <cell r="C2973" t="str">
            <v>1. Low Value</v>
          </cell>
          <cell r="D2973" t="str">
            <v>WATERFLOOD LIMAU BARAT</v>
          </cell>
          <cell r="E2973" t="str">
            <v>PERTAMINA EP</v>
          </cell>
          <cell r="F2973" t="str">
            <v>E6. Further Development</v>
          </cell>
          <cell r="G2973" t="str">
            <v>PT PERTAMINA EP</v>
          </cell>
          <cell r="H2973">
            <v>21.696000000000002</v>
          </cell>
          <cell r="Q2973">
            <v>0.34485300000000002</v>
          </cell>
          <cell r="R2973">
            <v>97.267650000000003</v>
          </cell>
          <cell r="S2973">
            <v>0.6991754</v>
          </cell>
          <cell r="T2973">
            <v>0.77466740000000001</v>
          </cell>
          <cell r="U2973">
            <v>18.167863216566925</v>
          </cell>
          <cell r="V2973">
            <v>2.4526511837990383E-2</v>
          </cell>
          <cell r="AA2973">
            <v>239.34979999999999</v>
          </cell>
          <cell r="AB2973">
            <v>67.959339999999997</v>
          </cell>
          <cell r="AC2973">
            <v>0.32759090000000002</v>
          </cell>
          <cell r="AD2973">
            <v>7.1074121664000005</v>
          </cell>
          <cell r="AE2973">
            <v>19.179950000000002</v>
          </cell>
          <cell r="AF2973">
            <v>170.42140000000001</v>
          </cell>
        </row>
        <row r="2974">
          <cell r="A2974" t="str">
            <v>WATERFLOOD LIMAU BARAT2. Middle Value</v>
          </cell>
          <cell r="B2974" t="str">
            <v>Oil-Gas</v>
          </cell>
          <cell r="C2974" t="str">
            <v>2. Middle Value</v>
          </cell>
          <cell r="D2974" t="str">
            <v>WATERFLOOD LIMAU BARAT</v>
          </cell>
          <cell r="E2974" t="str">
            <v>PERTAMINA EP</v>
          </cell>
          <cell r="F2974" t="str">
            <v>E6. Further Development</v>
          </cell>
          <cell r="G2974" t="str">
            <v>PT PERTAMINA EP</v>
          </cell>
          <cell r="H2974">
            <v>21.696000000000002</v>
          </cell>
          <cell r="Q2974">
            <v>0.34485300000000002</v>
          </cell>
          <cell r="R2974">
            <v>97.267650000000003</v>
          </cell>
          <cell r="S2974">
            <v>0.6991754</v>
          </cell>
          <cell r="T2974">
            <v>0.77466740000000001</v>
          </cell>
          <cell r="U2974">
            <v>18.167863216566925</v>
          </cell>
          <cell r="V2974">
            <v>2.4526511837990383E-2</v>
          </cell>
          <cell r="AA2974">
            <v>239.34979999999999</v>
          </cell>
          <cell r="AB2974">
            <v>67.959339999999997</v>
          </cell>
          <cell r="AC2974">
            <v>0.32759090000000002</v>
          </cell>
          <cell r="AD2974">
            <v>7.1074121664000005</v>
          </cell>
          <cell r="AE2974">
            <v>19.179950000000002</v>
          </cell>
          <cell r="AF2974">
            <v>170.42140000000001</v>
          </cell>
        </row>
        <row r="2975">
          <cell r="A2975" t="str">
            <v>WATERFLOOD LIMAU BARAT3. High Value</v>
          </cell>
          <cell r="B2975" t="str">
            <v>Oil-Gas</v>
          </cell>
          <cell r="C2975" t="str">
            <v>3. High Value</v>
          </cell>
          <cell r="D2975" t="str">
            <v>WATERFLOOD LIMAU BARAT</v>
          </cell>
          <cell r="E2975" t="str">
            <v>PERTAMINA EP</v>
          </cell>
          <cell r="F2975" t="str">
            <v>E6. Further Development</v>
          </cell>
          <cell r="G2975" t="str">
            <v>PT PERTAMINA EP</v>
          </cell>
          <cell r="H2975">
            <v>21.696000000000002</v>
          </cell>
          <cell r="Q2975">
            <v>0.34485300000000002</v>
          </cell>
          <cell r="R2975">
            <v>97.267650000000003</v>
          </cell>
          <cell r="S2975">
            <v>0.6991754</v>
          </cell>
          <cell r="T2975">
            <v>0.77466740000000001</v>
          </cell>
          <cell r="U2975">
            <v>18.167863216566925</v>
          </cell>
          <cell r="V2975">
            <v>2.4526511837990383E-2</v>
          </cell>
          <cell r="AA2975">
            <v>239.34979999999999</v>
          </cell>
          <cell r="AB2975">
            <v>67.959339999999997</v>
          </cell>
          <cell r="AC2975">
            <v>0.32759090000000002</v>
          </cell>
          <cell r="AD2975">
            <v>7.1074121664000005</v>
          </cell>
          <cell r="AE2975">
            <v>19.179950000000002</v>
          </cell>
          <cell r="AF2975">
            <v>170.42140000000001</v>
          </cell>
        </row>
        <row r="2976">
          <cell r="A2976" t="str">
            <v>GINAYA-1 - BASE1. Low Value</v>
          </cell>
          <cell r="B2976" t="str">
            <v>Gas</v>
          </cell>
          <cell r="C2976" t="str">
            <v>1. Low Value</v>
          </cell>
          <cell r="D2976" t="str">
            <v>GINAYA-1 - BASE</v>
          </cell>
          <cell r="E2976" t="str">
            <v>PERTAMINA EP</v>
          </cell>
          <cell r="F2976" t="str">
            <v>X1. Discovery under Evaluation</v>
          </cell>
          <cell r="G2976" t="str">
            <v>PT PERTAMINA EP</v>
          </cell>
          <cell r="H2976">
            <v>34.799999999999997</v>
          </cell>
          <cell r="Q2976">
            <v>0.30812869999999998</v>
          </cell>
          <cell r="R2976">
            <v>504.95620000000002</v>
          </cell>
          <cell r="S2976">
            <v>0.67933290000000002</v>
          </cell>
          <cell r="T2976">
            <v>0.84759839999999997</v>
          </cell>
          <cell r="U2976">
            <v>89.589814375689912</v>
          </cell>
          <cell r="V2976">
            <v>0.12094573900385933</v>
          </cell>
          <cell r="AA2976">
            <v>53.533529999999999</v>
          </cell>
          <cell r="AB2976">
            <v>264.322</v>
          </cell>
          <cell r="AC2976">
            <v>0.78087709999999999</v>
          </cell>
          <cell r="AD2976">
            <v>27.174523079999997</v>
          </cell>
          <cell r="AE2976">
            <v>63.91319</v>
          </cell>
          <cell r="AF2976">
            <v>17.768709999999999</v>
          </cell>
        </row>
        <row r="2977">
          <cell r="A2977" t="str">
            <v>GINAYA-1 - BASE2. Middle Value</v>
          </cell>
          <cell r="B2977" t="str">
            <v>Gas</v>
          </cell>
          <cell r="C2977" t="str">
            <v>2. Middle Value</v>
          </cell>
          <cell r="D2977" t="str">
            <v>GINAYA-1 - BASE</v>
          </cell>
          <cell r="E2977" t="str">
            <v>PERTAMINA EP</v>
          </cell>
          <cell r="F2977" t="str">
            <v>X1. Discovery under Evaluation</v>
          </cell>
          <cell r="G2977" t="str">
            <v>PT PERTAMINA EP</v>
          </cell>
          <cell r="H2977">
            <v>91.3</v>
          </cell>
          <cell r="Q2977">
            <v>0.30812869999999998</v>
          </cell>
          <cell r="R2977">
            <v>504.95620000000002</v>
          </cell>
          <cell r="S2977">
            <v>0.67933290000000002</v>
          </cell>
          <cell r="T2977">
            <v>0.84759839999999997</v>
          </cell>
          <cell r="U2977">
            <v>89.589814375689912</v>
          </cell>
          <cell r="V2977">
            <v>0.12094573900385933</v>
          </cell>
          <cell r="AA2977">
            <v>53.533529999999999</v>
          </cell>
          <cell r="AB2977">
            <v>264.322</v>
          </cell>
          <cell r="AC2977">
            <v>0.78087709999999999</v>
          </cell>
          <cell r="AD2977">
            <v>71.294079229999994</v>
          </cell>
          <cell r="AE2977">
            <v>63.91319</v>
          </cell>
          <cell r="AF2977">
            <v>17.768709999999999</v>
          </cell>
        </row>
        <row r="2978">
          <cell r="A2978" t="str">
            <v>GINAYA-1 - BASE3. High Value</v>
          </cell>
          <cell r="B2978" t="str">
            <v>Gas</v>
          </cell>
          <cell r="C2978" t="str">
            <v>3. High Value</v>
          </cell>
          <cell r="D2978" t="str">
            <v>GINAYA-1 - BASE</v>
          </cell>
          <cell r="E2978" t="str">
            <v>PERTAMINA EP</v>
          </cell>
          <cell r="F2978" t="str">
            <v>X1. Discovery under Evaluation</v>
          </cell>
          <cell r="G2978" t="str">
            <v>PT PERTAMINA EP</v>
          </cell>
          <cell r="H2978">
            <v>187</v>
          </cell>
          <cell r="Q2978">
            <v>0.30812869999999998</v>
          </cell>
          <cell r="R2978">
            <v>504.95620000000002</v>
          </cell>
          <cell r="S2978">
            <v>0.67933290000000002</v>
          </cell>
          <cell r="T2978">
            <v>0.84759839999999997</v>
          </cell>
          <cell r="U2978">
            <v>89.589814375689912</v>
          </cell>
          <cell r="V2978">
            <v>0.12094573900385933</v>
          </cell>
          <cell r="AA2978">
            <v>53.533529999999999</v>
          </cell>
          <cell r="AB2978">
            <v>264.322</v>
          </cell>
          <cell r="AC2978">
            <v>0.78087709999999999</v>
          </cell>
          <cell r="AD2978">
            <v>146.0240177</v>
          </cell>
          <cell r="AE2978">
            <v>63.91319</v>
          </cell>
          <cell r="AF2978">
            <v>17.768709999999999</v>
          </cell>
        </row>
        <row r="2979">
          <cell r="A2979" t="str">
            <v>PENGEMBANGAN LAPANGAN PEMAAT UTARA1. Low Value</v>
          </cell>
          <cell r="B2979" t="str">
            <v>Gas</v>
          </cell>
          <cell r="C2979" t="str">
            <v>1. Low Value</v>
          </cell>
          <cell r="D2979" t="str">
            <v>PENGEMBANGAN LAPANGAN PEMAAT UTARA</v>
          </cell>
          <cell r="E2979" t="str">
            <v>PERTAMINA EP</v>
          </cell>
          <cell r="F2979" t="str">
            <v>E6. Further Development</v>
          </cell>
          <cell r="G2979" t="str">
            <v>PT PERTAMINA EP</v>
          </cell>
          <cell r="H2979">
            <v>5.19</v>
          </cell>
          <cell r="Q2979">
            <v>0.34458680000000003</v>
          </cell>
          <cell r="R2979">
            <v>97.267650000000003</v>
          </cell>
          <cell r="S2979">
            <v>0.6991754</v>
          </cell>
          <cell r="T2979">
            <v>0.77466740000000001</v>
          </cell>
          <cell r="U2979">
            <v>18.153839023104055</v>
          </cell>
          <cell r="V2979">
            <v>2.4507579256712927E-2</v>
          </cell>
          <cell r="AA2979">
            <v>13.877230000000001</v>
          </cell>
          <cell r="AB2979">
            <v>3.9545560000000002</v>
          </cell>
          <cell r="AC2979">
            <v>0.87062019999999996</v>
          </cell>
          <cell r="AD2979">
            <v>4.5185188380000003</v>
          </cell>
          <cell r="AE2979">
            <v>7.5873980000000003</v>
          </cell>
          <cell r="AF2979">
            <v>16.33399</v>
          </cell>
        </row>
        <row r="2980">
          <cell r="A2980" t="str">
            <v>PENGEMBANGAN LAPANGAN PEMAAT UTARA2. Middle Value</v>
          </cell>
          <cell r="B2980" t="str">
            <v>Gas</v>
          </cell>
          <cell r="C2980" t="str">
            <v>2. Middle Value</v>
          </cell>
          <cell r="D2980" t="str">
            <v>PENGEMBANGAN LAPANGAN PEMAAT UTARA</v>
          </cell>
          <cell r="E2980" t="str">
            <v>PERTAMINA EP</v>
          </cell>
          <cell r="F2980" t="str">
            <v>E6. Further Development</v>
          </cell>
          <cell r="G2980" t="str">
            <v>PT PERTAMINA EP</v>
          </cell>
          <cell r="H2980">
            <v>5.19</v>
          </cell>
          <cell r="Q2980">
            <v>0.34458680000000003</v>
          </cell>
          <cell r="R2980">
            <v>97.267650000000003</v>
          </cell>
          <cell r="S2980">
            <v>0.6991754</v>
          </cell>
          <cell r="T2980">
            <v>0.77466740000000001</v>
          </cell>
          <cell r="U2980">
            <v>18.153839023104055</v>
          </cell>
          <cell r="V2980">
            <v>2.4507579256712927E-2</v>
          </cell>
          <cell r="AA2980">
            <v>13.877230000000001</v>
          </cell>
          <cell r="AB2980">
            <v>3.9545560000000002</v>
          </cell>
          <cell r="AC2980">
            <v>0.87062019999999996</v>
          </cell>
          <cell r="AD2980">
            <v>4.5185188380000003</v>
          </cell>
          <cell r="AE2980">
            <v>7.5873980000000003</v>
          </cell>
          <cell r="AF2980">
            <v>16.33399</v>
          </cell>
        </row>
        <row r="2981">
          <cell r="A2981" t="str">
            <v>PENGEMBANGAN LAPANGAN PEMAAT UTARA3. High Value</v>
          </cell>
          <cell r="B2981" t="str">
            <v>Gas</v>
          </cell>
          <cell r="C2981" t="str">
            <v>3. High Value</v>
          </cell>
          <cell r="D2981" t="str">
            <v>PENGEMBANGAN LAPANGAN PEMAAT UTARA</v>
          </cell>
          <cell r="E2981" t="str">
            <v>PERTAMINA EP</v>
          </cell>
          <cell r="F2981" t="str">
            <v>E6. Further Development</v>
          </cell>
          <cell r="G2981" t="str">
            <v>PT PERTAMINA EP</v>
          </cell>
          <cell r="H2981">
            <v>5.19</v>
          </cell>
          <cell r="Q2981">
            <v>0.34458680000000003</v>
          </cell>
          <cell r="R2981">
            <v>97.267650000000003</v>
          </cell>
          <cell r="S2981">
            <v>0.6991754</v>
          </cell>
          <cell r="T2981">
            <v>0.77466740000000001</v>
          </cell>
          <cell r="U2981">
            <v>18.153839023104055</v>
          </cell>
          <cell r="V2981">
            <v>2.4507579256712927E-2</v>
          </cell>
          <cell r="AA2981">
            <v>13.877230000000001</v>
          </cell>
          <cell r="AB2981">
            <v>3.9545560000000002</v>
          </cell>
          <cell r="AC2981">
            <v>0.87062019999999996</v>
          </cell>
          <cell r="AD2981">
            <v>4.5185188380000003</v>
          </cell>
          <cell r="AE2981">
            <v>7.5873980000000003</v>
          </cell>
          <cell r="AF2981">
            <v>16.33399</v>
          </cell>
        </row>
        <row r="2982">
          <cell r="A2982" t="str">
            <v>TULIP JINGGA (TJA)-001 - BASE1. Low Value</v>
          </cell>
          <cell r="B2982" t="str">
            <v>Gas</v>
          </cell>
          <cell r="C2982" t="str">
            <v>1. Low Value</v>
          </cell>
          <cell r="D2982" t="str">
            <v>TULIP JINGGA (TJA)-001 - BASE</v>
          </cell>
          <cell r="E2982" t="str">
            <v>PERTAMINA EP</v>
          </cell>
          <cell r="F2982" t="str">
            <v>X1. Discovery under Evaluation</v>
          </cell>
          <cell r="G2982" t="str">
            <v>PT PERTAMINA EP</v>
          </cell>
          <cell r="H2982">
            <v>28.36</v>
          </cell>
          <cell r="Q2982">
            <v>0.29072819999999999</v>
          </cell>
          <cell r="R2982">
            <v>2487.279</v>
          </cell>
          <cell r="S2982">
            <v>0.66479710000000003</v>
          </cell>
          <cell r="T2982">
            <v>0.84501139999999997</v>
          </cell>
          <cell r="U2982">
            <v>406.22191287288911</v>
          </cell>
          <cell r="V2982">
            <v>0.54839726808614209</v>
          </cell>
          <cell r="AA2982">
            <v>124.57299999999999</v>
          </cell>
          <cell r="AB2982">
            <v>166.75620000000001</v>
          </cell>
          <cell r="AC2982">
            <v>0.77179660000000005</v>
          </cell>
          <cell r="AD2982">
            <v>21.888151576000002</v>
          </cell>
          <cell r="AE2982">
            <v>21.086410000000001</v>
          </cell>
          <cell r="AF2982">
            <v>157.8981</v>
          </cell>
        </row>
        <row r="2983">
          <cell r="A2983" t="str">
            <v>TULIP JINGGA (TJA)-001 - BASE2. Middle Value</v>
          </cell>
          <cell r="B2983" t="str">
            <v>Gas</v>
          </cell>
          <cell r="C2983" t="str">
            <v>2. Middle Value</v>
          </cell>
          <cell r="D2983" t="str">
            <v>TULIP JINGGA (TJA)-001 - BASE</v>
          </cell>
          <cell r="E2983" t="str">
            <v>PERTAMINA EP</v>
          </cell>
          <cell r="F2983" t="str">
            <v>X1. Discovery under Evaluation</v>
          </cell>
          <cell r="G2983" t="str">
            <v>PT PERTAMINA EP</v>
          </cell>
          <cell r="H2983">
            <v>50.66</v>
          </cell>
          <cell r="Q2983">
            <v>0.29072819999999999</v>
          </cell>
          <cell r="R2983">
            <v>2487.279</v>
          </cell>
          <cell r="S2983">
            <v>0.66479710000000003</v>
          </cell>
          <cell r="T2983">
            <v>0.84501139999999997</v>
          </cell>
          <cell r="U2983">
            <v>406.22191287288911</v>
          </cell>
          <cell r="V2983">
            <v>0.54839726808614209</v>
          </cell>
          <cell r="AA2983">
            <v>124.57299999999999</v>
          </cell>
          <cell r="AB2983">
            <v>166.75620000000001</v>
          </cell>
          <cell r="AC2983">
            <v>0.77179660000000005</v>
          </cell>
          <cell r="AD2983">
            <v>39.099215756</v>
          </cell>
          <cell r="AE2983">
            <v>21.086410000000001</v>
          </cell>
          <cell r="AF2983">
            <v>157.8981</v>
          </cell>
        </row>
        <row r="2984">
          <cell r="A2984" t="str">
            <v>TULIP JINGGA (TJA)-001 - BASE3. High Value</v>
          </cell>
          <cell r="B2984" t="str">
            <v>Gas</v>
          </cell>
          <cell r="C2984" t="str">
            <v>3. High Value</v>
          </cell>
          <cell r="D2984" t="str">
            <v>TULIP JINGGA (TJA)-001 - BASE</v>
          </cell>
          <cell r="E2984" t="str">
            <v>PERTAMINA EP</v>
          </cell>
          <cell r="F2984" t="str">
            <v>X1. Discovery under Evaluation</v>
          </cell>
          <cell r="G2984" t="str">
            <v>PT PERTAMINA EP</v>
          </cell>
          <cell r="H2984">
            <v>90.32</v>
          </cell>
          <cell r="Q2984">
            <v>0.29072819999999999</v>
          </cell>
          <cell r="R2984">
            <v>2487.279</v>
          </cell>
          <cell r="S2984">
            <v>0.66479710000000003</v>
          </cell>
          <cell r="T2984">
            <v>0.84501139999999997</v>
          </cell>
          <cell r="U2984">
            <v>406.22191287288911</v>
          </cell>
          <cell r="V2984">
            <v>0.54839726808614209</v>
          </cell>
          <cell r="AA2984">
            <v>124.57299999999999</v>
          </cell>
          <cell r="AB2984">
            <v>166.75620000000001</v>
          </cell>
          <cell r="AC2984">
            <v>0.77179660000000005</v>
          </cell>
          <cell r="AD2984">
            <v>69.708668911999993</v>
          </cell>
          <cell r="AE2984">
            <v>21.086410000000001</v>
          </cell>
          <cell r="AF2984">
            <v>157.8981</v>
          </cell>
        </row>
        <row r="2985">
          <cell r="A2985" t="str">
            <v>PENGEMBANGAN LAPANGAN TASIM BARAT1. Low Value</v>
          </cell>
          <cell r="B2985" t="str">
            <v>Gas</v>
          </cell>
          <cell r="C2985" t="str">
            <v>1. Low Value</v>
          </cell>
          <cell r="D2985" t="str">
            <v>PENGEMBANGAN LAPANGAN TASIM BARAT</v>
          </cell>
          <cell r="E2985" t="str">
            <v>PERTAMINA EP</v>
          </cell>
          <cell r="F2985" t="str">
            <v>E3. Justified for Development</v>
          </cell>
          <cell r="G2985" t="str">
            <v>PT PERTAMINA EP</v>
          </cell>
          <cell r="H2985">
            <v>21.6</v>
          </cell>
          <cell r="Q2985">
            <v>0.33644869999999999</v>
          </cell>
          <cell r="R2985">
            <v>126.3486</v>
          </cell>
          <cell r="S2985">
            <v>0.6991754</v>
          </cell>
          <cell r="T2985">
            <v>0.77466740000000001</v>
          </cell>
          <cell r="U2985">
            <v>23.024526535108496</v>
          </cell>
          <cell r="V2985">
            <v>3.1082979649060372E-2</v>
          </cell>
          <cell r="AA2985">
            <v>70.247500000000002</v>
          </cell>
          <cell r="AB2985">
            <v>17.46987</v>
          </cell>
          <cell r="AC2985">
            <v>0.70844419999999997</v>
          </cell>
          <cell r="AD2985">
            <v>15.302394720000001</v>
          </cell>
          <cell r="AE2985">
            <v>15.987299999999999</v>
          </cell>
          <cell r="AF2985">
            <v>74.392340000000004</v>
          </cell>
        </row>
        <row r="2986">
          <cell r="A2986" t="str">
            <v>PENGEMBANGAN LAPANGAN TASIM BARAT2. Middle Value</v>
          </cell>
          <cell r="B2986" t="str">
            <v>Gas</v>
          </cell>
          <cell r="C2986" t="str">
            <v>2. Middle Value</v>
          </cell>
          <cell r="D2986" t="str">
            <v>PENGEMBANGAN LAPANGAN TASIM BARAT</v>
          </cell>
          <cell r="E2986" t="str">
            <v>PERTAMINA EP</v>
          </cell>
          <cell r="F2986" t="str">
            <v>E3. Justified for Development</v>
          </cell>
          <cell r="G2986" t="str">
            <v>PT PERTAMINA EP</v>
          </cell>
          <cell r="H2986">
            <v>21.6</v>
          </cell>
          <cell r="Q2986">
            <v>0.33644869999999999</v>
          </cell>
          <cell r="R2986">
            <v>126.3486</v>
          </cell>
          <cell r="S2986">
            <v>0.6991754</v>
          </cell>
          <cell r="T2986">
            <v>0.77466740000000001</v>
          </cell>
          <cell r="U2986">
            <v>23.024526535108496</v>
          </cell>
          <cell r="V2986">
            <v>3.1082979649060372E-2</v>
          </cell>
          <cell r="AA2986">
            <v>70.247500000000002</v>
          </cell>
          <cell r="AB2986">
            <v>17.46987</v>
          </cell>
          <cell r="AC2986">
            <v>0.70844419999999997</v>
          </cell>
          <cell r="AD2986">
            <v>15.302394720000001</v>
          </cell>
          <cell r="AE2986">
            <v>15.987299999999999</v>
          </cell>
          <cell r="AF2986">
            <v>74.392340000000004</v>
          </cell>
        </row>
        <row r="2987">
          <cell r="A2987" t="str">
            <v>PENGEMBANGAN LAPANGAN TASIM BARAT3. High Value</v>
          </cell>
          <cell r="B2987" t="str">
            <v>Gas</v>
          </cell>
          <cell r="C2987" t="str">
            <v>3. High Value</v>
          </cell>
          <cell r="D2987" t="str">
            <v>PENGEMBANGAN LAPANGAN TASIM BARAT</v>
          </cell>
          <cell r="E2987" t="str">
            <v>PERTAMINA EP</v>
          </cell>
          <cell r="F2987" t="str">
            <v>E3. Justified for Development</v>
          </cell>
          <cell r="G2987" t="str">
            <v>PT PERTAMINA EP</v>
          </cell>
          <cell r="H2987">
            <v>21.6</v>
          </cell>
          <cell r="Q2987">
            <v>0.33644869999999999</v>
          </cell>
          <cell r="R2987">
            <v>126.3486</v>
          </cell>
          <cell r="S2987">
            <v>0.6991754</v>
          </cell>
          <cell r="T2987">
            <v>0.77466740000000001</v>
          </cell>
          <cell r="U2987">
            <v>23.024526535108496</v>
          </cell>
          <cell r="V2987">
            <v>3.1082979649060372E-2</v>
          </cell>
          <cell r="AA2987">
            <v>70.247500000000002</v>
          </cell>
          <cell r="AB2987">
            <v>17.46987</v>
          </cell>
          <cell r="AC2987">
            <v>0.70844419999999997</v>
          </cell>
          <cell r="AD2987">
            <v>15.302394720000001</v>
          </cell>
          <cell r="AE2987">
            <v>15.987299999999999</v>
          </cell>
          <cell r="AF2987">
            <v>74.392340000000004</v>
          </cell>
        </row>
        <row r="2988">
          <cell r="A2988" t="str">
            <v>PENGEMBANGAN LAPANGAN GAJAH BESAR1. Low Value</v>
          </cell>
          <cell r="B2988" t="str">
            <v>Gas</v>
          </cell>
          <cell r="C2988" t="str">
            <v>1. Low Value</v>
          </cell>
          <cell r="D2988" t="str">
            <v>PENGEMBANGAN LAPANGAN GAJAH BESAR</v>
          </cell>
          <cell r="E2988" t="str">
            <v>PERTAMINA EP</v>
          </cell>
          <cell r="F2988" t="str">
            <v>E6. Further Development</v>
          </cell>
          <cell r="G2988" t="str">
            <v>PT PERTAMINA EP</v>
          </cell>
          <cell r="H2988">
            <v>2.91</v>
          </cell>
          <cell r="Q2988">
            <v>0.30056070000000001</v>
          </cell>
          <cell r="R2988">
            <v>57.953090000000003</v>
          </cell>
          <cell r="S2988">
            <v>0.70339629999999997</v>
          </cell>
          <cell r="T2988">
            <v>0.84238550000000001</v>
          </cell>
          <cell r="U2988">
            <v>10.320951870391763</v>
          </cell>
          <cell r="V2988">
            <v>1.3933226225396823E-2</v>
          </cell>
          <cell r="AA2988">
            <v>49.69659</v>
          </cell>
          <cell r="AB2988">
            <v>31.686579999999999</v>
          </cell>
          <cell r="AC2988">
            <v>0.83757979999999999</v>
          </cell>
          <cell r="AD2988">
            <v>2.4373572180000003</v>
          </cell>
          <cell r="AE2988">
            <v>5.687189</v>
          </cell>
          <cell r="AF2988">
            <v>11.59526</v>
          </cell>
        </row>
        <row r="2989">
          <cell r="A2989" t="str">
            <v>PENGEMBANGAN LAPANGAN GAJAH BESAR2. Middle Value</v>
          </cell>
          <cell r="B2989" t="str">
            <v>Gas</v>
          </cell>
          <cell r="C2989" t="str">
            <v>2. Middle Value</v>
          </cell>
          <cell r="D2989" t="str">
            <v>PENGEMBANGAN LAPANGAN GAJAH BESAR</v>
          </cell>
          <cell r="E2989" t="str">
            <v>PERTAMINA EP</v>
          </cell>
          <cell r="F2989" t="str">
            <v>E6. Further Development</v>
          </cell>
          <cell r="G2989" t="str">
            <v>PT PERTAMINA EP</v>
          </cell>
          <cell r="H2989">
            <v>2.91</v>
          </cell>
          <cell r="Q2989">
            <v>0.30056070000000001</v>
          </cell>
          <cell r="R2989">
            <v>57.953090000000003</v>
          </cell>
          <cell r="S2989">
            <v>0.70339629999999997</v>
          </cell>
          <cell r="T2989">
            <v>0.84238550000000001</v>
          </cell>
          <cell r="U2989">
            <v>10.320951870391763</v>
          </cell>
          <cell r="V2989">
            <v>1.3933226225396823E-2</v>
          </cell>
          <cell r="AA2989">
            <v>49.69659</v>
          </cell>
          <cell r="AB2989">
            <v>31.686579999999999</v>
          </cell>
          <cell r="AC2989">
            <v>0.83757979999999999</v>
          </cell>
          <cell r="AD2989">
            <v>2.4373572180000003</v>
          </cell>
          <cell r="AE2989">
            <v>5.687189</v>
          </cell>
          <cell r="AF2989">
            <v>11.59526</v>
          </cell>
        </row>
        <row r="2990">
          <cell r="A2990" t="str">
            <v>PENGEMBANGAN LAPANGAN GAJAH BESAR3. High Value</v>
          </cell>
          <cell r="B2990" t="str">
            <v>Gas</v>
          </cell>
          <cell r="C2990" t="str">
            <v>3. High Value</v>
          </cell>
          <cell r="D2990" t="str">
            <v>PENGEMBANGAN LAPANGAN GAJAH BESAR</v>
          </cell>
          <cell r="E2990" t="str">
            <v>PERTAMINA EP</v>
          </cell>
          <cell r="F2990" t="str">
            <v>E6. Further Development</v>
          </cell>
          <cell r="G2990" t="str">
            <v>PT PERTAMINA EP</v>
          </cell>
          <cell r="H2990">
            <v>2.91</v>
          </cell>
          <cell r="Q2990">
            <v>0.30056070000000001</v>
          </cell>
          <cell r="R2990">
            <v>57.953090000000003</v>
          </cell>
          <cell r="S2990">
            <v>0.70339629999999997</v>
          </cell>
          <cell r="T2990">
            <v>0.84238550000000001</v>
          </cell>
          <cell r="U2990">
            <v>10.320951870391763</v>
          </cell>
          <cell r="V2990">
            <v>1.3933226225396823E-2</v>
          </cell>
          <cell r="AA2990">
            <v>49.69659</v>
          </cell>
          <cell r="AB2990">
            <v>31.686579999999999</v>
          </cell>
          <cell r="AC2990">
            <v>0.83757979999999999</v>
          </cell>
          <cell r="AD2990">
            <v>2.4373572180000003</v>
          </cell>
          <cell r="AE2990">
            <v>5.687189</v>
          </cell>
          <cell r="AF2990">
            <v>11.59526</v>
          </cell>
        </row>
        <row r="2991">
          <cell r="A2991" t="str">
            <v>PENGEMBANGAN LAPANGAN KUANG SELATAN1. Low Value</v>
          </cell>
          <cell r="B2991" t="str">
            <v>Gas</v>
          </cell>
          <cell r="C2991" t="str">
            <v>1. Low Value</v>
          </cell>
          <cell r="D2991" t="str">
            <v>PENGEMBANGAN LAPANGAN KUANG SELATAN</v>
          </cell>
          <cell r="E2991" t="str">
            <v>PERTAMINA EP</v>
          </cell>
          <cell r="F2991" t="str">
            <v>E3. Justified for Development</v>
          </cell>
          <cell r="G2991" t="str">
            <v>PT PERTAMINA EP</v>
          </cell>
          <cell r="H2991">
            <v>99.6</v>
          </cell>
          <cell r="Q2991">
            <v>0.29437639999999998</v>
          </cell>
          <cell r="R2991">
            <v>51.912700000000001</v>
          </cell>
          <cell r="S2991">
            <v>0.63289980000000001</v>
          </cell>
          <cell r="T2991">
            <v>0.84501139999999997</v>
          </cell>
          <cell r="U2991">
            <v>8.172861394203057</v>
          </cell>
          <cell r="V2991">
            <v>1.1033316320456867E-2</v>
          </cell>
          <cell r="AA2991">
            <v>50.032330000000002</v>
          </cell>
          <cell r="AB2991">
            <v>74.342079999999996</v>
          </cell>
          <cell r="AC2991">
            <v>0.74966940000000004</v>
          </cell>
          <cell r="AD2991">
            <v>74.667072239999996</v>
          </cell>
          <cell r="AE2991">
            <v>12.89786</v>
          </cell>
          <cell r="AF2991">
            <v>17.768709999999999</v>
          </cell>
        </row>
        <row r="2992">
          <cell r="A2992" t="str">
            <v>PENGEMBANGAN LAPANGAN KUANG SELATAN2. Middle Value</v>
          </cell>
          <cell r="B2992" t="str">
            <v>Gas</v>
          </cell>
          <cell r="C2992" t="str">
            <v>2. Middle Value</v>
          </cell>
          <cell r="D2992" t="str">
            <v>PENGEMBANGAN LAPANGAN KUANG SELATAN</v>
          </cell>
          <cell r="E2992" t="str">
            <v>PERTAMINA EP</v>
          </cell>
          <cell r="F2992" t="str">
            <v>E3. Justified for Development</v>
          </cell>
          <cell r="G2992" t="str">
            <v>PT PERTAMINA EP</v>
          </cell>
          <cell r="H2992">
            <v>99.6</v>
          </cell>
          <cell r="Q2992">
            <v>0.29437639999999998</v>
          </cell>
          <cell r="R2992">
            <v>51.912700000000001</v>
          </cell>
          <cell r="S2992">
            <v>0.63289980000000001</v>
          </cell>
          <cell r="T2992">
            <v>0.84501139999999997</v>
          </cell>
          <cell r="U2992">
            <v>8.172861394203057</v>
          </cell>
          <cell r="V2992">
            <v>1.1033316320456867E-2</v>
          </cell>
          <cell r="AA2992">
            <v>50.032330000000002</v>
          </cell>
          <cell r="AB2992">
            <v>74.342079999999996</v>
          </cell>
          <cell r="AC2992">
            <v>0.74966940000000004</v>
          </cell>
          <cell r="AD2992">
            <v>74.667072239999996</v>
          </cell>
          <cell r="AE2992">
            <v>12.89786</v>
          </cell>
          <cell r="AF2992">
            <v>17.768709999999999</v>
          </cell>
        </row>
        <row r="2993">
          <cell r="A2993" t="str">
            <v>PENGEMBANGAN LAPANGAN KUANG SELATAN3. High Value</v>
          </cell>
          <cell r="B2993" t="str">
            <v>Gas</v>
          </cell>
          <cell r="C2993" t="str">
            <v>3. High Value</v>
          </cell>
          <cell r="D2993" t="str">
            <v>PENGEMBANGAN LAPANGAN KUANG SELATAN</v>
          </cell>
          <cell r="E2993" t="str">
            <v>PERTAMINA EP</v>
          </cell>
          <cell r="F2993" t="str">
            <v>E3. Justified for Development</v>
          </cell>
          <cell r="G2993" t="str">
            <v>PT PERTAMINA EP</v>
          </cell>
          <cell r="H2993">
            <v>99.6</v>
          </cell>
          <cell r="Q2993">
            <v>0.29437639999999998</v>
          </cell>
          <cell r="R2993">
            <v>51.912700000000001</v>
          </cell>
          <cell r="S2993">
            <v>0.63289980000000001</v>
          </cell>
          <cell r="T2993">
            <v>0.84501139999999997</v>
          </cell>
          <cell r="U2993">
            <v>8.172861394203057</v>
          </cell>
          <cell r="V2993">
            <v>1.1033316320456867E-2</v>
          </cell>
          <cell r="AA2993">
            <v>50.032330000000002</v>
          </cell>
          <cell r="AB2993">
            <v>74.342079999999996</v>
          </cell>
          <cell r="AC2993">
            <v>0.74966940000000004</v>
          </cell>
          <cell r="AD2993">
            <v>74.667072239999996</v>
          </cell>
          <cell r="AE2993">
            <v>12.89786</v>
          </cell>
          <cell r="AF2993">
            <v>17.768709999999999</v>
          </cell>
        </row>
        <row r="2994">
          <cell r="A2994" t="str">
            <v>PENGEMBANGAN LAPANGAN GANDARIA - POD1. Low Value</v>
          </cell>
          <cell r="B2994" t="str">
            <v>Gas</v>
          </cell>
          <cell r="C2994" t="str">
            <v>1. Low Value</v>
          </cell>
          <cell r="D2994" t="str">
            <v>PENGEMBANGAN LAPANGAN GANDARIA - POD</v>
          </cell>
          <cell r="E2994" t="str">
            <v>PERTAMINA EP</v>
          </cell>
          <cell r="F2994" t="str">
            <v>E3. Justified for Development</v>
          </cell>
          <cell r="G2994" t="str">
            <v>PT PERTAMINA EP</v>
          </cell>
          <cell r="H2994">
            <v>0.4</v>
          </cell>
          <cell r="Q2994">
            <v>0.25004680000000001</v>
          </cell>
          <cell r="R2994">
            <v>105.80200000000001</v>
          </cell>
          <cell r="S2994">
            <v>0.86440349999999999</v>
          </cell>
          <cell r="T2994">
            <v>0.91229519999999997</v>
          </cell>
          <cell r="U2994">
            <v>20.862535316730877</v>
          </cell>
          <cell r="V2994">
            <v>2.8164303821359486E-2</v>
          </cell>
          <cell r="AA2994">
            <v>45.274540000000002</v>
          </cell>
          <cell r="AB2994">
            <v>11.675990000000001</v>
          </cell>
          <cell r="AC2994">
            <v>0.74397219999999997</v>
          </cell>
          <cell r="AD2994">
            <v>0.29758888</v>
          </cell>
          <cell r="AE2994">
            <v>11.81053</v>
          </cell>
          <cell r="AF2994">
            <v>11.646000000000001</v>
          </cell>
        </row>
        <row r="2995">
          <cell r="A2995" t="str">
            <v>PENGEMBANGAN LAPANGAN GANDARIA - POD2. Middle Value</v>
          </cell>
          <cell r="B2995" t="str">
            <v>Gas</v>
          </cell>
          <cell r="C2995" t="str">
            <v>2. Middle Value</v>
          </cell>
          <cell r="D2995" t="str">
            <v>PENGEMBANGAN LAPANGAN GANDARIA - POD</v>
          </cell>
          <cell r="E2995" t="str">
            <v>PERTAMINA EP</v>
          </cell>
          <cell r="F2995" t="str">
            <v>E3. Justified for Development</v>
          </cell>
          <cell r="G2995" t="str">
            <v>PT PERTAMINA EP</v>
          </cell>
          <cell r="H2995">
            <v>0.5</v>
          </cell>
          <cell r="Q2995">
            <v>0.25004680000000001</v>
          </cell>
          <cell r="R2995">
            <v>105.80200000000001</v>
          </cell>
          <cell r="S2995">
            <v>0.86440349999999999</v>
          </cell>
          <cell r="T2995">
            <v>0.91229519999999997</v>
          </cell>
          <cell r="U2995">
            <v>20.862535316730877</v>
          </cell>
          <cell r="V2995">
            <v>2.8164303821359486E-2</v>
          </cell>
          <cell r="AA2995">
            <v>45.274540000000002</v>
          </cell>
          <cell r="AB2995">
            <v>11.675990000000001</v>
          </cell>
          <cell r="AC2995">
            <v>0.74397219999999997</v>
          </cell>
          <cell r="AD2995">
            <v>0.37198609999999999</v>
          </cell>
          <cell r="AE2995">
            <v>11.81053</v>
          </cell>
          <cell r="AF2995">
            <v>11.646000000000001</v>
          </cell>
        </row>
        <row r="2996">
          <cell r="A2996" t="str">
            <v>PENGEMBANGAN LAPANGAN GANDARIA - POD3. High Value</v>
          </cell>
          <cell r="B2996" t="str">
            <v>Gas</v>
          </cell>
          <cell r="C2996" t="str">
            <v>3. High Value</v>
          </cell>
          <cell r="D2996" t="str">
            <v>PENGEMBANGAN LAPANGAN GANDARIA - POD</v>
          </cell>
          <cell r="E2996" t="str">
            <v>PERTAMINA EP</v>
          </cell>
          <cell r="F2996" t="str">
            <v>E3. Justified for Development</v>
          </cell>
          <cell r="G2996" t="str">
            <v>PT PERTAMINA EP</v>
          </cell>
          <cell r="H2996">
            <v>0.5</v>
          </cell>
          <cell r="Q2996">
            <v>0.25004680000000001</v>
          </cell>
          <cell r="R2996">
            <v>105.80200000000001</v>
          </cell>
          <cell r="S2996">
            <v>0.86440349999999999</v>
          </cell>
          <cell r="T2996">
            <v>0.91229519999999997</v>
          </cell>
          <cell r="U2996">
            <v>20.862535316730877</v>
          </cell>
          <cell r="V2996">
            <v>2.8164303821359486E-2</v>
          </cell>
          <cell r="AA2996">
            <v>45.274540000000002</v>
          </cell>
          <cell r="AB2996">
            <v>11.675990000000001</v>
          </cell>
          <cell r="AC2996">
            <v>0.74397219999999997</v>
          </cell>
          <cell r="AD2996">
            <v>0.37198609999999999</v>
          </cell>
          <cell r="AE2996">
            <v>11.81053</v>
          </cell>
          <cell r="AF2996">
            <v>11.646000000000001</v>
          </cell>
        </row>
        <row r="2997">
          <cell r="A2997" t="str">
            <v>PENGEMBANGAN LAPANGAN PRABUMENANG1. Low Value</v>
          </cell>
          <cell r="B2997" t="str">
            <v>Gas</v>
          </cell>
          <cell r="C2997" t="str">
            <v>1. Low Value</v>
          </cell>
          <cell r="D2997" t="str">
            <v>PENGEMBANGAN LAPANGAN PRABUMENANG</v>
          </cell>
          <cell r="E2997" t="str">
            <v>PERTAMINA EP</v>
          </cell>
          <cell r="F2997" t="str">
            <v>E3. Justified for Development</v>
          </cell>
          <cell r="G2997" t="str">
            <v>PT PERTAMINA EP</v>
          </cell>
          <cell r="H2997">
            <v>72.900000000000006</v>
          </cell>
          <cell r="Q2997">
            <v>0.28693160000000001</v>
          </cell>
          <cell r="R2997">
            <v>2736.0160000000001</v>
          </cell>
          <cell r="S2997">
            <v>0.6294729</v>
          </cell>
          <cell r="T2997">
            <v>0.83410309999999999</v>
          </cell>
          <cell r="U2997">
            <v>412.18652105127376</v>
          </cell>
          <cell r="V2997">
            <v>0.55644945514591293</v>
          </cell>
          <cell r="AA2997">
            <v>34.50609</v>
          </cell>
          <cell r="AB2997">
            <v>274.88600000000002</v>
          </cell>
          <cell r="AC2997">
            <v>0.61765700000000001</v>
          </cell>
          <cell r="AD2997">
            <v>45.027195300000002</v>
          </cell>
          <cell r="AE2997">
            <v>3.8199740000000002</v>
          </cell>
          <cell r="AF2997">
            <v>208.66550000000001</v>
          </cell>
        </row>
        <row r="2998">
          <cell r="A2998" t="str">
            <v>PENGEMBANGAN LAPANGAN PRABUMENANG2. Middle Value</v>
          </cell>
          <cell r="B2998" t="str">
            <v>Gas</v>
          </cell>
          <cell r="C2998" t="str">
            <v>2. Middle Value</v>
          </cell>
          <cell r="D2998" t="str">
            <v>PENGEMBANGAN LAPANGAN PRABUMENANG</v>
          </cell>
          <cell r="E2998" t="str">
            <v>PERTAMINA EP</v>
          </cell>
          <cell r="F2998" t="str">
            <v>E3. Justified for Development</v>
          </cell>
          <cell r="G2998" t="str">
            <v>PT PERTAMINA EP</v>
          </cell>
          <cell r="H2998">
            <v>72.900000000000006</v>
          </cell>
          <cell r="Q2998">
            <v>0.28693160000000001</v>
          </cell>
          <cell r="R2998">
            <v>2736.0160000000001</v>
          </cell>
          <cell r="S2998">
            <v>0.6294729</v>
          </cell>
          <cell r="T2998">
            <v>0.83410309999999999</v>
          </cell>
          <cell r="U2998">
            <v>412.18652105127376</v>
          </cell>
          <cell r="V2998">
            <v>0.55644945514591293</v>
          </cell>
          <cell r="AA2998">
            <v>34.50609</v>
          </cell>
          <cell r="AB2998">
            <v>274.88600000000002</v>
          </cell>
          <cell r="AC2998">
            <v>0.61765700000000001</v>
          </cell>
          <cell r="AD2998">
            <v>45.027195300000002</v>
          </cell>
          <cell r="AE2998">
            <v>3.8199740000000002</v>
          </cell>
          <cell r="AF2998">
            <v>208.66550000000001</v>
          </cell>
        </row>
        <row r="2999">
          <cell r="A2999" t="str">
            <v>PENGEMBANGAN LAPANGAN PRABUMENANG3. High Value</v>
          </cell>
          <cell r="B2999" t="str">
            <v>Gas</v>
          </cell>
          <cell r="C2999" t="str">
            <v>3. High Value</v>
          </cell>
          <cell r="D2999" t="str">
            <v>PENGEMBANGAN LAPANGAN PRABUMENANG</v>
          </cell>
          <cell r="E2999" t="str">
            <v>PERTAMINA EP</v>
          </cell>
          <cell r="F2999" t="str">
            <v>E3. Justified for Development</v>
          </cell>
          <cell r="G2999" t="str">
            <v>PT PERTAMINA EP</v>
          </cell>
          <cell r="H2999">
            <v>72.900000000000006</v>
          </cell>
          <cell r="Q2999">
            <v>0.28693160000000001</v>
          </cell>
          <cell r="R2999">
            <v>2736.0160000000001</v>
          </cell>
          <cell r="S2999">
            <v>0.6294729</v>
          </cell>
          <cell r="T2999">
            <v>0.83410309999999999</v>
          </cell>
          <cell r="U2999">
            <v>412.18652105127376</v>
          </cell>
          <cell r="V2999">
            <v>0.55644945514591293</v>
          </cell>
          <cell r="AA2999">
            <v>34.50609</v>
          </cell>
          <cell r="AB2999">
            <v>274.88600000000002</v>
          </cell>
          <cell r="AC2999">
            <v>0.61765700000000001</v>
          </cell>
          <cell r="AD2999">
            <v>45.027195300000002</v>
          </cell>
          <cell r="AE2999">
            <v>3.8199740000000002</v>
          </cell>
          <cell r="AF2999">
            <v>208.66550000000001</v>
          </cell>
        </row>
        <row r="3000">
          <cell r="A3000" t="str">
            <v>ABF NIRU-BELIMBING - BASE1. Low Value</v>
          </cell>
          <cell r="B3000" t="str">
            <v>Oil-Gas</v>
          </cell>
          <cell r="C3000" t="str">
            <v>1. Low Value</v>
          </cell>
          <cell r="D3000" t="str">
            <v>ABF NIRU-BELIMBING - BASE</v>
          </cell>
          <cell r="E3000" t="str">
            <v>PERTAMINA EP</v>
          </cell>
          <cell r="F3000" t="str">
            <v>X0. Development Pending</v>
          </cell>
          <cell r="G3000" t="str">
            <v>PT PERTAMINA EP</v>
          </cell>
          <cell r="H3000">
            <v>39.630000000000003</v>
          </cell>
          <cell r="Q3000">
            <v>0.27363660000000001</v>
          </cell>
          <cell r="R3000">
            <v>151.16849999999999</v>
          </cell>
          <cell r="S3000">
            <v>0.62362320000000004</v>
          </cell>
          <cell r="T3000">
            <v>0.83652159999999998</v>
          </cell>
          <cell r="U3000">
            <v>21.579178733920688</v>
          </cell>
          <cell r="V3000">
            <v>2.9131768351766996E-2</v>
          </cell>
          <cell r="AA3000">
            <v>21.973549999999999</v>
          </cell>
          <cell r="AB3000">
            <v>2.6111300000000002</v>
          </cell>
          <cell r="AC3000">
            <v>0.27305360000000001</v>
          </cell>
          <cell r="AD3000">
            <v>10.821114168000001</v>
          </cell>
          <cell r="AE3000">
            <v>13.94369</v>
          </cell>
          <cell r="AF3000">
            <v>26.766570000000002</v>
          </cell>
        </row>
        <row r="3001">
          <cell r="A3001" t="str">
            <v>ABF NIRU-BELIMBING - BASE2. Middle Value</v>
          </cell>
          <cell r="B3001" t="str">
            <v>Oil-Gas</v>
          </cell>
          <cell r="C3001" t="str">
            <v>2. Middle Value</v>
          </cell>
          <cell r="D3001" t="str">
            <v>ABF NIRU-BELIMBING - BASE</v>
          </cell>
          <cell r="E3001" t="str">
            <v>PERTAMINA EP</v>
          </cell>
          <cell r="F3001" t="str">
            <v>X0. Development Pending</v>
          </cell>
          <cell r="G3001" t="str">
            <v>PT PERTAMINA EP</v>
          </cell>
          <cell r="H3001">
            <v>287.529</v>
          </cell>
          <cell r="Q3001">
            <v>0.27363660000000001</v>
          </cell>
          <cell r="R3001">
            <v>151.16849999999999</v>
          </cell>
          <cell r="S3001">
            <v>0.62362320000000004</v>
          </cell>
          <cell r="T3001">
            <v>0.83652159999999998</v>
          </cell>
          <cell r="U3001">
            <v>21.579178733920688</v>
          </cell>
          <cell r="V3001">
            <v>2.9131768351766996E-2</v>
          </cell>
          <cell r="AA3001">
            <v>21.973549999999999</v>
          </cell>
          <cell r="AB3001">
            <v>2.6111300000000002</v>
          </cell>
          <cell r="AC3001">
            <v>0.27305360000000001</v>
          </cell>
          <cell r="AD3001">
            <v>78.510828554400007</v>
          </cell>
          <cell r="AE3001">
            <v>13.94369</v>
          </cell>
          <cell r="AF3001">
            <v>26.766570000000002</v>
          </cell>
        </row>
        <row r="3002">
          <cell r="A3002" t="str">
            <v>ABF NIRU-BELIMBING - BASE3. High Value</v>
          </cell>
          <cell r="B3002" t="str">
            <v>Oil-Gas</v>
          </cell>
          <cell r="C3002" t="str">
            <v>3. High Value</v>
          </cell>
          <cell r="D3002" t="str">
            <v>ABF NIRU-BELIMBING - BASE</v>
          </cell>
          <cell r="E3002" t="str">
            <v>PERTAMINA EP</v>
          </cell>
          <cell r="F3002" t="str">
            <v>X0. Development Pending</v>
          </cell>
          <cell r="G3002" t="str">
            <v>PT PERTAMINA EP</v>
          </cell>
          <cell r="H3002">
            <v>420.82400000000001</v>
          </cell>
          <cell r="Q3002">
            <v>0.27363660000000001</v>
          </cell>
          <cell r="R3002">
            <v>151.16849999999999</v>
          </cell>
          <cell r="S3002">
            <v>0.62362320000000004</v>
          </cell>
          <cell r="T3002">
            <v>0.83652159999999998</v>
          </cell>
          <cell r="U3002">
            <v>21.579178733920688</v>
          </cell>
          <cell r="V3002">
            <v>2.9131768351766996E-2</v>
          </cell>
          <cell r="AA3002">
            <v>21.973549999999999</v>
          </cell>
          <cell r="AB3002">
            <v>2.6111300000000002</v>
          </cell>
          <cell r="AC3002">
            <v>0.27305360000000001</v>
          </cell>
          <cell r="AD3002">
            <v>114.90750816640001</v>
          </cell>
          <cell r="AE3002">
            <v>13.94369</v>
          </cell>
          <cell r="AF3002">
            <v>26.766570000000002</v>
          </cell>
        </row>
        <row r="3003">
          <cell r="A3003" t="str">
            <v>EAST PEGADEN (EPD)-1 - BASE1. Low Value</v>
          </cell>
          <cell r="B3003" t="str">
            <v>Oil-Gas</v>
          </cell>
          <cell r="C3003" t="str">
            <v>1. Low Value</v>
          </cell>
          <cell r="D3003" t="str">
            <v>EAST PEGADEN (EPD)-1 - BASE</v>
          </cell>
          <cell r="E3003" t="str">
            <v>PERTAMINA EP</v>
          </cell>
          <cell r="F3003" t="str">
            <v>X1. Discovery under Evaluation</v>
          </cell>
          <cell r="G3003" t="str">
            <v>PT PERTAMINA EP</v>
          </cell>
          <cell r="H3003">
            <v>90.75</v>
          </cell>
          <cell r="Q3003">
            <v>0.29922599999999999</v>
          </cell>
          <cell r="R3003">
            <v>165.29939999999999</v>
          </cell>
          <cell r="S3003">
            <v>0.70198939999999999</v>
          </cell>
          <cell r="T3003">
            <v>0.84238550000000001</v>
          </cell>
          <cell r="U3003">
            <v>29.249068615720439</v>
          </cell>
          <cell r="V3003">
            <v>3.9486075995965091E-2</v>
          </cell>
          <cell r="AA3003">
            <v>35.266159999999999</v>
          </cell>
          <cell r="AB3003">
            <v>122.8955</v>
          </cell>
          <cell r="AC3003">
            <v>0.30367759999999999</v>
          </cell>
          <cell r="AD3003">
            <v>27.558742199999998</v>
          </cell>
          <cell r="AE3003">
            <v>3.468159</v>
          </cell>
          <cell r="AF3003">
            <v>59.480960000000003</v>
          </cell>
        </row>
        <row r="3004">
          <cell r="A3004" t="str">
            <v>EAST PEGADEN (EPD)-1 - BASE2. Middle Value</v>
          </cell>
          <cell r="B3004" t="str">
            <v>Oil-Gas</v>
          </cell>
          <cell r="C3004" t="str">
            <v>2. Middle Value</v>
          </cell>
          <cell r="D3004" t="str">
            <v>EAST PEGADEN (EPD)-1 - BASE</v>
          </cell>
          <cell r="E3004" t="str">
            <v>PERTAMINA EP</v>
          </cell>
          <cell r="F3004" t="str">
            <v>X1. Discovery under Evaluation</v>
          </cell>
          <cell r="G3004" t="str">
            <v>PT PERTAMINA EP</v>
          </cell>
          <cell r="H3004">
            <v>204.65</v>
          </cell>
          <cell r="Q3004">
            <v>0.29922599999999999</v>
          </cell>
          <cell r="R3004">
            <v>165.29939999999999</v>
          </cell>
          <cell r="S3004">
            <v>0.70198939999999999</v>
          </cell>
          <cell r="T3004">
            <v>0.84238550000000001</v>
          </cell>
          <cell r="U3004">
            <v>29.249068615720439</v>
          </cell>
          <cell r="V3004">
            <v>3.9486075995965091E-2</v>
          </cell>
          <cell r="AA3004">
            <v>35.266159999999999</v>
          </cell>
          <cell r="AB3004">
            <v>122.8955</v>
          </cell>
          <cell r="AC3004">
            <v>0.30367759999999999</v>
          </cell>
          <cell r="AD3004">
            <v>62.147620840000002</v>
          </cell>
          <cell r="AE3004">
            <v>3.468159</v>
          </cell>
          <cell r="AF3004">
            <v>59.480960000000003</v>
          </cell>
        </row>
        <row r="3005">
          <cell r="A3005" t="str">
            <v>EAST PEGADEN (EPD)-1 - BASE3. High Value</v>
          </cell>
          <cell r="B3005" t="str">
            <v>Oil-Gas</v>
          </cell>
          <cell r="C3005" t="str">
            <v>3. High Value</v>
          </cell>
          <cell r="D3005" t="str">
            <v>EAST PEGADEN (EPD)-1 - BASE</v>
          </cell>
          <cell r="E3005" t="str">
            <v>PERTAMINA EP</v>
          </cell>
          <cell r="F3005" t="str">
            <v>X1. Discovery under Evaluation</v>
          </cell>
          <cell r="G3005" t="str">
            <v>PT PERTAMINA EP</v>
          </cell>
          <cell r="H3005">
            <v>488.2</v>
          </cell>
          <cell r="Q3005">
            <v>0.29922599999999999</v>
          </cell>
          <cell r="R3005">
            <v>165.29939999999999</v>
          </cell>
          <cell r="S3005">
            <v>0.70198939999999999</v>
          </cell>
          <cell r="T3005">
            <v>0.84238550000000001</v>
          </cell>
          <cell r="U3005">
            <v>29.249068615720439</v>
          </cell>
          <cell r="V3005">
            <v>3.9486075995965091E-2</v>
          </cell>
          <cell r="AA3005">
            <v>35.266159999999999</v>
          </cell>
          <cell r="AB3005">
            <v>122.8955</v>
          </cell>
          <cell r="AC3005">
            <v>0.30367759999999999</v>
          </cell>
          <cell r="AD3005">
            <v>148.25540432</v>
          </cell>
          <cell r="AE3005">
            <v>3.468159</v>
          </cell>
          <cell r="AF3005">
            <v>59.480960000000003</v>
          </cell>
        </row>
        <row r="3006">
          <cell r="A3006" t="str">
            <v>PONDOK MAKMUR-14 - BASE1. Low Value</v>
          </cell>
          <cell r="B3006" t="str">
            <v>Oil-Gas</v>
          </cell>
          <cell r="C3006" t="str">
            <v>1. Low Value</v>
          </cell>
          <cell r="D3006" t="str">
            <v>PONDOK MAKMUR-14 - BASE</v>
          </cell>
          <cell r="E3006" t="str">
            <v>PERTAMINA EP</v>
          </cell>
          <cell r="F3006" t="str">
            <v>X0. Development Pending</v>
          </cell>
          <cell r="G3006" t="str">
            <v>PT PERTAMINA EP</v>
          </cell>
          <cell r="H3006">
            <v>12.698</v>
          </cell>
          <cell r="Q3006">
            <v>0.34181139999999999</v>
          </cell>
          <cell r="R3006">
            <v>126.3486</v>
          </cell>
          <cell r="S3006">
            <v>0.6991754</v>
          </cell>
          <cell r="T3006">
            <v>0.77466740000000001</v>
          </cell>
          <cell r="U3006">
            <v>23.39151748632878</v>
          </cell>
          <cell r="V3006">
            <v>3.1578415342418731E-2</v>
          </cell>
          <cell r="AA3006">
            <v>22.026260000000001</v>
          </cell>
          <cell r="AB3006">
            <v>0.14035829999999999</v>
          </cell>
          <cell r="AC3006">
            <v>0.65897669999999997</v>
          </cell>
          <cell r="AD3006">
            <v>8.3676861365999997</v>
          </cell>
          <cell r="AE3006">
            <v>10.85436</v>
          </cell>
          <cell r="AF3006">
            <v>1.1502939999999999</v>
          </cell>
        </row>
        <row r="3007">
          <cell r="A3007" t="str">
            <v>PONDOK MAKMUR-14 - BASE2. Middle Value</v>
          </cell>
          <cell r="B3007" t="str">
            <v>Oil-Gas</v>
          </cell>
          <cell r="C3007" t="str">
            <v>2. Middle Value</v>
          </cell>
          <cell r="D3007" t="str">
            <v>PONDOK MAKMUR-14 - BASE</v>
          </cell>
          <cell r="E3007" t="str">
            <v>PERTAMINA EP</v>
          </cell>
          <cell r="F3007" t="str">
            <v>X0. Development Pending</v>
          </cell>
          <cell r="G3007" t="str">
            <v>PT PERTAMINA EP</v>
          </cell>
          <cell r="H3007">
            <v>13.486000000000001</v>
          </cell>
          <cell r="Q3007">
            <v>0.34181139999999999</v>
          </cell>
          <cell r="R3007">
            <v>126.3486</v>
          </cell>
          <cell r="S3007">
            <v>0.6991754</v>
          </cell>
          <cell r="T3007">
            <v>0.77466740000000001</v>
          </cell>
          <cell r="U3007">
            <v>23.39151748632878</v>
          </cell>
          <cell r="V3007">
            <v>3.1578415342418731E-2</v>
          </cell>
          <cell r="AA3007">
            <v>22.026260000000001</v>
          </cell>
          <cell r="AB3007">
            <v>0.14035829999999999</v>
          </cell>
          <cell r="AC3007">
            <v>0.65897669999999997</v>
          </cell>
          <cell r="AD3007">
            <v>8.8869597761999994</v>
          </cell>
          <cell r="AE3007">
            <v>10.85436</v>
          </cell>
          <cell r="AF3007">
            <v>1.1502939999999999</v>
          </cell>
        </row>
        <row r="3008">
          <cell r="A3008" t="str">
            <v>PONDOK MAKMUR-14 - BASE3. High Value</v>
          </cell>
          <cell r="B3008" t="str">
            <v>Oil-Gas</v>
          </cell>
          <cell r="C3008" t="str">
            <v>3. High Value</v>
          </cell>
          <cell r="D3008" t="str">
            <v>PONDOK MAKMUR-14 - BASE</v>
          </cell>
          <cell r="E3008" t="str">
            <v>PERTAMINA EP</v>
          </cell>
          <cell r="F3008" t="str">
            <v>X0. Development Pending</v>
          </cell>
          <cell r="G3008" t="str">
            <v>PT PERTAMINA EP</v>
          </cell>
          <cell r="H3008">
            <v>13.486000000000001</v>
          </cell>
          <cell r="Q3008">
            <v>0.34181139999999999</v>
          </cell>
          <cell r="R3008">
            <v>126.3486</v>
          </cell>
          <cell r="S3008">
            <v>0.6991754</v>
          </cell>
          <cell r="T3008">
            <v>0.77466740000000001</v>
          </cell>
          <cell r="U3008">
            <v>23.39151748632878</v>
          </cell>
          <cell r="V3008">
            <v>3.1578415342418731E-2</v>
          </cell>
          <cell r="AA3008">
            <v>22.026260000000001</v>
          </cell>
          <cell r="AB3008">
            <v>0.14035829999999999</v>
          </cell>
          <cell r="AC3008">
            <v>0.65897669999999997</v>
          </cell>
          <cell r="AD3008">
            <v>8.8869597761999994</v>
          </cell>
          <cell r="AE3008">
            <v>10.85436</v>
          </cell>
          <cell r="AF3008">
            <v>1.1502939999999999</v>
          </cell>
        </row>
        <row r="3009">
          <cell r="A3009" t="str">
            <v>PENGEMBANGAN LAPANGAN HAURGEULIS1. Low Value</v>
          </cell>
          <cell r="B3009" t="str">
            <v>Gas</v>
          </cell>
          <cell r="C3009" t="str">
            <v>1. Low Value</v>
          </cell>
          <cell r="D3009" t="str">
            <v>PENGEMBANGAN LAPANGAN HAURGEULIS</v>
          </cell>
          <cell r="E3009" t="str">
            <v>PERTAMINA EP</v>
          </cell>
          <cell r="F3009" t="str">
            <v>E6. Further Development</v>
          </cell>
          <cell r="G3009" t="str">
            <v>PT PERTAMINA EP</v>
          </cell>
          <cell r="H3009">
            <v>123.15</v>
          </cell>
          <cell r="Q3009">
            <v>0.28576299999999999</v>
          </cell>
          <cell r="R3009">
            <v>150.22919999999999</v>
          </cell>
          <cell r="S3009">
            <v>0.60942209999999997</v>
          </cell>
          <cell r="T3009">
            <v>0.84561249999999999</v>
          </cell>
          <cell r="U3009">
            <v>22.123301837072766</v>
          </cell>
          <cell r="V3009">
            <v>2.986633144109134E-2</v>
          </cell>
          <cell r="AA3009">
            <v>38.62679</v>
          </cell>
          <cell r="AB3009">
            <v>31.538350000000001</v>
          </cell>
          <cell r="AC3009">
            <v>0.2866437</v>
          </cell>
          <cell r="AD3009">
            <v>35.300171655</v>
          </cell>
          <cell r="AE3009">
            <v>9.1030200000000008</v>
          </cell>
          <cell r="AF3009">
            <v>48.411839999999998</v>
          </cell>
        </row>
        <row r="3010">
          <cell r="A3010" t="str">
            <v>PENGEMBANGAN LAPANGAN HAURGEULIS2. Middle Value</v>
          </cell>
          <cell r="B3010" t="str">
            <v>Oil-Gas</v>
          </cell>
          <cell r="C3010" t="str">
            <v>2. Middle Value</v>
          </cell>
          <cell r="D3010" t="str">
            <v>PENGEMBANGAN LAPANGAN HAURGEULIS</v>
          </cell>
          <cell r="E3010" t="str">
            <v>PERTAMINA EP</v>
          </cell>
          <cell r="F3010" t="str">
            <v>E6. Further Development</v>
          </cell>
          <cell r="G3010" t="str">
            <v>PT PERTAMINA EP</v>
          </cell>
          <cell r="H3010">
            <v>123.15</v>
          </cell>
          <cell r="Q3010">
            <v>0.28576299999999999</v>
          </cell>
          <cell r="R3010">
            <v>150.22919999999999</v>
          </cell>
          <cell r="S3010">
            <v>0.60942209999999997</v>
          </cell>
          <cell r="T3010">
            <v>0.84561249999999999</v>
          </cell>
          <cell r="U3010">
            <v>22.123301837072766</v>
          </cell>
          <cell r="V3010">
            <v>2.986633144109134E-2</v>
          </cell>
          <cell r="AA3010">
            <v>38.62679</v>
          </cell>
          <cell r="AB3010">
            <v>31.538350000000001</v>
          </cell>
          <cell r="AC3010">
            <v>0.2866437</v>
          </cell>
          <cell r="AD3010">
            <v>35.300171655</v>
          </cell>
          <cell r="AE3010">
            <v>9.1030200000000008</v>
          </cell>
          <cell r="AF3010">
            <v>48.411839999999998</v>
          </cell>
        </row>
        <row r="3011">
          <cell r="A3011" t="str">
            <v>PENGEMBANGAN LAPANGAN HAURGEULIS3. High Value</v>
          </cell>
          <cell r="B3011" t="str">
            <v>Oil-Gas</v>
          </cell>
          <cell r="C3011" t="str">
            <v>3. High Value</v>
          </cell>
          <cell r="D3011" t="str">
            <v>PENGEMBANGAN LAPANGAN HAURGEULIS</v>
          </cell>
          <cell r="E3011" t="str">
            <v>PERTAMINA EP</v>
          </cell>
          <cell r="F3011" t="str">
            <v>E6. Further Development</v>
          </cell>
          <cell r="G3011" t="str">
            <v>PT PERTAMINA EP</v>
          </cell>
          <cell r="H3011">
            <v>123.15</v>
          </cell>
          <cell r="Q3011">
            <v>0.28576299999999999</v>
          </cell>
          <cell r="R3011">
            <v>150.22919999999999</v>
          </cell>
          <cell r="S3011">
            <v>0.60942209999999997</v>
          </cell>
          <cell r="T3011">
            <v>0.84561249999999999</v>
          </cell>
          <cell r="U3011">
            <v>22.123301837072766</v>
          </cell>
          <cell r="V3011">
            <v>2.986633144109134E-2</v>
          </cell>
          <cell r="AA3011">
            <v>38.62679</v>
          </cell>
          <cell r="AB3011">
            <v>31.538350000000001</v>
          </cell>
          <cell r="AC3011">
            <v>0.2866437</v>
          </cell>
          <cell r="AD3011">
            <v>35.300171655</v>
          </cell>
          <cell r="AE3011">
            <v>9.1030200000000008</v>
          </cell>
          <cell r="AF3011">
            <v>48.411839999999998</v>
          </cell>
        </row>
        <row r="3012">
          <cell r="A3012" t="str">
            <v>AKASIA PRIMA (AKP)-1 - BASE1. Low Value</v>
          </cell>
          <cell r="B3012" t="str">
            <v>Oil-Gas</v>
          </cell>
          <cell r="C3012" t="str">
            <v>1. Low Value</v>
          </cell>
          <cell r="D3012" t="str">
            <v>AKASIA PRIMA (AKP)-1 - BASE</v>
          </cell>
          <cell r="E3012" t="str">
            <v>PERTAMINA EP</v>
          </cell>
          <cell r="F3012" t="str">
            <v>X1. Discovery under Evaluation</v>
          </cell>
          <cell r="G3012" t="str">
            <v>PT PERTAMINA EP</v>
          </cell>
          <cell r="H3012">
            <v>11.44</v>
          </cell>
          <cell r="Q3012">
            <v>0.2983034</v>
          </cell>
          <cell r="R3012">
            <v>80.441249999999997</v>
          </cell>
          <cell r="S3012">
            <v>0.63820390000000005</v>
          </cell>
          <cell r="T3012">
            <v>0.84238550000000001</v>
          </cell>
          <cell r="U3012">
            <v>12.90052398397817</v>
          </cell>
          <cell r="V3012">
            <v>1.7415633882623904E-2</v>
          </cell>
          <cell r="AA3012">
            <v>22.168880000000001</v>
          </cell>
          <cell r="AB3012">
            <v>209.0891</v>
          </cell>
          <cell r="AC3012">
            <v>0.35894559999999998</v>
          </cell>
          <cell r="AD3012">
            <v>4.1063376639999998</v>
          </cell>
          <cell r="AE3012">
            <v>8.0891760000000001</v>
          </cell>
          <cell r="AF3012">
            <v>1176.2349999999999</v>
          </cell>
        </row>
        <row r="3013">
          <cell r="A3013" t="str">
            <v>AKASIA PRIMA (AKP)-1 - BASE2. Middle Value</v>
          </cell>
          <cell r="B3013" t="str">
            <v>Oil-Gas</v>
          </cell>
          <cell r="C3013" t="str">
            <v>2. Middle Value</v>
          </cell>
          <cell r="D3013" t="str">
            <v>AKASIA PRIMA (AKP)-1 - BASE</v>
          </cell>
          <cell r="E3013" t="str">
            <v>PERTAMINA EP</v>
          </cell>
          <cell r="F3013" t="str">
            <v>X1. Discovery under Evaluation</v>
          </cell>
          <cell r="G3013" t="str">
            <v>PT PERTAMINA EP</v>
          </cell>
          <cell r="H3013">
            <v>94.08</v>
          </cell>
          <cell r="Q3013">
            <v>0.2983034</v>
          </cell>
          <cell r="R3013">
            <v>80.441249999999997</v>
          </cell>
          <cell r="S3013">
            <v>0.63820390000000005</v>
          </cell>
          <cell r="T3013">
            <v>0.84238550000000001</v>
          </cell>
          <cell r="U3013">
            <v>12.90052398397817</v>
          </cell>
          <cell r="V3013">
            <v>1.7415633882623904E-2</v>
          </cell>
          <cell r="AA3013">
            <v>22.168880000000001</v>
          </cell>
          <cell r="AB3013">
            <v>209.0891</v>
          </cell>
          <cell r="AC3013">
            <v>0.35894559999999998</v>
          </cell>
          <cell r="AD3013">
            <v>33.769602047999996</v>
          </cell>
          <cell r="AE3013">
            <v>8.0891760000000001</v>
          </cell>
          <cell r="AF3013">
            <v>1176.2349999999999</v>
          </cell>
        </row>
        <row r="3014">
          <cell r="A3014" t="str">
            <v>AKASIA PRIMA (AKP)-1 - BASE3. High Value</v>
          </cell>
          <cell r="B3014" t="str">
            <v>Oil-Gas</v>
          </cell>
          <cell r="C3014" t="str">
            <v>3. High Value</v>
          </cell>
          <cell r="D3014" t="str">
            <v>AKASIA PRIMA (AKP)-1 - BASE</v>
          </cell>
          <cell r="E3014" t="str">
            <v>PERTAMINA EP</v>
          </cell>
          <cell r="F3014" t="str">
            <v>X1. Discovery under Evaluation</v>
          </cell>
          <cell r="G3014" t="str">
            <v>PT PERTAMINA EP</v>
          </cell>
          <cell r="H3014">
            <v>113.74</v>
          </cell>
          <cell r="Q3014">
            <v>0.2983034</v>
          </cell>
          <cell r="R3014">
            <v>80.441249999999997</v>
          </cell>
          <cell r="S3014">
            <v>0.63820390000000005</v>
          </cell>
          <cell r="T3014">
            <v>0.84238550000000001</v>
          </cell>
          <cell r="U3014">
            <v>12.90052398397817</v>
          </cell>
          <cell r="V3014">
            <v>1.7415633882623904E-2</v>
          </cell>
          <cell r="AA3014">
            <v>22.168880000000001</v>
          </cell>
          <cell r="AB3014">
            <v>209.0891</v>
          </cell>
          <cell r="AC3014">
            <v>0.35894559999999998</v>
          </cell>
          <cell r="AD3014">
            <v>40.826472543999998</v>
          </cell>
          <cell r="AE3014">
            <v>8.0891760000000001</v>
          </cell>
          <cell r="AF3014">
            <v>1176.2349999999999</v>
          </cell>
        </row>
        <row r="3015">
          <cell r="A3015" t="str">
            <v>PENGEMBANGAN LAPANGAN PONDOK TENGAH1. Low Value</v>
          </cell>
          <cell r="B3015" t="str">
            <v>Oil-Gas</v>
          </cell>
          <cell r="C3015" t="str">
            <v>1. Low Value</v>
          </cell>
          <cell r="D3015" t="str">
            <v>PENGEMBANGAN LAPANGAN PONDOK TENGAH</v>
          </cell>
          <cell r="E3015" t="str">
            <v>PERTAMINA EP</v>
          </cell>
          <cell r="F3015" t="str">
            <v>E3. Justified for Development</v>
          </cell>
          <cell r="G3015" t="str">
            <v>PT PERTAMINA EP</v>
          </cell>
          <cell r="H3015">
            <v>2.46</v>
          </cell>
          <cell r="I3015">
            <v>0.66600000000000004</v>
          </cell>
          <cell r="J3015">
            <v>0.27073170731707319</v>
          </cell>
          <cell r="Q3015">
            <v>0.35161720000000002</v>
          </cell>
          <cell r="R3015">
            <v>884.4135</v>
          </cell>
          <cell r="S3015">
            <v>0.62785630000000003</v>
          </cell>
          <cell r="T3015">
            <v>0.77466740000000001</v>
          </cell>
          <cell r="U3015">
            <v>151.25195991200357</v>
          </cell>
          <cell r="V3015">
            <v>0.204189284181654</v>
          </cell>
          <cell r="AA3015">
            <v>19.317599999999999</v>
          </cell>
          <cell r="AB3015">
            <v>3.995476</v>
          </cell>
          <cell r="AC3015">
            <v>0.2709145</v>
          </cell>
          <cell r="AD3015">
            <v>0.66644966999999999</v>
          </cell>
          <cell r="AE3015">
            <v>1.3362510000000001</v>
          </cell>
          <cell r="AF3015">
            <v>8.6430100000000003</v>
          </cell>
        </row>
        <row r="3016">
          <cell r="A3016" t="str">
            <v>PENGEMBANGAN LAPANGAN PONDOK TENGAH2. Middle Value</v>
          </cell>
          <cell r="B3016" t="str">
            <v>Oil-Gas</v>
          </cell>
          <cell r="C3016" t="str">
            <v>2. Middle Value</v>
          </cell>
          <cell r="D3016" t="str">
            <v>PENGEMBANGAN LAPANGAN PONDOK TENGAH</v>
          </cell>
          <cell r="E3016" t="str">
            <v>PERTAMINA EP</v>
          </cell>
          <cell r="F3016" t="str">
            <v>E3. Justified for Development</v>
          </cell>
          <cell r="G3016" t="str">
            <v>PT PERTAMINA EP</v>
          </cell>
          <cell r="H3016">
            <v>2.46</v>
          </cell>
          <cell r="I3016">
            <v>0.66600000000000004</v>
          </cell>
          <cell r="J3016">
            <v>0.27073170731707319</v>
          </cell>
          <cell r="Q3016">
            <v>0.35161720000000002</v>
          </cell>
          <cell r="R3016">
            <v>884.4135</v>
          </cell>
          <cell r="S3016">
            <v>0.62785630000000003</v>
          </cell>
          <cell r="T3016">
            <v>0.77466740000000001</v>
          </cell>
          <cell r="U3016">
            <v>151.25195991200357</v>
          </cell>
          <cell r="V3016">
            <v>0.204189284181654</v>
          </cell>
          <cell r="AA3016">
            <v>19.317599999999999</v>
          </cell>
          <cell r="AB3016">
            <v>3.995476</v>
          </cell>
          <cell r="AC3016">
            <v>0.2709145</v>
          </cell>
          <cell r="AD3016">
            <v>0.66644966999999999</v>
          </cell>
          <cell r="AE3016">
            <v>1.3362510000000001</v>
          </cell>
          <cell r="AF3016">
            <v>8.6430100000000003</v>
          </cell>
        </row>
        <row r="3017">
          <cell r="A3017" t="str">
            <v>PENGEMBANGAN LAPANGAN PONDOK TENGAH3. High Value</v>
          </cell>
          <cell r="B3017" t="str">
            <v>Oil-Gas</v>
          </cell>
          <cell r="C3017" t="str">
            <v>3. High Value</v>
          </cell>
          <cell r="D3017" t="str">
            <v>PENGEMBANGAN LAPANGAN PONDOK TENGAH</v>
          </cell>
          <cell r="E3017" t="str">
            <v>PERTAMINA EP</v>
          </cell>
          <cell r="F3017" t="str">
            <v>E3. Justified for Development</v>
          </cell>
          <cell r="G3017" t="str">
            <v>PT PERTAMINA EP</v>
          </cell>
          <cell r="H3017">
            <v>2.46</v>
          </cell>
          <cell r="I3017">
            <v>0.66600000000000004</v>
          </cell>
          <cell r="J3017">
            <v>0.27073170731707319</v>
          </cell>
          <cell r="Q3017">
            <v>0.35161720000000002</v>
          </cell>
          <cell r="R3017">
            <v>884.4135</v>
          </cell>
          <cell r="S3017">
            <v>0.62785630000000003</v>
          </cell>
          <cell r="T3017">
            <v>0.77466740000000001</v>
          </cell>
          <cell r="U3017">
            <v>151.25195991200357</v>
          </cell>
          <cell r="V3017">
            <v>0.204189284181654</v>
          </cell>
          <cell r="AA3017">
            <v>19.317599999999999</v>
          </cell>
          <cell r="AB3017">
            <v>3.995476</v>
          </cell>
          <cell r="AC3017">
            <v>0.2709145</v>
          </cell>
          <cell r="AD3017">
            <v>0.66644966999999999</v>
          </cell>
          <cell r="AE3017">
            <v>1.3362510000000001</v>
          </cell>
          <cell r="AF3017">
            <v>8.6430100000000003</v>
          </cell>
        </row>
        <row r="3018">
          <cell r="A3018" t="str">
            <v>PENGEMBANGAN LAPANGAN SUKATANI1. Low Value</v>
          </cell>
          <cell r="B3018" t="str">
            <v>Gas</v>
          </cell>
          <cell r="C3018" t="str">
            <v>1. Low Value</v>
          </cell>
          <cell r="D3018" t="str">
            <v>PENGEMBANGAN LAPANGAN SUKATANI</v>
          </cell>
          <cell r="E3018" t="str">
            <v>PERTAMINA EP</v>
          </cell>
          <cell r="F3018" t="str">
            <v>E6. Further Development</v>
          </cell>
          <cell r="G3018" t="str">
            <v>PT PERTAMINA EP</v>
          </cell>
          <cell r="H3018">
            <v>28.468</v>
          </cell>
          <cell r="Q3018">
            <v>0.27167019999999997</v>
          </cell>
          <cell r="R3018">
            <v>229.12129999999999</v>
          </cell>
          <cell r="S3018">
            <v>0.62022250000000001</v>
          </cell>
          <cell r="T3018">
            <v>0.86130700000000004</v>
          </cell>
          <cell r="U3018">
            <v>33.251631679161271</v>
          </cell>
          <cell r="V3018">
            <v>4.4889513328554995E-2</v>
          </cell>
          <cell r="AA3018">
            <v>124.57299999999999</v>
          </cell>
          <cell r="AB3018">
            <v>166.75620000000001</v>
          </cell>
          <cell r="AC3018">
            <v>0.77179660000000005</v>
          </cell>
          <cell r="AD3018">
            <v>21.971505608800001</v>
          </cell>
          <cell r="AE3018">
            <v>26.958919999999999</v>
          </cell>
          <cell r="AF3018">
            <v>199.55869999999999</v>
          </cell>
        </row>
        <row r="3019">
          <cell r="A3019" t="str">
            <v>PENGEMBANGAN LAPANGAN SUKATANI2. Middle Value</v>
          </cell>
          <cell r="B3019" t="str">
            <v>Gas</v>
          </cell>
          <cell r="C3019" t="str">
            <v>2. Middle Value</v>
          </cell>
          <cell r="D3019" t="str">
            <v>PENGEMBANGAN LAPANGAN SUKATANI</v>
          </cell>
          <cell r="E3019" t="str">
            <v>PERTAMINA EP</v>
          </cell>
          <cell r="F3019" t="str">
            <v>E6. Further Development</v>
          </cell>
          <cell r="G3019" t="str">
            <v>PT PERTAMINA EP</v>
          </cell>
          <cell r="H3019">
            <v>28.468</v>
          </cell>
          <cell r="Q3019">
            <v>0.27167019999999997</v>
          </cell>
          <cell r="R3019">
            <v>229.12129999999999</v>
          </cell>
          <cell r="S3019">
            <v>0.62022250000000001</v>
          </cell>
          <cell r="T3019">
            <v>0.86130700000000004</v>
          </cell>
          <cell r="U3019">
            <v>33.251631679161271</v>
          </cell>
          <cell r="V3019">
            <v>4.4889513328554995E-2</v>
          </cell>
          <cell r="AA3019">
            <v>124.57299999999999</v>
          </cell>
          <cell r="AB3019">
            <v>166.75620000000001</v>
          </cell>
          <cell r="AC3019">
            <v>0.77179660000000005</v>
          </cell>
          <cell r="AD3019">
            <v>21.971505608800001</v>
          </cell>
          <cell r="AE3019">
            <v>26.958919999999999</v>
          </cell>
          <cell r="AF3019">
            <v>199.55869999999999</v>
          </cell>
        </row>
        <row r="3020">
          <cell r="A3020" t="str">
            <v>PENGEMBANGAN LAPANGAN SUKATANI3. High Value</v>
          </cell>
          <cell r="B3020" t="str">
            <v>Gas</v>
          </cell>
          <cell r="C3020" t="str">
            <v>3. High Value</v>
          </cell>
          <cell r="D3020" t="str">
            <v>PENGEMBANGAN LAPANGAN SUKATANI</v>
          </cell>
          <cell r="E3020" t="str">
            <v>PERTAMINA EP</v>
          </cell>
          <cell r="F3020" t="str">
            <v>E6. Further Development</v>
          </cell>
          <cell r="G3020" t="str">
            <v>PT PERTAMINA EP</v>
          </cell>
          <cell r="H3020">
            <v>28.468</v>
          </cell>
          <cell r="Q3020">
            <v>0.27167019999999997</v>
          </cell>
          <cell r="R3020">
            <v>229.12129999999999</v>
          </cell>
          <cell r="S3020">
            <v>0.62022250000000001</v>
          </cell>
          <cell r="T3020">
            <v>0.86130700000000004</v>
          </cell>
          <cell r="U3020">
            <v>33.251631679161271</v>
          </cell>
          <cell r="V3020">
            <v>4.4889513328554995E-2</v>
          </cell>
          <cell r="AA3020">
            <v>124.57299999999999</v>
          </cell>
          <cell r="AB3020">
            <v>166.75620000000001</v>
          </cell>
          <cell r="AC3020">
            <v>0.77179660000000005</v>
          </cell>
          <cell r="AD3020">
            <v>21.971505608800001</v>
          </cell>
          <cell r="AE3020">
            <v>26.958919999999999</v>
          </cell>
          <cell r="AF3020">
            <v>199.55869999999999</v>
          </cell>
        </row>
        <row r="3021">
          <cell r="A3021" t="str">
            <v>PENGEMBANGAN LAPANGAN PASIRJADI NAIK1. Low Value</v>
          </cell>
          <cell r="B3021" t="str">
            <v>Gas</v>
          </cell>
          <cell r="C3021" t="str">
            <v>1. Low Value</v>
          </cell>
          <cell r="D3021" t="str">
            <v>PENGEMBANGAN LAPANGAN PASIRJADI NAIK</v>
          </cell>
          <cell r="E3021" t="str">
            <v>PERTAMINA EP</v>
          </cell>
          <cell r="F3021" t="str">
            <v>E6. Further Development</v>
          </cell>
          <cell r="G3021" t="str">
            <v>PT PERTAMINA EP</v>
          </cell>
          <cell r="H3021">
            <v>3.9529999999999998</v>
          </cell>
          <cell r="Q3021">
            <v>0.31686999999999999</v>
          </cell>
          <cell r="R3021">
            <v>160.48609999999999</v>
          </cell>
          <cell r="S3021">
            <v>0.66660920000000001</v>
          </cell>
          <cell r="T3021">
            <v>0.84944779999999998</v>
          </cell>
          <cell r="U3021">
            <v>28.795627454306832</v>
          </cell>
          <cell r="V3021">
            <v>3.8873933011362383E-2</v>
          </cell>
          <cell r="AA3021">
            <v>48.401139999999998</v>
          </cell>
          <cell r="AB3021">
            <v>11.522869999999999</v>
          </cell>
          <cell r="AC3021">
            <v>0.70878989999999997</v>
          </cell>
          <cell r="AD3021">
            <v>2.8018464746999996</v>
          </cell>
          <cell r="AE3021">
            <v>4.443206</v>
          </cell>
          <cell r="AF3021">
            <v>15.67032</v>
          </cell>
        </row>
        <row r="3022">
          <cell r="A3022" t="str">
            <v>PENGEMBANGAN LAPANGAN PASIRJADI NAIK2. Middle Value</v>
          </cell>
          <cell r="B3022" t="str">
            <v>Gas</v>
          </cell>
          <cell r="C3022" t="str">
            <v>2. Middle Value</v>
          </cell>
          <cell r="D3022" t="str">
            <v>PENGEMBANGAN LAPANGAN PASIRJADI NAIK</v>
          </cell>
          <cell r="E3022" t="str">
            <v>PERTAMINA EP</v>
          </cell>
          <cell r="F3022" t="str">
            <v>E6. Further Development</v>
          </cell>
          <cell r="G3022" t="str">
            <v>PT PERTAMINA EP</v>
          </cell>
          <cell r="H3022">
            <v>3.9529999999999998</v>
          </cell>
          <cell r="Q3022">
            <v>0.31686999999999999</v>
          </cell>
          <cell r="R3022">
            <v>160.48609999999999</v>
          </cell>
          <cell r="S3022">
            <v>0.66660920000000001</v>
          </cell>
          <cell r="T3022">
            <v>0.84944779999999998</v>
          </cell>
          <cell r="U3022">
            <v>28.795627454306832</v>
          </cell>
          <cell r="V3022">
            <v>3.8873933011362383E-2</v>
          </cell>
          <cell r="AA3022">
            <v>48.401139999999998</v>
          </cell>
          <cell r="AB3022">
            <v>11.522869999999999</v>
          </cell>
          <cell r="AC3022">
            <v>0.70878989999999997</v>
          </cell>
          <cell r="AD3022">
            <v>2.8018464746999996</v>
          </cell>
          <cell r="AE3022">
            <v>4.443206</v>
          </cell>
          <cell r="AF3022">
            <v>15.67032</v>
          </cell>
        </row>
        <row r="3023">
          <cell r="A3023" t="str">
            <v>PENGEMBANGAN LAPANGAN PASIRJADI NAIK3. High Value</v>
          </cell>
          <cell r="B3023" t="str">
            <v>Gas</v>
          </cell>
          <cell r="C3023" t="str">
            <v>3. High Value</v>
          </cell>
          <cell r="D3023" t="str">
            <v>PENGEMBANGAN LAPANGAN PASIRJADI NAIK</v>
          </cell>
          <cell r="E3023" t="str">
            <v>PERTAMINA EP</v>
          </cell>
          <cell r="F3023" t="str">
            <v>E6. Further Development</v>
          </cell>
          <cell r="G3023" t="str">
            <v>PT PERTAMINA EP</v>
          </cell>
          <cell r="H3023">
            <v>3.9529999999999998</v>
          </cell>
          <cell r="Q3023">
            <v>0.31686999999999999</v>
          </cell>
          <cell r="R3023">
            <v>160.48609999999999</v>
          </cell>
          <cell r="S3023">
            <v>0.66660920000000001</v>
          </cell>
          <cell r="T3023">
            <v>0.84944779999999998</v>
          </cell>
          <cell r="U3023">
            <v>28.795627454306832</v>
          </cell>
          <cell r="V3023">
            <v>3.8873933011362383E-2</v>
          </cell>
          <cell r="AA3023">
            <v>48.401139999999998</v>
          </cell>
          <cell r="AB3023">
            <v>11.522869999999999</v>
          </cell>
          <cell r="AC3023">
            <v>0.70878989999999997</v>
          </cell>
          <cell r="AD3023">
            <v>2.8018464746999996</v>
          </cell>
          <cell r="AE3023">
            <v>4.443206</v>
          </cell>
          <cell r="AF3023">
            <v>15.67032</v>
          </cell>
        </row>
        <row r="3024">
          <cell r="A3024" t="str">
            <v>WEST GANTAR - BASE1. Low Value</v>
          </cell>
          <cell r="B3024" t="str">
            <v>Oil-Gas</v>
          </cell>
          <cell r="C3024" t="str">
            <v>1. Low Value</v>
          </cell>
          <cell r="D3024" t="str">
            <v>WEST GANTAR - BASE</v>
          </cell>
          <cell r="E3024" t="str">
            <v>PERTAMINA EP</v>
          </cell>
          <cell r="F3024" t="str">
            <v>X0. Development Pending</v>
          </cell>
          <cell r="G3024" t="str">
            <v>PT PERTAMINA EP</v>
          </cell>
          <cell r="H3024">
            <v>13.84</v>
          </cell>
          <cell r="Q3024">
            <v>0.288408</v>
          </cell>
          <cell r="R3024">
            <v>83.476640000000003</v>
          </cell>
          <cell r="S3024">
            <v>0.7396817</v>
          </cell>
          <cell r="T3024">
            <v>0.84501139999999997</v>
          </cell>
          <cell r="U3024">
            <v>15.048031969334346</v>
          </cell>
          <cell r="V3024">
            <v>2.0314757428258459E-2</v>
          </cell>
          <cell r="AA3024">
            <v>39.803069999999998</v>
          </cell>
          <cell r="AB3024">
            <v>4.8769400000000003</v>
          </cell>
          <cell r="AC3024">
            <v>0.35361389999999998</v>
          </cell>
          <cell r="AD3024">
            <v>4.8940163759999997</v>
          </cell>
          <cell r="AE3024">
            <v>42.34666</v>
          </cell>
          <cell r="AF3024">
            <v>6.7346159999999999</v>
          </cell>
        </row>
        <row r="3025">
          <cell r="A3025" t="str">
            <v>WEST GANTAR - BASE2. Middle Value</v>
          </cell>
          <cell r="B3025" t="str">
            <v>Oil-Gas</v>
          </cell>
          <cell r="C3025" t="str">
            <v>2. Middle Value</v>
          </cell>
          <cell r="D3025" t="str">
            <v>WEST GANTAR - BASE</v>
          </cell>
          <cell r="E3025" t="str">
            <v>PERTAMINA EP</v>
          </cell>
          <cell r="F3025" t="str">
            <v>X0. Development Pending</v>
          </cell>
          <cell r="G3025" t="str">
            <v>PT PERTAMINA EP</v>
          </cell>
          <cell r="H3025">
            <v>32.28</v>
          </cell>
          <cell r="Q3025">
            <v>0.288408</v>
          </cell>
          <cell r="R3025">
            <v>83.476640000000003</v>
          </cell>
          <cell r="S3025">
            <v>0.7396817</v>
          </cell>
          <cell r="T3025">
            <v>0.84501139999999997</v>
          </cell>
          <cell r="U3025">
            <v>15.048031969334346</v>
          </cell>
          <cell r="V3025">
            <v>2.0314757428258459E-2</v>
          </cell>
          <cell r="AA3025">
            <v>39.803069999999998</v>
          </cell>
          <cell r="AB3025">
            <v>4.8769400000000003</v>
          </cell>
          <cell r="AC3025">
            <v>0.35361389999999998</v>
          </cell>
          <cell r="AD3025">
            <v>11.414656691999999</v>
          </cell>
          <cell r="AE3025">
            <v>42.34666</v>
          </cell>
          <cell r="AF3025">
            <v>6.7346159999999999</v>
          </cell>
        </row>
        <row r="3026">
          <cell r="A3026" t="str">
            <v>WEST GANTAR - BASE3. High Value</v>
          </cell>
          <cell r="B3026" t="str">
            <v>Oil-Gas</v>
          </cell>
          <cell r="C3026" t="str">
            <v>3. High Value</v>
          </cell>
          <cell r="D3026" t="str">
            <v>WEST GANTAR - BASE</v>
          </cell>
          <cell r="E3026" t="str">
            <v>PERTAMINA EP</v>
          </cell>
          <cell r="F3026" t="str">
            <v>X0. Development Pending</v>
          </cell>
          <cell r="G3026" t="str">
            <v>PT PERTAMINA EP</v>
          </cell>
          <cell r="H3026">
            <v>55.89</v>
          </cell>
          <cell r="Q3026">
            <v>0.288408</v>
          </cell>
          <cell r="R3026">
            <v>83.476640000000003</v>
          </cell>
          <cell r="S3026">
            <v>0.7396817</v>
          </cell>
          <cell r="T3026">
            <v>0.84501139999999997</v>
          </cell>
          <cell r="U3026">
            <v>15.048031969334346</v>
          </cell>
          <cell r="V3026">
            <v>2.0314757428258459E-2</v>
          </cell>
          <cell r="AA3026">
            <v>39.803069999999998</v>
          </cell>
          <cell r="AB3026">
            <v>4.8769400000000003</v>
          </cell>
          <cell r="AC3026">
            <v>0.35361389999999998</v>
          </cell>
          <cell r="AD3026">
            <v>19.763480870999999</v>
          </cell>
          <cell r="AE3026">
            <v>42.34666</v>
          </cell>
          <cell r="AF3026">
            <v>6.7346159999999999</v>
          </cell>
        </row>
        <row r="3027">
          <cell r="A3027" t="str">
            <v>PENGEMBANGAN LAPANGAN PONDOK MULIA1. Low Value</v>
          </cell>
          <cell r="B3027" t="str">
            <v>Gas</v>
          </cell>
          <cell r="C3027" t="str">
            <v>1. Low Value</v>
          </cell>
          <cell r="D3027" t="str">
            <v>PENGEMBANGAN LAPANGAN PONDOK MULIA</v>
          </cell>
          <cell r="E3027" t="str">
            <v>PERTAMINA EP</v>
          </cell>
          <cell r="F3027" t="str">
            <v>E3. Justified for Development</v>
          </cell>
          <cell r="G3027" t="str">
            <v>PT PERTAMINA EP</v>
          </cell>
          <cell r="H3027">
            <v>2.698</v>
          </cell>
          <cell r="Q3027">
            <v>0.3255516</v>
          </cell>
          <cell r="R3027">
            <v>325.2355</v>
          </cell>
          <cell r="S3027">
            <v>0.6991754</v>
          </cell>
          <cell r="T3027">
            <v>0.77762149999999997</v>
          </cell>
          <cell r="U3027">
            <v>57.566811671747885</v>
          </cell>
          <cell r="V3027">
            <v>7.7714867792211859E-2</v>
          </cell>
          <cell r="AA3027">
            <v>49.69659</v>
          </cell>
          <cell r="AB3027">
            <v>6.9995989999999999</v>
          </cell>
          <cell r="AC3027">
            <v>0.83442320000000003</v>
          </cell>
          <cell r="AD3027">
            <v>2.2512737936000002</v>
          </cell>
          <cell r="AE3027">
            <v>10.905760000000001</v>
          </cell>
          <cell r="AF3027">
            <v>6.2731310000000002</v>
          </cell>
        </row>
        <row r="3028">
          <cell r="A3028" t="str">
            <v>PENGEMBANGAN LAPANGAN PONDOK MULIA2. Middle Value</v>
          </cell>
          <cell r="B3028" t="str">
            <v>Gas</v>
          </cell>
          <cell r="C3028" t="str">
            <v>2. Middle Value</v>
          </cell>
          <cell r="D3028" t="str">
            <v>PENGEMBANGAN LAPANGAN PONDOK MULIA</v>
          </cell>
          <cell r="E3028" t="str">
            <v>PERTAMINA EP</v>
          </cell>
          <cell r="F3028" t="str">
            <v>E3. Justified for Development</v>
          </cell>
          <cell r="G3028" t="str">
            <v>PT PERTAMINA EP</v>
          </cell>
          <cell r="H3028">
            <v>7.69</v>
          </cell>
          <cell r="Q3028">
            <v>0.3255516</v>
          </cell>
          <cell r="R3028">
            <v>325.2355</v>
          </cell>
          <cell r="S3028">
            <v>0.6991754</v>
          </cell>
          <cell r="T3028">
            <v>0.77762149999999997</v>
          </cell>
          <cell r="U3028">
            <v>57.566811671747885</v>
          </cell>
          <cell r="V3028">
            <v>7.7714867792211859E-2</v>
          </cell>
          <cell r="AA3028">
            <v>49.69659</v>
          </cell>
          <cell r="AB3028">
            <v>6.9995989999999999</v>
          </cell>
          <cell r="AC3028">
            <v>0.83442320000000003</v>
          </cell>
          <cell r="AD3028">
            <v>6.4167144080000007</v>
          </cell>
          <cell r="AE3028">
            <v>10.905760000000001</v>
          </cell>
          <cell r="AF3028">
            <v>6.2731310000000002</v>
          </cell>
        </row>
        <row r="3029">
          <cell r="A3029" t="str">
            <v>PENGEMBANGAN LAPANGAN PONDOK MULIA3. High Value</v>
          </cell>
          <cell r="B3029" t="str">
            <v>Gas</v>
          </cell>
          <cell r="C3029" t="str">
            <v>3. High Value</v>
          </cell>
          <cell r="D3029" t="str">
            <v>PENGEMBANGAN LAPANGAN PONDOK MULIA</v>
          </cell>
          <cell r="E3029" t="str">
            <v>PERTAMINA EP</v>
          </cell>
          <cell r="F3029" t="str">
            <v>E3. Justified for Development</v>
          </cell>
          <cell r="G3029" t="str">
            <v>PT PERTAMINA EP</v>
          </cell>
          <cell r="H3029">
            <v>30.622</v>
          </cell>
          <cell r="Q3029">
            <v>0.3255516</v>
          </cell>
          <cell r="R3029">
            <v>325.2355</v>
          </cell>
          <cell r="S3029">
            <v>0.6991754</v>
          </cell>
          <cell r="T3029">
            <v>0.77762149999999997</v>
          </cell>
          <cell r="U3029">
            <v>57.566811671747885</v>
          </cell>
          <cell r="V3029">
            <v>7.7714867792211859E-2</v>
          </cell>
          <cell r="AA3029">
            <v>49.69659</v>
          </cell>
          <cell r="AB3029">
            <v>6.9995989999999999</v>
          </cell>
          <cell r="AC3029">
            <v>0.83442320000000003</v>
          </cell>
          <cell r="AD3029">
            <v>25.551707230400002</v>
          </cell>
          <cell r="AE3029">
            <v>10.905760000000001</v>
          </cell>
          <cell r="AF3029">
            <v>6.2731310000000002</v>
          </cell>
        </row>
        <row r="3030">
          <cell r="A3030" t="str">
            <v>KAYU MERAH - BASE1. Low Value</v>
          </cell>
          <cell r="B3030" t="str">
            <v>Gas</v>
          </cell>
          <cell r="C3030" t="str">
            <v>1. Low Value</v>
          </cell>
          <cell r="D3030" t="str">
            <v>KAYU MERAH - BASE</v>
          </cell>
          <cell r="E3030" t="str">
            <v>PERTAMINA EP</v>
          </cell>
          <cell r="F3030" t="str">
            <v>E0. On Production</v>
          </cell>
          <cell r="G3030" t="str">
            <v>PT PERTAMINA EP</v>
          </cell>
          <cell r="H3030">
            <v>5.0549999999999997</v>
          </cell>
          <cell r="Q3030">
            <v>0.35512549999999998</v>
          </cell>
          <cell r="R3030">
            <v>67.912080000000003</v>
          </cell>
          <cell r="S3030">
            <v>0.62785630000000003</v>
          </cell>
          <cell r="T3030">
            <v>0.77466740000000001</v>
          </cell>
          <cell r="U3030">
            <v>11.730173259502346</v>
          </cell>
          <cell r="V3030">
            <v>1.5835667072202207E-2</v>
          </cell>
          <cell r="AA3030">
            <v>90.399420000000006</v>
          </cell>
          <cell r="AB3030">
            <v>10.32817</v>
          </cell>
          <cell r="AC3030">
            <v>0.68165500000000001</v>
          </cell>
          <cell r="AD3030">
            <v>3.4457660249999997</v>
          </cell>
          <cell r="AE3030">
            <v>2.1747390000000002</v>
          </cell>
          <cell r="AF3030">
            <v>129.5675</v>
          </cell>
        </row>
        <row r="3031">
          <cell r="A3031" t="str">
            <v>KAYU MERAH - BASE2. Middle Value</v>
          </cell>
          <cell r="B3031" t="str">
            <v>Gas</v>
          </cell>
          <cell r="C3031" t="str">
            <v>2. Middle Value</v>
          </cell>
          <cell r="D3031" t="str">
            <v>KAYU MERAH - BASE</v>
          </cell>
          <cell r="E3031" t="str">
            <v>PERTAMINA EP</v>
          </cell>
          <cell r="F3031" t="str">
            <v>E0. On Production</v>
          </cell>
          <cell r="G3031" t="str">
            <v>PT PERTAMINA EP</v>
          </cell>
          <cell r="H3031">
            <v>5.0549999999999997</v>
          </cell>
          <cell r="Q3031">
            <v>0.35512549999999998</v>
          </cell>
          <cell r="R3031">
            <v>67.912080000000003</v>
          </cell>
          <cell r="S3031">
            <v>0.62785630000000003</v>
          </cell>
          <cell r="T3031">
            <v>0.77466740000000001</v>
          </cell>
          <cell r="U3031">
            <v>11.730173259502346</v>
          </cell>
          <cell r="V3031">
            <v>1.5835667072202207E-2</v>
          </cell>
          <cell r="AA3031">
            <v>90.399420000000006</v>
          </cell>
          <cell r="AB3031">
            <v>10.32817</v>
          </cell>
          <cell r="AC3031">
            <v>0.68165500000000001</v>
          </cell>
          <cell r="AD3031">
            <v>3.4457660249999997</v>
          </cell>
          <cell r="AE3031">
            <v>2.1747390000000002</v>
          </cell>
          <cell r="AF3031">
            <v>129.5675</v>
          </cell>
        </row>
        <row r="3032">
          <cell r="A3032" t="str">
            <v>KAYU MERAH - BASE3. High Value</v>
          </cell>
          <cell r="B3032" t="str">
            <v>Gas</v>
          </cell>
          <cell r="C3032" t="str">
            <v>3. High Value</v>
          </cell>
          <cell r="D3032" t="str">
            <v>KAYU MERAH - BASE</v>
          </cell>
          <cell r="E3032" t="str">
            <v>PERTAMINA EP</v>
          </cell>
          <cell r="F3032" t="str">
            <v>E0. On Production</v>
          </cell>
          <cell r="G3032" t="str">
            <v>PT PERTAMINA EP</v>
          </cell>
          <cell r="H3032">
            <v>5.0549999999999997</v>
          </cell>
          <cell r="Q3032">
            <v>0.35512549999999998</v>
          </cell>
          <cell r="R3032">
            <v>67.912080000000003</v>
          </cell>
          <cell r="S3032">
            <v>0.62785630000000003</v>
          </cell>
          <cell r="T3032">
            <v>0.77466740000000001</v>
          </cell>
          <cell r="U3032">
            <v>11.730173259502346</v>
          </cell>
          <cell r="V3032">
            <v>1.5835667072202207E-2</v>
          </cell>
          <cell r="AA3032">
            <v>90.399420000000006</v>
          </cell>
          <cell r="AB3032">
            <v>10.32817</v>
          </cell>
          <cell r="AC3032">
            <v>0.68165500000000001</v>
          </cell>
          <cell r="AD3032">
            <v>3.4457660249999997</v>
          </cell>
          <cell r="AE3032">
            <v>2.1747390000000002</v>
          </cell>
          <cell r="AF3032">
            <v>129.5675</v>
          </cell>
        </row>
        <row r="3033">
          <cell r="A3033" t="str">
            <v>PENGEMBANGAN LAPANGAN GALIAN1. Low Value</v>
          </cell>
          <cell r="B3033" t="str">
            <v>Gas</v>
          </cell>
          <cell r="C3033" t="str">
            <v>1. Low Value</v>
          </cell>
          <cell r="D3033" t="str">
            <v>PENGEMBANGAN LAPANGAN GALIAN</v>
          </cell>
          <cell r="E3033" t="str">
            <v>PERTAMINA EP</v>
          </cell>
          <cell r="F3033" t="str">
            <v>E3. Justified for Development</v>
          </cell>
          <cell r="G3033" t="str">
            <v>PT PERTAMINA EP</v>
          </cell>
          <cell r="H3033">
            <v>2.6440000000000001</v>
          </cell>
          <cell r="Q3033">
            <v>0.34509119999999999</v>
          </cell>
          <cell r="R3033">
            <v>97.267650000000003</v>
          </cell>
          <cell r="S3033">
            <v>0.6991754</v>
          </cell>
          <cell r="T3033">
            <v>0.77466740000000001</v>
          </cell>
          <cell r="U3033">
            <v>18.180412288253077</v>
          </cell>
          <cell r="V3033">
            <v>2.4543453013273205E-2</v>
          </cell>
          <cell r="AA3033">
            <v>49.69659</v>
          </cell>
          <cell r="AB3033">
            <v>67.338930000000005</v>
          </cell>
          <cell r="AC3033">
            <v>0.83442320000000003</v>
          </cell>
          <cell r="AD3033">
            <v>2.2062149408000002</v>
          </cell>
          <cell r="AE3033">
            <v>15.878909999999999</v>
          </cell>
          <cell r="AF3033">
            <v>17.287240000000001</v>
          </cell>
        </row>
        <row r="3034">
          <cell r="A3034" t="str">
            <v>PENGEMBANGAN LAPANGAN GALIAN2. Middle Value</v>
          </cell>
          <cell r="B3034" t="str">
            <v>Gas</v>
          </cell>
          <cell r="C3034" t="str">
            <v>2. Middle Value</v>
          </cell>
          <cell r="D3034" t="str">
            <v>PENGEMBANGAN LAPANGAN GALIAN</v>
          </cell>
          <cell r="E3034" t="str">
            <v>PERTAMINA EP</v>
          </cell>
          <cell r="F3034" t="str">
            <v>E3. Justified for Development</v>
          </cell>
          <cell r="G3034" t="str">
            <v>PT PERTAMINA EP</v>
          </cell>
          <cell r="H3034">
            <v>6.8920000000000003</v>
          </cell>
          <cell r="Q3034">
            <v>0.34509119999999999</v>
          </cell>
          <cell r="R3034">
            <v>97.267650000000003</v>
          </cell>
          <cell r="S3034">
            <v>0.6991754</v>
          </cell>
          <cell r="T3034">
            <v>0.77466740000000001</v>
          </cell>
          <cell r="U3034">
            <v>18.180412288253077</v>
          </cell>
          <cell r="V3034">
            <v>2.4543453013273205E-2</v>
          </cell>
          <cell r="AA3034">
            <v>49.69659</v>
          </cell>
          <cell r="AB3034">
            <v>67.338930000000005</v>
          </cell>
          <cell r="AC3034">
            <v>0.83442320000000003</v>
          </cell>
          <cell r="AD3034">
            <v>5.7508446944000005</v>
          </cell>
          <cell r="AE3034">
            <v>15.878909999999999</v>
          </cell>
          <cell r="AF3034">
            <v>17.287240000000001</v>
          </cell>
        </row>
        <row r="3035">
          <cell r="A3035" t="str">
            <v>PENGEMBANGAN LAPANGAN GALIAN3. High Value</v>
          </cell>
          <cell r="B3035" t="str">
            <v>Gas</v>
          </cell>
          <cell r="C3035" t="str">
            <v>3. High Value</v>
          </cell>
          <cell r="D3035" t="str">
            <v>PENGEMBANGAN LAPANGAN GALIAN</v>
          </cell>
          <cell r="E3035" t="str">
            <v>PERTAMINA EP</v>
          </cell>
          <cell r="F3035" t="str">
            <v>E3. Justified for Development</v>
          </cell>
          <cell r="G3035" t="str">
            <v>PT PERTAMINA EP</v>
          </cell>
          <cell r="H3035">
            <v>6.8920000000000003</v>
          </cell>
          <cell r="Q3035">
            <v>0.34509119999999999</v>
          </cell>
          <cell r="R3035">
            <v>97.267650000000003</v>
          </cell>
          <cell r="S3035">
            <v>0.6991754</v>
          </cell>
          <cell r="T3035">
            <v>0.77466740000000001</v>
          </cell>
          <cell r="U3035">
            <v>18.180412288253077</v>
          </cell>
          <cell r="V3035">
            <v>2.4543453013273205E-2</v>
          </cell>
          <cell r="AA3035">
            <v>49.69659</v>
          </cell>
          <cell r="AB3035">
            <v>67.338930000000005</v>
          </cell>
          <cell r="AC3035">
            <v>0.83442320000000003</v>
          </cell>
          <cell r="AD3035">
            <v>5.7508446944000005</v>
          </cell>
          <cell r="AE3035">
            <v>15.878909999999999</v>
          </cell>
          <cell r="AF3035">
            <v>17.287240000000001</v>
          </cell>
        </row>
        <row r="3036">
          <cell r="A3036" t="str">
            <v>PENGEMBANGAN LAPANGAN AKASIA MAJU1. Low Value</v>
          </cell>
          <cell r="B3036" t="str">
            <v>Oil-Gas</v>
          </cell>
          <cell r="C3036" t="str">
            <v>1. Low Value</v>
          </cell>
          <cell r="D3036" t="str">
            <v>PENGEMBANGAN LAPANGAN AKASIA MAJU</v>
          </cell>
          <cell r="E3036" t="str">
            <v>PERTAMINA EP</v>
          </cell>
          <cell r="F3036" t="str">
            <v>X0. Development Pending</v>
          </cell>
          <cell r="G3036" t="str">
            <v>PT PERTAMINA EP</v>
          </cell>
          <cell r="H3036">
            <v>73.856999999999999</v>
          </cell>
          <cell r="Q3036">
            <v>0.2983034</v>
          </cell>
          <cell r="R3036">
            <v>80.441249999999997</v>
          </cell>
          <cell r="S3036">
            <v>0.63820390000000005</v>
          </cell>
          <cell r="T3036">
            <v>0.84238550000000001</v>
          </cell>
          <cell r="U3036">
            <v>12.90052398397817</v>
          </cell>
          <cell r="V3036">
            <v>1.7415633882623904E-2</v>
          </cell>
          <cell r="AA3036">
            <v>22.168880000000001</v>
          </cell>
          <cell r="AB3036">
            <v>209.0891</v>
          </cell>
          <cell r="AC3036">
            <v>0.35894559999999998</v>
          </cell>
          <cell r="AD3036">
            <v>26.510645179199997</v>
          </cell>
          <cell r="AE3036">
            <v>8.0306800000000003</v>
          </cell>
          <cell r="AF3036">
            <v>1176.2349999999999</v>
          </cell>
        </row>
        <row r="3037">
          <cell r="A3037" t="str">
            <v>PENGEMBANGAN LAPANGAN AKASIA MAJU2. Middle Value</v>
          </cell>
          <cell r="B3037" t="str">
            <v>Oil-Gas</v>
          </cell>
          <cell r="C3037" t="str">
            <v>2. Middle Value</v>
          </cell>
          <cell r="D3037" t="str">
            <v>PENGEMBANGAN LAPANGAN AKASIA MAJU</v>
          </cell>
          <cell r="E3037" t="str">
            <v>PERTAMINA EP</v>
          </cell>
          <cell r="F3037" t="str">
            <v>X0. Development Pending</v>
          </cell>
          <cell r="G3037" t="str">
            <v>PT PERTAMINA EP</v>
          </cell>
          <cell r="H3037">
            <v>95.298000000000002</v>
          </cell>
          <cell r="Q3037">
            <v>0.2983034</v>
          </cell>
          <cell r="R3037">
            <v>80.441249999999997</v>
          </cell>
          <cell r="S3037">
            <v>0.63820390000000005</v>
          </cell>
          <cell r="T3037">
            <v>0.84238550000000001</v>
          </cell>
          <cell r="U3037">
            <v>12.90052398397817</v>
          </cell>
          <cell r="V3037">
            <v>1.7415633882623904E-2</v>
          </cell>
          <cell r="AA3037">
            <v>22.168880000000001</v>
          </cell>
          <cell r="AB3037">
            <v>209.0891</v>
          </cell>
          <cell r="AC3037">
            <v>0.35894559999999998</v>
          </cell>
          <cell r="AD3037">
            <v>34.206797788799996</v>
          </cell>
          <cell r="AE3037">
            <v>8.0306800000000003</v>
          </cell>
          <cell r="AF3037">
            <v>1176.2349999999999</v>
          </cell>
        </row>
        <row r="3038">
          <cell r="A3038" t="str">
            <v>PENGEMBANGAN LAPANGAN AKASIA MAJU3. High Value</v>
          </cell>
          <cell r="B3038" t="str">
            <v>Oil-Gas</v>
          </cell>
          <cell r="C3038" t="str">
            <v>3. High Value</v>
          </cell>
          <cell r="D3038" t="str">
            <v>PENGEMBANGAN LAPANGAN AKASIA MAJU</v>
          </cell>
          <cell r="E3038" t="str">
            <v>PERTAMINA EP</v>
          </cell>
          <cell r="F3038" t="str">
            <v>X0. Development Pending</v>
          </cell>
          <cell r="G3038" t="str">
            <v>PT PERTAMINA EP</v>
          </cell>
          <cell r="H3038">
            <v>103.03</v>
          </cell>
          <cell r="Q3038">
            <v>0.2983034</v>
          </cell>
          <cell r="R3038">
            <v>80.441249999999997</v>
          </cell>
          <cell r="S3038">
            <v>0.63820390000000005</v>
          </cell>
          <cell r="T3038">
            <v>0.84238550000000001</v>
          </cell>
          <cell r="U3038">
            <v>12.90052398397817</v>
          </cell>
          <cell r="V3038">
            <v>1.7415633882623904E-2</v>
          </cell>
          <cell r="AA3038">
            <v>22.168880000000001</v>
          </cell>
          <cell r="AB3038">
            <v>209.0891</v>
          </cell>
          <cell r="AC3038">
            <v>0.35894559999999998</v>
          </cell>
          <cell r="AD3038">
            <v>36.982165167999995</v>
          </cell>
          <cell r="AE3038">
            <v>8.0306800000000003</v>
          </cell>
          <cell r="AF3038">
            <v>1176.2349999999999</v>
          </cell>
        </row>
        <row r="3039">
          <cell r="A3039" t="str">
            <v>HAUR GEDE - BASE1. Low Value</v>
          </cell>
          <cell r="B3039" t="str">
            <v>Oil-Gas</v>
          </cell>
          <cell r="C3039" t="str">
            <v>1. Low Value</v>
          </cell>
          <cell r="D3039" t="str">
            <v>HAUR GEDE - BASE</v>
          </cell>
          <cell r="E3039" t="str">
            <v>PERTAMINA EP</v>
          </cell>
          <cell r="F3039" t="str">
            <v>E5. Development Unclarified</v>
          </cell>
          <cell r="G3039" t="str">
            <v>PT PERTAMINA EP</v>
          </cell>
          <cell r="H3039">
            <v>24.65</v>
          </cell>
          <cell r="Q3039">
            <v>0.2850956</v>
          </cell>
          <cell r="R3039">
            <v>41.201270000000001</v>
          </cell>
          <cell r="S3039">
            <v>0.60942209999999997</v>
          </cell>
          <cell r="T3039">
            <v>0.83979009999999998</v>
          </cell>
          <cell r="U3039">
            <v>6.0115998884819959</v>
          </cell>
          <cell r="V3039">
            <v>8.1156256006850811E-3</v>
          </cell>
          <cell r="AA3039">
            <v>6.070856</v>
          </cell>
          <cell r="AB3039">
            <v>5.7185759999999997</v>
          </cell>
          <cell r="AC3039">
            <v>0.34523219999999999</v>
          </cell>
          <cell r="AD3039">
            <v>8.5099737299999987</v>
          </cell>
          <cell r="AE3039">
            <v>7.2139030000000002</v>
          </cell>
          <cell r="AF3039">
            <v>131.786</v>
          </cell>
        </row>
        <row r="3040">
          <cell r="A3040" t="str">
            <v>HAUR GEDE - BASE2. Middle Value</v>
          </cell>
          <cell r="B3040" t="str">
            <v>Oil-Gas</v>
          </cell>
          <cell r="C3040" t="str">
            <v>2. Middle Value</v>
          </cell>
          <cell r="D3040" t="str">
            <v>HAUR GEDE - BASE</v>
          </cell>
          <cell r="E3040" t="str">
            <v>PERTAMINA EP</v>
          </cell>
          <cell r="F3040" t="str">
            <v>E5. Development Unclarified</v>
          </cell>
          <cell r="G3040" t="str">
            <v>PT PERTAMINA EP</v>
          </cell>
          <cell r="H3040">
            <v>39.65</v>
          </cell>
          <cell r="Q3040">
            <v>0.2850956</v>
          </cell>
          <cell r="R3040">
            <v>41.201270000000001</v>
          </cell>
          <cell r="S3040">
            <v>0.60942209999999997</v>
          </cell>
          <cell r="T3040">
            <v>0.83979009999999998</v>
          </cell>
          <cell r="U3040">
            <v>6.0115998884819959</v>
          </cell>
          <cell r="V3040">
            <v>8.1156256006850811E-3</v>
          </cell>
          <cell r="AA3040">
            <v>6.070856</v>
          </cell>
          <cell r="AB3040">
            <v>5.7185759999999997</v>
          </cell>
          <cell r="AC3040">
            <v>0.34523219999999999</v>
          </cell>
          <cell r="AD3040">
            <v>13.688456729999999</v>
          </cell>
          <cell r="AE3040">
            <v>7.2139030000000002</v>
          </cell>
          <cell r="AF3040">
            <v>131.786</v>
          </cell>
        </row>
        <row r="3041">
          <cell r="A3041" t="str">
            <v>HAUR GEDE - BASE3. High Value</v>
          </cell>
          <cell r="B3041" t="str">
            <v>Oil-Gas</v>
          </cell>
          <cell r="C3041" t="str">
            <v>3. High Value</v>
          </cell>
          <cell r="D3041" t="str">
            <v>HAUR GEDE - BASE</v>
          </cell>
          <cell r="E3041" t="str">
            <v>PERTAMINA EP</v>
          </cell>
          <cell r="F3041" t="str">
            <v>E5. Development Unclarified</v>
          </cell>
          <cell r="G3041" t="str">
            <v>PT PERTAMINA EP</v>
          </cell>
          <cell r="H3041">
            <v>61.32</v>
          </cell>
          <cell r="Q3041">
            <v>0.2850956</v>
          </cell>
          <cell r="R3041">
            <v>41.201270000000001</v>
          </cell>
          <cell r="S3041">
            <v>0.60942209999999997</v>
          </cell>
          <cell r="T3041">
            <v>0.83979009999999998</v>
          </cell>
          <cell r="U3041">
            <v>6.0115998884819959</v>
          </cell>
          <cell r="V3041">
            <v>8.1156256006850811E-3</v>
          </cell>
          <cell r="AA3041">
            <v>6.070856</v>
          </cell>
          <cell r="AB3041">
            <v>5.7185759999999997</v>
          </cell>
          <cell r="AC3041">
            <v>0.34523219999999999</v>
          </cell>
          <cell r="AD3041">
            <v>21.169638503999998</v>
          </cell>
          <cell r="AE3041">
            <v>7.2139030000000002</v>
          </cell>
          <cell r="AF3041">
            <v>131.786</v>
          </cell>
        </row>
        <row r="3042">
          <cell r="A3042" t="str">
            <v>PENGEMBANGAN LAPANGAN HAUR GEDE1. Low Value</v>
          </cell>
          <cell r="B3042" t="str">
            <v>Oil-Gas</v>
          </cell>
          <cell r="C3042" t="str">
            <v>1. Low Value</v>
          </cell>
          <cell r="D3042" t="str">
            <v>PENGEMBANGAN LAPANGAN HAUR GEDE</v>
          </cell>
          <cell r="E3042" t="str">
            <v>PERTAMINA EP</v>
          </cell>
          <cell r="F3042" t="str">
            <v>X0. Development Pending</v>
          </cell>
          <cell r="G3042" t="str">
            <v>PT PERTAMINA EP</v>
          </cell>
          <cell r="H3042">
            <v>24.65</v>
          </cell>
          <cell r="Q3042">
            <v>0.2850956</v>
          </cell>
          <cell r="R3042">
            <v>41.201270000000001</v>
          </cell>
          <cell r="S3042">
            <v>0.60942209999999997</v>
          </cell>
          <cell r="T3042">
            <v>0.83979009999999998</v>
          </cell>
          <cell r="U3042">
            <v>6.0115998884819959</v>
          </cell>
          <cell r="V3042">
            <v>8.1156256006850811E-3</v>
          </cell>
          <cell r="AA3042">
            <v>6.070856</v>
          </cell>
          <cell r="AB3042">
            <v>5.7185759999999997</v>
          </cell>
          <cell r="AC3042">
            <v>0.34523219999999999</v>
          </cell>
          <cell r="AD3042">
            <v>8.5099737299999987</v>
          </cell>
          <cell r="AE3042">
            <v>7.2139030000000002</v>
          </cell>
          <cell r="AF3042">
            <v>131.786</v>
          </cell>
        </row>
        <row r="3043">
          <cell r="A3043" t="str">
            <v>PENGEMBANGAN LAPANGAN HAUR GEDE2. Middle Value</v>
          </cell>
          <cell r="B3043" t="str">
            <v>Oil-Gas</v>
          </cell>
          <cell r="C3043" t="str">
            <v>2. Middle Value</v>
          </cell>
          <cell r="D3043" t="str">
            <v>PENGEMBANGAN LAPANGAN HAUR GEDE</v>
          </cell>
          <cell r="E3043" t="str">
            <v>PERTAMINA EP</v>
          </cell>
          <cell r="F3043" t="str">
            <v>X0. Development Pending</v>
          </cell>
          <cell r="G3043" t="str">
            <v>PT PERTAMINA EP</v>
          </cell>
          <cell r="H3043">
            <v>39.65</v>
          </cell>
          <cell r="Q3043">
            <v>0.2850956</v>
          </cell>
          <cell r="R3043">
            <v>41.201270000000001</v>
          </cell>
          <cell r="S3043">
            <v>0.60942209999999997</v>
          </cell>
          <cell r="T3043">
            <v>0.83979009999999998</v>
          </cell>
          <cell r="U3043">
            <v>6.0115998884819959</v>
          </cell>
          <cell r="V3043">
            <v>8.1156256006850811E-3</v>
          </cell>
          <cell r="AA3043">
            <v>6.070856</v>
          </cell>
          <cell r="AB3043">
            <v>5.7185759999999997</v>
          </cell>
          <cell r="AC3043">
            <v>0.34523219999999999</v>
          </cell>
          <cell r="AD3043">
            <v>13.688456729999999</v>
          </cell>
          <cell r="AE3043">
            <v>7.2139030000000002</v>
          </cell>
          <cell r="AF3043">
            <v>131.786</v>
          </cell>
        </row>
        <row r="3044">
          <cell r="A3044" t="str">
            <v>PENGEMBANGAN LAPANGAN HAUR GEDE3. High Value</v>
          </cell>
          <cell r="B3044" t="str">
            <v>Oil-Gas</v>
          </cell>
          <cell r="C3044" t="str">
            <v>3. High Value</v>
          </cell>
          <cell r="D3044" t="str">
            <v>PENGEMBANGAN LAPANGAN HAUR GEDE</v>
          </cell>
          <cell r="E3044" t="str">
            <v>PERTAMINA EP</v>
          </cell>
          <cell r="F3044" t="str">
            <v>X0. Development Pending</v>
          </cell>
          <cell r="G3044" t="str">
            <v>PT PERTAMINA EP</v>
          </cell>
          <cell r="H3044">
            <v>61.32</v>
          </cell>
          <cell r="Q3044">
            <v>0.2850956</v>
          </cell>
          <cell r="R3044">
            <v>41.201270000000001</v>
          </cell>
          <cell r="S3044">
            <v>0.60942209999999997</v>
          </cell>
          <cell r="T3044">
            <v>0.83979009999999998</v>
          </cell>
          <cell r="U3044">
            <v>6.0115998884819959</v>
          </cell>
          <cell r="V3044">
            <v>8.1156256006850811E-3</v>
          </cell>
          <cell r="AA3044">
            <v>6.070856</v>
          </cell>
          <cell r="AB3044">
            <v>5.7185759999999997</v>
          </cell>
          <cell r="AC3044">
            <v>0.34523219999999999</v>
          </cell>
          <cell r="AD3044">
            <v>21.169638503999998</v>
          </cell>
          <cell r="AE3044">
            <v>7.2139030000000002</v>
          </cell>
          <cell r="AF3044">
            <v>131.786</v>
          </cell>
        </row>
        <row r="3045">
          <cell r="A3045" t="str">
            <v>PINUS HARUM (PHR) - 001 - BASE1. Low Value</v>
          </cell>
          <cell r="B3045" t="str">
            <v>Oil-Gas</v>
          </cell>
          <cell r="C3045" t="str">
            <v>1. Low Value</v>
          </cell>
          <cell r="D3045" t="str">
            <v>PINUS HARUM (PHR) - 001 - BASE</v>
          </cell>
          <cell r="E3045" t="str">
            <v>PERTAMINA EP</v>
          </cell>
          <cell r="F3045" t="str">
            <v>X1. Discovery under Evaluation</v>
          </cell>
          <cell r="G3045" t="str">
            <v>PT PERTAMINA EP</v>
          </cell>
          <cell r="H3045">
            <v>8.4600000000000009</v>
          </cell>
          <cell r="Q3045">
            <v>0.33134419999999998</v>
          </cell>
          <cell r="R3045">
            <v>325.2355</v>
          </cell>
          <cell r="S3045">
            <v>0.6991754</v>
          </cell>
          <cell r="T3045">
            <v>0.77762149999999997</v>
          </cell>
          <cell r="U3045">
            <v>58.591108628942273</v>
          </cell>
          <cell r="V3045">
            <v>7.9097662848888473E-2</v>
          </cell>
          <cell r="AA3045">
            <v>19.638860000000001</v>
          </cell>
          <cell r="AB3045">
            <v>7.7748679999999997</v>
          </cell>
          <cell r="AC3045">
            <v>0.2925335</v>
          </cell>
          <cell r="AD3045">
            <v>2.4748334100000005</v>
          </cell>
          <cell r="AE3045">
            <v>7.4265420000000004</v>
          </cell>
          <cell r="AF3045">
            <v>18.263729999999999</v>
          </cell>
        </row>
        <row r="3046">
          <cell r="A3046" t="str">
            <v>PINUS HARUM (PHR) - 001 - BASE2. Middle Value</v>
          </cell>
          <cell r="B3046" t="str">
            <v>Oil-Gas</v>
          </cell>
          <cell r="C3046" t="str">
            <v>2. Middle Value</v>
          </cell>
          <cell r="D3046" t="str">
            <v>PINUS HARUM (PHR) - 001 - BASE</v>
          </cell>
          <cell r="E3046" t="str">
            <v>PERTAMINA EP</v>
          </cell>
          <cell r="F3046" t="str">
            <v>X1. Discovery under Evaluation</v>
          </cell>
          <cell r="G3046" t="str">
            <v>PT PERTAMINA EP</v>
          </cell>
          <cell r="H3046">
            <v>12.74</v>
          </cell>
          <cell r="Q3046">
            <v>0.33134419999999998</v>
          </cell>
          <cell r="R3046">
            <v>325.2355</v>
          </cell>
          <cell r="S3046">
            <v>0.6991754</v>
          </cell>
          <cell r="T3046">
            <v>0.77762149999999997</v>
          </cell>
          <cell r="U3046">
            <v>58.591108628942273</v>
          </cell>
          <cell r="V3046">
            <v>7.9097662848888473E-2</v>
          </cell>
          <cell r="AA3046">
            <v>19.638860000000001</v>
          </cell>
          <cell r="AB3046">
            <v>7.7748679999999997</v>
          </cell>
          <cell r="AC3046">
            <v>0.2925335</v>
          </cell>
          <cell r="AD3046">
            <v>3.7268767899999999</v>
          </cell>
          <cell r="AE3046">
            <v>7.4265420000000004</v>
          </cell>
          <cell r="AF3046">
            <v>18.263729999999999</v>
          </cell>
        </row>
        <row r="3047">
          <cell r="A3047" t="str">
            <v>PINUS HARUM (PHR) - 001 - BASE3. High Value</v>
          </cell>
          <cell r="B3047" t="str">
            <v>Oil-Gas</v>
          </cell>
          <cell r="C3047" t="str">
            <v>3. High Value</v>
          </cell>
          <cell r="D3047" t="str">
            <v>PINUS HARUM (PHR) - 001 - BASE</v>
          </cell>
          <cell r="E3047" t="str">
            <v>PERTAMINA EP</v>
          </cell>
          <cell r="F3047" t="str">
            <v>X1. Discovery under Evaluation</v>
          </cell>
          <cell r="G3047" t="str">
            <v>PT PERTAMINA EP</v>
          </cell>
          <cell r="H3047">
            <v>19.16</v>
          </cell>
          <cell r="Q3047">
            <v>0.33134419999999998</v>
          </cell>
          <cell r="R3047">
            <v>325.2355</v>
          </cell>
          <cell r="S3047">
            <v>0.6991754</v>
          </cell>
          <cell r="T3047">
            <v>0.77762149999999997</v>
          </cell>
          <cell r="U3047">
            <v>58.591108628942273</v>
          </cell>
          <cell r="V3047">
            <v>7.9097662848888473E-2</v>
          </cell>
          <cell r="AA3047">
            <v>19.638860000000001</v>
          </cell>
          <cell r="AB3047">
            <v>7.7748679999999997</v>
          </cell>
          <cell r="AC3047">
            <v>0.2925335</v>
          </cell>
          <cell r="AD3047">
            <v>5.6049418600000003</v>
          </cell>
          <cell r="AE3047">
            <v>7.4265420000000004</v>
          </cell>
          <cell r="AF3047">
            <v>18.263729999999999</v>
          </cell>
        </row>
        <row r="3048">
          <cell r="A3048" t="str">
            <v>KAYU MERAH (KYM)-1 - BASE1. Low Value</v>
          </cell>
          <cell r="B3048" t="str">
            <v>Gas</v>
          </cell>
          <cell r="C3048" t="str">
            <v>1. Low Value</v>
          </cell>
          <cell r="D3048" t="str">
            <v>KAYU MERAH (KYM)-1 - BASE</v>
          </cell>
          <cell r="E3048" t="str">
            <v>PERTAMINA EP</v>
          </cell>
          <cell r="F3048" t="str">
            <v>X1. Discovery under Evaluation</v>
          </cell>
          <cell r="G3048" t="str">
            <v>PT PERTAMINA EP</v>
          </cell>
          <cell r="H3048">
            <v>311.14</v>
          </cell>
          <cell r="Q3048">
            <v>0.28830040000000001</v>
          </cell>
          <cell r="R3048">
            <v>3978.549</v>
          </cell>
          <cell r="S3048">
            <v>0.7396817</v>
          </cell>
          <cell r="T3048">
            <v>0.84501139999999997</v>
          </cell>
          <cell r="U3048">
            <v>716.93106405177605</v>
          </cell>
          <cell r="V3048">
            <v>0.96785285203240523</v>
          </cell>
          <cell r="AA3048">
            <v>97.835409999999996</v>
          </cell>
          <cell r="AB3048">
            <v>43.223089999999999</v>
          </cell>
          <cell r="AC3048">
            <v>0.73111210000000004</v>
          </cell>
          <cell r="AD3048">
            <v>227.47821879400001</v>
          </cell>
          <cell r="AE3048">
            <v>86.440190000000001</v>
          </cell>
          <cell r="AF3048">
            <v>82.324219999999997</v>
          </cell>
        </row>
        <row r="3049">
          <cell r="A3049" t="str">
            <v>KAYU MERAH (KYM)-1 - BASE2. Middle Value</v>
          </cell>
          <cell r="B3049" t="str">
            <v>Gas</v>
          </cell>
          <cell r="C3049" t="str">
            <v>2. Middle Value</v>
          </cell>
          <cell r="D3049" t="str">
            <v>KAYU MERAH (KYM)-1 - BASE</v>
          </cell>
          <cell r="E3049" t="str">
            <v>PERTAMINA EP</v>
          </cell>
          <cell r="F3049" t="str">
            <v>X1. Discovery under Evaluation</v>
          </cell>
          <cell r="G3049" t="str">
            <v>PT PERTAMINA EP</v>
          </cell>
          <cell r="H3049">
            <v>790.68</v>
          </cell>
          <cell r="Q3049">
            <v>0.28830040000000001</v>
          </cell>
          <cell r="R3049">
            <v>3978.549</v>
          </cell>
          <cell r="S3049">
            <v>0.7396817</v>
          </cell>
          <cell r="T3049">
            <v>0.84501139999999997</v>
          </cell>
          <cell r="U3049">
            <v>716.93106405177605</v>
          </cell>
          <cell r="V3049">
            <v>0.96785285203240523</v>
          </cell>
          <cell r="AA3049">
            <v>97.835409999999996</v>
          </cell>
          <cell r="AB3049">
            <v>43.223089999999999</v>
          </cell>
          <cell r="AC3049">
            <v>0.73111210000000004</v>
          </cell>
          <cell r="AD3049">
            <v>578.07571522800004</v>
          </cell>
          <cell r="AE3049">
            <v>86.440190000000001</v>
          </cell>
          <cell r="AF3049">
            <v>82.324219999999997</v>
          </cell>
        </row>
        <row r="3050">
          <cell r="A3050" t="str">
            <v>KAYU MERAH (KYM)-1 - BASE3. High Value</v>
          </cell>
          <cell r="B3050" t="str">
            <v>Gas</v>
          </cell>
          <cell r="C3050" t="str">
            <v>3. High Value</v>
          </cell>
          <cell r="D3050" t="str">
            <v>KAYU MERAH (KYM)-1 - BASE</v>
          </cell>
          <cell r="E3050" t="str">
            <v>PERTAMINA EP</v>
          </cell>
          <cell r="F3050" t="str">
            <v>X1. Discovery under Evaluation</v>
          </cell>
          <cell r="G3050" t="str">
            <v>PT PERTAMINA EP</v>
          </cell>
          <cell r="H3050">
            <v>2076.71</v>
          </cell>
          <cell r="Q3050">
            <v>0.28830040000000001</v>
          </cell>
          <cell r="R3050">
            <v>3978.549</v>
          </cell>
          <cell r="S3050">
            <v>0.7396817</v>
          </cell>
          <cell r="T3050">
            <v>0.84501139999999997</v>
          </cell>
          <cell r="U3050">
            <v>716.93106405177605</v>
          </cell>
          <cell r="V3050">
            <v>0.96785285203240523</v>
          </cell>
          <cell r="AA3050">
            <v>97.835409999999996</v>
          </cell>
          <cell r="AB3050">
            <v>43.223089999999999</v>
          </cell>
          <cell r="AC3050">
            <v>0.73111210000000004</v>
          </cell>
          <cell r="AD3050">
            <v>1518.3078091910002</v>
          </cell>
          <cell r="AE3050">
            <v>86.440190000000001</v>
          </cell>
          <cell r="AF3050">
            <v>82.324219999999997</v>
          </cell>
        </row>
        <row r="3051">
          <cell r="A3051" t="str">
            <v>PENGEMBANGAN LAPANGAN BUNYU CENTRAL TAPA1. Low Value</v>
          </cell>
          <cell r="B3051" t="str">
            <v>Oil-Gas</v>
          </cell>
          <cell r="C3051" t="str">
            <v>1. Low Value</v>
          </cell>
          <cell r="D3051" t="str">
            <v>PENGEMBANGAN LAPANGAN BUNYU CENTRAL TAPA</v>
          </cell>
          <cell r="E3051" t="str">
            <v>PERTAMINA EP</v>
          </cell>
          <cell r="F3051" t="str">
            <v>E3. Justified for Development</v>
          </cell>
          <cell r="G3051" t="str">
            <v>PT PERTAMINA EP</v>
          </cell>
          <cell r="H3051">
            <v>113.79</v>
          </cell>
          <cell r="I3051">
            <v>6.0049999999999999</v>
          </cell>
          <cell r="Q3051">
            <v>0.29263519999999998</v>
          </cell>
          <cell r="R3051">
            <v>306.60579999999999</v>
          </cell>
          <cell r="S3051">
            <v>0.66479710000000003</v>
          </cell>
          <cell r="T3051">
            <v>0.84501139999999997</v>
          </cell>
          <cell r="U3051">
            <v>50.403258626682607</v>
          </cell>
          <cell r="V3051">
            <v>6.8044111992946979E-2</v>
          </cell>
          <cell r="AA3051">
            <v>18.75835</v>
          </cell>
          <cell r="AB3051">
            <v>42.630319999999998</v>
          </cell>
          <cell r="AC3051">
            <v>0.283441</v>
          </cell>
          <cell r="AD3051">
            <v>32.25275139</v>
          </cell>
          <cell r="AE3051">
            <v>53.541040000000002</v>
          </cell>
          <cell r="AF3051">
            <v>91.377430000000004</v>
          </cell>
        </row>
        <row r="3052">
          <cell r="A3052" t="str">
            <v>PENGEMBANGAN LAPANGAN BUNYU CENTRAL TAPA2. Middle Value</v>
          </cell>
          <cell r="B3052" t="str">
            <v>Oil-Gas</v>
          </cell>
          <cell r="C3052" t="str">
            <v>2. Middle Value</v>
          </cell>
          <cell r="D3052" t="str">
            <v>PENGEMBANGAN LAPANGAN BUNYU CENTRAL TAPA</v>
          </cell>
          <cell r="E3052" t="str">
            <v>PERTAMINA EP</v>
          </cell>
          <cell r="F3052" t="str">
            <v>E3. Justified for Development</v>
          </cell>
          <cell r="G3052" t="str">
            <v>PT PERTAMINA EP</v>
          </cell>
          <cell r="H3052">
            <v>113.79</v>
          </cell>
          <cell r="I3052">
            <v>6.0049999999999999</v>
          </cell>
          <cell r="Q3052">
            <v>0.29263519999999998</v>
          </cell>
          <cell r="R3052">
            <v>306.60579999999999</v>
          </cell>
          <cell r="S3052">
            <v>0.66479710000000003</v>
          </cell>
          <cell r="T3052">
            <v>0.84501139999999997</v>
          </cell>
          <cell r="U3052">
            <v>50.403258626682607</v>
          </cell>
          <cell r="V3052">
            <v>6.8044111992946979E-2</v>
          </cell>
          <cell r="AA3052">
            <v>18.75835</v>
          </cell>
          <cell r="AB3052">
            <v>42.630319999999998</v>
          </cell>
          <cell r="AC3052">
            <v>0.283441</v>
          </cell>
          <cell r="AD3052">
            <v>32.25275139</v>
          </cell>
          <cell r="AE3052">
            <v>53.541040000000002</v>
          </cell>
          <cell r="AF3052">
            <v>91.377430000000004</v>
          </cell>
        </row>
        <row r="3053">
          <cell r="A3053" t="str">
            <v>PENGEMBANGAN LAPANGAN BUNYU CENTRAL TAPA3. High Value</v>
          </cell>
          <cell r="B3053" t="str">
            <v>Oil-Gas</v>
          </cell>
          <cell r="C3053" t="str">
            <v>3. High Value</v>
          </cell>
          <cell r="D3053" t="str">
            <v>PENGEMBANGAN LAPANGAN BUNYU CENTRAL TAPA</v>
          </cell>
          <cell r="E3053" t="str">
            <v>PERTAMINA EP</v>
          </cell>
          <cell r="F3053" t="str">
            <v>E3. Justified for Development</v>
          </cell>
          <cell r="G3053" t="str">
            <v>PT PERTAMINA EP</v>
          </cell>
          <cell r="H3053">
            <v>319.33999999999997</v>
          </cell>
          <cell r="I3053">
            <v>6.0049999999999999</v>
          </cell>
          <cell r="Q3053">
            <v>0.29263519999999998</v>
          </cell>
          <cell r="R3053">
            <v>306.60579999999999</v>
          </cell>
          <cell r="S3053">
            <v>0.66479710000000003</v>
          </cell>
          <cell r="T3053">
            <v>0.84501139999999997</v>
          </cell>
          <cell r="U3053">
            <v>50.403258626682607</v>
          </cell>
          <cell r="V3053">
            <v>6.8044111992946979E-2</v>
          </cell>
          <cell r="AA3053">
            <v>18.75835</v>
          </cell>
          <cell r="AB3053">
            <v>42.630319999999998</v>
          </cell>
          <cell r="AC3053">
            <v>0.283441</v>
          </cell>
          <cell r="AD3053">
            <v>90.514048939999995</v>
          </cell>
          <cell r="AE3053">
            <v>53.541040000000002</v>
          </cell>
          <cell r="AF3053">
            <v>91.377430000000004</v>
          </cell>
        </row>
        <row r="3054">
          <cell r="A3054" t="str">
            <v>OPTIMASI PENGEMBANGAN LAPANGAN GAS NONNY1. Low Value</v>
          </cell>
          <cell r="B3054" t="str">
            <v>Oil-Gas</v>
          </cell>
          <cell r="C3054" t="str">
            <v>1. Low Value</v>
          </cell>
          <cell r="D3054" t="str">
            <v>OPTIMASI PENGEMBANGAN LAPANGAN GAS NONNY</v>
          </cell>
          <cell r="E3054" t="str">
            <v>PERTAMINA EP</v>
          </cell>
          <cell r="F3054" t="str">
            <v>E6. Further Development</v>
          </cell>
          <cell r="G3054" t="str">
            <v>PT PERTAMINA EP</v>
          </cell>
          <cell r="H3054">
            <v>9.7379999999999995</v>
          </cell>
          <cell r="Q3054">
            <v>0.33035979999999998</v>
          </cell>
          <cell r="R3054">
            <v>325.2355</v>
          </cell>
          <cell r="S3054">
            <v>0.6991754</v>
          </cell>
          <cell r="T3054">
            <v>0.77762149999999997</v>
          </cell>
          <cell r="U3054">
            <v>58.417038621577326</v>
          </cell>
          <cell r="V3054">
            <v>7.8862669330642343E-2</v>
          </cell>
          <cell r="AA3054">
            <v>19.116620000000001</v>
          </cell>
          <cell r="AB3054">
            <v>30.568190000000001</v>
          </cell>
          <cell r="AC3054">
            <v>0.30361909999999998</v>
          </cell>
          <cell r="AD3054">
            <v>2.9566427957999997</v>
          </cell>
          <cell r="AE3054">
            <v>0.35452669999999997</v>
          </cell>
          <cell r="AF3054">
            <v>30.055679999999999</v>
          </cell>
        </row>
        <row r="3055">
          <cell r="A3055" t="str">
            <v>OPTIMASI PENGEMBANGAN LAPANGAN GAS NONNY2. Middle Value</v>
          </cell>
          <cell r="B3055" t="str">
            <v>Oil-Gas</v>
          </cell>
          <cell r="C3055" t="str">
            <v>2. Middle Value</v>
          </cell>
          <cell r="D3055" t="str">
            <v>OPTIMASI PENGEMBANGAN LAPANGAN GAS NONNY</v>
          </cell>
          <cell r="E3055" t="str">
            <v>PERTAMINA EP</v>
          </cell>
          <cell r="F3055" t="str">
            <v>E6. Further Development</v>
          </cell>
          <cell r="G3055" t="str">
            <v>PT PERTAMINA EP</v>
          </cell>
          <cell r="H3055">
            <v>25.821000000000002</v>
          </cell>
          <cell r="Q3055">
            <v>0.33035979999999998</v>
          </cell>
          <cell r="R3055">
            <v>325.2355</v>
          </cell>
          <cell r="S3055">
            <v>0.6991754</v>
          </cell>
          <cell r="T3055">
            <v>0.77762149999999997</v>
          </cell>
          <cell r="U3055">
            <v>58.417038621577326</v>
          </cell>
          <cell r="V3055">
            <v>7.8862669330642343E-2</v>
          </cell>
          <cell r="AA3055">
            <v>19.116620000000001</v>
          </cell>
          <cell r="AB3055">
            <v>30.568190000000001</v>
          </cell>
          <cell r="AC3055">
            <v>0.30361909999999998</v>
          </cell>
          <cell r="AD3055">
            <v>7.8397487811</v>
          </cell>
          <cell r="AE3055">
            <v>0.35452669999999997</v>
          </cell>
          <cell r="AF3055">
            <v>30.055679999999999</v>
          </cell>
        </row>
        <row r="3056">
          <cell r="A3056" t="str">
            <v>OPTIMASI PENGEMBANGAN LAPANGAN GAS NONNY3. High Value</v>
          </cell>
          <cell r="B3056" t="str">
            <v>Oil-Gas</v>
          </cell>
          <cell r="C3056" t="str">
            <v>3. High Value</v>
          </cell>
          <cell r="D3056" t="str">
            <v>OPTIMASI PENGEMBANGAN LAPANGAN GAS NONNY</v>
          </cell>
          <cell r="E3056" t="str">
            <v>PERTAMINA EP</v>
          </cell>
          <cell r="F3056" t="str">
            <v>E6. Further Development</v>
          </cell>
          <cell r="G3056" t="str">
            <v>PT PERTAMINA EP</v>
          </cell>
          <cell r="H3056">
            <v>34.908000000000001</v>
          </cell>
          <cell r="Q3056">
            <v>0.33035979999999998</v>
          </cell>
          <cell r="R3056">
            <v>325.2355</v>
          </cell>
          <cell r="S3056">
            <v>0.6991754</v>
          </cell>
          <cell r="T3056">
            <v>0.77762149999999997</v>
          </cell>
          <cell r="U3056">
            <v>58.417038621577326</v>
          </cell>
          <cell r="V3056">
            <v>7.8862669330642343E-2</v>
          </cell>
          <cell r="AA3056">
            <v>19.116620000000001</v>
          </cell>
          <cell r="AB3056">
            <v>30.568190000000001</v>
          </cell>
          <cell r="AC3056">
            <v>0.30361909999999998</v>
          </cell>
          <cell r="AD3056">
            <v>10.5987355428</v>
          </cell>
          <cell r="AE3056">
            <v>0.35452669999999997</v>
          </cell>
          <cell r="AF3056">
            <v>30.055679999999999</v>
          </cell>
        </row>
        <row r="3057">
          <cell r="A3057" t="str">
            <v>OPTIMASI PENGEMBANGAN LAPANGAN GAS TANJUNG UNA1. Low Value</v>
          </cell>
          <cell r="B3057" t="str">
            <v>Oil-Gas</v>
          </cell>
          <cell r="C3057" t="str">
            <v>1. Low Value</v>
          </cell>
          <cell r="D3057" t="str">
            <v>OPTIMASI PENGEMBANGAN LAPANGAN GAS TANJUNG UNA</v>
          </cell>
          <cell r="E3057" t="str">
            <v>PERTAMINA EP</v>
          </cell>
          <cell r="F3057" t="str">
            <v>E6. Further Development</v>
          </cell>
          <cell r="G3057" t="str">
            <v>PT PERTAMINA EP</v>
          </cell>
          <cell r="H3057">
            <v>7.0519999999999996</v>
          </cell>
          <cell r="Q3057">
            <v>0.35087010000000002</v>
          </cell>
          <cell r="R3057">
            <v>1985.5619999999999</v>
          </cell>
          <cell r="S3057">
            <v>0.62785630000000003</v>
          </cell>
          <cell r="T3057">
            <v>0.77466740000000001</v>
          </cell>
          <cell r="U3057">
            <v>338.84833015784375</v>
          </cell>
          <cell r="V3057">
            <v>0.45744331525576432</v>
          </cell>
          <cell r="AA3057">
            <v>12.9916</v>
          </cell>
          <cell r="AB3057">
            <v>5.6197499999999998</v>
          </cell>
          <cell r="AC3057">
            <v>0.47851320000000003</v>
          </cell>
          <cell r="AD3057">
            <v>3.3744750863999999</v>
          </cell>
          <cell r="AE3057">
            <v>0.49858400000000003</v>
          </cell>
          <cell r="AF3057">
            <v>36.936459999999997</v>
          </cell>
        </row>
        <row r="3058">
          <cell r="A3058" t="str">
            <v>OPTIMASI PENGEMBANGAN LAPANGAN GAS TANJUNG UNA2. Middle Value</v>
          </cell>
          <cell r="B3058" t="str">
            <v>Oil-Gas</v>
          </cell>
          <cell r="C3058" t="str">
            <v>2. Middle Value</v>
          </cell>
          <cell r="D3058" t="str">
            <v>OPTIMASI PENGEMBANGAN LAPANGAN GAS TANJUNG UNA</v>
          </cell>
          <cell r="E3058" t="str">
            <v>PERTAMINA EP</v>
          </cell>
          <cell r="F3058" t="str">
            <v>E6. Further Development</v>
          </cell>
          <cell r="G3058" t="str">
            <v>PT PERTAMINA EP</v>
          </cell>
          <cell r="H3058">
            <v>17.356999999999999</v>
          </cell>
          <cell r="Q3058">
            <v>0.35087010000000002</v>
          </cell>
          <cell r="R3058">
            <v>1985.5619999999999</v>
          </cell>
          <cell r="S3058">
            <v>0.62785630000000003</v>
          </cell>
          <cell r="T3058">
            <v>0.77466740000000001</v>
          </cell>
          <cell r="U3058">
            <v>338.84833015784375</v>
          </cell>
          <cell r="V3058">
            <v>0.45744331525576432</v>
          </cell>
          <cell r="AA3058">
            <v>12.9916</v>
          </cell>
          <cell r="AB3058">
            <v>5.6197499999999998</v>
          </cell>
          <cell r="AC3058">
            <v>0.47851320000000003</v>
          </cell>
          <cell r="AD3058">
            <v>8.3055536124000007</v>
          </cell>
          <cell r="AE3058">
            <v>0.49858400000000003</v>
          </cell>
          <cell r="AF3058">
            <v>36.936459999999997</v>
          </cell>
        </row>
        <row r="3059">
          <cell r="A3059" t="str">
            <v>OPTIMASI PENGEMBANGAN LAPANGAN GAS TANJUNG UNA3. High Value</v>
          </cell>
          <cell r="B3059" t="str">
            <v>Oil-Gas</v>
          </cell>
          <cell r="C3059" t="str">
            <v>3. High Value</v>
          </cell>
          <cell r="D3059" t="str">
            <v>OPTIMASI PENGEMBANGAN LAPANGAN GAS TANJUNG UNA</v>
          </cell>
          <cell r="E3059" t="str">
            <v>PERTAMINA EP</v>
          </cell>
          <cell r="F3059" t="str">
            <v>E6. Further Development</v>
          </cell>
          <cell r="G3059" t="str">
            <v>PT PERTAMINA EP</v>
          </cell>
          <cell r="H3059">
            <v>17.356999999999999</v>
          </cell>
          <cell r="Q3059">
            <v>0.35087010000000002</v>
          </cell>
          <cell r="R3059">
            <v>1985.5619999999999</v>
          </cell>
          <cell r="S3059">
            <v>0.62785630000000003</v>
          </cell>
          <cell r="T3059">
            <v>0.77466740000000001</v>
          </cell>
          <cell r="U3059">
            <v>338.84833015784375</v>
          </cell>
          <cell r="V3059">
            <v>0.45744331525576432</v>
          </cell>
          <cell r="AA3059">
            <v>12.9916</v>
          </cell>
          <cell r="AB3059">
            <v>5.6197499999999998</v>
          </cell>
          <cell r="AC3059">
            <v>0.47851320000000003</v>
          </cell>
          <cell r="AD3059">
            <v>8.3055536124000007</v>
          </cell>
          <cell r="AE3059">
            <v>0.49858400000000003</v>
          </cell>
          <cell r="AF3059">
            <v>36.936459999999997</v>
          </cell>
        </row>
        <row r="3060">
          <cell r="A3060" t="str">
            <v>OPTIMASI PENGEMBANGAN LAPANGAN GAS MUARA1. Low Value</v>
          </cell>
          <cell r="B3060" t="str">
            <v>Oil-Gas</v>
          </cell>
          <cell r="C3060" t="str">
            <v>1. Low Value</v>
          </cell>
          <cell r="D3060" t="str">
            <v>OPTIMASI PENGEMBANGAN LAPANGAN GAS MUARA</v>
          </cell>
          <cell r="E3060" t="str">
            <v>PERTAMINA EP</v>
          </cell>
          <cell r="F3060" t="str">
            <v>E6. Further Development</v>
          </cell>
          <cell r="G3060" t="str">
            <v>PT PERTAMINA EP</v>
          </cell>
          <cell r="H3060">
            <v>6.7539999999999996</v>
          </cell>
          <cell r="Q3060">
            <v>0.35539470000000001</v>
          </cell>
          <cell r="R3060">
            <v>67.912080000000003</v>
          </cell>
          <cell r="S3060">
            <v>0.62785630000000003</v>
          </cell>
          <cell r="T3060">
            <v>0.77466740000000001</v>
          </cell>
          <cell r="U3060">
            <v>11.739065222038009</v>
          </cell>
          <cell r="V3060">
            <v>1.5847671170966835E-2</v>
          </cell>
          <cell r="AA3060">
            <v>8.4900319999999994</v>
          </cell>
          <cell r="AB3060">
            <v>3.1233140000000001</v>
          </cell>
          <cell r="AC3060">
            <v>0.535354</v>
          </cell>
          <cell r="AD3060">
            <v>3.6157809159999998</v>
          </cell>
          <cell r="AE3060">
            <v>67.131600000000006</v>
          </cell>
          <cell r="AF3060">
            <v>42.49821</v>
          </cell>
        </row>
        <row r="3061">
          <cell r="A3061" t="str">
            <v>OPTIMASI PENGEMBANGAN LAPANGAN GAS MUARA2. Middle Value</v>
          </cell>
          <cell r="B3061" t="str">
            <v>Oil-Gas</v>
          </cell>
          <cell r="C3061" t="str">
            <v>2. Middle Value</v>
          </cell>
          <cell r="D3061" t="str">
            <v>OPTIMASI PENGEMBANGAN LAPANGAN GAS MUARA</v>
          </cell>
          <cell r="E3061" t="str">
            <v>PERTAMINA EP</v>
          </cell>
          <cell r="F3061" t="str">
            <v>E6. Further Development</v>
          </cell>
          <cell r="G3061" t="str">
            <v>PT PERTAMINA EP</v>
          </cell>
          <cell r="H3061">
            <v>18.414999999999999</v>
          </cell>
          <cell r="Q3061">
            <v>0.35539470000000001</v>
          </cell>
          <cell r="R3061">
            <v>67.912080000000003</v>
          </cell>
          <cell r="S3061">
            <v>0.62785630000000003</v>
          </cell>
          <cell r="T3061">
            <v>0.77466740000000001</v>
          </cell>
          <cell r="U3061">
            <v>11.739065222038009</v>
          </cell>
          <cell r="V3061">
            <v>1.5847671170966835E-2</v>
          </cell>
          <cell r="AA3061">
            <v>8.4900319999999994</v>
          </cell>
          <cell r="AB3061">
            <v>3.1233140000000001</v>
          </cell>
          <cell r="AC3061">
            <v>0.535354</v>
          </cell>
          <cell r="AD3061">
            <v>9.8585439099999999</v>
          </cell>
          <cell r="AE3061">
            <v>67.131600000000006</v>
          </cell>
          <cell r="AF3061">
            <v>42.49821</v>
          </cell>
        </row>
        <row r="3062">
          <cell r="A3062" t="str">
            <v>OPTIMASI PENGEMBANGAN LAPANGAN GAS MUARA3. High Value</v>
          </cell>
          <cell r="B3062" t="str">
            <v>Oil-Gas</v>
          </cell>
          <cell r="C3062" t="str">
            <v>3. High Value</v>
          </cell>
          <cell r="D3062" t="str">
            <v>OPTIMASI PENGEMBANGAN LAPANGAN GAS MUARA</v>
          </cell>
          <cell r="E3062" t="str">
            <v>PERTAMINA EP</v>
          </cell>
          <cell r="F3062" t="str">
            <v>E6. Further Development</v>
          </cell>
          <cell r="G3062" t="str">
            <v>PT PERTAMINA EP</v>
          </cell>
          <cell r="H3062">
            <v>18.414999999999999</v>
          </cell>
          <cell r="Q3062">
            <v>0.35539470000000001</v>
          </cell>
          <cell r="R3062">
            <v>67.912080000000003</v>
          </cell>
          <cell r="S3062">
            <v>0.62785630000000003</v>
          </cell>
          <cell r="T3062">
            <v>0.77466740000000001</v>
          </cell>
          <cell r="U3062">
            <v>11.739065222038009</v>
          </cell>
          <cell r="V3062">
            <v>1.5847671170966835E-2</v>
          </cell>
          <cell r="AA3062">
            <v>8.4900319999999994</v>
          </cell>
          <cell r="AB3062">
            <v>3.1233140000000001</v>
          </cell>
          <cell r="AC3062">
            <v>0.535354</v>
          </cell>
          <cell r="AD3062">
            <v>9.8585439099999999</v>
          </cell>
          <cell r="AE3062">
            <v>67.131600000000006</v>
          </cell>
          <cell r="AF3062">
            <v>42.49821</v>
          </cell>
        </row>
        <row r="3063">
          <cell r="A3063" t="str">
            <v>OPTIMASI PENGEMBANGAN LAPANGAN GAS LOUISE1. Low Value</v>
          </cell>
          <cell r="B3063" t="str">
            <v>Oil-Gas</v>
          </cell>
          <cell r="C3063" t="str">
            <v>1. Low Value</v>
          </cell>
          <cell r="D3063" t="str">
            <v>OPTIMASI PENGEMBANGAN LAPANGAN GAS LOUISE</v>
          </cell>
          <cell r="E3063" t="str">
            <v>PERTAMINA EP</v>
          </cell>
          <cell r="F3063" t="str">
            <v>E6. Further Development</v>
          </cell>
          <cell r="G3063" t="str">
            <v>PT PERTAMINA EP</v>
          </cell>
          <cell r="H3063">
            <v>9.2739999999999991</v>
          </cell>
          <cell r="Q3063">
            <v>0.3177294</v>
          </cell>
          <cell r="R3063">
            <v>160.48609999999999</v>
          </cell>
          <cell r="S3063">
            <v>0.66660920000000001</v>
          </cell>
          <cell r="T3063">
            <v>0.84944779999999998</v>
          </cell>
          <cell r="U3063">
            <v>28.873725608863058</v>
          </cell>
          <cell r="V3063">
            <v>3.8979365075079257E-2</v>
          </cell>
          <cell r="AA3063">
            <v>26.955310000000001</v>
          </cell>
          <cell r="AB3063">
            <v>177.6354</v>
          </cell>
          <cell r="AC3063">
            <v>0.32936130000000002</v>
          </cell>
          <cell r="AD3063">
            <v>3.0544966961999998</v>
          </cell>
          <cell r="AE3063">
            <v>3.698566</v>
          </cell>
          <cell r="AF3063">
            <v>908.37480000000005</v>
          </cell>
        </row>
        <row r="3064">
          <cell r="A3064" t="str">
            <v>OPTIMASI PENGEMBANGAN LAPANGAN GAS LOUISE2. Middle Value</v>
          </cell>
          <cell r="B3064" t="str">
            <v>Oil-Gas</v>
          </cell>
          <cell r="C3064" t="str">
            <v>2. Middle Value</v>
          </cell>
          <cell r="D3064" t="str">
            <v>OPTIMASI PENGEMBANGAN LAPANGAN GAS LOUISE</v>
          </cell>
          <cell r="E3064" t="str">
            <v>PERTAMINA EP</v>
          </cell>
          <cell r="F3064" t="str">
            <v>E6. Further Development</v>
          </cell>
          <cell r="G3064" t="str">
            <v>PT PERTAMINA EP</v>
          </cell>
          <cell r="H3064">
            <v>24.834</v>
          </cell>
          <cell r="Q3064">
            <v>0.3177294</v>
          </cell>
          <cell r="R3064">
            <v>160.48609999999999</v>
          </cell>
          <cell r="S3064">
            <v>0.66660920000000001</v>
          </cell>
          <cell r="T3064">
            <v>0.84944779999999998</v>
          </cell>
          <cell r="U3064">
            <v>28.873725608863058</v>
          </cell>
          <cell r="V3064">
            <v>3.8979365075079257E-2</v>
          </cell>
          <cell r="AA3064">
            <v>26.955310000000001</v>
          </cell>
          <cell r="AB3064">
            <v>177.6354</v>
          </cell>
          <cell r="AC3064">
            <v>0.32936130000000002</v>
          </cell>
          <cell r="AD3064">
            <v>8.1793585242000013</v>
          </cell>
          <cell r="AE3064">
            <v>3.698566</v>
          </cell>
          <cell r="AF3064">
            <v>908.37480000000005</v>
          </cell>
        </row>
        <row r="3065">
          <cell r="A3065" t="str">
            <v>OPTIMASI PENGEMBANGAN LAPANGAN GAS LOUISE3. High Value</v>
          </cell>
          <cell r="B3065" t="str">
            <v>Oil-Gas</v>
          </cell>
          <cell r="C3065" t="str">
            <v>3. High Value</v>
          </cell>
          <cell r="D3065" t="str">
            <v>OPTIMASI PENGEMBANGAN LAPANGAN GAS LOUISE</v>
          </cell>
          <cell r="E3065" t="str">
            <v>PERTAMINA EP</v>
          </cell>
          <cell r="F3065" t="str">
            <v>E6. Further Development</v>
          </cell>
          <cell r="G3065" t="str">
            <v>PT PERTAMINA EP</v>
          </cell>
          <cell r="H3065">
            <v>33.308999999999997</v>
          </cell>
          <cell r="Q3065">
            <v>0.3177294</v>
          </cell>
          <cell r="R3065">
            <v>160.48609999999999</v>
          </cell>
          <cell r="S3065">
            <v>0.66660920000000001</v>
          </cell>
          <cell r="T3065">
            <v>0.84944779999999998</v>
          </cell>
          <cell r="U3065">
            <v>28.873725608863058</v>
          </cell>
          <cell r="V3065">
            <v>3.8979365075079257E-2</v>
          </cell>
          <cell r="AA3065">
            <v>26.955310000000001</v>
          </cell>
          <cell r="AB3065">
            <v>177.6354</v>
          </cell>
          <cell r="AC3065">
            <v>0.32936130000000002</v>
          </cell>
          <cell r="AD3065">
            <v>10.9706955417</v>
          </cell>
          <cell r="AE3065">
            <v>3.698566</v>
          </cell>
          <cell r="AF3065">
            <v>908.37480000000005</v>
          </cell>
        </row>
        <row r="3066">
          <cell r="A3066" t="str">
            <v>OPTIMASI PENGEMBANGAN LAPANGAN GAS ANGGANA1. Low Value</v>
          </cell>
          <cell r="B3066" t="str">
            <v>Oil-Gas</v>
          </cell>
          <cell r="C3066" t="str">
            <v>1. Low Value</v>
          </cell>
          <cell r="D3066" t="str">
            <v>OPTIMASI PENGEMBANGAN LAPANGAN GAS ANGGANA</v>
          </cell>
          <cell r="E3066" t="str">
            <v>PERTAMINA EP</v>
          </cell>
          <cell r="F3066" t="str">
            <v>E6. Further Development</v>
          </cell>
          <cell r="G3066" t="str">
            <v>PT PERTAMINA EP</v>
          </cell>
          <cell r="H3066">
            <v>10.6</v>
          </cell>
          <cell r="Q3066">
            <v>0.25945410000000002</v>
          </cell>
          <cell r="R3066">
            <v>53.34375</v>
          </cell>
          <cell r="S3066">
            <v>0.59332439999999997</v>
          </cell>
          <cell r="T3066">
            <v>0.78652650000000002</v>
          </cell>
          <cell r="U3066">
            <v>6.4587674684374798</v>
          </cell>
          <cell r="V3066">
            <v>8.7192992860606229E-3</v>
          </cell>
          <cell r="AA3066">
            <v>11.44966</v>
          </cell>
          <cell r="AB3066">
            <v>6.820214</v>
          </cell>
          <cell r="AC3066">
            <v>0.52893480000000004</v>
          </cell>
          <cell r="AD3066">
            <v>5.6067088800000002</v>
          </cell>
          <cell r="AE3066">
            <v>2.6300539999999999</v>
          </cell>
          <cell r="AF3066">
            <v>34.07329</v>
          </cell>
        </row>
        <row r="3067">
          <cell r="A3067" t="str">
            <v>OPTIMASI PENGEMBANGAN LAPANGAN GAS ANGGANA2. Middle Value</v>
          </cell>
          <cell r="B3067" t="str">
            <v>Oil-Gas</v>
          </cell>
          <cell r="C3067" t="str">
            <v>2. Middle Value</v>
          </cell>
          <cell r="D3067" t="str">
            <v>OPTIMASI PENGEMBANGAN LAPANGAN GAS ANGGANA</v>
          </cell>
          <cell r="E3067" t="str">
            <v>PERTAMINA EP</v>
          </cell>
          <cell r="F3067" t="str">
            <v>E6. Further Development</v>
          </cell>
          <cell r="G3067" t="str">
            <v>PT PERTAMINA EP</v>
          </cell>
          <cell r="H3067">
            <v>10.6</v>
          </cell>
          <cell r="Q3067">
            <v>0.25945410000000002</v>
          </cell>
          <cell r="R3067">
            <v>53.34375</v>
          </cell>
          <cell r="S3067">
            <v>0.59332439999999997</v>
          </cell>
          <cell r="T3067">
            <v>0.78652650000000002</v>
          </cell>
          <cell r="U3067">
            <v>6.4587674684374798</v>
          </cell>
          <cell r="V3067">
            <v>8.7192992860606229E-3</v>
          </cell>
          <cell r="AA3067">
            <v>11.44966</v>
          </cell>
          <cell r="AB3067">
            <v>6.820214</v>
          </cell>
          <cell r="AC3067">
            <v>0.52893480000000004</v>
          </cell>
          <cell r="AD3067">
            <v>5.6067088800000002</v>
          </cell>
          <cell r="AE3067">
            <v>2.6300539999999999</v>
          </cell>
          <cell r="AF3067">
            <v>34.07329</v>
          </cell>
        </row>
        <row r="3068">
          <cell r="A3068" t="str">
            <v>OPTIMASI PENGEMBANGAN LAPANGAN GAS ANGGANA3. High Value</v>
          </cell>
          <cell r="B3068" t="str">
            <v>Oil-Gas</v>
          </cell>
          <cell r="C3068" t="str">
            <v>3. High Value</v>
          </cell>
          <cell r="D3068" t="str">
            <v>OPTIMASI PENGEMBANGAN LAPANGAN GAS ANGGANA</v>
          </cell>
          <cell r="E3068" t="str">
            <v>PERTAMINA EP</v>
          </cell>
          <cell r="F3068" t="str">
            <v>E6. Further Development</v>
          </cell>
          <cell r="G3068" t="str">
            <v>PT PERTAMINA EP</v>
          </cell>
          <cell r="H3068">
            <v>10.6</v>
          </cell>
          <cell r="Q3068">
            <v>0.25945410000000002</v>
          </cell>
          <cell r="R3068">
            <v>53.34375</v>
          </cell>
          <cell r="S3068">
            <v>0.59332439999999997</v>
          </cell>
          <cell r="T3068">
            <v>0.78652650000000002</v>
          </cell>
          <cell r="U3068">
            <v>6.4587674684374798</v>
          </cell>
          <cell r="V3068">
            <v>8.7192992860606229E-3</v>
          </cell>
          <cell r="AA3068">
            <v>11.44966</v>
          </cell>
          <cell r="AB3068">
            <v>6.820214</v>
          </cell>
          <cell r="AC3068">
            <v>0.52893480000000004</v>
          </cell>
          <cell r="AD3068">
            <v>5.6067088800000002</v>
          </cell>
          <cell r="AE3068">
            <v>2.6300539999999999</v>
          </cell>
          <cell r="AF3068">
            <v>34.07329</v>
          </cell>
        </row>
        <row r="3069">
          <cell r="A3069" t="str">
            <v>OPTIMASI LAPANGAN MATINDOK - M521. Low Value</v>
          </cell>
          <cell r="B3069" t="str">
            <v>Gas</v>
          </cell>
          <cell r="C3069" t="str">
            <v>1. Low Value</v>
          </cell>
          <cell r="D3069" t="str">
            <v>OPTIMASI LAPANGAN MATINDOK - M52</v>
          </cell>
          <cell r="E3069" t="str">
            <v>PERTAMINA EP</v>
          </cell>
          <cell r="F3069" t="str">
            <v>E3. Justified for Development</v>
          </cell>
          <cell r="G3069" t="str">
            <v>PT PERTAMINA EP</v>
          </cell>
          <cell r="H3069">
            <v>390.6</v>
          </cell>
          <cell r="Q3069">
            <v>0.2626095</v>
          </cell>
          <cell r="R3069">
            <v>332.6764</v>
          </cell>
          <cell r="S3069">
            <v>0.59208550000000004</v>
          </cell>
          <cell r="T3069">
            <v>0.83829710000000002</v>
          </cell>
          <cell r="U3069">
            <v>43.362550161164428</v>
          </cell>
          <cell r="V3069">
            <v>5.8539195676211207E-2</v>
          </cell>
          <cell r="AA3069">
            <v>46.172609999999999</v>
          </cell>
          <cell r="AB3069">
            <v>9.1732490000000002</v>
          </cell>
          <cell r="AC3069">
            <v>0.62732489999999996</v>
          </cell>
          <cell r="AD3069">
            <v>245.03310594000001</v>
          </cell>
          <cell r="AE3069">
            <v>25.90192</v>
          </cell>
          <cell r="AF3069">
            <v>183.2467</v>
          </cell>
        </row>
        <row r="3070">
          <cell r="A3070" t="str">
            <v>OPTIMASI LAPANGAN MATINDOK - M522. Middle Value</v>
          </cell>
          <cell r="B3070" t="str">
            <v>Gas</v>
          </cell>
          <cell r="C3070" t="str">
            <v>2. Middle Value</v>
          </cell>
          <cell r="D3070" t="str">
            <v>OPTIMASI LAPANGAN MATINDOK - M52</v>
          </cell>
          <cell r="E3070" t="str">
            <v>PERTAMINA EP</v>
          </cell>
          <cell r="F3070" t="str">
            <v>E3. Justified for Development</v>
          </cell>
          <cell r="G3070" t="str">
            <v>PT PERTAMINA EP</v>
          </cell>
          <cell r="H3070">
            <v>407.5</v>
          </cell>
          <cell r="Q3070">
            <v>0.2626095</v>
          </cell>
          <cell r="R3070">
            <v>332.6764</v>
          </cell>
          <cell r="S3070">
            <v>0.59208550000000004</v>
          </cell>
          <cell r="T3070">
            <v>0.83829710000000002</v>
          </cell>
          <cell r="U3070">
            <v>43.362550161164428</v>
          </cell>
          <cell r="V3070">
            <v>5.8539195676211207E-2</v>
          </cell>
          <cell r="AA3070">
            <v>46.172609999999999</v>
          </cell>
          <cell r="AB3070">
            <v>9.1732490000000002</v>
          </cell>
          <cell r="AC3070">
            <v>0.62732489999999996</v>
          </cell>
          <cell r="AD3070">
            <v>255.63489675</v>
          </cell>
          <cell r="AE3070">
            <v>25.90192</v>
          </cell>
          <cell r="AF3070">
            <v>183.2467</v>
          </cell>
        </row>
        <row r="3071">
          <cell r="A3071" t="str">
            <v>OPTIMASI LAPANGAN MATINDOK - M523. High Value</v>
          </cell>
          <cell r="B3071" t="str">
            <v>Gas</v>
          </cell>
          <cell r="C3071" t="str">
            <v>3. High Value</v>
          </cell>
          <cell r="D3071" t="str">
            <v>OPTIMASI LAPANGAN MATINDOK - M52</v>
          </cell>
          <cell r="E3071" t="str">
            <v>PERTAMINA EP</v>
          </cell>
          <cell r="F3071" t="str">
            <v>E3. Justified for Development</v>
          </cell>
          <cell r="G3071" t="str">
            <v>PT PERTAMINA EP</v>
          </cell>
          <cell r="H3071">
            <v>419.6</v>
          </cell>
          <cell r="Q3071">
            <v>0.2626095</v>
          </cell>
          <cell r="R3071">
            <v>332.6764</v>
          </cell>
          <cell r="S3071">
            <v>0.59208550000000004</v>
          </cell>
          <cell r="T3071">
            <v>0.83829710000000002</v>
          </cell>
          <cell r="U3071">
            <v>43.362550161164428</v>
          </cell>
          <cell r="V3071">
            <v>5.8539195676211207E-2</v>
          </cell>
          <cell r="AA3071">
            <v>46.172609999999999</v>
          </cell>
          <cell r="AB3071">
            <v>9.1732490000000002</v>
          </cell>
          <cell r="AC3071">
            <v>0.62732489999999996</v>
          </cell>
          <cell r="AD3071">
            <v>263.22552803999997</v>
          </cell>
          <cell r="AE3071">
            <v>25.90192</v>
          </cell>
          <cell r="AF3071">
            <v>183.2467</v>
          </cell>
        </row>
        <row r="3072">
          <cell r="A3072" t="str">
            <v>MATINDOK - M52 - BASE1. Low Value</v>
          </cell>
          <cell r="B3072" t="str">
            <v>Gas</v>
          </cell>
          <cell r="C3072" t="str">
            <v>1. Low Value</v>
          </cell>
          <cell r="D3072" t="str">
            <v>MATINDOK - M52 - BASE</v>
          </cell>
          <cell r="E3072" t="str">
            <v>PERTAMINA EP</v>
          </cell>
          <cell r="F3072" t="str">
            <v>X0. Development Pending</v>
          </cell>
          <cell r="G3072" t="str">
            <v>PT PERTAMINA EP</v>
          </cell>
          <cell r="H3072">
            <v>390.6</v>
          </cell>
          <cell r="Q3072">
            <v>0.2626095</v>
          </cell>
          <cell r="R3072">
            <v>332.6764</v>
          </cell>
          <cell r="S3072">
            <v>0.59208550000000004</v>
          </cell>
          <cell r="T3072">
            <v>0.83829710000000002</v>
          </cell>
          <cell r="U3072">
            <v>43.362550161164428</v>
          </cell>
          <cell r="V3072">
            <v>5.8539195676211207E-2</v>
          </cell>
          <cell r="AA3072">
            <v>46.172609999999999</v>
          </cell>
          <cell r="AB3072">
            <v>9.1732490000000002</v>
          </cell>
          <cell r="AC3072">
            <v>0.62732489999999996</v>
          </cell>
          <cell r="AD3072">
            <v>245.03310594000001</v>
          </cell>
          <cell r="AE3072">
            <v>25.90192</v>
          </cell>
          <cell r="AF3072">
            <v>183.2467</v>
          </cell>
        </row>
        <row r="3073">
          <cell r="A3073" t="str">
            <v>MATINDOK - M52 - BASE2. Middle Value</v>
          </cell>
          <cell r="B3073" t="str">
            <v>Gas</v>
          </cell>
          <cell r="C3073" t="str">
            <v>2. Middle Value</v>
          </cell>
          <cell r="D3073" t="str">
            <v>MATINDOK - M52 - BASE</v>
          </cell>
          <cell r="E3073" t="str">
            <v>PERTAMINA EP</v>
          </cell>
          <cell r="F3073" t="str">
            <v>X0. Development Pending</v>
          </cell>
          <cell r="G3073" t="str">
            <v>PT PERTAMINA EP</v>
          </cell>
          <cell r="H3073">
            <v>407.5</v>
          </cell>
          <cell r="Q3073">
            <v>0.2626095</v>
          </cell>
          <cell r="R3073">
            <v>332.6764</v>
          </cell>
          <cell r="S3073">
            <v>0.59208550000000004</v>
          </cell>
          <cell r="T3073">
            <v>0.83829710000000002</v>
          </cell>
          <cell r="U3073">
            <v>43.362550161164428</v>
          </cell>
          <cell r="V3073">
            <v>5.8539195676211207E-2</v>
          </cell>
          <cell r="AA3073">
            <v>46.172609999999999</v>
          </cell>
          <cell r="AB3073">
            <v>9.1732490000000002</v>
          </cell>
          <cell r="AC3073">
            <v>0.62732489999999996</v>
          </cell>
          <cell r="AD3073">
            <v>255.63489675</v>
          </cell>
          <cell r="AE3073">
            <v>25.90192</v>
          </cell>
          <cell r="AF3073">
            <v>183.2467</v>
          </cell>
        </row>
        <row r="3074">
          <cell r="A3074" t="str">
            <v>MATINDOK - M52 - BASE3. High Value</v>
          </cell>
          <cell r="B3074" t="str">
            <v>Gas</v>
          </cell>
          <cell r="C3074" t="str">
            <v>3. High Value</v>
          </cell>
          <cell r="D3074" t="str">
            <v>MATINDOK - M52 - BASE</v>
          </cell>
          <cell r="E3074" t="str">
            <v>PERTAMINA EP</v>
          </cell>
          <cell r="F3074" t="str">
            <v>X0. Development Pending</v>
          </cell>
          <cell r="G3074" t="str">
            <v>PT PERTAMINA EP</v>
          </cell>
          <cell r="H3074">
            <v>419.6</v>
          </cell>
          <cell r="Q3074">
            <v>0.2626095</v>
          </cell>
          <cell r="R3074">
            <v>332.6764</v>
          </cell>
          <cell r="S3074">
            <v>0.59208550000000004</v>
          </cell>
          <cell r="T3074">
            <v>0.83829710000000002</v>
          </cell>
          <cell r="U3074">
            <v>43.362550161164428</v>
          </cell>
          <cell r="V3074">
            <v>5.8539195676211207E-2</v>
          </cell>
          <cell r="AA3074">
            <v>46.172609999999999</v>
          </cell>
          <cell r="AB3074">
            <v>9.1732490000000002</v>
          </cell>
          <cell r="AC3074">
            <v>0.62732489999999996</v>
          </cell>
          <cell r="AD3074">
            <v>263.22552803999997</v>
          </cell>
          <cell r="AE3074">
            <v>25.90192</v>
          </cell>
          <cell r="AF3074">
            <v>183.2467</v>
          </cell>
        </row>
        <row r="3075">
          <cell r="A3075" t="str">
            <v>WOLAI - BASE1. Low Value</v>
          </cell>
          <cell r="B3075" t="str">
            <v>Gas</v>
          </cell>
          <cell r="C3075" t="str">
            <v>1. Low Value</v>
          </cell>
          <cell r="D3075" t="str">
            <v>WOLAI - BASE</v>
          </cell>
          <cell r="E3075" t="str">
            <v>PERTAMINA EP</v>
          </cell>
          <cell r="F3075" t="str">
            <v>X1. Discovery under Evaluation</v>
          </cell>
          <cell r="G3075" t="str">
            <v>PT PERTAMINA EP</v>
          </cell>
          <cell r="H3075">
            <v>270.08</v>
          </cell>
          <cell r="Q3075">
            <v>0.24308350000000001</v>
          </cell>
          <cell r="R3075">
            <v>231.4837</v>
          </cell>
          <cell r="S3075">
            <v>0.77531209999999995</v>
          </cell>
          <cell r="T3075">
            <v>0.65735089999999996</v>
          </cell>
          <cell r="U3075">
            <v>28.678056765193389</v>
          </cell>
          <cell r="V3075">
            <v>3.8715213250872772E-2</v>
          </cell>
          <cell r="AA3075">
            <v>50.85962</v>
          </cell>
          <cell r="AB3075">
            <v>12.123390000000001</v>
          </cell>
          <cell r="AC3075">
            <v>0.65199530000000006</v>
          </cell>
          <cell r="AD3075">
            <v>176.090890624</v>
          </cell>
          <cell r="AE3075">
            <v>8.1072240000000004</v>
          </cell>
          <cell r="AF3075">
            <v>259.2389</v>
          </cell>
        </row>
        <row r="3076">
          <cell r="A3076" t="str">
            <v>WOLAI - BASE2. Middle Value</v>
          </cell>
          <cell r="B3076" t="str">
            <v>Gas</v>
          </cell>
          <cell r="C3076" t="str">
            <v>2. Middle Value</v>
          </cell>
          <cell r="D3076" t="str">
            <v>WOLAI - BASE</v>
          </cell>
          <cell r="E3076" t="str">
            <v>PERTAMINA EP</v>
          </cell>
          <cell r="F3076" t="str">
            <v>X1. Discovery under Evaluation</v>
          </cell>
          <cell r="G3076" t="str">
            <v>PT PERTAMINA EP</v>
          </cell>
          <cell r="H3076">
            <v>604.92999999999995</v>
          </cell>
          <cell r="Q3076">
            <v>0.24308350000000001</v>
          </cell>
          <cell r="R3076">
            <v>231.4837</v>
          </cell>
          <cell r="S3076">
            <v>0.77531209999999995</v>
          </cell>
          <cell r="T3076">
            <v>0.65735089999999996</v>
          </cell>
          <cell r="U3076">
            <v>28.678056765193389</v>
          </cell>
          <cell r="V3076">
            <v>3.8715213250872772E-2</v>
          </cell>
          <cell r="AA3076">
            <v>50.85962</v>
          </cell>
          <cell r="AB3076">
            <v>12.123390000000001</v>
          </cell>
          <cell r="AC3076">
            <v>0.65199530000000006</v>
          </cell>
          <cell r="AD3076">
            <v>394.41151682899999</v>
          </cell>
          <cell r="AE3076">
            <v>8.1072240000000004</v>
          </cell>
          <cell r="AF3076">
            <v>259.2389</v>
          </cell>
        </row>
        <row r="3077">
          <cell r="A3077" t="str">
            <v>WOLAI - BASE3. High Value</v>
          </cell>
          <cell r="B3077" t="str">
            <v>Gas</v>
          </cell>
          <cell r="C3077" t="str">
            <v>3. High Value</v>
          </cell>
          <cell r="D3077" t="str">
            <v>WOLAI - BASE</v>
          </cell>
          <cell r="E3077" t="str">
            <v>PERTAMINA EP</v>
          </cell>
          <cell r="F3077" t="str">
            <v>X1. Discovery under Evaluation</v>
          </cell>
          <cell r="G3077" t="str">
            <v>PT PERTAMINA EP</v>
          </cell>
          <cell r="H3077">
            <v>839.74</v>
          </cell>
          <cell r="Q3077">
            <v>0.24308350000000001</v>
          </cell>
          <cell r="R3077">
            <v>231.4837</v>
          </cell>
          <cell r="S3077">
            <v>0.77531209999999995</v>
          </cell>
          <cell r="T3077">
            <v>0.65735089999999996</v>
          </cell>
          <cell r="U3077">
            <v>28.678056765193389</v>
          </cell>
          <cell r="V3077">
            <v>3.8715213250872772E-2</v>
          </cell>
          <cell r="AA3077">
            <v>50.85962</v>
          </cell>
          <cell r="AB3077">
            <v>12.123390000000001</v>
          </cell>
          <cell r="AC3077">
            <v>0.65199530000000006</v>
          </cell>
          <cell r="AD3077">
            <v>547.50653322200003</v>
          </cell>
          <cell r="AE3077">
            <v>8.1072240000000004</v>
          </cell>
          <cell r="AF3077">
            <v>259.2389</v>
          </cell>
        </row>
        <row r="3078">
          <cell r="A3078" t="str">
            <v>MOREA - BASE1. Low Value</v>
          </cell>
          <cell r="B3078" t="str">
            <v>Gas</v>
          </cell>
          <cell r="C3078" t="str">
            <v>1. Low Value</v>
          </cell>
          <cell r="D3078" t="str">
            <v>MOREA - BASE</v>
          </cell>
          <cell r="E3078" t="str">
            <v>PERTAMINA EP</v>
          </cell>
          <cell r="F3078" t="str">
            <v>X1. Discovery under Evaluation</v>
          </cell>
          <cell r="G3078" t="str">
            <v>PT PERTAMINA EP</v>
          </cell>
          <cell r="H3078">
            <v>56.39</v>
          </cell>
          <cell r="Q3078">
            <v>0.28576299999999999</v>
          </cell>
          <cell r="R3078">
            <v>150.22919999999999</v>
          </cell>
          <cell r="S3078">
            <v>0.60942209999999997</v>
          </cell>
          <cell r="T3078">
            <v>0.84561249999999999</v>
          </cell>
          <cell r="U3078">
            <v>22.123301837072766</v>
          </cell>
          <cell r="V3078">
            <v>2.986633144109134E-2</v>
          </cell>
          <cell r="AA3078">
            <v>135.93100000000001</v>
          </cell>
          <cell r="AB3078">
            <v>66.98357</v>
          </cell>
          <cell r="AC3078">
            <v>0.80484009999999995</v>
          </cell>
          <cell r="AD3078">
            <v>45.384933238999999</v>
          </cell>
          <cell r="AE3078">
            <v>31.015830000000001</v>
          </cell>
          <cell r="AF3078">
            <v>151.72130000000001</v>
          </cell>
        </row>
        <row r="3079">
          <cell r="A3079" t="str">
            <v>MOREA - BASE2. Middle Value</v>
          </cell>
          <cell r="B3079" t="str">
            <v>Gas</v>
          </cell>
          <cell r="C3079" t="str">
            <v>2. Middle Value</v>
          </cell>
          <cell r="D3079" t="str">
            <v>MOREA - BASE</v>
          </cell>
          <cell r="E3079" t="str">
            <v>PERTAMINA EP</v>
          </cell>
          <cell r="F3079" t="str">
            <v>X1. Discovery under Evaluation</v>
          </cell>
          <cell r="G3079" t="str">
            <v>PT PERTAMINA EP</v>
          </cell>
          <cell r="H3079">
            <v>122.31</v>
          </cell>
          <cell r="Q3079">
            <v>0.28576299999999999</v>
          </cell>
          <cell r="R3079">
            <v>150.22919999999999</v>
          </cell>
          <cell r="S3079">
            <v>0.60942209999999997</v>
          </cell>
          <cell r="T3079">
            <v>0.84561249999999999</v>
          </cell>
          <cell r="U3079">
            <v>22.123301837072766</v>
          </cell>
          <cell r="V3079">
            <v>2.986633144109134E-2</v>
          </cell>
          <cell r="AA3079">
            <v>135.93100000000001</v>
          </cell>
          <cell r="AB3079">
            <v>66.98357</v>
          </cell>
          <cell r="AC3079">
            <v>0.80484009999999995</v>
          </cell>
          <cell r="AD3079">
            <v>98.439992630999996</v>
          </cell>
          <cell r="AE3079">
            <v>31.015830000000001</v>
          </cell>
          <cell r="AF3079">
            <v>151.72130000000001</v>
          </cell>
        </row>
        <row r="3080">
          <cell r="A3080" t="str">
            <v>MOREA - BASE3. High Value</v>
          </cell>
          <cell r="B3080" t="str">
            <v>Gas</v>
          </cell>
          <cell r="C3080" t="str">
            <v>3. High Value</v>
          </cell>
          <cell r="D3080" t="str">
            <v>MOREA - BASE</v>
          </cell>
          <cell r="E3080" t="str">
            <v>PERTAMINA EP</v>
          </cell>
          <cell r="F3080" t="str">
            <v>X1. Discovery under Evaluation</v>
          </cell>
          <cell r="G3080" t="str">
            <v>PT PERTAMINA EP</v>
          </cell>
          <cell r="H3080">
            <v>175.18</v>
          </cell>
          <cell r="Q3080">
            <v>0.28576299999999999</v>
          </cell>
          <cell r="R3080">
            <v>150.22919999999999</v>
          </cell>
          <cell r="S3080">
            <v>0.60942209999999997</v>
          </cell>
          <cell r="T3080">
            <v>0.84561249999999999</v>
          </cell>
          <cell r="U3080">
            <v>22.123301837072766</v>
          </cell>
          <cell r="V3080">
            <v>2.986633144109134E-2</v>
          </cell>
          <cell r="AA3080">
            <v>135.93100000000001</v>
          </cell>
          <cell r="AB3080">
            <v>66.98357</v>
          </cell>
          <cell r="AC3080">
            <v>0.80484009999999995</v>
          </cell>
          <cell r="AD3080">
            <v>140.99188871799998</v>
          </cell>
          <cell r="AE3080">
            <v>31.015830000000001</v>
          </cell>
          <cell r="AF3080">
            <v>151.72130000000001</v>
          </cell>
        </row>
        <row r="3081">
          <cell r="A3081" t="str">
            <v>PENYU - BASE1. Low Value</v>
          </cell>
          <cell r="B3081" t="str">
            <v>Gas</v>
          </cell>
          <cell r="C3081" t="str">
            <v>1. Low Value</v>
          </cell>
          <cell r="D3081" t="str">
            <v>PENYU - BASE</v>
          </cell>
          <cell r="E3081" t="str">
            <v>PERTAMINA EP</v>
          </cell>
          <cell r="F3081" t="str">
            <v>X1. Discovery under Evaluation</v>
          </cell>
          <cell r="G3081" t="str">
            <v>PT PERTAMINA EP</v>
          </cell>
          <cell r="H3081">
            <v>23.62</v>
          </cell>
          <cell r="Q3081">
            <v>0.28693160000000001</v>
          </cell>
          <cell r="R3081">
            <v>2736.0160000000001</v>
          </cell>
          <cell r="S3081">
            <v>0.6294729</v>
          </cell>
          <cell r="T3081">
            <v>0.83410309999999999</v>
          </cell>
          <cell r="U3081">
            <v>412.18652105127376</v>
          </cell>
          <cell r="V3081">
            <v>0.55644945514591293</v>
          </cell>
          <cell r="AA3081">
            <v>124.5031</v>
          </cell>
          <cell r="AB3081">
            <v>43.45384</v>
          </cell>
          <cell r="AC3081">
            <v>0.78515860000000004</v>
          </cell>
          <cell r="AD3081">
            <v>18.545446132000002</v>
          </cell>
          <cell r="AE3081">
            <v>23.239730000000002</v>
          </cell>
          <cell r="AF3081">
            <v>141.57300000000001</v>
          </cell>
        </row>
        <row r="3082">
          <cell r="A3082" t="str">
            <v>PENYU - BASE2. Middle Value</v>
          </cell>
          <cell r="B3082" t="str">
            <v>Gas</v>
          </cell>
          <cell r="C3082" t="str">
            <v>2. Middle Value</v>
          </cell>
          <cell r="D3082" t="str">
            <v>PENYU - BASE</v>
          </cell>
          <cell r="E3082" t="str">
            <v>PERTAMINA EP</v>
          </cell>
          <cell r="F3082" t="str">
            <v>X1. Discovery under Evaluation</v>
          </cell>
          <cell r="G3082" t="str">
            <v>PT PERTAMINA EP</v>
          </cell>
          <cell r="H3082">
            <v>70.739999999999995</v>
          </cell>
          <cell r="Q3082">
            <v>0.28693160000000001</v>
          </cell>
          <cell r="R3082">
            <v>2736.0160000000001</v>
          </cell>
          <cell r="S3082">
            <v>0.6294729</v>
          </cell>
          <cell r="T3082">
            <v>0.83410309999999999</v>
          </cell>
          <cell r="U3082">
            <v>412.18652105127376</v>
          </cell>
          <cell r="V3082">
            <v>0.55644945514591293</v>
          </cell>
          <cell r="AA3082">
            <v>124.5031</v>
          </cell>
          <cell r="AB3082">
            <v>43.45384</v>
          </cell>
          <cell r="AC3082">
            <v>0.78515860000000004</v>
          </cell>
          <cell r="AD3082">
            <v>55.542119364000001</v>
          </cell>
          <cell r="AE3082">
            <v>23.239730000000002</v>
          </cell>
          <cell r="AF3082">
            <v>141.57300000000001</v>
          </cell>
        </row>
        <row r="3083">
          <cell r="A3083" t="str">
            <v>PENYU - BASE3. High Value</v>
          </cell>
          <cell r="B3083" t="str">
            <v>Gas</v>
          </cell>
          <cell r="C3083" t="str">
            <v>3. High Value</v>
          </cell>
          <cell r="D3083" t="str">
            <v>PENYU - BASE</v>
          </cell>
          <cell r="E3083" t="str">
            <v>PERTAMINA EP</v>
          </cell>
          <cell r="F3083" t="str">
            <v>X1. Discovery under Evaluation</v>
          </cell>
          <cell r="G3083" t="str">
            <v>PT PERTAMINA EP</v>
          </cell>
          <cell r="H3083">
            <v>148.86000000000001</v>
          </cell>
          <cell r="Q3083">
            <v>0.28693160000000001</v>
          </cell>
          <cell r="R3083">
            <v>2736.0160000000001</v>
          </cell>
          <cell r="S3083">
            <v>0.6294729</v>
          </cell>
          <cell r="T3083">
            <v>0.83410309999999999</v>
          </cell>
          <cell r="U3083">
            <v>412.18652105127376</v>
          </cell>
          <cell r="V3083">
            <v>0.55644945514591293</v>
          </cell>
          <cell r="AA3083">
            <v>124.5031</v>
          </cell>
          <cell r="AB3083">
            <v>43.45384</v>
          </cell>
          <cell r="AC3083">
            <v>0.78515860000000004</v>
          </cell>
          <cell r="AD3083">
            <v>116.87870919600002</v>
          </cell>
          <cell r="AE3083">
            <v>23.239730000000002</v>
          </cell>
          <cell r="AF3083">
            <v>141.57300000000001</v>
          </cell>
        </row>
        <row r="3084">
          <cell r="A3084" t="str">
            <v>KLAMONO UTARA WEST - BASE1. Low Value</v>
          </cell>
          <cell r="B3084" t="str">
            <v>Gas</v>
          </cell>
          <cell r="C3084" t="str">
            <v>1. Low Value</v>
          </cell>
          <cell r="D3084" t="str">
            <v>KLAMONO UTARA WEST - BASE</v>
          </cell>
          <cell r="E3084" t="str">
            <v>PERTAMINA EP</v>
          </cell>
          <cell r="F3084" t="str">
            <v>X0. Development Pending</v>
          </cell>
          <cell r="G3084" t="str">
            <v>PT PERTAMINA EP</v>
          </cell>
          <cell r="H3084">
            <v>19.46</v>
          </cell>
          <cell r="Q3084">
            <v>0.32004709999999997</v>
          </cell>
          <cell r="R3084">
            <v>160.48609999999999</v>
          </cell>
          <cell r="S3084">
            <v>0.6991754</v>
          </cell>
          <cell r="T3084">
            <v>0.77465340000000005</v>
          </cell>
          <cell r="U3084">
            <v>27.819216256179708</v>
          </cell>
          <cell r="V3084">
            <v>3.7555783456615977E-2</v>
          </cell>
          <cell r="AA3084">
            <v>64.971209999999999</v>
          </cell>
          <cell r="AB3084">
            <v>74.040989999999994</v>
          </cell>
          <cell r="AC3084">
            <v>0.70519050000000005</v>
          </cell>
          <cell r="AD3084">
            <v>13.723007130000001</v>
          </cell>
          <cell r="AE3084">
            <v>1.2573049999999999</v>
          </cell>
          <cell r="AF3084">
            <v>154.6063</v>
          </cell>
        </row>
        <row r="3085">
          <cell r="A3085" t="str">
            <v>KLAMONO UTARA WEST - BASE2. Middle Value</v>
          </cell>
          <cell r="B3085" t="str">
            <v>Gas</v>
          </cell>
          <cell r="C3085" t="str">
            <v>2. Middle Value</v>
          </cell>
          <cell r="D3085" t="str">
            <v>KLAMONO UTARA WEST - BASE</v>
          </cell>
          <cell r="E3085" t="str">
            <v>PERTAMINA EP</v>
          </cell>
          <cell r="F3085" t="str">
            <v>X0. Development Pending</v>
          </cell>
          <cell r="G3085" t="str">
            <v>PT PERTAMINA EP</v>
          </cell>
          <cell r="H3085">
            <v>30.89</v>
          </cell>
          <cell r="Q3085">
            <v>0.32004709999999997</v>
          </cell>
          <cell r="R3085">
            <v>160.48609999999999</v>
          </cell>
          <cell r="S3085">
            <v>0.6991754</v>
          </cell>
          <cell r="T3085">
            <v>0.77465340000000005</v>
          </cell>
          <cell r="U3085">
            <v>27.819216256179708</v>
          </cell>
          <cell r="V3085">
            <v>3.7555783456615977E-2</v>
          </cell>
          <cell r="AA3085">
            <v>64.971209999999999</v>
          </cell>
          <cell r="AB3085">
            <v>74.040989999999994</v>
          </cell>
          <cell r="AC3085">
            <v>0.70519050000000005</v>
          </cell>
          <cell r="AD3085">
            <v>21.783334545000002</v>
          </cell>
          <cell r="AE3085">
            <v>1.2573049999999999</v>
          </cell>
          <cell r="AF3085">
            <v>154.6063</v>
          </cell>
        </row>
        <row r="3086">
          <cell r="A3086" t="str">
            <v>KLAMONO UTARA WEST - BASE3. High Value</v>
          </cell>
          <cell r="B3086" t="str">
            <v>Gas</v>
          </cell>
          <cell r="C3086" t="str">
            <v>3. High Value</v>
          </cell>
          <cell r="D3086" t="str">
            <v>KLAMONO UTARA WEST - BASE</v>
          </cell>
          <cell r="E3086" t="str">
            <v>PERTAMINA EP</v>
          </cell>
          <cell r="F3086" t="str">
            <v>X0. Development Pending</v>
          </cell>
          <cell r="G3086" t="str">
            <v>PT PERTAMINA EP</v>
          </cell>
          <cell r="H3086">
            <v>67.17</v>
          </cell>
          <cell r="Q3086">
            <v>0.32004709999999997</v>
          </cell>
          <cell r="R3086">
            <v>160.48609999999999</v>
          </cell>
          <cell r="S3086">
            <v>0.6991754</v>
          </cell>
          <cell r="T3086">
            <v>0.77465340000000005</v>
          </cell>
          <cell r="U3086">
            <v>27.819216256179708</v>
          </cell>
          <cell r="V3086">
            <v>3.7555783456615977E-2</v>
          </cell>
          <cell r="AA3086">
            <v>64.971209999999999</v>
          </cell>
          <cell r="AB3086">
            <v>74.040989999999994</v>
          </cell>
          <cell r="AC3086">
            <v>0.70519050000000005</v>
          </cell>
          <cell r="AD3086">
            <v>47.367645885000002</v>
          </cell>
          <cell r="AE3086">
            <v>1.2573049999999999</v>
          </cell>
          <cell r="AF3086">
            <v>154.6063</v>
          </cell>
        </row>
        <row r="3087">
          <cell r="A3087" t="str">
            <v>SADEWA BASE1. Low Value</v>
          </cell>
          <cell r="B3087" t="str">
            <v>Oil-Gas</v>
          </cell>
          <cell r="C3087" t="str">
            <v>1. Low Value</v>
          </cell>
          <cell r="D3087" t="str">
            <v>SADEWA BASE</v>
          </cell>
          <cell r="E3087" t="str">
            <v>EAST KALIMANTAN</v>
          </cell>
          <cell r="F3087" t="str">
            <v>E6. Further Development</v>
          </cell>
          <cell r="G3087" t="str">
            <v>PT PERTAMINA HULU KALIMANTAN TIMUR</v>
          </cell>
          <cell r="H3087">
            <v>135</v>
          </cell>
          <cell r="Q3087">
            <v>0.2739607</v>
          </cell>
          <cell r="R3087">
            <v>151.16849999999999</v>
          </cell>
          <cell r="S3087">
            <v>0.62362320000000004</v>
          </cell>
          <cell r="T3087">
            <v>0.83652159999999998</v>
          </cell>
          <cell r="U3087">
            <v>21.604737492608901</v>
          </cell>
          <cell r="V3087">
            <v>2.9166272530384941E-2</v>
          </cell>
          <cell r="AA3087">
            <v>30.130590000000002</v>
          </cell>
          <cell r="AB3087">
            <v>1.788028</v>
          </cell>
          <cell r="AC3087">
            <v>0.27305360000000001</v>
          </cell>
          <cell r="AD3087">
            <v>36.862236000000003</v>
          </cell>
          <cell r="AE3087">
            <v>22.93308</v>
          </cell>
          <cell r="AF3087">
            <v>13.87457</v>
          </cell>
        </row>
        <row r="3088">
          <cell r="A3088" t="str">
            <v>SADEWA BASE2. Middle Value</v>
          </cell>
          <cell r="B3088" t="str">
            <v>Oil-Gas</v>
          </cell>
          <cell r="C3088" t="str">
            <v>2. Middle Value</v>
          </cell>
          <cell r="D3088" t="str">
            <v>SADEWA BASE</v>
          </cell>
          <cell r="E3088" t="str">
            <v>EAST KALIMANTAN</v>
          </cell>
          <cell r="F3088" t="str">
            <v>E6. Further Development</v>
          </cell>
          <cell r="G3088" t="str">
            <v>PT PERTAMINA HULU KALIMANTAN TIMUR</v>
          </cell>
          <cell r="H3088">
            <v>247</v>
          </cell>
          <cell r="Q3088">
            <v>0.2739607</v>
          </cell>
          <cell r="R3088">
            <v>151.16849999999999</v>
          </cell>
          <cell r="S3088">
            <v>0.62362320000000004</v>
          </cell>
          <cell r="T3088">
            <v>0.83652159999999998</v>
          </cell>
          <cell r="U3088">
            <v>21.604737492608901</v>
          </cell>
          <cell r="V3088">
            <v>2.9166272530384941E-2</v>
          </cell>
          <cell r="AA3088">
            <v>30.130590000000002</v>
          </cell>
          <cell r="AB3088">
            <v>1.788028</v>
          </cell>
          <cell r="AC3088">
            <v>0.27305360000000001</v>
          </cell>
          <cell r="AD3088">
            <v>67.444239199999998</v>
          </cell>
          <cell r="AE3088">
            <v>22.93308</v>
          </cell>
          <cell r="AF3088">
            <v>13.87457</v>
          </cell>
        </row>
        <row r="3089">
          <cell r="A3089" t="str">
            <v>SADEWA BASE3. High Value</v>
          </cell>
          <cell r="B3089" t="str">
            <v>Oil-Gas</v>
          </cell>
          <cell r="C3089" t="str">
            <v>3. High Value</v>
          </cell>
          <cell r="D3089" t="str">
            <v>SADEWA BASE</v>
          </cell>
          <cell r="E3089" t="str">
            <v>EAST KALIMANTAN</v>
          </cell>
          <cell r="F3089" t="str">
            <v>E6. Further Development</v>
          </cell>
          <cell r="G3089" t="str">
            <v>PT PERTAMINA HULU KALIMANTAN TIMUR</v>
          </cell>
          <cell r="H3089">
            <v>294</v>
          </cell>
          <cell r="Q3089">
            <v>0.2739607</v>
          </cell>
          <cell r="R3089">
            <v>151.16849999999999</v>
          </cell>
          <cell r="S3089">
            <v>0.62362320000000004</v>
          </cell>
          <cell r="T3089">
            <v>0.83652159999999998</v>
          </cell>
          <cell r="U3089">
            <v>21.604737492608901</v>
          </cell>
          <cell r="V3089">
            <v>2.9166272530384941E-2</v>
          </cell>
          <cell r="AA3089">
            <v>30.130590000000002</v>
          </cell>
          <cell r="AB3089">
            <v>1.788028</v>
          </cell>
          <cell r="AC3089">
            <v>0.27305360000000001</v>
          </cell>
          <cell r="AD3089">
            <v>80.277758399999996</v>
          </cell>
          <cell r="AE3089">
            <v>22.93308</v>
          </cell>
          <cell r="AF3089">
            <v>13.87457</v>
          </cell>
        </row>
        <row r="3090">
          <cell r="A3090" t="str">
            <v>MERAH BESAR BASE1. Low Value</v>
          </cell>
          <cell r="B3090" t="str">
            <v>Oil-Gas</v>
          </cell>
          <cell r="C3090" t="str">
            <v>1. Low Value</v>
          </cell>
          <cell r="D3090" t="str">
            <v>MERAH BESAR BASE</v>
          </cell>
          <cell r="E3090" t="str">
            <v>EAST KALIMANTAN</v>
          </cell>
          <cell r="F3090" t="str">
            <v>E6. Further Development</v>
          </cell>
          <cell r="G3090" t="str">
            <v>PT PERTAMINA HULU KALIMANTAN TIMUR</v>
          </cell>
          <cell r="H3090">
            <v>122.242</v>
          </cell>
          <cell r="Q3090">
            <v>0.30081210000000003</v>
          </cell>
          <cell r="R3090">
            <v>57.953090000000003</v>
          </cell>
          <cell r="S3090">
            <v>0.70339629999999997</v>
          </cell>
          <cell r="T3090">
            <v>0.84238550000000001</v>
          </cell>
          <cell r="U3090">
            <v>10.329584693313112</v>
          </cell>
          <cell r="V3090">
            <v>1.3944880487158475E-2</v>
          </cell>
          <cell r="AA3090">
            <v>156.3503</v>
          </cell>
          <cell r="AB3090">
            <v>124.2135</v>
          </cell>
          <cell r="AC3090">
            <v>0.35681940000000001</v>
          </cell>
          <cell r="AD3090">
            <v>43.618317094800005</v>
          </cell>
          <cell r="AE3090">
            <v>3.4997549999999999</v>
          </cell>
          <cell r="AF3090">
            <v>218.14590000000001</v>
          </cell>
        </row>
        <row r="3091">
          <cell r="A3091" t="str">
            <v>MERAH BESAR BASE2. Middle Value</v>
          </cell>
          <cell r="B3091" t="str">
            <v>Oil-Gas</v>
          </cell>
          <cell r="C3091" t="str">
            <v>2. Middle Value</v>
          </cell>
          <cell r="D3091" t="str">
            <v>MERAH BESAR BASE</v>
          </cell>
          <cell r="E3091" t="str">
            <v>EAST KALIMANTAN</v>
          </cell>
          <cell r="F3091" t="str">
            <v>E6. Further Development</v>
          </cell>
          <cell r="G3091" t="str">
            <v>PT PERTAMINA HULU KALIMANTAN TIMUR</v>
          </cell>
          <cell r="H3091">
            <v>209.33199999999999</v>
          </cell>
          <cell r="Q3091">
            <v>0.30081210000000003</v>
          </cell>
          <cell r="R3091">
            <v>57.953090000000003</v>
          </cell>
          <cell r="S3091">
            <v>0.70339629999999997</v>
          </cell>
          <cell r="T3091">
            <v>0.84238550000000001</v>
          </cell>
          <cell r="U3091">
            <v>10.329584693313112</v>
          </cell>
          <cell r="V3091">
            <v>1.3944880487158475E-2</v>
          </cell>
          <cell r="AA3091">
            <v>156.3503</v>
          </cell>
          <cell r="AB3091">
            <v>124.2135</v>
          </cell>
          <cell r="AC3091">
            <v>0.35681940000000001</v>
          </cell>
          <cell r="AD3091">
            <v>74.6937186408</v>
          </cell>
          <cell r="AE3091">
            <v>3.4997549999999999</v>
          </cell>
          <cell r="AF3091">
            <v>218.14590000000001</v>
          </cell>
        </row>
        <row r="3092">
          <cell r="A3092" t="str">
            <v>MERAH BESAR BASE3. High Value</v>
          </cell>
          <cell r="B3092" t="str">
            <v>Oil-Gas</v>
          </cell>
          <cell r="C3092" t="str">
            <v>3. High Value</v>
          </cell>
          <cell r="D3092" t="str">
            <v>MERAH BESAR BASE</v>
          </cell>
          <cell r="E3092" t="str">
            <v>EAST KALIMANTAN</v>
          </cell>
          <cell r="F3092" t="str">
            <v>E6. Further Development</v>
          </cell>
          <cell r="G3092" t="str">
            <v>PT PERTAMINA HULU KALIMANTAN TIMUR</v>
          </cell>
          <cell r="H3092">
            <v>382.49700000000001</v>
          </cell>
          <cell r="Q3092">
            <v>0.30081210000000003</v>
          </cell>
          <cell r="R3092">
            <v>57.953090000000003</v>
          </cell>
          <cell r="S3092">
            <v>0.70339629999999997</v>
          </cell>
          <cell r="T3092">
            <v>0.84238550000000001</v>
          </cell>
          <cell r="U3092">
            <v>10.329584693313112</v>
          </cell>
          <cell r="V3092">
            <v>1.3944880487158475E-2</v>
          </cell>
          <cell r="AA3092">
            <v>156.3503</v>
          </cell>
          <cell r="AB3092">
            <v>124.2135</v>
          </cell>
          <cell r="AC3092">
            <v>0.35681940000000001</v>
          </cell>
          <cell r="AD3092">
            <v>136.4823500418</v>
          </cell>
          <cell r="AE3092">
            <v>3.4997549999999999</v>
          </cell>
          <cell r="AF3092">
            <v>218.14590000000001</v>
          </cell>
        </row>
        <row r="3093">
          <cell r="A3093" t="str">
            <v>SAPI OPLL 1 LANJUTAN1. Low Value</v>
          </cell>
          <cell r="B3093" t="str">
            <v>Gas</v>
          </cell>
          <cell r="C3093" t="str">
            <v>1. Low Value</v>
          </cell>
          <cell r="D3093" t="str">
            <v>SAPI OPLL 1 LANJUTAN</v>
          </cell>
          <cell r="E3093" t="str">
            <v>EAST KALIMANTAN</v>
          </cell>
          <cell r="F3093" t="str">
            <v>E6. Further Development</v>
          </cell>
          <cell r="G3093" t="str">
            <v>PT PERTAMINA HULU KALIMANTAN TIMUR</v>
          </cell>
          <cell r="H3093">
            <v>166.86600000000001</v>
          </cell>
          <cell r="Q3093">
            <v>0.29615259999999999</v>
          </cell>
          <cell r="R3093">
            <v>59.636609999999997</v>
          </cell>
          <cell r="S3093">
            <v>0.61755139999999997</v>
          </cell>
          <cell r="T3093">
            <v>0.84238550000000001</v>
          </cell>
          <cell r="U3093">
            <v>9.1878202783324578</v>
          </cell>
          <cell r="V3093">
            <v>1.2403505031695813E-2</v>
          </cell>
          <cell r="AA3093">
            <v>30.62651</v>
          </cell>
          <cell r="AB3093">
            <v>32.691879999999998</v>
          </cell>
          <cell r="AC3093">
            <v>0.57473989999999997</v>
          </cell>
          <cell r="AD3093">
            <v>95.9045481534</v>
          </cell>
          <cell r="AE3093">
            <v>3.248856</v>
          </cell>
          <cell r="AF3093">
            <v>36.85098</v>
          </cell>
        </row>
        <row r="3094">
          <cell r="A3094" t="str">
            <v>SAPI OPLL 1 LANJUTAN2. Middle Value</v>
          </cell>
          <cell r="B3094" t="str">
            <v>Gas</v>
          </cell>
          <cell r="C3094" t="str">
            <v>2. Middle Value</v>
          </cell>
          <cell r="D3094" t="str">
            <v>SAPI OPLL 1 LANJUTAN</v>
          </cell>
          <cell r="E3094" t="str">
            <v>EAST KALIMANTAN</v>
          </cell>
          <cell r="F3094" t="str">
            <v>E6. Further Development</v>
          </cell>
          <cell r="G3094" t="str">
            <v>PT PERTAMINA HULU KALIMANTAN TIMUR</v>
          </cell>
          <cell r="H3094">
            <v>201</v>
          </cell>
          <cell r="Q3094">
            <v>0.29615259999999999</v>
          </cell>
          <cell r="R3094">
            <v>59.636609999999997</v>
          </cell>
          <cell r="S3094">
            <v>0.61755139999999997</v>
          </cell>
          <cell r="T3094">
            <v>0.84238550000000001</v>
          </cell>
          <cell r="U3094">
            <v>9.1878202783324578</v>
          </cell>
          <cell r="V3094">
            <v>1.2403505031695813E-2</v>
          </cell>
          <cell r="AA3094">
            <v>30.62651</v>
          </cell>
          <cell r="AB3094">
            <v>32.691879999999998</v>
          </cell>
          <cell r="AC3094">
            <v>0.57473989999999997</v>
          </cell>
          <cell r="AD3094">
            <v>115.5227199</v>
          </cell>
          <cell r="AE3094">
            <v>3.248856</v>
          </cell>
          <cell r="AF3094">
            <v>36.85098</v>
          </cell>
        </row>
        <row r="3095">
          <cell r="A3095" t="str">
            <v>SAPI OPLL 1 LANJUTAN3. High Value</v>
          </cell>
          <cell r="B3095" t="str">
            <v>Gas</v>
          </cell>
          <cell r="C3095" t="str">
            <v>3. High Value</v>
          </cell>
          <cell r="D3095" t="str">
            <v>SAPI OPLL 1 LANJUTAN</v>
          </cell>
          <cell r="E3095" t="str">
            <v>EAST KALIMANTAN</v>
          </cell>
          <cell r="F3095" t="str">
            <v>E6. Further Development</v>
          </cell>
          <cell r="G3095" t="str">
            <v>PT PERTAMINA HULU KALIMANTAN TIMUR</v>
          </cell>
          <cell r="H3095">
            <v>241.3</v>
          </cell>
          <cell r="Q3095">
            <v>0.29615259999999999</v>
          </cell>
          <cell r="R3095">
            <v>59.636609999999997</v>
          </cell>
          <cell r="S3095">
            <v>0.61755139999999997</v>
          </cell>
          <cell r="T3095">
            <v>0.84238550000000001</v>
          </cell>
          <cell r="U3095">
            <v>9.1878202783324578</v>
          </cell>
          <cell r="V3095">
            <v>1.2403505031695813E-2</v>
          </cell>
          <cell r="AA3095">
            <v>30.62651</v>
          </cell>
          <cell r="AB3095">
            <v>32.691879999999998</v>
          </cell>
          <cell r="AC3095">
            <v>0.57473989999999997</v>
          </cell>
          <cell r="AD3095">
            <v>138.68473786999999</v>
          </cell>
          <cell r="AE3095">
            <v>3.248856</v>
          </cell>
          <cell r="AF3095">
            <v>36.85098</v>
          </cell>
        </row>
        <row r="3096">
          <cell r="A3096" t="str">
            <v>MELAHIN - FUTURE WO1. Low Value</v>
          </cell>
          <cell r="B3096" t="str">
            <v>Oil-Gas</v>
          </cell>
          <cell r="C3096" t="str">
            <v>1. Low Value</v>
          </cell>
          <cell r="D3096" t="str">
            <v>MELAHIN - FUTURE WO</v>
          </cell>
          <cell r="E3096" t="str">
            <v>EAST KALIMANTAN</v>
          </cell>
          <cell r="F3096" t="str">
            <v>E6. Further Development</v>
          </cell>
          <cell r="G3096" t="str">
            <v>PT PERTAMINA HULU KALIMANTAN TIMUR</v>
          </cell>
          <cell r="H3096">
            <v>84.6</v>
          </cell>
          <cell r="Q3096">
            <v>0.30176389999999997</v>
          </cell>
          <cell r="R3096">
            <v>57.953090000000003</v>
          </cell>
          <cell r="S3096">
            <v>0.70339629999999997</v>
          </cell>
          <cell r="T3096">
            <v>0.84238550000000001</v>
          </cell>
          <cell r="U3096">
            <v>10.362268547157736</v>
          </cell>
          <cell r="V3096">
            <v>1.3989003503645099E-2</v>
          </cell>
          <cell r="AA3096">
            <v>166.1362</v>
          </cell>
          <cell r="AB3096">
            <v>118.8796</v>
          </cell>
          <cell r="AC3096">
            <v>0.28894639999999999</v>
          </cell>
          <cell r="AD3096">
            <v>24.444865439999997</v>
          </cell>
          <cell r="AE3096">
            <v>7.6815090000000001</v>
          </cell>
          <cell r="AF3096">
            <v>407.43060000000003</v>
          </cell>
        </row>
        <row r="3097">
          <cell r="A3097" t="str">
            <v>MELAHIN - FUTURE WO2. Middle Value</v>
          </cell>
          <cell r="B3097" t="str">
            <v>Oil-Gas</v>
          </cell>
          <cell r="C3097" t="str">
            <v>2. Middle Value</v>
          </cell>
          <cell r="D3097" t="str">
            <v>MELAHIN - FUTURE WO</v>
          </cell>
          <cell r="E3097" t="str">
            <v>EAST KALIMANTAN</v>
          </cell>
          <cell r="F3097" t="str">
            <v>E6. Further Development</v>
          </cell>
          <cell r="G3097" t="str">
            <v>PT PERTAMINA HULU KALIMANTAN TIMUR</v>
          </cell>
          <cell r="H3097">
            <v>98.3</v>
          </cell>
          <cell r="Q3097">
            <v>0.30176389999999997</v>
          </cell>
          <cell r="R3097">
            <v>57.953090000000003</v>
          </cell>
          <cell r="S3097">
            <v>0.70339629999999997</v>
          </cell>
          <cell r="T3097">
            <v>0.84238550000000001</v>
          </cell>
          <cell r="U3097">
            <v>10.362268547157736</v>
          </cell>
          <cell r="V3097">
            <v>1.3989003503645099E-2</v>
          </cell>
          <cell r="AA3097">
            <v>166.1362</v>
          </cell>
          <cell r="AB3097">
            <v>118.8796</v>
          </cell>
          <cell r="AC3097">
            <v>0.28894639999999999</v>
          </cell>
          <cell r="AD3097">
            <v>28.403431119999997</v>
          </cell>
          <cell r="AE3097">
            <v>7.6815090000000001</v>
          </cell>
          <cell r="AF3097">
            <v>407.43060000000003</v>
          </cell>
        </row>
        <row r="3098">
          <cell r="A3098" t="str">
            <v>MELAHIN - FUTURE WO3. High Value</v>
          </cell>
          <cell r="B3098" t="str">
            <v>Oil-Gas</v>
          </cell>
          <cell r="C3098" t="str">
            <v>3. High Value</v>
          </cell>
          <cell r="D3098" t="str">
            <v>MELAHIN - FUTURE WO</v>
          </cell>
          <cell r="E3098" t="str">
            <v>EAST KALIMANTAN</v>
          </cell>
          <cell r="F3098" t="str">
            <v>E6. Further Development</v>
          </cell>
          <cell r="G3098" t="str">
            <v>PT PERTAMINA HULU KALIMANTAN TIMUR</v>
          </cell>
          <cell r="H3098">
            <v>112.5</v>
          </cell>
          <cell r="Q3098">
            <v>0.30176389999999997</v>
          </cell>
          <cell r="R3098">
            <v>57.953090000000003</v>
          </cell>
          <cell r="S3098">
            <v>0.70339629999999997</v>
          </cell>
          <cell r="T3098">
            <v>0.84238550000000001</v>
          </cell>
          <cell r="U3098">
            <v>10.362268547157736</v>
          </cell>
          <cell r="V3098">
            <v>1.3989003503645099E-2</v>
          </cell>
          <cell r="AA3098">
            <v>166.1362</v>
          </cell>
          <cell r="AB3098">
            <v>118.8796</v>
          </cell>
          <cell r="AC3098">
            <v>0.28894639999999999</v>
          </cell>
          <cell r="AD3098">
            <v>32.50647</v>
          </cell>
          <cell r="AE3098">
            <v>7.6815090000000001</v>
          </cell>
          <cell r="AF3098">
            <v>407.43060000000003</v>
          </cell>
        </row>
        <row r="3099">
          <cell r="A3099" t="str">
            <v>SEGUNI - FUTURE WO1. Low Value</v>
          </cell>
          <cell r="B3099" t="str">
            <v>Oil-Gas</v>
          </cell>
          <cell r="C3099" t="str">
            <v>1. Low Value</v>
          </cell>
          <cell r="D3099" t="str">
            <v>SEGUNI - FUTURE WO</v>
          </cell>
          <cell r="E3099" t="str">
            <v>EAST KALIMANTAN</v>
          </cell>
          <cell r="F3099" t="str">
            <v>E6. Further Development</v>
          </cell>
          <cell r="G3099" t="str">
            <v>PT PERTAMINA HULU KALIMANTAN TIMUR</v>
          </cell>
          <cell r="H3099">
            <v>137.36000000000001</v>
          </cell>
          <cell r="Q3099">
            <v>0.32183349999999999</v>
          </cell>
          <cell r="R3099">
            <v>160.48609999999999</v>
          </cell>
          <cell r="S3099">
            <v>0.6991754</v>
          </cell>
          <cell r="T3099">
            <v>0.77465340000000005</v>
          </cell>
          <cell r="U3099">
            <v>27.974494175961013</v>
          </cell>
          <cell r="V3099">
            <v>3.7765407763684838E-2</v>
          </cell>
          <cell r="AA3099">
            <v>119.3897</v>
          </cell>
          <cell r="AB3099">
            <v>80.122249999999994</v>
          </cell>
          <cell r="AC3099">
            <v>0.30890640000000003</v>
          </cell>
          <cell r="AD3099">
            <v>42.431383104000005</v>
          </cell>
          <cell r="AE3099">
            <v>18.288440000000001</v>
          </cell>
          <cell r="AF3099">
            <v>49.342860000000002</v>
          </cell>
        </row>
        <row r="3100">
          <cell r="A3100" t="str">
            <v>SEGUNI - FUTURE WO2. Middle Value</v>
          </cell>
          <cell r="B3100" t="str">
            <v>Oil-Gas</v>
          </cell>
          <cell r="C3100" t="str">
            <v>2. Middle Value</v>
          </cell>
          <cell r="D3100" t="str">
            <v>SEGUNI - FUTURE WO</v>
          </cell>
          <cell r="E3100" t="str">
            <v>EAST KALIMANTAN</v>
          </cell>
          <cell r="F3100" t="str">
            <v>E6. Further Development</v>
          </cell>
          <cell r="G3100" t="str">
            <v>PT PERTAMINA HULU KALIMANTAN TIMUR</v>
          </cell>
          <cell r="H3100">
            <v>159</v>
          </cell>
          <cell r="Q3100">
            <v>0.32183349999999999</v>
          </cell>
          <cell r="R3100">
            <v>160.48609999999999</v>
          </cell>
          <cell r="S3100">
            <v>0.6991754</v>
          </cell>
          <cell r="T3100">
            <v>0.77465340000000005</v>
          </cell>
          <cell r="U3100">
            <v>27.974494175961013</v>
          </cell>
          <cell r="V3100">
            <v>3.7765407763684838E-2</v>
          </cell>
          <cell r="AA3100">
            <v>119.3897</v>
          </cell>
          <cell r="AB3100">
            <v>80.122249999999994</v>
          </cell>
          <cell r="AC3100">
            <v>0.30890640000000003</v>
          </cell>
          <cell r="AD3100">
            <v>49.116117600000003</v>
          </cell>
          <cell r="AE3100">
            <v>18.288440000000001</v>
          </cell>
          <cell r="AF3100">
            <v>49.342860000000002</v>
          </cell>
        </row>
        <row r="3101">
          <cell r="A3101" t="str">
            <v>SEGUNI - FUTURE WO3. High Value</v>
          </cell>
          <cell r="B3101" t="str">
            <v>Oil-Gas</v>
          </cell>
          <cell r="C3101" t="str">
            <v>3. High Value</v>
          </cell>
          <cell r="D3101" t="str">
            <v>SEGUNI - FUTURE WO</v>
          </cell>
          <cell r="E3101" t="str">
            <v>EAST KALIMANTAN</v>
          </cell>
          <cell r="F3101" t="str">
            <v>E6. Further Development</v>
          </cell>
          <cell r="G3101" t="str">
            <v>PT PERTAMINA HULU KALIMANTAN TIMUR</v>
          </cell>
          <cell r="H3101">
            <v>172.5</v>
          </cell>
          <cell r="Q3101">
            <v>0.32183349999999999</v>
          </cell>
          <cell r="R3101">
            <v>160.48609999999999</v>
          </cell>
          <cell r="S3101">
            <v>0.6991754</v>
          </cell>
          <cell r="T3101">
            <v>0.77465340000000005</v>
          </cell>
          <cell r="U3101">
            <v>27.974494175961013</v>
          </cell>
          <cell r="V3101">
            <v>3.7765407763684838E-2</v>
          </cell>
          <cell r="AA3101">
            <v>119.3897</v>
          </cell>
          <cell r="AB3101">
            <v>80.122249999999994</v>
          </cell>
          <cell r="AC3101">
            <v>0.30890640000000003</v>
          </cell>
          <cell r="AD3101">
            <v>53.286354000000003</v>
          </cell>
          <cell r="AE3101">
            <v>18.288440000000001</v>
          </cell>
          <cell r="AF3101">
            <v>49.342860000000002</v>
          </cell>
        </row>
        <row r="3102">
          <cell r="A3102" t="str">
            <v>KERINDINGAN - FUTURE WO1. Low Value</v>
          </cell>
          <cell r="B3102" t="str">
            <v>Oil-Gas</v>
          </cell>
          <cell r="C3102" t="str">
            <v>1. Low Value</v>
          </cell>
          <cell r="D3102" t="str">
            <v>KERINDINGAN - FUTURE WO</v>
          </cell>
          <cell r="E3102" t="str">
            <v>EAST KALIMANTAN</v>
          </cell>
          <cell r="F3102" t="str">
            <v>E6. Further Development</v>
          </cell>
          <cell r="G3102" t="str">
            <v>PT PERTAMINA HULU KALIMANTAN TIMUR</v>
          </cell>
          <cell r="H3102">
            <v>212.26400000000001</v>
          </cell>
          <cell r="Q3102">
            <v>0.28319899999999998</v>
          </cell>
          <cell r="R3102">
            <v>511.5659</v>
          </cell>
          <cell r="S3102">
            <v>0.60556500000000002</v>
          </cell>
          <cell r="T3102">
            <v>0.83979009999999998</v>
          </cell>
          <cell r="U3102">
            <v>73.675793130861848</v>
          </cell>
          <cell r="V3102">
            <v>9.9461900987323368E-2</v>
          </cell>
          <cell r="AA3102">
            <v>121.8858</v>
          </cell>
          <cell r="AB3102">
            <v>45.662550000000003</v>
          </cell>
          <cell r="AC3102">
            <v>0.2968346</v>
          </cell>
          <cell r="AD3102">
            <v>63.007299534400005</v>
          </cell>
          <cell r="AE3102">
            <v>14.33159</v>
          </cell>
          <cell r="AF3102">
            <v>145.4342</v>
          </cell>
        </row>
        <row r="3103">
          <cell r="A3103" t="str">
            <v>KERINDINGAN - FUTURE WO2. Middle Value</v>
          </cell>
          <cell r="B3103" t="str">
            <v>Oil-Gas</v>
          </cell>
          <cell r="C3103" t="str">
            <v>2. Middle Value</v>
          </cell>
          <cell r="D3103" t="str">
            <v>KERINDINGAN - FUTURE WO</v>
          </cell>
          <cell r="E3103" t="str">
            <v>EAST KALIMANTAN</v>
          </cell>
          <cell r="F3103" t="str">
            <v>E6. Further Development</v>
          </cell>
          <cell r="G3103" t="str">
            <v>PT PERTAMINA HULU KALIMANTAN TIMUR</v>
          </cell>
          <cell r="H3103">
            <v>229</v>
          </cell>
          <cell r="Q3103">
            <v>0.28319899999999998</v>
          </cell>
          <cell r="R3103">
            <v>511.5659</v>
          </cell>
          <cell r="S3103">
            <v>0.60556500000000002</v>
          </cell>
          <cell r="T3103">
            <v>0.83979009999999998</v>
          </cell>
          <cell r="U3103">
            <v>73.675793130861848</v>
          </cell>
          <cell r="V3103">
            <v>9.9461900987323368E-2</v>
          </cell>
          <cell r="AA3103">
            <v>121.8858</v>
          </cell>
          <cell r="AB3103">
            <v>45.662550000000003</v>
          </cell>
          <cell r="AC3103">
            <v>0.2968346</v>
          </cell>
          <cell r="AD3103">
            <v>67.975123400000001</v>
          </cell>
          <cell r="AE3103">
            <v>14.33159</v>
          </cell>
          <cell r="AF3103">
            <v>145.4342</v>
          </cell>
        </row>
        <row r="3104">
          <cell r="A3104" t="str">
            <v>KERINDINGAN - FUTURE WO3. High Value</v>
          </cell>
          <cell r="B3104" t="str">
            <v>Oil-Gas</v>
          </cell>
          <cell r="C3104" t="str">
            <v>3. High Value</v>
          </cell>
          <cell r="D3104" t="str">
            <v>KERINDINGAN - FUTURE WO</v>
          </cell>
          <cell r="E3104" t="str">
            <v>EAST KALIMANTAN</v>
          </cell>
          <cell r="F3104" t="str">
            <v>E6. Further Development</v>
          </cell>
          <cell r="G3104" t="str">
            <v>PT PERTAMINA HULU KALIMANTAN TIMUR</v>
          </cell>
          <cell r="H3104">
            <v>241.1</v>
          </cell>
          <cell r="Q3104">
            <v>0.28319899999999998</v>
          </cell>
          <cell r="R3104">
            <v>511.5659</v>
          </cell>
          <cell r="S3104">
            <v>0.60556500000000002</v>
          </cell>
          <cell r="T3104">
            <v>0.83979009999999998</v>
          </cell>
          <cell r="U3104">
            <v>73.675793130861848</v>
          </cell>
          <cell r="V3104">
            <v>9.9461900987323368E-2</v>
          </cell>
          <cell r="AA3104">
            <v>121.8858</v>
          </cell>
          <cell r="AB3104">
            <v>45.662550000000003</v>
          </cell>
          <cell r="AC3104">
            <v>0.2968346</v>
          </cell>
          <cell r="AD3104">
            <v>71.566822059999993</v>
          </cell>
          <cell r="AE3104">
            <v>14.33159</v>
          </cell>
          <cell r="AF3104">
            <v>145.4342</v>
          </cell>
        </row>
        <row r="3105">
          <cell r="A3105" t="str">
            <v>KERINDINGAN  WATERFLOOD1. Low Value</v>
          </cell>
          <cell r="B3105" t="str">
            <v>Oil-Gas</v>
          </cell>
          <cell r="C3105" t="str">
            <v>1. Low Value</v>
          </cell>
          <cell r="D3105" t="str">
            <v>KERINDINGAN  WATERFLOOD</v>
          </cell>
          <cell r="E3105" t="str">
            <v>EAST KALIMANTAN</v>
          </cell>
          <cell r="F3105" t="str">
            <v>E6. Further Development</v>
          </cell>
          <cell r="G3105" t="str">
            <v>PT PERTAMINA HULU KALIMANTAN TIMUR</v>
          </cell>
          <cell r="H3105">
            <v>212.26400000000001</v>
          </cell>
          <cell r="Q3105">
            <v>0.28319899999999998</v>
          </cell>
          <cell r="R3105">
            <v>511.5659</v>
          </cell>
          <cell r="S3105">
            <v>0.60556500000000002</v>
          </cell>
          <cell r="T3105">
            <v>0.83979009999999998</v>
          </cell>
          <cell r="U3105">
            <v>73.675793130861848</v>
          </cell>
          <cell r="V3105">
            <v>9.9461900987323368E-2</v>
          </cell>
          <cell r="AA3105">
            <v>121.8858</v>
          </cell>
          <cell r="AB3105">
            <v>45.662550000000003</v>
          </cell>
          <cell r="AC3105">
            <v>0.2968346</v>
          </cell>
          <cell r="AD3105">
            <v>63.007299534400005</v>
          </cell>
          <cell r="AE3105">
            <v>14.33159</v>
          </cell>
          <cell r="AF3105">
            <v>145.4342</v>
          </cell>
        </row>
        <row r="3106">
          <cell r="A3106" t="str">
            <v>KERINDINGAN  WATERFLOOD2. Middle Value</v>
          </cell>
          <cell r="B3106" t="str">
            <v>Oil-Gas</v>
          </cell>
          <cell r="C3106" t="str">
            <v>2. Middle Value</v>
          </cell>
          <cell r="D3106" t="str">
            <v>KERINDINGAN  WATERFLOOD</v>
          </cell>
          <cell r="E3106" t="str">
            <v>EAST KALIMANTAN</v>
          </cell>
          <cell r="F3106" t="str">
            <v>E6. Further Development</v>
          </cell>
          <cell r="G3106" t="str">
            <v>PT PERTAMINA HULU KALIMANTAN TIMUR</v>
          </cell>
          <cell r="H3106">
            <v>229</v>
          </cell>
          <cell r="Q3106">
            <v>0.28319899999999998</v>
          </cell>
          <cell r="R3106">
            <v>511.5659</v>
          </cell>
          <cell r="S3106">
            <v>0.60556500000000002</v>
          </cell>
          <cell r="T3106">
            <v>0.83979009999999998</v>
          </cell>
          <cell r="U3106">
            <v>73.675793130861848</v>
          </cell>
          <cell r="V3106">
            <v>9.9461900987323368E-2</v>
          </cell>
          <cell r="AA3106">
            <v>121.8858</v>
          </cell>
          <cell r="AB3106">
            <v>45.662550000000003</v>
          </cell>
          <cell r="AC3106">
            <v>0.2968346</v>
          </cell>
          <cell r="AD3106">
            <v>67.975123400000001</v>
          </cell>
          <cell r="AE3106">
            <v>14.33159</v>
          </cell>
          <cell r="AF3106">
            <v>145.4342</v>
          </cell>
        </row>
        <row r="3107">
          <cell r="A3107" t="str">
            <v>KERINDINGAN  WATERFLOOD3. High Value</v>
          </cell>
          <cell r="B3107" t="str">
            <v>Oil-Gas</v>
          </cell>
          <cell r="C3107" t="str">
            <v>3. High Value</v>
          </cell>
          <cell r="D3107" t="str">
            <v>KERINDINGAN  WATERFLOOD</v>
          </cell>
          <cell r="E3107" t="str">
            <v>EAST KALIMANTAN</v>
          </cell>
          <cell r="F3107" t="str">
            <v>E6. Further Development</v>
          </cell>
          <cell r="G3107" t="str">
            <v>PT PERTAMINA HULU KALIMANTAN TIMUR</v>
          </cell>
          <cell r="H3107">
            <v>241.1</v>
          </cell>
          <cell r="Q3107">
            <v>0.28319899999999998</v>
          </cell>
          <cell r="R3107">
            <v>511.5659</v>
          </cell>
          <cell r="S3107">
            <v>0.60556500000000002</v>
          </cell>
          <cell r="T3107">
            <v>0.83979009999999998</v>
          </cell>
          <cell r="U3107">
            <v>73.675793130861848</v>
          </cell>
          <cell r="V3107">
            <v>9.9461900987323368E-2</v>
          </cell>
          <cell r="AA3107">
            <v>121.8858</v>
          </cell>
          <cell r="AB3107">
            <v>45.662550000000003</v>
          </cell>
          <cell r="AC3107">
            <v>0.2968346</v>
          </cell>
          <cell r="AD3107">
            <v>71.566822059999993</v>
          </cell>
          <cell r="AE3107">
            <v>14.33159</v>
          </cell>
          <cell r="AF3107">
            <v>145.4342</v>
          </cell>
        </row>
        <row r="3108">
          <cell r="A3108" t="str">
            <v>PANTAI - FUTURE WO1. Low Value</v>
          </cell>
          <cell r="B3108" t="str">
            <v>Gas</v>
          </cell>
          <cell r="C3108" t="str">
            <v>1. Low Value</v>
          </cell>
          <cell r="D3108" t="str">
            <v>PANTAI - FUTURE WO</v>
          </cell>
          <cell r="E3108" t="str">
            <v>EAST KALIMANTAN</v>
          </cell>
          <cell r="F3108" t="str">
            <v>E6. Further Development</v>
          </cell>
          <cell r="G3108" t="str">
            <v>PT PERTAMINA HULU KALIMANTAN TIMUR</v>
          </cell>
          <cell r="H3108">
            <v>32.896000000000001</v>
          </cell>
          <cell r="Q3108">
            <v>0.29218460000000002</v>
          </cell>
          <cell r="R3108">
            <v>306.60579999999999</v>
          </cell>
          <cell r="S3108">
            <v>0.66479710000000003</v>
          </cell>
          <cell r="T3108">
            <v>0.84501139999999997</v>
          </cell>
          <cell r="U3108">
            <v>50.325647634098047</v>
          </cell>
          <cell r="V3108">
            <v>6.7939337595116445E-2</v>
          </cell>
          <cell r="AA3108">
            <v>66.121380000000002</v>
          </cell>
          <cell r="AB3108">
            <v>260.13040000000001</v>
          </cell>
          <cell r="AC3108">
            <v>0.43189420000000001</v>
          </cell>
          <cell r="AD3108">
            <v>14.207591603200001</v>
          </cell>
          <cell r="AE3108">
            <v>65.638679999999994</v>
          </cell>
          <cell r="AF3108">
            <v>41.93282</v>
          </cell>
        </row>
        <row r="3109">
          <cell r="A3109" t="str">
            <v>PANTAI - FUTURE WO2. Middle Value</v>
          </cell>
          <cell r="B3109" t="str">
            <v>Gas</v>
          </cell>
          <cell r="C3109" t="str">
            <v>2. Middle Value</v>
          </cell>
          <cell r="D3109" t="str">
            <v>PANTAI - FUTURE WO</v>
          </cell>
          <cell r="E3109" t="str">
            <v>EAST KALIMANTAN</v>
          </cell>
          <cell r="F3109" t="str">
            <v>E6. Further Development</v>
          </cell>
          <cell r="G3109" t="str">
            <v>PT PERTAMINA HULU KALIMANTAN TIMUR</v>
          </cell>
          <cell r="H3109">
            <v>44.054000000000002</v>
          </cell>
          <cell r="Q3109">
            <v>0.29218460000000002</v>
          </cell>
          <cell r="R3109">
            <v>306.60579999999999</v>
          </cell>
          <cell r="S3109">
            <v>0.66479710000000003</v>
          </cell>
          <cell r="T3109">
            <v>0.84501139999999997</v>
          </cell>
          <cell r="U3109">
            <v>50.325647634098047</v>
          </cell>
          <cell r="V3109">
            <v>6.7939337595116445E-2</v>
          </cell>
          <cell r="AA3109">
            <v>66.121380000000002</v>
          </cell>
          <cell r="AB3109">
            <v>260.13040000000001</v>
          </cell>
          <cell r="AC3109">
            <v>0.43189420000000001</v>
          </cell>
          <cell r="AD3109">
            <v>19.0266670868</v>
          </cell>
          <cell r="AE3109">
            <v>65.638679999999994</v>
          </cell>
          <cell r="AF3109">
            <v>41.93282</v>
          </cell>
        </row>
        <row r="3110">
          <cell r="A3110" t="str">
            <v>PANTAI - FUTURE WO3. High Value</v>
          </cell>
          <cell r="B3110" t="str">
            <v>Gas</v>
          </cell>
          <cell r="C3110" t="str">
            <v>3. High Value</v>
          </cell>
          <cell r="D3110" t="str">
            <v>PANTAI - FUTURE WO</v>
          </cell>
          <cell r="E3110" t="str">
            <v>EAST KALIMANTAN</v>
          </cell>
          <cell r="F3110" t="str">
            <v>E6. Further Development</v>
          </cell>
          <cell r="G3110" t="str">
            <v>PT PERTAMINA HULU KALIMANTAN TIMUR</v>
          </cell>
          <cell r="H3110">
            <v>60.728999999999999</v>
          </cell>
          <cell r="Q3110">
            <v>0.29218460000000002</v>
          </cell>
          <cell r="R3110">
            <v>306.60579999999999</v>
          </cell>
          <cell r="S3110">
            <v>0.66479710000000003</v>
          </cell>
          <cell r="T3110">
            <v>0.84501139999999997</v>
          </cell>
          <cell r="U3110">
            <v>50.325647634098047</v>
          </cell>
          <cell r="V3110">
            <v>6.7939337595116445E-2</v>
          </cell>
          <cell r="AA3110">
            <v>66.121380000000002</v>
          </cell>
          <cell r="AB3110">
            <v>260.13040000000001</v>
          </cell>
          <cell r="AC3110">
            <v>0.43189420000000001</v>
          </cell>
          <cell r="AD3110">
            <v>26.2285028718</v>
          </cell>
          <cell r="AE3110">
            <v>65.638679999999994</v>
          </cell>
          <cell r="AF3110">
            <v>41.93282</v>
          </cell>
        </row>
        <row r="3111">
          <cell r="A3111" t="str">
            <v>SERANG - FUTURE WO1. Low Value</v>
          </cell>
          <cell r="B3111" t="str">
            <v>Oil-Gas</v>
          </cell>
          <cell r="C3111" t="str">
            <v>1. Low Value</v>
          </cell>
          <cell r="D3111" t="str">
            <v>SERANG - FUTURE WO</v>
          </cell>
          <cell r="E3111" t="str">
            <v>EAST KALIMANTAN</v>
          </cell>
          <cell r="F3111" t="str">
            <v>E6. Further Development</v>
          </cell>
          <cell r="G3111" t="str">
            <v>PT PERTAMINA HULU KALIMANTAN TIMUR</v>
          </cell>
          <cell r="H3111">
            <v>678.6</v>
          </cell>
          <cell r="Q3111">
            <v>0.26606059999999998</v>
          </cell>
          <cell r="R3111">
            <v>92.949520000000007</v>
          </cell>
          <cell r="S3111">
            <v>0.64186370000000004</v>
          </cell>
          <cell r="T3111">
            <v>0.81933840000000002</v>
          </cell>
          <cell r="U3111">
            <v>13.005703300885578</v>
          </cell>
          <cell r="V3111">
            <v>1.7557625361230421E-2</v>
          </cell>
          <cell r="AA3111">
            <v>153.03139999999999</v>
          </cell>
          <cell r="AB3111">
            <v>115.1848</v>
          </cell>
          <cell r="AC3111">
            <v>0.2845376</v>
          </cell>
          <cell r="AD3111">
            <v>193.08721536000002</v>
          </cell>
          <cell r="AE3111">
            <v>35.32817</v>
          </cell>
          <cell r="AF3111">
            <v>218.40539999999999</v>
          </cell>
        </row>
        <row r="3112">
          <cell r="A3112" t="str">
            <v>SERANG - FUTURE WO2. Middle Value</v>
          </cell>
          <cell r="B3112" t="str">
            <v>Oil-Gas</v>
          </cell>
          <cell r="C3112" t="str">
            <v>2. Middle Value</v>
          </cell>
          <cell r="D3112" t="str">
            <v>SERANG - FUTURE WO</v>
          </cell>
          <cell r="E3112" t="str">
            <v>EAST KALIMANTAN</v>
          </cell>
          <cell r="F3112" t="str">
            <v>E6. Further Development</v>
          </cell>
          <cell r="G3112" t="str">
            <v>PT PERTAMINA HULU KALIMANTAN TIMUR</v>
          </cell>
          <cell r="H3112">
            <v>769.3</v>
          </cell>
          <cell r="Q3112">
            <v>0.26606059999999998</v>
          </cell>
          <cell r="R3112">
            <v>92.949520000000007</v>
          </cell>
          <cell r="S3112">
            <v>0.64186370000000004</v>
          </cell>
          <cell r="T3112">
            <v>0.81933840000000002</v>
          </cell>
          <cell r="U3112">
            <v>13.005703300885578</v>
          </cell>
          <cell r="V3112">
            <v>1.7557625361230421E-2</v>
          </cell>
          <cell r="AA3112">
            <v>153.03139999999999</v>
          </cell>
          <cell r="AB3112">
            <v>115.1848</v>
          </cell>
          <cell r="AC3112">
            <v>0.2845376</v>
          </cell>
          <cell r="AD3112">
            <v>218.89477567999998</v>
          </cell>
          <cell r="AE3112">
            <v>35.32817</v>
          </cell>
          <cell r="AF3112">
            <v>218.40539999999999</v>
          </cell>
        </row>
        <row r="3113">
          <cell r="A3113" t="str">
            <v>SERANG - FUTURE WO3. High Value</v>
          </cell>
          <cell r="B3113" t="str">
            <v>Oil-Gas</v>
          </cell>
          <cell r="C3113" t="str">
            <v>3. High Value</v>
          </cell>
          <cell r="D3113" t="str">
            <v>SERANG - FUTURE WO</v>
          </cell>
          <cell r="E3113" t="str">
            <v>EAST KALIMANTAN</v>
          </cell>
          <cell r="F3113" t="str">
            <v>E6. Further Development</v>
          </cell>
          <cell r="G3113" t="str">
            <v>PT PERTAMINA HULU KALIMANTAN TIMUR</v>
          </cell>
          <cell r="H3113">
            <v>833.3</v>
          </cell>
          <cell r="Q3113">
            <v>0.26606059999999998</v>
          </cell>
          <cell r="R3113">
            <v>92.949520000000007</v>
          </cell>
          <cell r="S3113">
            <v>0.64186370000000004</v>
          </cell>
          <cell r="T3113">
            <v>0.81933840000000002</v>
          </cell>
          <cell r="U3113">
            <v>13.005703300885578</v>
          </cell>
          <cell r="V3113">
            <v>1.7557625361230421E-2</v>
          </cell>
          <cell r="AA3113">
            <v>153.03139999999999</v>
          </cell>
          <cell r="AB3113">
            <v>115.1848</v>
          </cell>
          <cell r="AC3113">
            <v>0.2845376</v>
          </cell>
          <cell r="AD3113">
            <v>237.10518207999999</v>
          </cell>
          <cell r="AE3113">
            <v>35.32817</v>
          </cell>
          <cell r="AF3113">
            <v>218.40539999999999</v>
          </cell>
        </row>
        <row r="3114">
          <cell r="A3114" t="str">
            <v>SERANG DT1. Low Value</v>
          </cell>
          <cell r="B3114" t="str">
            <v>Oil-Gas</v>
          </cell>
          <cell r="C3114" t="str">
            <v>1. Low Value</v>
          </cell>
          <cell r="D3114" t="str">
            <v>SERANG DT</v>
          </cell>
          <cell r="E3114" t="str">
            <v>EAST KALIMANTAN</v>
          </cell>
          <cell r="F3114" t="str">
            <v>E6. Further Development</v>
          </cell>
          <cell r="G3114" t="str">
            <v>PT PERTAMINA HULU KALIMANTAN TIMUR</v>
          </cell>
          <cell r="H3114">
            <v>678.6</v>
          </cell>
          <cell r="Q3114">
            <v>0.26606059999999998</v>
          </cell>
          <cell r="R3114">
            <v>92.949520000000007</v>
          </cell>
          <cell r="S3114">
            <v>0.64186370000000004</v>
          </cell>
          <cell r="T3114">
            <v>0.81933840000000002</v>
          </cell>
          <cell r="U3114">
            <v>13.005703300885578</v>
          </cell>
          <cell r="V3114">
            <v>1.7557625361230421E-2</v>
          </cell>
          <cell r="AA3114">
            <v>153.03139999999999</v>
          </cell>
          <cell r="AB3114">
            <v>115.1848</v>
          </cell>
          <cell r="AC3114">
            <v>0.2845376</v>
          </cell>
          <cell r="AD3114">
            <v>193.08721536000002</v>
          </cell>
          <cell r="AE3114">
            <v>35.32817</v>
          </cell>
          <cell r="AF3114">
            <v>218.40539999999999</v>
          </cell>
        </row>
        <row r="3115">
          <cell r="A3115" t="str">
            <v>SERANG DT2. Middle Value</v>
          </cell>
          <cell r="B3115" t="str">
            <v>Oil-Gas</v>
          </cell>
          <cell r="C3115" t="str">
            <v>2. Middle Value</v>
          </cell>
          <cell r="D3115" t="str">
            <v>SERANG DT</v>
          </cell>
          <cell r="E3115" t="str">
            <v>EAST KALIMANTAN</v>
          </cell>
          <cell r="F3115" t="str">
            <v>E6. Further Development</v>
          </cell>
          <cell r="G3115" t="str">
            <v>PT PERTAMINA HULU KALIMANTAN TIMUR</v>
          </cell>
          <cell r="H3115">
            <v>769.3</v>
          </cell>
          <cell r="Q3115">
            <v>0.26606059999999998</v>
          </cell>
          <cell r="R3115">
            <v>92.949520000000007</v>
          </cell>
          <cell r="S3115">
            <v>0.64186370000000004</v>
          </cell>
          <cell r="T3115">
            <v>0.81933840000000002</v>
          </cell>
          <cell r="U3115">
            <v>13.005703300885578</v>
          </cell>
          <cell r="V3115">
            <v>1.7557625361230421E-2</v>
          </cell>
          <cell r="AA3115">
            <v>153.03139999999999</v>
          </cell>
          <cell r="AB3115">
            <v>115.1848</v>
          </cell>
          <cell r="AC3115">
            <v>0.2845376</v>
          </cell>
          <cell r="AD3115">
            <v>218.89477567999998</v>
          </cell>
          <cell r="AE3115">
            <v>35.32817</v>
          </cell>
          <cell r="AF3115">
            <v>218.40539999999999</v>
          </cell>
        </row>
        <row r="3116">
          <cell r="A3116" t="str">
            <v>SERANG DT3. High Value</v>
          </cell>
          <cell r="B3116" t="str">
            <v>Oil-Gas</v>
          </cell>
          <cell r="C3116" t="str">
            <v>3. High Value</v>
          </cell>
          <cell r="D3116" t="str">
            <v>SERANG DT</v>
          </cell>
          <cell r="E3116" t="str">
            <v>EAST KALIMANTAN</v>
          </cell>
          <cell r="F3116" t="str">
            <v>E6. Further Development</v>
          </cell>
          <cell r="G3116" t="str">
            <v>PT PERTAMINA HULU KALIMANTAN TIMUR</v>
          </cell>
          <cell r="H3116">
            <v>833.3</v>
          </cell>
          <cell r="Q3116">
            <v>0.26606059999999998</v>
          </cell>
          <cell r="R3116">
            <v>92.949520000000007</v>
          </cell>
          <cell r="S3116">
            <v>0.64186370000000004</v>
          </cell>
          <cell r="T3116">
            <v>0.81933840000000002</v>
          </cell>
          <cell r="U3116">
            <v>13.005703300885578</v>
          </cell>
          <cell r="V3116">
            <v>1.7557625361230421E-2</v>
          </cell>
          <cell r="AA3116">
            <v>153.03139999999999</v>
          </cell>
          <cell r="AB3116">
            <v>115.1848</v>
          </cell>
          <cell r="AC3116">
            <v>0.2845376</v>
          </cell>
          <cell r="AD3116">
            <v>237.10518207999999</v>
          </cell>
          <cell r="AE3116">
            <v>35.32817</v>
          </cell>
          <cell r="AF3116">
            <v>218.40539999999999</v>
          </cell>
        </row>
        <row r="3117">
          <cell r="A3117" t="str">
            <v>ATTAKA - FUTURE WO1. Low Value</v>
          </cell>
          <cell r="B3117" t="str">
            <v>Oil-Gas</v>
          </cell>
          <cell r="C3117" t="str">
            <v>1. Low Value</v>
          </cell>
          <cell r="D3117" t="str">
            <v>ATTAKA - FUTURE WO</v>
          </cell>
          <cell r="E3117" t="str">
            <v>EAST KALIMANTAN</v>
          </cell>
          <cell r="F3117" t="str">
            <v>E6. Further Development</v>
          </cell>
          <cell r="G3117" t="str">
            <v>PT PERTAMINA HULU KALIMANTAN TIMUR</v>
          </cell>
          <cell r="H3117">
            <v>2521.1</v>
          </cell>
          <cell r="Q3117">
            <v>0.28561310000000001</v>
          </cell>
          <cell r="R3117">
            <v>150.22919999999999</v>
          </cell>
          <cell r="S3117">
            <v>0.60942209999999997</v>
          </cell>
          <cell r="T3117">
            <v>0.83979009999999998</v>
          </cell>
          <cell r="U3117">
            <v>21.959448433162741</v>
          </cell>
          <cell r="V3117">
            <v>2.964513027930421E-2</v>
          </cell>
          <cell r="AA3117">
            <v>54.336089999999999</v>
          </cell>
          <cell r="AB3117">
            <v>170.31370000000001</v>
          </cell>
          <cell r="AC3117">
            <v>0.30053269999999999</v>
          </cell>
          <cell r="AD3117">
            <v>757.67298996999989</v>
          </cell>
          <cell r="AE3117">
            <v>18.118099999999998</v>
          </cell>
          <cell r="AF3117">
            <v>166.77760000000001</v>
          </cell>
        </row>
        <row r="3118">
          <cell r="A3118" t="str">
            <v>ATTAKA - FUTURE WO2. Middle Value</v>
          </cell>
          <cell r="B3118" t="str">
            <v>Oil-Gas</v>
          </cell>
          <cell r="C3118" t="str">
            <v>2. Middle Value</v>
          </cell>
          <cell r="D3118" t="str">
            <v>ATTAKA - FUTURE WO</v>
          </cell>
          <cell r="E3118" t="str">
            <v>EAST KALIMANTAN</v>
          </cell>
          <cell r="F3118" t="str">
            <v>E6. Further Development</v>
          </cell>
          <cell r="G3118" t="str">
            <v>PT PERTAMINA HULU KALIMANTAN TIMUR</v>
          </cell>
          <cell r="H3118">
            <v>3002</v>
          </cell>
          <cell r="Q3118">
            <v>0.28561310000000001</v>
          </cell>
          <cell r="R3118">
            <v>150.22919999999999</v>
          </cell>
          <cell r="S3118">
            <v>0.60942209999999997</v>
          </cell>
          <cell r="T3118">
            <v>0.83979009999999998</v>
          </cell>
          <cell r="U3118">
            <v>21.959448433162741</v>
          </cell>
          <cell r="V3118">
            <v>2.964513027930421E-2</v>
          </cell>
          <cell r="AA3118">
            <v>54.336089999999999</v>
          </cell>
          <cell r="AB3118">
            <v>170.31370000000001</v>
          </cell>
          <cell r="AC3118">
            <v>0.30053269999999999</v>
          </cell>
          <cell r="AD3118">
            <v>902.19916539999997</v>
          </cell>
          <cell r="AE3118">
            <v>18.118099999999998</v>
          </cell>
          <cell r="AF3118">
            <v>166.77760000000001</v>
          </cell>
        </row>
        <row r="3119">
          <cell r="A3119" t="str">
            <v>ATTAKA - FUTURE WO3. High Value</v>
          </cell>
          <cell r="B3119" t="str">
            <v>Oil-Gas</v>
          </cell>
          <cell r="C3119" t="str">
            <v>3. High Value</v>
          </cell>
          <cell r="D3119" t="str">
            <v>ATTAKA - FUTURE WO</v>
          </cell>
          <cell r="E3119" t="str">
            <v>EAST KALIMANTAN</v>
          </cell>
          <cell r="F3119" t="str">
            <v>E6. Further Development</v>
          </cell>
          <cell r="G3119" t="str">
            <v>PT PERTAMINA HULU KALIMANTAN TIMUR</v>
          </cell>
          <cell r="H3119">
            <v>3625.4</v>
          </cell>
          <cell r="Q3119">
            <v>0.28561310000000001</v>
          </cell>
          <cell r="R3119">
            <v>150.22919999999999</v>
          </cell>
          <cell r="S3119">
            <v>0.60942209999999997</v>
          </cell>
          <cell r="T3119">
            <v>0.83979009999999998</v>
          </cell>
          <cell r="U3119">
            <v>21.959448433162741</v>
          </cell>
          <cell r="V3119">
            <v>2.964513027930421E-2</v>
          </cell>
          <cell r="AA3119">
            <v>54.336089999999999</v>
          </cell>
          <cell r="AB3119">
            <v>170.31370000000001</v>
          </cell>
          <cell r="AC3119">
            <v>0.30053269999999999</v>
          </cell>
          <cell r="AD3119">
            <v>1089.55125058</v>
          </cell>
          <cell r="AE3119">
            <v>18.118099999999998</v>
          </cell>
          <cell r="AF3119">
            <v>166.77760000000001</v>
          </cell>
        </row>
        <row r="3120">
          <cell r="A3120" t="str">
            <v>ATTAKA WEST: STUDY MATURASI (ATTAKA FURTHER DEVELOPMENT 3)1. Low Value</v>
          </cell>
          <cell r="B3120" t="str">
            <v>Oil-Gas</v>
          </cell>
          <cell r="C3120" t="str">
            <v>1. Low Value</v>
          </cell>
          <cell r="D3120" t="str">
            <v>ATTAKA WEST: STUDY MATURASI (ATTAKA FURTHER DEVELOPMENT 3)</v>
          </cell>
          <cell r="E3120" t="str">
            <v>EAST KALIMANTAN</v>
          </cell>
          <cell r="F3120" t="str">
            <v>E6. Further Development</v>
          </cell>
          <cell r="G3120" t="str">
            <v>PT PERTAMINA HULU KALIMANTAN TIMUR</v>
          </cell>
          <cell r="H3120">
            <v>2521.1</v>
          </cell>
          <cell r="Q3120">
            <v>0.28561310000000001</v>
          </cell>
          <cell r="R3120">
            <v>150.22919999999999</v>
          </cell>
          <cell r="S3120">
            <v>0.60942209999999997</v>
          </cell>
          <cell r="T3120">
            <v>0.83979009999999998</v>
          </cell>
          <cell r="U3120">
            <v>21.959448433162741</v>
          </cell>
          <cell r="V3120">
            <v>2.964513027930421E-2</v>
          </cell>
          <cell r="AA3120">
            <v>54.336089999999999</v>
          </cell>
          <cell r="AB3120">
            <v>170.31370000000001</v>
          </cell>
          <cell r="AC3120">
            <v>0.30053269999999999</v>
          </cell>
          <cell r="AD3120">
            <v>757.67298996999989</v>
          </cell>
          <cell r="AE3120">
            <v>18.118099999999998</v>
          </cell>
          <cell r="AF3120">
            <v>166.77760000000001</v>
          </cell>
        </row>
        <row r="3121">
          <cell r="A3121" t="str">
            <v>ATTAKA WEST: STUDY MATURASI (ATTAKA FURTHER DEVELOPMENT 3)2. Middle Value</v>
          </cell>
          <cell r="B3121" t="str">
            <v>Oil-Gas</v>
          </cell>
          <cell r="C3121" t="str">
            <v>2. Middle Value</v>
          </cell>
          <cell r="D3121" t="str">
            <v>ATTAKA WEST: STUDY MATURASI (ATTAKA FURTHER DEVELOPMENT 3)</v>
          </cell>
          <cell r="E3121" t="str">
            <v>EAST KALIMANTAN</v>
          </cell>
          <cell r="F3121" t="str">
            <v>E6. Further Development</v>
          </cell>
          <cell r="G3121" t="str">
            <v>PT PERTAMINA HULU KALIMANTAN TIMUR</v>
          </cell>
          <cell r="H3121">
            <v>3002</v>
          </cell>
          <cell r="Q3121">
            <v>0.28561310000000001</v>
          </cell>
          <cell r="R3121">
            <v>150.22919999999999</v>
          </cell>
          <cell r="S3121">
            <v>0.60942209999999997</v>
          </cell>
          <cell r="T3121">
            <v>0.83979009999999998</v>
          </cell>
          <cell r="U3121">
            <v>21.959448433162741</v>
          </cell>
          <cell r="V3121">
            <v>2.964513027930421E-2</v>
          </cell>
          <cell r="AA3121">
            <v>54.336089999999999</v>
          </cell>
          <cell r="AB3121">
            <v>170.31370000000001</v>
          </cell>
          <cell r="AC3121">
            <v>0.30053269999999999</v>
          </cell>
          <cell r="AD3121">
            <v>902.19916539999997</v>
          </cell>
          <cell r="AE3121">
            <v>18.118099999999998</v>
          </cell>
          <cell r="AF3121">
            <v>166.77760000000001</v>
          </cell>
        </row>
        <row r="3122">
          <cell r="A3122" t="str">
            <v>ATTAKA WEST: STUDY MATURASI (ATTAKA FURTHER DEVELOPMENT 3)3. High Value</v>
          </cell>
          <cell r="B3122" t="str">
            <v>Oil-Gas</v>
          </cell>
          <cell r="C3122" t="str">
            <v>3. High Value</v>
          </cell>
          <cell r="D3122" t="str">
            <v>ATTAKA WEST: STUDY MATURASI (ATTAKA FURTHER DEVELOPMENT 3)</v>
          </cell>
          <cell r="E3122" t="str">
            <v>EAST KALIMANTAN</v>
          </cell>
          <cell r="F3122" t="str">
            <v>E6. Further Development</v>
          </cell>
          <cell r="G3122" t="str">
            <v>PT PERTAMINA HULU KALIMANTAN TIMUR</v>
          </cell>
          <cell r="H3122">
            <v>3625.4</v>
          </cell>
          <cell r="Q3122">
            <v>0.28561310000000001</v>
          </cell>
          <cell r="R3122">
            <v>150.22919999999999</v>
          </cell>
          <cell r="S3122">
            <v>0.60942209999999997</v>
          </cell>
          <cell r="T3122">
            <v>0.83979009999999998</v>
          </cell>
          <cell r="U3122">
            <v>21.959448433162741</v>
          </cell>
          <cell r="V3122">
            <v>2.964513027930421E-2</v>
          </cell>
          <cell r="AA3122">
            <v>54.336089999999999</v>
          </cell>
          <cell r="AB3122">
            <v>170.31370000000001</v>
          </cell>
          <cell r="AC3122">
            <v>0.30053269999999999</v>
          </cell>
          <cell r="AD3122">
            <v>1089.55125058</v>
          </cell>
          <cell r="AE3122">
            <v>18.118099999999998</v>
          </cell>
          <cell r="AF3122">
            <v>166.77760000000001</v>
          </cell>
        </row>
        <row r="3123">
          <cell r="A3123" t="str">
            <v>ATTAKA NW FLANK: STUDY MATURASI (ATTAKA FURTHER DEVELOPMENT 5)1. Low Value</v>
          </cell>
          <cell r="B3123" t="str">
            <v>Oil-Gas</v>
          </cell>
          <cell r="C3123" t="str">
            <v>1. Low Value</v>
          </cell>
          <cell r="D3123" t="str">
            <v>ATTAKA NW FLANK: STUDY MATURASI (ATTAKA FURTHER DEVELOPMENT 5)</v>
          </cell>
          <cell r="E3123" t="str">
            <v>EAST KALIMANTAN</v>
          </cell>
          <cell r="F3123" t="str">
            <v>E6. Further Development</v>
          </cell>
          <cell r="G3123" t="str">
            <v>PT PERTAMINA HULU KALIMANTAN TIMUR</v>
          </cell>
          <cell r="H3123">
            <v>2521.1</v>
          </cell>
          <cell r="Q3123">
            <v>0.28561310000000001</v>
          </cell>
          <cell r="R3123">
            <v>150.22919999999999</v>
          </cell>
          <cell r="S3123">
            <v>0.60942209999999997</v>
          </cell>
          <cell r="T3123">
            <v>0.83979009999999998</v>
          </cell>
          <cell r="U3123">
            <v>21.959448433162741</v>
          </cell>
          <cell r="V3123">
            <v>2.964513027930421E-2</v>
          </cell>
          <cell r="AA3123">
            <v>54.336089999999999</v>
          </cell>
          <cell r="AB3123">
            <v>170.31370000000001</v>
          </cell>
          <cell r="AC3123">
            <v>0.30053269999999999</v>
          </cell>
          <cell r="AD3123">
            <v>757.67298996999989</v>
          </cell>
          <cell r="AE3123">
            <v>18.118099999999998</v>
          </cell>
          <cell r="AF3123">
            <v>166.77760000000001</v>
          </cell>
        </row>
        <row r="3124">
          <cell r="A3124" t="str">
            <v>ATTAKA NW FLANK: STUDY MATURASI (ATTAKA FURTHER DEVELOPMENT 5)2. Middle Value</v>
          </cell>
          <cell r="B3124" t="str">
            <v>Oil-Gas</v>
          </cell>
          <cell r="C3124" t="str">
            <v>2. Middle Value</v>
          </cell>
          <cell r="D3124" t="str">
            <v>ATTAKA NW FLANK: STUDY MATURASI (ATTAKA FURTHER DEVELOPMENT 5)</v>
          </cell>
          <cell r="E3124" t="str">
            <v>EAST KALIMANTAN</v>
          </cell>
          <cell r="F3124" t="str">
            <v>E6. Further Development</v>
          </cell>
          <cell r="G3124" t="str">
            <v>PT PERTAMINA HULU KALIMANTAN TIMUR</v>
          </cell>
          <cell r="H3124">
            <v>3002</v>
          </cell>
          <cell r="Q3124">
            <v>0.28561310000000001</v>
          </cell>
          <cell r="R3124">
            <v>150.22919999999999</v>
          </cell>
          <cell r="S3124">
            <v>0.60942209999999997</v>
          </cell>
          <cell r="T3124">
            <v>0.83979009999999998</v>
          </cell>
          <cell r="U3124">
            <v>21.959448433162741</v>
          </cell>
          <cell r="V3124">
            <v>2.964513027930421E-2</v>
          </cell>
          <cell r="AA3124">
            <v>54.336089999999999</v>
          </cell>
          <cell r="AB3124">
            <v>170.31370000000001</v>
          </cell>
          <cell r="AC3124">
            <v>0.30053269999999999</v>
          </cell>
          <cell r="AD3124">
            <v>902.19916539999997</v>
          </cell>
          <cell r="AE3124">
            <v>18.118099999999998</v>
          </cell>
          <cell r="AF3124">
            <v>166.77760000000001</v>
          </cell>
        </row>
        <row r="3125">
          <cell r="A3125" t="str">
            <v>ATTAKA NW FLANK: STUDY MATURASI (ATTAKA FURTHER DEVELOPMENT 5)3. High Value</v>
          </cell>
          <cell r="B3125" t="str">
            <v>Oil-Gas</v>
          </cell>
          <cell r="C3125" t="str">
            <v>3. High Value</v>
          </cell>
          <cell r="D3125" t="str">
            <v>ATTAKA NW FLANK: STUDY MATURASI (ATTAKA FURTHER DEVELOPMENT 5)</v>
          </cell>
          <cell r="E3125" t="str">
            <v>EAST KALIMANTAN</v>
          </cell>
          <cell r="F3125" t="str">
            <v>E6. Further Development</v>
          </cell>
          <cell r="G3125" t="str">
            <v>PT PERTAMINA HULU KALIMANTAN TIMUR</v>
          </cell>
          <cell r="H3125">
            <v>3625.4</v>
          </cell>
          <cell r="Q3125">
            <v>0.28561310000000001</v>
          </cell>
          <cell r="R3125">
            <v>150.22919999999999</v>
          </cell>
          <cell r="S3125">
            <v>0.60942209999999997</v>
          </cell>
          <cell r="T3125">
            <v>0.83979009999999998</v>
          </cell>
          <cell r="U3125">
            <v>21.959448433162741</v>
          </cell>
          <cell r="V3125">
            <v>2.964513027930421E-2</v>
          </cell>
          <cell r="AA3125">
            <v>54.336089999999999</v>
          </cell>
          <cell r="AB3125">
            <v>170.31370000000001</v>
          </cell>
          <cell r="AC3125">
            <v>0.30053269999999999</v>
          </cell>
          <cell r="AD3125">
            <v>1089.55125058</v>
          </cell>
          <cell r="AE3125">
            <v>18.118099999999998</v>
          </cell>
          <cell r="AF3125">
            <v>166.77760000000001</v>
          </cell>
        </row>
        <row r="3126">
          <cell r="A3126" t="str">
            <v>ATTAKA INFILL WELLS FB IV: STUDY MATURASI (ATTAKA FURTHER DEVELOPMENT 4)1. Low Value</v>
          </cell>
          <cell r="B3126" t="str">
            <v>Oil-Gas</v>
          </cell>
          <cell r="C3126" t="str">
            <v>1. Low Value</v>
          </cell>
          <cell r="D3126" t="str">
            <v>ATTAKA INFILL WELLS FB IV: STUDY MATURASI (ATTAKA FURTHER DEVELOPMENT 4)</v>
          </cell>
          <cell r="E3126" t="str">
            <v>EAST KALIMANTAN</v>
          </cell>
          <cell r="F3126" t="str">
            <v>E6. Further Development</v>
          </cell>
          <cell r="G3126" t="str">
            <v>PT PERTAMINA HULU KALIMANTAN TIMUR</v>
          </cell>
          <cell r="H3126">
            <v>2521.1</v>
          </cell>
          <cell r="Q3126">
            <v>0.28561310000000001</v>
          </cell>
          <cell r="R3126">
            <v>150.22919999999999</v>
          </cell>
          <cell r="S3126">
            <v>0.60942209999999997</v>
          </cell>
          <cell r="T3126">
            <v>0.83979009999999998</v>
          </cell>
          <cell r="U3126">
            <v>21.959448433162741</v>
          </cell>
          <cell r="V3126">
            <v>2.964513027930421E-2</v>
          </cell>
          <cell r="AA3126">
            <v>54.336089999999999</v>
          </cell>
          <cell r="AB3126">
            <v>170.31370000000001</v>
          </cell>
          <cell r="AC3126">
            <v>0.30053269999999999</v>
          </cell>
          <cell r="AD3126">
            <v>757.67298996999989</v>
          </cell>
          <cell r="AE3126">
            <v>18.118099999999998</v>
          </cell>
          <cell r="AF3126">
            <v>166.77760000000001</v>
          </cell>
        </row>
        <row r="3127">
          <cell r="A3127" t="str">
            <v>ATTAKA INFILL WELLS FB IV: STUDY MATURASI (ATTAKA FURTHER DEVELOPMENT 4)2. Middle Value</v>
          </cell>
          <cell r="B3127" t="str">
            <v>Oil-Gas</v>
          </cell>
          <cell r="C3127" t="str">
            <v>2. Middle Value</v>
          </cell>
          <cell r="D3127" t="str">
            <v>ATTAKA INFILL WELLS FB IV: STUDY MATURASI (ATTAKA FURTHER DEVELOPMENT 4)</v>
          </cell>
          <cell r="E3127" t="str">
            <v>EAST KALIMANTAN</v>
          </cell>
          <cell r="F3127" t="str">
            <v>E6. Further Development</v>
          </cell>
          <cell r="G3127" t="str">
            <v>PT PERTAMINA HULU KALIMANTAN TIMUR</v>
          </cell>
          <cell r="H3127">
            <v>3002</v>
          </cell>
          <cell r="Q3127">
            <v>0.28561310000000001</v>
          </cell>
          <cell r="R3127">
            <v>150.22919999999999</v>
          </cell>
          <cell r="S3127">
            <v>0.60942209999999997</v>
          </cell>
          <cell r="T3127">
            <v>0.83979009999999998</v>
          </cell>
          <cell r="U3127">
            <v>21.959448433162741</v>
          </cell>
          <cell r="V3127">
            <v>2.964513027930421E-2</v>
          </cell>
          <cell r="AA3127">
            <v>54.336089999999999</v>
          </cell>
          <cell r="AB3127">
            <v>170.31370000000001</v>
          </cell>
          <cell r="AC3127">
            <v>0.30053269999999999</v>
          </cell>
          <cell r="AD3127">
            <v>902.19916539999997</v>
          </cell>
          <cell r="AE3127">
            <v>18.118099999999998</v>
          </cell>
          <cell r="AF3127">
            <v>166.77760000000001</v>
          </cell>
        </row>
        <row r="3128">
          <cell r="A3128" t="str">
            <v>ATTAKA INFILL WELLS FB IV: STUDY MATURASI (ATTAKA FURTHER DEVELOPMENT 4)3. High Value</v>
          </cell>
          <cell r="B3128" t="str">
            <v>Oil-Gas</v>
          </cell>
          <cell r="C3128" t="str">
            <v>3. High Value</v>
          </cell>
          <cell r="D3128" t="str">
            <v>ATTAKA INFILL WELLS FB IV: STUDY MATURASI (ATTAKA FURTHER DEVELOPMENT 4)</v>
          </cell>
          <cell r="E3128" t="str">
            <v>EAST KALIMANTAN</v>
          </cell>
          <cell r="F3128" t="str">
            <v>E6. Further Development</v>
          </cell>
          <cell r="G3128" t="str">
            <v>PT PERTAMINA HULU KALIMANTAN TIMUR</v>
          </cell>
          <cell r="H3128">
            <v>3625.4</v>
          </cell>
          <cell r="Q3128">
            <v>0.28561310000000001</v>
          </cell>
          <cell r="R3128">
            <v>150.22919999999999</v>
          </cell>
          <cell r="S3128">
            <v>0.60942209999999997</v>
          </cell>
          <cell r="T3128">
            <v>0.83979009999999998</v>
          </cell>
          <cell r="U3128">
            <v>21.959448433162741</v>
          </cell>
          <cell r="V3128">
            <v>2.964513027930421E-2</v>
          </cell>
          <cell r="AA3128">
            <v>54.336089999999999</v>
          </cell>
          <cell r="AB3128">
            <v>170.31370000000001</v>
          </cell>
          <cell r="AC3128">
            <v>0.30053269999999999</v>
          </cell>
          <cell r="AD3128">
            <v>1089.55125058</v>
          </cell>
          <cell r="AE3128">
            <v>18.118099999999998</v>
          </cell>
          <cell r="AF3128">
            <v>166.77760000000001</v>
          </cell>
        </row>
        <row r="3129">
          <cell r="A3129" t="str">
            <v>ATTAKA OSCAR1. Low Value</v>
          </cell>
          <cell r="B3129" t="str">
            <v>Oil-Gas</v>
          </cell>
          <cell r="C3129" t="str">
            <v>1. Low Value</v>
          </cell>
          <cell r="D3129" t="str">
            <v>ATTAKA OSCAR</v>
          </cell>
          <cell r="E3129" t="str">
            <v>EAST KALIMANTAN</v>
          </cell>
          <cell r="F3129" t="str">
            <v>E6. Further Development</v>
          </cell>
          <cell r="G3129" t="str">
            <v>PT PERTAMINA HULU KALIMANTAN TIMUR</v>
          </cell>
          <cell r="H3129">
            <v>2521.1</v>
          </cell>
          <cell r="Q3129">
            <v>0.28561310000000001</v>
          </cell>
          <cell r="R3129">
            <v>150.22919999999999</v>
          </cell>
          <cell r="S3129">
            <v>0.60942209999999997</v>
          </cell>
          <cell r="T3129">
            <v>0.83979009999999998</v>
          </cell>
          <cell r="U3129">
            <v>21.959448433162741</v>
          </cell>
          <cell r="V3129">
            <v>2.964513027930421E-2</v>
          </cell>
          <cell r="AA3129">
            <v>54.336089999999999</v>
          </cell>
          <cell r="AB3129">
            <v>170.31370000000001</v>
          </cell>
          <cell r="AC3129">
            <v>0.30053269999999999</v>
          </cell>
          <cell r="AD3129">
            <v>757.67298996999989</v>
          </cell>
          <cell r="AE3129">
            <v>18.118099999999998</v>
          </cell>
          <cell r="AF3129">
            <v>166.77760000000001</v>
          </cell>
        </row>
        <row r="3130">
          <cell r="A3130" t="str">
            <v>ATTAKA OSCAR2. Middle Value</v>
          </cell>
          <cell r="B3130" t="str">
            <v>Oil-Gas</v>
          </cell>
          <cell r="C3130" t="str">
            <v>2. Middle Value</v>
          </cell>
          <cell r="D3130" t="str">
            <v>ATTAKA OSCAR</v>
          </cell>
          <cell r="E3130" t="str">
            <v>EAST KALIMANTAN</v>
          </cell>
          <cell r="F3130" t="str">
            <v>E6. Further Development</v>
          </cell>
          <cell r="G3130" t="str">
            <v>PT PERTAMINA HULU KALIMANTAN TIMUR</v>
          </cell>
          <cell r="H3130">
            <v>3002</v>
          </cell>
          <cell r="Q3130">
            <v>0.28561310000000001</v>
          </cell>
          <cell r="R3130">
            <v>150.22919999999999</v>
          </cell>
          <cell r="S3130">
            <v>0.60942209999999997</v>
          </cell>
          <cell r="T3130">
            <v>0.83979009999999998</v>
          </cell>
          <cell r="U3130">
            <v>21.959448433162741</v>
          </cell>
          <cell r="V3130">
            <v>2.964513027930421E-2</v>
          </cell>
          <cell r="AA3130">
            <v>54.336089999999999</v>
          </cell>
          <cell r="AB3130">
            <v>170.31370000000001</v>
          </cell>
          <cell r="AC3130">
            <v>0.30053269999999999</v>
          </cell>
          <cell r="AD3130">
            <v>902.19916539999997</v>
          </cell>
          <cell r="AE3130">
            <v>18.118099999999998</v>
          </cell>
          <cell r="AF3130">
            <v>166.77760000000001</v>
          </cell>
        </row>
        <row r="3131">
          <cell r="A3131" t="str">
            <v>ATTAKA OSCAR3. High Value</v>
          </cell>
          <cell r="B3131" t="str">
            <v>Oil-Gas</v>
          </cell>
          <cell r="C3131" t="str">
            <v>3. High Value</v>
          </cell>
          <cell r="D3131" t="str">
            <v>ATTAKA OSCAR</v>
          </cell>
          <cell r="E3131" t="str">
            <v>EAST KALIMANTAN</v>
          </cell>
          <cell r="F3131" t="str">
            <v>E6. Further Development</v>
          </cell>
          <cell r="G3131" t="str">
            <v>PT PERTAMINA HULU KALIMANTAN TIMUR</v>
          </cell>
          <cell r="H3131">
            <v>3625.4</v>
          </cell>
          <cell r="Q3131">
            <v>0.28561310000000001</v>
          </cell>
          <cell r="R3131">
            <v>150.22919999999999</v>
          </cell>
          <cell r="S3131">
            <v>0.60942209999999997</v>
          </cell>
          <cell r="T3131">
            <v>0.83979009999999998</v>
          </cell>
          <cell r="U3131">
            <v>21.959448433162741</v>
          </cell>
          <cell r="V3131">
            <v>2.964513027930421E-2</v>
          </cell>
          <cell r="AA3131">
            <v>54.336089999999999</v>
          </cell>
          <cell r="AB3131">
            <v>170.31370000000001</v>
          </cell>
          <cell r="AC3131">
            <v>0.30053269999999999</v>
          </cell>
          <cell r="AD3131">
            <v>1089.55125058</v>
          </cell>
          <cell r="AE3131">
            <v>18.118099999999998</v>
          </cell>
          <cell r="AF3131">
            <v>166.77760000000001</v>
          </cell>
        </row>
        <row r="3132">
          <cell r="A3132" t="str">
            <v>SESUMPU - BASE1. Low Value</v>
          </cell>
          <cell r="B3132" t="str">
            <v>Oil-Gas</v>
          </cell>
          <cell r="C3132" t="str">
            <v>1. Low Value</v>
          </cell>
          <cell r="D3132" t="str">
            <v>SESUMPU - BASE</v>
          </cell>
          <cell r="E3132" t="str">
            <v>EAST KALIMANTAN</v>
          </cell>
          <cell r="F3132" t="str">
            <v>E6. Further Development</v>
          </cell>
          <cell r="G3132" t="str">
            <v>PT PERTAMINA HULU KALIMANTAN TIMUR</v>
          </cell>
          <cell r="H3132">
            <v>38.799999999999997</v>
          </cell>
          <cell r="Q3132">
            <v>0.29410550000000002</v>
          </cell>
          <cell r="R3132">
            <v>51.912700000000001</v>
          </cell>
          <cell r="S3132">
            <v>0.63289980000000001</v>
          </cell>
          <cell r="T3132">
            <v>0.84501139999999997</v>
          </cell>
          <cell r="U3132">
            <v>8.1653403152317505</v>
          </cell>
          <cell r="V3132">
            <v>1.1023162906694044E-2</v>
          </cell>
          <cell r="AA3132">
            <v>71.101129999999998</v>
          </cell>
          <cell r="AB3132">
            <v>172.3965</v>
          </cell>
          <cell r="AC3132">
            <v>0.34665200000000002</v>
          </cell>
          <cell r="AD3132">
            <v>13.450097599999999</v>
          </cell>
          <cell r="AE3132">
            <v>0.46650459999999999</v>
          </cell>
          <cell r="AF3132">
            <v>339.06580000000002</v>
          </cell>
        </row>
        <row r="3133">
          <cell r="A3133" t="str">
            <v>SESUMPU - BASE2. Middle Value</v>
          </cell>
          <cell r="B3133" t="str">
            <v>Oil-Gas</v>
          </cell>
          <cell r="C3133" t="str">
            <v>2. Middle Value</v>
          </cell>
          <cell r="D3133" t="str">
            <v>SESUMPU - BASE</v>
          </cell>
          <cell r="E3133" t="str">
            <v>EAST KALIMANTAN</v>
          </cell>
          <cell r="F3133" t="str">
            <v>E6. Further Development</v>
          </cell>
          <cell r="G3133" t="str">
            <v>PT PERTAMINA HULU KALIMANTAN TIMUR</v>
          </cell>
          <cell r="H3133">
            <v>59.6</v>
          </cell>
          <cell r="Q3133">
            <v>0.29410550000000002</v>
          </cell>
          <cell r="R3133">
            <v>51.912700000000001</v>
          </cell>
          <cell r="S3133">
            <v>0.63289980000000001</v>
          </cell>
          <cell r="T3133">
            <v>0.84501139999999997</v>
          </cell>
          <cell r="U3133">
            <v>8.1653403152317505</v>
          </cell>
          <cell r="V3133">
            <v>1.1023162906694044E-2</v>
          </cell>
          <cell r="AA3133">
            <v>71.101129999999998</v>
          </cell>
          <cell r="AB3133">
            <v>172.3965</v>
          </cell>
          <cell r="AC3133">
            <v>0.34665200000000002</v>
          </cell>
          <cell r="AD3133">
            <v>20.660459200000002</v>
          </cell>
          <cell r="AE3133">
            <v>0.46650459999999999</v>
          </cell>
          <cell r="AF3133">
            <v>339.06580000000002</v>
          </cell>
        </row>
        <row r="3134">
          <cell r="A3134" t="str">
            <v>SESUMPU - BASE3. High Value</v>
          </cell>
          <cell r="B3134" t="str">
            <v>Oil-Gas</v>
          </cell>
          <cell r="C3134" t="str">
            <v>3. High Value</v>
          </cell>
          <cell r="D3134" t="str">
            <v>SESUMPU - BASE</v>
          </cell>
          <cell r="E3134" t="str">
            <v>EAST KALIMANTAN</v>
          </cell>
          <cell r="F3134" t="str">
            <v>E6. Further Development</v>
          </cell>
          <cell r="G3134" t="str">
            <v>PT PERTAMINA HULU KALIMANTAN TIMUR</v>
          </cell>
          <cell r="H3134">
            <v>74.8</v>
          </cell>
          <cell r="Q3134">
            <v>0.29410550000000002</v>
          </cell>
          <cell r="R3134">
            <v>51.912700000000001</v>
          </cell>
          <cell r="S3134">
            <v>0.63289980000000001</v>
          </cell>
          <cell r="T3134">
            <v>0.84501139999999997</v>
          </cell>
          <cell r="U3134">
            <v>8.1653403152317505</v>
          </cell>
          <cell r="V3134">
            <v>1.1023162906694044E-2</v>
          </cell>
          <cell r="AA3134">
            <v>71.101129999999998</v>
          </cell>
          <cell r="AB3134">
            <v>172.3965</v>
          </cell>
          <cell r="AC3134">
            <v>0.34665200000000002</v>
          </cell>
          <cell r="AD3134">
            <v>25.929569600000001</v>
          </cell>
          <cell r="AE3134">
            <v>0.46650459999999999</v>
          </cell>
          <cell r="AF3134">
            <v>339.06580000000002</v>
          </cell>
        </row>
        <row r="3135">
          <cell r="A3135" t="str">
            <v>PAUS BIRU - BASE1. Low Value</v>
          </cell>
          <cell r="B3135" t="str">
            <v>Gas</v>
          </cell>
          <cell r="C3135" t="str">
            <v>1. Low Value</v>
          </cell>
          <cell r="D3135" t="str">
            <v>PAUS BIRU - BASE</v>
          </cell>
          <cell r="E3135" t="str">
            <v>SAMPANG</v>
          </cell>
          <cell r="F3135" t="str">
            <v>X0. Development Pending</v>
          </cell>
          <cell r="G3135" t="str">
            <v>SANTOS (SAMPANG) PTY. LTD.</v>
          </cell>
          <cell r="H3135">
            <v>48.39</v>
          </cell>
          <cell r="Q3135">
            <v>0.29410550000000002</v>
          </cell>
          <cell r="R3135">
            <v>51.912700000000001</v>
          </cell>
          <cell r="S3135">
            <v>0.63289980000000001</v>
          </cell>
          <cell r="T3135">
            <v>0.84501139999999997</v>
          </cell>
          <cell r="U3135">
            <v>8.1653403152317505</v>
          </cell>
          <cell r="V3135">
            <v>1.1023162906694044E-2</v>
          </cell>
          <cell r="W3135">
            <v>23.705479225000005</v>
          </cell>
          <cell r="AA3135">
            <v>184.84180000000001</v>
          </cell>
          <cell r="AB3135">
            <v>48.133719999999997</v>
          </cell>
          <cell r="AC3135">
            <v>0.64200710000000005</v>
          </cell>
          <cell r="AD3135">
            <v>31.066723569000004</v>
          </cell>
          <cell r="AE3135">
            <v>23.745950000000001</v>
          </cell>
          <cell r="AF3135">
            <v>175.8614</v>
          </cell>
        </row>
        <row r="3136">
          <cell r="A3136" t="str">
            <v>PAUS BIRU - BASE2. Middle Value</v>
          </cell>
          <cell r="B3136" t="str">
            <v>Gas</v>
          </cell>
          <cell r="C3136" t="str">
            <v>2. Middle Value</v>
          </cell>
          <cell r="D3136" t="str">
            <v>PAUS BIRU - BASE</v>
          </cell>
          <cell r="E3136" t="str">
            <v>SAMPANG</v>
          </cell>
          <cell r="F3136" t="str">
            <v>X0. Development Pending</v>
          </cell>
          <cell r="G3136" t="str">
            <v>SANTOS (SAMPANG) PTY. LTD.</v>
          </cell>
          <cell r="H3136">
            <v>59.28</v>
          </cell>
          <cell r="Q3136">
            <v>0.29410550000000002</v>
          </cell>
          <cell r="R3136">
            <v>51.912700000000001</v>
          </cell>
          <cell r="S3136">
            <v>0.63289980000000001</v>
          </cell>
          <cell r="T3136">
            <v>0.84501139999999997</v>
          </cell>
          <cell r="U3136">
            <v>8.1653403152317505</v>
          </cell>
          <cell r="V3136">
            <v>1.1023162906694044E-2</v>
          </cell>
          <cell r="W3136">
            <v>23.705479225000005</v>
          </cell>
          <cell r="AA3136">
            <v>184.84180000000001</v>
          </cell>
          <cell r="AB3136">
            <v>48.133719999999997</v>
          </cell>
          <cell r="AC3136">
            <v>0.64200710000000005</v>
          </cell>
          <cell r="AD3136">
            <v>38.058180888000003</v>
          </cell>
          <cell r="AE3136">
            <v>23.745950000000001</v>
          </cell>
          <cell r="AF3136">
            <v>175.8614</v>
          </cell>
        </row>
        <row r="3137">
          <cell r="A3137" t="str">
            <v>PAUS BIRU - BASE3. High Value</v>
          </cell>
          <cell r="B3137" t="str">
            <v>Gas</v>
          </cell>
          <cell r="C3137" t="str">
            <v>3. High Value</v>
          </cell>
          <cell r="D3137" t="str">
            <v>PAUS BIRU - BASE</v>
          </cell>
          <cell r="E3137" t="str">
            <v>SAMPANG</v>
          </cell>
          <cell r="F3137" t="str">
            <v>X0. Development Pending</v>
          </cell>
          <cell r="G3137" t="str">
            <v>SANTOS (SAMPANG) PTY. LTD.</v>
          </cell>
          <cell r="H3137">
            <v>70.2</v>
          </cell>
          <cell r="Q3137">
            <v>0.29410550000000002</v>
          </cell>
          <cell r="R3137">
            <v>51.912700000000001</v>
          </cell>
          <cell r="S3137">
            <v>0.63289980000000001</v>
          </cell>
          <cell r="T3137">
            <v>0.84501139999999997</v>
          </cell>
          <cell r="U3137">
            <v>8.1653403152317505</v>
          </cell>
          <cell r="V3137">
            <v>1.1023162906694044E-2</v>
          </cell>
          <cell r="W3137">
            <v>23.705479225000005</v>
          </cell>
          <cell r="AA3137">
            <v>184.84180000000001</v>
          </cell>
          <cell r="AB3137">
            <v>48.133719999999997</v>
          </cell>
          <cell r="AC3137">
            <v>0.64200710000000005</v>
          </cell>
          <cell r="AD3137">
            <v>45.068898420000004</v>
          </cell>
          <cell r="AE3137">
            <v>23.745950000000001</v>
          </cell>
          <cell r="AF3137">
            <v>175.8614</v>
          </cell>
        </row>
        <row r="3138">
          <cell r="A3138" t="str">
            <v>IEE DJUE - BASE1. Low Value</v>
          </cell>
          <cell r="B3138" t="str">
            <v>Gas</v>
          </cell>
          <cell r="C3138" t="str">
            <v>1. Low Value</v>
          </cell>
          <cell r="D3138" t="str">
            <v>IEE DJUE - BASE</v>
          </cell>
          <cell r="E3138" t="str">
            <v>NORTH SUMATRA AREA A</v>
          </cell>
          <cell r="F3138" t="str">
            <v>X1. Discovery under Evaluation</v>
          </cell>
          <cell r="G3138" t="str">
            <v>PT MEDCO E&amp;P MALAKA</v>
          </cell>
          <cell r="H3138">
            <v>14.3</v>
          </cell>
          <cell r="Q3138">
            <v>0.33644869999999999</v>
          </cell>
          <cell r="R3138">
            <v>126.3486</v>
          </cell>
          <cell r="S3138">
            <v>0.6991754</v>
          </cell>
          <cell r="T3138">
            <v>0.77466740000000001</v>
          </cell>
          <cell r="U3138">
            <v>23.024526535108496</v>
          </cell>
          <cell r="V3138">
            <v>3.1082979649060372E-2</v>
          </cell>
          <cell r="AA3138">
            <v>64.424909999999997</v>
          </cell>
          <cell r="AB3138">
            <v>11.36495</v>
          </cell>
          <cell r="AC3138">
            <v>0.79420769999999996</v>
          </cell>
          <cell r="AD3138">
            <v>11.35717011</v>
          </cell>
          <cell r="AE3138">
            <v>4.185562</v>
          </cell>
          <cell r="AF3138">
            <v>1.7298169999999999</v>
          </cell>
        </row>
        <row r="3139">
          <cell r="A3139" t="str">
            <v>IEE DJUE - BASE2. Middle Value</v>
          </cell>
          <cell r="B3139" t="str">
            <v>Gas</v>
          </cell>
          <cell r="C3139" t="str">
            <v>2. Middle Value</v>
          </cell>
          <cell r="D3139" t="str">
            <v>IEE DJUE - BASE</v>
          </cell>
          <cell r="E3139" t="str">
            <v>NORTH SUMATRA AREA A</v>
          </cell>
          <cell r="F3139" t="str">
            <v>X1. Discovery under Evaluation</v>
          </cell>
          <cell r="G3139" t="str">
            <v>PT MEDCO E&amp;P MALAKA</v>
          </cell>
          <cell r="H3139">
            <v>21.3</v>
          </cell>
          <cell r="Q3139">
            <v>0.33644869999999999</v>
          </cell>
          <cell r="R3139">
            <v>126.3486</v>
          </cell>
          <cell r="S3139">
            <v>0.6991754</v>
          </cell>
          <cell r="T3139">
            <v>0.77466740000000001</v>
          </cell>
          <cell r="U3139">
            <v>23.024526535108496</v>
          </cell>
          <cell r="V3139">
            <v>3.1082979649060372E-2</v>
          </cell>
          <cell r="AA3139">
            <v>64.424909999999997</v>
          </cell>
          <cell r="AB3139">
            <v>11.36495</v>
          </cell>
          <cell r="AC3139">
            <v>0.79420769999999996</v>
          </cell>
          <cell r="AD3139">
            <v>16.91662401</v>
          </cell>
          <cell r="AE3139">
            <v>4.185562</v>
          </cell>
          <cell r="AF3139">
            <v>1.7298169999999999</v>
          </cell>
        </row>
        <row r="3140">
          <cell r="A3140" t="str">
            <v>IEE DJUE - BASE3. High Value</v>
          </cell>
          <cell r="B3140" t="str">
            <v>Gas</v>
          </cell>
          <cell r="C3140" t="str">
            <v>3. High Value</v>
          </cell>
          <cell r="D3140" t="str">
            <v>IEE DJUE - BASE</v>
          </cell>
          <cell r="E3140" t="str">
            <v>NORTH SUMATRA AREA A</v>
          </cell>
          <cell r="F3140" t="str">
            <v>X1. Discovery under Evaluation</v>
          </cell>
          <cell r="G3140" t="str">
            <v>PT MEDCO E&amp;P MALAKA</v>
          </cell>
          <cell r="H3140">
            <v>31.9</v>
          </cell>
          <cell r="Q3140">
            <v>0.33644869999999999</v>
          </cell>
          <cell r="R3140">
            <v>126.3486</v>
          </cell>
          <cell r="S3140">
            <v>0.6991754</v>
          </cell>
          <cell r="T3140">
            <v>0.77466740000000001</v>
          </cell>
          <cell r="U3140">
            <v>23.024526535108496</v>
          </cell>
          <cell r="V3140">
            <v>3.1082979649060372E-2</v>
          </cell>
          <cell r="AA3140">
            <v>64.424909999999997</v>
          </cell>
          <cell r="AB3140">
            <v>11.36495</v>
          </cell>
          <cell r="AC3140">
            <v>0.79420769999999996</v>
          </cell>
          <cell r="AD3140">
            <v>25.335225629999996</v>
          </cell>
          <cell r="AE3140">
            <v>4.185562</v>
          </cell>
          <cell r="AF3140">
            <v>1.7298169999999999</v>
          </cell>
        </row>
        <row r="3141">
          <cell r="A3141" t="str">
            <v>DARA EAST - BASE1. Low Value</v>
          </cell>
          <cell r="B3141" t="str">
            <v>Gas</v>
          </cell>
          <cell r="C3141" t="str">
            <v>1. Low Value</v>
          </cell>
          <cell r="D3141" t="str">
            <v>DARA EAST - BASE</v>
          </cell>
          <cell r="E3141" t="str">
            <v>NORTH SOKANG</v>
          </cell>
          <cell r="F3141" t="str">
            <v>X1. Discovery under Evaluation</v>
          </cell>
          <cell r="G3141" t="str">
            <v>NORTH SOKANG ENERGY LTD.</v>
          </cell>
          <cell r="H3141">
            <v>558.93100000000004</v>
          </cell>
          <cell r="Q3141">
            <v>0.28830040000000001</v>
          </cell>
          <cell r="R3141">
            <v>3978.549</v>
          </cell>
          <cell r="S3141">
            <v>0.7396817</v>
          </cell>
          <cell r="T3141">
            <v>0.84501139999999997</v>
          </cell>
          <cell r="U3141">
            <v>716.93106405177605</v>
          </cell>
          <cell r="V3141">
            <v>0.96785285203240523</v>
          </cell>
          <cell r="AA3141">
            <v>14.5509</v>
          </cell>
          <cell r="AB3141">
            <v>31.953499999999998</v>
          </cell>
          <cell r="AC3141">
            <v>0.74658420000000003</v>
          </cell>
          <cell r="AD3141">
            <v>417.28905349020005</v>
          </cell>
          <cell r="AE3141">
            <v>462.49810000000002</v>
          </cell>
          <cell r="AF3141">
            <v>316.09989999999999</v>
          </cell>
        </row>
        <row r="3142">
          <cell r="A3142" t="str">
            <v>DARA EAST - BASE2. Middle Value</v>
          </cell>
          <cell r="B3142" t="str">
            <v>Gas</v>
          </cell>
          <cell r="C3142" t="str">
            <v>2. Middle Value</v>
          </cell>
          <cell r="D3142" t="str">
            <v>DARA EAST - BASE</v>
          </cell>
          <cell r="E3142" t="str">
            <v>NORTH SOKANG</v>
          </cell>
          <cell r="F3142" t="str">
            <v>X1. Discovery under Evaluation</v>
          </cell>
          <cell r="G3142" t="str">
            <v>NORTH SOKANG ENERGY LTD.</v>
          </cell>
          <cell r="H3142">
            <v>892.45500000000004</v>
          </cell>
          <cell r="Q3142">
            <v>0.28830040000000001</v>
          </cell>
          <cell r="R3142">
            <v>3978.549</v>
          </cell>
          <cell r="S3142">
            <v>0.7396817</v>
          </cell>
          <cell r="T3142">
            <v>0.84501139999999997</v>
          </cell>
          <cell r="U3142">
            <v>716.93106405177605</v>
          </cell>
          <cell r="V3142">
            <v>0.96785285203240523</v>
          </cell>
          <cell r="AA3142">
            <v>14.5509</v>
          </cell>
          <cell r="AB3142">
            <v>31.953499999999998</v>
          </cell>
          <cell r="AC3142">
            <v>0.74658420000000003</v>
          </cell>
          <cell r="AD3142">
            <v>666.29280221100009</v>
          </cell>
          <cell r="AE3142">
            <v>462.49810000000002</v>
          </cell>
          <cell r="AF3142">
            <v>316.09989999999999</v>
          </cell>
        </row>
        <row r="3143">
          <cell r="A3143" t="str">
            <v>DARA EAST - BASE3. High Value</v>
          </cell>
          <cell r="B3143" t="str">
            <v>Gas</v>
          </cell>
          <cell r="C3143" t="str">
            <v>3. High Value</v>
          </cell>
          <cell r="D3143" t="str">
            <v>DARA EAST - BASE</v>
          </cell>
          <cell r="E3143" t="str">
            <v>NORTH SOKANG</v>
          </cell>
          <cell r="F3143" t="str">
            <v>X1. Discovery under Evaluation</v>
          </cell>
          <cell r="G3143" t="str">
            <v>NORTH SOKANG ENERGY LTD.</v>
          </cell>
          <cell r="H3143">
            <v>1159.9000000000001</v>
          </cell>
          <cell r="Q3143">
            <v>0.28830040000000001</v>
          </cell>
          <cell r="R3143">
            <v>3978.549</v>
          </cell>
          <cell r="S3143">
            <v>0.7396817</v>
          </cell>
          <cell r="T3143">
            <v>0.84501139999999997</v>
          </cell>
          <cell r="U3143">
            <v>716.93106405177605</v>
          </cell>
          <cell r="V3143">
            <v>0.96785285203240523</v>
          </cell>
          <cell r="AA3143">
            <v>14.5509</v>
          </cell>
          <cell r="AB3143">
            <v>31.953499999999998</v>
          </cell>
          <cell r="AC3143">
            <v>0.74658420000000003</v>
          </cell>
          <cell r="AD3143">
            <v>865.96301358000005</v>
          </cell>
          <cell r="AE3143">
            <v>462.49810000000002</v>
          </cell>
          <cell r="AF3143">
            <v>316.09989999999999</v>
          </cell>
        </row>
        <row r="3144">
          <cell r="A3144" t="str">
            <v>DARA CENTRAL A - BASE1. Low Value</v>
          </cell>
          <cell r="B3144" t="str">
            <v>Gas</v>
          </cell>
          <cell r="C3144" t="str">
            <v>1. Low Value</v>
          </cell>
          <cell r="D3144" t="str">
            <v>DARA CENTRAL A - BASE</v>
          </cell>
          <cell r="E3144" t="str">
            <v>NORTH SOKANG</v>
          </cell>
          <cell r="F3144" t="str">
            <v>X1. Discovery under Evaluation</v>
          </cell>
          <cell r="G3144" t="str">
            <v>NORTH SOKANG ENERGY LTD.</v>
          </cell>
          <cell r="H3144">
            <v>38.472999999999999</v>
          </cell>
          <cell r="Q3144">
            <v>0.30337789999999998</v>
          </cell>
          <cell r="R3144">
            <v>114.4529</v>
          </cell>
          <cell r="S3144">
            <v>0.70339629999999997</v>
          </cell>
          <cell r="T3144">
            <v>0.84238550000000001</v>
          </cell>
          <cell r="U3144">
            <v>20.574140642964014</v>
          </cell>
          <cell r="V3144">
            <v>2.7774972654791352E-2</v>
          </cell>
          <cell r="AA3144">
            <v>66.121380000000002</v>
          </cell>
          <cell r="AB3144">
            <v>27.769020000000001</v>
          </cell>
          <cell r="AC3144">
            <v>0.74306649999999996</v>
          </cell>
          <cell r="AD3144">
            <v>28.587997454499998</v>
          </cell>
          <cell r="AE3144">
            <v>5.2991840000000003</v>
          </cell>
          <cell r="AF3144">
            <v>13.31822</v>
          </cell>
        </row>
        <row r="3145">
          <cell r="A3145" t="str">
            <v>DARA CENTRAL A - BASE2. Middle Value</v>
          </cell>
          <cell r="B3145" t="str">
            <v>Gas</v>
          </cell>
          <cell r="C3145" t="str">
            <v>2. Middle Value</v>
          </cell>
          <cell r="D3145" t="str">
            <v>DARA CENTRAL A - BASE</v>
          </cell>
          <cell r="E3145" t="str">
            <v>NORTH SOKANG</v>
          </cell>
          <cell r="F3145" t="str">
            <v>X1. Discovery under Evaluation</v>
          </cell>
          <cell r="G3145" t="str">
            <v>NORTH SOKANG ENERGY LTD.</v>
          </cell>
          <cell r="H3145">
            <v>76.533000000000001</v>
          </cell>
          <cell r="Q3145">
            <v>0.30337789999999998</v>
          </cell>
          <cell r="R3145">
            <v>114.4529</v>
          </cell>
          <cell r="S3145">
            <v>0.70339629999999997</v>
          </cell>
          <cell r="T3145">
            <v>0.84238550000000001</v>
          </cell>
          <cell r="U3145">
            <v>20.574140642964014</v>
          </cell>
          <cell r="V3145">
            <v>2.7774972654791352E-2</v>
          </cell>
          <cell r="AA3145">
            <v>66.121380000000002</v>
          </cell>
          <cell r="AB3145">
            <v>27.769020000000001</v>
          </cell>
          <cell r="AC3145">
            <v>0.74306649999999996</v>
          </cell>
          <cell r="AD3145">
            <v>56.8691084445</v>
          </cell>
          <cell r="AE3145">
            <v>5.2991840000000003</v>
          </cell>
          <cell r="AF3145">
            <v>13.31822</v>
          </cell>
        </row>
        <row r="3146">
          <cell r="A3146" t="str">
            <v>DARA CENTRAL A - BASE3. High Value</v>
          </cell>
          <cell r="B3146" t="str">
            <v>Gas</v>
          </cell>
          <cell r="C3146" t="str">
            <v>3. High Value</v>
          </cell>
          <cell r="D3146" t="str">
            <v>DARA CENTRAL A - BASE</v>
          </cell>
          <cell r="E3146" t="str">
            <v>NORTH SOKANG</v>
          </cell>
          <cell r="F3146" t="str">
            <v>X1. Discovery under Evaluation</v>
          </cell>
          <cell r="G3146" t="str">
            <v>NORTH SOKANG ENERGY LTD.</v>
          </cell>
          <cell r="H3146">
            <v>144.83799999999999</v>
          </cell>
          <cell r="Q3146">
            <v>0.30337789999999998</v>
          </cell>
          <cell r="R3146">
            <v>114.4529</v>
          </cell>
          <cell r="S3146">
            <v>0.70339629999999997</v>
          </cell>
          <cell r="T3146">
            <v>0.84238550000000001</v>
          </cell>
          <cell r="U3146">
            <v>20.574140642964014</v>
          </cell>
          <cell r="V3146">
            <v>2.7774972654791352E-2</v>
          </cell>
          <cell r="AA3146">
            <v>66.121380000000002</v>
          </cell>
          <cell r="AB3146">
            <v>27.769020000000001</v>
          </cell>
          <cell r="AC3146">
            <v>0.74306649999999996</v>
          </cell>
          <cell r="AD3146">
            <v>107.62426572699999</v>
          </cell>
          <cell r="AE3146">
            <v>5.2991840000000003</v>
          </cell>
          <cell r="AF3146">
            <v>13.31822</v>
          </cell>
        </row>
        <row r="3147">
          <cell r="A3147" t="str">
            <v>TUPAI - BASE1. Low Value</v>
          </cell>
          <cell r="B3147" t="str">
            <v>Oil-Gas</v>
          </cell>
          <cell r="C3147" t="str">
            <v>1. Low Value</v>
          </cell>
          <cell r="D3147" t="str">
            <v>TUPAI - BASE</v>
          </cell>
          <cell r="E3147" t="str">
            <v>LEMATANG</v>
          </cell>
          <cell r="F3147" t="str">
            <v>X2. Development Undetermined</v>
          </cell>
          <cell r="G3147" t="str">
            <v>PT MEDCO E&amp;P LEMATANG</v>
          </cell>
          <cell r="H3147">
            <v>7.1</v>
          </cell>
          <cell r="Q3147">
            <v>0.34181139999999999</v>
          </cell>
          <cell r="R3147">
            <v>126.3486</v>
          </cell>
          <cell r="S3147">
            <v>0.6991754</v>
          </cell>
          <cell r="T3147">
            <v>0.77466740000000001</v>
          </cell>
          <cell r="U3147">
            <v>23.39151748632878</v>
          </cell>
          <cell r="V3147">
            <v>3.1578415342418731E-2</v>
          </cell>
          <cell r="W3147">
            <v>10.837463000000003</v>
          </cell>
          <cell r="AA3147">
            <v>22.026260000000001</v>
          </cell>
          <cell r="AB3147">
            <v>0.14035829999999999</v>
          </cell>
          <cell r="AC3147">
            <v>0.65897669999999997</v>
          </cell>
          <cell r="AD3147">
            <v>4.6787345699999996</v>
          </cell>
          <cell r="AE3147">
            <v>7.4265420000000004</v>
          </cell>
          <cell r="AF3147">
            <v>1.1851989999999999</v>
          </cell>
        </row>
        <row r="3148">
          <cell r="A3148" t="str">
            <v>TUPAI - BASE2. Middle Value</v>
          </cell>
          <cell r="B3148" t="str">
            <v>Oil-Gas</v>
          </cell>
          <cell r="C3148" t="str">
            <v>2. Middle Value</v>
          </cell>
          <cell r="D3148" t="str">
            <v>TUPAI - BASE</v>
          </cell>
          <cell r="E3148" t="str">
            <v>LEMATANG</v>
          </cell>
          <cell r="F3148" t="str">
            <v>X2. Development Undetermined</v>
          </cell>
          <cell r="G3148" t="str">
            <v>PT MEDCO E&amp;P LEMATANG</v>
          </cell>
          <cell r="H3148">
            <v>13</v>
          </cell>
          <cell r="Q3148">
            <v>0.34181139999999999</v>
          </cell>
          <cell r="R3148">
            <v>126.3486</v>
          </cell>
          <cell r="S3148">
            <v>0.6991754</v>
          </cell>
          <cell r="T3148">
            <v>0.77466740000000001</v>
          </cell>
          <cell r="U3148">
            <v>23.39151748632878</v>
          </cell>
          <cell r="V3148">
            <v>3.1578415342418731E-2</v>
          </cell>
          <cell r="W3148">
            <v>10.837463000000003</v>
          </cell>
          <cell r="AA3148">
            <v>22.026260000000001</v>
          </cell>
          <cell r="AB3148">
            <v>0.14035829999999999</v>
          </cell>
          <cell r="AC3148">
            <v>0.65897669999999997</v>
          </cell>
          <cell r="AD3148">
            <v>8.566697099999999</v>
          </cell>
          <cell r="AE3148">
            <v>7.4265420000000004</v>
          </cell>
          <cell r="AF3148">
            <v>1.1851989999999999</v>
          </cell>
        </row>
        <row r="3149">
          <cell r="A3149" t="str">
            <v>TUPAI - BASE3. High Value</v>
          </cell>
          <cell r="B3149" t="str">
            <v>Oil-Gas</v>
          </cell>
          <cell r="C3149" t="str">
            <v>3. High Value</v>
          </cell>
          <cell r="D3149" t="str">
            <v>TUPAI - BASE</v>
          </cell>
          <cell r="E3149" t="str">
            <v>LEMATANG</v>
          </cell>
          <cell r="F3149" t="str">
            <v>X2. Development Undetermined</v>
          </cell>
          <cell r="G3149" t="str">
            <v>PT MEDCO E&amp;P LEMATANG</v>
          </cell>
          <cell r="H3149">
            <v>14.1</v>
          </cell>
          <cell r="Q3149">
            <v>0.34181139999999999</v>
          </cell>
          <cell r="R3149">
            <v>126.3486</v>
          </cell>
          <cell r="S3149">
            <v>0.6991754</v>
          </cell>
          <cell r="T3149">
            <v>0.77466740000000001</v>
          </cell>
          <cell r="U3149">
            <v>23.39151748632878</v>
          </cell>
          <cell r="V3149">
            <v>3.1578415342418731E-2</v>
          </cell>
          <cell r="W3149">
            <v>10.837463000000003</v>
          </cell>
          <cell r="AA3149">
            <v>22.026260000000001</v>
          </cell>
          <cell r="AB3149">
            <v>0.14035829999999999</v>
          </cell>
          <cell r="AC3149">
            <v>0.65897669999999997</v>
          </cell>
          <cell r="AD3149">
            <v>9.2915714699999992</v>
          </cell>
          <cell r="AE3149">
            <v>7.4265420000000004</v>
          </cell>
          <cell r="AF3149">
            <v>1.1851989999999999</v>
          </cell>
        </row>
        <row r="3150">
          <cell r="A3150" t="str">
            <v>SIAMANG - BASE1. Low Value</v>
          </cell>
          <cell r="B3150" t="str">
            <v>Oil-Gas</v>
          </cell>
          <cell r="C3150" t="str">
            <v>1. Low Value</v>
          </cell>
          <cell r="D3150" t="str">
            <v>SIAMANG - BASE</v>
          </cell>
          <cell r="E3150" t="str">
            <v>LEMATANG</v>
          </cell>
          <cell r="F3150" t="str">
            <v>X2. Development Undetermined</v>
          </cell>
          <cell r="G3150" t="str">
            <v>PT MEDCO E&amp;P LEMATANG</v>
          </cell>
          <cell r="H3150">
            <v>26</v>
          </cell>
          <cell r="Q3150">
            <v>0.2404462</v>
          </cell>
          <cell r="R3150">
            <v>88.46696</v>
          </cell>
          <cell r="S3150">
            <v>0.7603664</v>
          </cell>
          <cell r="T3150">
            <v>0.63684839999999998</v>
          </cell>
          <cell r="U3150">
            <v>10.300492760953174</v>
          </cell>
          <cell r="V3150">
            <v>1.3905606544212593E-2</v>
          </cell>
          <cell r="W3150">
            <v>10.837463000000003</v>
          </cell>
          <cell r="AA3150">
            <v>146.06530000000001</v>
          </cell>
          <cell r="AB3150">
            <v>64.950190000000006</v>
          </cell>
          <cell r="AC3150">
            <v>0.2738332</v>
          </cell>
          <cell r="AD3150">
            <v>7.1196631999999997</v>
          </cell>
          <cell r="AE3150">
            <v>10.824949999999999</v>
          </cell>
          <cell r="AF3150">
            <v>54.977809999999998</v>
          </cell>
        </row>
        <row r="3151">
          <cell r="A3151" t="str">
            <v>SIAMANG - BASE2. Middle Value</v>
          </cell>
          <cell r="B3151" t="str">
            <v>Oil-Gas</v>
          </cell>
          <cell r="C3151" t="str">
            <v>2. Middle Value</v>
          </cell>
          <cell r="D3151" t="str">
            <v>SIAMANG - BASE</v>
          </cell>
          <cell r="E3151" t="str">
            <v>LEMATANG</v>
          </cell>
          <cell r="F3151" t="str">
            <v>X2. Development Undetermined</v>
          </cell>
          <cell r="G3151" t="str">
            <v>PT MEDCO E&amp;P LEMATANG</v>
          </cell>
          <cell r="H3151">
            <v>52.5</v>
          </cell>
          <cell r="Q3151">
            <v>0.2404462</v>
          </cell>
          <cell r="R3151">
            <v>88.46696</v>
          </cell>
          <cell r="S3151">
            <v>0.7603664</v>
          </cell>
          <cell r="T3151">
            <v>0.63684839999999998</v>
          </cell>
          <cell r="U3151">
            <v>10.300492760953174</v>
          </cell>
          <cell r="V3151">
            <v>1.3905606544212593E-2</v>
          </cell>
          <cell r="W3151">
            <v>10.837463000000003</v>
          </cell>
          <cell r="AA3151">
            <v>146.06530000000001</v>
          </cell>
          <cell r="AB3151">
            <v>64.950190000000006</v>
          </cell>
          <cell r="AC3151">
            <v>0.2738332</v>
          </cell>
          <cell r="AD3151">
            <v>14.376243000000001</v>
          </cell>
          <cell r="AE3151">
            <v>10.824949999999999</v>
          </cell>
          <cell r="AF3151">
            <v>54.977809999999998</v>
          </cell>
        </row>
        <row r="3152">
          <cell r="A3152" t="str">
            <v>SIAMANG - BASE3. High Value</v>
          </cell>
          <cell r="B3152" t="str">
            <v>Oil-Gas</v>
          </cell>
          <cell r="C3152" t="str">
            <v>3. High Value</v>
          </cell>
          <cell r="D3152" t="str">
            <v>SIAMANG - BASE</v>
          </cell>
          <cell r="E3152" t="str">
            <v>LEMATANG</v>
          </cell>
          <cell r="F3152" t="str">
            <v>X2. Development Undetermined</v>
          </cell>
          <cell r="G3152" t="str">
            <v>PT MEDCO E&amp;P LEMATANG</v>
          </cell>
          <cell r="H3152">
            <v>97.5</v>
          </cell>
          <cell r="Q3152">
            <v>0.2404462</v>
          </cell>
          <cell r="R3152">
            <v>88.46696</v>
          </cell>
          <cell r="S3152">
            <v>0.7603664</v>
          </cell>
          <cell r="T3152">
            <v>0.63684839999999998</v>
          </cell>
          <cell r="U3152">
            <v>10.300492760953174</v>
          </cell>
          <cell r="V3152">
            <v>1.3905606544212593E-2</v>
          </cell>
          <cell r="W3152">
            <v>10.837463000000003</v>
          </cell>
          <cell r="AA3152">
            <v>146.06530000000001</v>
          </cell>
          <cell r="AB3152">
            <v>64.950190000000006</v>
          </cell>
          <cell r="AC3152">
            <v>0.2738332</v>
          </cell>
          <cell r="AD3152">
            <v>26.698737000000001</v>
          </cell>
          <cell r="AE3152">
            <v>10.824949999999999</v>
          </cell>
          <cell r="AF3152">
            <v>54.977809999999998</v>
          </cell>
        </row>
        <row r="3153">
          <cell r="A3153" t="str">
            <v>SEMOGA WATERFLOOD1. Low Value</v>
          </cell>
          <cell r="B3153" t="str">
            <v>Oil-Gas</v>
          </cell>
          <cell r="C3153" t="str">
            <v>1. Low Value</v>
          </cell>
          <cell r="D3153" t="str">
            <v>SEMOGA WATERFLOOD</v>
          </cell>
          <cell r="E3153" t="str">
            <v>RIMAU</v>
          </cell>
          <cell r="F3153" t="str">
            <v>E0. On Production</v>
          </cell>
          <cell r="G3153" t="str">
            <v>PT MEDCO E&amp;P RIMAU</v>
          </cell>
          <cell r="H3153">
            <v>77.685000000000002</v>
          </cell>
          <cell r="Q3153">
            <v>0.30373699999999998</v>
          </cell>
          <cell r="R3153">
            <v>114.4529</v>
          </cell>
          <cell r="S3153">
            <v>0.71789860000000005</v>
          </cell>
          <cell r="T3153">
            <v>0.84238550000000001</v>
          </cell>
          <cell r="U3153">
            <v>21.023183910076</v>
          </cell>
          <cell r="V3153">
            <v>2.8381178507142165E-2</v>
          </cell>
          <cell r="W3153">
            <v>4.3017331764705888</v>
          </cell>
          <cell r="AA3153">
            <v>25.133130000000001</v>
          </cell>
          <cell r="AB3153">
            <v>3.2153990000000001</v>
          </cell>
          <cell r="AC3153">
            <v>0.35559619999999997</v>
          </cell>
          <cell r="AD3153">
            <v>27.624490797</v>
          </cell>
          <cell r="AE3153">
            <v>4.3074159999999999</v>
          </cell>
          <cell r="AF3153">
            <v>15.87513</v>
          </cell>
        </row>
        <row r="3154">
          <cell r="A3154" t="str">
            <v>SEMOGA WATERFLOOD2. Middle Value</v>
          </cell>
          <cell r="B3154" t="str">
            <v>Oil-Gas</v>
          </cell>
          <cell r="C3154" t="str">
            <v>2. Middle Value</v>
          </cell>
          <cell r="D3154" t="str">
            <v>SEMOGA WATERFLOOD</v>
          </cell>
          <cell r="E3154" t="str">
            <v>RIMAU</v>
          </cell>
          <cell r="F3154" t="str">
            <v>E0. On Production</v>
          </cell>
          <cell r="G3154" t="str">
            <v>PT MEDCO E&amp;P RIMAU</v>
          </cell>
          <cell r="H3154">
            <v>77.685000000000002</v>
          </cell>
          <cell r="Q3154">
            <v>0.30373699999999998</v>
          </cell>
          <cell r="R3154">
            <v>114.4529</v>
          </cell>
          <cell r="S3154">
            <v>0.71789860000000005</v>
          </cell>
          <cell r="T3154">
            <v>0.84238550000000001</v>
          </cell>
          <cell r="U3154">
            <v>21.023183910076</v>
          </cell>
          <cell r="V3154">
            <v>2.8381178507142165E-2</v>
          </cell>
          <cell r="W3154">
            <v>4.3017331764705888</v>
          </cell>
          <cell r="AA3154">
            <v>25.133130000000001</v>
          </cell>
          <cell r="AB3154">
            <v>3.2153990000000001</v>
          </cell>
          <cell r="AC3154">
            <v>0.35559619999999997</v>
          </cell>
          <cell r="AD3154">
            <v>27.624490797</v>
          </cell>
          <cell r="AE3154">
            <v>4.3074159999999999</v>
          </cell>
          <cell r="AF3154">
            <v>15.87513</v>
          </cell>
        </row>
        <row r="3155">
          <cell r="A3155" t="str">
            <v>SEMOGA WATERFLOOD3. High Value</v>
          </cell>
          <cell r="B3155" t="str">
            <v>Oil-Gas</v>
          </cell>
          <cell r="C3155" t="str">
            <v>3. High Value</v>
          </cell>
          <cell r="D3155" t="str">
            <v>SEMOGA WATERFLOOD</v>
          </cell>
          <cell r="E3155" t="str">
            <v>RIMAU</v>
          </cell>
          <cell r="F3155" t="str">
            <v>E0. On Production</v>
          </cell>
          <cell r="G3155" t="str">
            <v>PT MEDCO E&amp;P RIMAU</v>
          </cell>
          <cell r="H3155">
            <v>77.685000000000002</v>
          </cell>
          <cell r="Q3155">
            <v>0.30373699999999998</v>
          </cell>
          <cell r="R3155">
            <v>114.4529</v>
          </cell>
          <cell r="S3155">
            <v>0.71789860000000005</v>
          </cell>
          <cell r="T3155">
            <v>0.84238550000000001</v>
          </cell>
          <cell r="U3155">
            <v>21.023183910076</v>
          </cell>
          <cell r="V3155">
            <v>2.8381178507142165E-2</v>
          </cell>
          <cell r="W3155">
            <v>4.3017331764705888</v>
          </cell>
          <cell r="AA3155">
            <v>25.133130000000001</v>
          </cell>
          <cell r="AB3155">
            <v>3.2153990000000001</v>
          </cell>
          <cell r="AC3155">
            <v>0.35559619999999997</v>
          </cell>
          <cell r="AD3155">
            <v>27.624490797</v>
          </cell>
          <cell r="AE3155">
            <v>4.3074159999999999</v>
          </cell>
          <cell r="AF3155">
            <v>15.87513</v>
          </cell>
        </row>
        <row r="3156">
          <cell r="A3156" t="str">
            <v>SEMOGA WATERFLOOD OPTIMIZATION1. Low Value</v>
          </cell>
          <cell r="B3156" t="str">
            <v>Oil-Gas</v>
          </cell>
          <cell r="C3156" t="str">
            <v>1. Low Value</v>
          </cell>
          <cell r="D3156" t="str">
            <v>SEMOGA WATERFLOOD OPTIMIZATION</v>
          </cell>
          <cell r="E3156" t="str">
            <v>RIMAU</v>
          </cell>
          <cell r="F3156" t="str">
            <v>E0. On Production</v>
          </cell>
          <cell r="G3156" t="str">
            <v>PT MEDCO E&amp;P RIMAU</v>
          </cell>
          <cell r="H3156">
            <v>77.685000000000002</v>
          </cell>
          <cell r="Q3156">
            <v>0.30373699999999998</v>
          </cell>
          <cell r="R3156">
            <v>114.4529</v>
          </cell>
          <cell r="S3156">
            <v>0.71789860000000005</v>
          </cell>
          <cell r="T3156">
            <v>0.84238550000000001</v>
          </cell>
          <cell r="U3156">
            <v>21.023183910076</v>
          </cell>
          <cell r="V3156">
            <v>2.8381178507142165E-2</v>
          </cell>
          <cell r="W3156">
            <v>4.3017331764705888</v>
          </cell>
          <cell r="AA3156">
            <v>25.133130000000001</v>
          </cell>
          <cell r="AB3156">
            <v>3.2153990000000001</v>
          </cell>
          <cell r="AC3156">
            <v>0.35559619999999997</v>
          </cell>
          <cell r="AD3156">
            <v>27.624490797</v>
          </cell>
          <cell r="AE3156">
            <v>4.3074159999999999</v>
          </cell>
          <cell r="AF3156">
            <v>15.87513</v>
          </cell>
        </row>
        <row r="3157">
          <cell r="A3157" t="str">
            <v>SEMOGA WATERFLOOD OPTIMIZATION2. Middle Value</v>
          </cell>
          <cell r="B3157" t="str">
            <v>Oil-Gas</v>
          </cell>
          <cell r="C3157" t="str">
            <v>2. Middle Value</v>
          </cell>
          <cell r="D3157" t="str">
            <v>SEMOGA WATERFLOOD OPTIMIZATION</v>
          </cell>
          <cell r="E3157" t="str">
            <v>RIMAU</v>
          </cell>
          <cell r="F3157" t="str">
            <v>E0. On Production</v>
          </cell>
          <cell r="G3157" t="str">
            <v>PT MEDCO E&amp;P RIMAU</v>
          </cell>
          <cell r="H3157">
            <v>77.685000000000002</v>
          </cell>
          <cell r="Q3157">
            <v>0.30373699999999998</v>
          </cell>
          <cell r="R3157">
            <v>114.4529</v>
          </cell>
          <cell r="S3157">
            <v>0.71789860000000005</v>
          </cell>
          <cell r="T3157">
            <v>0.84238550000000001</v>
          </cell>
          <cell r="U3157">
            <v>21.023183910076</v>
          </cell>
          <cell r="V3157">
            <v>2.8381178507142165E-2</v>
          </cell>
          <cell r="W3157">
            <v>4.3017331764705888</v>
          </cell>
          <cell r="AA3157">
            <v>25.133130000000001</v>
          </cell>
          <cell r="AB3157">
            <v>3.2153990000000001</v>
          </cell>
          <cell r="AC3157">
            <v>0.35559619999999997</v>
          </cell>
          <cell r="AD3157">
            <v>27.624490797</v>
          </cell>
          <cell r="AE3157">
            <v>4.3074159999999999</v>
          </cell>
          <cell r="AF3157">
            <v>15.87513</v>
          </cell>
        </row>
        <row r="3158">
          <cell r="A3158" t="str">
            <v>SEMOGA WATERFLOOD OPTIMIZATION3. High Value</v>
          </cell>
          <cell r="B3158" t="str">
            <v>Oil-Gas</v>
          </cell>
          <cell r="C3158" t="str">
            <v>3. High Value</v>
          </cell>
          <cell r="D3158" t="str">
            <v>SEMOGA WATERFLOOD OPTIMIZATION</v>
          </cell>
          <cell r="E3158" t="str">
            <v>RIMAU</v>
          </cell>
          <cell r="F3158" t="str">
            <v>E0. On Production</v>
          </cell>
          <cell r="G3158" t="str">
            <v>PT MEDCO E&amp;P RIMAU</v>
          </cell>
          <cell r="H3158">
            <v>77.685000000000002</v>
          </cell>
          <cell r="Q3158">
            <v>0.30373699999999998</v>
          </cell>
          <cell r="R3158">
            <v>114.4529</v>
          </cell>
          <cell r="S3158">
            <v>0.71789860000000005</v>
          </cell>
          <cell r="T3158">
            <v>0.84238550000000001</v>
          </cell>
          <cell r="U3158">
            <v>21.023183910076</v>
          </cell>
          <cell r="V3158">
            <v>2.8381178507142165E-2</v>
          </cell>
          <cell r="W3158">
            <v>4.3017331764705888</v>
          </cell>
          <cell r="AA3158">
            <v>25.133130000000001</v>
          </cell>
          <cell r="AB3158">
            <v>3.2153990000000001</v>
          </cell>
          <cell r="AC3158">
            <v>0.35559619999999997</v>
          </cell>
          <cell r="AD3158">
            <v>27.624490797</v>
          </cell>
          <cell r="AE3158">
            <v>4.3074159999999999</v>
          </cell>
          <cell r="AF3158">
            <v>15.87513</v>
          </cell>
        </row>
        <row r="3159">
          <cell r="A3159" t="str">
            <v>ASAP UBADARI1. Low Value</v>
          </cell>
          <cell r="B3159" t="str">
            <v>Gas</v>
          </cell>
          <cell r="C3159" t="str">
            <v>1. Low Value</v>
          </cell>
          <cell r="D3159" t="str">
            <v>ASAP UBADARI</v>
          </cell>
          <cell r="E3159" t="str">
            <v>KASURI</v>
          </cell>
          <cell r="F3159" t="str">
            <v>X2. Development Undetermined</v>
          </cell>
          <cell r="G3159" t="str">
            <v>GENTING OIL KASURI PTE. LTD.</v>
          </cell>
          <cell r="H3159">
            <v>1333.586</v>
          </cell>
          <cell r="Q3159">
            <v>0.28416580000000002</v>
          </cell>
          <cell r="R3159">
            <v>2360.4140000000002</v>
          </cell>
          <cell r="S3159">
            <v>0.60556500000000002</v>
          </cell>
          <cell r="T3159">
            <v>0.83979009999999998</v>
          </cell>
          <cell r="U3159">
            <v>341.10768739364426</v>
          </cell>
          <cell r="V3159">
            <v>0.46049343465228088</v>
          </cell>
          <cell r="W3159">
            <v>91.059261347826052</v>
          </cell>
          <cell r="X3159">
            <v>165.25035360707491</v>
          </cell>
          <cell r="Y3159">
            <v>172.83002806427928</v>
          </cell>
          <cell r="Z3159">
            <v>306.6137049541145</v>
          </cell>
          <cell r="AA3159">
            <v>164.4828</v>
          </cell>
          <cell r="AB3159">
            <v>2718.76</v>
          </cell>
          <cell r="AC3159">
            <v>0.65544619999999998</v>
          </cell>
          <cell r="AD3159">
            <v>874.09387607320002</v>
          </cell>
          <cell r="AE3159">
            <v>90.889259999999993</v>
          </cell>
          <cell r="AF3159">
            <v>158.10159999999999</v>
          </cell>
        </row>
        <row r="3160">
          <cell r="A3160" t="str">
            <v>ASAP UBADARI2. Middle Value</v>
          </cell>
          <cell r="B3160" t="str">
            <v>Gas</v>
          </cell>
          <cell r="C3160" t="str">
            <v>2. Middle Value</v>
          </cell>
          <cell r="D3160" t="str">
            <v>ASAP UBADARI</v>
          </cell>
          <cell r="E3160" t="str">
            <v>KASURI</v>
          </cell>
          <cell r="F3160" t="str">
            <v>X2. Development Undetermined</v>
          </cell>
          <cell r="G3160" t="str">
            <v>GENTING OIL KASURI PTE. LTD.</v>
          </cell>
          <cell r="H3160">
            <v>1540.23</v>
          </cell>
          <cell r="Q3160">
            <v>0.28416580000000002</v>
          </cell>
          <cell r="R3160">
            <v>2360.4140000000002</v>
          </cell>
          <cell r="S3160">
            <v>0.60556500000000002</v>
          </cell>
          <cell r="T3160">
            <v>0.83979009999999998</v>
          </cell>
          <cell r="U3160">
            <v>341.10768739364426</v>
          </cell>
          <cell r="V3160">
            <v>0.46049343465228088</v>
          </cell>
          <cell r="W3160">
            <v>91.059261347826052</v>
          </cell>
          <cell r="X3160">
            <v>165.25035360707491</v>
          </cell>
          <cell r="Y3160">
            <v>172.83002806427928</v>
          </cell>
          <cell r="Z3160">
            <v>306.6137049541145</v>
          </cell>
          <cell r="AA3160">
            <v>164.4828</v>
          </cell>
          <cell r="AB3160">
            <v>2718.76</v>
          </cell>
          <cell r="AC3160">
            <v>0.65544619999999998</v>
          </cell>
          <cell r="AD3160">
            <v>1009.537900626</v>
          </cell>
          <cell r="AE3160">
            <v>90.889259999999993</v>
          </cell>
          <cell r="AF3160">
            <v>158.10159999999999</v>
          </cell>
        </row>
        <row r="3161">
          <cell r="A3161" t="str">
            <v>ASAP UBADARI3. High Value</v>
          </cell>
          <cell r="B3161" t="str">
            <v>Gas</v>
          </cell>
          <cell r="C3161" t="str">
            <v>3. High Value</v>
          </cell>
          <cell r="D3161" t="str">
            <v>ASAP UBADARI</v>
          </cell>
          <cell r="E3161" t="str">
            <v>KASURI</v>
          </cell>
          <cell r="F3161" t="str">
            <v>X2. Development Undetermined</v>
          </cell>
          <cell r="G3161" t="str">
            <v>GENTING OIL KASURI PTE. LTD.</v>
          </cell>
          <cell r="H3161">
            <v>1909.66</v>
          </cell>
          <cell r="Q3161">
            <v>0.28416580000000002</v>
          </cell>
          <cell r="R3161">
            <v>2360.4140000000002</v>
          </cell>
          <cell r="S3161">
            <v>0.60556500000000002</v>
          </cell>
          <cell r="T3161">
            <v>0.83979009999999998</v>
          </cell>
          <cell r="U3161">
            <v>341.10768739364426</v>
          </cell>
          <cell r="V3161">
            <v>0.46049343465228088</v>
          </cell>
          <cell r="W3161">
            <v>91.059261347826052</v>
          </cell>
          <cell r="X3161">
            <v>165.25035360707491</v>
          </cell>
          <cell r="Y3161">
            <v>172.83002806427928</v>
          </cell>
          <cell r="Z3161">
            <v>306.6137049541145</v>
          </cell>
          <cell r="AA3161">
            <v>164.4828</v>
          </cell>
          <cell r="AB3161">
            <v>2718.76</v>
          </cell>
          <cell r="AC3161">
            <v>0.65544619999999998</v>
          </cell>
          <cell r="AD3161">
            <v>1251.6793902920001</v>
          </cell>
          <cell r="AE3161">
            <v>90.889259999999993</v>
          </cell>
          <cell r="AF3161">
            <v>158.10159999999999</v>
          </cell>
        </row>
        <row r="3162">
          <cell r="A3162" t="str">
            <v>MERAH UBADARI1. Low Value</v>
          </cell>
          <cell r="B3162" t="str">
            <v>Gas</v>
          </cell>
          <cell r="C3162" t="str">
            <v>1. Low Value</v>
          </cell>
          <cell r="D3162" t="str">
            <v>MERAH UBADARI</v>
          </cell>
          <cell r="E3162" t="str">
            <v>KASURI</v>
          </cell>
          <cell r="F3162" t="str">
            <v>X2. Development Undetermined</v>
          </cell>
          <cell r="G3162" t="str">
            <v>GENTING OIL KASURI PTE. LTD.</v>
          </cell>
          <cell r="H3162">
            <v>349.86099999999999</v>
          </cell>
          <cell r="Q3162">
            <v>0.24405879999999999</v>
          </cell>
          <cell r="R3162">
            <v>752.27639999999997</v>
          </cell>
          <cell r="S3162">
            <v>0.76482360000000005</v>
          </cell>
          <cell r="T3162">
            <v>0.65735089999999996</v>
          </cell>
          <cell r="U3162">
            <v>92.306110489933332</v>
          </cell>
          <cell r="V3162">
            <v>0.12461272328304127</v>
          </cell>
          <cell r="W3162">
            <v>91.059261347826052</v>
          </cell>
          <cell r="X3162">
            <v>165.25035360707491</v>
          </cell>
          <cell r="Y3162">
            <v>172.83002806427928</v>
          </cell>
          <cell r="Z3162">
            <v>306.6137049541145</v>
          </cell>
          <cell r="AA3162">
            <v>42.97681</v>
          </cell>
          <cell r="AB3162">
            <v>24.913599999999999</v>
          </cell>
          <cell r="AC3162">
            <v>0.80295079999999996</v>
          </cell>
          <cell r="AD3162">
            <v>280.92116983879998</v>
          </cell>
          <cell r="AE3162">
            <v>91.059229999999999</v>
          </cell>
          <cell r="AF3162">
            <v>265.42259999999999</v>
          </cell>
        </row>
        <row r="3163">
          <cell r="A3163" t="str">
            <v>MERAH UBADARI2. Middle Value</v>
          </cell>
          <cell r="B3163" t="str">
            <v>Gas</v>
          </cell>
          <cell r="C3163" t="str">
            <v>2. Middle Value</v>
          </cell>
          <cell r="D3163" t="str">
            <v>MERAH UBADARI</v>
          </cell>
          <cell r="E3163" t="str">
            <v>KASURI</v>
          </cell>
          <cell r="F3163" t="str">
            <v>X2. Development Undetermined</v>
          </cell>
          <cell r="G3163" t="str">
            <v>GENTING OIL KASURI PTE. LTD.</v>
          </cell>
          <cell r="H3163">
            <v>732.44299999999998</v>
          </cell>
          <cell r="Q3163">
            <v>0.24405879999999999</v>
          </cell>
          <cell r="R3163">
            <v>752.27639999999997</v>
          </cell>
          <cell r="S3163">
            <v>0.76482360000000005</v>
          </cell>
          <cell r="T3163">
            <v>0.65735089999999996</v>
          </cell>
          <cell r="U3163">
            <v>92.306110489933332</v>
          </cell>
          <cell r="V3163">
            <v>0.12461272328304127</v>
          </cell>
          <cell r="W3163">
            <v>91.059261347826052</v>
          </cell>
          <cell r="X3163">
            <v>165.25035360707491</v>
          </cell>
          <cell r="Y3163">
            <v>172.83002806427928</v>
          </cell>
          <cell r="Z3163">
            <v>306.6137049541145</v>
          </cell>
          <cell r="AA3163">
            <v>42.97681</v>
          </cell>
          <cell r="AB3163">
            <v>24.913599999999999</v>
          </cell>
          <cell r="AC3163">
            <v>0.80295079999999996</v>
          </cell>
          <cell r="AD3163">
            <v>588.11569280439994</v>
          </cell>
          <cell r="AE3163">
            <v>91.059229999999999</v>
          </cell>
          <cell r="AF3163">
            <v>265.42259999999999</v>
          </cell>
        </row>
        <row r="3164">
          <cell r="A3164" t="str">
            <v>MERAH UBADARI3. High Value</v>
          </cell>
          <cell r="B3164" t="str">
            <v>Gas</v>
          </cell>
          <cell r="C3164" t="str">
            <v>3. High Value</v>
          </cell>
          <cell r="D3164" t="str">
            <v>MERAH UBADARI</v>
          </cell>
          <cell r="E3164" t="str">
            <v>KASURI</v>
          </cell>
          <cell r="F3164" t="str">
            <v>X2. Development Undetermined</v>
          </cell>
          <cell r="G3164" t="str">
            <v>GENTING OIL KASURI PTE. LTD.</v>
          </cell>
          <cell r="H3164">
            <v>1164.796</v>
          </cell>
          <cell r="Q3164">
            <v>0.24405879999999999</v>
          </cell>
          <cell r="R3164">
            <v>752.27639999999997</v>
          </cell>
          <cell r="S3164">
            <v>0.76482360000000005</v>
          </cell>
          <cell r="T3164">
            <v>0.65735089999999996</v>
          </cell>
          <cell r="U3164">
            <v>92.306110489933332</v>
          </cell>
          <cell r="V3164">
            <v>0.12461272328304127</v>
          </cell>
          <cell r="W3164">
            <v>91.059261347826052</v>
          </cell>
          <cell r="X3164">
            <v>165.25035360707491</v>
          </cell>
          <cell r="Y3164">
            <v>172.83002806427928</v>
          </cell>
          <cell r="Z3164">
            <v>306.6137049541145</v>
          </cell>
          <cell r="AA3164">
            <v>42.97681</v>
          </cell>
          <cell r="AB3164">
            <v>24.913599999999999</v>
          </cell>
          <cell r="AC3164">
            <v>0.80295079999999996</v>
          </cell>
          <cell r="AD3164">
            <v>935.27388003680005</v>
          </cell>
          <cell r="AE3164">
            <v>91.059229999999999</v>
          </cell>
          <cell r="AF3164">
            <v>265.42259999999999</v>
          </cell>
        </row>
        <row r="3165">
          <cell r="A3165" t="str">
            <v>MENGOPEH SE (SEM) - BASE1. Low Value</v>
          </cell>
          <cell r="B3165" t="str">
            <v>Oil-Gas</v>
          </cell>
          <cell r="C3165" t="str">
            <v>1. Low Value</v>
          </cell>
          <cell r="D3165" t="str">
            <v>MENGOPEH SE (SEM) - BASE</v>
          </cell>
          <cell r="E3165" t="str">
            <v>TUNGKAL</v>
          </cell>
          <cell r="F3165" t="str">
            <v>X1. Discovery under Evaluation</v>
          </cell>
          <cell r="G3165" t="str">
            <v>MONTD'OR OIL TUNGKAL LTD.</v>
          </cell>
          <cell r="H3165">
            <v>3.1</v>
          </cell>
          <cell r="Q3165">
            <v>0.33035979999999998</v>
          </cell>
          <cell r="R3165">
            <v>325.2355</v>
          </cell>
          <cell r="S3165">
            <v>0.6991754</v>
          </cell>
          <cell r="T3165">
            <v>0.77762149999999997</v>
          </cell>
          <cell r="U3165">
            <v>58.417038621577326</v>
          </cell>
          <cell r="V3165">
            <v>7.8862669330642343E-2</v>
          </cell>
          <cell r="W3165">
            <v>0.36164374000000005</v>
          </cell>
          <cell r="AA3165">
            <v>19.116620000000001</v>
          </cell>
          <cell r="AB3165">
            <v>30.568190000000001</v>
          </cell>
          <cell r="AC3165">
            <v>0.30361909999999998</v>
          </cell>
          <cell r="AD3165">
            <v>0.94121920999999997</v>
          </cell>
          <cell r="AE3165">
            <v>0.35452669999999997</v>
          </cell>
          <cell r="AF3165">
            <v>30.055679999999999</v>
          </cell>
        </row>
        <row r="3166">
          <cell r="A3166" t="str">
            <v>MENGOPEH SE (SEM) - BASE2. Middle Value</v>
          </cell>
          <cell r="B3166" t="str">
            <v>Oil-Gas</v>
          </cell>
          <cell r="C3166" t="str">
            <v>2. Middle Value</v>
          </cell>
          <cell r="D3166" t="str">
            <v>MENGOPEH SE (SEM) - BASE</v>
          </cell>
          <cell r="E3166" t="str">
            <v>TUNGKAL</v>
          </cell>
          <cell r="F3166" t="str">
            <v>X1. Discovery under Evaluation</v>
          </cell>
          <cell r="G3166" t="str">
            <v>MONTD'OR OIL TUNGKAL LTD.</v>
          </cell>
          <cell r="H3166">
            <v>25.7</v>
          </cell>
          <cell r="Q3166">
            <v>0.33035979999999998</v>
          </cell>
          <cell r="R3166">
            <v>325.2355</v>
          </cell>
          <cell r="S3166">
            <v>0.6991754</v>
          </cell>
          <cell r="T3166">
            <v>0.77762149999999997</v>
          </cell>
          <cell r="U3166">
            <v>58.417038621577326</v>
          </cell>
          <cell r="V3166">
            <v>7.8862669330642343E-2</v>
          </cell>
          <cell r="W3166">
            <v>0.36164374000000005</v>
          </cell>
          <cell r="AA3166">
            <v>19.116620000000001</v>
          </cell>
          <cell r="AB3166">
            <v>30.568190000000001</v>
          </cell>
          <cell r="AC3166">
            <v>0.30361909999999998</v>
          </cell>
          <cell r="AD3166">
            <v>7.8030108699999987</v>
          </cell>
          <cell r="AE3166">
            <v>0.35452669999999997</v>
          </cell>
          <cell r="AF3166">
            <v>30.055679999999999</v>
          </cell>
        </row>
        <row r="3167">
          <cell r="A3167" t="str">
            <v>MENGOPEH SE (SEM) - BASE3. High Value</v>
          </cell>
          <cell r="B3167" t="str">
            <v>Oil-Gas</v>
          </cell>
          <cell r="C3167" t="str">
            <v>3. High Value</v>
          </cell>
          <cell r="D3167" t="str">
            <v>MENGOPEH SE (SEM) - BASE</v>
          </cell>
          <cell r="E3167" t="str">
            <v>TUNGKAL</v>
          </cell>
          <cell r="F3167" t="str">
            <v>X1. Discovery under Evaluation</v>
          </cell>
          <cell r="G3167" t="str">
            <v>MONTD'OR OIL TUNGKAL LTD.</v>
          </cell>
          <cell r="H3167">
            <v>115.3</v>
          </cell>
          <cell r="Q3167">
            <v>0.33035979999999998</v>
          </cell>
          <cell r="R3167">
            <v>325.2355</v>
          </cell>
          <cell r="S3167">
            <v>0.6991754</v>
          </cell>
          <cell r="T3167">
            <v>0.77762149999999997</v>
          </cell>
          <cell r="U3167">
            <v>58.417038621577326</v>
          </cell>
          <cell r="V3167">
            <v>7.8862669330642343E-2</v>
          </cell>
          <cell r="W3167">
            <v>0.36164374000000005</v>
          </cell>
          <cell r="AA3167">
            <v>19.116620000000001</v>
          </cell>
          <cell r="AB3167">
            <v>30.568190000000001</v>
          </cell>
          <cell r="AC3167">
            <v>0.30361909999999998</v>
          </cell>
          <cell r="AD3167">
            <v>35.007282229999994</v>
          </cell>
          <cell r="AE3167">
            <v>0.35452669999999997</v>
          </cell>
          <cell r="AF3167">
            <v>30.055679999999999</v>
          </cell>
        </row>
        <row r="3168">
          <cell r="A3168" t="str">
            <v>MACAN GEDANG - BASE1. Low Value</v>
          </cell>
          <cell r="B3168" t="str">
            <v>Gas</v>
          </cell>
          <cell r="C3168" t="str">
            <v>1. Low Value</v>
          </cell>
          <cell r="D3168" t="str">
            <v>MACAN GEDANG - BASE</v>
          </cell>
          <cell r="E3168" t="str">
            <v>TUNGKAL</v>
          </cell>
          <cell r="F3168" t="str">
            <v>X1. Discovery under Evaluation</v>
          </cell>
          <cell r="G3168" t="str">
            <v>MONTD'OR OIL TUNGKAL LTD.</v>
          </cell>
          <cell r="H3168">
            <v>1.3</v>
          </cell>
          <cell r="Q3168">
            <v>0.35345510000000002</v>
          </cell>
          <cell r="R3168">
            <v>884.4135</v>
          </cell>
          <cell r="S3168">
            <v>0.62785630000000003</v>
          </cell>
          <cell r="T3168">
            <v>0.77466740000000001</v>
          </cell>
          <cell r="U3168">
            <v>152.04255257107224</v>
          </cell>
          <cell r="V3168">
            <v>0.20525657976730075</v>
          </cell>
          <cell r="W3168">
            <v>0.36164374000000005</v>
          </cell>
          <cell r="AA3168">
            <v>41.07497</v>
          </cell>
          <cell r="AB3168">
            <v>7.826397</v>
          </cell>
          <cell r="AC3168">
            <v>0.72065279999999998</v>
          </cell>
          <cell r="AD3168">
            <v>0.93684864000000001</v>
          </cell>
          <cell r="AE3168">
            <v>0.35849779999999998</v>
          </cell>
          <cell r="AF3168">
            <v>3.1589399999999999</v>
          </cell>
        </row>
        <row r="3169">
          <cell r="A3169" t="str">
            <v>MACAN GEDANG - BASE2. Middle Value</v>
          </cell>
          <cell r="B3169" t="str">
            <v>Gas</v>
          </cell>
          <cell r="C3169" t="str">
            <v>2. Middle Value</v>
          </cell>
          <cell r="D3169" t="str">
            <v>MACAN GEDANG - BASE</v>
          </cell>
          <cell r="E3169" t="str">
            <v>TUNGKAL</v>
          </cell>
          <cell r="F3169" t="str">
            <v>X1. Discovery under Evaluation</v>
          </cell>
          <cell r="G3169" t="str">
            <v>MONTD'OR OIL TUNGKAL LTD.</v>
          </cell>
          <cell r="H3169">
            <v>16.8</v>
          </cell>
          <cell r="Q3169">
            <v>0.35345510000000002</v>
          </cell>
          <cell r="R3169">
            <v>884.4135</v>
          </cell>
          <cell r="S3169">
            <v>0.62785630000000003</v>
          </cell>
          <cell r="T3169">
            <v>0.77466740000000001</v>
          </cell>
          <cell r="U3169">
            <v>152.04255257107224</v>
          </cell>
          <cell r="V3169">
            <v>0.20525657976730075</v>
          </cell>
          <cell r="W3169">
            <v>0.36164374000000005</v>
          </cell>
          <cell r="AA3169">
            <v>41.07497</v>
          </cell>
          <cell r="AB3169">
            <v>7.826397</v>
          </cell>
          <cell r="AC3169">
            <v>0.72065279999999998</v>
          </cell>
          <cell r="AD3169">
            <v>12.106967040000001</v>
          </cell>
          <cell r="AE3169">
            <v>0.35849779999999998</v>
          </cell>
          <cell r="AF3169">
            <v>3.1589399999999999</v>
          </cell>
        </row>
        <row r="3170">
          <cell r="A3170" t="str">
            <v>MACAN GEDANG - BASE3. High Value</v>
          </cell>
          <cell r="B3170" t="str">
            <v>Gas</v>
          </cell>
          <cell r="C3170" t="str">
            <v>3. High Value</v>
          </cell>
          <cell r="D3170" t="str">
            <v>MACAN GEDANG - BASE</v>
          </cell>
          <cell r="E3170" t="str">
            <v>TUNGKAL</v>
          </cell>
          <cell r="F3170" t="str">
            <v>X1. Discovery under Evaluation</v>
          </cell>
          <cell r="G3170" t="str">
            <v>MONTD'OR OIL TUNGKAL LTD.</v>
          </cell>
          <cell r="H3170">
            <v>89</v>
          </cell>
          <cell r="Q3170">
            <v>0.35345510000000002</v>
          </cell>
          <cell r="R3170">
            <v>884.4135</v>
          </cell>
          <cell r="S3170">
            <v>0.62785630000000003</v>
          </cell>
          <cell r="T3170">
            <v>0.77466740000000001</v>
          </cell>
          <cell r="U3170">
            <v>152.04255257107224</v>
          </cell>
          <cell r="V3170">
            <v>0.20525657976730075</v>
          </cell>
          <cell r="W3170">
            <v>0.36164374000000005</v>
          </cell>
          <cell r="AA3170">
            <v>41.07497</v>
          </cell>
          <cell r="AB3170">
            <v>7.826397</v>
          </cell>
          <cell r="AC3170">
            <v>0.72065279999999998</v>
          </cell>
          <cell r="AD3170">
            <v>64.138099199999999</v>
          </cell>
          <cell r="AE3170">
            <v>0.35849779999999998</v>
          </cell>
          <cell r="AF3170">
            <v>3.1589399999999999</v>
          </cell>
        </row>
        <row r="3171">
          <cell r="A3171" t="str">
            <v>UBADARI LR SAND A - BASE1. Low Value</v>
          </cell>
          <cell r="B3171" t="str">
            <v>Gas</v>
          </cell>
          <cell r="C3171" t="str">
            <v>1. Low Value</v>
          </cell>
          <cell r="D3171" t="str">
            <v>UBADARI LR SAND A - BASE</v>
          </cell>
          <cell r="E3171" t="str">
            <v>BERAU</v>
          </cell>
          <cell r="F3171" t="str">
            <v>X3. Development Not Viable</v>
          </cell>
          <cell r="G3171" t="str">
            <v>BP BERAU LTD.</v>
          </cell>
          <cell r="H3171">
            <v>1014.6</v>
          </cell>
          <cell r="Q3171">
            <v>0.2711636</v>
          </cell>
          <cell r="R3171">
            <v>130.99420000000001</v>
          </cell>
          <cell r="S3171">
            <v>0.62022250000000001</v>
          </cell>
          <cell r="T3171">
            <v>0.86130700000000004</v>
          </cell>
          <cell r="U3171">
            <v>18.975313158251929</v>
          </cell>
          <cell r="V3171">
            <v>2.5616564659131345E-2</v>
          </cell>
          <cell r="AA3171">
            <v>362.02800000000002</v>
          </cell>
          <cell r="AB3171">
            <v>37.488329999999998</v>
          </cell>
          <cell r="AC3171">
            <v>0.67337440000000004</v>
          </cell>
          <cell r="AD3171">
            <v>683.20566624000003</v>
          </cell>
          <cell r="AE3171">
            <v>63.7515</v>
          </cell>
          <cell r="AF3171">
            <v>1192.085</v>
          </cell>
        </row>
        <row r="3172">
          <cell r="A3172" t="str">
            <v>UBADARI LR SAND A - BASE2. Middle Value</v>
          </cell>
          <cell r="B3172" t="str">
            <v>Gas</v>
          </cell>
          <cell r="C3172" t="str">
            <v>2. Middle Value</v>
          </cell>
          <cell r="D3172" t="str">
            <v>UBADARI LR SAND A - BASE</v>
          </cell>
          <cell r="E3172" t="str">
            <v>BERAU</v>
          </cell>
          <cell r="F3172" t="str">
            <v>X3. Development Not Viable</v>
          </cell>
          <cell r="G3172" t="str">
            <v>BP BERAU LTD.</v>
          </cell>
          <cell r="H3172">
            <v>1383.6</v>
          </cell>
          <cell r="Q3172">
            <v>0.2711636</v>
          </cell>
          <cell r="R3172">
            <v>130.99420000000001</v>
          </cell>
          <cell r="S3172">
            <v>0.62022250000000001</v>
          </cell>
          <cell r="T3172">
            <v>0.86130700000000004</v>
          </cell>
          <cell r="U3172">
            <v>18.975313158251929</v>
          </cell>
          <cell r="V3172">
            <v>2.5616564659131345E-2</v>
          </cell>
          <cell r="AA3172">
            <v>362.02800000000002</v>
          </cell>
          <cell r="AB3172">
            <v>37.488329999999998</v>
          </cell>
          <cell r="AC3172">
            <v>0.67337440000000004</v>
          </cell>
          <cell r="AD3172">
            <v>931.68081984000003</v>
          </cell>
          <cell r="AE3172">
            <v>63.7515</v>
          </cell>
          <cell r="AF3172">
            <v>1192.085</v>
          </cell>
        </row>
        <row r="3173">
          <cell r="A3173" t="str">
            <v>UBADARI LR SAND A - BASE3. High Value</v>
          </cell>
          <cell r="B3173" t="str">
            <v>Gas</v>
          </cell>
          <cell r="C3173" t="str">
            <v>3. High Value</v>
          </cell>
          <cell r="D3173" t="str">
            <v>UBADARI LR SAND A - BASE</v>
          </cell>
          <cell r="E3173" t="str">
            <v>BERAU</v>
          </cell>
          <cell r="F3173" t="str">
            <v>X3. Development Not Viable</v>
          </cell>
          <cell r="G3173" t="str">
            <v>BP BERAU LTD.</v>
          </cell>
          <cell r="H3173">
            <v>2185</v>
          </cell>
          <cell r="Q3173">
            <v>0.2711636</v>
          </cell>
          <cell r="R3173">
            <v>130.99420000000001</v>
          </cell>
          <cell r="S3173">
            <v>0.62022250000000001</v>
          </cell>
          <cell r="T3173">
            <v>0.86130700000000004</v>
          </cell>
          <cell r="U3173">
            <v>18.975313158251929</v>
          </cell>
          <cell r="V3173">
            <v>2.5616564659131345E-2</v>
          </cell>
          <cell r="AA3173">
            <v>362.02800000000002</v>
          </cell>
          <cell r="AB3173">
            <v>37.488329999999998</v>
          </cell>
          <cell r="AC3173">
            <v>0.67337440000000004</v>
          </cell>
          <cell r="AD3173">
            <v>1471.3230640000002</v>
          </cell>
          <cell r="AE3173">
            <v>63.7515</v>
          </cell>
          <cell r="AF3173">
            <v>1192.085</v>
          </cell>
        </row>
        <row r="3174">
          <cell r="A3174" t="str">
            <v>UBADARI LR SAND B - BASE1. Low Value</v>
          </cell>
          <cell r="B3174" t="str">
            <v>Gas</v>
          </cell>
          <cell r="C3174" t="str">
            <v>1. Low Value</v>
          </cell>
          <cell r="D3174" t="str">
            <v>UBADARI LR SAND B - BASE</v>
          </cell>
          <cell r="E3174" t="str">
            <v>BERAU</v>
          </cell>
          <cell r="F3174" t="str">
            <v>X0. Development Pending</v>
          </cell>
          <cell r="G3174" t="str">
            <v>BP BERAU LTD.</v>
          </cell>
          <cell r="H3174">
            <v>1014.6</v>
          </cell>
          <cell r="Q3174">
            <v>0.2711636</v>
          </cell>
          <cell r="R3174">
            <v>130.99420000000001</v>
          </cell>
          <cell r="S3174">
            <v>0.62022250000000001</v>
          </cell>
          <cell r="T3174">
            <v>0.86130700000000004</v>
          </cell>
          <cell r="U3174">
            <v>18.975313158251929</v>
          </cell>
          <cell r="V3174">
            <v>2.5616564659131345E-2</v>
          </cell>
          <cell r="AA3174">
            <v>362.02800000000002</v>
          </cell>
          <cell r="AB3174">
            <v>37.488329999999998</v>
          </cell>
          <cell r="AC3174">
            <v>0.67337440000000004</v>
          </cell>
          <cell r="AD3174">
            <v>683.20566624000003</v>
          </cell>
          <cell r="AE3174">
            <v>63.7515</v>
          </cell>
          <cell r="AF3174">
            <v>1192.085</v>
          </cell>
        </row>
        <row r="3175">
          <cell r="A3175" t="str">
            <v>UBADARI LR SAND B - BASE2. Middle Value</v>
          </cell>
          <cell r="B3175" t="str">
            <v>Gas</v>
          </cell>
          <cell r="C3175" t="str">
            <v>2. Middle Value</v>
          </cell>
          <cell r="D3175" t="str">
            <v>UBADARI LR SAND B - BASE</v>
          </cell>
          <cell r="E3175" t="str">
            <v>BERAU</v>
          </cell>
          <cell r="F3175" t="str">
            <v>X0. Development Pending</v>
          </cell>
          <cell r="G3175" t="str">
            <v>BP BERAU LTD.</v>
          </cell>
          <cell r="H3175">
            <v>1383.6</v>
          </cell>
          <cell r="Q3175">
            <v>0.2711636</v>
          </cell>
          <cell r="R3175">
            <v>130.99420000000001</v>
          </cell>
          <cell r="S3175">
            <v>0.62022250000000001</v>
          </cell>
          <cell r="T3175">
            <v>0.86130700000000004</v>
          </cell>
          <cell r="U3175">
            <v>18.975313158251929</v>
          </cell>
          <cell r="V3175">
            <v>2.5616564659131345E-2</v>
          </cell>
          <cell r="AA3175">
            <v>362.02800000000002</v>
          </cell>
          <cell r="AB3175">
            <v>37.488329999999998</v>
          </cell>
          <cell r="AC3175">
            <v>0.67337440000000004</v>
          </cell>
          <cell r="AD3175">
            <v>931.68081984000003</v>
          </cell>
          <cell r="AE3175">
            <v>63.7515</v>
          </cell>
          <cell r="AF3175">
            <v>1192.085</v>
          </cell>
        </row>
        <row r="3176">
          <cell r="A3176" t="str">
            <v>UBADARI LR SAND B - BASE3. High Value</v>
          </cell>
          <cell r="B3176" t="str">
            <v>Gas</v>
          </cell>
          <cell r="C3176" t="str">
            <v>3. High Value</v>
          </cell>
          <cell r="D3176" t="str">
            <v>UBADARI LR SAND B - BASE</v>
          </cell>
          <cell r="E3176" t="str">
            <v>BERAU</v>
          </cell>
          <cell r="F3176" t="str">
            <v>X0. Development Pending</v>
          </cell>
          <cell r="G3176" t="str">
            <v>BP BERAU LTD.</v>
          </cell>
          <cell r="H3176">
            <v>2185</v>
          </cell>
          <cell r="Q3176">
            <v>0.2711636</v>
          </cell>
          <cell r="R3176">
            <v>130.99420000000001</v>
          </cell>
          <cell r="S3176">
            <v>0.62022250000000001</v>
          </cell>
          <cell r="T3176">
            <v>0.86130700000000004</v>
          </cell>
          <cell r="U3176">
            <v>18.975313158251929</v>
          </cell>
          <cell r="V3176">
            <v>2.5616564659131345E-2</v>
          </cell>
          <cell r="AA3176">
            <v>362.02800000000002</v>
          </cell>
          <cell r="AB3176">
            <v>37.488329999999998</v>
          </cell>
          <cell r="AC3176">
            <v>0.67337440000000004</v>
          </cell>
          <cell r="AD3176">
            <v>1471.3230640000002</v>
          </cell>
          <cell r="AE3176">
            <v>63.7515</v>
          </cell>
          <cell r="AF3176">
            <v>1192.085</v>
          </cell>
        </row>
        <row r="3177">
          <cell r="A3177" t="str">
            <v>UBADARI PALEOCENE - BASE1. Low Value</v>
          </cell>
          <cell r="B3177" t="str">
            <v>Gas</v>
          </cell>
          <cell r="C3177" t="str">
            <v>1. Low Value</v>
          </cell>
          <cell r="D3177" t="str">
            <v>UBADARI PALEOCENE - BASE</v>
          </cell>
          <cell r="E3177" t="str">
            <v>BERAU</v>
          </cell>
          <cell r="F3177" t="str">
            <v>X3. Development Not Viable</v>
          </cell>
          <cell r="G3177" t="str">
            <v>BP BERAU LTD.</v>
          </cell>
          <cell r="H3177">
            <v>1014.6</v>
          </cell>
          <cell r="Q3177">
            <v>0.2711636</v>
          </cell>
          <cell r="R3177">
            <v>130.99420000000001</v>
          </cell>
          <cell r="S3177">
            <v>0.62022250000000001</v>
          </cell>
          <cell r="T3177">
            <v>0.86130700000000004</v>
          </cell>
          <cell r="U3177">
            <v>18.975313158251929</v>
          </cell>
          <cell r="V3177">
            <v>2.5616564659131345E-2</v>
          </cell>
          <cell r="AA3177">
            <v>362.02800000000002</v>
          </cell>
          <cell r="AB3177">
            <v>37.488329999999998</v>
          </cell>
          <cell r="AC3177">
            <v>0.67337440000000004</v>
          </cell>
          <cell r="AD3177">
            <v>683.20566624000003</v>
          </cell>
          <cell r="AE3177">
            <v>63.7515</v>
          </cell>
          <cell r="AF3177">
            <v>1192.085</v>
          </cell>
        </row>
        <row r="3178">
          <cell r="A3178" t="str">
            <v>UBADARI PALEOCENE - BASE2. Middle Value</v>
          </cell>
          <cell r="B3178" t="str">
            <v>Gas</v>
          </cell>
          <cell r="C3178" t="str">
            <v>2. Middle Value</v>
          </cell>
          <cell r="D3178" t="str">
            <v>UBADARI PALEOCENE - BASE</v>
          </cell>
          <cell r="E3178" t="str">
            <v>BERAU</v>
          </cell>
          <cell r="F3178" t="str">
            <v>X3. Development Not Viable</v>
          </cell>
          <cell r="G3178" t="str">
            <v>BP BERAU LTD.</v>
          </cell>
          <cell r="H3178">
            <v>1383.6</v>
          </cell>
          <cell r="Q3178">
            <v>0.2711636</v>
          </cell>
          <cell r="R3178">
            <v>130.99420000000001</v>
          </cell>
          <cell r="S3178">
            <v>0.62022250000000001</v>
          </cell>
          <cell r="T3178">
            <v>0.86130700000000004</v>
          </cell>
          <cell r="U3178">
            <v>18.975313158251929</v>
          </cell>
          <cell r="V3178">
            <v>2.5616564659131345E-2</v>
          </cell>
          <cell r="AA3178">
            <v>362.02800000000002</v>
          </cell>
          <cell r="AB3178">
            <v>37.488329999999998</v>
          </cell>
          <cell r="AC3178">
            <v>0.67337440000000004</v>
          </cell>
          <cell r="AD3178">
            <v>931.68081984000003</v>
          </cell>
          <cell r="AE3178">
            <v>63.7515</v>
          </cell>
          <cell r="AF3178">
            <v>1192.085</v>
          </cell>
        </row>
        <row r="3179">
          <cell r="A3179" t="str">
            <v>UBADARI PALEOCENE - BASE3. High Value</v>
          </cell>
          <cell r="B3179" t="str">
            <v>Gas</v>
          </cell>
          <cell r="C3179" t="str">
            <v>3. High Value</v>
          </cell>
          <cell r="D3179" t="str">
            <v>UBADARI PALEOCENE - BASE</v>
          </cell>
          <cell r="E3179" t="str">
            <v>BERAU</v>
          </cell>
          <cell r="F3179" t="str">
            <v>X3. Development Not Viable</v>
          </cell>
          <cell r="G3179" t="str">
            <v>BP BERAU LTD.</v>
          </cell>
          <cell r="H3179">
            <v>2185</v>
          </cell>
          <cell r="Q3179">
            <v>0.2711636</v>
          </cell>
          <cell r="R3179">
            <v>130.99420000000001</v>
          </cell>
          <cell r="S3179">
            <v>0.62022250000000001</v>
          </cell>
          <cell r="T3179">
            <v>0.86130700000000004</v>
          </cell>
          <cell r="U3179">
            <v>18.975313158251929</v>
          </cell>
          <cell r="V3179">
            <v>2.5616564659131345E-2</v>
          </cell>
          <cell r="AA3179">
            <v>362.02800000000002</v>
          </cell>
          <cell r="AB3179">
            <v>37.488329999999998</v>
          </cell>
          <cell r="AC3179">
            <v>0.67337440000000004</v>
          </cell>
          <cell r="AD3179">
            <v>1471.3230640000002</v>
          </cell>
          <cell r="AE3179">
            <v>63.7515</v>
          </cell>
          <cell r="AF3179">
            <v>1192.085</v>
          </cell>
        </row>
        <row r="3180">
          <cell r="A3180" t="str">
            <v>MERAKES EAST BASE1. Low Value</v>
          </cell>
          <cell r="B3180" t="str">
            <v>Gas</v>
          </cell>
          <cell r="C3180" t="str">
            <v>1. Low Value</v>
          </cell>
          <cell r="D3180" t="str">
            <v>MERAKES EAST BASE</v>
          </cell>
          <cell r="E3180" t="str">
            <v>EAST SEPINGGAN</v>
          </cell>
          <cell r="F3180" t="str">
            <v>X0. Development Pending</v>
          </cell>
          <cell r="G3180" t="str">
            <v>ENI EAST SEPINGGAN LTD.</v>
          </cell>
          <cell r="H3180">
            <v>251</v>
          </cell>
          <cell r="Q3180">
            <v>0.26479760000000002</v>
          </cell>
          <cell r="R3180">
            <v>167.93170000000001</v>
          </cell>
          <cell r="S3180">
            <v>0.65215250000000002</v>
          </cell>
          <cell r="T3180">
            <v>0.81933840000000002</v>
          </cell>
          <cell r="U3180">
            <v>23.760698408593484</v>
          </cell>
          <cell r="V3180">
            <v>3.2076807484210539E-2</v>
          </cell>
          <cell r="AA3180">
            <v>69.813699999999997</v>
          </cell>
          <cell r="AB3180">
            <v>11.41197</v>
          </cell>
          <cell r="AC3180">
            <v>0.676284</v>
          </cell>
          <cell r="AD3180">
            <v>169.74728400000001</v>
          </cell>
          <cell r="AE3180">
            <v>14.840540000000001</v>
          </cell>
          <cell r="AF3180">
            <v>12.30101</v>
          </cell>
        </row>
        <row r="3181">
          <cell r="A3181" t="str">
            <v>MERAKES EAST BASE2. Middle Value</v>
          </cell>
          <cell r="B3181" t="str">
            <v>Gas</v>
          </cell>
          <cell r="C3181" t="str">
            <v>2. Middle Value</v>
          </cell>
          <cell r="D3181" t="str">
            <v>MERAKES EAST BASE</v>
          </cell>
          <cell r="E3181" t="str">
            <v>EAST SEPINGGAN</v>
          </cell>
          <cell r="F3181" t="str">
            <v>X0. Development Pending</v>
          </cell>
          <cell r="G3181" t="str">
            <v>ENI EAST SEPINGGAN LTD.</v>
          </cell>
          <cell r="H3181">
            <v>251</v>
          </cell>
          <cell r="Q3181">
            <v>0.26479760000000002</v>
          </cell>
          <cell r="R3181">
            <v>167.93170000000001</v>
          </cell>
          <cell r="S3181">
            <v>0.65215250000000002</v>
          </cell>
          <cell r="T3181">
            <v>0.81933840000000002</v>
          </cell>
          <cell r="U3181">
            <v>23.760698408593484</v>
          </cell>
          <cell r="V3181">
            <v>3.2076807484210539E-2</v>
          </cell>
          <cell r="AA3181">
            <v>69.813699999999997</v>
          </cell>
          <cell r="AB3181">
            <v>11.41197</v>
          </cell>
          <cell r="AC3181">
            <v>0.676284</v>
          </cell>
          <cell r="AD3181">
            <v>169.74728400000001</v>
          </cell>
          <cell r="AE3181">
            <v>14.840540000000001</v>
          </cell>
          <cell r="AF3181">
            <v>12.30101</v>
          </cell>
        </row>
        <row r="3182">
          <cell r="A3182" t="str">
            <v>MERAKES EAST BASE3. High Value</v>
          </cell>
          <cell r="B3182" t="str">
            <v>Gas</v>
          </cell>
          <cell r="C3182" t="str">
            <v>3. High Value</v>
          </cell>
          <cell r="D3182" t="str">
            <v>MERAKES EAST BASE</v>
          </cell>
          <cell r="E3182" t="str">
            <v>EAST SEPINGGAN</v>
          </cell>
          <cell r="F3182" t="str">
            <v>X0. Development Pending</v>
          </cell>
          <cell r="G3182" t="str">
            <v>ENI EAST SEPINGGAN LTD.</v>
          </cell>
          <cell r="H3182">
            <v>251</v>
          </cell>
          <cell r="Q3182">
            <v>0.26479760000000002</v>
          </cell>
          <cell r="R3182">
            <v>167.93170000000001</v>
          </cell>
          <cell r="S3182">
            <v>0.65215250000000002</v>
          </cell>
          <cell r="T3182">
            <v>0.81933840000000002</v>
          </cell>
          <cell r="U3182">
            <v>23.760698408593484</v>
          </cell>
          <cell r="V3182">
            <v>3.2076807484210539E-2</v>
          </cell>
          <cell r="AA3182">
            <v>69.813699999999997</v>
          </cell>
          <cell r="AB3182">
            <v>11.41197</v>
          </cell>
          <cell r="AC3182">
            <v>0.676284</v>
          </cell>
          <cell r="AD3182">
            <v>169.74728400000001</v>
          </cell>
          <cell r="AE3182">
            <v>14.840540000000001</v>
          </cell>
          <cell r="AF3182">
            <v>12.30101</v>
          </cell>
        </row>
        <row r="3183">
          <cell r="A3183" t="str">
            <v>ANAMBAS - BASE1. Low Value</v>
          </cell>
          <cell r="B3183" t="str">
            <v>Gas</v>
          </cell>
          <cell r="C3183" t="str">
            <v>1. Low Value</v>
          </cell>
          <cell r="D3183" t="str">
            <v>ANAMBAS - BASE</v>
          </cell>
          <cell r="E3183" t="str">
            <v>ANAMBAS</v>
          </cell>
          <cell r="F3183" t="str">
            <v>X2. Development Undetermined</v>
          </cell>
          <cell r="G3183" t="str">
            <v>KUFPEC INDONESIA (ANAMBAS) B.V.</v>
          </cell>
          <cell r="H3183">
            <v>168</v>
          </cell>
          <cell r="Q3183">
            <v>0.20681240000000001</v>
          </cell>
          <cell r="R3183">
            <v>963.39400000000001</v>
          </cell>
          <cell r="S3183">
            <v>0.76352059999999999</v>
          </cell>
          <cell r="T3183">
            <v>0.71653829999999996</v>
          </cell>
          <cell r="U3183">
            <v>109.00355941441252</v>
          </cell>
          <cell r="V3183">
            <v>0.14715418420383</v>
          </cell>
          <cell r="W3183">
            <v>8.8632773333333326</v>
          </cell>
          <cell r="Y3183">
            <v>36.761215091825356</v>
          </cell>
          <cell r="Z3183">
            <v>18.082281632835407</v>
          </cell>
          <cell r="AA3183">
            <v>30.62651</v>
          </cell>
          <cell r="AB3183">
            <v>22.341360000000002</v>
          </cell>
          <cell r="AC3183">
            <v>0.82812019999999997</v>
          </cell>
          <cell r="AD3183">
            <v>139.12419359999998</v>
          </cell>
          <cell r="AE3183">
            <v>8.9620650000000008</v>
          </cell>
          <cell r="AF3183">
            <v>17.728300000000001</v>
          </cell>
        </row>
        <row r="3184">
          <cell r="A3184" t="str">
            <v>ANAMBAS - BASE2. Middle Value</v>
          </cell>
          <cell r="B3184" t="str">
            <v>Gas</v>
          </cell>
          <cell r="C3184" t="str">
            <v>2. Middle Value</v>
          </cell>
          <cell r="D3184" t="str">
            <v>ANAMBAS - BASE</v>
          </cell>
          <cell r="E3184" t="str">
            <v>ANAMBAS</v>
          </cell>
          <cell r="F3184" t="str">
            <v>X2. Development Undetermined</v>
          </cell>
          <cell r="G3184" t="str">
            <v>KUFPEC INDONESIA (ANAMBAS) B.V.</v>
          </cell>
          <cell r="H3184">
            <v>352</v>
          </cell>
          <cell r="Q3184">
            <v>0.20681240000000001</v>
          </cell>
          <cell r="R3184">
            <v>963.39400000000001</v>
          </cell>
          <cell r="S3184">
            <v>0.76352059999999999</v>
          </cell>
          <cell r="T3184">
            <v>0.71653829999999996</v>
          </cell>
          <cell r="U3184">
            <v>109.00355941441252</v>
          </cell>
          <cell r="V3184">
            <v>0.14715418420383</v>
          </cell>
          <cell r="W3184">
            <v>8.8632773333333326</v>
          </cell>
          <cell r="Y3184">
            <v>36.761215091825356</v>
          </cell>
          <cell r="Z3184">
            <v>18.082281632835407</v>
          </cell>
          <cell r="AA3184">
            <v>30.62651</v>
          </cell>
          <cell r="AB3184">
            <v>22.341360000000002</v>
          </cell>
          <cell r="AC3184">
            <v>0.82812019999999997</v>
          </cell>
          <cell r="AD3184">
            <v>291.49831039999998</v>
          </cell>
          <cell r="AE3184">
            <v>8.9620650000000008</v>
          </cell>
          <cell r="AF3184">
            <v>17.728300000000001</v>
          </cell>
        </row>
        <row r="3185">
          <cell r="A3185" t="str">
            <v>ANAMBAS - BASE3. High Value</v>
          </cell>
          <cell r="B3185" t="str">
            <v>Gas</v>
          </cell>
          <cell r="C3185" t="str">
            <v>3. High Value</v>
          </cell>
          <cell r="D3185" t="str">
            <v>ANAMBAS - BASE</v>
          </cell>
          <cell r="E3185" t="str">
            <v>ANAMBAS</v>
          </cell>
          <cell r="F3185" t="str">
            <v>X2. Development Undetermined</v>
          </cell>
          <cell r="G3185" t="str">
            <v>KUFPEC INDONESIA (ANAMBAS) B.V.</v>
          </cell>
          <cell r="H3185">
            <v>738</v>
          </cell>
          <cell r="Q3185">
            <v>0.20681240000000001</v>
          </cell>
          <cell r="R3185">
            <v>963.39400000000001</v>
          </cell>
          <cell r="S3185">
            <v>0.76352059999999999</v>
          </cell>
          <cell r="T3185">
            <v>0.71653829999999996</v>
          </cell>
          <cell r="U3185">
            <v>109.00355941441252</v>
          </cell>
          <cell r="V3185">
            <v>0.14715418420383</v>
          </cell>
          <cell r="W3185">
            <v>8.8632773333333326</v>
          </cell>
          <cell r="Y3185">
            <v>36.761215091825356</v>
          </cell>
          <cell r="Z3185">
            <v>18.082281632835407</v>
          </cell>
          <cell r="AA3185">
            <v>30.62651</v>
          </cell>
          <cell r="AB3185">
            <v>22.341360000000002</v>
          </cell>
          <cell r="AC3185">
            <v>0.82812019999999997</v>
          </cell>
          <cell r="AD3185">
            <v>611.15270759999999</v>
          </cell>
          <cell r="AE3185">
            <v>8.9620650000000008</v>
          </cell>
          <cell r="AF3185">
            <v>17.728300000000001</v>
          </cell>
        </row>
        <row r="3186">
          <cell r="A3186" t="str">
            <v>MERAKSA BASE1. Low Value</v>
          </cell>
          <cell r="B3186" t="str">
            <v>Gas</v>
          </cell>
          <cell r="C3186" t="str">
            <v>1. Low Value</v>
          </cell>
          <cell r="D3186" t="str">
            <v>MERAKSA BASE</v>
          </cell>
          <cell r="E3186" t="str">
            <v>OGAN KOMERING</v>
          </cell>
          <cell r="F3186" t="str">
            <v>X1. Discovery under Evaluation</v>
          </cell>
          <cell r="G3186" t="str">
            <v>PT PERTAMINA HULU ENERGI OGAN KOMERING</v>
          </cell>
          <cell r="H3186">
            <v>30.26</v>
          </cell>
          <cell r="Q3186">
            <v>0.29184739999999998</v>
          </cell>
          <cell r="R3186">
            <v>306.60579999999999</v>
          </cell>
          <cell r="S3186">
            <v>0.66479710000000003</v>
          </cell>
          <cell r="T3186">
            <v>0.84501139999999997</v>
          </cell>
          <cell r="U3186">
            <v>50.267568569074712</v>
          </cell>
          <cell r="V3186">
            <v>6.7860931188217954E-2</v>
          </cell>
          <cell r="AA3186">
            <v>340.83319999999998</v>
          </cell>
          <cell r="AB3186">
            <v>207.25370000000001</v>
          </cell>
          <cell r="AC3186">
            <v>0.6831526</v>
          </cell>
          <cell r="AD3186">
            <v>20.672197676</v>
          </cell>
          <cell r="AE3186">
            <v>18.841719999999999</v>
          </cell>
          <cell r="AF3186">
            <v>170.13589999999999</v>
          </cell>
        </row>
        <row r="3187">
          <cell r="A3187" t="str">
            <v>MERAKSA BASE2. Middle Value</v>
          </cell>
          <cell r="B3187" t="str">
            <v>Gas</v>
          </cell>
          <cell r="C3187" t="str">
            <v>2. Middle Value</v>
          </cell>
          <cell r="D3187" t="str">
            <v>MERAKSA BASE</v>
          </cell>
          <cell r="E3187" t="str">
            <v>OGAN KOMERING</v>
          </cell>
          <cell r="F3187" t="str">
            <v>X1. Discovery under Evaluation</v>
          </cell>
          <cell r="G3187" t="str">
            <v>PT PERTAMINA HULU ENERGI OGAN KOMERING</v>
          </cell>
          <cell r="H3187">
            <v>120.68</v>
          </cell>
          <cell r="Q3187">
            <v>0.29184739999999998</v>
          </cell>
          <cell r="R3187">
            <v>306.60579999999999</v>
          </cell>
          <cell r="S3187">
            <v>0.66479710000000003</v>
          </cell>
          <cell r="T3187">
            <v>0.84501139999999997</v>
          </cell>
          <cell r="U3187">
            <v>50.267568569074712</v>
          </cell>
          <cell r="V3187">
            <v>6.7860931188217954E-2</v>
          </cell>
          <cell r="AA3187">
            <v>340.83319999999998</v>
          </cell>
          <cell r="AB3187">
            <v>207.25370000000001</v>
          </cell>
          <cell r="AC3187">
            <v>0.6831526</v>
          </cell>
          <cell r="AD3187">
            <v>82.442855768000001</v>
          </cell>
          <cell r="AE3187">
            <v>18.841719999999999</v>
          </cell>
          <cell r="AF3187">
            <v>170.13589999999999</v>
          </cell>
        </row>
        <row r="3188">
          <cell r="A3188" t="str">
            <v>MERAKSA BASE3. High Value</v>
          </cell>
          <cell r="B3188" t="str">
            <v>Gas</v>
          </cell>
          <cell r="C3188" t="str">
            <v>3. High Value</v>
          </cell>
          <cell r="D3188" t="str">
            <v>MERAKSA BASE</v>
          </cell>
          <cell r="E3188" t="str">
            <v>OGAN KOMERING</v>
          </cell>
          <cell r="F3188" t="str">
            <v>X1. Discovery under Evaluation</v>
          </cell>
          <cell r="G3188" t="str">
            <v>PT PERTAMINA HULU ENERGI OGAN KOMERING</v>
          </cell>
          <cell r="H3188">
            <v>158.22999999999999</v>
          </cell>
          <cell r="Q3188">
            <v>0.29184739999999998</v>
          </cell>
          <cell r="R3188">
            <v>306.60579999999999</v>
          </cell>
          <cell r="S3188">
            <v>0.66479710000000003</v>
          </cell>
          <cell r="T3188">
            <v>0.84501139999999997</v>
          </cell>
          <cell r="U3188">
            <v>50.267568569074712</v>
          </cell>
          <cell r="V3188">
            <v>6.7860931188217954E-2</v>
          </cell>
          <cell r="AA3188">
            <v>340.83319999999998</v>
          </cell>
          <cell r="AB3188">
            <v>207.25370000000001</v>
          </cell>
          <cell r="AC3188">
            <v>0.6831526</v>
          </cell>
          <cell r="AD3188">
            <v>108.095235898</v>
          </cell>
          <cell r="AE3188">
            <v>18.841719999999999</v>
          </cell>
          <cell r="AF3188">
            <v>170.13589999999999</v>
          </cell>
        </row>
        <row r="3189">
          <cell r="A3189" t="str">
            <v>MELATI BASE1. Low Value</v>
          </cell>
          <cell r="B3189" t="str">
            <v>Gas</v>
          </cell>
          <cell r="C3189" t="str">
            <v>1. Low Value</v>
          </cell>
          <cell r="D3189" t="str">
            <v>MELATI BASE</v>
          </cell>
          <cell r="E3189" t="str">
            <v>OGAN KOMERING</v>
          </cell>
          <cell r="F3189" t="str">
            <v>X1. Discovery under Evaluation</v>
          </cell>
          <cell r="G3189" t="str">
            <v>PT PERTAMINA HULU ENERGI OGAN KOMERING</v>
          </cell>
          <cell r="H3189">
            <v>7.3760000000000003</v>
          </cell>
          <cell r="Q3189">
            <v>0.35087010000000002</v>
          </cell>
          <cell r="R3189">
            <v>1985.5619999999999</v>
          </cell>
          <cell r="S3189">
            <v>0.62785630000000003</v>
          </cell>
          <cell r="T3189">
            <v>0.77466740000000001</v>
          </cell>
          <cell r="U3189">
            <v>338.84833015784375</v>
          </cell>
          <cell r="V3189">
            <v>0.45744331525576432</v>
          </cell>
          <cell r="AA3189">
            <v>34.691020000000002</v>
          </cell>
          <cell r="AB3189">
            <v>10.670120000000001</v>
          </cell>
          <cell r="AC3189">
            <v>0.72313819999999995</v>
          </cell>
          <cell r="AD3189">
            <v>5.3338673631999995</v>
          </cell>
          <cell r="AE3189">
            <v>62.164830000000002</v>
          </cell>
          <cell r="AF3189">
            <v>136.2893</v>
          </cell>
        </row>
        <row r="3190">
          <cell r="A3190" t="str">
            <v>MELATI BASE2. Middle Value</v>
          </cell>
          <cell r="B3190" t="str">
            <v>Gas</v>
          </cell>
          <cell r="C3190" t="str">
            <v>2. Middle Value</v>
          </cell>
          <cell r="D3190" t="str">
            <v>MELATI BASE</v>
          </cell>
          <cell r="E3190" t="str">
            <v>OGAN KOMERING</v>
          </cell>
          <cell r="F3190" t="str">
            <v>X1. Discovery under Evaluation</v>
          </cell>
          <cell r="G3190" t="str">
            <v>PT PERTAMINA HULU ENERGI OGAN KOMERING</v>
          </cell>
          <cell r="H3190">
            <v>17.463999999999999</v>
          </cell>
          <cell r="Q3190">
            <v>0.35087010000000002</v>
          </cell>
          <cell r="R3190">
            <v>1985.5619999999999</v>
          </cell>
          <cell r="S3190">
            <v>0.62785630000000003</v>
          </cell>
          <cell r="T3190">
            <v>0.77466740000000001</v>
          </cell>
          <cell r="U3190">
            <v>338.84833015784375</v>
          </cell>
          <cell r="V3190">
            <v>0.45744331525576432</v>
          </cell>
          <cell r="AA3190">
            <v>34.691020000000002</v>
          </cell>
          <cell r="AB3190">
            <v>10.670120000000001</v>
          </cell>
          <cell r="AC3190">
            <v>0.72313819999999995</v>
          </cell>
          <cell r="AD3190">
            <v>12.628885524799998</v>
          </cell>
          <cell r="AE3190">
            <v>62.164830000000002</v>
          </cell>
          <cell r="AF3190">
            <v>136.2893</v>
          </cell>
        </row>
        <row r="3191">
          <cell r="A3191" t="str">
            <v>MELATI BASE3. High Value</v>
          </cell>
          <cell r="B3191" t="str">
            <v>Gas</v>
          </cell>
          <cell r="C3191" t="str">
            <v>3. High Value</v>
          </cell>
          <cell r="D3191" t="str">
            <v>MELATI BASE</v>
          </cell>
          <cell r="E3191" t="str">
            <v>OGAN KOMERING</v>
          </cell>
          <cell r="F3191" t="str">
            <v>X1. Discovery under Evaluation</v>
          </cell>
          <cell r="G3191" t="str">
            <v>PT PERTAMINA HULU ENERGI OGAN KOMERING</v>
          </cell>
          <cell r="H3191">
            <v>34.335000000000001</v>
          </cell>
          <cell r="Q3191">
            <v>0.35087010000000002</v>
          </cell>
          <cell r="R3191">
            <v>1985.5619999999999</v>
          </cell>
          <cell r="S3191">
            <v>0.62785630000000003</v>
          </cell>
          <cell r="T3191">
            <v>0.77466740000000001</v>
          </cell>
          <cell r="U3191">
            <v>338.84833015784375</v>
          </cell>
          <cell r="V3191">
            <v>0.45744331525576432</v>
          </cell>
          <cell r="AA3191">
            <v>34.691020000000002</v>
          </cell>
          <cell r="AB3191">
            <v>10.670120000000001</v>
          </cell>
          <cell r="AC3191">
            <v>0.72313819999999995</v>
          </cell>
          <cell r="AD3191">
            <v>24.828950097</v>
          </cell>
          <cell r="AE3191">
            <v>62.164830000000002</v>
          </cell>
          <cell r="AF3191">
            <v>136.2893</v>
          </cell>
        </row>
        <row r="3192">
          <cell r="A3192" t="str">
            <v>METUR BASE1. Low Value</v>
          </cell>
          <cell r="B3192" t="str">
            <v>Gas</v>
          </cell>
          <cell r="C3192" t="str">
            <v>1. Low Value</v>
          </cell>
          <cell r="D3192" t="str">
            <v>METUR BASE</v>
          </cell>
          <cell r="E3192" t="str">
            <v>OGAN KOMERING</v>
          </cell>
          <cell r="F3192" t="str">
            <v>X1. Discovery under Evaluation</v>
          </cell>
          <cell r="G3192" t="str">
            <v>PT PERTAMINA HULU ENERGI OGAN KOMERING</v>
          </cell>
          <cell r="H3192">
            <v>13.366</v>
          </cell>
          <cell r="Q3192">
            <v>0.28596149999999998</v>
          </cell>
          <cell r="R3192">
            <v>150.22919999999999</v>
          </cell>
          <cell r="S3192">
            <v>0.60942209999999997</v>
          </cell>
          <cell r="T3192">
            <v>0.84561249999999999</v>
          </cell>
          <cell r="U3192">
            <v>22.138669380857856</v>
          </cell>
          <cell r="V3192">
            <v>2.9887077537650571E-2</v>
          </cell>
          <cell r="AA3192">
            <v>129.3373</v>
          </cell>
          <cell r="AB3192">
            <v>28.11927</v>
          </cell>
          <cell r="AC3192">
            <v>0.77938929999999995</v>
          </cell>
          <cell r="AD3192">
            <v>10.417317383799999</v>
          </cell>
          <cell r="AE3192">
            <v>18.29608</v>
          </cell>
          <cell r="AF3192">
            <v>199.55869999999999</v>
          </cell>
        </row>
        <row r="3193">
          <cell r="A3193" t="str">
            <v>METUR BASE2. Middle Value</v>
          </cell>
          <cell r="B3193" t="str">
            <v>Gas</v>
          </cell>
          <cell r="C3193" t="str">
            <v>2. Middle Value</v>
          </cell>
          <cell r="D3193" t="str">
            <v>METUR BASE</v>
          </cell>
          <cell r="E3193" t="str">
            <v>OGAN KOMERING</v>
          </cell>
          <cell r="F3193" t="str">
            <v>X1. Discovery under Evaluation</v>
          </cell>
          <cell r="G3193" t="str">
            <v>PT PERTAMINA HULU ENERGI OGAN KOMERING</v>
          </cell>
          <cell r="H3193">
            <v>29.978999999999999</v>
          </cell>
          <cell r="Q3193">
            <v>0.28596149999999998</v>
          </cell>
          <cell r="R3193">
            <v>150.22919999999999</v>
          </cell>
          <cell r="S3193">
            <v>0.60942209999999997</v>
          </cell>
          <cell r="T3193">
            <v>0.84561249999999999</v>
          </cell>
          <cell r="U3193">
            <v>22.138669380857856</v>
          </cell>
          <cell r="V3193">
            <v>2.9887077537650571E-2</v>
          </cell>
          <cell r="AA3193">
            <v>129.3373</v>
          </cell>
          <cell r="AB3193">
            <v>28.11927</v>
          </cell>
          <cell r="AC3193">
            <v>0.77938929999999995</v>
          </cell>
          <cell r="AD3193">
            <v>23.365311824699997</v>
          </cell>
          <cell r="AE3193">
            <v>18.29608</v>
          </cell>
          <cell r="AF3193">
            <v>199.55869999999999</v>
          </cell>
        </row>
        <row r="3194">
          <cell r="A3194" t="str">
            <v>METUR BASE3. High Value</v>
          </cell>
          <cell r="B3194" t="str">
            <v>Gas</v>
          </cell>
          <cell r="C3194" t="str">
            <v>3. High Value</v>
          </cell>
          <cell r="D3194" t="str">
            <v>METUR BASE</v>
          </cell>
          <cell r="E3194" t="str">
            <v>OGAN KOMERING</v>
          </cell>
          <cell r="F3194" t="str">
            <v>X1. Discovery under Evaluation</v>
          </cell>
          <cell r="G3194" t="str">
            <v>PT PERTAMINA HULU ENERGI OGAN KOMERING</v>
          </cell>
          <cell r="H3194">
            <v>50.042000000000002</v>
          </cell>
          <cell r="Q3194">
            <v>0.28596149999999998</v>
          </cell>
          <cell r="R3194">
            <v>150.22919999999999</v>
          </cell>
          <cell r="S3194">
            <v>0.60942209999999997</v>
          </cell>
          <cell r="T3194">
            <v>0.84561249999999999</v>
          </cell>
          <cell r="U3194">
            <v>22.138669380857856</v>
          </cell>
          <cell r="V3194">
            <v>2.9887077537650571E-2</v>
          </cell>
          <cell r="AA3194">
            <v>129.3373</v>
          </cell>
          <cell r="AB3194">
            <v>28.11927</v>
          </cell>
          <cell r="AC3194">
            <v>0.77938929999999995</v>
          </cell>
          <cell r="AD3194">
            <v>39.002199350600002</v>
          </cell>
          <cell r="AE3194">
            <v>18.29608</v>
          </cell>
          <cell r="AF3194">
            <v>199.55869999999999</v>
          </cell>
        </row>
        <row r="3195">
          <cell r="A3195" t="str">
            <v>BANDAR AGUNG BASE1. Low Value</v>
          </cell>
          <cell r="B3195" t="str">
            <v>Gas</v>
          </cell>
          <cell r="C3195" t="str">
            <v>1. Low Value</v>
          </cell>
          <cell r="D3195" t="str">
            <v>BANDAR AGUNG BASE</v>
          </cell>
          <cell r="E3195" t="str">
            <v>OGAN KOMERING</v>
          </cell>
          <cell r="F3195" t="str">
            <v>X1. Discovery under Evaluation</v>
          </cell>
          <cell r="G3195" t="str">
            <v>PT PERTAMINA HULU ENERGI OGAN KOMERING</v>
          </cell>
          <cell r="H3195">
            <v>20.6</v>
          </cell>
          <cell r="Q3195">
            <v>0.29716179999999998</v>
          </cell>
          <cell r="R3195">
            <v>59.636609999999997</v>
          </cell>
          <cell r="S3195">
            <v>0.61324829999999997</v>
          </cell>
          <cell r="T3195">
            <v>0.84238550000000001</v>
          </cell>
          <cell r="U3195">
            <v>9.1548907149914402</v>
          </cell>
          <cell r="V3195">
            <v>1.2359050308788892E-2</v>
          </cell>
          <cell r="AA3195">
            <v>33.492759999999997</v>
          </cell>
          <cell r="AB3195">
            <v>1.0794109999999999</v>
          </cell>
          <cell r="AC3195">
            <v>0.76905979999999996</v>
          </cell>
          <cell r="AD3195">
            <v>15.842631880000001</v>
          </cell>
          <cell r="AE3195">
            <v>20.282119999999999</v>
          </cell>
          <cell r="AF3195">
            <v>229.60059999999999</v>
          </cell>
        </row>
        <row r="3196">
          <cell r="A3196" t="str">
            <v>BANDAR AGUNG BASE2. Middle Value</v>
          </cell>
          <cell r="B3196" t="str">
            <v>Gas</v>
          </cell>
          <cell r="C3196" t="str">
            <v>2. Middle Value</v>
          </cell>
          <cell r="D3196" t="str">
            <v>BANDAR AGUNG BASE</v>
          </cell>
          <cell r="E3196" t="str">
            <v>OGAN KOMERING</v>
          </cell>
          <cell r="F3196" t="str">
            <v>X1. Discovery under Evaluation</v>
          </cell>
          <cell r="G3196" t="str">
            <v>PT PERTAMINA HULU ENERGI OGAN KOMERING</v>
          </cell>
          <cell r="H3196">
            <v>44.6</v>
          </cell>
          <cell r="Q3196">
            <v>0.29716179999999998</v>
          </cell>
          <cell r="R3196">
            <v>59.636609999999997</v>
          </cell>
          <cell r="S3196">
            <v>0.61324829999999997</v>
          </cell>
          <cell r="T3196">
            <v>0.84238550000000001</v>
          </cell>
          <cell r="U3196">
            <v>9.1548907149914402</v>
          </cell>
          <cell r="V3196">
            <v>1.2359050308788892E-2</v>
          </cell>
          <cell r="AA3196">
            <v>33.492759999999997</v>
          </cell>
          <cell r="AB3196">
            <v>1.0794109999999999</v>
          </cell>
          <cell r="AC3196">
            <v>0.76905979999999996</v>
          </cell>
          <cell r="AD3196">
            <v>34.300067079999998</v>
          </cell>
          <cell r="AE3196">
            <v>20.282119999999999</v>
          </cell>
          <cell r="AF3196">
            <v>229.60059999999999</v>
          </cell>
        </row>
        <row r="3197">
          <cell r="A3197" t="str">
            <v>BANDAR AGUNG BASE3. High Value</v>
          </cell>
          <cell r="B3197" t="str">
            <v>Gas</v>
          </cell>
          <cell r="C3197" t="str">
            <v>3. High Value</v>
          </cell>
          <cell r="D3197" t="str">
            <v>BANDAR AGUNG BASE</v>
          </cell>
          <cell r="E3197" t="str">
            <v>OGAN KOMERING</v>
          </cell>
          <cell r="F3197" t="str">
            <v>X1. Discovery under Evaluation</v>
          </cell>
          <cell r="G3197" t="str">
            <v>PT PERTAMINA HULU ENERGI OGAN KOMERING</v>
          </cell>
          <cell r="H3197">
            <v>76.900000000000006</v>
          </cell>
          <cell r="Q3197">
            <v>0.29716179999999998</v>
          </cell>
          <cell r="R3197">
            <v>59.636609999999997</v>
          </cell>
          <cell r="S3197">
            <v>0.61324829999999997</v>
          </cell>
          <cell r="T3197">
            <v>0.84238550000000001</v>
          </cell>
          <cell r="U3197">
            <v>9.1548907149914402</v>
          </cell>
          <cell r="V3197">
            <v>1.2359050308788892E-2</v>
          </cell>
          <cell r="AA3197">
            <v>33.492759999999997</v>
          </cell>
          <cell r="AB3197">
            <v>1.0794109999999999</v>
          </cell>
          <cell r="AC3197">
            <v>0.76905979999999996</v>
          </cell>
          <cell r="AD3197">
            <v>59.140698620000002</v>
          </cell>
          <cell r="AE3197">
            <v>20.282119999999999</v>
          </cell>
          <cell r="AF3197">
            <v>229.60059999999999</v>
          </cell>
        </row>
        <row r="3198">
          <cell r="A3198" t="str">
            <v>PRAMBATAN - BASE1. Low Value</v>
          </cell>
          <cell r="B3198" t="str">
            <v>Oil-Gas</v>
          </cell>
          <cell r="C3198" t="str">
            <v>1. Low Value</v>
          </cell>
          <cell r="D3198" t="str">
            <v>PRAMBATAN - BASE</v>
          </cell>
          <cell r="E3198" t="str">
            <v>PENDOPO RAJA</v>
          </cell>
          <cell r="F3198" t="str">
            <v>X1. Discovery under Evaluation</v>
          </cell>
          <cell r="G3198" t="str">
            <v>PT PERTAMINA HULU ENERGI RAJA TEMPIRAI</v>
          </cell>
          <cell r="H3198">
            <v>6.22</v>
          </cell>
          <cell r="Q3198">
            <v>0.2411113</v>
          </cell>
          <cell r="R3198">
            <v>155.18510000000001</v>
          </cell>
          <cell r="S3198">
            <v>0.7603664</v>
          </cell>
          <cell r="T3198">
            <v>0.63684839999999998</v>
          </cell>
          <cell r="U3198">
            <v>18.118680405919964</v>
          </cell>
          <cell r="V3198">
            <v>2.446011532381703E-2</v>
          </cell>
          <cell r="AA3198">
            <v>238.42689999999999</v>
          </cell>
          <cell r="AB3198">
            <v>67.444149999999993</v>
          </cell>
          <cell r="AC3198">
            <v>0.22700219999999999</v>
          </cell>
          <cell r="AD3198">
            <v>1.4119536839999998</v>
          </cell>
          <cell r="AE3198">
            <v>12.96396</v>
          </cell>
          <cell r="AF3198">
            <v>169.07390000000001</v>
          </cell>
        </row>
        <row r="3199">
          <cell r="A3199" t="str">
            <v>PRAMBATAN - BASE2. Middle Value</v>
          </cell>
          <cell r="B3199" t="str">
            <v>Oil-Gas</v>
          </cell>
          <cell r="C3199" t="str">
            <v>2. Middle Value</v>
          </cell>
          <cell r="D3199" t="str">
            <v>PRAMBATAN - BASE</v>
          </cell>
          <cell r="E3199" t="str">
            <v>PENDOPO RAJA</v>
          </cell>
          <cell r="F3199" t="str">
            <v>X1. Discovery under Evaluation</v>
          </cell>
          <cell r="G3199" t="str">
            <v>PT PERTAMINA HULU ENERGI RAJA TEMPIRAI</v>
          </cell>
          <cell r="H3199">
            <v>8.8800000000000008</v>
          </cell>
          <cell r="Q3199">
            <v>0.2411113</v>
          </cell>
          <cell r="R3199">
            <v>155.18510000000001</v>
          </cell>
          <cell r="S3199">
            <v>0.7603664</v>
          </cell>
          <cell r="T3199">
            <v>0.63684839999999998</v>
          </cell>
          <cell r="U3199">
            <v>18.118680405919964</v>
          </cell>
          <cell r="V3199">
            <v>2.446011532381703E-2</v>
          </cell>
          <cell r="AA3199">
            <v>238.42689999999999</v>
          </cell>
          <cell r="AB3199">
            <v>67.444149999999993</v>
          </cell>
          <cell r="AC3199">
            <v>0.22700219999999999</v>
          </cell>
          <cell r="AD3199">
            <v>2.0157795360000001</v>
          </cell>
          <cell r="AE3199">
            <v>12.96396</v>
          </cell>
          <cell r="AF3199">
            <v>169.07390000000001</v>
          </cell>
        </row>
        <row r="3200">
          <cell r="A3200" t="str">
            <v>PRAMBATAN - BASE3. High Value</v>
          </cell>
          <cell r="B3200" t="str">
            <v>Oil-Gas</v>
          </cell>
          <cell r="C3200" t="str">
            <v>3. High Value</v>
          </cell>
          <cell r="D3200" t="str">
            <v>PRAMBATAN - BASE</v>
          </cell>
          <cell r="E3200" t="str">
            <v>PENDOPO RAJA</v>
          </cell>
          <cell r="F3200" t="str">
            <v>X1. Discovery under Evaluation</v>
          </cell>
          <cell r="G3200" t="str">
            <v>PT PERTAMINA HULU ENERGI RAJA TEMPIRAI</v>
          </cell>
          <cell r="H3200">
            <v>12.44</v>
          </cell>
          <cell r="Q3200">
            <v>0.2411113</v>
          </cell>
          <cell r="R3200">
            <v>155.18510000000001</v>
          </cell>
          <cell r="S3200">
            <v>0.7603664</v>
          </cell>
          <cell r="T3200">
            <v>0.63684839999999998</v>
          </cell>
          <cell r="U3200">
            <v>18.118680405919964</v>
          </cell>
          <cell r="V3200">
            <v>2.446011532381703E-2</v>
          </cell>
          <cell r="AA3200">
            <v>238.42689999999999</v>
          </cell>
          <cell r="AB3200">
            <v>67.444149999999993</v>
          </cell>
          <cell r="AC3200">
            <v>0.22700219999999999</v>
          </cell>
          <cell r="AD3200">
            <v>2.8239073679999995</v>
          </cell>
          <cell r="AE3200">
            <v>12.96396</v>
          </cell>
          <cell r="AF3200">
            <v>169.07390000000001</v>
          </cell>
        </row>
        <row r="3201">
          <cell r="A3201" t="str">
            <v>SESAYAP  MELIAT - BASE1. Low Value</v>
          </cell>
          <cell r="B3201" t="str">
            <v>Gas</v>
          </cell>
          <cell r="C3201" t="str">
            <v>1. Low Value</v>
          </cell>
          <cell r="D3201" t="str">
            <v>SESAYAP  MELIAT - BASE</v>
          </cell>
          <cell r="E3201" t="str">
            <v>SIMENGGARIS</v>
          </cell>
          <cell r="F3201" t="str">
            <v>X1. Discovery under Evaluation</v>
          </cell>
          <cell r="G3201" t="str">
            <v>JOB PERTAMINA - MEDCO E&amp;P SIMENGGARIS</v>
          </cell>
          <cell r="H3201">
            <v>167.4</v>
          </cell>
          <cell r="Q3201">
            <v>0.27690789999999998</v>
          </cell>
          <cell r="R3201">
            <v>269.43369999999999</v>
          </cell>
          <cell r="S3201">
            <v>0.61330660000000004</v>
          </cell>
          <cell r="T3201">
            <v>0.84178319999999995</v>
          </cell>
          <cell r="U3201">
            <v>38.51812635310246</v>
          </cell>
          <cell r="V3201">
            <v>5.1999251134558805E-2</v>
          </cell>
          <cell r="W3201">
            <v>12.824182779069766</v>
          </cell>
          <cell r="AA3201">
            <v>30.62651</v>
          </cell>
          <cell r="AB3201">
            <v>32.691879999999998</v>
          </cell>
          <cell r="AC3201">
            <v>0.74625929999999996</v>
          </cell>
          <cell r="AD3201">
            <v>124.92380682</v>
          </cell>
          <cell r="AE3201">
            <v>12.827389999999999</v>
          </cell>
          <cell r="AF3201">
            <v>19.398869999999999</v>
          </cell>
        </row>
        <row r="3202">
          <cell r="A3202" t="str">
            <v>SESAYAP  MELIAT - BASE2. Middle Value</v>
          </cell>
          <cell r="B3202" t="str">
            <v>Gas</v>
          </cell>
          <cell r="C3202" t="str">
            <v>2. Middle Value</v>
          </cell>
          <cell r="D3202" t="str">
            <v>SESAYAP  MELIAT - BASE</v>
          </cell>
          <cell r="E3202" t="str">
            <v>SIMENGGARIS</v>
          </cell>
          <cell r="F3202" t="str">
            <v>X1. Discovery under Evaluation</v>
          </cell>
          <cell r="G3202" t="str">
            <v>JOB PERTAMINA - MEDCO E&amp;P SIMENGGARIS</v>
          </cell>
          <cell r="H3202">
            <v>265.39999999999998</v>
          </cell>
          <cell r="Q3202">
            <v>0.27690789999999998</v>
          </cell>
          <cell r="R3202">
            <v>269.43369999999999</v>
          </cell>
          <cell r="S3202">
            <v>0.61330660000000004</v>
          </cell>
          <cell r="T3202">
            <v>0.84178319999999995</v>
          </cell>
          <cell r="U3202">
            <v>38.51812635310246</v>
          </cell>
          <cell r="V3202">
            <v>5.1999251134558805E-2</v>
          </cell>
          <cell r="W3202">
            <v>12.824182779069766</v>
          </cell>
          <cell r="AA3202">
            <v>30.62651</v>
          </cell>
          <cell r="AB3202">
            <v>32.691879999999998</v>
          </cell>
          <cell r="AC3202">
            <v>0.74625929999999996</v>
          </cell>
          <cell r="AD3202">
            <v>198.05721821999998</v>
          </cell>
          <cell r="AE3202">
            <v>12.827389999999999</v>
          </cell>
          <cell r="AF3202">
            <v>19.398869999999999</v>
          </cell>
        </row>
        <row r="3203">
          <cell r="A3203" t="str">
            <v>SESAYAP  MELIAT - BASE3. High Value</v>
          </cell>
          <cell r="B3203" t="str">
            <v>Gas</v>
          </cell>
          <cell r="C3203" t="str">
            <v>3. High Value</v>
          </cell>
          <cell r="D3203" t="str">
            <v>SESAYAP  MELIAT - BASE</v>
          </cell>
          <cell r="E3203" t="str">
            <v>SIMENGGARIS</v>
          </cell>
          <cell r="F3203" t="str">
            <v>X1. Discovery under Evaluation</v>
          </cell>
          <cell r="G3203" t="str">
            <v>JOB PERTAMINA - MEDCO E&amp;P SIMENGGARIS</v>
          </cell>
          <cell r="H3203">
            <v>423.8</v>
          </cell>
          <cell r="Q3203">
            <v>0.27690789999999998</v>
          </cell>
          <cell r="R3203">
            <v>269.43369999999999</v>
          </cell>
          <cell r="S3203">
            <v>0.61330660000000004</v>
          </cell>
          <cell r="T3203">
            <v>0.84178319999999995</v>
          </cell>
          <cell r="U3203">
            <v>38.51812635310246</v>
          </cell>
          <cell r="V3203">
            <v>5.1999251134558805E-2</v>
          </cell>
          <cell r="W3203">
            <v>12.824182779069766</v>
          </cell>
          <cell r="AA3203">
            <v>30.62651</v>
          </cell>
          <cell r="AB3203">
            <v>32.691879999999998</v>
          </cell>
          <cell r="AC3203">
            <v>0.74625929999999996</v>
          </cell>
          <cell r="AD3203">
            <v>316.26469134000001</v>
          </cell>
          <cell r="AE3203">
            <v>12.827389999999999</v>
          </cell>
          <cell r="AF3203">
            <v>19.398869999999999</v>
          </cell>
        </row>
        <row r="3204">
          <cell r="A3204" t="str">
            <v>SOUTHEAST SEMBAKUNG MELIAT - BASE1. Low Value</v>
          </cell>
          <cell r="B3204" t="str">
            <v>Oil-Gas</v>
          </cell>
          <cell r="C3204" t="str">
            <v>1. Low Value</v>
          </cell>
          <cell r="D3204" t="str">
            <v>SOUTHEAST SEMBAKUNG MELIAT - BASE</v>
          </cell>
          <cell r="E3204" t="str">
            <v>SIMENGGARIS</v>
          </cell>
          <cell r="F3204" t="str">
            <v>X1. Discovery under Evaluation</v>
          </cell>
          <cell r="G3204" t="str">
            <v>JOB PERTAMINA - MEDCO E&amp;P SIMENGGARIS</v>
          </cell>
          <cell r="H3204">
            <v>1.34</v>
          </cell>
          <cell r="Q3204">
            <v>0.31480599999999997</v>
          </cell>
          <cell r="R3204">
            <v>971.29269999999997</v>
          </cell>
          <cell r="S3204">
            <v>0.66660920000000001</v>
          </cell>
          <cell r="T3204">
            <v>0.84944779999999998</v>
          </cell>
          <cell r="U3204">
            <v>173.14147974723929</v>
          </cell>
          <cell r="V3204">
            <v>0.23374001125214788</v>
          </cell>
          <cell r="W3204">
            <v>12.824182779069766</v>
          </cell>
          <cell r="AA3204">
            <v>24.141439999999999</v>
          </cell>
          <cell r="AB3204">
            <v>8.4999179999999992</v>
          </cell>
          <cell r="AC3204">
            <v>0.2834893</v>
          </cell>
          <cell r="AD3204">
            <v>0.379875662</v>
          </cell>
          <cell r="AE3204">
            <v>6.4900520000000004</v>
          </cell>
          <cell r="AF3204">
            <v>7.671138</v>
          </cell>
        </row>
        <row r="3205">
          <cell r="A3205" t="str">
            <v>SOUTHEAST SEMBAKUNG MELIAT - BASE2. Middle Value</v>
          </cell>
          <cell r="B3205" t="str">
            <v>Oil-Gas</v>
          </cell>
          <cell r="C3205" t="str">
            <v>2. Middle Value</v>
          </cell>
          <cell r="D3205" t="str">
            <v>SOUTHEAST SEMBAKUNG MELIAT - BASE</v>
          </cell>
          <cell r="E3205" t="str">
            <v>SIMENGGARIS</v>
          </cell>
          <cell r="F3205" t="str">
            <v>X1. Discovery under Evaluation</v>
          </cell>
          <cell r="G3205" t="str">
            <v>JOB PERTAMINA - MEDCO E&amp;P SIMENGGARIS</v>
          </cell>
          <cell r="H3205">
            <v>3.47</v>
          </cell>
          <cell r="Q3205">
            <v>0.31480599999999997</v>
          </cell>
          <cell r="R3205">
            <v>971.29269999999997</v>
          </cell>
          <cell r="S3205">
            <v>0.66660920000000001</v>
          </cell>
          <cell r="T3205">
            <v>0.84944779999999998</v>
          </cell>
          <cell r="U3205">
            <v>173.14147974723929</v>
          </cell>
          <cell r="V3205">
            <v>0.23374001125214788</v>
          </cell>
          <cell r="W3205">
            <v>12.824182779069766</v>
          </cell>
          <cell r="AA3205">
            <v>24.141439999999999</v>
          </cell>
          <cell r="AB3205">
            <v>8.4999179999999992</v>
          </cell>
          <cell r="AC3205">
            <v>0.2834893</v>
          </cell>
          <cell r="AD3205">
            <v>0.98370787100000001</v>
          </cell>
          <cell r="AE3205">
            <v>6.4900520000000004</v>
          </cell>
          <cell r="AF3205">
            <v>7.671138</v>
          </cell>
        </row>
        <row r="3206">
          <cell r="A3206" t="str">
            <v>SOUTHEAST SEMBAKUNG MELIAT - BASE3. High Value</v>
          </cell>
          <cell r="B3206" t="str">
            <v>Oil-Gas</v>
          </cell>
          <cell r="C3206" t="str">
            <v>3. High Value</v>
          </cell>
          <cell r="D3206" t="str">
            <v>SOUTHEAST SEMBAKUNG MELIAT - BASE</v>
          </cell>
          <cell r="E3206" t="str">
            <v>SIMENGGARIS</v>
          </cell>
          <cell r="F3206" t="str">
            <v>X1. Discovery under Evaluation</v>
          </cell>
          <cell r="G3206" t="str">
            <v>JOB PERTAMINA - MEDCO E&amp;P SIMENGGARIS</v>
          </cell>
          <cell r="H3206">
            <v>8.6300000000000008</v>
          </cell>
          <cell r="Q3206">
            <v>0.31480599999999997</v>
          </cell>
          <cell r="R3206">
            <v>971.29269999999997</v>
          </cell>
          <cell r="S3206">
            <v>0.66660920000000001</v>
          </cell>
          <cell r="T3206">
            <v>0.84944779999999998</v>
          </cell>
          <cell r="U3206">
            <v>173.14147974723929</v>
          </cell>
          <cell r="V3206">
            <v>0.23374001125214788</v>
          </cell>
          <cell r="W3206">
            <v>12.824182779069766</v>
          </cell>
          <cell r="AA3206">
            <v>24.141439999999999</v>
          </cell>
          <cell r="AB3206">
            <v>8.4999179999999992</v>
          </cell>
          <cell r="AC3206">
            <v>0.2834893</v>
          </cell>
          <cell r="AD3206">
            <v>2.4465126590000001</v>
          </cell>
          <cell r="AE3206">
            <v>6.4900520000000004</v>
          </cell>
          <cell r="AF3206">
            <v>7.671138</v>
          </cell>
        </row>
        <row r="3207">
          <cell r="A3207" t="str">
            <v>PIDAWAN  MELIAT - BASE1. Low Value</v>
          </cell>
          <cell r="B3207" t="str">
            <v>Gas</v>
          </cell>
          <cell r="C3207" t="str">
            <v>1. Low Value</v>
          </cell>
          <cell r="D3207" t="str">
            <v>PIDAWAN  MELIAT - BASE</v>
          </cell>
          <cell r="E3207" t="str">
            <v>SIMENGGARIS</v>
          </cell>
          <cell r="F3207" t="str">
            <v>X1. Discovery under Evaluation</v>
          </cell>
          <cell r="G3207" t="str">
            <v>JOB PERTAMINA - MEDCO E&amp;P SIMENGGARIS</v>
          </cell>
          <cell r="H3207">
            <v>4.5199999999999996</v>
          </cell>
          <cell r="Q3207">
            <v>0.28364600000000001</v>
          </cell>
          <cell r="R3207">
            <v>2360.4140000000002</v>
          </cell>
          <cell r="S3207">
            <v>0.60556500000000002</v>
          </cell>
          <cell r="T3207">
            <v>0.83979009999999998</v>
          </cell>
          <cell r="U3207">
            <v>340.48372850799637</v>
          </cell>
          <cell r="V3207">
            <v>0.45965109371142071</v>
          </cell>
          <cell r="W3207">
            <v>12.824182779069766</v>
          </cell>
          <cell r="AA3207">
            <v>48.421849999999999</v>
          </cell>
          <cell r="AB3207">
            <v>17.738869999999999</v>
          </cell>
          <cell r="AC3207">
            <v>0.72167400000000004</v>
          </cell>
          <cell r="AD3207">
            <v>3.2619664799999999</v>
          </cell>
          <cell r="AE3207">
            <v>12.76383</v>
          </cell>
          <cell r="AF3207">
            <v>6.635224</v>
          </cell>
        </row>
        <row r="3208">
          <cell r="A3208" t="str">
            <v>PIDAWAN  MELIAT - BASE2. Middle Value</v>
          </cell>
          <cell r="B3208" t="str">
            <v>Gas</v>
          </cell>
          <cell r="C3208" t="str">
            <v>2. Middle Value</v>
          </cell>
          <cell r="D3208" t="str">
            <v>PIDAWAN  MELIAT - BASE</v>
          </cell>
          <cell r="E3208" t="str">
            <v>SIMENGGARIS</v>
          </cell>
          <cell r="F3208" t="str">
            <v>X1. Discovery under Evaluation</v>
          </cell>
          <cell r="G3208" t="str">
            <v>JOB PERTAMINA - MEDCO E&amp;P SIMENGGARIS</v>
          </cell>
          <cell r="H3208">
            <v>11.98</v>
          </cell>
          <cell r="Q3208">
            <v>0.28364600000000001</v>
          </cell>
          <cell r="R3208">
            <v>2360.4140000000002</v>
          </cell>
          <cell r="S3208">
            <v>0.60556500000000002</v>
          </cell>
          <cell r="T3208">
            <v>0.83979009999999998</v>
          </cell>
          <cell r="U3208">
            <v>340.48372850799637</v>
          </cell>
          <cell r="V3208">
            <v>0.45965109371142071</v>
          </cell>
          <cell r="W3208">
            <v>12.824182779069766</v>
          </cell>
          <cell r="AA3208">
            <v>48.421849999999999</v>
          </cell>
          <cell r="AB3208">
            <v>17.738869999999999</v>
          </cell>
          <cell r="AC3208">
            <v>0.72167400000000004</v>
          </cell>
          <cell r="AD3208">
            <v>8.6456545200000008</v>
          </cell>
          <cell r="AE3208">
            <v>12.76383</v>
          </cell>
          <cell r="AF3208">
            <v>6.635224</v>
          </cell>
        </row>
        <row r="3209">
          <cell r="A3209" t="str">
            <v>PIDAWAN  MELIAT - BASE3. High Value</v>
          </cell>
          <cell r="B3209" t="str">
            <v>Gas</v>
          </cell>
          <cell r="C3209" t="str">
            <v>3. High Value</v>
          </cell>
          <cell r="D3209" t="str">
            <v>PIDAWAN  MELIAT - BASE</v>
          </cell>
          <cell r="E3209" t="str">
            <v>SIMENGGARIS</v>
          </cell>
          <cell r="F3209" t="str">
            <v>X1. Discovery under Evaluation</v>
          </cell>
          <cell r="G3209" t="str">
            <v>JOB PERTAMINA - MEDCO E&amp;P SIMENGGARIS</v>
          </cell>
          <cell r="H3209">
            <v>32.200000000000003</v>
          </cell>
          <cell r="Q3209">
            <v>0.28364600000000001</v>
          </cell>
          <cell r="R3209">
            <v>2360.4140000000002</v>
          </cell>
          <cell r="S3209">
            <v>0.60556500000000002</v>
          </cell>
          <cell r="T3209">
            <v>0.83979009999999998</v>
          </cell>
          <cell r="U3209">
            <v>340.48372850799637</v>
          </cell>
          <cell r="V3209">
            <v>0.45965109371142071</v>
          </cell>
          <cell r="W3209">
            <v>12.824182779069766</v>
          </cell>
          <cell r="AA3209">
            <v>48.421849999999999</v>
          </cell>
          <cell r="AB3209">
            <v>17.738869999999999</v>
          </cell>
          <cell r="AC3209">
            <v>0.72167400000000004</v>
          </cell>
          <cell r="AD3209">
            <v>23.237902800000004</v>
          </cell>
          <cell r="AE3209">
            <v>12.76383</v>
          </cell>
          <cell r="AF3209">
            <v>6.635224</v>
          </cell>
        </row>
        <row r="3210">
          <cell r="A3210" t="str">
            <v>BAJUL BESAR TABUL - BASE1. Low Value</v>
          </cell>
          <cell r="B3210" t="str">
            <v>Gas</v>
          </cell>
          <cell r="C3210" t="str">
            <v>1. Low Value</v>
          </cell>
          <cell r="D3210" t="str">
            <v>BAJUL BESAR TABUL - BASE</v>
          </cell>
          <cell r="E3210" t="str">
            <v>SIMENGGARIS</v>
          </cell>
          <cell r="F3210" t="str">
            <v>X1. Discovery under Evaluation</v>
          </cell>
          <cell r="G3210" t="str">
            <v>JOB PERTAMINA - MEDCO E&amp;P SIMENGGARIS</v>
          </cell>
          <cell r="H3210">
            <v>22</v>
          </cell>
          <cell r="Q3210">
            <v>0.29726789999999997</v>
          </cell>
          <cell r="R3210">
            <v>235.67349999999999</v>
          </cell>
          <cell r="S3210">
            <v>0.68780649999999999</v>
          </cell>
          <cell r="T3210">
            <v>0.84238550000000001</v>
          </cell>
          <cell r="U3210">
            <v>40.591577094924794</v>
          </cell>
          <cell r="V3210">
            <v>5.4798397823335177E-2</v>
          </cell>
          <cell r="W3210">
            <v>12.824182779069766</v>
          </cell>
          <cell r="AA3210">
            <v>70.247500000000002</v>
          </cell>
          <cell r="AB3210">
            <v>65.25582</v>
          </cell>
          <cell r="AC3210">
            <v>0.65173610000000004</v>
          </cell>
          <cell r="AD3210">
            <v>14.3381942</v>
          </cell>
          <cell r="AE3210">
            <v>12.84455</v>
          </cell>
          <cell r="AF3210">
            <v>7.6661960000000002</v>
          </cell>
        </row>
        <row r="3211">
          <cell r="A3211" t="str">
            <v>BAJUL BESAR TABUL - BASE2. Middle Value</v>
          </cell>
          <cell r="B3211" t="str">
            <v>Gas</v>
          </cell>
          <cell r="C3211" t="str">
            <v>2. Middle Value</v>
          </cell>
          <cell r="D3211" t="str">
            <v>BAJUL BESAR TABUL - BASE</v>
          </cell>
          <cell r="E3211" t="str">
            <v>SIMENGGARIS</v>
          </cell>
          <cell r="F3211" t="str">
            <v>X1. Discovery under Evaluation</v>
          </cell>
          <cell r="G3211" t="str">
            <v>JOB PERTAMINA - MEDCO E&amp;P SIMENGGARIS</v>
          </cell>
          <cell r="H3211">
            <v>47</v>
          </cell>
          <cell r="Q3211">
            <v>0.29726789999999997</v>
          </cell>
          <cell r="R3211">
            <v>235.67349999999999</v>
          </cell>
          <cell r="S3211">
            <v>0.68780649999999999</v>
          </cell>
          <cell r="T3211">
            <v>0.84238550000000001</v>
          </cell>
          <cell r="U3211">
            <v>40.591577094924794</v>
          </cell>
          <cell r="V3211">
            <v>5.4798397823335177E-2</v>
          </cell>
          <cell r="W3211">
            <v>12.824182779069766</v>
          </cell>
          <cell r="AA3211">
            <v>70.247500000000002</v>
          </cell>
          <cell r="AB3211">
            <v>65.25582</v>
          </cell>
          <cell r="AC3211">
            <v>0.65173610000000004</v>
          </cell>
          <cell r="AD3211">
            <v>30.631596700000003</v>
          </cell>
          <cell r="AE3211">
            <v>12.84455</v>
          </cell>
          <cell r="AF3211">
            <v>7.6661960000000002</v>
          </cell>
        </row>
        <row r="3212">
          <cell r="A3212" t="str">
            <v>BAJUL BESAR TABUL - BASE3. High Value</v>
          </cell>
          <cell r="B3212" t="str">
            <v>Gas</v>
          </cell>
          <cell r="C3212" t="str">
            <v>3. High Value</v>
          </cell>
          <cell r="D3212" t="str">
            <v>BAJUL BESAR TABUL - BASE</v>
          </cell>
          <cell r="E3212" t="str">
            <v>SIMENGGARIS</v>
          </cell>
          <cell r="F3212" t="str">
            <v>X1. Discovery under Evaluation</v>
          </cell>
          <cell r="G3212" t="str">
            <v>JOB PERTAMINA - MEDCO E&amp;P SIMENGGARIS</v>
          </cell>
          <cell r="H3212">
            <v>103</v>
          </cell>
          <cell r="Q3212">
            <v>0.29726789999999997</v>
          </cell>
          <cell r="R3212">
            <v>235.67349999999999</v>
          </cell>
          <cell r="S3212">
            <v>0.68780649999999999</v>
          </cell>
          <cell r="T3212">
            <v>0.84238550000000001</v>
          </cell>
          <cell r="U3212">
            <v>40.591577094924794</v>
          </cell>
          <cell r="V3212">
            <v>5.4798397823335177E-2</v>
          </cell>
          <cell r="W3212">
            <v>12.824182779069766</v>
          </cell>
          <cell r="AA3212">
            <v>70.247500000000002</v>
          </cell>
          <cell r="AB3212">
            <v>65.25582</v>
          </cell>
          <cell r="AC3212">
            <v>0.65173610000000004</v>
          </cell>
          <cell r="AD3212">
            <v>67.128818300000006</v>
          </cell>
          <cell r="AE3212">
            <v>12.84455</v>
          </cell>
          <cell r="AF3212">
            <v>7.6661960000000002</v>
          </cell>
        </row>
        <row r="3213">
          <cell r="A3213" t="str">
            <v>RBG BLOCK I - BASE1. Low Value</v>
          </cell>
          <cell r="B3213" t="str">
            <v>Gas</v>
          </cell>
          <cell r="C3213" t="str">
            <v>1. Low Value</v>
          </cell>
          <cell r="D3213" t="str">
            <v>RBG BLOCK I - BASE</v>
          </cell>
          <cell r="E3213" t="str">
            <v>BLORA</v>
          </cell>
          <cell r="F3213" t="str">
            <v>X1. Discovery under Evaluation</v>
          </cell>
          <cell r="G3213" t="str">
            <v>TIS Petroleum E&amp;P Blora Pte. Ltd</v>
          </cell>
          <cell r="H3213">
            <v>267</v>
          </cell>
          <cell r="Q3213">
            <v>0.27690789999999998</v>
          </cell>
          <cell r="R3213">
            <v>269.43369999999999</v>
          </cell>
          <cell r="S3213">
            <v>0.61330660000000004</v>
          </cell>
          <cell r="T3213">
            <v>0.84178319999999995</v>
          </cell>
          <cell r="U3213">
            <v>38.51812635310246</v>
          </cell>
          <cell r="V3213">
            <v>5.1999251134558805E-2</v>
          </cell>
          <cell r="AA3213">
            <v>69.813699999999997</v>
          </cell>
          <cell r="AB3213">
            <v>161.53120000000001</v>
          </cell>
          <cell r="AC3213">
            <v>0.72352740000000004</v>
          </cell>
          <cell r="AD3213">
            <v>193.18181580000001</v>
          </cell>
          <cell r="AE3213">
            <v>55.617229999999999</v>
          </cell>
          <cell r="AF3213">
            <v>12.504300000000001</v>
          </cell>
        </row>
        <row r="3214">
          <cell r="A3214" t="str">
            <v>RBG BLOCK I - BASE2. Middle Value</v>
          </cell>
          <cell r="B3214" t="str">
            <v>Gas</v>
          </cell>
          <cell r="C3214" t="str">
            <v>2. Middle Value</v>
          </cell>
          <cell r="D3214" t="str">
            <v>RBG BLOCK I - BASE</v>
          </cell>
          <cell r="E3214" t="str">
            <v>BLORA</v>
          </cell>
          <cell r="F3214" t="str">
            <v>X1. Discovery under Evaluation</v>
          </cell>
          <cell r="G3214" t="str">
            <v>TIS Petroleum E&amp;P Blora Pte. Ltd</v>
          </cell>
          <cell r="H3214">
            <v>267</v>
          </cell>
          <cell r="Q3214">
            <v>0.27690789999999998</v>
          </cell>
          <cell r="R3214">
            <v>269.43369999999999</v>
          </cell>
          <cell r="S3214">
            <v>0.61330660000000004</v>
          </cell>
          <cell r="T3214">
            <v>0.84178319999999995</v>
          </cell>
          <cell r="U3214">
            <v>38.51812635310246</v>
          </cell>
          <cell r="V3214">
            <v>5.1999251134558805E-2</v>
          </cell>
          <cell r="AA3214">
            <v>69.813699999999997</v>
          </cell>
          <cell r="AB3214">
            <v>161.53120000000001</v>
          </cell>
          <cell r="AC3214">
            <v>0.72352740000000004</v>
          </cell>
          <cell r="AD3214">
            <v>193.18181580000001</v>
          </cell>
          <cell r="AE3214">
            <v>55.617229999999999</v>
          </cell>
          <cell r="AF3214">
            <v>12.504300000000001</v>
          </cell>
        </row>
        <row r="3215">
          <cell r="A3215" t="str">
            <v>RBG BLOCK I - BASE3. High Value</v>
          </cell>
          <cell r="B3215" t="str">
            <v>Gas</v>
          </cell>
          <cell r="C3215" t="str">
            <v>3. High Value</v>
          </cell>
          <cell r="D3215" t="str">
            <v>RBG BLOCK I - BASE</v>
          </cell>
          <cell r="E3215" t="str">
            <v>BLORA</v>
          </cell>
          <cell r="F3215" t="str">
            <v>X1. Discovery under Evaluation</v>
          </cell>
          <cell r="G3215" t="str">
            <v>TIS Petroleum E&amp;P Blora Pte. Ltd</v>
          </cell>
          <cell r="H3215">
            <v>267</v>
          </cell>
          <cell r="Q3215">
            <v>0.27690789999999998</v>
          </cell>
          <cell r="R3215">
            <v>269.43369999999999</v>
          </cell>
          <cell r="S3215">
            <v>0.61330660000000004</v>
          </cell>
          <cell r="T3215">
            <v>0.84178319999999995</v>
          </cell>
          <cell r="U3215">
            <v>38.51812635310246</v>
          </cell>
          <cell r="V3215">
            <v>5.1999251134558805E-2</v>
          </cell>
          <cell r="AA3215">
            <v>69.813699999999997</v>
          </cell>
          <cell r="AB3215">
            <v>161.53120000000001</v>
          </cell>
          <cell r="AC3215">
            <v>0.72352740000000004</v>
          </cell>
          <cell r="AD3215">
            <v>193.18181580000001</v>
          </cell>
          <cell r="AE3215">
            <v>55.617229999999999</v>
          </cell>
          <cell r="AF3215">
            <v>12.504300000000001</v>
          </cell>
        </row>
        <row r="3216">
          <cell r="A3216" t="str">
            <v>PURWODADI - KUJUNG1. Low Value</v>
          </cell>
          <cell r="B3216" t="str">
            <v>Gas</v>
          </cell>
          <cell r="C3216" t="str">
            <v>1. Low Value</v>
          </cell>
          <cell r="D3216" t="str">
            <v>PURWODADI - KUJUNG</v>
          </cell>
          <cell r="E3216" t="str">
            <v>BLORA</v>
          </cell>
          <cell r="F3216" t="str">
            <v>X1. Discovery under Evaluation</v>
          </cell>
          <cell r="G3216" t="str">
            <v>TIS Petroleum E&amp;P Blora Pte. Ltd</v>
          </cell>
          <cell r="H3216">
            <v>380</v>
          </cell>
          <cell r="Q3216">
            <v>0.2626095</v>
          </cell>
          <cell r="R3216">
            <v>332.6764</v>
          </cell>
          <cell r="S3216">
            <v>0.59208550000000004</v>
          </cell>
          <cell r="T3216">
            <v>0.83829710000000002</v>
          </cell>
          <cell r="U3216">
            <v>43.362550161164428</v>
          </cell>
          <cell r="V3216">
            <v>5.8539195676211207E-2</v>
          </cell>
          <cell r="AA3216">
            <v>80.898830000000004</v>
          </cell>
          <cell r="AB3216">
            <v>25.43628</v>
          </cell>
          <cell r="AC3216">
            <v>0.74083529999999997</v>
          </cell>
          <cell r="AD3216">
            <v>281.51741399999997</v>
          </cell>
          <cell r="AE3216">
            <v>2.8945020000000001</v>
          </cell>
          <cell r="AF3216">
            <v>175.1609</v>
          </cell>
        </row>
        <row r="3217">
          <cell r="A3217" t="str">
            <v>PURWODADI - KUJUNG2. Middle Value</v>
          </cell>
          <cell r="B3217" t="str">
            <v>Gas</v>
          </cell>
          <cell r="C3217" t="str">
            <v>2. Middle Value</v>
          </cell>
          <cell r="D3217" t="str">
            <v>PURWODADI - KUJUNG</v>
          </cell>
          <cell r="E3217" t="str">
            <v>BLORA</v>
          </cell>
          <cell r="F3217" t="str">
            <v>X1. Discovery under Evaluation</v>
          </cell>
          <cell r="G3217" t="str">
            <v>TIS Petroleum E&amp;P Blora Pte. Ltd</v>
          </cell>
          <cell r="H3217">
            <v>380</v>
          </cell>
          <cell r="Q3217">
            <v>0.2626095</v>
          </cell>
          <cell r="R3217">
            <v>332.6764</v>
          </cell>
          <cell r="S3217">
            <v>0.59208550000000004</v>
          </cell>
          <cell r="T3217">
            <v>0.83829710000000002</v>
          </cell>
          <cell r="U3217">
            <v>43.362550161164428</v>
          </cell>
          <cell r="V3217">
            <v>5.8539195676211207E-2</v>
          </cell>
          <cell r="AA3217">
            <v>80.898830000000004</v>
          </cell>
          <cell r="AB3217">
            <v>25.43628</v>
          </cell>
          <cell r="AC3217">
            <v>0.74083529999999997</v>
          </cell>
          <cell r="AD3217">
            <v>281.51741399999997</v>
          </cell>
          <cell r="AE3217">
            <v>2.8945020000000001</v>
          </cell>
          <cell r="AF3217">
            <v>175.1609</v>
          </cell>
        </row>
        <row r="3218">
          <cell r="A3218" t="str">
            <v>PURWODADI - KUJUNG3. High Value</v>
          </cell>
          <cell r="B3218" t="str">
            <v>Gas</v>
          </cell>
          <cell r="C3218" t="str">
            <v>3. High Value</v>
          </cell>
          <cell r="D3218" t="str">
            <v>PURWODADI - KUJUNG</v>
          </cell>
          <cell r="E3218" t="str">
            <v>BLORA</v>
          </cell>
          <cell r="F3218" t="str">
            <v>X1. Discovery under Evaluation</v>
          </cell>
          <cell r="G3218" t="str">
            <v>TIS Petroleum E&amp;P Blora Pte. Ltd</v>
          </cell>
          <cell r="H3218">
            <v>380</v>
          </cell>
          <cell r="Q3218">
            <v>0.2626095</v>
          </cell>
          <cell r="R3218">
            <v>332.6764</v>
          </cell>
          <cell r="S3218">
            <v>0.59208550000000004</v>
          </cell>
          <cell r="T3218">
            <v>0.83829710000000002</v>
          </cell>
          <cell r="U3218">
            <v>43.362550161164428</v>
          </cell>
          <cell r="V3218">
            <v>5.8539195676211207E-2</v>
          </cell>
          <cell r="AA3218">
            <v>80.898830000000004</v>
          </cell>
          <cell r="AB3218">
            <v>25.43628</v>
          </cell>
          <cell r="AC3218">
            <v>0.74083529999999997</v>
          </cell>
          <cell r="AD3218">
            <v>281.51741399999997</v>
          </cell>
          <cell r="AE3218">
            <v>2.8945020000000001</v>
          </cell>
          <cell r="AF3218">
            <v>175.1609</v>
          </cell>
        </row>
        <row r="3219">
          <cell r="A3219" t="str">
            <v>LEBAH - BASE1. Low Value</v>
          </cell>
          <cell r="B3219" t="str">
            <v>Gas</v>
          </cell>
          <cell r="C3219" t="str">
            <v>1. Low Value</v>
          </cell>
          <cell r="D3219" t="str">
            <v>LEBAH - BASE</v>
          </cell>
          <cell r="E3219" t="str">
            <v>NORTH GANAL</v>
          </cell>
          <cell r="F3219" t="str">
            <v>X1. Discovery under Evaluation</v>
          </cell>
          <cell r="G3219" t="str">
            <v>ENI NORTH GANAL LTD.</v>
          </cell>
          <cell r="H3219">
            <v>96</v>
          </cell>
          <cell r="Q3219">
            <v>0.32183349999999999</v>
          </cell>
          <cell r="R3219">
            <v>160.48609999999999</v>
          </cell>
          <cell r="S3219">
            <v>0.6991754</v>
          </cell>
          <cell r="T3219">
            <v>0.77465340000000005</v>
          </cell>
          <cell r="U3219">
            <v>27.974494175961013</v>
          </cell>
          <cell r="V3219">
            <v>3.7765407763684838E-2</v>
          </cell>
          <cell r="AA3219">
            <v>80.414050000000003</v>
          </cell>
          <cell r="AB3219">
            <v>69.946960000000004</v>
          </cell>
          <cell r="AC3219">
            <v>0.53943140000000001</v>
          </cell>
          <cell r="AD3219">
            <v>51.785414400000001</v>
          </cell>
          <cell r="AE3219">
            <v>64.478499999999997</v>
          </cell>
          <cell r="AF3219">
            <v>20.159320000000001</v>
          </cell>
        </row>
        <row r="3220">
          <cell r="A3220" t="str">
            <v>LEBAH - BASE2. Middle Value</v>
          </cell>
          <cell r="B3220" t="str">
            <v>Gas</v>
          </cell>
          <cell r="C3220" t="str">
            <v>2. Middle Value</v>
          </cell>
          <cell r="D3220" t="str">
            <v>LEBAH - BASE</v>
          </cell>
          <cell r="E3220" t="str">
            <v>NORTH GANAL</v>
          </cell>
          <cell r="F3220" t="str">
            <v>X1. Discovery under Evaluation</v>
          </cell>
          <cell r="G3220" t="str">
            <v>ENI NORTH GANAL LTD.</v>
          </cell>
          <cell r="H3220">
            <v>162</v>
          </cell>
          <cell r="Q3220">
            <v>0.32183349999999999</v>
          </cell>
          <cell r="R3220">
            <v>160.48609999999999</v>
          </cell>
          <cell r="S3220">
            <v>0.6991754</v>
          </cell>
          <cell r="T3220">
            <v>0.77465340000000005</v>
          </cell>
          <cell r="U3220">
            <v>27.974494175961013</v>
          </cell>
          <cell r="V3220">
            <v>3.7765407763684838E-2</v>
          </cell>
          <cell r="AA3220">
            <v>80.414050000000003</v>
          </cell>
          <cell r="AB3220">
            <v>69.946960000000004</v>
          </cell>
          <cell r="AC3220">
            <v>0.53943140000000001</v>
          </cell>
          <cell r="AD3220">
            <v>87.387886800000004</v>
          </cell>
          <cell r="AE3220">
            <v>64.478499999999997</v>
          </cell>
          <cell r="AF3220">
            <v>20.159320000000001</v>
          </cell>
        </row>
        <row r="3221">
          <cell r="A3221" t="str">
            <v>LEBAH - BASE3. High Value</v>
          </cell>
          <cell r="B3221" t="str">
            <v>Gas</v>
          </cell>
          <cell r="C3221" t="str">
            <v>3. High Value</v>
          </cell>
          <cell r="D3221" t="str">
            <v>LEBAH - BASE</v>
          </cell>
          <cell r="E3221" t="str">
            <v>NORTH GANAL</v>
          </cell>
          <cell r="F3221" t="str">
            <v>X1. Discovery under Evaluation</v>
          </cell>
          <cell r="G3221" t="str">
            <v>ENI NORTH GANAL LTD.</v>
          </cell>
          <cell r="H3221">
            <v>233</v>
          </cell>
          <cell r="Q3221">
            <v>0.32183349999999999</v>
          </cell>
          <cell r="R3221">
            <v>160.48609999999999</v>
          </cell>
          <cell r="S3221">
            <v>0.6991754</v>
          </cell>
          <cell r="T3221">
            <v>0.77465340000000005</v>
          </cell>
          <cell r="U3221">
            <v>27.974494175961013</v>
          </cell>
          <cell r="V3221">
            <v>3.7765407763684838E-2</v>
          </cell>
          <cell r="AA3221">
            <v>80.414050000000003</v>
          </cell>
          <cell r="AB3221">
            <v>69.946960000000004</v>
          </cell>
          <cell r="AC3221">
            <v>0.53943140000000001</v>
          </cell>
          <cell r="AD3221">
            <v>125.6875162</v>
          </cell>
          <cell r="AE3221">
            <v>64.478499999999997</v>
          </cell>
          <cell r="AF3221">
            <v>20.159320000000001</v>
          </cell>
        </row>
        <row r="3222">
          <cell r="A3222" t="str">
            <v>SIS-A - BASE1. Low Value</v>
          </cell>
          <cell r="B3222" t="str">
            <v>Gas</v>
          </cell>
          <cell r="C3222" t="str">
            <v>1. Low Value</v>
          </cell>
          <cell r="D3222" t="str">
            <v>SIS-A - BASE</v>
          </cell>
          <cell r="E3222" t="str">
            <v>SOUTH SESULU</v>
          </cell>
          <cell r="F3222" t="str">
            <v>X1. Discovery under Evaluation</v>
          </cell>
          <cell r="G3222" t="str">
            <v>PT SAKA INDONESIA SESULU</v>
          </cell>
          <cell r="H3222">
            <v>50</v>
          </cell>
          <cell r="Q3222">
            <v>0.33064199999999999</v>
          </cell>
          <cell r="R3222">
            <v>325.2355</v>
          </cell>
          <cell r="S3222">
            <v>0.6991754</v>
          </cell>
          <cell r="T3222">
            <v>0.77762149999999997</v>
          </cell>
          <cell r="U3222">
            <v>58.466939633440795</v>
          </cell>
          <cell r="V3222">
            <v>7.8930035412366317E-2</v>
          </cell>
          <cell r="AA3222">
            <v>66.121380000000002</v>
          </cell>
          <cell r="AB3222">
            <v>14.136240000000001</v>
          </cell>
          <cell r="AC3222">
            <v>0.67680289999999999</v>
          </cell>
          <cell r="AD3222">
            <v>33.840145</v>
          </cell>
          <cell r="AE3222">
            <v>8.8566020000000005</v>
          </cell>
          <cell r="AF3222">
            <v>27.36645</v>
          </cell>
        </row>
        <row r="3223">
          <cell r="A3223" t="str">
            <v>SIS-A - BASE2. Middle Value</v>
          </cell>
          <cell r="B3223" t="str">
            <v>Gas</v>
          </cell>
          <cell r="C3223" t="str">
            <v>2. Middle Value</v>
          </cell>
          <cell r="D3223" t="str">
            <v>SIS-A - BASE</v>
          </cell>
          <cell r="E3223" t="str">
            <v>SOUTH SESULU</v>
          </cell>
          <cell r="F3223" t="str">
            <v>X1. Discovery under Evaluation</v>
          </cell>
          <cell r="G3223" t="str">
            <v>PT SAKA INDONESIA SESULU</v>
          </cell>
          <cell r="H3223">
            <v>168</v>
          </cell>
          <cell r="Q3223">
            <v>0.33064199999999999</v>
          </cell>
          <cell r="R3223">
            <v>325.2355</v>
          </cell>
          <cell r="S3223">
            <v>0.6991754</v>
          </cell>
          <cell r="T3223">
            <v>0.77762149999999997</v>
          </cell>
          <cell r="U3223">
            <v>58.466939633440795</v>
          </cell>
          <cell r="V3223">
            <v>7.8930035412366317E-2</v>
          </cell>
          <cell r="AA3223">
            <v>66.121380000000002</v>
          </cell>
          <cell r="AB3223">
            <v>14.136240000000001</v>
          </cell>
          <cell r="AC3223">
            <v>0.67680289999999999</v>
          </cell>
          <cell r="AD3223">
            <v>113.70288719999999</v>
          </cell>
          <cell r="AE3223">
            <v>8.8566020000000005</v>
          </cell>
          <cell r="AF3223">
            <v>27.36645</v>
          </cell>
        </row>
        <row r="3224">
          <cell r="A3224" t="str">
            <v>SIS-A - BASE3. High Value</v>
          </cell>
          <cell r="B3224" t="str">
            <v>Gas</v>
          </cell>
          <cell r="C3224" t="str">
            <v>3. High Value</v>
          </cell>
          <cell r="D3224" t="str">
            <v>SIS-A - BASE</v>
          </cell>
          <cell r="E3224" t="str">
            <v>SOUTH SESULU</v>
          </cell>
          <cell r="F3224" t="str">
            <v>X1. Discovery under Evaluation</v>
          </cell>
          <cell r="G3224" t="str">
            <v>PT SAKA INDONESIA SESULU</v>
          </cell>
          <cell r="H3224">
            <v>332</v>
          </cell>
          <cell r="Q3224">
            <v>0.33064199999999999</v>
          </cell>
          <cell r="R3224">
            <v>325.2355</v>
          </cell>
          <cell r="S3224">
            <v>0.6991754</v>
          </cell>
          <cell r="T3224">
            <v>0.77762149999999997</v>
          </cell>
          <cell r="U3224">
            <v>58.466939633440795</v>
          </cell>
          <cell r="V3224">
            <v>7.8930035412366317E-2</v>
          </cell>
          <cell r="AA3224">
            <v>66.121380000000002</v>
          </cell>
          <cell r="AB3224">
            <v>14.136240000000001</v>
          </cell>
          <cell r="AC3224">
            <v>0.67680289999999999</v>
          </cell>
          <cell r="AD3224">
            <v>224.69856279999999</v>
          </cell>
          <cell r="AE3224">
            <v>8.8566020000000005</v>
          </cell>
          <cell r="AF3224">
            <v>27.36645</v>
          </cell>
        </row>
        <row r="3225">
          <cell r="A3225" t="str">
            <v>MAHA COMPLEX (MAIN) BASE1. Low Value</v>
          </cell>
          <cell r="B3225" t="str">
            <v>Gas</v>
          </cell>
          <cell r="C3225" t="str">
            <v>1. Low Value</v>
          </cell>
          <cell r="D3225" t="str">
            <v>MAHA COMPLEX (MAIN) BASE</v>
          </cell>
          <cell r="E3225" t="str">
            <v>WEST GANAL</v>
          </cell>
          <cell r="F3225" t="str">
            <v>X1. Discovery under Evaluation</v>
          </cell>
          <cell r="G3225" t="str">
            <v>ENI WEST GANAL LTD.</v>
          </cell>
          <cell r="H3225">
            <v>524</v>
          </cell>
          <cell r="Q3225">
            <v>0.24545210000000001</v>
          </cell>
          <cell r="R3225">
            <v>861.96479999999997</v>
          </cell>
          <cell r="S3225">
            <v>0.76728090000000004</v>
          </cell>
          <cell r="T3225">
            <v>0.65166800000000003</v>
          </cell>
          <cell r="U3225">
            <v>105.78816064295346</v>
          </cell>
          <cell r="V3225">
            <v>0.14281341418085133</v>
          </cell>
          <cell r="AA3225">
            <v>25.2332</v>
          </cell>
          <cell r="AB3225">
            <v>46.217390000000002</v>
          </cell>
          <cell r="AC3225">
            <v>0.7975911</v>
          </cell>
          <cell r="AD3225">
            <v>417.93773640000001</v>
          </cell>
          <cell r="AE3225">
            <v>4.174874</v>
          </cell>
          <cell r="AF3225">
            <v>350.7079</v>
          </cell>
        </row>
        <row r="3226">
          <cell r="A3226" t="str">
            <v>MAHA COMPLEX (MAIN) BASE2. Middle Value</v>
          </cell>
          <cell r="B3226" t="str">
            <v>Gas</v>
          </cell>
          <cell r="C3226" t="str">
            <v>2. Middle Value</v>
          </cell>
          <cell r="D3226" t="str">
            <v>MAHA COMPLEX (MAIN) BASE</v>
          </cell>
          <cell r="E3226" t="str">
            <v>WEST GANAL</v>
          </cell>
          <cell r="F3226" t="str">
            <v>X1. Discovery under Evaluation</v>
          </cell>
          <cell r="G3226" t="str">
            <v>ENI WEST GANAL LTD.</v>
          </cell>
          <cell r="H3226">
            <v>648</v>
          </cell>
          <cell r="Q3226">
            <v>0.24545210000000001</v>
          </cell>
          <cell r="R3226">
            <v>861.96479999999997</v>
          </cell>
          <cell r="S3226">
            <v>0.76728090000000004</v>
          </cell>
          <cell r="T3226">
            <v>0.65166800000000003</v>
          </cell>
          <cell r="U3226">
            <v>105.78816064295346</v>
          </cell>
          <cell r="V3226">
            <v>0.14281341418085133</v>
          </cell>
          <cell r="AA3226">
            <v>25.2332</v>
          </cell>
          <cell r="AB3226">
            <v>46.217390000000002</v>
          </cell>
          <cell r="AC3226">
            <v>0.7975911</v>
          </cell>
          <cell r="AD3226">
            <v>516.83903280000004</v>
          </cell>
          <cell r="AE3226">
            <v>4.174874</v>
          </cell>
          <cell r="AF3226">
            <v>350.7079</v>
          </cell>
        </row>
        <row r="3227">
          <cell r="A3227" t="str">
            <v>MAHA COMPLEX (MAIN) BASE3. High Value</v>
          </cell>
          <cell r="B3227" t="str">
            <v>Gas</v>
          </cell>
          <cell r="C3227" t="str">
            <v>3. High Value</v>
          </cell>
          <cell r="D3227" t="str">
            <v>MAHA COMPLEX (MAIN) BASE</v>
          </cell>
          <cell r="E3227" t="str">
            <v>WEST GANAL</v>
          </cell>
          <cell r="F3227" t="str">
            <v>X1. Discovery under Evaluation</v>
          </cell>
          <cell r="G3227" t="str">
            <v>ENI WEST GANAL LTD.</v>
          </cell>
          <cell r="H3227">
            <v>773</v>
          </cell>
          <cell r="Q3227">
            <v>0.24545210000000001</v>
          </cell>
          <cell r="R3227">
            <v>861.96479999999997</v>
          </cell>
          <cell r="S3227">
            <v>0.76728090000000004</v>
          </cell>
          <cell r="T3227">
            <v>0.65166800000000003</v>
          </cell>
          <cell r="U3227">
            <v>105.78816064295346</v>
          </cell>
          <cell r="V3227">
            <v>0.14281341418085133</v>
          </cell>
          <cell r="AA3227">
            <v>25.2332</v>
          </cell>
          <cell r="AB3227">
            <v>46.217390000000002</v>
          </cell>
          <cell r="AC3227">
            <v>0.7975911</v>
          </cell>
          <cell r="AD3227">
            <v>616.5379203</v>
          </cell>
          <cell r="AE3227">
            <v>4.174874</v>
          </cell>
          <cell r="AF3227">
            <v>350.7079</v>
          </cell>
        </row>
        <row r="3228">
          <cell r="A3228" t="str">
            <v>BELLA - BASE1. Low Value</v>
          </cell>
          <cell r="B3228" t="str">
            <v>Gas</v>
          </cell>
          <cell r="C3228" t="str">
            <v>1. Low Value</v>
          </cell>
          <cell r="D3228" t="str">
            <v>BELLA - BASE</v>
          </cell>
          <cell r="E3228" t="str">
            <v>SOUTH BENGARA II</v>
          </cell>
          <cell r="F3228" t="str">
            <v>X0. Development Pending</v>
          </cell>
          <cell r="G3228" t="str">
            <v>CAELUS ENERGY SOUTH BENGARA II PTE. LTD.</v>
          </cell>
          <cell r="H3228">
            <v>10</v>
          </cell>
          <cell r="Q3228">
            <v>0.27170240000000001</v>
          </cell>
          <cell r="R3228">
            <v>229.12129999999999</v>
          </cell>
          <cell r="S3228">
            <v>0.62022250000000001</v>
          </cell>
          <cell r="T3228">
            <v>0.86130700000000004</v>
          </cell>
          <cell r="U3228">
            <v>33.255572864245508</v>
          </cell>
          <cell r="V3228">
            <v>4.4894833905965333E-2</v>
          </cell>
          <cell r="AA3228">
            <v>23.873290000000001</v>
          </cell>
          <cell r="AB3228">
            <v>0.26654640000000002</v>
          </cell>
          <cell r="AC3228">
            <v>0.75101980000000002</v>
          </cell>
          <cell r="AD3228">
            <v>7.5101979999999999</v>
          </cell>
          <cell r="AE3228">
            <v>3.0082339999999999</v>
          </cell>
          <cell r="AF3228">
            <v>18.920940000000002</v>
          </cell>
        </row>
        <row r="3229">
          <cell r="A3229" t="str">
            <v>BELLA - BASE2. Middle Value</v>
          </cell>
          <cell r="B3229" t="str">
            <v>Gas</v>
          </cell>
          <cell r="C3229" t="str">
            <v>2. Middle Value</v>
          </cell>
          <cell r="D3229" t="str">
            <v>BELLA - BASE</v>
          </cell>
          <cell r="E3229" t="str">
            <v>SOUTH BENGARA II</v>
          </cell>
          <cell r="F3229" t="str">
            <v>X0. Development Pending</v>
          </cell>
          <cell r="G3229" t="str">
            <v>CAELUS ENERGY SOUTH BENGARA II PTE. LTD.</v>
          </cell>
          <cell r="H3229">
            <v>175</v>
          </cell>
          <cell r="Q3229">
            <v>0.27170240000000001</v>
          </cell>
          <cell r="R3229">
            <v>229.12129999999999</v>
          </cell>
          <cell r="S3229">
            <v>0.62022250000000001</v>
          </cell>
          <cell r="T3229">
            <v>0.86130700000000004</v>
          </cell>
          <cell r="U3229">
            <v>33.255572864245508</v>
          </cell>
          <cell r="V3229">
            <v>4.4894833905965333E-2</v>
          </cell>
          <cell r="AA3229">
            <v>23.873290000000001</v>
          </cell>
          <cell r="AB3229">
            <v>0.26654640000000002</v>
          </cell>
          <cell r="AC3229">
            <v>0.75101980000000002</v>
          </cell>
          <cell r="AD3229">
            <v>131.42846499999999</v>
          </cell>
          <cell r="AE3229">
            <v>3.0082339999999999</v>
          </cell>
          <cell r="AF3229">
            <v>18.920940000000002</v>
          </cell>
        </row>
        <row r="3230">
          <cell r="A3230" t="str">
            <v>BELLA - BASE3. High Value</v>
          </cell>
          <cell r="B3230" t="str">
            <v>Gas</v>
          </cell>
          <cell r="C3230" t="str">
            <v>3. High Value</v>
          </cell>
          <cell r="D3230" t="str">
            <v>BELLA - BASE</v>
          </cell>
          <cell r="E3230" t="str">
            <v>SOUTH BENGARA II</v>
          </cell>
          <cell r="F3230" t="str">
            <v>X0. Development Pending</v>
          </cell>
          <cell r="G3230" t="str">
            <v>CAELUS ENERGY SOUTH BENGARA II PTE. LTD.</v>
          </cell>
          <cell r="H3230">
            <v>278</v>
          </cell>
          <cell r="Q3230">
            <v>0.27170240000000001</v>
          </cell>
          <cell r="R3230">
            <v>229.12129999999999</v>
          </cell>
          <cell r="S3230">
            <v>0.62022250000000001</v>
          </cell>
          <cell r="T3230">
            <v>0.86130700000000004</v>
          </cell>
          <cell r="U3230">
            <v>33.255572864245508</v>
          </cell>
          <cell r="V3230">
            <v>4.4894833905965333E-2</v>
          </cell>
          <cell r="AA3230">
            <v>23.873290000000001</v>
          </cell>
          <cell r="AB3230">
            <v>0.26654640000000002</v>
          </cell>
          <cell r="AC3230">
            <v>0.75101980000000002</v>
          </cell>
          <cell r="AD3230">
            <v>208.7835044</v>
          </cell>
          <cell r="AE3230">
            <v>3.0082339999999999</v>
          </cell>
          <cell r="AF3230">
            <v>18.920940000000002</v>
          </cell>
        </row>
        <row r="3231">
          <cell r="A3231" t="str">
            <v>KARUNIA - PARIGI1. Low Value</v>
          </cell>
          <cell r="B3231" t="str">
            <v>Gas</v>
          </cell>
          <cell r="C3231" t="str">
            <v>1. Low Value</v>
          </cell>
          <cell r="D3231" t="str">
            <v>KARUNIA - PARIGI</v>
          </cell>
          <cell r="E3231" t="str">
            <v>ABAR</v>
          </cell>
          <cell r="F3231" t="str">
            <v>X1. Discovery under Evaluation</v>
          </cell>
          <cell r="G3231" t="str">
            <v>PT PERTAMINA HULU ENERGI ABAR</v>
          </cell>
          <cell r="H3231">
            <v>52.56</v>
          </cell>
          <cell r="Q3231">
            <v>0.30142580000000002</v>
          </cell>
          <cell r="R3231">
            <v>57.953090000000003</v>
          </cell>
          <cell r="S3231">
            <v>0.70339629999999997</v>
          </cell>
          <cell r="T3231">
            <v>0.84238550000000001</v>
          </cell>
          <cell r="U3231">
            <v>10.350658533515306</v>
          </cell>
          <cell r="V3231">
            <v>1.397333005137138E-2</v>
          </cell>
          <cell r="AA3231">
            <v>66.121380000000002</v>
          </cell>
          <cell r="AB3231">
            <v>14.136240000000001</v>
          </cell>
          <cell r="AC3231">
            <v>0.67680289999999999</v>
          </cell>
          <cell r="AD3231">
            <v>35.572760424000002</v>
          </cell>
          <cell r="AE3231">
            <v>22.427050000000001</v>
          </cell>
          <cell r="AF3231">
            <v>25.57563</v>
          </cell>
        </row>
        <row r="3232">
          <cell r="A3232" t="str">
            <v>KARUNIA - PARIGI2. Middle Value</v>
          </cell>
          <cell r="B3232" t="str">
            <v>Gas</v>
          </cell>
          <cell r="C3232" t="str">
            <v>2. Middle Value</v>
          </cell>
          <cell r="D3232" t="str">
            <v>KARUNIA - PARIGI</v>
          </cell>
          <cell r="E3232" t="str">
            <v>ABAR</v>
          </cell>
          <cell r="F3232" t="str">
            <v>X1. Discovery under Evaluation</v>
          </cell>
          <cell r="G3232" t="str">
            <v>PT PERTAMINA HULU ENERGI ABAR</v>
          </cell>
          <cell r="H3232">
            <v>106.63</v>
          </cell>
          <cell r="Q3232">
            <v>0.30142580000000002</v>
          </cell>
          <cell r="R3232">
            <v>57.953090000000003</v>
          </cell>
          <cell r="S3232">
            <v>0.70339629999999997</v>
          </cell>
          <cell r="T3232">
            <v>0.84238550000000001</v>
          </cell>
          <cell r="U3232">
            <v>10.350658533515306</v>
          </cell>
          <cell r="V3232">
            <v>1.397333005137138E-2</v>
          </cell>
          <cell r="AA3232">
            <v>66.121380000000002</v>
          </cell>
          <cell r="AB3232">
            <v>14.136240000000001</v>
          </cell>
          <cell r="AC3232">
            <v>0.67680289999999999</v>
          </cell>
          <cell r="AD3232">
            <v>72.167493226999994</v>
          </cell>
          <cell r="AE3232">
            <v>22.427050000000001</v>
          </cell>
          <cell r="AF3232">
            <v>25.57563</v>
          </cell>
        </row>
        <row r="3233">
          <cell r="A3233" t="str">
            <v>KARUNIA - PARIGI3. High Value</v>
          </cell>
          <cell r="B3233" t="str">
            <v>Gas</v>
          </cell>
          <cell r="C3233" t="str">
            <v>3. High Value</v>
          </cell>
          <cell r="D3233" t="str">
            <v>KARUNIA - PARIGI</v>
          </cell>
          <cell r="E3233" t="str">
            <v>ABAR</v>
          </cell>
          <cell r="F3233" t="str">
            <v>X1. Discovery under Evaluation</v>
          </cell>
          <cell r="G3233" t="str">
            <v>PT PERTAMINA HULU ENERGI ABAR</v>
          </cell>
          <cell r="H3233">
            <v>217.5</v>
          </cell>
          <cell r="Q3233">
            <v>0.30142580000000002</v>
          </cell>
          <cell r="R3233">
            <v>57.953090000000003</v>
          </cell>
          <cell r="S3233">
            <v>0.70339629999999997</v>
          </cell>
          <cell r="T3233">
            <v>0.84238550000000001</v>
          </cell>
          <cell r="U3233">
            <v>10.350658533515306</v>
          </cell>
          <cell r="V3233">
            <v>1.397333005137138E-2</v>
          </cell>
          <cell r="AA3233">
            <v>66.121380000000002</v>
          </cell>
          <cell r="AB3233">
            <v>14.136240000000001</v>
          </cell>
          <cell r="AC3233">
            <v>0.67680289999999999</v>
          </cell>
          <cell r="AD3233">
            <v>147.20463075000001</v>
          </cell>
          <cell r="AE3233">
            <v>22.427050000000001</v>
          </cell>
          <cell r="AF3233">
            <v>25.57563</v>
          </cell>
        </row>
        <row r="3234">
          <cell r="A3234" t="str">
            <v>KARUNIA - CISUBUH1. Low Value</v>
          </cell>
          <cell r="B3234" t="str">
            <v>Gas</v>
          </cell>
          <cell r="C3234" t="str">
            <v>1. Low Value</v>
          </cell>
          <cell r="D3234" t="str">
            <v>KARUNIA - CISUBUH</v>
          </cell>
          <cell r="E3234" t="str">
            <v>ABAR</v>
          </cell>
          <cell r="F3234" t="str">
            <v>X1. Discovery under Evaluation</v>
          </cell>
          <cell r="G3234" t="str">
            <v>PT PERTAMINA HULU ENERGI ABAR</v>
          </cell>
          <cell r="H3234">
            <v>52.56</v>
          </cell>
          <cell r="Q3234">
            <v>0.30142580000000002</v>
          </cell>
          <cell r="R3234">
            <v>57.953090000000003</v>
          </cell>
          <cell r="S3234">
            <v>0.70339629999999997</v>
          </cell>
          <cell r="T3234">
            <v>0.84238550000000001</v>
          </cell>
          <cell r="U3234">
            <v>10.350658533515306</v>
          </cell>
          <cell r="V3234">
            <v>1.397333005137138E-2</v>
          </cell>
          <cell r="AA3234">
            <v>66.121380000000002</v>
          </cell>
          <cell r="AB3234">
            <v>14.136240000000001</v>
          </cell>
          <cell r="AC3234">
            <v>0.67680289999999999</v>
          </cell>
          <cell r="AD3234">
            <v>35.572760424000002</v>
          </cell>
          <cell r="AE3234">
            <v>22.427050000000001</v>
          </cell>
          <cell r="AF3234">
            <v>25.57563</v>
          </cell>
        </row>
        <row r="3235">
          <cell r="A3235" t="str">
            <v>KARUNIA - CISUBUH2. Middle Value</v>
          </cell>
          <cell r="B3235" t="str">
            <v>Gas</v>
          </cell>
          <cell r="C3235" t="str">
            <v>2. Middle Value</v>
          </cell>
          <cell r="D3235" t="str">
            <v>KARUNIA - CISUBUH</v>
          </cell>
          <cell r="E3235" t="str">
            <v>ABAR</v>
          </cell>
          <cell r="F3235" t="str">
            <v>X1. Discovery under Evaluation</v>
          </cell>
          <cell r="G3235" t="str">
            <v>PT PERTAMINA HULU ENERGI ABAR</v>
          </cell>
          <cell r="H3235">
            <v>106.63</v>
          </cell>
          <cell r="Q3235">
            <v>0.30142580000000002</v>
          </cell>
          <cell r="R3235">
            <v>57.953090000000003</v>
          </cell>
          <cell r="S3235">
            <v>0.70339629999999997</v>
          </cell>
          <cell r="T3235">
            <v>0.84238550000000001</v>
          </cell>
          <cell r="U3235">
            <v>10.350658533515306</v>
          </cell>
          <cell r="V3235">
            <v>1.397333005137138E-2</v>
          </cell>
          <cell r="AA3235">
            <v>66.121380000000002</v>
          </cell>
          <cell r="AB3235">
            <v>14.136240000000001</v>
          </cell>
          <cell r="AC3235">
            <v>0.67680289999999999</v>
          </cell>
          <cell r="AD3235">
            <v>72.167493226999994</v>
          </cell>
          <cell r="AE3235">
            <v>22.427050000000001</v>
          </cell>
          <cell r="AF3235">
            <v>25.57563</v>
          </cell>
        </row>
        <row r="3236">
          <cell r="A3236" t="str">
            <v>KARUNIA - CISUBUH3. High Value</v>
          </cell>
          <cell r="B3236" t="str">
            <v>Gas</v>
          </cell>
          <cell r="C3236" t="str">
            <v>3. High Value</v>
          </cell>
          <cell r="D3236" t="str">
            <v>KARUNIA - CISUBUH</v>
          </cell>
          <cell r="E3236" t="str">
            <v>ABAR</v>
          </cell>
          <cell r="F3236" t="str">
            <v>X1. Discovery under Evaluation</v>
          </cell>
          <cell r="G3236" t="str">
            <v>PT PERTAMINA HULU ENERGI ABAR</v>
          </cell>
          <cell r="H3236">
            <v>217.5</v>
          </cell>
          <cell r="Q3236">
            <v>0.30142580000000002</v>
          </cell>
          <cell r="R3236">
            <v>57.953090000000003</v>
          </cell>
          <cell r="S3236">
            <v>0.70339629999999997</v>
          </cell>
          <cell r="T3236">
            <v>0.84238550000000001</v>
          </cell>
          <cell r="U3236">
            <v>10.350658533515306</v>
          </cell>
          <cell r="V3236">
            <v>1.397333005137138E-2</v>
          </cell>
          <cell r="AA3236">
            <v>66.121380000000002</v>
          </cell>
          <cell r="AB3236">
            <v>14.136240000000001</v>
          </cell>
          <cell r="AC3236">
            <v>0.67680289999999999</v>
          </cell>
          <cell r="AD3236">
            <v>147.20463075000001</v>
          </cell>
          <cell r="AE3236">
            <v>22.427050000000001</v>
          </cell>
          <cell r="AF3236">
            <v>25.57563</v>
          </cell>
        </row>
        <row r="3237">
          <cell r="A3237" t="str">
            <v>NORTH SELE BASE1. Low Value</v>
          </cell>
          <cell r="B3237" t="str">
            <v>Gas</v>
          </cell>
          <cell r="C3237" t="str">
            <v>1. Low Value</v>
          </cell>
          <cell r="D3237" t="str">
            <v>NORTH SELE BASE</v>
          </cell>
          <cell r="E3237" t="str">
            <v>SALAWATI</v>
          </cell>
          <cell r="F3237" t="str">
            <v>X0. Development Pending</v>
          </cell>
          <cell r="G3237" t="str">
            <v>PETROGAS (ISLAND) LTD.</v>
          </cell>
          <cell r="H3237">
            <v>162.80000000000001</v>
          </cell>
          <cell r="Q3237">
            <v>0.32183349999999999</v>
          </cell>
          <cell r="R3237">
            <v>160.48609999999999</v>
          </cell>
          <cell r="S3237">
            <v>0.6991754</v>
          </cell>
          <cell r="T3237">
            <v>0.77465340000000005</v>
          </cell>
          <cell r="U3237">
            <v>27.974494175961013</v>
          </cell>
          <cell r="V3237">
            <v>3.7765407763684838E-2</v>
          </cell>
          <cell r="W3237">
            <v>3.8088629803921568</v>
          </cell>
          <cell r="X3237">
            <v>3.7940657058915424</v>
          </cell>
          <cell r="Z3237">
            <v>4.1079032377921401</v>
          </cell>
          <cell r="AA3237">
            <v>30.62651</v>
          </cell>
          <cell r="AB3237">
            <v>32.691879999999998</v>
          </cell>
          <cell r="AC3237">
            <v>0.5723374</v>
          </cell>
          <cell r="AD3237">
            <v>93.176528720000007</v>
          </cell>
          <cell r="AE3237">
            <v>3.8060350000000001</v>
          </cell>
          <cell r="AF3237">
            <v>39.735860000000002</v>
          </cell>
        </row>
        <row r="3238">
          <cell r="A3238" t="str">
            <v>NORTH SELE BASE2. Middle Value</v>
          </cell>
          <cell r="B3238" t="str">
            <v>Gas</v>
          </cell>
          <cell r="C3238" t="str">
            <v>2. Middle Value</v>
          </cell>
          <cell r="D3238" t="str">
            <v>NORTH SELE BASE</v>
          </cell>
          <cell r="E3238" t="str">
            <v>SALAWATI</v>
          </cell>
          <cell r="F3238" t="str">
            <v>X0. Development Pending</v>
          </cell>
          <cell r="G3238" t="str">
            <v>PETROGAS (ISLAND) LTD.</v>
          </cell>
          <cell r="H3238">
            <v>162.80000000000001</v>
          </cell>
          <cell r="Q3238">
            <v>0.32183349999999999</v>
          </cell>
          <cell r="R3238">
            <v>160.48609999999999</v>
          </cell>
          <cell r="S3238">
            <v>0.6991754</v>
          </cell>
          <cell r="T3238">
            <v>0.77465340000000005</v>
          </cell>
          <cell r="U3238">
            <v>27.974494175961013</v>
          </cell>
          <cell r="V3238">
            <v>3.7765407763684838E-2</v>
          </cell>
          <cell r="W3238">
            <v>3.8088629803921568</v>
          </cell>
          <cell r="X3238">
            <v>3.7940657058915424</v>
          </cell>
          <cell r="Z3238">
            <v>4.1079032377921401</v>
          </cell>
          <cell r="AA3238">
            <v>30.62651</v>
          </cell>
          <cell r="AB3238">
            <v>32.691879999999998</v>
          </cell>
          <cell r="AC3238">
            <v>0.5723374</v>
          </cell>
          <cell r="AD3238">
            <v>93.176528720000007</v>
          </cell>
          <cell r="AE3238">
            <v>3.8060350000000001</v>
          </cell>
          <cell r="AF3238">
            <v>39.735860000000002</v>
          </cell>
        </row>
        <row r="3239">
          <cell r="A3239" t="str">
            <v>NORTH SELE BASE3. High Value</v>
          </cell>
          <cell r="B3239" t="str">
            <v>Gas</v>
          </cell>
          <cell r="C3239" t="str">
            <v>3. High Value</v>
          </cell>
          <cell r="D3239" t="str">
            <v>NORTH SELE BASE</v>
          </cell>
          <cell r="E3239" t="str">
            <v>SALAWATI</v>
          </cell>
          <cell r="F3239" t="str">
            <v>X0. Development Pending</v>
          </cell>
          <cell r="G3239" t="str">
            <v>PETROGAS (ISLAND) LTD.</v>
          </cell>
          <cell r="H3239">
            <v>162.80000000000001</v>
          </cell>
          <cell r="Q3239">
            <v>0.32183349999999999</v>
          </cell>
          <cell r="R3239">
            <v>160.48609999999999</v>
          </cell>
          <cell r="S3239">
            <v>0.6991754</v>
          </cell>
          <cell r="T3239">
            <v>0.77465340000000005</v>
          </cell>
          <cell r="U3239">
            <v>27.974494175961013</v>
          </cell>
          <cell r="V3239">
            <v>3.7765407763684838E-2</v>
          </cell>
          <cell r="W3239">
            <v>3.8088629803921568</v>
          </cell>
          <cell r="X3239">
            <v>3.7940657058915424</v>
          </cell>
          <cell r="Z3239">
            <v>4.1079032377921401</v>
          </cell>
          <cell r="AA3239">
            <v>30.62651</v>
          </cell>
          <cell r="AB3239">
            <v>32.691879999999998</v>
          </cell>
          <cell r="AC3239">
            <v>0.5723374</v>
          </cell>
          <cell r="AD3239">
            <v>93.176528720000007</v>
          </cell>
          <cell r="AE3239">
            <v>3.8060350000000001</v>
          </cell>
          <cell r="AF3239">
            <v>39.735860000000002</v>
          </cell>
        </row>
        <row r="3240">
          <cell r="A3240" t="str">
            <v>RAYEU C2 - BASE1. Low Value</v>
          </cell>
          <cell r="B3240" t="str">
            <v>Gas</v>
          </cell>
          <cell r="C3240" t="str">
            <v>1. Low Value</v>
          </cell>
          <cell r="D3240" t="str">
            <v>RAYEU C2 - BASE</v>
          </cell>
          <cell r="E3240" t="str">
            <v>NORTH SUMATRA AREA B</v>
          </cell>
          <cell r="F3240" t="str">
            <v>X1. Discovery under Evaluation</v>
          </cell>
          <cell r="G3240" t="str">
            <v>PT. Pertamina Hulu Energi (PHE) NSB</v>
          </cell>
          <cell r="H3240">
            <v>31.9</v>
          </cell>
          <cell r="Q3240">
            <v>0.29072819999999999</v>
          </cell>
          <cell r="R3240">
            <v>2487.279</v>
          </cell>
          <cell r="S3240">
            <v>0.66479710000000003</v>
          </cell>
          <cell r="T3240">
            <v>0.84501139999999997</v>
          </cell>
          <cell r="U3240">
            <v>406.22191287288911</v>
          </cell>
          <cell r="V3240">
            <v>0.54839726808614209</v>
          </cell>
          <cell r="AA3240">
            <v>59.594819999999999</v>
          </cell>
          <cell r="AB3240">
            <v>260.13040000000001</v>
          </cell>
          <cell r="AC3240">
            <v>0.67618780000000001</v>
          </cell>
          <cell r="AD3240">
            <v>21.57039082</v>
          </cell>
          <cell r="AE3240">
            <v>6.5732249999999999</v>
          </cell>
          <cell r="AF3240">
            <v>45.572240000000001</v>
          </cell>
        </row>
        <row r="3241">
          <cell r="A3241" t="str">
            <v>RAYEU C2 - BASE2. Middle Value</v>
          </cell>
          <cell r="B3241" t="str">
            <v>Gas</v>
          </cell>
          <cell r="C3241" t="str">
            <v>2. Middle Value</v>
          </cell>
          <cell r="D3241" t="str">
            <v>RAYEU C2 - BASE</v>
          </cell>
          <cell r="E3241" t="str">
            <v>NORTH SUMATRA AREA B</v>
          </cell>
          <cell r="F3241" t="str">
            <v>X1. Discovery under Evaluation</v>
          </cell>
          <cell r="G3241" t="str">
            <v>PT. Pertamina Hulu Energi (PHE) NSB</v>
          </cell>
          <cell r="H3241">
            <v>51</v>
          </cell>
          <cell r="Q3241">
            <v>0.29072819999999999</v>
          </cell>
          <cell r="R3241">
            <v>2487.279</v>
          </cell>
          <cell r="S3241">
            <v>0.66479710000000003</v>
          </cell>
          <cell r="T3241">
            <v>0.84501139999999997</v>
          </cell>
          <cell r="U3241">
            <v>406.22191287288911</v>
          </cell>
          <cell r="V3241">
            <v>0.54839726808614209</v>
          </cell>
          <cell r="AA3241">
            <v>59.594819999999999</v>
          </cell>
          <cell r="AB3241">
            <v>260.13040000000001</v>
          </cell>
          <cell r="AC3241">
            <v>0.67618780000000001</v>
          </cell>
          <cell r="AD3241">
            <v>34.485577800000002</v>
          </cell>
          <cell r="AE3241">
            <v>6.5732249999999999</v>
          </cell>
          <cell r="AF3241">
            <v>45.572240000000001</v>
          </cell>
        </row>
        <row r="3242">
          <cell r="A3242" t="str">
            <v>RAYEU C2 - BASE3. High Value</v>
          </cell>
          <cell r="B3242" t="str">
            <v>Gas</v>
          </cell>
          <cell r="C3242" t="str">
            <v>3. High Value</v>
          </cell>
          <cell r="D3242" t="str">
            <v>RAYEU C2 - BASE</v>
          </cell>
          <cell r="E3242" t="str">
            <v>NORTH SUMATRA AREA B</v>
          </cell>
          <cell r="F3242" t="str">
            <v>X1. Discovery under Evaluation</v>
          </cell>
          <cell r="G3242" t="str">
            <v>PT. Pertamina Hulu Energi (PHE) NSB</v>
          </cell>
          <cell r="H3242">
            <v>81.900000000000006</v>
          </cell>
          <cell r="Q3242">
            <v>0.29072819999999999</v>
          </cell>
          <cell r="R3242">
            <v>2487.279</v>
          </cell>
          <cell r="S3242">
            <v>0.66479710000000003</v>
          </cell>
          <cell r="T3242">
            <v>0.84501139999999997</v>
          </cell>
          <cell r="U3242">
            <v>406.22191287288911</v>
          </cell>
          <cell r="V3242">
            <v>0.54839726808614209</v>
          </cell>
          <cell r="AA3242">
            <v>59.594819999999999</v>
          </cell>
          <cell r="AB3242">
            <v>260.13040000000001</v>
          </cell>
          <cell r="AC3242">
            <v>0.67618780000000001</v>
          </cell>
          <cell r="AD3242">
            <v>55.379780820000008</v>
          </cell>
          <cell r="AE3242">
            <v>6.5732249999999999</v>
          </cell>
          <cell r="AF3242">
            <v>45.572240000000001</v>
          </cell>
        </row>
        <row r="3243">
          <cell r="A3243" t="str">
            <v>NORTH LHOK SUKON (NLS) A - BASE1. Low Value</v>
          </cell>
          <cell r="B3243" t="str">
            <v>Gas</v>
          </cell>
          <cell r="C3243" t="str">
            <v>1. Low Value</v>
          </cell>
          <cell r="D3243" t="str">
            <v>NORTH LHOK SUKON (NLS) A - BASE</v>
          </cell>
          <cell r="E3243" t="str">
            <v>NORTH SUMATRA AREA B</v>
          </cell>
          <cell r="F3243" t="str">
            <v>X1. Discovery under Evaluation</v>
          </cell>
          <cell r="G3243" t="str">
            <v>PT. Pertamina Hulu Energi (PHE) NSB</v>
          </cell>
          <cell r="H3243">
            <v>3.7</v>
          </cell>
          <cell r="Q3243">
            <v>0.32899899999999999</v>
          </cell>
          <cell r="R3243">
            <v>325.2355</v>
          </cell>
          <cell r="S3243">
            <v>0.6991754</v>
          </cell>
          <cell r="T3243">
            <v>0.77762149999999997</v>
          </cell>
          <cell r="U3243">
            <v>58.176410354590125</v>
          </cell>
          <cell r="V3243">
            <v>7.8537822541096119E-2</v>
          </cell>
          <cell r="AA3243">
            <v>48.401139999999998</v>
          </cell>
          <cell r="AB3243">
            <v>11.522869999999999</v>
          </cell>
          <cell r="AC3243">
            <v>0.60820929999999995</v>
          </cell>
          <cell r="AD3243">
            <v>2.25037441</v>
          </cell>
          <cell r="AE3243">
            <v>2.4530609999999999</v>
          </cell>
          <cell r="AF3243">
            <v>15.67032</v>
          </cell>
        </row>
        <row r="3244">
          <cell r="A3244" t="str">
            <v>NORTH LHOK SUKON (NLS) A - BASE2. Middle Value</v>
          </cell>
          <cell r="B3244" t="str">
            <v>Gas</v>
          </cell>
          <cell r="C3244" t="str">
            <v>2. Middle Value</v>
          </cell>
          <cell r="D3244" t="str">
            <v>NORTH LHOK SUKON (NLS) A - BASE</v>
          </cell>
          <cell r="E3244" t="str">
            <v>NORTH SUMATRA AREA B</v>
          </cell>
          <cell r="F3244" t="str">
            <v>X1. Discovery under Evaluation</v>
          </cell>
          <cell r="G3244" t="str">
            <v>PT. Pertamina Hulu Energi (PHE) NSB</v>
          </cell>
          <cell r="H3244">
            <v>6.4</v>
          </cell>
          <cell r="Q3244">
            <v>0.32899899999999999</v>
          </cell>
          <cell r="R3244">
            <v>325.2355</v>
          </cell>
          <cell r="S3244">
            <v>0.6991754</v>
          </cell>
          <cell r="T3244">
            <v>0.77762149999999997</v>
          </cell>
          <cell r="U3244">
            <v>58.176410354590125</v>
          </cell>
          <cell r="V3244">
            <v>7.8537822541096119E-2</v>
          </cell>
          <cell r="AA3244">
            <v>48.401139999999998</v>
          </cell>
          <cell r="AB3244">
            <v>11.522869999999999</v>
          </cell>
          <cell r="AC3244">
            <v>0.60820929999999995</v>
          </cell>
          <cell r="AD3244">
            <v>3.8925395199999997</v>
          </cell>
          <cell r="AE3244">
            <v>2.4530609999999999</v>
          </cell>
          <cell r="AF3244">
            <v>15.67032</v>
          </cell>
        </row>
        <row r="3245">
          <cell r="A3245" t="str">
            <v>NORTH LHOK SUKON (NLS) A - BASE3. High Value</v>
          </cell>
          <cell r="B3245" t="str">
            <v>Gas</v>
          </cell>
          <cell r="C3245" t="str">
            <v>3. High Value</v>
          </cell>
          <cell r="D3245" t="str">
            <v>NORTH LHOK SUKON (NLS) A - BASE</v>
          </cell>
          <cell r="E3245" t="str">
            <v>NORTH SUMATRA AREA B</v>
          </cell>
          <cell r="F3245" t="str">
            <v>X1. Discovery under Evaluation</v>
          </cell>
          <cell r="G3245" t="str">
            <v>PT. Pertamina Hulu Energi (PHE) NSB</v>
          </cell>
          <cell r="H3245">
            <v>10.8</v>
          </cell>
          <cell r="Q3245">
            <v>0.32899899999999999</v>
          </cell>
          <cell r="R3245">
            <v>325.2355</v>
          </cell>
          <cell r="S3245">
            <v>0.6991754</v>
          </cell>
          <cell r="T3245">
            <v>0.77762149999999997</v>
          </cell>
          <cell r="U3245">
            <v>58.176410354590125</v>
          </cell>
          <cell r="V3245">
            <v>7.8537822541096119E-2</v>
          </cell>
          <cell r="AA3245">
            <v>48.401139999999998</v>
          </cell>
          <cell r="AB3245">
            <v>11.522869999999999</v>
          </cell>
          <cell r="AC3245">
            <v>0.60820929999999995</v>
          </cell>
          <cell r="AD3245">
            <v>6.5686604399999995</v>
          </cell>
          <cell r="AE3245">
            <v>2.4530609999999999</v>
          </cell>
          <cell r="AF3245">
            <v>15.67032</v>
          </cell>
        </row>
        <row r="3246">
          <cell r="A3246" t="str">
            <v>CUNDA - BASE1. Low Value</v>
          </cell>
          <cell r="B3246" t="str">
            <v>Gas</v>
          </cell>
          <cell r="C3246" t="str">
            <v>1. Low Value</v>
          </cell>
          <cell r="D3246" t="str">
            <v>CUNDA - BASE</v>
          </cell>
          <cell r="E3246" t="str">
            <v>NORTH SUMATRA AREA B</v>
          </cell>
          <cell r="F3246" t="str">
            <v>X1. Discovery under Evaluation</v>
          </cell>
          <cell r="G3246" t="str">
            <v>PT. Pertamina Hulu Energi (PHE) NSB</v>
          </cell>
          <cell r="H3246">
            <v>45.4</v>
          </cell>
          <cell r="Q3246">
            <v>0.30472060000000001</v>
          </cell>
          <cell r="R3246">
            <v>155.36070000000001</v>
          </cell>
          <cell r="S3246">
            <v>0.71789860000000005</v>
          </cell>
          <cell r="T3246">
            <v>0.84238550000000001</v>
          </cell>
          <cell r="U3246">
            <v>28.629711603564346</v>
          </cell>
          <cell r="V3246">
            <v>3.8649947558101423E-2</v>
          </cell>
          <cell r="AA3246">
            <v>66.121380000000002</v>
          </cell>
          <cell r="AB3246">
            <v>20.682939999999999</v>
          </cell>
          <cell r="AC3246">
            <v>0.65028719999999995</v>
          </cell>
          <cell r="AD3246">
            <v>29.523038879999998</v>
          </cell>
          <cell r="AE3246">
            <v>22.427050000000001</v>
          </cell>
          <cell r="AF3246">
            <v>25.45975</v>
          </cell>
        </row>
        <row r="3247">
          <cell r="A3247" t="str">
            <v>CUNDA - BASE2. Middle Value</v>
          </cell>
          <cell r="B3247" t="str">
            <v>Gas</v>
          </cell>
          <cell r="C3247" t="str">
            <v>2. Middle Value</v>
          </cell>
          <cell r="D3247" t="str">
            <v>CUNDA - BASE</v>
          </cell>
          <cell r="E3247" t="str">
            <v>NORTH SUMATRA AREA B</v>
          </cell>
          <cell r="F3247" t="str">
            <v>X1. Discovery under Evaluation</v>
          </cell>
          <cell r="G3247" t="str">
            <v>PT. Pertamina Hulu Energi (PHE) NSB</v>
          </cell>
          <cell r="H3247">
            <v>106.2</v>
          </cell>
          <cell r="Q3247">
            <v>0.30472060000000001</v>
          </cell>
          <cell r="R3247">
            <v>155.36070000000001</v>
          </cell>
          <cell r="S3247">
            <v>0.71789860000000005</v>
          </cell>
          <cell r="T3247">
            <v>0.84238550000000001</v>
          </cell>
          <cell r="U3247">
            <v>28.629711603564346</v>
          </cell>
          <cell r="V3247">
            <v>3.8649947558101423E-2</v>
          </cell>
          <cell r="AA3247">
            <v>66.121380000000002</v>
          </cell>
          <cell r="AB3247">
            <v>20.682939999999999</v>
          </cell>
          <cell r="AC3247">
            <v>0.65028719999999995</v>
          </cell>
          <cell r="AD3247">
            <v>69.060500640000001</v>
          </cell>
          <cell r="AE3247">
            <v>22.427050000000001</v>
          </cell>
          <cell r="AF3247">
            <v>25.45975</v>
          </cell>
        </row>
        <row r="3248">
          <cell r="A3248" t="str">
            <v>CUNDA - BASE3. High Value</v>
          </cell>
          <cell r="B3248" t="str">
            <v>Gas</v>
          </cell>
          <cell r="C3248" t="str">
            <v>3. High Value</v>
          </cell>
          <cell r="D3248" t="str">
            <v>CUNDA - BASE</v>
          </cell>
          <cell r="E3248" t="str">
            <v>NORTH SUMATRA AREA B</v>
          </cell>
          <cell r="F3248" t="str">
            <v>X1. Discovery under Evaluation</v>
          </cell>
          <cell r="G3248" t="str">
            <v>PT. Pertamina Hulu Energi (PHE) NSB</v>
          </cell>
          <cell r="H3248">
            <v>229.9</v>
          </cell>
          <cell r="Q3248">
            <v>0.30472060000000001</v>
          </cell>
          <cell r="R3248">
            <v>155.36070000000001</v>
          </cell>
          <cell r="S3248">
            <v>0.71789860000000005</v>
          </cell>
          <cell r="T3248">
            <v>0.84238550000000001</v>
          </cell>
          <cell r="U3248">
            <v>28.629711603564346</v>
          </cell>
          <cell r="V3248">
            <v>3.8649947558101423E-2</v>
          </cell>
          <cell r="AA3248">
            <v>66.121380000000002</v>
          </cell>
          <cell r="AB3248">
            <v>20.682939999999999</v>
          </cell>
          <cell r="AC3248">
            <v>0.65028719999999995</v>
          </cell>
          <cell r="AD3248">
            <v>149.50102727999999</v>
          </cell>
          <cell r="AE3248">
            <v>22.427050000000001</v>
          </cell>
          <cell r="AF3248">
            <v>25.45975</v>
          </cell>
        </row>
        <row r="3249">
          <cell r="A3249" t="str">
            <v>RAYEU C1 - BASE1. Low Value</v>
          </cell>
          <cell r="B3249" t="str">
            <v>Gas</v>
          </cell>
          <cell r="C3249" t="str">
            <v>1. Low Value</v>
          </cell>
          <cell r="D3249" t="str">
            <v>RAYEU C1 - BASE</v>
          </cell>
          <cell r="E3249" t="str">
            <v>NORTH SUMATRA AREA B</v>
          </cell>
          <cell r="F3249" t="str">
            <v>X1. Discovery under Evaluation</v>
          </cell>
          <cell r="G3249" t="str">
            <v>PT. Pertamina Hulu Energi (PHE) NSB</v>
          </cell>
          <cell r="H3249">
            <v>134.19999999999999</v>
          </cell>
          <cell r="Q3249">
            <v>0.30081210000000003</v>
          </cell>
          <cell r="R3249">
            <v>57.953090000000003</v>
          </cell>
          <cell r="S3249">
            <v>0.70339629999999997</v>
          </cell>
          <cell r="T3249">
            <v>0.84238550000000001</v>
          </cell>
          <cell r="U3249">
            <v>10.329584693313112</v>
          </cell>
          <cell r="V3249">
            <v>1.3944880487158475E-2</v>
          </cell>
          <cell r="AA3249">
            <v>30.62651</v>
          </cell>
          <cell r="AB3249">
            <v>39.435699999999997</v>
          </cell>
          <cell r="AC3249">
            <v>0.7336473</v>
          </cell>
          <cell r="AD3249">
            <v>98.455467659999996</v>
          </cell>
          <cell r="AE3249">
            <v>7.8048929999999999</v>
          </cell>
          <cell r="AF3249">
            <v>19.05331</v>
          </cell>
        </row>
        <row r="3250">
          <cell r="A3250" t="str">
            <v>RAYEU C1 - BASE2. Middle Value</v>
          </cell>
          <cell r="B3250" t="str">
            <v>Gas</v>
          </cell>
          <cell r="C3250" t="str">
            <v>2. Middle Value</v>
          </cell>
          <cell r="D3250" t="str">
            <v>RAYEU C1 - BASE</v>
          </cell>
          <cell r="E3250" t="str">
            <v>NORTH SUMATRA AREA B</v>
          </cell>
          <cell r="F3250" t="str">
            <v>X1. Discovery under Evaluation</v>
          </cell>
          <cell r="G3250" t="str">
            <v>PT. Pertamina Hulu Energi (PHE) NSB</v>
          </cell>
          <cell r="H3250">
            <v>213.3</v>
          </cell>
          <cell r="Q3250">
            <v>0.30081210000000003</v>
          </cell>
          <cell r="R3250">
            <v>57.953090000000003</v>
          </cell>
          <cell r="S3250">
            <v>0.70339629999999997</v>
          </cell>
          <cell r="T3250">
            <v>0.84238550000000001</v>
          </cell>
          <cell r="U3250">
            <v>10.329584693313112</v>
          </cell>
          <cell r="V3250">
            <v>1.3944880487158475E-2</v>
          </cell>
          <cell r="AA3250">
            <v>30.62651</v>
          </cell>
          <cell r="AB3250">
            <v>39.435699999999997</v>
          </cell>
          <cell r="AC3250">
            <v>0.7336473</v>
          </cell>
          <cell r="AD3250">
            <v>156.48696909</v>
          </cell>
          <cell r="AE3250">
            <v>7.8048929999999999</v>
          </cell>
          <cell r="AF3250">
            <v>19.05331</v>
          </cell>
        </row>
        <row r="3251">
          <cell r="A3251" t="str">
            <v>RAYEU C1 - BASE3. High Value</v>
          </cell>
          <cell r="B3251" t="str">
            <v>Gas</v>
          </cell>
          <cell r="C3251" t="str">
            <v>3. High Value</v>
          </cell>
          <cell r="D3251" t="str">
            <v>RAYEU C1 - BASE</v>
          </cell>
          <cell r="E3251" t="str">
            <v>NORTH SUMATRA AREA B</v>
          </cell>
          <cell r="F3251" t="str">
            <v>X1. Discovery under Evaluation</v>
          </cell>
          <cell r="G3251" t="str">
            <v>PT. Pertamina Hulu Energi (PHE) NSB</v>
          </cell>
          <cell r="H3251">
            <v>333.6</v>
          </cell>
          <cell r="Q3251">
            <v>0.30081210000000003</v>
          </cell>
          <cell r="R3251">
            <v>57.953090000000003</v>
          </cell>
          <cell r="S3251">
            <v>0.70339629999999997</v>
          </cell>
          <cell r="T3251">
            <v>0.84238550000000001</v>
          </cell>
          <cell r="U3251">
            <v>10.329584693313112</v>
          </cell>
          <cell r="V3251">
            <v>1.3944880487158475E-2</v>
          </cell>
          <cell r="AA3251">
            <v>30.62651</v>
          </cell>
          <cell r="AB3251">
            <v>39.435699999999997</v>
          </cell>
          <cell r="AC3251">
            <v>0.7336473</v>
          </cell>
          <cell r="AD3251">
            <v>244.74473928</v>
          </cell>
          <cell r="AE3251">
            <v>7.8048929999999999</v>
          </cell>
          <cell r="AF3251">
            <v>19.05331</v>
          </cell>
        </row>
        <row r="3252">
          <cell r="A3252" t="str">
            <v>WALANGA BASE1. Low Value</v>
          </cell>
          <cell r="B3252" t="str">
            <v>Gas</v>
          </cell>
          <cell r="C3252" t="str">
            <v>1. Low Value</v>
          </cell>
          <cell r="D3252" t="str">
            <v>WALANGA BASE</v>
          </cell>
          <cell r="E3252" t="str">
            <v>SENGKANG</v>
          </cell>
          <cell r="F3252" t="str">
            <v>E3. Justified for Development</v>
          </cell>
          <cell r="G3252" t="str">
            <v>ENERGY EQUITY EPIC (SENGKANG) PTY. LTD.</v>
          </cell>
          <cell r="H3252">
            <v>125.01</v>
          </cell>
          <cell r="Q3252">
            <v>0.3170907</v>
          </cell>
          <cell r="R3252">
            <v>160.48609999999999</v>
          </cell>
          <cell r="S3252">
            <v>0.66660920000000001</v>
          </cell>
          <cell r="T3252">
            <v>0.84944779999999998</v>
          </cell>
          <cell r="U3252">
            <v>28.815683612918139</v>
          </cell>
          <cell r="V3252">
            <v>3.890100871122544E-2</v>
          </cell>
          <cell r="W3252">
            <v>22.708974953846152</v>
          </cell>
          <cell r="AA3252">
            <v>50.032330000000002</v>
          </cell>
          <cell r="AB3252">
            <v>38.08381</v>
          </cell>
          <cell r="AC3252">
            <v>0.75407179999999996</v>
          </cell>
          <cell r="AD3252">
            <v>94.266515717999994</v>
          </cell>
          <cell r="AE3252">
            <v>22.711790000000001</v>
          </cell>
          <cell r="AF3252">
            <v>14.709860000000001</v>
          </cell>
        </row>
        <row r="3253">
          <cell r="A3253" t="str">
            <v>WALANGA BASE2. Middle Value</v>
          </cell>
          <cell r="B3253" t="str">
            <v>Gas</v>
          </cell>
          <cell r="C3253" t="str">
            <v>2. Middle Value</v>
          </cell>
          <cell r="D3253" t="str">
            <v>WALANGA BASE</v>
          </cell>
          <cell r="E3253" t="str">
            <v>SENGKANG</v>
          </cell>
          <cell r="F3253" t="str">
            <v>E3. Justified for Development</v>
          </cell>
          <cell r="G3253" t="str">
            <v>ENERGY EQUITY EPIC (SENGKANG) PTY. LTD.</v>
          </cell>
          <cell r="H3253">
            <v>138.9</v>
          </cell>
          <cell r="Q3253">
            <v>0.3170907</v>
          </cell>
          <cell r="R3253">
            <v>160.48609999999999</v>
          </cell>
          <cell r="S3253">
            <v>0.66660920000000001</v>
          </cell>
          <cell r="T3253">
            <v>0.84944779999999998</v>
          </cell>
          <cell r="U3253">
            <v>28.815683612918139</v>
          </cell>
          <cell r="V3253">
            <v>3.890100871122544E-2</v>
          </cell>
          <cell r="W3253">
            <v>22.708974953846152</v>
          </cell>
          <cell r="AA3253">
            <v>50.032330000000002</v>
          </cell>
          <cell r="AB3253">
            <v>38.08381</v>
          </cell>
          <cell r="AC3253">
            <v>0.75407179999999996</v>
          </cell>
          <cell r="AD3253">
            <v>104.74057302</v>
          </cell>
          <cell r="AE3253">
            <v>22.711790000000001</v>
          </cell>
          <cell r="AF3253">
            <v>14.709860000000001</v>
          </cell>
        </row>
        <row r="3254">
          <cell r="A3254" t="str">
            <v>WALANGA BASE3. High Value</v>
          </cell>
          <cell r="B3254" t="str">
            <v>Gas</v>
          </cell>
          <cell r="C3254" t="str">
            <v>3. High Value</v>
          </cell>
          <cell r="D3254" t="str">
            <v>WALANGA BASE</v>
          </cell>
          <cell r="E3254" t="str">
            <v>SENGKANG</v>
          </cell>
          <cell r="F3254" t="str">
            <v>E3. Justified for Development</v>
          </cell>
          <cell r="G3254" t="str">
            <v>ENERGY EQUITY EPIC (SENGKANG) PTY. LTD.</v>
          </cell>
          <cell r="H3254">
            <v>152.79</v>
          </cell>
          <cell r="Q3254">
            <v>0.3170907</v>
          </cell>
          <cell r="R3254">
            <v>160.48609999999999</v>
          </cell>
          <cell r="S3254">
            <v>0.66660920000000001</v>
          </cell>
          <cell r="T3254">
            <v>0.84944779999999998</v>
          </cell>
          <cell r="U3254">
            <v>28.815683612918139</v>
          </cell>
          <cell r="V3254">
            <v>3.890100871122544E-2</v>
          </cell>
          <cell r="W3254">
            <v>22.708974953846152</v>
          </cell>
          <cell r="AA3254">
            <v>50.032330000000002</v>
          </cell>
          <cell r="AB3254">
            <v>38.08381</v>
          </cell>
          <cell r="AC3254">
            <v>0.75407179999999996</v>
          </cell>
          <cell r="AD3254">
            <v>115.21463032199999</v>
          </cell>
          <cell r="AE3254">
            <v>22.711790000000001</v>
          </cell>
          <cell r="AF3254">
            <v>14.709860000000001</v>
          </cell>
        </row>
        <row r="3255">
          <cell r="A3255" t="str">
            <v>BEDUG KB25/KB50 - BASE1. Low Value</v>
          </cell>
          <cell r="B3255" t="str">
            <v>Gas</v>
          </cell>
          <cell r="C3255" t="str">
            <v>1. Low Value</v>
          </cell>
          <cell r="D3255" t="str">
            <v>BEDUG KB25/KB50 - BASE</v>
          </cell>
          <cell r="E3255" t="str">
            <v>BONTANG</v>
          </cell>
          <cell r="F3255" t="str">
            <v>E5. Development Unclarified</v>
          </cell>
          <cell r="H3255">
            <v>1.8</v>
          </cell>
          <cell r="Q3255">
            <v>0.32899899999999999</v>
          </cell>
          <cell r="R3255">
            <v>325.2355</v>
          </cell>
          <cell r="S3255">
            <v>0.6991754</v>
          </cell>
          <cell r="T3255">
            <v>0.77762149999999997</v>
          </cell>
          <cell r="U3255">
            <v>58.176410354590125</v>
          </cell>
          <cell r="V3255">
            <v>7.8537822541096119E-2</v>
          </cell>
          <cell r="W3255">
            <v>2.4585058867924534</v>
          </cell>
          <cell r="AA3255">
            <v>45.274540000000002</v>
          </cell>
          <cell r="AB3255">
            <v>14.437569999999999</v>
          </cell>
          <cell r="AC3255">
            <v>0.63020799999999999</v>
          </cell>
          <cell r="AD3255">
            <v>1.1343744</v>
          </cell>
          <cell r="AE3255">
            <v>2.4530609999999999</v>
          </cell>
          <cell r="AF3255">
            <v>14.34896</v>
          </cell>
        </row>
        <row r="3256">
          <cell r="A3256" t="str">
            <v>BEDUG KB25/KB50 - BASE2. Middle Value</v>
          </cell>
          <cell r="B3256" t="str">
            <v>Gas</v>
          </cell>
          <cell r="C3256" t="str">
            <v>2. Middle Value</v>
          </cell>
          <cell r="D3256" t="str">
            <v>BEDUG KB25/KB50 - BASE</v>
          </cell>
          <cell r="E3256" t="str">
            <v>BONTANG</v>
          </cell>
          <cell r="F3256" t="str">
            <v>E5. Development Unclarified</v>
          </cell>
          <cell r="H3256">
            <v>6.32</v>
          </cell>
          <cell r="Q3256">
            <v>0.32899899999999999</v>
          </cell>
          <cell r="R3256">
            <v>325.2355</v>
          </cell>
          <cell r="S3256">
            <v>0.6991754</v>
          </cell>
          <cell r="T3256">
            <v>0.77762149999999997</v>
          </cell>
          <cell r="U3256">
            <v>58.176410354590125</v>
          </cell>
          <cell r="V3256">
            <v>7.8537822541096119E-2</v>
          </cell>
          <cell r="W3256">
            <v>2.4585058867924534</v>
          </cell>
          <cell r="AA3256">
            <v>45.274540000000002</v>
          </cell>
          <cell r="AB3256">
            <v>14.437569999999999</v>
          </cell>
          <cell r="AC3256">
            <v>0.63020799999999999</v>
          </cell>
          <cell r="AD3256">
            <v>3.9829145600000002</v>
          </cell>
          <cell r="AE3256">
            <v>2.4530609999999999</v>
          </cell>
          <cell r="AF3256">
            <v>14.34896</v>
          </cell>
        </row>
        <row r="3257">
          <cell r="A3257" t="str">
            <v>BEDUG KB25/KB50 - BASE3. High Value</v>
          </cell>
          <cell r="B3257" t="str">
            <v>Gas</v>
          </cell>
          <cell r="C3257" t="str">
            <v>3. High Value</v>
          </cell>
          <cell r="D3257" t="str">
            <v>BEDUG KB25/KB50 - BASE</v>
          </cell>
          <cell r="E3257" t="str">
            <v>BONTANG</v>
          </cell>
          <cell r="F3257" t="str">
            <v>E5. Development Unclarified</v>
          </cell>
          <cell r="H3257">
            <v>12.31</v>
          </cell>
          <cell r="Q3257">
            <v>0.32899899999999999</v>
          </cell>
          <cell r="R3257">
            <v>325.2355</v>
          </cell>
          <cell r="S3257">
            <v>0.6991754</v>
          </cell>
          <cell r="T3257">
            <v>0.77762149999999997</v>
          </cell>
          <cell r="U3257">
            <v>58.176410354590125</v>
          </cell>
          <cell r="V3257">
            <v>7.8537822541096119E-2</v>
          </cell>
          <cell r="W3257">
            <v>2.4585058867924534</v>
          </cell>
          <cell r="AA3257">
            <v>45.274540000000002</v>
          </cell>
          <cell r="AB3257">
            <v>14.437569999999999</v>
          </cell>
          <cell r="AC3257">
            <v>0.63020799999999999</v>
          </cell>
          <cell r="AD3257">
            <v>7.7578604800000006</v>
          </cell>
          <cell r="AE3257">
            <v>2.4530609999999999</v>
          </cell>
          <cell r="AF3257">
            <v>14.34896</v>
          </cell>
        </row>
        <row r="3258">
          <cell r="A3258" t="str">
            <v>SOUTH KECAPI KB45 - BASE1. Low Value</v>
          </cell>
          <cell r="B3258" t="str">
            <v>Oil-Gas</v>
          </cell>
          <cell r="C3258" t="str">
            <v>1. Low Value</v>
          </cell>
          <cell r="D3258" t="str">
            <v>SOUTH KECAPI KB45 - BASE</v>
          </cell>
          <cell r="E3258" t="str">
            <v>BONTANG</v>
          </cell>
          <cell r="F3258" t="str">
            <v>E5. Development Unclarified</v>
          </cell>
          <cell r="H3258">
            <v>6.72</v>
          </cell>
          <cell r="Q3258">
            <v>0.35087010000000002</v>
          </cell>
          <cell r="R3258">
            <v>1985.5619999999999</v>
          </cell>
          <cell r="S3258">
            <v>0.62785630000000003</v>
          </cell>
          <cell r="T3258">
            <v>0.77466740000000001</v>
          </cell>
          <cell r="U3258">
            <v>338.84833015784375</v>
          </cell>
          <cell r="V3258">
            <v>0.45744331525576432</v>
          </cell>
          <cell r="W3258">
            <v>2.4585058867924534</v>
          </cell>
          <cell r="AA3258">
            <v>12.9916</v>
          </cell>
          <cell r="AB3258">
            <v>5.6197499999999998</v>
          </cell>
          <cell r="AC3258">
            <v>0.47851320000000003</v>
          </cell>
          <cell r="AD3258">
            <v>3.2156087040000001</v>
          </cell>
          <cell r="AE3258">
            <v>0.49858400000000003</v>
          </cell>
          <cell r="AF3258">
            <v>37.155189999999997</v>
          </cell>
        </row>
        <row r="3259">
          <cell r="A3259" t="str">
            <v>SOUTH KECAPI KB45 - BASE2. Middle Value</v>
          </cell>
          <cell r="B3259" t="str">
            <v>Oil-Gas</v>
          </cell>
          <cell r="C3259" t="str">
            <v>2. Middle Value</v>
          </cell>
          <cell r="D3259" t="str">
            <v>SOUTH KECAPI KB45 - BASE</v>
          </cell>
          <cell r="E3259" t="str">
            <v>BONTANG</v>
          </cell>
          <cell r="F3259" t="str">
            <v>E5. Development Unclarified</v>
          </cell>
          <cell r="H3259">
            <v>16.98</v>
          </cell>
          <cell r="Q3259">
            <v>0.35087010000000002</v>
          </cell>
          <cell r="R3259">
            <v>1985.5619999999999</v>
          </cell>
          <cell r="S3259">
            <v>0.62785630000000003</v>
          </cell>
          <cell r="T3259">
            <v>0.77466740000000001</v>
          </cell>
          <cell r="U3259">
            <v>338.84833015784375</v>
          </cell>
          <cell r="V3259">
            <v>0.45744331525576432</v>
          </cell>
          <cell r="W3259">
            <v>2.4585058867924534</v>
          </cell>
          <cell r="AA3259">
            <v>12.9916</v>
          </cell>
          <cell r="AB3259">
            <v>5.6197499999999998</v>
          </cell>
          <cell r="AC3259">
            <v>0.47851320000000003</v>
          </cell>
          <cell r="AD3259">
            <v>8.1251541360000008</v>
          </cell>
          <cell r="AE3259">
            <v>0.49858400000000003</v>
          </cell>
          <cell r="AF3259">
            <v>37.155189999999997</v>
          </cell>
        </row>
        <row r="3260">
          <cell r="A3260" t="str">
            <v>SOUTH KECAPI KB45 - BASE3. High Value</v>
          </cell>
          <cell r="B3260" t="str">
            <v>Oil-Gas</v>
          </cell>
          <cell r="C3260" t="str">
            <v>3. High Value</v>
          </cell>
          <cell r="D3260" t="str">
            <v>SOUTH KECAPI KB45 - BASE</v>
          </cell>
          <cell r="E3260" t="str">
            <v>BONTANG</v>
          </cell>
          <cell r="F3260" t="str">
            <v>E5. Development Unclarified</v>
          </cell>
          <cell r="H3260">
            <v>31.96</v>
          </cell>
          <cell r="Q3260">
            <v>0.35087010000000002</v>
          </cell>
          <cell r="R3260">
            <v>1985.5619999999999</v>
          </cell>
          <cell r="S3260">
            <v>0.62785630000000003</v>
          </cell>
          <cell r="T3260">
            <v>0.77466740000000001</v>
          </cell>
          <cell r="U3260">
            <v>338.84833015784375</v>
          </cell>
          <cell r="V3260">
            <v>0.45744331525576432</v>
          </cell>
          <cell r="W3260">
            <v>2.4585058867924534</v>
          </cell>
          <cell r="AA3260">
            <v>12.9916</v>
          </cell>
          <cell r="AB3260">
            <v>5.6197499999999998</v>
          </cell>
          <cell r="AC3260">
            <v>0.47851320000000003</v>
          </cell>
          <cell r="AD3260">
            <v>15.293281872000001</v>
          </cell>
          <cell r="AE3260">
            <v>0.49858400000000003</v>
          </cell>
          <cell r="AF3260">
            <v>37.155189999999997</v>
          </cell>
        </row>
        <row r="3261">
          <cell r="A3261" t="str">
            <v>SOUTH KECAPI KB18/KB20 - BASE1. Low Value</v>
          </cell>
          <cell r="B3261" t="str">
            <v>Oil-Gas</v>
          </cell>
          <cell r="C3261" t="str">
            <v>1. Low Value</v>
          </cell>
          <cell r="D3261" t="str">
            <v>SOUTH KECAPI KB18/KB20 - BASE</v>
          </cell>
          <cell r="E3261" t="str">
            <v>BONTANG</v>
          </cell>
          <cell r="F3261" t="str">
            <v>E5. Development Unclarified</v>
          </cell>
          <cell r="H3261">
            <v>6.72</v>
          </cell>
          <cell r="Q3261">
            <v>0.35087010000000002</v>
          </cell>
          <cell r="R3261">
            <v>1985.5619999999999</v>
          </cell>
          <cell r="S3261">
            <v>0.62785630000000003</v>
          </cell>
          <cell r="T3261">
            <v>0.77466740000000001</v>
          </cell>
          <cell r="U3261">
            <v>338.84833015784375</v>
          </cell>
          <cell r="V3261">
            <v>0.45744331525576432</v>
          </cell>
          <cell r="W3261">
            <v>2.4585058867924534</v>
          </cell>
          <cell r="AA3261">
            <v>12.9916</v>
          </cell>
          <cell r="AB3261">
            <v>5.6197499999999998</v>
          </cell>
          <cell r="AC3261">
            <v>0.47851320000000003</v>
          </cell>
          <cell r="AD3261">
            <v>3.2156087040000001</v>
          </cell>
          <cell r="AE3261">
            <v>0.49858400000000003</v>
          </cell>
          <cell r="AF3261">
            <v>37.155189999999997</v>
          </cell>
        </row>
        <row r="3262">
          <cell r="A3262" t="str">
            <v>SOUTH KECAPI KB18/KB20 - BASE2. Middle Value</v>
          </cell>
          <cell r="B3262" t="str">
            <v>Oil-Gas</v>
          </cell>
          <cell r="C3262" t="str">
            <v>2. Middle Value</v>
          </cell>
          <cell r="D3262" t="str">
            <v>SOUTH KECAPI KB18/KB20 - BASE</v>
          </cell>
          <cell r="E3262" t="str">
            <v>BONTANG</v>
          </cell>
          <cell r="F3262" t="str">
            <v>E5. Development Unclarified</v>
          </cell>
          <cell r="H3262">
            <v>16.98</v>
          </cell>
          <cell r="Q3262">
            <v>0.35087010000000002</v>
          </cell>
          <cell r="R3262">
            <v>1985.5619999999999</v>
          </cell>
          <cell r="S3262">
            <v>0.62785630000000003</v>
          </cell>
          <cell r="T3262">
            <v>0.77466740000000001</v>
          </cell>
          <cell r="U3262">
            <v>338.84833015784375</v>
          </cell>
          <cell r="V3262">
            <v>0.45744331525576432</v>
          </cell>
          <cell r="W3262">
            <v>2.4585058867924534</v>
          </cell>
          <cell r="AA3262">
            <v>12.9916</v>
          </cell>
          <cell r="AB3262">
            <v>5.6197499999999998</v>
          </cell>
          <cell r="AC3262">
            <v>0.47851320000000003</v>
          </cell>
          <cell r="AD3262">
            <v>8.1251541360000008</v>
          </cell>
          <cell r="AE3262">
            <v>0.49858400000000003</v>
          </cell>
          <cell r="AF3262">
            <v>37.155189999999997</v>
          </cell>
        </row>
        <row r="3263">
          <cell r="A3263" t="str">
            <v>SOUTH KECAPI KB18/KB20 - BASE3. High Value</v>
          </cell>
          <cell r="B3263" t="str">
            <v>Oil-Gas</v>
          </cell>
          <cell r="C3263" t="str">
            <v>3. High Value</v>
          </cell>
          <cell r="D3263" t="str">
            <v>SOUTH KECAPI KB18/KB20 - BASE</v>
          </cell>
          <cell r="E3263" t="str">
            <v>BONTANG</v>
          </cell>
          <cell r="F3263" t="str">
            <v>E5. Development Unclarified</v>
          </cell>
          <cell r="H3263">
            <v>31.96</v>
          </cell>
          <cell r="Q3263">
            <v>0.35087010000000002</v>
          </cell>
          <cell r="R3263">
            <v>1985.5619999999999</v>
          </cell>
          <cell r="S3263">
            <v>0.62785630000000003</v>
          </cell>
          <cell r="T3263">
            <v>0.77466740000000001</v>
          </cell>
          <cell r="U3263">
            <v>338.84833015784375</v>
          </cell>
          <cell r="V3263">
            <v>0.45744331525576432</v>
          </cell>
          <cell r="W3263">
            <v>2.4585058867924534</v>
          </cell>
          <cell r="AA3263">
            <v>12.9916</v>
          </cell>
          <cell r="AB3263">
            <v>5.6197499999999998</v>
          </cell>
          <cell r="AC3263">
            <v>0.47851320000000003</v>
          </cell>
          <cell r="AD3263">
            <v>15.293281872000001</v>
          </cell>
          <cell r="AE3263">
            <v>0.49858400000000003</v>
          </cell>
          <cell r="AF3263">
            <v>37.155189999999997</v>
          </cell>
        </row>
        <row r="3264">
          <cell r="A3264" t="str">
            <v>ANGKLUNG KB45 - BASE1. Low Value</v>
          </cell>
          <cell r="B3264" t="str">
            <v>Gas</v>
          </cell>
          <cell r="C3264" t="str">
            <v>1. Low Value</v>
          </cell>
          <cell r="D3264" t="str">
            <v>ANGKLUNG KB45 - BASE</v>
          </cell>
          <cell r="E3264" t="str">
            <v>BONTANG</v>
          </cell>
          <cell r="F3264" t="str">
            <v>E5. Development Unclarified</v>
          </cell>
          <cell r="H3264">
            <v>11.3</v>
          </cell>
          <cell r="Q3264">
            <v>0.3177294</v>
          </cell>
          <cell r="R3264">
            <v>160.48609999999999</v>
          </cell>
          <cell r="S3264">
            <v>0.66660920000000001</v>
          </cell>
          <cell r="T3264">
            <v>0.84944779999999998</v>
          </cell>
          <cell r="U3264">
            <v>28.873725608863058</v>
          </cell>
          <cell r="V3264">
            <v>3.8979365075079257E-2</v>
          </cell>
          <cell r="W3264">
            <v>2.4585058867924534</v>
          </cell>
          <cell r="AA3264">
            <v>54.41386</v>
          </cell>
          <cell r="AB3264">
            <v>11.34399</v>
          </cell>
          <cell r="AC3264">
            <v>0.67640429999999996</v>
          </cell>
          <cell r="AD3264">
            <v>7.6433685899999997</v>
          </cell>
          <cell r="AE3264">
            <v>2.4899930000000001</v>
          </cell>
          <cell r="AF3264">
            <v>899.22940000000006</v>
          </cell>
        </row>
        <row r="3265">
          <cell r="A3265" t="str">
            <v>ANGKLUNG KB45 - BASE2. Middle Value</v>
          </cell>
          <cell r="B3265" t="str">
            <v>Gas</v>
          </cell>
          <cell r="C3265" t="str">
            <v>2. Middle Value</v>
          </cell>
          <cell r="D3265" t="str">
            <v>ANGKLUNG KB45 - BASE</v>
          </cell>
          <cell r="E3265" t="str">
            <v>BONTANG</v>
          </cell>
          <cell r="F3265" t="str">
            <v>E5. Development Unclarified</v>
          </cell>
          <cell r="H3265">
            <v>24.3</v>
          </cell>
          <cell r="Q3265">
            <v>0.3177294</v>
          </cell>
          <cell r="R3265">
            <v>160.48609999999999</v>
          </cell>
          <cell r="S3265">
            <v>0.66660920000000001</v>
          </cell>
          <cell r="T3265">
            <v>0.84944779999999998</v>
          </cell>
          <cell r="U3265">
            <v>28.873725608863058</v>
          </cell>
          <cell r="V3265">
            <v>3.8979365075079257E-2</v>
          </cell>
          <cell r="W3265">
            <v>2.4585058867924534</v>
          </cell>
          <cell r="AA3265">
            <v>54.41386</v>
          </cell>
          <cell r="AB3265">
            <v>11.34399</v>
          </cell>
          <cell r="AC3265">
            <v>0.67640429999999996</v>
          </cell>
          <cell r="AD3265">
            <v>16.43662449</v>
          </cell>
          <cell r="AE3265">
            <v>2.4899930000000001</v>
          </cell>
          <cell r="AF3265">
            <v>899.22940000000006</v>
          </cell>
        </row>
        <row r="3266">
          <cell r="A3266" t="str">
            <v>ANGKLUNG KB45 - BASE3. High Value</v>
          </cell>
          <cell r="B3266" t="str">
            <v>Gas</v>
          </cell>
          <cell r="C3266" t="str">
            <v>3. High Value</v>
          </cell>
          <cell r="D3266" t="str">
            <v>ANGKLUNG KB45 - BASE</v>
          </cell>
          <cell r="E3266" t="str">
            <v>BONTANG</v>
          </cell>
          <cell r="F3266" t="str">
            <v>E5. Development Unclarified</v>
          </cell>
          <cell r="H3266">
            <v>45.9</v>
          </cell>
          <cell r="Q3266">
            <v>0.3177294</v>
          </cell>
          <cell r="R3266">
            <v>160.48609999999999</v>
          </cell>
          <cell r="S3266">
            <v>0.66660920000000001</v>
          </cell>
          <cell r="T3266">
            <v>0.84944779999999998</v>
          </cell>
          <cell r="U3266">
            <v>28.873725608863058</v>
          </cell>
          <cell r="V3266">
            <v>3.8979365075079257E-2</v>
          </cell>
          <cell r="W3266">
            <v>2.4585058867924534</v>
          </cell>
          <cell r="AA3266">
            <v>54.41386</v>
          </cell>
          <cell r="AB3266">
            <v>11.34399</v>
          </cell>
          <cell r="AC3266">
            <v>0.67640429999999996</v>
          </cell>
          <cell r="AD3266">
            <v>31.046957369999998</v>
          </cell>
          <cell r="AE3266">
            <v>2.4899930000000001</v>
          </cell>
          <cell r="AF3266">
            <v>899.22940000000006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CATION"/>
      <sheetName val="Sheet1"/>
    </sheetNames>
    <sheetDataSet>
      <sheetData sheetId="0">
        <row r="2">
          <cell r="A2" t="str">
            <v>Abab</v>
          </cell>
        </row>
      </sheetData>
      <sheetData sheetId="1">
        <row r="2">
          <cell r="B2" t="str">
            <v>PT PERTAMINA EP</v>
          </cell>
          <cell r="C2" t="str">
            <v>Jawa Barat</v>
          </cell>
          <cell r="D2" t="str">
            <v>Jawa</v>
          </cell>
        </row>
        <row r="3">
          <cell r="B3" t="str">
            <v>PT PERTAMINA EP</v>
          </cell>
          <cell r="C3" t="str">
            <v>Jawa Barat</v>
          </cell>
          <cell r="D3" t="str">
            <v>Jawa</v>
          </cell>
        </row>
        <row r="4">
          <cell r="B4" t="str">
            <v>PT PERTAMINA EP</v>
          </cell>
          <cell r="C4" t="str">
            <v>Jawa Barat</v>
          </cell>
          <cell r="D4" t="str">
            <v>Jawa</v>
          </cell>
        </row>
        <row r="5">
          <cell r="B5" t="str">
            <v>PT PERTAMINA HULU ENERGI OSES</v>
          </cell>
          <cell r="C5" t="str">
            <v>Laut Jawa</v>
          </cell>
          <cell r="D5" t="str">
            <v>Jawa</v>
          </cell>
        </row>
        <row r="6">
          <cell r="B6" t="str">
            <v>PT PERTAMINA HULU ENERGI OSES</v>
          </cell>
          <cell r="C6" t="str">
            <v>Laut Jawa</v>
          </cell>
          <cell r="D6" t="str">
            <v>Jawa</v>
          </cell>
        </row>
        <row r="7">
          <cell r="B7" t="str">
            <v>PT PERTAMINA HULU ENERGI OSES</v>
          </cell>
          <cell r="C7" t="str">
            <v>Laut Jawa</v>
          </cell>
          <cell r="D7" t="str">
            <v>Jawa</v>
          </cell>
        </row>
        <row r="8">
          <cell r="B8" t="str">
            <v>PT PERTAMINA HULU KALIMANTAN TIMUR</v>
          </cell>
          <cell r="C8" t="str">
            <v>Selat Makasar</v>
          </cell>
          <cell r="D8" t="str">
            <v>Kalimantan</v>
          </cell>
        </row>
        <row r="9">
          <cell r="B9" t="str">
            <v>PT PERTAMINA HULU KALIMANTAN TIMUR</v>
          </cell>
          <cell r="C9" t="str">
            <v>Selat Makasar</v>
          </cell>
          <cell r="D9" t="str">
            <v>Kalimantan</v>
          </cell>
        </row>
        <row r="10">
          <cell r="B10" t="str">
            <v>PT PERTAMINA HULU KALIMANTAN TIMUR</v>
          </cell>
          <cell r="C10" t="str">
            <v>Selat Makasar</v>
          </cell>
          <cell r="D10" t="str">
            <v>Kalimantan</v>
          </cell>
        </row>
        <row r="11">
          <cell r="B11" t="str">
            <v>PT PERTAMINA HULU KALIMANTAN TIMUR</v>
          </cell>
          <cell r="C11" t="str">
            <v>Selat Makasar</v>
          </cell>
          <cell r="D11" t="str">
            <v>Kalimantan</v>
          </cell>
        </row>
        <row r="12">
          <cell r="B12" t="str">
            <v>PT PERTAMINA HULU KALIMANTAN TIMUR</v>
          </cell>
          <cell r="C12" t="str">
            <v>Selat Makasar</v>
          </cell>
          <cell r="D12" t="str">
            <v>Kalimantan</v>
          </cell>
        </row>
        <row r="13">
          <cell r="B13" t="str">
            <v>PT PERTAMINA HULU KALIMANTAN TIMUR</v>
          </cell>
          <cell r="C13" t="str">
            <v>Selat Makasar</v>
          </cell>
          <cell r="D13" t="str">
            <v>Kalimantan</v>
          </cell>
        </row>
        <row r="14">
          <cell r="B14" t="str">
            <v>PT PERTAMINA HULU ENERGI OFFSHORE NORTH WEST JAVA</v>
          </cell>
          <cell r="C14" t="str">
            <v>Jawa Barat</v>
          </cell>
          <cell r="D14" t="str">
            <v>Jawa</v>
          </cell>
        </row>
        <row r="15">
          <cell r="B15" t="str">
            <v>PT PERTAMINA HULU ENERGI OFFSHORE NORTH WEST JAVA</v>
          </cell>
          <cell r="C15" t="str">
            <v>Jawa Barat</v>
          </cell>
          <cell r="D15" t="str">
            <v>Jawa</v>
          </cell>
        </row>
        <row r="16">
          <cell r="B16" t="str">
            <v>PT PERTAMINA HULU ENERGI OFFSHORE NORTH WEST JAVA</v>
          </cell>
          <cell r="C16" t="str">
            <v>Jawa Barat</v>
          </cell>
          <cell r="D16" t="str">
            <v>Jawa</v>
          </cell>
        </row>
        <row r="17">
          <cell r="B17" t="str">
            <v>PT PERTAMINA HULU ENERGI OFFSHORE NORTH WEST JAVA</v>
          </cell>
          <cell r="C17" t="str">
            <v>Jawa Barat</v>
          </cell>
          <cell r="D17" t="str">
            <v>Jawa</v>
          </cell>
        </row>
        <row r="18">
          <cell r="B18" t="str">
            <v>PT PERTAMINA HULU ENERGI OFFSHORE NORTH WEST JAVA</v>
          </cell>
          <cell r="C18" t="str">
            <v>Jawa Barat</v>
          </cell>
          <cell r="D18" t="str">
            <v>Jawa</v>
          </cell>
        </row>
        <row r="19">
          <cell r="B19" t="str">
            <v>PT PERTAMINA HULU ENERGI OFFSHORE NORTH WEST JAVA</v>
          </cell>
          <cell r="C19" t="str">
            <v>Jawa Barat</v>
          </cell>
          <cell r="D19" t="str">
            <v>Jawa</v>
          </cell>
        </row>
        <row r="20">
          <cell r="B20" t="str">
            <v>PT PERTAMINA HULU ENERGI OGAN KOMERING</v>
          </cell>
          <cell r="C20" t="str">
            <v>Sumatera Selatan</v>
          </cell>
          <cell r="D20" t="str">
            <v>Sumatera</v>
          </cell>
        </row>
        <row r="21">
          <cell r="B21" t="str">
            <v>PT PERTAMINA HULU ENERGI OGAN KOMERING</v>
          </cell>
          <cell r="C21" t="str">
            <v>Sumatera Selatan</v>
          </cell>
          <cell r="D21" t="str">
            <v>Sumatera</v>
          </cell>
        </row>
        <row r="22">
          <cell r="B22" t="str">
            <v>PT PERTAMINA HULU ENERGI OGAN KOMERING</v>
          </cell>
          <cell r="C22" t="str">
            <v>Sumatera Selatan</v>
          </cell>
          <cell r="D22" t="str">
            <v>Sumatera</v>
          </cell>
        </row>
        <row r="23">
          <cell r="B23" t="str">
            <v>PT PERTAMINA HULU ENERGI OGAN KOMERING</v>
          </cell>
          <cell r="C23" t="str">
            <v>Sumatera Selatan</v>
          </cell>
          <cell r="D23" t="str">
            <v>Sumatera</v>
          </cell>
        </row>
        <row r="24">
          <cell r="B24" t="str">
            <v>PT PERTAMINA HULU ENERGI OGAN KOMERING</v>
          </cell>
          <cell r="C24" t="str">
            <v>Sumatera Selatan</v>
          </cell>
          <cell r="D24" t="str">
            <v>Sumatera</v>
          </cell>
        </row>
        <row r="25">
          <cell r="B25" t="str">
            <v>PT PERTAMINA HULU ENERGI OGAN KOMERING</v>
          </cell>
          <cell r="C25" t="str">
            <v>Sumatera Selatan</v>
          </cell>
          <cell r="D25" t="str">
            <v>Sumatera</v>
          </cell>
        </row>
        <row r="26">
          <cell r="B26" t="str">
            <v>MONTD'OR (SALAWATI) LTD.</v>
          </cell>
          <cell r="C26" t="str">
            <v>Papua Barat</v>
          </cell>
          <cell r="D26" t="str">
            <v>Timur</v>
          </cell>
        </row>
        <row r="27">
          <cell r="B27" t="str">
            <v>MONTD'OR (SALAWATI) LTD.</v>
          </cell>
          <cell r="C27" t="str">
            <v>Papua Barat</v>
          </cell>
          <cell r="D27" t="str">
            <v>Timur</v>
          </cell>
        </row>
        <row r="28">
          <cell r="B28" t="str">
            <v>MONTD'OR (SALAWATI) LTD.</v>
          </cell>
          <cell r="C28" t="str">
            <v>Papua Barat</v>
          </cell>
          <cell r="D28" t="str">
            <v>Timur</v>
          </cell>
        </row>
        <row r="29">
          <cell r="B29" t="str">
            <v>PT PERTAMINA EP</v>
          </cell>
          <cell r="C29" t="str">
            <v>Jawa Barat</v>
          </cell>
          <cell r="D29" t="str">
            <v>Jawa</v>
          </cell>
        </row>
        <row r="30">
          <cell r="B30" t="str">
            <v>PT PERTAMINA EP</v>
          </cell>
          <cell r="C30" t="str">
            <v>Jawa Barat</v>
          </cell>
          <cell r="D30" t="str">
            <v>Jawa</v>
          </cell>
        </row>
        <row r="31">
          <cell r="B31" t="str">
            <v>PT PERTAMINA EP</v>
          </cell>
          <cell r="C31" t="str">
            <v>Jawa Barat</v>
          </cell>
          <cell r="D31" t="str">
            <v>Jawa</v>
          </cell>
        </row>
        <row r="32">
          <cell r="B32" t="str">
            <v>PT PERTAMINA EP</v>
          </cell>
          <cell r="C32" t="str">
            <v>Jawa Barat</v>
          </cell>
          <cell r="D32" t="str">
            <v>Jawa</v>
          </cell>
        </row>
        <row r="33">
          <cell r="B33" t="str">
            <v>PT PERTAMINA EP</v>
          </cell>
          <cell r="C33" t="str">
            <v>Jawa Barat</v>
          </cell>
          <cell r="D33" t="str">
            <v>Jawa</v>
          </cell>
        </row>
        <row r="34">
          <cell r="B34" t="str">
            <v>PT PERTAMINA EP</v>
          </cell>
          <cell r="C34" t="str">
            <v>Jawa Barat</v>
          </cell>
          <cell r="D34" t="str">
            <v>Jawa</v>
          </cell>
        </row>
        <row r="35">
          <cell r="B35" t="str">
            <v>PT PERTAMINA HULU MAHAKAM</v>
          </cell>
          <cell r="C35" t="str">
            <v>Selat Makasar</v>
          </cell>
          <cell r="D35" t="str">
            <v>Kalimantan</v>
          </cell>
        </row>
        <row r="36">
          <cell r="B36" t="str">
            <v>PT PERTAMINA HULU MAHAKAM</v>
          </cell>
          <cell r="C36" t="str">
            <v>Selat Makasar</v>
          </cell>
          <cell r="D36" t="str">
            <v>Kalimantan</v>
          </cell>
        </row>
        <row r="37">
          <cell r="B37" t="str">
            <v>PT PERTAMINA HULU MAHAKAM</v>
          </cell>
          <cell r="C37" t="str">
            <v>Selat Makasar</v>
          </cell>
          <cell r="D37" t="str">
            <v>Kalimantan</v>
          </cell>
        </row>
        <row r="38">
          <cell r="B38" t="str">
            <v>PT PERTAMINA HULU ENERGI OFFSHORE NORTH WEST JAVA</v>
          </cell>
          <cell r="C38" t="str">
            <v>Jawa Barat</v>
          </cell>
          <cell r="D38" t="str">
            <v>Jawa</v>
          </cell>
        </row>
        <row r="39">
          <cell r="B39" t="str">
            <v>PT PERTAMINA HULU ENERGI OFFSHORE NORTH WEST JAVA</v>
          </cell>
          <cell r="C39" t="str">
            <v>Jawa Barat</v>
          </cell>
          <cell r="D39" t="str">
            <v>Jawa</v>
          </cell>
        </row>
        <row r="40">
          <cell r="B40" t="str">
            <v>PT PERTAMINA HULU ENERGI OFFSHORE NORTH WEST JAVA</v>
          </cell>
          <cell r="C40" t="str">
            <v>Jawa Barat</v>
          </cell>
          <cell r="D40" t="str">
            <v>Jawa</v>
          </cell>
        </row>
        <row r="41">
          <cell r="B41" t="str">
            <v>PC KETAPANG II LTD.</v>
          </cell>
          <cell r="C41" t="str">
            <v>Laut Jawa</v>
          </cell>
          <cell r="D41" t="str">
            <v>Jawa</v>
          </cell>
        </row>
        <row r="42">
          <cell r="B42" t="str">
            <v>PC KETAPANG II LTD.</v>
          </cell>
          <cell r="C42" t="str">
            <v>Laut Jawa</v>
          </cell>
          <cell r="D42" t="str">
            <v>Jawa</v>
          </cell>
        </row>
        <row r="43">
          <cell r="B43" t="str">
            <v>PC KETAPANG II LTD.</v>
          </cell>
          <cell r="C43" t="str">
            <v>Laut Jawa</v>
          </cell>
          <cell r="D43" t="str">
            <v>Jawa</v>
          </cell>
        </row>
        <row r="44">
          <cell r="B44" t="str">
            <v>KALREZ PETROLEUM (SERAM) LTD.</v>
          </cell>
          <cell r="C44" t="str">
            <v>Maluku</v>
          </cell>
          <cell r="D44" t="str">
            <v>Timur</v>
          </cell>
        </row>
        <row r="45">
          <cell r="B45" t="str">
            <v>KALREZ PETROLEUM (SERAM) LTD.</v>
          </cell>
          <cell r="C45" t="str">
            <v>Maluku</v>
          </cell>
          <cell r="D45" t="str">
            <v>Timur</v>
          </cell>
        </row>
        <row r="46">
          <cell r="B46" t="str">
            <v>KALREZ PETROLEUM (SERAM) LTD.</v>
          </cell>
          <cell r="C46" t="str">
            <v>Maluku</v>
          </cell>
          <cell r="D46" t="str">
            <v>Timur</v>
          </cell>
        </row>
        <row r="47">
          <cell r="B47" t="str">
            <v>KALREZ PETROLEUM (SERAM) LTD.</v>
          </cell>
          <cell r="C47" t="str">
            <v>Maluku</v>
          </cell>
          <cell r="D47" t="str">
            <v>Timur</v>
          </cell>
        </row>
        <row r="48">
          <cell r="B48" t="str">
            <v>KALREZ PETROLEUM (SERAM) LTD.</v>
          </cell>
          <cell r="C48" t="str">
            <v>Maluku</v>
          </cell>
          <cell r="D48" t="str">
            <v>Timur</v>
          </cell>
        </row>
        <row r="49">
          <cell r="B49" t="str">
            <v>KALREZ PETROLEUM (SERAM) LTD.</v>
          </cell>
          <cell r="C49" t="str">
            <v>Maluku</v>
          </cell>
          <cell r="D49" t="str">
            <v>Timur</v>
          </cell>
        </row>
        <row r="50">
          <cell r="B50" t="str">
            <v>PT PERTAMINA HULU ENERGI OGAN KOMERING</v>
          </cell>
          <cell r="C50" t="str">
            <v>Sumatera Selatan</v>
          </cell>
          <cell r="D50" t="str">
            <v>Sumatera</v>
          </cell>
        </row>
        <row r="51">
          <cell r="B51" t="str">
            <v>PT PERTAMINA HULU ENERGI OGAN KOMERING</v>
          </cell>
          <cell r="C51" t="str">
            <v>Sumatera Selatan</v>
          </cell>
          <cell r="D51" t="str">
            <v>Sumatera</v>
          </cell>
        </row>
        <row r="52">
          <cell r="B52" t="str">
            <v>PT PERTAMINA HULU ENERGI OGAN KOMERING</v>
          </cell>
          <cell r="C52" t="str">
            <v>Sumatera Selatan</v>
          </cell>
          <cell r="D52" t="str">
            <v>Sumatera</v>
          </cell>
        </row>
        <row r="53">
          <cell r="B53" t="str">
            <v>Jindi South Jambi B Co. Ltd</v>
          </cell>
          <cell r="C53" t="str">
            <v>Jambi</v>
          </cell>
          <cell r="D53" t="str">
            <v>Sumatera</v>
          </cell>
        </row>
        <row r="54">
          <cell r="B54" t="str">
            <v>Jindi South Jambi B Co. Ltd</v>
          </cell>
          <cell r="C54" t="str">
            <v>Jambi</v>
          </cell>
          <cell r="D54" t="str">
            <v>Sumatera</v>
          </cell>
        </row>
        <row r="55">
          <cell r="B55" t="str">
            <v>Jindi South Jambi B Co. Ltd</v>
          </cell>
          <cell r="C55" t="str">
            <v>Jambi</v>
          </cell>
          <cell r="D55" t="str">
            <v>Sumatera</v>
          </cell>
        </row>
        <row r="56">
          <cell r="B56" t="str">
            <v>PT PERTAMINA EP</v>
          </cell>
          <cell r="C56" t="str">
            <v>Kalimantan Timur</v>
          </cell>
          <cell r="D56" t="str">
            <v>Kalimantan</v>
          </cell>
        </row>
        <row r="57">
          <cell r="B57" t="str">
            <v>PT PERTAMINA EP</v>
          </cell>
          <cell r="C57" t="str">
            <v>Kalimantan Timur</v>
          </cell>
          <cell r="D57" t="str">
            <v>Kalimantan</v>
          </cell>
        </row>
        <row r="58">
          <cell r="B58" t="str">
            <v>PT PERTAMINA EP</v>
          </cell>
          <cell r="C58" t="str">
            <v>Kalimantan Timur</v>
          </cell>
          <cell r="D58" t="str">
            <v>Kalimantan</v>
          </cell>
        </row>
        <row r="59">
          <cell r="B59" t="str">
            <v>PT PERTAMINA HULU ENERGI OGAN KOMERING</v>
          </cell>
          <cell r="C59" t="str">
            <v>Sumatera Selatan</v>
          </cell>
          <cell r="D59" t="str">
            <v>Sumatera</v>
          </cell>
        </row>
        <row r="60">
          <cell r="B60" t="str">
            <v>PT PERTAMINA HULU ENERGI OGAN KOMERING</v>
          </cell>
          <cell r="C60" t="str">
            <v>Sumatera Selatan</v>
          </cell>
          <cell r="D60" t="str">
            <v>Sumatera</v>
          </cell>
        </row>
        <row r="61">
          <cell r="B61" t="str">
            <v>PT PERTAMINA HULU ENERGI OGAN KOMERING</v>
          </cell>
          <cell r="C61" t="str">
            <v>Sumatera Selatan</v>
          </cell>
          <cell r="D61" t="str">
            <v>Sumatera</v>
          </cell>
        </row>
        <row r="62">
          <cell r="B62" t="str">
            <v>JOB PERTAMINA - MEDCO E&amp;P TOMORI SULAWESI</v>
          </cell>
          <cell r="C62" t="str">
            <v>Sulawesi Tengah</v>
          </cell>
          <cell r="D62" t="str">
            <v>Timur</v>
          </cell>
        </row>
        <row r="63">
          <cell r="B63" t="str">
            <v>JOB PERTAMINA - MEDCO E&amp;P TOMORI SULAWESI</v>
          </cell>
          <cell r="C63" t="str">
            <v>Sulawesi Tengah</v>
          </cell>
          <cell r="D63" t="str">
            <v>Timur</v>
          </cell>
        </row>
        <row r="64">
          <cell r="B64" t="str">
            <v>JOB PERTAMINA - MEDCO E&amp;P TOMORI SULAWESI</v>
          </cell>
          <cell r="C64" t="str">
            <v>Sulawesi Tengah</v>
          </cell>
          <cell r="D64" t="str">
            <v>Timur</v>
          </cell>
        </row>
        <row r="65">
          <cell r="B65" t="str">
            <v>PT PERTAMINA HULU ENERGI OGAN KOMERING</v>
          </cell>
          <cell r="C65" t="str">
            <v>Sumatera Selatan</v>
          </cell>
          <cell r="D65" t="str">
            <v>Sumatera</v>
          </cell>
        </row>
        <row r="66">
          <cell r="B66" t="str">
            <v>PT PERTAMINA HULU ENERGI OGAN KOMERING</v>
          </cell>
          <cell r="C66" t="str">
            <v>Sumatera Selatan</v>
          </cell>
          <cell r="D66" t="str">
            <v>Sumatera</v>
          </cell>
        </row>
        <row r="67">
          <cell r="B67" t="str">
            <v>PT PERTAMINA HULU ENERGI OGAN KOMERING</v>
          </cell>
          <cell r="C67" t="str">
            <v>Sumatera Selatan</v>
          </cell>
          <cell r="D67" t="str">
            <v>Sumatera</v>
          </cell>
        </row>
        <row r="68">
          <cell r="B68" t="str">
            <v>PT PERTAMINA HULU ENERGI OFFSHORE NORTH WEST JAVA</v>
          </cell>
          <cell r="C68" t="str">
            <v>Jawa Barat</v>
          </cell>
          <cell r="D68" t="str">
            <v>Jawa</v>
          </cell>
        </row>
        <row r="69">
          <cell r="B69" t="str">
            <v>PT PERTAMINA HULU ENERGI OFFSHORE NORTH WEST JAVA</v>
          </cell>
          <cell r="C69" t="str">
            <v>Jawa Barat</v>
          </cell>
          <cell r="D69" t="str">
            <v>Jawa</v>
          </cell>
        </row>
        <row r="70">
          <cell r="B70" t="str">
            <v>PT PERTAMINA HULU ENERGI OFFSHORE NORTH WEST JAVA</v>
          </cell>
          <cell r="C70" t="str">
            <v>Jawa Barat</v>
          </cell>
          <cell r="D70" t="str">
            <v>Jawa</v>
          </cell>
        </row>
        <row r="71">
          <cell r="B71" t="str">
            <v>PT PERTAMINA HULU ENERGI OFFSHORE NORTH WEST JAVA</v>
          </cell>
          <cell r="C71" t="str">
            <v>Jawa Barat</v>
          </cell>
          <cell r="D71" t="str">
            <v>Jawa</v>
          </cell>
        </row>
        <row r="72">
          <cell r="B72" t="str">
            <v>PT PERTAMINA HULU ENERGI OFFSHORE NORTH WEST JAVA</v>
          </cell>
          <cell r="C72" t="str">
            <v>Jawa Barat</v>
          </cell>
          <cell r="D72" t="str">
            <v>Jawa</v>
          </cell>
        </row>
        <row r="73">
          <cell r="B73" t="str">
            <v>PT PERTAMINA HULU ENERGI OFFSHORE NORTH WEST JAVA</v>
          </cell>
          <cell r="C73" t="str">
            <v>Jawa Barat</v>
          </cell>
          <cell r="D73" t="str">
            <v>Jawa</v>
          </cell>
        </row>
        <row r="74">
          <cell r="B74" t="str">
            <v>CITIC SERAM ENERGY LTD.</v>
          </cell>
          <cell r="C74" t="str">
            <v>Maluku</v>
          </cell>
          <cell r="D74" t="str">
            <v>Timur</v>
          </cell>
        </row>
        <row r="75">
          <cell r="B75" t="str">
            <v>CITIC SERAM ENERGY LTD.</v>
          </cell>
          <cell r="C75" t="str">
            <v>Maluku</v>
          </cell>
          <cell r="D75" t="str">
            <v>Timur</v>
          </cell>
        </row>
        <row r="76">
          <cell r="B76" t="str">
            <v>CITIC SERAM ENERGY LTD.</v>
          </cell>
          <cell r="C76" t="str">
            <v>Maluku</v>
          </cell>
          <cell r="D76" t="str">
            <v>Timur</v>
          </cell>
        </row>
        <row r="77">
          <cell r="B77" t="str">
            <v>PT PERTAMINA HULU ENERGI OGAN KOMERING</v>
          </cell>
          <cell r="C77" t="str">
            <v>Sumatera Selatan</v>
          </cell>
          <cell r="D77" t="str">
            <v>Sumatera</v>
          </cell>
        </row>
        <row r="78">
          <cell r="B78" t="str">
            <v>PT PERTAMINA HULU ENERGI OGAN KOMERING</v>
          </cell>
          <cell r="C78" t="str">
            <v>Sumatera Selatan</v>
          </cell>
          <cell r="D78" t="str">
            <v>Sumatera</v>
          </cell>
        </row>
        <row r="79">
          <cell r="B79" t="str">
            <v>PT PERTAMINA HULU ENERGI OGAN KOMERING</v>
          </cell>
          <cell r="C79" t="str">
            <v>Sumatera Selatan</v>
          </cell>
          <cell r="D79" t="str">
            <v>Sumatera</v>
          </cell>
        </row>
        <row r="80">
          <cell r="B80" t="str">
            <v>PT PERTAMINA HULU ENERGI OFFSHORE NORTH WEST JAVA</v>
          </cell>
          <cell r="C80" t="str">
            <v>Jawa Barat</v>
          </cell>
          <cell r="D80" t="str">
            <v>Jawa</v>
          </cell>
        </row>
        <row r="81">
          <cell r="B81" t="str">
            <v>PT PERTAMINA HULU ENERGI OFFSHORE NORTH WEST JAVA</v>
          </cell>
          <cell r="C81" t="str">
            <v>Jawa Barat</v>
          </cell>
          <cell r="D81" t="str">
            <v>Jawa</v>
          </cell>
        </row>
        <row r="82">
          <cell r="B82" t="str">
            <v>PT PERTAMINA HULU ENERGI OFFSHORE NORTH WEST JAVA</v>
          </cell>
          <cell r="C82" t="str">
            <v>Jawa Barat</v>
          </cell>
          <cell r="D82" t="str">
            <v>Jawa</v>
          </cell>
        </row>
        <row r="83">
          <cell r="B83" t="str">
            <v>PT PERTAMINA HULU ENERGI OFFSHORE NORTH WEST JAVA</v>
          </cell>
          <cell r="C83" t="str">
            <v>Jawa Barat</v>
          </cell>
          <cell r="D83" t="str">
            <v>Jawa</v>
          </cell>
        </row>
        <row r="84">
          <cell r="B84" t="str">
            <v>PT PERTAMINA HULU ENERGI OFFSHORE NORTH WEST JAVA</v>
          </cell>
          <cell r="C84" t="str">
            <v>Jawa Barat</v>
          </cell>
          <cell r="D84" t="str">
            <v>Jawa</v>
          </cell>
        </row>
        <row r="85">
          <cell r="B85" t="str">
            <v>PT PERTAMINA HULU ENERGI OFFSHORE NORTH WEST JAVA</v>
          </cell>
          <cell r="C85" t="str">
            <v>Jawa Barat</v>
          </cell>
          <cell r="D85" t="str">
            <v>Jawa</v>
          </cell>
        </row>
        <row r="86">
          <cell r="B86" t="str">
            <v>MEDCO E&amp;P NATUNA LTD.</v>
          </cell>
          <cell r="C86" t="str">
            <v>Laut Natuna Utara</v>
          </cell>
          <cell r="D86" t="str">
            <v>Sumatera</v>
          </cell>
        </row>
        <row r="87">
          <cell r="B87" t="str">
            <v>MEDCO E&amp;P NATUNA LTD.</v>
          </cell>
          <cell r="C87" t="str">
            <v>Laut Natuna Utara</v>
          </cell>
          <cell r="D87" t="str">
            <v>Sumatera</v>
          </cell>
        </row>
        <row r="88">
          <cell r="B88" t="str">
            <v>MEDCO E&amp;P NATUNA LTD.</v>
          </cell>
          <cell r="C88" t="str">
            <v>Laut Natuna Utara</v>
          </cell>
          <cell r="D88" t="str">
            <v>Sumatera</v>
          </cell>
        </row>
        <row r="89">
          <cell r="B89" t="str">
            <v>PT PERTAMINA HULU ENERGI OFFSHORE NORTH WEST JAVA</v>
          </cell>
          <cell r="C89" t="str">
            <v>Jawa Barat</v>
          </cell>
          <cell r="D89" t="str">
            <v>Jawa</v>
          </cell>
        </row>
        <row r="90">
          <cell r="B90" t="str">
            <v>PT PERTAMINA HULU ENERGI OFFSHORE NORTH WEST JAVA</v>
          </cell>
          <cell r="C90" t="str">
            <v>Jawa Barat</v>
          </cell>
          <cell r="D90" t="str">
            <v>Jawa</v>
          </cell>
        </row>
        <row r="91">
          <cell r="B91" t="str">
            <v>PT PERTAMINA HULU ENERGI OFFSHORE NORTH WEST JAVA</v>
          </cell>
          <cell r="C91" t="str">
            <v>Jawa Barat</v>
          </cell>
          <cell r="D91" t="str">
            <v>Jawa</v>
          </cell>
        </row>
        <row r="92">
          <cell r="B92" t="str">
            <v>PT PERTAMINA HULU ENERGI OFFSHORE NORTH WEST JAVA</v>
          </cell>
          <cell r="C92" t="str">
            <v>Jawa Barat</v>
          </cell>
          <cell r="D92" t="str">
            <v>Jawa</v>
          </cell>
        </row>
        <row r="93">
          <cell r="B93" t="str">
            <v>PT PERTAMINA HULU ENERGI OFFSHORE NORTH WEST JAVA</v>
          </cell>
          <cell r="C93" t="str">
            <v>Jawa Barat</v>
          </cell>
          <cell r="D93" t="str">
            <v>Jawa</v>
          </cell>
        </row>
        <row r="94">
          <cell r="B94" t="str">
            <v>PT PERTAMINA HULU ENERGI OFFSHORE NORTH WEST JAVA</v>
          </cell>
          <cell r="C94" t="str">
            <v>Jawa Barat</v>
          </cell>
          <cell r="D94" t="str">
            <v>Jawa</v>
          </cell>
        </row>
        <row r="95">
          <cell r="B95" t="str">
            <v>PT PERTAMINA HULU ENERGI OFFSHORE NORTH WEST JAVA</v>
          </cell>
          <cell r="C95" t="str">
            <v>Jawa Barat</v>
          </cell>
          <cell r="D95" t="str">
            <v>Jawa</v>
          </cell>
        </row>
        <row r="96">
          <cell r="B96" t="str">
            <v>PT PERTAMINA HULU ENERGI OFFSHORE NORTH WEST JAVA</v>
          </cell>
          <cell r="C96" t="str">
            <v>Jawa Barat</v>
          </cell>
          <cell r="D96" t="str">
            <v>Jawa</v>
          </cell>
        </row>
        <row r="97">
          <cell r="B97" t="str">
            <v>PT PERTAMINA HULU ENERGI OFFSHORE NORTH WEST JAVA</v>
          </cell>
          <cell r="C97" t="str">
            <v>Jawa Barat</v>
          </cell>
          <cell r="D97" t="str">
            <v>Jawa</v>
          </cell>
        </row>
        <row r="98">
          <cell r="B98" t="str">
            <v>PETROCHINA INTERNATIONAL BANGKO LTD.</v>
          </cell>
          <cell r="C98" t="str">
            <v>Jambi</v>
          </cell>
          <cell r="D98" t="str">
            <v>Sumatera</v>
          </cell>
        </row>
        <row r="99">
          <cell r="B99" t="str">
            <v>PETROCHINA INTERNATIONAL BANGKO LTD.</v>
          </cell>
          <cell r="C99" t="str">
            <v>Jambi</v>
          </cell>
          <cell r="D99" t="str">
            <v>Sumatera</v>
          </cell>
        </row>
        <row r="100">
          <cell r="B100" t="str">
            <v>PETROCHINA INTERNATIONAL BANGKO LTD.</v>
          </cell>
          <cell r="C100" t="str">
            <v>Jambi</v>
          </cell>
          <cell r="D100" t="str">
            <v>Sumatera</v>
          </cell>
        </row>
        <row r="101">
          <cell r="B101" t="str">
            <v>PT PERTAMINA HULU ENERGI OFFSHORE NORTH WEST JAVA</v>
          </cell>
          <cell r="C101" t="str">
            <v>Jawa Barat</v>
          </cell>
          <cell r="D101" t="str">
            <v>Jawa</v>
          </cell>
        </row>
        <row r="102">
          <cell r="B102" t="str">
            <v>PT PERTAMINA HULU ENERGI OFFSHORE NORTH WEST JAVA</v>
          </cell>
          <cell r="C102" t="str">
            <v>Jawa Barat</v>
          </cell>
          <cell r="D102" t="str">
            <v>Jawa</v>
          </cell>
        </row>
        <row r="103">
          <cell r="B103" t="str">
            <v>PT PERTAMINA HULU ENERGI OFFSHORE NORTH WEST JAVA</v>
          </cell>
          <cell r="C103" t="str">
            <v>Jawa Barat</v>
          </cell>
          <cell r="D103" t="str">
            <v>Jawa</v>
          </cell>
        </row>
        <row r="104">
          <cell r="B104" t="str">
            <v>PT PERTAMINA EP</v>
          </cell>
          <cell r="C104" t="str">
            <v>Sumatera Selatan</v>
          </cell>
          <cell r="D104" t="str">
            <v>Sumatera</v>
          </cell>
        </row>
        <row r="105">
          <cell r="B105" t="str">
            <v>PT PERTAMINA EP</v>
          </cell>
          <cell r="C105" t="str">
            <v>Sumatera Selatan</v>
          </cell>
          <cell r="D105" t="str">
            <v>Sumatera</v>
          </cell>
        </row>
        <row r="106">
          <cell r="B106" t="str">
            <v>PT PERTAMINA EP</v>
          </cell>
          <cell r="C106" t="str">
            <v>Sumatera Selatan</v>
          </cell>
          <cell r="D106" t="str">
            <v>Sumatera</v>
          </cell>
        </row>
        <row r="107">
          <cell r="B107" t="str">
            <v>PT PERTAMINA HULU MAHAKAM</v>
          </cell>
          <cell r="C107" t="str">
            <v>Kalimantan Timur</v>
          </cell>
          <cell r="D107" t="str">
            <v>Kalimantan</v>
          </cell>
        </row>
        <row r="108">
          <cell r="B108" t="str">
            <v>PT PERTAMINA HULU MAHAKAM</v>
          </cell>
          <cell r="C108" t="str">
            <v>Kalimantan Timur</v>
          </cell>
          <cell r="D108" t="str">
            <v>Kalimantan</v>
          </cell>
        </row>
        <row r="109">
          <cell r="B109" t="str">
            <v>PT PERTAMINA HULU MAHAKAM</v>
          </cell>
          <cell r="C109" t="str">
            <v>Kalimantan Timur</v>
          </cell>
          <cell r="D109" t="str">
            <v>Kalimantan</v>
          </cell>
        </row>
        <row r="110">
          <cell r="B110" t="str">
            <v>PT PERTAMINA HULU MAHAKAM</v>
          </cell>
          <cell r="C110" t="str">
            <v>Kalimantan Timur</v>
          </cell>
          <cell r="D110" t="str">
            <v>Kalimantan</v>
          </cell>
        </row>
        <row r="111">
          <cell r="B111" t="str">
            <v>PT PERTAMINA HULU MAHAKAM</v>
          </cell>
          <cell r="C111" t="str">
            <v>Kalimantan Timur</v>
          </cell>
          <cell r="D111" t="str">
            <v>Kalimantan</v>
          </cell>
        </row>
        <row r="112">
          <cell r="B112" t="str">
            <v>PT PERTAMINA HULU MAHAKAM</v>
          </cell>
          <cell r="C112" t="str">
            <v>Kalimantan Timur</v>
          </cell>
          <cell r="D112" t="str">
            <v>Kalimantan</v>
          </cell>
        </row>
        <row r="113">
          <cell r="B113" t="str">
            <v>PT PERTAMINA EP</v>
          </cell>
          <cell r="C113" t="str">
            <v>Sumatera Selatan</v>
          </cell>
          <cell r="D113" t="str">
            <v>Sumatera</v>
          </cell>
        </row>
        <row r="114">
          <cell r="B114" t="str">
            <v>PT PERTAMINA EP</v>
          </cell>
          <cell r="C114" t="str">
            <v>Sumatera Selatan</v>
          </cell>
          <cell r="D114" t="str">
            <v>Sumatera</v>
          </cell>
        </row>
        <row r="115">
          <cell r="B115" t="str">
            <v>PT PERTAMINA EP</v>
          </cell>
          <cell r="C115" t="str">
            <v>Sumatera Selatan</v>
          </cell>
          <cell r="D115" t="str">
            <v>Sumatera</v>
          </cell>
        </row>
        <row r="116">
          <cell r="B116" t="str">
            <v>PT PERTAMINA HULU ENERGI OFFSHORE NORTH WEST JAVA</v>
          </cell>
          <cell r="C116" t="str">
            <v>Jawa Barat</v>
          </cell>
          <cell r="D116" t="str">
            <v>Jawa</v>
          </cell>
        </row>
        <row r="117">
          <cell r="B117" t="str">
            <v>PT PERTAMINA HULU ENERGI OFFSHORE NORTH WEST JAVA</v>
          </cell>
          <cell r="C117" t="str">
            <v>Jawa Barat</v>
          </cell>
          <cell r="D117" t="str">
            <v>Jawa</v>
          </cell>
        </row>
        <row r="118">
          <cell r="B118" t="str">
            <v>PT PERTAMINA HULU ENERGI OFFSHORE NORTH WEST JAVA</v>
          </cell>
          <cell r="C118" t="str">
            <v>Jawa Barat</v>
          </cell>
          <cell r="D118" t="str">
            <v>Jawa</v>
          </cell>
        </row>
        <row r="119">
          <cell r="B119" t="str">
            <v>STAR ENERGY (KAKAP) LTD.</v>
          </cell>
          <cell r="C119" t="str">
            <v>Laut Natuna Utara</v>
          </cell>
          <cell r="D119" t="str">
            <v>Sumatera</v>
          </cell>
        </row>
        <row r="120">
          <cell r="B120" t="str">
            <v>STAR ENERGY (KAKAP) LTD.</v>
          </cell>
          <cell r="C120" t="str">
            <v>Laut Natuna Utara</v>
          </cell>
          <cell r="D120" t="str">
            <v>Sumatera</v>
          </cell>
        </row>
        <row r="121">
          <cell r="B121" t="str">
            <v>MANDALA ENERGY LEMANG PTE. LTD.</v>
          </cell>
          <cell r="C121" t="str">
            <v>Jambi</v>
          </cell>
          <cell r="D121" t="str">
            <v>Sumatera</v>
          </cell>
        </row>
        <row r="122">
          <cell r="B122" t="str">
            <v>PT PERTAMINA EP</v>
          </cell>
          <cell r="C122" t="str">
            <v>Jawa Barat</v>
          </cell>
          <cell r="D122" t="str">
            <v>Jawa</v>
          </cell>
        </row>
        <row r="123">
          <cell r="B123" t="str">
            <v>PT PERTAMINA EP</v>
          </cell>
          <cell r="C123" t="str">
            <v>Jawa Barat</v>
          </cell>
          <cell r="D123" t="str">
            <v>Jawa</v>
          </cell>
        </row>
        <row r="124">
          <cell r="B124" t="str">
            <v>PT PERTAMINA EP</v>
          </cell>
          <cell r="C124" t="str">
            <v>Jawa Barat</v>
          </cell>
          <cell r="D124" t="str">
            <v>Jawa</v>
          </cell>
        </row>
        <row r="125">
          <cell r="B125" t="str">
            <v>PT PERTAMINA HULU ENERGI OFFSHORE NORTH WEST JAVA</v>
          </cell>
          <cell r="C125" t="str">
            <v>Jawa Barat</v>
          </cell>
          <cell r="D125" t="str">
            <v>Jawa</v>
          </cell>
        </row>
        <row r="126">
          <cell r="B126" t="str">
            <v>PT PERTAMINA HULU ENERGI OFFSHORE NORTH WEST JAVA</v>
          </cell>
          <cell r="C126" t="str">
            <v>Jawa Barat</v>
          </cell>
          <cell r="D126" t="str">
            <v>Jawa</v>
          </cell>
        </row>
        <row r="127">
          <cell r="B127" t="str">
            <v>PT PERTAMINA HULU ENERGI OFFSHORE NORTH WEST JAVA</v>
          </cell>
          <cell r="C127" t="str">
            <v>Jawa Barat</v>
          </cell>
          <cell r="D127" t="str">
            <v>Jawa</v>
          </cell>
        </row>
        <row r="128">
          <cell r="B128" t="str">
            <v>SAKA INDONESIA PANGKAH LTD.</v>
          </cell>
          <cell r="C128" t="str">
            <v>Laut Jawa</v>
          </cell>
          <cell r="D128" t="str">
            <v>Jawa</v>
          </cell>
        </row>
        <row r="129">
          <cell r="B129" t="str">
            <v>SAKA INDONESIA PANGKAH LTD.</v>
          </cell>
          <cell r="C129" t="str">
            <v>Laut Jawa</v>
          </cell>
          <cell r="D129" t="str">
            <v>Jawa</v>
          </cell>
        </row>
        <row r="130">
          <cell r="B130" t="str">
            <v>SAKA INDONESIA PANGKAH LTD.</v>
          </cell>
          <cell r="C130" t="str">
            <v>Laut Jawa</v>
          </cell>
          <cell r="D130" t="str">
            <v>Jawa</v>
          </cell>
        </row>
        <row r="131">
          <cell r="B131" t="str">
            <v>PETROCHINA INTERNATIONAL BANGKO LTD.</v>
          </cell>
          <cell r="C131" t="str">
            <v>Jambi</v>
          </cell>
          <cell r="D131" t="str">
            <v>Sumatera</v>
          </cell>
        </row>
        <row r="132">
          <cell r="B132" t="str">
            <v>PETROCHINA INTERNATIONAL BANGKO LTD.</v>
          </cell>
          <cell r="C132" t="str">
            <v>Jambi</v>
          </cell>
          <cell r="D132" t="str">
            <v>Sumatera</v>
          </cell>
        </row>
        <row r="133">
          <cell r="B133" t="str">
            <v>PETROCHINA INTERNATIONAL BANGKO LTD.</v>
          </cell>
          <cell r="C133" t="str">
            <v>Jambi</v>
          </cell>
          <cell r="D133" t="str">
            <v>Sumatera</v>
          </cell>
        </row>
        <row r="134">
          <cell r="B134" t="str">
            <v>PT PERTAMINA EP</v>
          </cell>
          <cell r="C134" t="str">
            <v>Jambi</v>
          </cell>
          <cell r="D134" t="str">
            <v>Sumatera</v>
          </cell>
        </row>
        <row r="135">
          <cell r="B135" t="str">
            <v>PT PERTAMINA EP</v>
          </cell>
          <cell r="C135" t="str">
            <v>Jambi</v>
          </cell>
          <cell r="D135" t="str">
            <v>Sumatera</v>
          </cell>
        </row>
        <row r="136">
          <cell r="B136" t="str">
            <v>PT PERTAMINA EP</v>
          </cell>
          <cell r="C136" t="str">
            <v>Jambi</v>
          </cell>
          <cell r="D136" t="str">
            <v>Sumatera</v>
          </cell>
        </row>
        <row r="137">
          <cell r="B137" t="str">
            <v>PT PERTAMINA EP</v>
          </cell>
          <cell r="C137" t="str">
            <v>Jambi</v>
          </cell>
          <cell r="D137" t="str">
            <v>Sumatera</v>
          </cell>
        </row>
        <row r="138">
          <cell r="B138" t="str">
            <v>PT PERTAMINA EP</v>
          </cell>
          <cell r="C138" t="str">
            <v>Jambi</v>
          </cell>
          <cell r="D138" t="str">
            <v>Sumatera</v>
          </cell>
        </row>
        <row r="139">
          <cell r="B139" t="str">
            <v>PT PERTAMINA EP</v>
          </cell>
          <cell r="C139" t="str">
            <v>Jambi</v>
          </cell>
          <cell r="D139" t="str">
            <v>Sumatera</v>
          </cell>
        </row>
        <row r="140">
          <cell r="B140" t="str">
            <v>STAR ENERGY (KAKAP) LTD.</v>
          </cell>
          <cell r="C140" t="str">
            <v>Laut Natuna Utara</v>
          </cell>
          <cell r="D140" t="str">
            <v>Sumatera</v>
          </cell>
        </row>
        <row r="141">
          <cell r="B141" t="str">
            <v>STAR ENERGY (KAKAP) LTD.</v>
          </cell>
          <cell r="C141" t="str">
            <v>Laut Natuna Utara</v>
          </cell>
          <cell r="D141" t="str">
            <v>Sumatera</v>
          </cell>
        </row>
        <row r="142">
          <cell r="B142" t="str">
            <v>STAR ENERGY (KAKAP) LTD.</v>
          </cell>
          <cell r="C142" t="str">
            <v>Laut Natuna Utara</v>
          </cell>
          <cell r="D142" t="str">
            <v>Sumatera</v>
          </cell>
        </row>
        <row r="143">
          <cell r="B143" t="str">
            <v>PT MEDCO E&amp;P INDONESIA</v>
          </cell>
          <cell r="C143" t="str">
            <v>Sumatera Selatan</v>
          </cell>
          <cell r="D143" t="str">
            <v>Sumatera</v>
          </cell>
        </row>
        <row r="144">
          <cell r="B144" t="str">
            <v>PT MEDCO E&amp;P INDONESIA</v>
          </cell>
          <cell r="C144" t="str">
            <v>Sumatera Selatan</v>
          </cell>
          <cell r="D144" t="str">
            <v>Sumatera</v>
          </cell>
        </row>
        <row r="145">
          <cell r="B145" t="str">
            <v>PT MEDCO E&amp;P INDONESIA</v>
          </cell>
          <cell r="C145" t="str">
            <v>Sumatera Selatan</v>
          </cell>
          <cell r="D145" t="str">
            <v>Sumatera</v>
          </cell>
        </row>
        <row r="146">
          <cell r="B146" t="str">
            <v>PT PERTAMINA HULU ENERGI OFFSHORE NORTH WEST JAVA</v>
          </cell>
          <cell r="C146" t="str">
            <v>Jawa Barat</v>
          </cell>
          <cell r="D146" t="str">
            <v>Jawa</v>
          </cell>
        </row>
        <row r="147">
          <cell r="B147" t="str">
            <v>PT PERTAMINA HULU ENERGI OFFSHORE NORTH WEST JAVA</v>
          </cell>
          <cell r="C147" t="str">
            <v>Jawa Barat</v>
          </cell>
          <cell r="D147" t="str">
            <v>Jawa</v>
          </cell>
        </row>
        <row r="148">
          <cell r="B148" t="str">
            <v>PT PERTAMINA HULU ENERGI OFFSHORE NORTH WEST JAVA</v>
          </cell>
          <cell r="C148" t="str">
            <v>Jawa Barat</v>
          </cell>
          <cell r="D148" t="str">
            <v>Jawa</v>
          </cell>
        </row>
        <row r="149">
          <cell r="B149" t="str">
            <v>PT PERTAMINA HULU ENERGI OFFSHORE NORTH WEST JAVA</v>
          </cell>
          <cell r="C149" t="str">
            <v>Jawa Barat</v>
          </cell>
          <cell r="D149" t="str">
            <v>Jawa</v>
          </cell>
        </row>
        <row r="150">
          <cell r="B150" t="str">
            <v>PT PERTAMINA HULU ENERGI OFFSHORE NORTH WEST JAVA</v>
          </cell>
          <cell r="C150" t="str">
            <v>Jawa Barat</v>
          </cell>
          <cell r="D150" t="str">
            <v>Jawa</v>
          </cell>
        </row>
        <row r="151">
          <cell r="B151" t="str">
            <v>PT PERTAMINA HULU ENERGI OFFSHORE NORTH WEST JAVA</v>
          </cell>
          <cell r="C151" t="str">
            <v>Jawa Barat</v>
          </cell>
          <cell r="D151" t="str">
            <v>Jawa</v>
          </cell>
        </row>
        <row r="152">
          <cell r="B152" t="str">
            <v>MANDALA ENERGY LEMANG PTE. LTD.</v>
          </cell>
          <cell r="C152" t="str">
            <v>Jambi</v>
          </cell>
          <cell r="D152" t="str">
            <v>Sumatera</v>
          </cell>
        </row>
        <row r="153">
          <cell r="B153" t="str">
            <v>MANDALA ENERGY LEMANG PTE. LTD.</v>
          </cell>
          <cell r="C153" t="str">
            <v>Jambi</v>
          </cell>
          <cell r="D153" t="str">
            <v>Sumatera</v>
          </cell>
        </row>
        <row r="154">
          <cell r="B154" t="str">
            <v>PT PERTAMINA HULU ENERGI OFFSHORE NORTH WEST JAVA</v>
          </cell>
          <cell r="C154" t="str">
            <v>Jawa Barat</v>
          </cell>
          <cell r="D154" t="str">
            <v>Jawa</v>
          </cell>
        </row>
        <row r="155">
          <cell r="B155" t="str">
            <v>PT PERTAMINA HULU ROKAN</v>
          </cell>
          <cell r="C155" t="str">
            <v>Riau</v>
          </cell>
          <cell r="D155" t="str">
            <v>Sumatera</v>
          </cell>
        </row>
        <row r="156">
          <cell r="B156" t="str">
            <v>PT PERTAMINA HULU ROKAN</v>
          </cell>
          <cell r="C156" t="str">
            <v>Riau</v>
          </cell>
          <cell r="D156" t="str">
            <v>Sumatera</v>
          </cell>
        </row>
        <row r="157">
          <cell r="B157" t="str">
            <v>PT PERTAMINA HULU ROKAN</v>
          </cell>
          <cell r="C157" t="str">
            <v>Riau</v>
          </cell>
          <cell r="D157" t="str">
            <v>Sumatera</v>
          </cell>
        </row>
        <row r="158">
          <cell r="B158" t="str">
            <v>PETROGAS (ISLAND) LTD.</v>
          </cell>
          <cell r="C158" t="str">
            <v>Papua Barat</v>
          </cell>
          <cell r="D158" t="str">
            <v>Timur</v>
          </cell>
        </row>
        <row r="159">
          <cell r="B159" t="str">
            <v>PETROGAS (ISLAND) LTD.</v>
          </cell>
          <cell r="C159" t="str">
            <v>Papua Barat</v>
          </cell>
          <cell r="D159" t="str">
            <v>Timur</v>
          </cell>
        </row>
        <row r="160">
          <cell r="B160" t="str">
            <v>PETROGAS (ISLAND) LTD.</v>
          </cell>
          <cell r="C160" t="str">
            <v>Papua Barat</v>
          </cell>
          <cell r="D160" t="str">
            <v>Timur</v>
          </cell>
        </row>
        <row r="161">
          <cell r="B161" t="str">
            <v>PT PERTAMINA HULU ENERGI SIAK</v>
          </cell>
          <cell r="C161" t="str">
            <v>Riau</v>
          </cell>
          <cell r="D161" t="str">
            <v>Sumatera</v>
          </cell>
        </row>
        <row r="162">
          <cell r="B162" t="str">
            <v>PT PERTAMINA HULU ENERGI SIAK</v>
          </cell>
          <cell r="C162" t="str">
            <v>Riau</v>
          </cell>
          <cell r="D162" t="str">
            <v>Sumatera</v>
          </cell>
        </row>
        <row r="163">
          <cell r="B163" t="str">
            <v>PT PERTAMINA HULU ENERGI SIAK</v>
          </cell>
          <cell r="C163" t="str">
            <v>Riau</v>
          </cell>
          <cell r="D163" t="str">
            <v>Sumatera</v>
          </cell>
        </row>
        <row r="164">
          <cell r="B164" t="str">
            <v>PT PERTAMINA HULU ROKAN</v>
          </cell>
          <cell r="C164" t="str">
            <v>Riau</v>
          </cell>
          <cell r="D164" t="str">
            <v>Sumatera</v>
          </cell>
        </row>
        <row r="165">
          <cell r="B165" t="str">
            <v>PT PERTAMINA HULU ROKAN</v>
          </cell>
          <cell r="C165" t="str">
            <v>Riau</v>
          </cell>
          <cell r="D165" t="str">
            <v>Sumatera</v>
          </cell>
        </row>
        <row r="166">
          <cell r="B166" t="str">
            <v>PT PERTAMINA HULU ROKAN</v>
          </cell>
          <cell r="C166" t="str">
            <v>Riau</v>
          </cell>
          <cell r="D166" t="str">
            <v>Sumatera</v>
          </cell>
        </row>
        <row r="167">
          <cell r="B167" t="str">
            <v>PT PERTAMINA HULU ENERGI SIAK</v>
          </cell>
          <cell r="C167" t="str">
            <v>Riau</v>
          </cell>
          <cell r="D167" t="str">
            <v>Sumatera</v>
          </cell>
        </row>
        <row r="168">
          <cell r="B168" t="str">
            <v>PT PERTAMINA HULU ENERGI SIAK</v>
          </cell>
          <cell r="C168" t="str">
            <v>Riau</v>
          </cell>
          <cell r="D168" t="str">
            <v>Sumatera</v>
          </cell>
        </row>
        <row r="169">
          <cell r="B169" t="str">
            <v>PT PERTAMINA HULU ENERGI SIAK</v>
          </cell>
          <cell r="C169" t="str">
            <v>Riau</v>
          </cell>
          <cell r="D169" t="str">
            <v>Sumatera</v>
          </cell>
        </row>
        <row r="170">
          <cell r="B170" t="str">
            <v>PT PERTAMINA HULU ENERGI OSES</v>
          </cell>
          <cell r="C170" t="str">
            <v>Laut Jawa</v>
          </cell>
          <cell r="D170" t="str">
            <v>Jawa</v>
          </cell>
        </row>
        <row r="171">
          <cell r="B171" t="str">
            <v>PT PERTAMINA HULU ENERGI OSES</v>
          </cell>
          <cell r="C171" t="str">
            <v>Laut Jawa</v>
          </cell>
          <cell r="D171" t="str">
            <v>Jawa</v>
          </cell>
        </row>
        <row r="172">
          <cell r="B172" t="str">
            <v>PT PERTAMINA HULU ENERGI OSES</v>
          </cell>
          <cell r="C172" t="str">
            <v>Laut Jawa</v>
          </cell>
          <cell r="D172" t="str">
            <v>Jawa</v>
          </cell>
        </row>
        <row r="173">
          <cell r="B173" t="str">
            <v>PT PERTAMINA HULU ENERGI OFFSHORE NORTH WEST JAVA</v>
          </cell>
          <cell r="C173" t="str">
            <v>Jawa Barat</v>
          </cell>
          <cell r="D173" t="str">
            <v>Jawa</v>
          </cell>
        </row>
        <row r="174">
          <cell r="B174" t="str">
            <v>PT PERTAMINA HULU ENERGI OFFSHORE NORTH WEST JAVA</v>
          </cell>
          <cell r="C174" t="str">
            <v>Jawa Barat</v>
          </cell>
          <cell r="D174" t="str">
            <v>Jawa</v>
          </cell>
        </row>
        <row r="175">
          <cell r="B175" t="str">
            <v>PT PERTAMINA HULU ENERGI OFFSHORE NORTH WEST JAVA</v>
          </cell>
          <cell r="C175" t="str">
            <v>Jawa Barat</v>
          </cell>
          <cell r="D175" t="str">
            <v>Jawa</v>
          </cell>
        </row>
        <row r="176">
          <cell r="B176" t="str">
            <v>PT PERTAMINA EP</v>
          </cell>
          <cell r="C176" t="str">
            <v>Papua Barat</v>
          </cell>
          <cell r="D176" t="str">
            <v>Timur</v>
          </cell>
        </row>
        <row r="177">
          <cell r="B177" t="str">
            <v>PT PERTAMINA EP</v>
          </cell>
          <cell r="C177" t="str">
            <v>Papua Barat</v>
          </cell>
          <cell r="D177" t="str">
            <v>Timur</v>
          </cell>
        </row>
        <row r="178">
          <cell r="B178" t="str">
            <v>PT PERTAMINA EP</v>
          </cell>
          <cell r="C178" t="str">
            <v>Papua Barat</v>
          </cell>
          <cell r="D178" t="str">
            <v>Timur</v>
          </cell>
        </row>
        <row r="179">
          <cell r="B179" t="str">
            <v>PT PERTAMINA EP</v>
          </cell>
          <cell r="C179" t="str">
            <v>Sumatera Selatan</v>
          </cell>
          <cell r="D179" t="str">
            <v>Sumatera</v>
          </cell>
        </row>
        <row r="180">
          <cell r="B180" t="str">
            <v>PT PERTAMINA EP</v>
          </cell>
          <cell r="C180" t="str">
            <v>Sumatera Selatan</v>
          </cell>
          <cell r="D180" t="str">
            <v>Sumatera</v>
          </cell>
        </row>
        <row r="181">
          <cell r="B181" t="str">
            <v>PT PERTAMINA EP</v>
          </cell>
          <cell r="C181" t="str">
            <v>Sumatera Selatan</v>
          </cell>
          <cell r="D181" t="str">
            <v>Sumatera</v>
          </cell>
        </row>
        <row r="182">
          <cell r="B182" t="str">
            <v>PETROCHINA INTERNATIONAL JABUNG LTD.</v>
          </cell>
          <cell r="C182" t="str">
            <v>Jambi</v>
          </cell>
          <cell r="D182" t="str">
            <v>Sumatera</v>
          </cell>
        </row>
        <row r="183">
          <cell r="B183" t="str">
            <v>PETROCHINA INTERNATIONAL JABUNG LTD.</v>
          </cell>
          <cell r="C183" t="str">
            <v>Jambi</v>
          </cell>
          <cell r="D183" t="str">
            <v>Sumatera</v>
          </cell>
        </row>
        <row r="184">
          <cell r="B184" t="str">
            <v>PETROCHINA INTERNATIONAL JABUNG LTD.</v>
          </cell>
          <cell r="C184" t="str">
            <v>Jambi</v>
          </cell>
          <cell r="D184" t="str">
            <v>Sumatera</v>
          </cell>
        </row>
        <row r="185">
          <cell r="B185" t="str">
            <v>PT PERTAMINA HULU ENERGI OFFSHORE NORTH WEST JAVA</v>
          </cell>
          <cell r="C185" t="str">
            <v>Jawa Barat</v>
          </cell>
          <cell r="D185" t="str">
            <v>Jawa</v>
          </cell>
        </row>
        <row r="186">
          <cell r="B186" t="str">
            <v>PT PERTAMINA HULU ENERGI OFFSHORE NORTH WEST JAVA</v>
          </cell>
          <cell r="C186" t="str">
            <v>Jawa Barat</v>
          </cell>
          <cell r="D186" t="str">
            <v>Jawa</v>
          </cell>
        </row>
        <row r="187">
          <cell r="B187" t="str">
            <v>PT PERTAMINA HULU ENERGI OFFSHORE NORTH WEST JAVA</v>
          </cell>
          <cell r="C187" t="str">
            <v>Jawa Barat</v>
          </cell>
          <cell r="D187" t="str">
            <v>Jawa</v>
          </cell>
        </row>
        <row r="188">
          <cell r="B188" t="str">
            <v>PT PERTAMINA HULU ROKAN</v>
          </cell>
          <cell r="C188" t="str">
            <v>Riau</v>
          </cell>
          <cell r="D188" t="str">
            <v>Sumatera</v>
          </cell>
        </row>
        <row r="189">
          <cell r="B189" t="str">
            <v>PT PERTAMINA HULU ROKAN</v>
          </cell>
          <cell r="C189" t="str">
            <v>Riau</v>
          </cell>
          <cell r="D189" t="str">
            <v>Sumatera</v>
          </cell>
        </row>
        <row r="190">
          <cell r="B190" t="str">
            <v>PT PERTAMINA HULU ROKAN</v>
          </cell>
          <cell r="C190" t="str">
            <v>Riau</v>
          </cell>
          <cell r="D190" t="str">
            <v>Sumatera</v>
          </cell>
        </row>
        <row r="191">
          <cell r="B191" t="str">
            <v>MONTD'OR OIL TUNGKAL LTD.</v>
          </cell>
          <cell r="C191" t="str">
            <v>Jambi</v>
          </cell>
          <cell r="D191" t="str">
            <v>Sumatera</v>
          </cell>
        </row>
        <row r="192">
          <cell r="B192" t="str">
            <v>MONTD'OR OIL TUNGKAL LTD.</v>
          </cell>
          <cell r="C192" t="str">
            <v>Jambi</v>
          </cell>
          <cell r="D192" t="str">
            <v>Sumatera</v>
          </cell>
        </row>
        <row r="193">
          <cell r="B193" t="str">
            <v>MONTD'OR OIL TUNGKAL LTD.</v>
          </cell>
          <cell r="C193" t="str">
            <v>Jambi</v>
          </cell>
          <cell r="D193" t="str">
            <v>Sumatera</v>
          </cell>
        </row>
        <row r="194">
          <cell r="B194" t="str">
            <v>PT PERTAMINA HULU ROKAN</v>
          </cell>
          <cell r="C194" t="str">
            <v>Riau</v>
          </cell>
          <cell r="D194" t="str">
            <v>Sumatera</v>
          </cell>
        </row>
        <row r="195">
          <cell r="B195" t="str">
            <v>PT PERTAMINA HULU ROKAN</v>
          </cell>
          <cell r="C195" t="str">
            <v>Riau</v>
          </cell>
          <cell r="D195" t="str">
            <v>Sumatera</v>
          </cell>
        </row>
        <row r="196">
          <cell r="B196" t="str">
            <v>PT PERTAMINA HULU ROKAN</v>
          </cell>
          <cell r="C196" t="str">
            <v>Riau</v>
          </cell>
          <cell r="D196" t="str">
            <v>Sumatera</v>
          </cell>
        </row>
        <row r="197">
          <cell r="B197" t="str">
            <v>PT PERTAMINA HULU ENERGI OFFSHORE NORTH WEST JAVA</v>
          </cell>
          <cell r="C197" t="str">
            <v>Jawa Barat</v>
          </cell>
          <cell r="D197" t="str">
            <v>Jawa</v>
          </cell>
        </row>
        <row r="198">
          <cell r="B198" t="str">
            <v>PT PERTAMINA HULU ENERGI OFFSHORE NORTH WEST JAVA</v>
          </cell>
          <cell r="C198" t="str">
            <v>Jawa Barat</v>
          </cell>
          <cell r="D198" t="str">
            <v>Jawa</v>
          </cell>
        </row>
        <row r="199">
          <cell r="B199" t="str">
            <v>PT PERTAMINA HULU ENERGI OFFSHORE NORTH WEST JAVA</v>
          </cell>
          <cell r="C199" t="str">
            <v>Jawa Barat</v>
          </cell>
          <cell r="D199" t="str">
            <v>Jawa</v>
          </cell>
        </row>
        <row r="200">
          <cell r="B200" t="str">
            <v>PT PERTAMINA HULU ENERGI OFFSHORE NORTH WEST JAVA</v>
          </cell>
          <cell r="C200" t="str">
            <v>Jawa Barat</v>
          </cell>
          <cell r="D200" t="str">
            <v>Jawa</v>
          </cell>
        </row>
        <row r="201">
          <cell r="B201" t="str">
            <v>PT PERTAMINA HULU ENERGI OFFSHORE NORTH WEST JAVA</v>
          </cell>
          <cell r="C201" t="str">
            <v>Jawa Barat</v>
          </cell>
          <cell r="D201" t="str">
            <v>Jawa</v>
          </cell>
        </row>
        <row r="202">
          <cell r="B202" t="str">
            <v>PT PERTAMINA HULU ENERGI OFFSHORE NORTH WEST JAVA</v>
          </cell>
          <cell r="C202" t="str">
            <v>Jawa Barat</v>
          </cell>
          <cell r="D202" t="str">
            <v>Jawa</v>
          </cell>
        </row>
        <row r="203">
          <cell r="B203" t="str">
            <v>PT PERTAMINA HULU ENERGI OFFSHORE NORTH WEST JAVA</v>
          </cell>
          <cell r="C203" t="str">
            <v>Jawa Barat</v>
          </cell>
          <cell r="D203" t="str">
            <v>Jawa</v>
          </cell>
        </row>
        <row r="204">
          <cell r="B204" t="str">
            <v>PT PERTAMINA HULU ENERGI OFFSHORE NORTH WEST JAVA</v>
          </cell>
          <cell r="C204" t="str">
            <v>Jawa Barat</v>
          </cell>
          <cell r="D204" t="str">
            <v>Jawa</v>
          </cell>
        </row>
        <row r="205">
          <cell r="B205" t="str">
            <v>PT PERTAMINA HULU ENERGI OFFSHORE NORTH WEST JAVA</v>
          </cell>
          <cell r="C205" t="str">
            <v>Jawa Barat</v>
          </cell>
          <cell r="D205" t="str">
            <v>Jawa</v>
          </cell>
        </row>
        <row r="206">
          <cell r="B206" t="str">
            <v>EMP MALACCA STRAIT S.A.</v>
          </cell>
          <cell r="C206" t="str">
            <v>Selat Malaka</v>
          </cell>
          <cell r="D206" t="str">
            <v>Sumatera</v>
          </cell>
        </row>
        <row r="207">
          <cell r="B207" t="str">
            <v>EMP MALACCA STRAIT S.A.</v>
          </cell>
          <cell r="C207" t="str">
            <v>Selat Malaka</v>
          </cell>
          <cell r="D207" t="str">
            <v>Sumatera</v>
          </cell>
        </row>
        <row r="208">
          <cell r="B208" t="str">
            <v>EMP MALACCA STRAIT S.A.</v>
          </cell>
          <cell r="C208" t="str">
            <v>Selat Malaka</v>
          </cell>
          <cell r="D208" t="str">
            <v>Sumatera</v>
          </cell>
        </row>
        <row r="209">
          <cell r="B209" t="str">
            <v>PT PERTAMINA EP</v>
          </cell>
          <cell r="C209" t="str">
            <v>No Data</v>
          </cell>
        </row>
        <row r="210">
          <cell r="B210" t="str">
            <v>PT PERTAMINA EP</v>
          </cell>
          <cell r="C210" t="str">
            <v>No Data</v>
          </cell>
        </row>
        <row r="211">
          <cell r="B211" t="str">
            <v>PT PERTAMINA EP</v>
          </cell>
          <cell r="C211" t="str">
            <v>No Data</v>
          </cell>
        </row>
        <row r="212">
          <cell r="B212" t="str">
            <v>PT PERTAMINA EP</v>
          </cell>
          <cell r="C212" t="str">
            <v>No Data</v>
          </cell>
        </row>
        <row r="213">
          <cell r="B213" t="str">
            <v>PT PERTAMINA EP</v>
          </cell>
          <cell r="C213" t="str">
            <v>No Data</v>
          </cell>
        </row>
        <row r="214">
          <cell r="B214" t="str">
            <v>PT PERTAMINA EP</v>
          </cell>
          <cell r="C214" t="str">
            <v>No Data</v>
          </cell>
        </row>
        <row r="215">
          <cell r="B215" t="str">
            <v>PT PERTAMINA HULU ENERGI OSES</v>
          </cell>
          <cell r="C215" t="str">
            <v>Laut Jawa</v>
          </cell>
          <cell r="D215" t="str">
            <v>Jawa</v>
          </cell>
        </row>
        <row r="216">
          <cell r="B216" t="str">
            <v>PT PERTAMINA HULU ENERGI OSES</v>
          </cell>
          <cell r="C216" t="str">
            <v>Laut Jawa</v>
          </cell>
          <cell r="D216" t="str">
            <v>Jawa</v>
          </cell>
        </row>
        <row r="217">
          <cell r="B217" t="str">
            <v>PT PERTAMINA HULU ENERGI OSES</v>
          </cell>
          <cell r="C217" t="str">
            <v>Laut Jawa</v>
          </cell>
          <cell r="D217" t="str">
            <v>Jawa</v>
          </cell>
        </row>
        <row r="218">
          <cell r="B218" t="str">
            <v>PT PERTAMINA HULU ENERGI OFFSHORE NORTH WEST JAVA</v>
          </cell>
          <cell r="C218" t="str">
            <v>Jawa Barat</v>
          </cell>
          <cell r="D218" t="str">
            <v>Jawa</v>
          </cell>
        </row>
        <row r="219">
          <cell r="B219" t="str">
            <v>PT PERTAMINA HULU ENERGI OFFSHORE NORTH WEST JAVA</v>
          </cell>
          <cell r="C219" t="str">
            <v>Jawa Barat</v>
          </cell>
          <cell r="D219" t="str">
            <v>Jawa</v>
          </cell>
        </row>
        <row r="220">
          <cell r="B220" t="str">
            <v>PT PERTAMINA HULU ENERGI OFFSHORE NORTH WEST JAVA</v>
          </cell>
          <cell r="C220" t="str">
            <v>Jawa Barat</v>
          </cell>
          <cell r="D220" t="str">
            <v>Jawa</v>
          </cell>
        </row>
        <row r="221">
          <cell r="B221" t="str">
            <v>PREMIER OIL NATUNA SEA B.V.</v>
          </cell>
          <cell r="C221" t="str">
            <v>Laut Natuna Utara</v>
          </cell>
          <cell r="D221" t="str">
            <v>Sumatera</v>
          </cell>
        </row>
        <row r="222">
          <cell r="B222" t="str">
            <v>PREMIER OIL NATUNA SEA B.V.</v>
          </cell>
          <cell r="C222" t="str">
            <v>Laut Natuna Utara</v>
          </cell>
          <cell r="D222" t="str">
            <v>Sumatera</v>
          </cell>
        </row>
        <row r="223">
          <cell r="B223" t="str">
            <v>PREMIER OIL NATUNA SEA B.V.</v>
          </cell>
          <cell r="C223" t="str">
            <v>Laut Natuna Utara</v>
          </cell>
          <cell r="D223" t="str">
            <v>Sumatera</v>
          </cell>
        </row>
        <row r="224">
          <cell r="B224" t="str">
            <v>CITIC SERAM ENERGY LTD.</v>
          </cell>
          <cell r="C224" t="str">
            <v>Maluku</v>
          </cell>
          <cell r="D224" t="str">
            <v>Timur</v>
          </cell>
        </row>
        <row r="225">
          <cell r="B225" t="str">
            <v>CITIC SERAM ENERGY LTD.</v>
          </cell>
          <cell r="C225" t="str">
            <v>Maluku</v>
          </cell>
          <cell r="D225" t="str">
            <v>Timur</v>
          </cell>
        </row>
        <row r="226">
          <cell r="B226" t="str">
            <v>CITIC SERAM ENERGY LTD.</v>
          </cell>
          <cell r="C226" t="str">
            <v>Maluku</v>
          </cell>
          <cell r="D226" t="str">
            <v>Timur</v>
          </cell>
        </row>
        <row r="227">
          <cell r="B227" t="str">
            <v>EMP GEBANG LTD.</v>
          </cell>
          <cell r="C227" t="str">
            <v>Selat Malaka</v>
          </cell>
          <cell r="D227" t="str">
            <v>Sumatera</v>
          </cell>
        </row>
        <row r="228">
          <cell r="B228" t="str">
            <v>EMP GEBANG LTD.</v>
          </cell>
          <cell r="C228" t="str">
            <v>Selat Malaka</v>
          </cell>
          <cell r="D228" t="str">
            <v>Sumatera</v>
          </cell>
        </row>
        <row r="229">
          <cell r="B229" t="str">
            <v>EMP GEBANG LTD.</v>
          </cell>
          <cell r="C229" t="str">
            <v>Selat Malaka</v>
          </cell>
          <cell r="D229" t="str">
            <v>Sumatera</v>
          </cell>
        </row>
        <row r="230">
          <cell r="B230" t="str">
            <v>PT PERTAMINA HULU ENERGI OSES</v>
          </cell>
          <cell r="C230" t="str">
            <v>Laut Jawa</v>
          </cell>
          <cell r="D230" t="str">
            <v>Jawa</v>
          </cell>
        </row>
        <row r="231">
          <cell r="B231" t="str">
            <v>PT PERTAMINA HULU ENERGI OSES</v>
          </cell>
          <cell r="C231" t="str">
            <v>Laut Jawa</v>
          </cell>
          <cell r="D231" t="str">
            <v>Jawa</v>
          </cell>
        </row>
        <row r="232">
          <cell r="B232" t="str">
            <v>PT PERTAMINA HULU ENERGI OSES</v>
          </cell>
          <cell r="C232" t="str">
            <v>Laut Jawa</v>
          </cell>
          <cell r="D232" t="str">
            <v>Jawa</v>
          </cell>
        </row>
        <row r="233">
          <cell r="B233" t="str">
            <v>PETROCHINA INTERNATIONAL JABUNG LTD.</v>
          </cell>
          <cell r="C233" t="str">
            <v>Jambi</v>
          </cell>
          <cell r="D233" t="str">
            <v>Sumatera</v>
          </cell>
        </row>
        <row r="234">
          <cell r="B234" t="str">
            <v>PETROCHINA INTERNATIONAL JABUNG LTD.</v>
          </cell>
          <cell r="C234" t="str">
            <v>Jambi</v>
          </cell>
          <cell r="D234" t="str">
            <v>Sumatera</v>
          </cell>
        </row>
        <row r="235">
          <cell r="B235" t="str">
            <v>PETROCHINA INTERNATIONAL JABUNG LTD.</v>
          </cell>
          <cell r="C235" t="str">
            <v>Jambi</v>
          </cell>
          <cell r="D235" t="str">
            <v>Sumatera</v>
          </cell>
        </row>
        <row r="236">
          <cell r="B236" t="str">
            <v>PT PERTAMINA HULU ENERGI NORTH SUMATERA OFFSHORE</v>
          </cell>
          <cell r="C236" t="str">
            <v>Selat Malaka</v>
          </cell>
          <cell r="D236" t="str">
            <v>Sumatera</v>
          </cell>
        </row>
        <row r="237">
          <cell r="B237" t="str">
            <v>PT PERTAMINA HULU ENERGI NORTH SUMATERA OFFSHORE</v>
          </cell>
          <cell r="C237" t="str">
            <v>Selat Malaka</v>
          </cell>
          <cell r="D237" t="str">
            <v>Sumatera</v>
          </cell>
        </row>
        <row r="238">
          <cell r="B238" t="str">
            <v>PT PERTAMINA HULU ENERGI NORTH SUMATERA OFFSHORE</v>
          </cell>
          <cell r="C238" t="str">
            <v>Selat Malaka</v>
          </cell>
          <cell r="D238" t="str">
            <v>Sumatera</v>
          </cell>
        </row>
        <row r="239">
          <cell r="B239" t="str">
            <v>PT PERTAMINA HULU ENERGI NORTH SUMATERA OFFSHORE</v>
          </cell>
          <cell r="C239" t="str">
            <v>Selat Malaka</v>
          </cell>
          <cell r="D239" t="str">
            <v>Sumatera</v>
          </cell>
        </row>
        <row r="240">
          <cell r="B240" t="str">
            <v>PT PERTAMINA HULU ENERGI NORTH SUMATERA OFFSHORE</v>
          </cell>
          <cell r="C240" t="str">
            <v>Selat Malaka</v>
          </cell>
          <cell r="D240" t="str">
            <v>Sumatera</v>
          </cell>
        </row>
        <row r="241">
          <cell r="B241" t="str">
            <v>PT PERTAMINA HULU ENERGI NORTH SUMATERA OFFSHORE</v>
          </cell>
          <cell r="C241" t="str">
            <v>Selat Malaka</v>
          </cell>
          <cell r="D241" t="str">
            <v>Sumatera</v>
          </cell>
        </row>
        <row r="242">
          <cell r="B242" t="str">
            <v>PT PERTAMINA HULU ENERGI NORTH SUMATERA OFFSHORE</v>
          </cell>
          <cell r="C242" t="str">
            <v>Selat Malaka</v>
          </cell>
          <cell r="D242" t="str">
            <v>Sumatera</v>
          </cell>
        </row>
        <row r="243">
          <cell r="B243" t="str">
            <v>PT PERTAMINA HULU ENERGI NORTH SUMATERA OFFSHORE</v>
          </cell>
          <cell r="C243" t="str">
            <v>Selat Malaka</v>
          </cell>
          <cell r="D243" t="str">
            <v>Sumatera</v>
          </cell>
        </row>
        <row r="244">
          <cell r="B244" t="str">
            <v>PT PERTAMINA HULU ENERGI NORTH SUMATERA OFFSHORE</v>
          </cell>
          <cell r="C244" t="str">
            <v>Selat Malaka</v>
          </cell>
          <cell r="D244" t="str">
            <v>Sumatera</v>
          </cell>
        </row>
        <row r="245">
          <cell r="B245" t="str">
            <v>PT PERTAMINA HULU ENERGI NORTH SUMATERA OFFSHORE</v>
          </cell>
          <cell r="C245" t="str">
            <v>Selat Malaka</v>
          </cell>
          <cell r="D245" t="str">
            <v>Sumatera</v>
          </cell>
        </row>
        <row r="246">
          <cell r="B246" t="str">
            <v>PT PERTAMINA HULU ENERGI NORTH SUMATERA OFFSHORE</v>
          </cell>
          <cell r="C246" t="str">
            <v>Selat Malaka</v>
          </cell>
          <cell r="D246" t="str">
            <v>Sumatera</v>
          </cell>
        </row>
        <row r="247">
          <cell r="B247" t="str">
            <v>PT PERTAMINA HULU ENERGI NORTH SUMATERA OFFSHORE</v>
          </cell>
          <cell r="C247" t="str">
            <v>Selat Malaka</v>
          </cell>
          <cell r="D247" t="str">
            <v>Sumatera</v>
          </cell>
        </row>
        <row r="248">
          <cell r="B248" t="str">
            <v>PT PERTAMINA HULU ENERGI NORTH SUMATERA OFFSHORE</v>
          </cell>
          <cell r="C248" t="str">
            <v>Selat Malaka</v>
          </cell>
          <cell r="D248" t="str">
            <v>Sumatera</v>
          </cell>
        </row>
        <row r="249">
          <cell r="B249" t="str">
            <v>PT PERTAMINA HULU ENERGI NORTH SUMATERA OFFSHORE</v>
          </cell>
          <cell r="C249" t="str">
            <v>Selat Malaka</v>
          </cell>
          <cell r="D249" t="str">
            <v>Sumatera</v>
          </cell>
        </row>
        <row r="250">
          <cell r="B250" t="str">
            <v>PT PERTAMINA HULU ENERGI NORTH SUMATERA OFFSHORE</v>
          </cell>
          <cell r="C250" t="str">
            <v>Selat Malaka</v>
          </cell>
          <cell r="D250" t="str">
            <v>Sumatera</v>
          </cell>
        </row>
        <row r="251">
          <cell r="B251" t="str">
            <v>PETROCHINA INTERNATIONAL JABUNG LTD.</v>
          </cell>
          <cell r="C251" t="str">
            <v>Jambi</v>
          </cell>
          <cell r="D251" t="str">
            <v>Sumatera</v>
          </cell>
        </row>
        <row r="252">
          <cell r="B252" t="str">
            <v>PETROCHINA INTERNATIONAL JABUNG LTD.</v>
          </cell>
          <cell r="C252" t="str">
            <v>Jambi</v>
          </cell>
          <cell r="D252" t="str">
            <v>Sumatera</v>
          </cell>
        </row>
        <row r="253">
          <cell r="B253" t="str">
            <v>PETROCHINA INTERNATIONAL JABUNG LTD.</v>
          </cell>
          <cell r="C253" t="str">
            <v>Jambi</v>
          </cell>
          <cell r="D253" t="str">
            <v>Sumatera</v>
          </cell>
        </row>
        <row r="254">
          <cell r="B254" t="str">
            <v>EMP BENTU LTD.</v>
          </cell>
          <cell r="C254" t="str">
            <v>Riau</v>
          </cell>
          <cell r="D254" t="str">
            <v>Sumatera</v>
          </cell>
        </row>
        <row r="255">
          <cell r="B255" t="str">
            <v>EMP BENTU LTD.</v>
          </cell>
          <cell r="C255" t="str">
            <v>Riau</v>
          </cell>
          <cell r="D255" t="str">
            <v>Sumatera</v>
          </cell>
        </row>
        <row r="256">
          <cell r="B256" t="str">
            <v>EMP BENTU LTD.</v>
          </cell>
          <cell r="C256" t="str">
            <v>Riau</v>
          </cell>
          <cell r="D256" t="str">
            <v>Sumatera</v>
          </cell>
        </row>
        <row r="257">
          <cell r="B257" t="str">
            <v>PT PERTAMINA HULU ENERGI OSES</v>
          </cell>
          <cell r="C257" t="str">
            <v>Laut Jawa</v>
          </cell>
          <cell r="D257" t="str">
            <v>Jawa</v>
          </cell>
        </row>
        <row r="258">
          <cell r="B258" t="str">
            <v>PT PERTAMINA HULU ENERGI OSES</v>
          </cell>
          <cell r="C258" t="str">
            <v>Laut Jawa</v>
          </cell>
          <cell r="D258" t="str">
            <v>Jawa</v>
          </cell>
        </row>
        <row r="259">
          <cell r="B259" t="str">
            <v>PT PERTAMINA HULU ENERGI OSES</v>
          </cell>
          <cell r="C259" t="str">
            <v>Laut Jawa</v>
          </cell>
          <cell r="D259" t="str">
            <v>Jawa</v>
          </cell>
        </row>
        <row r="260">
          <cell r="B260" t="str">
            <v>PT PERTAMINA HULU ENERGI OFFSHORE NORTH WEST JAVA</v>
          </cell>
          <cell r="C260" t="str">
            <v>Jawa Barat</v>
          </cell>
          <cell r="D260" t="str">
            <v>Jawa</v>
          </cell>
        </row>
        <row r="261">
          <cell r="B261" t="str">
            <v>PT PERTAMINA HULU ROKAN</v>
          </cell>
          <cell r="C261" t="str">
            <v>Riau</v>
          </cell>
          <cell r="D261" t="str">
            <v>Sumatera</v>
          </cell>
        </row>
        <row r="262">
          <cell r="B262" t="str">
            <v>PT PERTAMINA HULU ROKAN</v>
          </cell>
          <cell r="C262" t="str">
            <v>Riau</v>
          </cell>
          <cell r="D262" t="str">
            <v>Sumatera</v>
          </cell>
        </row>
        <row r="263">
          <cell r="B263" t="str">
            <v>PT PERTAMINA HULU ROKAN</v>
          </cell>
          <cell r="C263" t="str">
            <v>Riau</v>
          </cell>
          <cell r="D263" t="str">
            <v>Sumatera</v>
          </cell>
        </row>
        <row r="264">
          <cell r="B264" t="str">
            <v>PT PERTAMINA HULU ROKAN</v>
          </cell>
          <cell r="C264" t="str">
            <v>Riau</v>
          </cell>
          <cell r="D264" t="str">
            <v>Sumatera</v>
          </cell>
        </row>
        <row r="265">
          <cell r="B265" t="str">
            <v>PT PERTAMINA HULU ROKAN</v>
          </cell>
          <cell r="C265" t="str">
            <v>Riau</v>
          </cell>
          <cell r="D265" t="str">
            <v>Sumatera</v>
          </cell>
        </row>
        <row r="266">
          <cell r="B266" t="str">
            <v>PT PERTAMINA HULU ROKAN</v>
          </cell>
          <cell r="C266" t="str">
            <v>Riau</v>
          </cell>
          <cell r="D266" t="str">
            <v>Sumatera</v>
          </cell>
        </row>
        <row r="267">
          <cell r="B267" t="str">
            <v>PT PERTAMINA HULU ENERGI OSES</v>
          </cell>
          <cell r="C267" t="str">
            <v>Laut Jawa</v>
          </cell>
          <cell r="D267" t="str">
            <v>Jawa</v>
          </cell>
        </row>
        <row r="268">
          <cell r="B268" t="str">
            <v>PT PERTAMINA HULU ENERGI OSES</v>
          </cell>
          <cell r="C268" t="str">
            <v>Laut Jawa</v>
          </cell>
          <cell r="D268" t="str">
            <v>Jawa</v>
          </cell>
        </row>
        <row r="269">
          <cell r="B269" t="str">
            <v>PT PERTAMINA HULU ENERGI OFFSHORE NORTH WEST JAVA</v>
          </cell>
          <cell r="C269" t="str">
            <v>Jawa Barat</v>
          </cell>
          <cell r="D269" t="str">
            <v>Jawa</v>
          </cell>
        </row>
        <row r="270">
          <cell r="B270" t="str">
            <v>PT PERTAMINA HULU ENERGI OFFSHORE NORTH WEST JAVA</v>
          </cell>
          <cell r="C270" t="str">
            <v>Jawa Barat</v>
          </cell>
          <cell r="D270" t="str">
            <v>Jawa</v>
          </cell>
        </row>
        <row r="271">
          <cell r="B271" t="str">
            <v>PT PERTAMINA HULU ENERGI OFFSHORE NORTH WEST JAVA</v>
          </cell>
          <cell r="C271" t="str">
            <v>Jawa Barat</v>
          </cell>
          <cell r="D271" t="str">
            <v>Jawa</v>
          </cell>
        </row>
        <row r="272">
          <cell r="B272" t="str">
            <v>PT PERTAMINA HULU ENERGI OFFSHORE NORTH WEST JAVA</v>
          </cell>
          <cell r="C272" t="str">
            <v>Jawa Barat</v>
          </cell>
          <cell r="D272" t="str">
            <v>Jawa</v>
          </cell>
        </row>
        <row r="273">
          <cell r="B273" t="str">
            <v>PT PERTAMINA HULU ENERGI OFFSHORE NORTH WEST JAVA</v>
          </cell>
          <cell r="C273" t="str">
            <v>Jawa Barat</v>
          </cell>
          <cell r="D273" t="str">
            <v>Jawa</v>
          </cell>
        </row>
        <row r="274">
          <cell r="B274" t="str">
            <v>PT PERTAMINA HULU ENERGI OFFSHORE NORTH WEST JAVA</v>
          </cell>
          <cell r="C274" t="str">
            <v>Jawa Barat</v>
          </cell>
          <cell r="D274" t="str">
            <v>Jawa</v>
          </cell>
        </row>
        <row r="275">
          <cell r="B275" t="str">
            <v>PT PERTAMINA HULU ENERGI OSES</v>
          </cell>
          <cell r="C275" t="str">
            <v>Laut Jawa</v>
          </cell>
          <cell r="D275" t="str">
            <v>Jawa</v>
          </cell>
        </row>
        <row r="276">
          <cell r="B276" t="str">
            <v>PT PERTAMINA HULU KALIMANTAN TIMUR</v>
          </cell>
          <cell r="C276" t="str">
            <v>Selat Makasar</v>
          </cell>
          <cell r="D276" t="str">
            <v>Kalimantan</v>
          </cell>
        </row>
        <row r="277">
          <cell r="B277" t="str">
            <v>PT PERTAMINA HULU KALIMANTAN TIMUR</v>
          </cell>
          <cell r="C277" t="str">
            <v>Selat Makasar</v>
          </cell>
          <cell r="D277" t="str">
            <v>Kalimantan</v>
          </cell>
        </row>
        <row r="278">
          <cell r="B278" t="str">
            <v>STAR ENERGY (KAKAP) LTD.</v>
          </cell>
          <cell r="C278" t="str">
            <v>Laut Natuna Utara</v>
          </cell>
          <cell r="D278" t="str">
            <v>Sumatera</v>
          </cell>
        </row>
        <row r="279">
          <cell r="B279" t="str">
            <v>STAR ENERGY (KAKAP) LTD.</v>
          </cell>
          <cell r="C279" t="str">
            <v>Laut Natuna Utara</v>
          </cell>
          <cell r="D279" t="str">
            <v>Sumatera</v>
          </cell>
        </row>
        <row r="280">
          <cell r="B280" t="str">
            <v>STAR ENERGY (KAKAP) LTD.</v>
          </cell>
          <cell r="C280" t="str">
            <v>Laut Natuna Utara</v>
          </cell>
          <cell r="D280" t="str">
            <v>Sumatera</v>
          </cell>
        </row>
        <row r="281">
          <cell r="B281" t="str">
            <v>PHE NUNUKAN CO.</v>
          </cell>
          <cell r="C281" t="str">
            <v>Kalimantan Utara</v>
          </cell>
          <cell r="D281" t="str">
            <v>Kalimantan</v>
          </cell>
        </row>
        <row r="282">
          <cell r="B282" t="str">
            <v>PHE NUNUKAN CO.</v>
          </cell>
          <cell r="C282" t="str">
            <v>Kalimantan Utara</v>
          </cell>
          <cell r="D282" t="str">
            <v>Kalimantan</v>
          </cell>
        </row>
        <row r="283">
          <cell r="B283" t="str">
            <v>PHE NUNUKAN CO.</v>
          </cell>
          <cell r="C283" t="str">
            <v>Kalimantan Utara</v>
          </cell>
          <cell r="D283" t="str">
            <v>Kalimantan</v>
          </cell>
        </row>
        <row r="284">
          <cell r="B284" t="str">
            <v>MONTD'OR OIL TUNGKAL LTD.</v>
          </cell>
          <cell r="C284" t="str">
            <v>Jambi</v>
          </cell>
          <cell r="D284" t="str">
            <v>Sumatera</v>
          </cell>
        </row>
        <row r="285">
          <cell r="B285" t="str">
            <v>MONTD'OR OIL TUNGKAL LTD.</v>
          </cell>
          <cell r="C285" t="str">
            <v>Jambi</v>
          </cell>
          <cell r="D285" t="str">
            <v>Sumatera</v>
          </cell>
        </row>
        <row r="286">
          <cell r="B286" t="str">
            <v>MONTD'OR OIL TUNGKAL LTD.</v>
          </cell>
          <cell r="C286" t="str">
            <v>Jambi</v>
          </cell>
          <cell r="D286" t="str">
            <v>Sumatera</v>
          </cell>
        </row>
        <row r="287">
          <cell r="B287" t="str">
            <v>Jindi South Jambi B Co. Ltd</v>
          </cell>
          <cell r="C287" t="str">
            <v>Jambi</v>
          </cell>
          <cell r="D287" t="str">
            <v>Sumatera</v>
          </cell>
        </row>
        <row r="288">
          <cell r="B288" t="str">
            <v>Jindi South Jambi B Co. Ltd</v>
          </cell>
          <cell r="C288" t="str">
            <v>Jambi</v>
          </cell>
          <cell r="D288" t="str">
            <v>Sumatera</v>
          </cell>
        </row>
        <row r="289">
          <cell r="B289" t="str">
            <v>Jindi South Jambi B Co. Ltd</v>
          </cell>
          <cell r="C289" t="str">
            <v>Jambi</v>
          </cell>
          <cell r="D289" t="str">
            <v>Sumatera</v>
          </cell>
        </row>
        <row r="290">
          <cell r="B290" t="str">
            <v>Jindi South Jambi B Co. Ltd</v>
          </cell>
          <cell r="C290" t="str">
            <v>Jambi</v>
          </cell>
          <cell r="D290" t="str">
            <v>Sumatera</v>
          </cell>
        </row>
        <row r="291">
          <cell r="B291" t="str">
            <v>Jindi South Jambi B Co. Ltd</v>
          </cell>
          <cell r="C291" t="str">
            <v>Jambi</v>
          </cell>
          <cell r="D291" t="str">
            <v>Sumatera</v>
          </cell>
        </row>
        <row r="292">
          <cell r="B292" t="str">
            <v>Jindi South Jambi B Co. Ltd</v>
          </cell>
          <cell r="C292" t="str">
            <v>Jambi</v>
          </cell>
          <cell r="D292" t="str">
            <v>Sumatera</v>
          </cell>
        </row>
        <row r="293">
          <cell r="B293" t="str">
            <v>PT ODIRA ENERGY KARANG AGUNG</v>
          </cell>
          <cell r="C293" t="str">
            <v>Sumatera Selatan</v>
          </cell>
          <cell r="D293" t="str">
            <v>Sumatera</v>
          </cell>
        </row>
        <row r="294">
          <cell r="B294" t="str">
            <v>PT ODIRA ENERGY KARANG AGUNG</v>
          </cell>
          <cell r="C294" t="str">
            <v>Sumatera Selatan</v>
          </cell>
          <cell r="D294" t="str">
            <v>Sumatera</v>
          </cell>
        </row>
        <row r="295">
          <cell r="B295" t="str">
            <v>PT ODIRA ENERGY KARANG AGUNG</v>
          </cell>
          <cell r="C295" t="str">
            <v>Sumatera Selatan</v>
          </cell>
          <cell r="D295" t="str">
            <v>Sumatera</v>
          </cell>
        </row>
        <row r="296">
          <cell r="B296" t="str">
            <v>PT PERTAMINA HULU KALIMANTAN TIMUR</v>
          </cell>
          <cell r="C296" t="str">
            <v>Selat Makasar</v>
          </cell>
          <cell r="D296" t="str">
            <v>Kalimantan</v>
          </cell>
        </row>
        <row r="297">
          <cell r="B297" t="str">
            <v>PT PERTAMINA HULU ROKAN</v>
          </cell>
          <cell r="C297" t="str">
            <v>Riau</v>
          </cell>
          <cell r="D297" t="str">
            <v>Sumatera</v>
          </cell>
        </row>
        <row r="298">
          <cell r="B298" t="str">
            <v>PT PERTAMINA HULU ROKAN</v>
          </cell>
          <cell r="C298" t="str">
            <v>Riau</v>
          </cell>
          <cell r="D298" t="str">
            <v>Sumatera</v>
          </cell>
        </row>
        <row r="299">
          <cell r="B299" t="str">
            <v>SAKA INDONESIA PANGKAH LTD.</v>
          </cell>
          <cell r="C299" t="str">
            <v>Laut Jawa</v>
          </cell>
          <cell r="D299" t="str">
            <v>Jawa</v>
          </cell>
        </row>
        <row r="300">
          <cell r="B300" t="str">
            <v>SAKA INDONESIA PANGKAH LTD.</v>
          </cell>
          <cell r="C300" t="str">
            <v>Laut Jawa</v>
          </cell>
          <cell r="D300" t="str">
            <v>Jawa</v>
          </cell>
        </row>
        <row r="301">
          <cell r="B301" t="str">
            <v>SAKA INDONESIA PANGKAH LTD.</v>
          </cell>
          <cell r="C301" t="str">
            <v>Laut Jawa</v>
          </cell>
          <cell r="D301" t="str">
            <v>Jawa</v>
          </cell>
        </row>
        <row r="302">
          <cell r="B302" t="str">
            <v>SAKA INDONESIA PANGKAH LTD.</v>
          </cell>
          <cell r="C302" t="str">
            <v>Laut Jawa</v>
          </cell>
          <cell r="D302" t="str">
            <v>Jawa</v>
          </cell>
        </row>
        <row r="303">
          <cell r="B303" t="str">
            <v>SAKA INDONESIA PANGKAH LTD.</v>
          </cell>
          <cell r="C303" t="str">
            <v>Laut Jawa</v>
          </cell>
          <cell r="D303" t="str">
            <v>Jawa</v>
          </cell>
        </row>
        <row r="304">
          <cell r="B304" t="str">
            <v>SAKA INDONESIA PANGKAH LTD.</v>
          </cell>
          <cell r="C304" t="str">
            <v>Laut Jawa</v>
          </cell>
          <cell r="D304" t="str">
            <v>Jawa</v>
          </cell>
        </row>
        <row r="305">
          <cell r="B305" t="str">
            <v>PT PERTAMINA HULU ENERGI OFFSHORE NORTH WEST JAVA</v>
          </cell>
          <cell r="C305" t="str">
            <v>Jawa Barat</v>
          </cell>
          <cell r="D305" t="str">
            <v>Jawa</v>
          </cell>
        </row>
        <row r="306">
          <cell r="B306" t="str">
            <v>PT PERTAMINA HULU ENERGI OFFSHORE NORTH WEST JAVA</v>
          </cell>
          <cell r="C306" t="str">
            <v>Jawa Barat</v>
          </cell>
          <cell r="D306" t="str">
            <v>Jawa</v>
          </cell>
        </row>
        <row r="307">
          <cell r="B307" t="str">
            <v>PT PERTAMINA HULU ENERGI OFFSHORE NORTH WEST JAVA</v>
          </cell>
          <cell r="C307" t="str">
            <v>Jawa Barat</v>
          </cell>
          <cell r="D307" t="str">
            <v>Jawa</v>
          </cell>
        </row>
        <row r="308">
          <cell r="B308" t="str">
            <v>PT PERTAMINA HULU ROKAN</v>
          </cell>
          <cell r="C308" t="str">
            <v>Riau</v>
          </cell>
          <cell r="D308" t="str">
            <v>Sumatera</v>
          </cell>
        </row>
        <row r="309">
          <cell r="B309" t="str">
            <v>PT PERTAMINA EP</v>
          </cell>
          <cell r="C309" t="str">
            <v>Kalimantan Timur</v>
          </cell>
          <cell r="D309" t="str">
            <v>Kalimantan</v>
          </cell>
        </row>
        <row r="310">
          <cell r="B310" t="str">
            <v>PT PERTAMINA EP</v>
          </cell>
          <cell r="C310" t="str">
            <v>Kalimantan Timur</v>
          </cell>
          <cell r="D310" t="str">
            <v>Kalimantan</v>
          </cell>
        </row>
        <row r="311">
          <cell r="B311" t="str">
            <v>PT PERTAMINA EP</v>
          </cell>
          <cell r="C311" t="str">
            <v>Kalimantan Timur</v>
          </cell>
          <cell r="D311" t="str">
            <v>Kalimantan</v>
          </cell>
        </row>
        <row r="312">
          <cell r="B312" t="str">
            <v>PT PERTAMINA EP</v>
          </cell>
          <cell r="C312" t="str">
            <v>Sumatera Utara</v>
          </cell>
          <cell r="D312" t="str">
            <v>Sumatera</v>
          </cell>
        </row>
        <row r="313">
          <cell r="B313" t="str">
            <v>PT PERTAMINA EP</v>
          </cell>
          <cell r="C313" t="str">
            <v>Sumatera Utara</v>
          </cell>
          <cell r="D313" t="str">
            <v>Sumatera</v>
          </cell>
        </row>
        <row r="314">
          <cell r="B314" t="str">
            <v>PT PERTAMINA EP</v>
          </cell>
          <cell r="C314" t="str">
            <v>Papua Barat</v>
          </cell>
          <cell r="D314" t="str">
            <v>Timur</v>
          </cell>
        </row>
        <row r="315">
          <cell r="B315" t="str">
            <v>PT PERTAMINA EP</v>
          </cell>
          <cell r="C315" t="str">
            <v>Papua Barat</v>
          </cell>
          <cell r="D315" t="str">
            <v>Timur</v>
          </cell>
        </row>
        <row r="316">
          <cell r="B316" t="str">
            <v>PT PERTAMINA EP</v>
          </cell>
          <cell r="C316" t="str">
            <v>Papua Barat</v>
          </cell>
          <cell r="D316" t="str">
            <v>Timur</v>
          </cell>
        </row>
        <row r="317">
          <cell r="B317" t="str">
            <v>MEDCO E&amp;P NATUNA LTD.</v>
          </cell>
          <cell r="C317" t="str">
            <v>Jawa Timur</v>
          </cell>
          <cell r="D317" t="str">
            <v>Jawa</v>
          </cell>
        </row>
        <row r="318">
          <cell r="B318" t="str">
            <v>MEDCO E&amp;P NATUNA LTD.</v>
          </cell>
          <cell r="C318" t="str">
            <v>Jawa Timur</v>
          </cell>
          <cell r="D318" t="str">
            <v>Jawa</v>
          </cell>
        </row>
        <row r="319">
          <cell r="B319" t="str">
            <v>MEDCO E&amp;P NATUNA LTD.</v>
          </cell>
          <cell r="C319" t="str">
            <v>Jawa Timur</v>
          </cell>
          <cell r="D319" t="str">
            <v>Jawa</v>
          </cell>
        </row>
        <row r="320">
          <cell r="B320" t="str">
            <v>PT PERTAMINA EP</v>
          </cell>
          <cell r="C320" t="str">
            <v>Sumatera Utara</v>
          </cell>
          <cell r="D320" t="str">
            <v>Sumatera</v>
          </cell>
        </row>
        <row r="321">
          <cell r="B321" t="str">
            <v>PT PERTAMINA HULU ROKAN</v>
          </cell>
          <cell r="C321" t="str">
            <v>Riau</v>
          </cell>
          <cell r="D321" t="str">
            <v>Sumatera</v>
          </cell>
        </row>
        <row r="322">
          <cell r="B322" t="str">
            <v>PT PERTAMINA HULU ROKAN</v>
          </cell>
          <cell r="C322" t="str">
            <v>Riau</v>
          </cell>
          <cell r="D322" t="str">
            <v>Sumatera</v>
          </cell>
        </row>
        <row r="323">
          <cell r="B323" t="str">
            <v>PT PERTAMINA EP</v>
          </cell>
          <cell r="C323" t="str">
            <v>Sumatera Selatan</v>
          </cell>
          <cell r="D323" t="str">
            <v>Sumatera</v>
          </cell>
        </row>
        <row r="324">
          <cell r="B324" t="str">
            <v>PT PERTAMINA EP</v>
          </cell>
          <cell r="C324" t="str">
            <v>Sumatera Selatan</v>
          </cell>
          <cell r="D324" t="str">
            <v>Sumatera</v>
          </cell>
        </row>
        <row r="325">
          <cell r="B325" t="str">
            <v>PT PERTAMINA EP</v>
          </cell>
          <cell r="C325" t="str">
            <v>Sumatera Selatan</v>
          </cell>
          <cell r="D325" t="str">
            <v>Sumatera</v>
          </cell>
        </row>
        <row r="326">
          <cell r="B326" t="str">
            <v>PT PERTAMINA HULU ROKAN</v>
          </cell>
          <cell r="C326" t="str">
            <v>Riau</v>
          </cell>
          <cell r="D326" t="str">
            <v>Sumatera</v>
          </cell>
        </row>
        <row r="327">
          <cell r="B327" t="str">
            <v>PT PERTAMINA HULU ROKAN</v>
          </cell>
          <cell r="C327" t="str">
            <v>Riau</v>
          </cell>
          <cell r="D327" t="str">
            <v>Sumatera</v>
          </cell>
        </row>
        <row r="328">
          <cell r="B328" t="str">
            <v>PT PERTAMINA HULU ROKAN</v>
          </cell>
          <cell r="C328" t="str">
            <v>Riau</v>
          </cell>
          <cell r="D328" t="str">
            <v>Sumatera</v>
          </cell>
        </row>
        <row r="329">
          <cell r="B329" t="str">
            <v>PT PERTAMINA HULU ROKAN</v>
          </cell>
          <cell r="C329" t="str">
            <v>Riau</v>
          </cell>
          <cell r="D329" t="str">
            <v>Sumatera</v>
          </cell>
        </row>
        <row r="330">
          <cell r="B330" t="str">
            <v>MEDCO E&amp;P NATUNA LTD.</v>
          </cell>
          <cell r="C330" t="str">
            <v>Laut Natuna</v>
          </cell>
          <cell r="D330" t="str">
            <v>Sumatera</v>
          </cell>
        </row>
        <row r="331">
          <cell r="B331" t="str">
            <v>MEDCO E&amp;P NATUNA LTD.</v>
          </cell>
          <cell r="C331" t="str">
            <v>Laut Natuna</v>
          </cell>
          <cell r="D331" t="str">
            <v>Sumatera</v>
          </cell>
        </row>
        <row r="332">
          <cell r="B332" t="str">
            <v>JOB PERTAMINA - MEDCO E&amp;P SIMENGGARIS</v>
          </cell>
          <cell r="C332" t="str">
            <v>Kalimantan Utara</v>
          </cell>
          <cell r="D332" t="str">
            <v>Kalimantan</v>
          </cell>
        </row>
        <row r="333">
          <cell r="B333" t="str">
            <v>JOB PERTAMINA - MEDCO E&amp;P SIMENGGARIS</v>
          </cell>
          <cell r="C333" t="str">
            <v>Kalimantan Utara</v>
          </cell>
          <cell r="D333" t="str">
            <v>Kalimantan</v>
          </cell>
        </row>
        <row r="334">
          <cell r="B334" t="str">
            <v>JOB PERTAMINA - MEDCO E&amp;P SIMENGGARIS</v>
          </cell>
          <cell r="C334" t="str">
            <v>Kalimantan Utara</v>
          </cell>
          <cell r="D334" t="str">
            <v>Kalimantan</v>
          </cell>
        </row>
        <row r="335">
          <cell r="B335" t="str">
            <v>PT PERTAMINA EP</v>
          </cell>
          <cell r="C335" t="str">
            <v>Jambi</v>
          </cell>
          <cell r="D335" t="str">
            <v>Sumatera</v>
          </cell>
        </row>
        <row r="336">
          <cell r="B336" t="str">
            <v>PT PERTAMINA EP</v>
          </cell>
          <cell r="C336" t="str">
            <v>Jambi</v>
          </cell>
          <cell r="D336" t="str">
            <v>Sumatera</v>
          </cell>
        </row>
        <row r="337">
          <cell r="B337" t="str">
            <v>PT PERTAMINA EP</v>
          </cell>
          <cell r="C337" t="str">
            <v>Jambi</v>
          </cell>
          <cell r="D337" t="str">
            <v>Sumatera</v>
          </cell>
        </row>
        <row r="338">
          <cell r="B338" t="str">
            <v>PT PERTAMINA EP</v>
          </cell>
          <cell r="C338" t="str">
            <v>Jambi</v>
          </cell>
          <cell r="D338" t="str">
            <v>Sumatera</v>
          </cell>
        </row>
        <row r="339">
          <cell r="B339" t="str">
            <v>PT PERTAMINA EP</v>
          </cell>
          <cell r="C339" t="str">
            <v>Jambi</v>
          </cell>
          <cell r="D339" t="str">
            <v>Sumatera</v>
          </cell>
        </row>
        <row r="340">
          <cell r="B340" t="str">
            <v>PT PERTAMINA EP</v>
          </cell>
          <cell r="C340" t="str">
            <v>Jambi</v>
          </cell>
          <cell r="D340" t="str">
            <v>Sumatera</v>
          </cell>
        </row>
        <row r="341">
          <cell r="B341" t="str">
            <v>PETROCHINA INTERNATIONAL BANGKO LTD.</v>
          </cell>
          <cell r="C341" t="str">
            <v>Jambi</v>
          </cell>
          <cell r="D341" t="str">
            <v>Sumatera</v>
          </cell>
        </row>
        <row r="342">
          <cell r="B342" t="str">
            <v>PETROCHINA INTERNATIONAL BANGKO LTD.</v>
          </cell>
          <cell r="C342" t="str">
            <v>Jambi</v>
          </cell>
          <cell r="D342" t="str">
            <v>Sumatera</v>
          </cell>
        </row>
        <row r="343">
          <cell r="B343" t="str">
            <v>PETROCHINA INTERNATIONAL BANGKO LTD.</v>
          </cell>
          <cell r="C343" t="str">
            <v>Jambi</v>
          </cell>
          <cell r="D343" t="str">
            <v>Sumatera</v>
          </cell>
        </row>
        <row r="344">
          <cell r="B344" t="str">
            <v>PT PERTAMINA HULU ENERGI TUBAN EAST JAVA</v>
          </cell>
          <cell r="C344" t="str">
            <v>Jawa Timur</v>
          </cell>
          <cell r="D344" t="str">
            <v>Jawa</v>
          </cell>
        </row>
        <row r="345">
          <cell r="B345" t="str">
            <v>PT PERTAMINA HULU ENERGI TUBAN EAST JAVA</v>
          </cell>
          <cell r="C345" t="str">
            <v>Jawa Timur</v>
          </cell>
          <cell r="D345" t="str">
            <v>Jawa</v>
          </cell>
        </row>
        <row r="346">
          <cell r="B346" t="str">
            <v>PT PERTAMINA HULU ENERGI TUBAN EAST JAVA</v>
          </cell>
          <cell r="C346" t="str">
            <v>Jawa Timur</v>
          </cell>
          <cell r="D346" t="str">
            <v>Jawa</v>
          </cell>
        </row>
        <row r="347">
          <cell r="B347" t="str">
            <v>MEDCO E&amp;P NATUNA LTD.</v>
          </cell>
          <cell r="C347" t="str">
            <v>Laut Natuna</v>
          </cell>
          <cell r="D347" t="str">
            <v>Sumatera</v>
          </cell>
        </row>
        <row r="348">
          <cell r="B348" t="str">
            <v>MEDCO E&amp;P NATUNA LTD.</v>
          </cell>
          <cell r="C348" t="str">
            <v>Laut Natuna</v>
          </cell>
          <cell r="D348" t="str">
            <v>Sumatera</v>
          </cell>
        </row>
        <row r="349">
          <cell r="B349" t="str">
            <v>MEDCO E&amp;P NATUNA LTD.</v>
          </cell>
          <cell r="C349" t="str">
            <v>Laut Natuna</v>
          </cell>
          <cell r="D349" t="str">
            <v>Sumatera</v>
          </cell>
        </row>
        <row r="350">
          <cell r="B350" t="str">
            <v>MEDCO E&amp;P NATUNA LTD.</v>
          </cell>
          <cell r="C350" t="str">
            <v>Laut Natuna</v>
          </cell>
          <cell r="D350" t="str">
            <v>Sumatera</v>
          </cell>
        </row>
        <row r="351">
          <cell r="B351" t="str">
            <v>PT PERTAMINA EP</v>
          </cell>
          <cell r="C351" t="str">
            <v>Sumatera Selatan</v>
          </cell>
          <cell r="D351" t="str">
            <v>Sumatera</v>
          </cell>
        </row>
        <row r="352">
          <cell r="B352" t="str">
            <v>PT PERTAMINA EP</v>
          </cell>
          <cell r="C352" t="str">
            <v>Sumatera Selatan</v>
          </cell>
          <cell r="D352" t="str">
            <v>Sumatera</v>
          </cell>
        </row>
        <row r="353">
          <cell r="B353" t="str">
            <v>PT PERTAMINA EP</v>
          </cell>
          <cell r="C353" t="str">
            <v>Sumatera Selatan</v>
          </cell>
          <cell r="D353" t="str">
            <v>Sumatera</v>
          </cell>
        </row>
        <row r="354">
          <cell r="B354" t="str">
            <v>PT PERTAMINA EP</v>
          </cell>
          <cell r="C354" t="str">
            <v>Sumatera Selatan</v>
          </cell>
          <cell r="D354" t="str">
            <v>Sumatera</v>
          </cell>
        </row>
        <row r="355">
          <cell r="B355" t="str">
            <v>PT PERTAMINA EP</v>
          </cell>
          <cell r="C355" t="str">
            <v>Sumatera Selatan</v>
          </cell>
          <cell r="D355" t="str">
            <v>Sumatera</v>
          </cell>
        </row>
        <row r="356">
          <cell r="B356" t="str">
            <v>MEDCO E&amp;P NATUNA LTD.</v>
          </cell>
          <cell r="C356" t="str">
            <v>Laut Natuna Utara</v>
          </cell>
          <cell r="D356" t="str">
            <v>Sumatera</v>
          </cell>
        </row>
        <row r="357">
          <cell r="B357" t="str">
            <v>MEDCO E&amp;P NATUNA LTD.</v>
          </cell>
          <cell r="C357" t="str">
            <v>Laut Natuna Utara</v>
          </cell>
          <cell r="D357" t="str">
            <v>Sumatera</v>
          </cell>
        </row>
        <row r="358">
          <cell r="B358" t="str">
            <v>MEDCO E&amp;P NATUNA LTD.</v>
          </cell>
          <cell r="C358" t="str">
            <v>Laut Natuna Utara</v>
          </cell>
          <cell r="D358" t="str">
            <v>Sumatera</v>
          </cell>
        </row>
        <row r="359">
          <cell r="B359" t="str">
            <v>PT PERTAMINA HULU ENERGI OFFSHORE NORTH WEST JAVA</v>
          </cell>
          <cell r="C359" t="str">
            <v>Jawa Barat</v>
          </cell>
          <cell r="D359" t="str">
            <v>Jawa</v>
          </cell>
        </row>
        <row r="360">
          <cell r="B360" t="str">
            <v>PT PERTAMINA HULU ENERGI OFFSHORE NORTH WEST JAVA</v>
          </cell>
          <cell r="C360" t="str">
            <v>Jawa Barat</v>
          </cell>
          <cell r="D360" t="str">
            <v>Jawa</v>
          </cell>
        </row>
        <row r="361">
          <cell r="B361" t="str">
            <v>PT PERTAMINA HULU ENERGI OFFSHORE NORTH WEST JAVA</v>
          </cell>
          <cell r="C361" t="str">
            <v>Jawa Barat</v>
          </cell>
          <cell r="D361" t="str">
            <v>Jawa</v>
          </cell>
        </row>
        <row r="362">
          <cell r="B362" t="str">
            <v>PT PERTAMINA EP</v>
          </cell>
          <cell r="C362" t="str">
            <v>Sumatera Selatan</v>
          </cell>
          <cell r="D362" t="str">
            <v>Sumatera</v>
          </cell>
        </row>
        <row r="363">
          <cell r="B363" t="str">
            <v>BOB PERTAMINA - BUMI SIAK PUSAKO</v>
          </cell>
          <cell r="C363" t="str">
            <v>Riau</v>
          </cell>
          <cell r="D363" t="str">
            <v>Sumatera</v>
          </cell>
        </row>
        <row r="364">
          <cell r="B364" t="str">
            <v>BOB PERTAMINA - BUMI SIAK PUSAKO</v>
          </cell>
          <cell r="C364" t="str">
            <v>Riau</v>
          </cell>
          <cell r="D364" t="str">
            <v>Sumatera</v>
          </cell>
        </row>
        <row r="365">
          <cell r="B365" t="str">
            <v>PHE NUNUKAN CO.</v>
          </cell>
          <cell r="C365" t="str">
            <v>Kalimantan Utara</v>
          </cell>
          <cell r="D365" t="str">
            <v>Kalimantan</v>
          </cell>
        </row>
        <row r="366">
          <cell r="B366" t="str">
            <v>PHE NUNUKAN CO.</v>
          </cell>
          <cell r="C366" t="str">
            <v>Kalimantan Utara</v>
          </cell>
          <cell r="D366" t="str">
            <v>Kalimantan</v>
          </cell>
        </row>
        <row r="367">
          <cell r="B367" t="str">
            <v>PHE NUNUKAN CO.</v>
          </cell>
          <cell r="C367" t="str">
            <v>Kalimantan Utara</v>
          </cell>
          <cell r="D367" t="str">
            <v>Kalimantan</v>
          </cell>
        </row>
        <row r="368">
          <cell r="B368" t="str">
            <v>BOB PERTAMINA - BUMI SIAK PUSAKO</v>
          </cell>
          <cell r="C368" t="str">
            <v>Riau</v>
          </cell>
          <cell r="D368" t="str">
            <v>Sumatera</v>
          </cell>
        </row>
        <row r="369">
          <cell r="B369" t="str">
            <v>PHE NUNUKAN CO.</v>
          </cell>
          <cell r="C369" t="str">
            <v>Kalimantan Utara</v>
          </cell>
          <cell r="D369" t="str">
            <v>Kalimantan</v>
          </cell>
        </row>
        <row r="370">
          <cell r="B370" t="str">
            <v>PHE NUNUKAN CO.</v>
          </cell>
          <cell r="C370" t="str">
            <v>Kalimantan Utara</v>
          </cell>
          <cell r="D370" t="str">
            <v>Kalimantan</v>
          </cell>
        </row>
        <row r="371">
          <cell r="B371" t="str">
            <v>PHE NUNUKAN CO.</v>
          </cell>
          <cell r="C371" t="str">
            <v>Kalimantan Utara</v>
          </cell>
          <cell r="D371" t="str">
            <v>Kalimantan</v>
          </cell>
        </row>
        <row r="372">
          <cell r="B372" t="str">
            <v>PT PERTAMINA HULU ENERGI RANDUGUNTING</v>
          </cell>
          <cell r="C372" t="str">
            <v>Jawa Tengah</v>
          </cell>
          <cell r="D372" t="str">
            <v>Jawa</v>
          </cell>
        </row>
        <row r="373">
          <cell r="B373" t="str">
            <v>PT PERTAMINA HULU ENERGI RANDUGUNTING</v>
          </cell>
          <cell r="C373" t="str">
            <v>Jawa Tengah</v>
          </cell>
          <cell r="D373" t="str">
            <v>Jawa</v>
          </cell>
        </row>
        <row r="374">
          <cell r="B374" t="str">
            <v>PT PERTAMINA HULU ENERGI RANDUGUNTING</v>
          </cell>
          <cell r="C374" t="str">
            <v>Jawa Tengah</v>
          </cell>
          <cell r="D374" t="str">
            <v>Jawa</v>
          </cell>
        </row>
        <row r="375">
          <cell r="B375" t="str">
            <v>BOB PERTAMINA - BUMI SIAK PUSAKO</v>
          </cell>
          <cell r="C375" t="str">
            <v>Riau</v>
          </cell>
          <cell r="D375" t="str">
            <v>Sumatera</v>
          </cell>
        </row>
        <row r="376">
          <cell r="B376" t="str">
            <v>BOB PERTAMINA - BUMI SIAK PUSAKO</v>
          </cell>
          <cell r="C376" t="str">
            <v>Riau</v>
          </cell>
          <cell r="D376" t="str">
            <v>Sumatera</v>
          </cell>
        </row>
        <row r="377">
          <cell r="B377" t="str">
            <v>BOB PERTAMINA - BUMI SIAK PUSAKO</v>
          </cell>
          <cell r="C377" t="str">
            <v>Riau</v>
          </cell>
          <cell r="D377" t="str">
            <v>Sumatera</v>
          </cell>
        </row>
        <row r="378">
          <cell r="B378" t="str">
            <v>BOB PERTAMINA - BUMI SIAK PUSAKO</v>
          </cell>
          <cell r="C378" t="str">
            <v>Riau</v>
          </cell>
          <cell r="D378" t="str">
            <v>Sumatera</v>
          </cell>
        </row>
        <row r="379">
          <cell r="B379" t="str">
            <v>BOB PERTAMINA - BUMI SIAK PUSAKO</v>
          </cell>
          <cell r="C379" t="str">
            <v>Riau</v>
          </cell>
          <cell r="D379" t="str">
            <v>Sumatera</v>
          </cell>
        </row>
        <row r="380">
          <cell r="B380" t="str">
            <v>BOB PERTAMINA - BUMI SIAK PUSAKO</v>
          </cell>
          <cell r="C380" t="str">
            <v>Riau</v>
          </cell>
          <cell r="D380" t="str">
            <v>Sumatera</v>
          </cell>
        </row>
        <row r="381">
          <cell r="B381" t="str">
            <v>BOB PERTAMINA - BUMI SIAK PUSAKO</v>
          </cell>
          <cell r="C381" t="str">
            <v>Riau</v>
          </cell>
          <cell r="D381" t="str">
            <v>Sumatera</v>
          </cell>
        </row>
        <row r="382">
          <cell r="B382" t="str">
            <v>BOB PERTAMINA - BUMI SIAK PUSAKO</v>
          </cell>
          <cell r="C382" t="str">
            <v>Riau</v>
          </cell>
          <cell r="D382" t="str">
            <v>Sumatera</v>
          </cell>
        </row>
        <row r="383">
          <cell r="B383" t="str">
            <v>BOB PERTAMINA - BUMI SIAK PUSAKO</v>
          </cell>
          <cell r="C383" t="str">
            <v>Riau</v>
          </cell>
          <cell r="D383" t="str">
            <v>Sumatera</v>
          </cell>
        </row>
        <row r="384">
          <cell r="B384" t="str">
            <v>PT PERTAMINA HULU ENERGI OFFSHORE NORTH WEST JAVA</v>
          </cell>
          <cell r="C384" t="str">
            <v>Jawa Barat</v>
          </cell>
          <cell r="D384" t="str">
            <v>Jawa</v>
          </cell>
        </row>
        <row r="385">
          <cell r="B385" t="str">
            <v>PT PERTAMINA HULU ENERGI OFFSHORE NORTH WEST JAVA</v>
          </cell>
          <cell r="C385" t="str">
            <v>Jawa Barat</v>
          </cell>
          <cell r="D385" t="str">
            <v>Jawa</v>
          </cell>
        </row>
        <row r="386">
          <cell r="B386" t="str">
            <v>PT PERTAMINA HULU ENERGI OFFSHORE NORTH WEST JAVA</v>
          </cell>
          <cell r="C386" t="str">
            <v>Jawa Barat</v>
          </cell>
          <cell r="D386" t="str">
            <v>Jawa</v>
          </cell>
        </row>
        <row r="387">
          <cell r="B387" t="str">
            <v>PT PERTAMINA HULU ENERGI OFFSHORE NORTH WEST JAVA</v>
          </cell>
          <cell r="C387" t="str">
            <v>Jawa Barat</v>
          </cell>
          <cell r="D387" t="str">
            <v>Jawa</v>
          </cell>
        </row>
        <row r="388">
          <cell r="B388" t="str">
            <v>PT PERTAMINA HULU ENERGI OFFSHORE NORTH WEST JAVA</v>
          </cell>
          <cell r="C388" t="str">
            <v>Jawa Barat</v>
          </cell>
          <cell r="D388" t="str">
            <v>Jawa</v>
          </cell>
        </row>
        <row r="389">
          <cell r="B389" t="str">
            <v>PT PERTAMINA HULU ENERGI OFFSHORE NORTH WEST JAVA</v>
          </cell>
          <cell r="C389" t="str">
            <v>Jawa Barat</v>
          </cell>
          <cell r="D389" t="str">
            <v>Jawa</v>
          </cell>
        </row>
        <row r="390">
          <cell r="B390" t="str">
            <v>PT PERTAMINA HULU ENERGI OFFSHORE NORTH WEST JAVA</v>
          </cell>
          <cell r="C390" t="str">
            <v>Jawa Barat</v>
          </cell>
          <cell r="D390" t="str">
            <v>Jawa</v>
          </cell>
        </row>
        <row r="391">
          <cell r="B391" t="str">
            <v>PT PERTAMINA HULU ENERGI OFFSHORE NORTH WEST JAVA</v>
          </cell>
          <cell r="C391" t="str">
            <v>Jawa Barat</v>
          </cell>
          <cell r="D391" t="str">
            <v>Jawa</v>
          </cell>
        </row>
        <row r="392">
          <cell r="B392" t="str">
            <v>PT PERTAMINA HULU ENERGI OFFSHORE NORTH WEST JAVA</v>
          </cell>
          <cell r="C392" t="str">
            <v>Jawa Barat</v>
          </cell>
          <cell r="D392" t="str">
            <v>Jawa</v>
          </cell>
        </row>
        <row r="393">
          <cell r="B393" t="str">
            <v>PT PERTAMINA HULU ENERGI OFFSHORE NORTH WEST JAVA</v>
          </cell>
          <cell r="C393" t="str">
            <v>Jawa Barat</v>
          </cell>
          <cell r="D393" t="str">
            <v>Jawa</v>
          </cell>
        </row>
        <row r="394">
          <cell r="B394" t="str">
            <v>PT PERTAMINA HULU ENERGI OFFSHORE NORTH WEST JAVA</v>
          </cell>
          <cell r="C394" t="str">
            <v>Jawa Barat</v>
          </cell>
          <cell r="D394" t="str">
            <v>Jawa</v>
          </cell>
        </row>
        <row r="395">
          <cell r="B395" t="str">
            <v>BOB PERTAMINA - BUMI SIAK PUSAKO</v>
          </cell>
          <cell r="C395" t="str">
            <v>Riau</v>
          </cell>
          <cell r="D395" t="str">
            <v>Sumatera</v>
          </cell>
        </row>
        <row r="396">
          <cell r="B396" t="str">
            <v>BOB PERTAMINA - BUMI SIAK PUSAKO</v>
          </cell>
          <cell r="C396" t="str">
            <v>Riau</v>
          </cell>
          <cell r="D396" t="str">
            <v>Sumatera</v>
          </cell>
        </row>
        <row r="397">
          <cell r="B397" t="str">
            <v>BOB PERTAMINA - BUMI SIAK PUSAKO</v>
          </cell>
          <cell r="C397" t="str">
            <v>Riau</v>
          </cell>
          <cell r="D397" t="str">
            <v>Sumatera</v>
          </cell>
        </row>
        <row r="398">
          <cell r="B398" t="str">
            <v>BOB PERTAMINA - BUMI SIAK PUSAKO</v>
          </cell>
          <cell r="C398" t="str">
            <v>Riau</v>
          </cell>
          <cell r="D398" t="str">
            <v>Sumatera</v>
          </cell>
        </row>
        <row r="399">
          <cell r="B399" t="str">
            <v>BOB PERTAMINA - BUMI SIAK PUSAKO</v>
          </cell>
          <cell r="C399" t="str">
            <v>Riau</v>
          </cell>
          <cell r="D399" t="str">
            <v>Sumatera</v>
          </cell>
        </row>
        <row r="400">
          <cell r="B400" t="str">
            <v>BOB PERTAMINA - BUMI SIAK PUSAKO</v>
          </cell>
          <cell r="C400" t="str">
            <v>Riau</v>
          </cell>
          <cell r="D400" t="str">
            <v>Sumatera</v>
          </cell>
        </row>
        <row r="401">
          <cell r="B401" t="str">
            <v>PT PERTAMINA EP</v>
          </cell>
          <cell r="C401" t="str">
            <v>Sumatera Utara</v>
          </cell>
          <cell r="D401" t="str">
            <v>Sumatera</v>
          </cell>
        </row>
        <row r="402">
          <cell r="B402" t="str">
            <v>PT PERTAMINA EP</v>
          </cell>
          <cell r="C402" t="str">
            <v>Sumatera Utara</v>
          </cell>
          <cell r="D402" t="str">
            <v>Sumatera</v>
          </cell>
        </row>
        <row r="403">
          <cell r="B403" t="str">
            <v>PT PERTAMINA EP</v>
          </cell>
          <cell r="C403" t="str">
            <v>Sumatera Utara</v>
          </cell>
          <cell r="D403" t="str">
            <v>Sumatera</v>
          </cell>
        </row>
        <row r="404">
          <cell r="B404" t="str">
            <v>PT PERTAMINA EP</v>
          </cell>
          <cell r="C404" t="str">
            <v>Sumatera Selatan</v>
          </cell>
          <cell r="D404" t="str">
            <v>Sumatera</v>
          </cell>
        </row>
        <row r="405">
          <cell r="B405" t="str">
            <v>PT PERTAMINA EP</v>
          </cell>
          <cell r="C405" t="str">
            <v>Sumatera Selatan</v>
          </cell>
          <cell r="D405" t="str">
            <v>Sumatera</v>
          </cell>
        </row>
        <row r="406">
          <cell r="B406" t="str">
            <v>PT PERTAMINA EP</v>
          </cell>
          <cell r="C406" t="str">
            <v>Sumatera Selatan</v>
          </cell>
          <cell r="D406" t="str">
            <v>Sumatera</v>
          </cell>
        </row>
        <row r="407">
          <cell r="B407" t="str">
            <v>PT. SELE RAYA BELIDA</v>
          </cell>
          <cell r="C407" t="str">
            <v>Sumatera Selatan</v>
          </cell>
          <cell r="D407" t="str">
            <v>Sumatera</v>
          </cell>
        </row>
        <row r="408">
          <cell r="B408" t="str">
            <v>PT. SELE RAYA BELIDA</v>
          </cell>
          <cell r="C408" t="str">
            <v>Sumatera Selatan</v>
          </cell>
          <cell r="D408" t="str">
            <v>Sumatera</v>
          </cell>
        </row>
        <row r="409">
          <cell r="B409" t="str">
            <v>PT. SELE RAYA BELIDA</v>
          </cell>
          <cell r="C409" t="str">
            <v>Sumatera Selatan</v>
          </cell>
          <cell r="D409" t="str">
            <v>Sumatera</v>
          </cell>
        </row>
        <row r="410">
          <cell r="B410" t="str">
            <v>CONOCOPHILLIPS (GRISSIK) LTD.</v>
          </cell>
          <cell r="C410" t="str">
            <v>Sumatera Selatan</v>
          </cell>
          <cell r="D410" t="str">
            <v>Sumatera</v>
          </cell>
        </row>
        <row r="411">
          <cell r="B411" t="str">
            <v>CONOCOPHILLIPS (GRISSIK) LTD.</v>
          </cell>
          <cell r="C411" t="str">
            <v>Sumatera Selatan</v>
          </cell>
          <cell r="D411" t="str">
            <v>Sumatera</v>
          </cell>
        </row>
        <row r="412">
          <cell r="B412" t="str">
            <v>CONOCOPHILLIPS (GRISSIK) LTD.</v>
          </cell>
          <cell r="C412" t="str">
            <v>Sumatera Selatan</v>
          </cell>
          <cell r="D412" t="str">
            <v>Sumatera</v>
          </cell>
        </row>
        <row r="413">
          <cell r="B413" t="str">
            <v>PT MEDCO E&amp;P INDONESIA</v>
          </cell>
          <cell r="C413" t="str">
            <v>Sumatera Selatan</v>
          </cell>
          <cell r="D413" t="str">
            <v>Sumatera</v>
          </cell>
        </row>
        <row r="414">
          <cell r="B414" t="str">
            <v>PT MEDCO E&amp;P INDONESIA</v>
          </cell>
          <cell r="C414" t="str">
            <v>Sumatera Selatan</v>
          </cell>
          <cell r="D414" t="str">
            <v>Sumatera</v>
          </cell>
        </row>
        <row r="415">
          <cell r="B415" t="str">
            <v>PT MEDCO E&amp;P INDONESIA</v>
          </cell>
          <cell r="C415" t="str">
            <v>Sumatera Selatan</v>
          </cell>
          <cell r="D415" t="str">
            <v>Sumatera</v>
          </cell>
        </row>
        <row r="416">
          <cell r="B416" t="str">
            <v>PT PERTAMINA EP</v>
          </cell>
          <cell r="C416" t="str">
            <v>Sumatera Selatan</v>
          </cell>
          <cell r="D416" t="str">
            <v>Sumatera</v>
          </cell>
        </row>
        <row r="417">
          <cell r="B417" t="str">
            <v>PT PERTAMINA EP</v>
          </cell>
          <cell r="C417" t="str">
            <v>Sumatera Selatan</v>
          </cell>
          <cell r="D417" t="str">
            <v>Sumatera</v>
          </cell>
        </row>
        <row r="418">
          <cell r="B418" t="str">
            <v>PT PERTAMINA EP</v>
          </cell>
          <cell r="C418" t="str">
            <v>Sumatera Selatan</v>
          </cell>
          <cell r="D418" t="str">
            <v>Sumatera</v>
          </cell>
        </row>
        <row r="419">
          <cell r="B419" t="str">
            <v>Jindi South Jambi B Co. Ltd</v>
          </cell>
          <cell r="C419" t="str">
            <v>Jambi</v>
          </cell>
          <cell r="D419" t="str">
            <v>Sumatera</v>
          </cell>
        </row>
        <row r="420">
          <cell r="B420" t="str">
            <v>Jindi South Jambi B Co. Ltd</v>
          </cell>
          <cell r="C420" t="str">
            <v>Jambi</v>
          </cell>
          <cell r="D420" t="str">
            <v>Sumatera</v>
          </cell>
        </row>
        <row r="421">
          <cell r="B421" t="str">
            <v>Jindi South Jambi B Co. Ltd</v>
          </cell>
          <cell r="C421" t="str">
            <v>Jambi</v>
          </cell>
          <cell r="D421" t="str">
            <v>Sumatera</v>
          </cell>
        </row>
        <row r="422">
          <cell r="B422" t="str">
            <v>KALREZ PETROLEUM (SERAM) LTD.</v>
          </cell>
          <cell r="C422" t="str">
            <v>Maluku</v>
          </cell>
          <cell r="D422" t="str">
            <v>Timur</v>
          </cell>
        </row>
        <row r="423">
          <cell r="B423" t="str">
            <v>KALREZ PETROLEUM (SERAM) LTD.</v>
          </cell>
          <cell r="C423" t="str">
            <v>Maluku</v>
          </cell>
          <cell r="D423" t="str">
            <v>Timur</v>
          </cell>
        </row>
        <row r="424">
          <cell r="B424" t="str">
            <v>KALREZ PETROLEUM (SERAM) LTD.</v>
          </cell>
          <cell r="C424" t="str">
            <v>Maluku</v>
          </cell>
          <cell r="D424" t="str">
            <v>Timur</v>
          </cell>
        </row>
        <row r="425">
          <cell r="B425" t="str">
            <v>EXXONMOBIL CEPU LTD.</v>
          </cell>
          <cell r="C425" t="str">
            <v>Jawa Timur</v>
          </cell>
          <cell r="D425" t="str">
            <v>Jawa</v>
          </cell>
        </row>
        <row r="426">
          <cell r="B426" t="str">
            <v>EXXONMOBIL CEPU LTD.</v>
          </cell>
          <cell r="C426" t="str">
            <v>Jawa Timur</v>
          </cell>
          <cell r="D426" t="str">
            <v>Jawa</v>
          </cell>
        </row>
        <row r="427">
          <cell r="B427" t="str">
            <v>EXXONMOBIL CEPU LTD.</v>
          </cell>
          <cell r="C427" t="str">
            <v>Jawa Timur</v>
          </cell>
          <cell r="D427" t="str">
            <v>Jawa</v>
          </cell>
        </row>
        <row r="428">
          <cell r="B428" t="str">
            <v>EXXONMOBIL CEPU LTD.</v>
          </cell>
          <cell r="C428" t="str">
            <v>Jawa Timur</v>
          </cell>
          <cell r="D428" t="str">
            <v>Jawa</v>
          </cell>
        </row>
        <row r="429">
          <cell r="B429" t="str">
            <v>EXXONMOBIL CEPU LTD.</v>
          </cell>
          <cell r="C429" t="str">
            <v>Jawa Timur</v>
          </cell>
          <cell r="D429" t="str">
            <v>Jawa</v>
          </cell>
        </row>
        <row r="430">
          <cell r="B430" t="str">
            <v>EXXONMOBIL CEPU LTD.</v>
          </cell>
          <cell r="C430" t="str">
            <v>Jawa Timur</v>
          </cell>
          <cell r="D430" t="str">
            <v>Jawa</v>
          </cell>
        </row>
        <row r="431">
          <cell r="B431" t="str">
            <v>BOB PERTAMINA - BUMI SIAK PUSAKO</v>
          </cell>
          <cell r="C431" t="str">
            <v>Riau</v>
          </cell>
          <cell r="D431" t="str">
            <v>Sumatera</v>
          </cell>
        </row>
        <row r="432">
          <cell r="B432" t="str">
            <v>BOB PERTAMINA - BUMI SIAK PUSAKO</v>
          </cell>
          <cell r="C432" t="str">
            <v>Riau</v>
          </cell>
          <cell r="D432" t="str">
            <v>Sumatera</v>
          </cell>
        </row>
        <row r="433">
          <cell r="B433" t="str">
            <v>BOB PERTAMINA - BUMI SIAK PUSAKO</v>
          </cell>
          <cell r="C433" t="str">
            <v>Riau</v>
          </cell>
          <cell r="D433" t="str">
            <v>Sumatera</v>
          </cell>
        </row>
        <row r="434">
          <cell r="B434" t="str">
            <v>BOB PERTAMINA - BUMI SIAK PUSAKO</v>
          </cell>
          <cell r="C434" t="str">
            <v>Riau</v>
          </cell>
          <cell r="D434" t="str">
            <v>Sumatera</v>
          </cell>
        </row>
        <row r="435">
          <cell r="B435" t="str">
            <v>BOB PERTAMINA - BUMI SIAK PUSAKO</v>
          </cell>
          <cell r="C435" t="str">
            <v>Riau</v>
          </cell>
          <cell r="D435" t="str">
            <v>Sumatera</v>
          </cell>
        </row>
        <row r="436">
          <cell r="B436" t="str">
            <v>BOB PERTAMINA - BUMI SIAK PUSAKO</v>
          </cell>
          <cell r="C436" t="str">
            <v>Riau</v>
          </cell>
          <cell r="D436" t="str">
            <v>Sumatera</v>
          </cell>
        </row>
        <row r="437">
          <cell r="B437" t="str">
            <v>BOB PERTAMINA - BUMI SIAK PUSAKO</v>
          </cell>
          <cell r="C437" t="str">
            <v>Riau</v>
          </cell>
          <cell r="D437" t="str">
            <v>Sumatera</v>
          </cell>
        </row>
        <row r="438">
          <cell r="B438" t="str">
            <v>BOB PERTAMINA - BUMI SIAK PUSAKO</v>
          </cell>
          <cell r="C438" t="str">
            <v>Riau</v>
          </cell>
          <cell r="D438" t="str">
            <v>Sumatera</v>
          </cell>
        </row>
        <row r="439">
          <cell r="B439" t="str">
            <v>BOB PERTAMINA - BUMI SIAK PUSAKO</v>
          </cell>
          <cell r="C439" t="str">
            <v>Riau</v>
          </cell>
          <cell r="D439" t="str">
            <v>Sumatera</v>
          </cell>
        </row>
        <row r="440">
          <cell r="B440" t="str">
            <v>CAMAR RESOURCES CANADA INC.</v>
          </cell>
          <cell r="C440" t="str">
            <v>Laut Jawa</v>
          </cell>
          <cell r="D440" t="str">
            <v>Jawa</v>
          </cell>
        </row>
        <row r="441">
          <cell r="B441" t="str">
            <v>CAMAR RESOURCES CANADA INC.</v>
          </cell>
          <cell r="C441" t="str">
            <v>Laut Jawa</v>
          </cell>
          <cell r="D441" t="str">
            <v>Jawa</v>
          </cell>
        </row>
        <row r="442">
          <cell r="B442" t="str">
            <v>CAMAR RESOURCES CANADA INC.</v>
          </cell>
          <cell r="C442" t="str">
            <v>Laut Jawa</v>
          </cell>
          <cell r="D442" t="str">
            <v>Jawa</v>
          </cell>
        </row>
        <row r="443">
          <cell r="B443" t="str">
            <v>PT PERTAMINA HULU ROKAN</v>
          </cell>
          <cell r="C443" t="str">
            <v>Riau</v>
          </cell>
          <cell r="D443" t="str">
            <v>Sumatera</v>
          </cell>
        </row>
        <row r="444">
          <cell r="B444" t="str">
            <v>PT PERTAMINA HULU ROKAN</v>
          </cell>
          <cell r="C444" t="str">
            <v>Riau</v>
          </cell>
          <cell r="D444" t="str">
            <v>Sumatera</v>
          </cell>
        </row>
        <row r="445">
          <cell r="B445" t="str">
            <v>PT PERTAMINA HULU ROKAN</v>
          </cell>
          <cell r="C445" t="str">
            <v>Riau</v>
          </cell>
          <cell r="D445" t="str">
            <v>Sumatera</v>
          </cell>
        </row>
        <row r="446">
          <cell r="B446" t="str">
            <v>PT PERTAMINA HULU ENERGI OSES</v>
          </cell>
          <cell r="C446" t="str">
            <v>Laut Jawa</v>
          </cell>
          <cell r="D446" t="str">
            <v>Jawa</v>
          </cell>
        </row>
        <row r="447">
          <cell r="B447" t="str">
            <v>PT PERTAMINA HULU ENERGI OSES</v>
          </cell>
          <cell r="C447" t="str">
            <v>Laut Jawa</v>
          </cell>
          <cell r="D447" t="str">
            <v>Jawa</v>
          </cell>
        </row>
        <row r="448">
          <cell r="B448" t="str">
            <v>PT PERTAMINA HULU ENERGI OSES</v>
          </cell>
          <cell r="C448" t="str">
            <v>Laut Jawa</v>
          </cell>
          <cell r="D448" t="str">
            <v>Jawa</v>
          </cell>
        </row>
        <row r="449">
          <cell r="B449" t="str">
            <v>BOB PERTAMINA - BUMI SIAK PUSAKO</v>
          </cell>
          <cell r="C449" t="str">
            <v>Riau</v>
          </cell>
          <cell r="D449" t="str">
            <v>Sumatera</v>
          </cell>
        </row>
        <row r="450">
          <cell r="B450" t="str">
            <v>BOB PERTAMINA - BUMI SIAK PUSAKO</v>
          </cell>
          <cell r="C450" t="str">
            <v>Riau</v>
          </cell>
          <cell r="D450" t="str">
            <v>Sumatera</v>
          </cell>
        </row>
        <row r="451">
          <cell r="B451" t="str">
            <v>BOB PERTAMINA - BUMI SIAK PUSAKO</v>
          </cell>
          <cell r="C451" t="str">
            <v>Riau</v>
          </cell>
          <cell r="D451" t="str">
            <v>Sumatera</v>
          </cell>
        </row>
        <row r="452">
          <cell r="B452" t="str">
            <v>BOB PERTAMINA - BUMI SIAK PUSAKO</v>
          </cell>
          <cell r="C452" t="str">
            <v>Riau</v>
          </cell>
          <cell r="D452" t="str">
            <v>Sumatera</v>
          </cell>
        </row>
        <row r="453">
          <cell r="B453" t="str">
            <v>BOB PERTAMINA - BUMI SIAK PUSAKO</v>
          </cell>
          <cell r="C453" t="str">
            <v>Riau</v>
          </cell>
          <cell r="D453" t="str">
            <v>Sumatera</v>
          </cell>
        </row>
        <row r="454">
          <cell r="B454" t="str">
            <v>BOB PERTAMINA - BUMI SIAK PUSAKO</v>
          </cell>
          <cell r="C454" t="str">
            <v>Riau</v>
          </cell>
          <cell r="D454" t="str">
            <v>Sumatera</v>
          </cell>
        </row>
        <row r="455">
          <cell r="B455" t="str">
            <v>PT PERTAMINA EP</v>
          </cell>
          <cell r="C455" t="str">
            <v>Jawa Barat</v>
          </cell>
          <cell r="D455" t="str">
            <v>Jawa</v>
          </cell>
        </row>
        <row r="456">
          <cell r="B456" t="str">
            <v>PT PERTAMINA EP</v>
          </cell>
          <cell r="C456" t="str">
            <v>Jawa Barat</v>
          </cell>
          <cell r="D456" t="str">
            <v>Jawa</v>
          </cell>
        </row>
        <row r="457">
          <cell r="B457" t="str">
            <v>PT PERTAMINA HULU ENERGI OSES</v>
          </cell>
          <cell r="C457" t="str">
            <v>Laut Jawa</v>
          </cell>
          <cell r="D457" t="str">
            <v>Jawa</v>
          </cell>
        </row>
        <row r="458">
          <cell r="B458" t="str">
            <v>PT PERTAMINA HULU ENERGI OSES</v>
          </cell>
          <cell r="C458" t="str">
            <v>Laut Jawa</v>
          </cell>
          <cell r="D458" t="str">
            <v>Jawa</v>
          </cell>
        </row>
        <row r="459">
          <cell r="B459" t="str">
            <v>PT PERTAMINA HULU ENERGI OSES</v>
          </cell>
          <cell r="C459" t="str">
            <v>Laut Jawa</v>
          </cell>
          <cell r="D459" t="str">
            <v>Jawa</v>
          </cell>
        </row>
        <row r="460">
          <cell r="B460" t="str">
            <v>PT PERTAMINA HULU ROKAN</v>
          </cell>
          <cell r="C460" t="str">
            <v>Riau</v>
          </cell>
          <cell r="D460" t="str">
            <v>Sumatera</v>
          </cell>
        </row>
        <row r="461">
          <cell r="B461" t="str">
            <v>PT PERTAMINA HULU ROKAN</v>
          </cell>
          <cell r="C461" t="str">
            <v>Riau</v>
          </cell>
          <cell r="D461" t="str">
            <v>Sumatera</v>
          </cell>
        </row>
        <row r="462">
          <cell r="B462" t="str">
            <v>PT PERTAMINA HULU ROKAN</v>
          </cell>
          <cell r="C462" t="str">
            <v>Riau</v>
          </cell>
          <cell r="D462" t="str">
            <v>Sumatera</v>
          </cell>
        </row>
        <row r="463">
          <cell r="B463" t="str">
            <v>PT PERTAMINA EP</v>
          </cell>
          <cell r="C463" t="str">
            <v>Kalimantan Selatan</v>
          </cell>
          <cell r="D463" t="str">
            <v>Kalimantan</v>
          </cell>
        </row>
        <row r="464">
          <cell r="B464" t="str">
            <v>BOB PERTAMINA - BUMI SIAK PUSAKO</v>
          </cell>
          <cell r="C464" t="str">
            <v>Riau</v>
          </cell>
          <cell r="D464" t="str">
            <v>Sumatera</v>
          </cell>
        </row>
        <row r="465">
          <cell r="B465" t="str">
            <v>BOB PERTAMINA - BUMI SIAK PUSAKO</v>
          </cell>
          <cell r="C465" t="str">
            <v>Riau</v>
          </cell>
          <cell r="D465" t="str">
            <v>Sumatera</v>
          </cell>
        </row>
        <row r="466">
          <cell r="B466" t="str">
            <v>BOB PERTAMINA - BUMI SIAK PUSAKO</v>
          </cell>
          <cell r="C466" t="str">
            <v>Riau</v>
          </cell>
          <cell r="D466" t="str">
            <v>Sumatera</v>
          </cell>
        </row>
        <row r="467">
          <cell r="B467" t="str">
            <v>CONOCOPHILLIPS (GRISSIK) LTD.</v>
          </cell>
          <cell r="C467" t="str">
            <v>Sumatera Selatan</v>
          </cell>
          <cell r="D467" t="str">
            <v>Sumatera</v>
          </cell>
        </row>
        <row r="468">
          <cell r="B468" t="str">
            <v>CONOCOPHILLIPS (GRISSIK) LTD.</v>
          </cell>
          <cell r="C468" t="str">
            <v>Sumatera Selatan</v>
          </cell>
          <cell r="D468" t="str">
            <v>Sumatera</v>
          </cell>
        </row>
        <row r="469">
          <cell r="B469" t="str">
            <v>CONOCOPHILLIPS (GRISSIK) LTD.</v>
          </cell>
          <cell r="C469" t="str">
            <v>Sumatera Selatan</v>
          </cell>
          <cell r="D469" t="str">
            <v>Sumatera</v>
          </cell>
        </row>
        <row r="470">
          <cell r="B470" t="str">
            <v>PT PERTAMINA EP</v>
          </cell>
          <cell r="C470" t="str">
            <v>Sumatera Selatan</v>
          </cell>
          <cell r="D470" t="str">
            <v>Sumatera</v>
          </cell>
        </row>
        <row r="471">
          <cell r="B471" t="str">
            <v>PT PERTAMINA EP</v>
          </cell>
          <cell r="C471" t="str">
            <v>Sumatera Selatan</v>
          </cell>
          <cell r="D471" t="str">
            <v>Sumatera</v>
          </cell>
        </row>
        <row r="472">
          <cell r="B472" t="str">
            <v>PT PERTAMINA EP</v>
          </cell>
          <cell r="C472" t="str">
            <v>Sumatera Selatan</v>
          </cell>
          <cell r="D472" t="str">
            <v>Sumatera</v>
          </cell>
        </row>
        <row r="473">
          <cell r="B473" t="str">
            <v>PT PERTAMINA EP</v>
          </cell>
          <cell r="C473" t="str">
            <v>Sumatera Selatan</v>
          </cell>
          <cell r="D473" t="str">
            <v>Sumatera</v>
          </cell>
        </row>
        <row r="474">
          <cell r="B474" t="str">
            <v>PT PERTAMINA EP</v>
          </cell>
          <cell r="C474" t="str">
            <v>Sumatera Selatan</v>
          </cell>
          <cell r="D474" t="str">
            <v>Sumatera</v>
          </cell>
        </row>
        <row r="475">
          <cell r="B475" t="str">
            <v>PT PERTAMINA EP</v>
          </cell>
          <cell r="C475" t="str">
            <v>Sumatera Selatan</v>
          </cell>
          <cell r="D475" t="str">
            <v>Sumatera</v>
          </cell>
        </row>
        <row r="476">
          <cell r="B476" t="str">
            <v>BOB PERTAMINA - BUMI SIAK PUSAKO</v>
          </cell>
          <cell r="C476" t="str">
            <v>Riau</v>
          </cell>
          <cell r="D476" t="str">
            <v>Sumatera</v>
          </cell>
        </row>
        <row r="477">
          <cell r="B477" t="str">
            <v>BOB PERTAMINA - BUMI SIAK PUSAKO</v>
          </cell>
          <cell r="C477" t="str">
            <v>Riau</v>
          </cell>
          <cell r="D477" t="str">
            <v>Sumatera</v>
          </cell>
        </row>
        <row r="478">
          <cell r="B478" t="str">
            <v>BOB PERTAMINA - BUMI SIAK PUSAKO</v>
          </cell>
          <cell r="C478" t="str">
            <v>Riau</v>
          </cell>
          <cell r="D478" t="str">
            <v>Sumatera</v>
          </cell>
        </row>
        <row r="479">
          <cell r="B479" t="str">
            <v>BOB PERTAMINA - BUMI SIAK PUSAKO</v>
          </cell>
          <cell r="C479" t="str">
            <v>Riau</v>
          </cell>
          <cell r="D479" t="str">
            <v>Sumatera</v>
          </cell>
        </row>
        <row r="480">
          <cell r="B480" t="str">
            <v>BOB PERTAMINA - BUMI SIAK PUSAKO</v>
          </cell>
          <cell r="C480" t="str">
            <v>Riau</v>
          </cell>
          <cell r="D480" t="str">
            <v>Sumatera</v>
          </cell>
        </row>
        <row r="481">
          <cell r="B481" t="str">
            <v>BOB PERTAMINA - BUMI SIAK PUSAKO</v>
          </cell>
          <cell r="C481" t="str">
            <v>Riau</v>
          </cell>
          <cell r="D481" t="str">
            <v>Sumatera</v>
          </cell>
        </row>
        <row r="482">
          <cell r="B482" t="str">
            <v>BOB PERTAMINA - BUMI SIAK PUSAKO</v>
          </cell>
          <cell r="C482" t="str">
            <v>Riau</v>
          </cell>
          <cell r="D482" t="str">
            <v>Sumatera</v>
          </cell>
        </row>
        <row r="483">
          <cell r="B483" t="str">
            <v>BOB PERTAMINA - BUMI SIAK PUSAKO</v>
          </cell>
          <cell r="C483" t="str">
            <v>Riau</v>
          </cell>
          <cell r="D483" t="str">
            <v>Sumatera</v>
          </cell>
        </row>
        <row r="484">
          <cell r="B484" t="str">
            <v>BOB PERTAMINA - BUMI SIAK PUSAKO</v>
          </cell>
          <cell r="C484" t="str">
            <v>Riau</v>
          </cell>
          <cell r="D484" t="str">
            <v>Sumatera</v>
          </cell>
        </row>
        <row r="485">
          <cell r="B485" t="str">
            <v>PT PERTAMINA HULU ENERGI OSES</v>
          </cell>
          <cell r="C485" t="str">
            <v>Laut Jawa</v>
          </cell>
          <cell r="D485" t="str">
            <v>Jawa</v>
          </cell>
        </row>
        <row r="486">
          <cell r="B486" t="str">
            <v>PT PERTAMINA HULU ENERGI OSES</v>
          </cell>
          <cell r="C486" t="str">
            <v>Laut Jawa</v>
          </cell>
          <cell r="D486" t="str">
            <v>Jawa</v>
          </cell>
        </row>
        <row r="487">
          <cell r="B487" t="str">
            <v>PT PERTAMINA HULU ENERGI OSES</v>
          </cell>
          <cell r="C487" t="str">
            <v>Laut Jawa</v>
          </cell>
          <cell r="D487" t="str">
            <v>Jawa</v>
          </cell>
        </row>
        <row r="488">
          <cell r="B488" t="str">
            <v>BOB PERTAMINA - BUMI SIAK PUSAKO</v>
          </cell>
          <cell r="C488" t="str">
            <v>Riau</v>
          </cell>
          <cell r="D488" t="str">
            <v>Sumatera</v>
          </cell>
        </row>
        <row r="489">
          <cell r="B489" t="str">
            <v>BOB PERTAMINA - BUMI SIAK PUSAKO</v>
          </cell>
          <cell r="C489" t="str">
            <v>Riau</v>
          </cell>
          <cell r="D489" t="str">
            <v>Sumatera</v>
          </cell>
        </row>
        <row r="490">
          <cell r="B490" t="str">
            <v>BOB PERTAMINA - BUMI SIAK PUSAKO</v>
          </cell>
          <cell r="C490" t="str">
            <v>Riau</v>
          </cell>
          <cell r="D490" t="str">
            <v>Sumatera</v>
          </cell>
        </row>
        <row r="491">
          <cell r="B491" t="str">
            <v>PT PERTAMINA HULU ENERGI OSES</v>
          </cell>
          <cell r="C491" t="str">
            <v>Laut Jawa</v>
          </cell>
          <cell r="D491" t="str">
            <v>Jawa</v>
          </cell>
        </row>
        <row r="492">
          <cell r="B492" t="str">
            <v>PT PERTAMINA HULU ENERGI OSES</v>
          </cell>
          <cell r="C492" t="str">
            <v>Laut Jawa</v>
          </cell>
          <cell r="D492" t="str">
            <v>Jawa</v>
          </cell>
        </row>
        <row r="493">
          <cell r="B493" t="str">
            <v>PT PERTAMINA HULU ENERGI OSES</v>
          </cell>
          <cell r="C493" t="str">
            <v>Laut Jawa</v>
          </cell>
          <cell r="D493" t="str">
            <v>Jawa</v>
          </cell>
        </row>
        <row r="494">
          <cell r="B494" t="str">
            <v>BOB PERTAMINA - BUMI SIAK PUSAKO</v>
          </cell>
          <cell r="C494" t="str">
            <v>Riau</v>
          </cell>
          <cell r="D494" t="str">
            <v>Sumatera</v>
          </cell>
        </row>
        <row r="495">
          <cell r="B495" t="str">
            <v>BOB PERTAMINA - BUMI SIAK PUSAKO</v>
          </cell>
          <cell r="C495" t="str">
            <v>Riau</v>
          </cell>
          <cell r="D495" t="str">
            <v>Sumatera</v>
          </cell>
        </row>
        <row r="496">
          <cell r="B496" t="str">
            <v>BOB PERTAMINA - BUMI SIAK PUSAKO</v>
          </cell>
          <cell r="C496" t="str">
            <v>Riau</v>
          </cell>
          <cell r="D496" t="str">
            <v>Sumatera</v>
          </cell>
        </row>
        <row r="497">
          <cell r="B497" t="str">
            <v>PT PERTAMINA HULU ENERGI OFFSHORE NORTH WEST JAVA</v>
          </cell>
          <cell r="C497" t="str">
            <v>Jawa Barat</v>
          </cell>
          <cell r="D497" t="str">
            <v>Jawa</v>
          </cell>
        </row>
        <row r="498">
          <cell r="B498" t="str">
            <v>PT PERTAMINA HULU ENERGI OFFSHORE NORTH WEST JAVA</v>
          </cell>
          <cell r="C498" t="str">
            <v>Jawa Barat</v>
          </cell>
          <cell r="D498" t="str">
            <v>Jawa</v>
          </cell>
        </row>
        <row r="499">
          <cell r="B499" t="str">
            <v>PT PERTAMINA HULU ENERGI OFFSHORE NORTH WEST JAVA</v>
          </cell>
          <cell r="C499" t="str">
            <v>Jawa Barat</v>
          </cell>
          <cell r="D499" t="str">
            <v>Jawa</v>
          </cell>
        </row>
        <row r="500">
          <cell r="B500" t="str">
            <v>PT PERTAMINA HULU ROKAN</v>
          </cell>
          <cell r="C500" t="str">
            <v>Riau</v>
          </cell>
          <cell r="D500" t="str">
            <v>Sumatera</v>
          </cell>
        </row>
        <row r="501">
          <cell r="B501" t="str">
            <v>PT PERTAMINA HULU ROKAN</v>
          </cell>
          <cell r="C501" t="str">
            <v>Riau</v>
          </cell>
          <cell r="D501" t="str">
            <v>Sumatera</v>
          </cell>
        </row>
        <row r="502">
          <cell r="B502" t="str">
            <v>PT PERTAMINA HULU ROKAN</v>
          </cell>
          <cell r="C502" t="str">
            <v>Riau</v>
          </cell>
          <cell r="D502" t="str">
            <v>Sumatera</v>
          </cell>
        </row>
        <row r="503">
          <cell r="B503" t="str">
            <v>PT PERTAMINA HULU ENERGI OSES</v>
          </cell>
          <cell r="C503" t="str">
            <v>Laut Jawa</v>
          </cell>
          <cell r="D503" t="str">
            <v>Jawa</v>
          </cell>
        </row>
        <row r="504">
          <cell r="B504" t="str">
            <v>PT PERTAMINA HULU ENERGI OSES</v>
          </cell>
          <cell r="C504" t="str">
            <v>Laut Jawa</v>
          </cell>
          <cell r="D504" t="str">
            <v>Jawa</v>
          </cell>
        </row>
        <row r="505">
          <cell r="B505" t="str">
            <v>PT PERTAMINA HULU ENERGI OSES</v>
          </cell>
          <cell r="C505" t="str">
            <v>Laut Jawa</v>
          </cell>
          <cell r="D505" t="str">
            <v>Jawa</v>
          </cell>
        </row>
        <row r="506">
          <cell r="B506" t="str">
            <v>BOB PERTAMINA - BUMI SIAK PUSAKO</v>
          </cell>
          <cell r="C506" t="str">
            <v>Riau</v>
          </cell>
          <cell r="D506" t="str">
            <v>Sumatera</v>
          </cell>
        </row>
        <row r="507">
          <cell r="B507" t="str">
            <v>BOB PERTAMINA - BUMI SIAK PUSAKO</v>
          </cell>
          <cell r="C507" t="str">
            <v>Riau</v>
          </cell>
          <cell r="D507" t="str">
            <v>Sumatera</v>
          </cell>
        </row>
        <row r="508">
          <cell r="B508" t="str">
            <v>BOB PERTAMINA - BUMI SIAK PUSAKO</v>
          </cell>
          <cell r="C508" t="str">
            <v>Riau</v>
          </cell>
          <cell r="D508" t="str">
            <v>Sumatera</v>
          </cell>
        </row>
        <row r="509">
          <cell r="B509" t="str">
            <v>PT PERTAMINA EP</v>
          </cell>
          <cell r="C509" t="str">
            <v>Sumatera Utara</v>
          </cell>
          <cell r="D509" t="str">
            <v>Sumatera</v>
          </cell>
        </row>
        <row r="510">
          <cell r="B510" t="str">
            <v>PT PERTAMINA EP</v>
          </cell>
          <cell r="C510" t="str">
            <v>Sumatera Utara</v>
          </cell>
          <cell r="D510" t="str">
            <v>Sumatera</v>
          </cell>
        </row>
        <row r="511">
          <cell r="B511" t="str">
            <v>PT PERTAMINA EP</v>
          </cell>
          <cell r="C511" t="str">
            <v>Sumatera Utara</v>
          </cell>
          <cell r="D511" t="str">
            <v>Sumatera</v>
          </cell>
        </row>
        <row r="512">
          <cell r="B512" t="str">
            <v>PT PERTAMINA EP</v>
          </cell>
          <cell r="C512" t="str">
            <v>Sumatera Utara</v>
          </cell>
          <cell r="D512" t="str">
            <v>Sumatera</v>
          </cell>
        </row>
        <row r="513">
          <cell r="B513" t="str">
            <v>PT PERTAMINA EP</v>
          </cell>
          <cell r="C513" t="str">
            <v>Sumatera Utara</v>
          </cell>
          <cell r="D513" t="str">
            <v>Sumatera</v>
          </cell>
        </row>
        <row r="514">
          <cell r="B514" t="str">
            <v>PT PERTAMINA EP</v>
          </cell>
          <cell r="C514" t="str">
            <v>Sumatera Utara</v>
          </cell>
          <cell r="D514" t="str">
            <v>Sumatera</v>
          </cell>
        </row>
        <row r="515">
          <cell r="B515" t="str">
            <v>Jindi South Jambi B Co. Ltd</v>
          </cell>
          <cell r="C515" t="str">
            <v>Jambi</v>
          </cell>
          <cell r="D515" t="str">
            <v>Sumatera</v>
          </cell>
        </row>
        <row r="516">
          <cell r="B516" t="str">
            <v>Jindi South Jambi B Co. Ltd</v>
          </cell>
          <cell r="C516" t="str">
            <v>Jambi</v>
          </cell>
          <cell r="D516" t="str">
            <v>Sumatera</v>
          </cell>
        </row>
        <row r="517">
          <cell r="B517" t="str">
            <v>Jindi South Jambi B Co. Ltd</v>
          </cell>
          <cell r="C517" t="str">
            <v>Jambi</v>
          </cell>
          <cell r="D517" t="str">
            <v>Sumatera</v>
          </cell>
        </row>
        <row r="518">
          <cell r="B518" t="str">
            <v>PT PERTAMINA HULU ENERGI OSES</v>
          </cell>
          <cell r="C518" t="str">
            <v>Laut Jawa</v>
          </cell>
          <cell r="D518" t="str">
            <v>Jawa</v>
          </cell>
        </row>
        <row r="519">
          <cell r="B519" t="str">
            <v>PT PERTAMINA HULU ENERGI OSES</v>
          </cell>
          <cell r="C519" t="str">
            <v>Laut Jawa</v>
          </cell>
          <cell r="D519" t="str">
            <v>Jawa</v>
          </cell>
        </row>
        <row r="520">
          <cell r="B520" t="str">
            <v>PT PERTAMINA HULU ENERGI OSES</v>
          </cell>
          <cell r="C520" t="str">
            <v>Laut Jawa</v>
          </cell>
          <cell r="D520" t="str">
            <v>Jawa</v>
          </cell>
        </row>
        <row r="521">
          <cell r="B521" t="str">
            <v>BOB PERTAMINA - BUMI SIAK PUSAKO</v>
          </cell>
          <cell r="C521" t="str">
            <v>Riau</v>
          </cell>
          <cell r="D521" t="str">
            <v>Sumatera</v>
          </cell>
        </row>
        <row r="522">
          <cell r="B522" t="str">
            <v>BOB PERTAMINA - BUMI SIAK PUSAKO</v>
          </cell>
          <cell r="C522" t="str">
            <v>Riau</v>
          </cell>
          <cell r="D522" t="str">
            <v>Sumatera</v>
          </cell>
        </row>
        <row r="523">
          <cell r="B523" t="str">
            <v>BOB PERTAMINA - BUMI SIAK PUSAKO</v>
          </cell>
          <cell r="C523" t="str">
            <v>Riau</v>
          </cell>
          <cell r="D523" t="str">
            <v>Sumatera</v>
          </cell>
        </row>
        <row r="524">
          <cell r="B524" t="str">
            <v>PT PERTAMINA EP</v>
          </cell>
          <cell r="C524" t="str">
            <v>Sumatera Selatan</v>
          </cell>
          <cell r="D524" t="str">
            <v>Sumatera</v>
          </cell>
        </row>
        <row r="525">
          <cell r="B525" t="str">
            <v>PT PERTAMINA EP</v>
          </cell>
          <cell r="C525" t="str">
            <v>Sumatera Selatan</v>
          </cell>
          <cell r="D525" t="str">
            <v>Sumatera</v>
          </cell>
        </row>
        <row r="526">
          <cell r="B526" t="str">
            <v>PT PERTAMINA EP</v>
          </cell>
          <cell r="C526" t="str">
            <v>Sumatera Selatan</v>
          </cell>
          <cell r="D526" t="str">
            <v>Sumatera</v>
          </cell>
        </row>
        <row r="527">
          <cell r="B527" t="str">
            <v>PT PERTAMINA HULU KALIMANTAN TIMUR</v>
          </cell>
          <cell r="C527" t="str">
            <v>Selat Makasar</v>
          </cell>
          <cell r="D527" t="str">
            <v>Kalimantan</v>
          </cell>
        </row>
        <row r="528">
          <cell r="B528" t="str">
            <v>PT PERTAMINA HULU KALIMANTAN TIMUR</v>
          </cell>
          <cell r="C528" t="str">
            <v>Selat Makasar</v>
          </cell>
          <cell r="D528" t="str">
            <v>Kalimantan</v>
          </cell>
        </row>
        <row r="529">
          <cell r="B529" t="str">
            <v>PT PERTAMINA HULU KALIMANTAN TIMUR</v>
          </cell>
          <cell r="C529" t="str">
            <v>Selat Makasar</v>
          </cell>
          <cell r="D529" t="str">
            <v>Kalimantan</v>
          </cell>
        </row>
        <row r="530">
          <cell r="B530" t="str">
            <v>PT PERTAMINA EP</v>
          </cell>
          <cell r="C530" t="str">
            <v>Sumatera Selatan</v>
          </cell>
          <cell r="D530" t="str">
            <v>Sumatera</v>
          </cell>
        </row>
        <row r="531">
          <cell r="B531" t="str">
            <v>PT PERTAMINA EP</v>
          </cell>
          <cell r="C531" t="str">
            <v>Sumatera Selatan</v>
          </cell>
          <cell r="D531" t="str">
            <v>Sumatera</v>
          </cell>
        </row>
        <row r="532">
          <cell r="B532" t="str">
            <v>PT PERTAMINA EP</v>
          </cell>
          <cell r="C532" t="str">
            <v>Sumatera Selatan</v>
          </cell>
          <cell r="D532" t="str">
            <v>Sumatera</v>
          </cell>
        </row>
        <row r="533">
          <cell r="B533" t="str">
            <v>PT PERTAMINA EP</v>
          </cell>
          <cell r="C533" t="str">
            <v>Sumatera Selatan</v>
          </cell>
          <cell r="D533" t="str">
            <v>Sumatera</v>
          </cell>
        </row>
        <row r="534">
          <cell r="B534" t="str">
            <v>PT PERTAMINA EP</v>
          </cell>
          <cell r="C534" t="str">
            <v>Sumatera Selatan</v>
          </cell>
          <cell r="D534" t="str">
            <v>Sumatera</v>
          </cell>
        </row>
        <row r="535">
          <cell r="B535" t="str">
            <v>PT PERTAMINA EP</v>
          </cell>
          <cell r="C535" t="str">
            <v>Sumatera Selatan</v>
          </cell>
          <cell r="D535" t="str">
            <v>Sumatera</v>
          </cell>
        </row>
        <row r="536">
          <cell r="B536" t="str">
            <v>PT PERTAMINA EP</v>
          </cell>
          <cell r="C536" t="str">
            <v>Sumatera Selatan</v>
          </cell>
          <cell r="D536" t="str">
            <v>Sumatera</v>
          </cell>
        </row>
        <row r="537">
          <cell r="B537" t="str">
            <v>PT PERTAMINA EP</v>
          </cell>
          <cell r="C537" t="str">
            <v>Sumatera Selatan</v>
          </cell>
          <cell r="D537" t="str">
            <v>Sumatera</v>
          </cell>
        </row>
        <row r="538">
          <cell r="B538" t="str">
            <v>PT PERTAMINA EP</v>
          </cell>
          <cell r="C538" t="str">
            <v>Sumatera Selatan</v>
          </cell>
          <cell r="D538" t="str">
            <v>Sumatera</v>
          </cell>
        </row>
        <row r="539">
          <cell r="B539" t="str">
            <v>PT PERTAMINA EP</v>
          </cell>
          <cell r="C539" t="str">
            <v>Sumatera Selatan</v>
          </cell>
          <cell r="D539" t="str">
            <v>Sumatera</v>
          </cell>
        </row>
        <row r="540">
          <cell r="B540" t="str">
            <v>PT PERTAMINA EP</v>
          </cell>
          <cell r="C540" t="str">
            <v>Sumatera Selatan</v>
          </cell>
          <cell r="D540" t="str">
            <v>Sumatera</v>
          </cell>
        </row>
        <row r="541">
          <cell r="B541" t="str">
            <v>PT PERTAMINA EP</v>
          </cell>
          <cell r="C541" t="str">
            <v>Sumatera Selatan</v>
          </cell>
          <cell r="D541" t="str">
            <v>Sumatera</v>
          </cell>
        </row>
        <row r="542">
          <cell r="B542" t="str">
            <v>PT PERTAMINA EP</v>
          </cell>
          <cell r="C542" t="str">
            <v>Sumatera Selatan</v>
          </cell>
          <cell r="D542" t="str">
            <v>Sumatera</v>
          </cell>
        </row>
        <row r="543">
          <cell r="B543" t="str">
            <v>PT PERTAMINA EP</v>
          </cell>
          <cell r="C543" t="str">
            <v>Sumatera Selatan</v>
          </cell>
          <cell r="D543" t="str">
            <v>Sumatera</v>
          </cell>
        </row>
        <row r="544">
          <cell r="B544" t="str">
            <v>PT PERTAMINA EP</v>
          </cell>
          <cell r="C544" t="str">
            <v>Sumatera Selatan</v>
          </cell>
          <cell r="D544" t="str">
            <v>Sumatera</v>
          </cell>
        </row>
        <row r="545">
          <cell r="B545" t="str">
            <v>PT PERTAMINA HULU ENERGI OGAN KOMERING</v>
          </cell>
          <cell r="C545" t="str">
            <v>Sumatera Selatan</v>
          </cell>
          <cell r="D545" t="str">
            <v>Sumatera</v>
          </cell>
        </row>
        <row r="546">
          <cell r="B546" t="str">
            <v>PT PERTAMINA HULU ENERGI OGAN KOMERING</v>
          </cell>
          <cell r="C546" t="str">
            <v>Sumatera Selatan</v>
          </cell>
          <cell r="D546" t="str">
            <v>Sumatera</v>
          </cell>
        </row>
        <row r="547">
          <cell r="B547" t="str">
            <v>PT PERTAMINA HULU ENERGI OGAN KOMERING</v>
          </cell>
          <cell r="C547" t="str">
            <v>Sumatera Selatan</v>
          </cell>
          <cell r="D547" t="str">
            <v>Sumatera</v>
          </cell>
        </row>
        <row r="548">
          <cell r="B548" t="str">
            <v>PT PERTAMINA HULU ENERGI OGAN KOMERING</v>
          </cell>
          <cell r="C548" t="str">
            <v>Sumatera Selatan</v>
          </cell>
          <cell r="D548" t="str">
            <v>Sumatera</v>
          </cell>
        </row>
        <row r="549">
          <cell r="B549" t="str">
            <v>PT PERTAMINA HULU ENERGI OGAN KOMERING</v>
          </cell>
          <cell r="C549" t="str">
            <v>Sumatera Selatan</v>
          </cell>
          <cell r="D549" t="str">
            <v>Sumatera</v>
          </cell>
        </row>
        <row r="550">
          <cell r="B550" t="str">
            <v>PT PERTAMINA HULU ENERGI OGAN KOMERING</v>
          </cell>
          <cell r="C550" t="str">
            <v>Sumatera Selatan</v>
          </cell>
          <cell r="D550" t="str">
            <v>Sumatera</v>
          </cell>
        </row>
        <row r="551">
          <cell r="B551" t="str">
            <v>PT PERTAMINA HULU ENERGI OGAN KOMERING</v>
          </cell>
          <cell r="C551" t="str">
            <v>Sumatera Selatan</v>
          </cell>
          <cell r="D551" t="str">
            <v>Sumatera</v>
          </cell>
        </row>
        <row r="552">
          <cell r="B552" t="str">
            <v>PT PERTAMINA HULU ENERGI OGAN KOMERING</v>
          </cell>
          <cell r="C552" t="str">
            <v>Sumatera Selatan</v>
          </cell>
          <cell r="D552" t="str">
            <v>Sumatera</v>
          </cell>
        </row>
        <row r="553">
          <cell r="B553" t="str">
            <v>PT PERTAMINA HULU ENERGI OGAN KOMERING</v>
          </cell>
          <cell r="C553" t="str">
            <v>Sumatera Selatan</v>
          </cell>
          <cell r="D553" t="str">
            <v>Sumatera</v>
          </cell>
        </row>
        <row r="554">
          <cell r="B554" t="str">
            <v>PT PERTAMINA HULU ENERGI OGAN KOMERING</v>
          </cell>
          <cell r="C554" t="str">
            <v>Sumatera Selatan</v>
          </cell>
          <cell r="D554" t="str">
            <v>Sumatera</v>
          </cell>
        </row>
        <row r="555">
          <cell r="B555" t="str">
            <v>PT PERTAMINA HULU ENERGI OGAN KOMERING</v>
          </cell>
          <cell r="C555" t="str">
            <v>Sumatera Selatan</v>
          </cell>
          <cell r="D555" t="str">
            <v>Sumatera</v>
          </cell>
        </row>
        <row r="556">
          <cell r="B556" t="str">
            <v>PT PERTAMINA HULU ENERGI OGAN KOMERING</v>
          </cell>
          <cell r="C556" t="str">
            <v>Sumatera Selatan</v>
          </cell>
          <cell r="D556" t="str">
            <v>Sumatera</v>
          </cell>
        </row>
        <row r="557">
          <cell r="B557" t="str">
            <v>PT PERTAMINA HULU ENERGI OGAN KOMERING</v>
          </cell>
          <cell r="C557" t="str">
            <v>Sumatera Selatan</v>
          </cell>
          <cell r="D557" t="str">
            <v>Sumatera</v>
          </cell>
        </row>
        <row r="558">
          <cell r="B558" t="str">
            <v>PT PERTAMINA HULU ENERGI OGAN KOMERING</v>
          </cell>
          <cell r="C558" t="str">
            <v>Sumatera Selatan</v>
          </cell>
          <cell r="D558" t="str">
            <v>Sumatera</v>
          </cell>
        </row>
        <row r="559">
          <cell r="B559" t="str">
            <v>PT PERTAMINA HULU ENERGI OGAN KOMERING</v>
          </cell>
          <cell r="C559" t="str">
            <v>Sumatera Selatan</v>
          </cell>
          <cell r="D559" t="str">
            <v>Sumatera</v>
          </cell>
        </row>
        <row r="560">
          <cell r="B560" t="str">
            <v>PT PERTAMINA EP</v>
          </cell>
          <cell r="C560" t="str">
            <v>Sumatera Selatan</v>
          </cell>
          <cell r="D560" t="str">
            <v>Sumatera</v>
          </cell>
        </row>
        <row r="561">
          <cell r="B561" t="str">
            <v>PT PERTAMINA EP</v>
          </cell>
          <cell r="C561" t="str">
            <v>Sumatera Selatan</v>
          </cell>
          <cell r="D561" t="str">
            <v>Sumatera</v>
          </cell>
        </row>
        <row r="562">
          <cell r="B562" t="str">
            <v>PT PERTAMINA EP</v>
          </cell>
          <cell r="C562" t="str">
            <v>Sumatera Selatan</v>
          </cell>
          <cell r="D562" t="str">
            <v>Sumatera</v>
          </cell>
        </row>
        <row r="563">
          <cell r="B563" t="str">
            <v>PETROCHINA INTERNATIONAL JABUNG LTD.</v>
          </cell>
          <cell r="C563" t="str">
            <v>Jambi</v>
          </cell>
          <cell r="D563" t="str">
            <v>Sumatera</v>
          </cell>
        </row>
        <row r="564">
          <cell r="B564" t="str">
            <v>PETROCHINA INTERNATIONAL JABUNG LTD.</v>
          </cell>
          <cell r="C564" t="str">
            <v>Jambi</v>
          </cell>
          <cell r="D564" t="str">
            <v>Sumatera</v>
          </cell>
        </row>
        <row r="565">
          <cell r="B565" t="str">
            <v>PETROCHINA INTERNATIONAL JABUNG LTD.</v>
          </cell>
          <cell r="C565" t="str">
            <v>Jambi</v>
          </cell>
          <cell r="D565" t="str">
            <v>Sumatera</v>
          </cell>
        </row>
        <row r="566">
          <cell r="B566" t="str">
            <v>PT PERTAMINA EP</v>
          </cell>
          <cell r="C566" t="str">
            <v>Sumatera Selatan</v>
          </cell>
          <cell r="D566" t="str">
            <v>Sumatera</v>
          </cell>
        </row>
        <row r="567">
          <cell r="B567" t="str">
            <v>PT PERTAMINA EP</v>
          </cell>
          <cell r="C567" t="str">
            <v>Sumatera Selatan</v>
          </cell>
          <cell r="D567" t="str">
            <v>Sumatera</v>
          </cell>
        </row>
        <row r="568">
          <cell r="B568" t="str">
            <v>PT PERTAMINA EP</v>
          </cell>
          <cell r="C568" t="str">
            <v>Sumatera Selatan</v>
          </cell>
          <cell r="D568" t="str">
            <v>Sumatera</v>
          </cell>
        </row>
        <row r="569">
          <cell r="B569" t="str">
            <v>PT MEDCO E&amp;P TARAKAN</v>
          </cell>
          <cell r="C569" t="str">
            <v>Kalimantan Timur</v>
          </cell>
          <cell r="D569" t="str">
            <v>Kalimantan</v>
          </cell>
        </row>
        <row r="570">
          <cell r="B570" t="str">
            <v>PT MEDCO E&amp;P TARAKAN</v>
          </cell>
          <cell r="C570" t="str">
            <v>Kalimantan Timur</v>
          </cell>
          <cell r="D570" t="str">
            <v>Kalimantan</v>
          </cell>
        </row>
        <row r="571">
          <cell r="B571" t="str">
            <v>PT MEDCO E&amp;P TARAKAN</v>
          </cell>
          <cell r="C571" t="str">
            <v>Kalimantan Timur</v>
          </cell>
          <cell r="D571" t="str">
            <v>Kalimantan</v>
          </cell>
        </row>
        <row r="572">
          <cell r="B572" t="str">
            <v>PETROCHINA INTERNATIONAL JABUNG LTD.</v>
          </cell>
          <cell r="C572" t="str">
            <v>Jambi</v>
          </cell>
          <cell r="D572" t="str">
            <v>Sumatera</v>
          </cell>
        </row>
        <row r="573">
          <cell r="B573" t="str">
            <v>PETROCHINA INTERNATIONAL JABUNG LTD.</v>
          </cell>
          <cell r="C573" t="str">
            <v>Jambi</v>
          </cell>
          <cell r="D573" t="str">
            <v>Sumatera</v>
          </cell>
        </row>
        <row r="574">
          <cell r="B574" t="str">
            <v>PETROCHINA INTERNATIONAL JABUNG LTD.</v>
          </cell>
          <cell r="C574" t="str">
            <v>Jambi</v>
          </cell>
          <cell r="D574" t="str">
            <v>Sumatera</v>
          </cell>
        </row>
        <row r="575">
          <cell r="B575" t="str">
            <v>PETROCHINA INTERNATIONAL JABUNG LTD.</v>
          </cell>
          <cell r="C575" t="str">
            <v>Jambi</v>
          </cell>
          <cell r="D575" t="str">
            <v>Sumatera</v>
          </cell>
        </row>
        <row r="576">
          <cell r="B576" t="str">
            <v>PETROCHINA INTERNATIONAL JABUNG LTD.</v>
          </cell>
          <cell r="C576" t="str">
            <v>Jambi</v>
          </cell>
          <cell r="D576" t="str">
            <v>Sumatera</v>
          </cell>
        </row>
        <row r="577">
          <cell r="B577" t="str">
            <v>PETROCHINA INTERNATIONAL JABUNG LTD.</v>
          </cell>
          <cell r="C577" t="str">
            <v>Jambi</v>
          </cell>
          <cell r="D577" t="str">
            <v>Sumatera</v>
          </cell>
        </row>
        <row r="578">
          <cell r="B578" t="str">
            <v>PETROCHINA INTERNATIONAL JABUNG LTD.</v>
          </cell>
          <cell r="C578" t="str">
            <v>Jambi</v>
          </cell>
          <cell r="D578" t="str">
            <v>Sumatera</v>
          </cell>
        </row>
        <row r="579">
          <cell r="B579" t="str">
            <v>PETROCHINA INTERNATIONAL JABUNG LTD.</v>
          </cell>
          <cell r="C579" t="str">
            <v>Jambi</v>
          </cell>
          <cell r="D579" t="str">
            <v>Sumatera</v>
          </cell>
        </row>
        <row r="580">
          <cell r="B580" t="str">
            <v>PETROCHINA INTERNATIONAL JABUNG LTD.</v>
          </cell>
          <cell r="C580" t="str">
            <v>Jambi</v>
          </cell>
          <cell r="D580" t="str">
            <v>Sumatera</v>
          </cell>
        </row>
        <row r="581">
          <cell r="B581" t="str">
            <v>Jindi South Jambi B Co. Ltd</v>
          </cell>
          <cell r="C581" t="str">
            <v>Jambi</v>
          </cell>
          <cell r="D581" t="str">
            <v>Sumatera</v>
          </cell>
        </row>
        <row r="582">
          <cell r="B582" t="str">
            <v>Jindi South Jambi B Co. Ltd</v>
          </cell>
          <cell r="C582" t="str">
            <v>Jambi</v>
          </cell>
          <cell r="D582" t="str">
            <v>Sumatera</v>
          </cell>
        </row>
        <row r="583">
          <cell r="B583" t="str">
            <v>Jindi South Jambi B Co. Ltd</v>
          </cell>
          <cell r="C583" t="str">
            <v>Jambi</v>
          </cell>
          <cell r="D583" t="str">
            <v>Sumatera</v>
          </cell>
        </row>
        <row r="584">
          <cell r="B584" t="str">
            <v>PT MEDCO E&amp;P LEMATANG</v>
          </cell>
          <cell r="C584" t="str">
            <v>Sumatera Selatan</v>
          </cell>
          <cell r="D584" t="str">
            <v>Sumatera</v>
          </cell>
        </row>
        <row r="585">
          <cell r="B585" t="str">
            <v>PT MEDCO E&amp;P LEMATANG</v>
          </cell>
          <cell r="C585" t="str">
            <v>Sumatera Selatan</v>
          </cell>
          <cell r="D585" t="str">
            <v>Sumatera</v>
          </cell>
        </row>
        <row r="586">
          <cell r="B586" t="str">
            <v>PT MEDCO E&amp;P LEMATANG</v>
          </cell>
          <cell r="C586" t="str">
            <v>Sumatera Selatan</v>
          </cell>
          <cell r="D586" t="str">
            <v>Sumatera</v>
          </cell>
        </row>
        <row r="587">
          <cell r="B587" t="str">
            <v>PETROCHINA INTERNATIONAL JABUNG LTD.</v>
          </cell>
          <cell r="C587" t="str">
            <v>Jambi</v>
          </cell>
          <cell r="D587" t="str">
            <v>Sumatera</v>
          </cell>
        </row>
        <row r="588">
          <cell r="B588" t="str">
            <v>PETROCHINA INTERNATIONAL JABUNG LTD.</v>
          </cell>
          <cell r="C588" t="str">
            <v>Jambi</v>
          </cell>
          <cell r="D588" t="str">
            <v>Sumatera</v>
          </cell>
        </row>
        <row r="589">
          <cell r="B589" t="str">
            <v>PETROCHINA INTERNATIONAL JABUNG LTD.</v>
          </cell>
          <cell r="C589" t="str">
            <v>Jambi</v>
          </cell>
          <cell r="D589" t="str">
            <v>Sumatera</v>
          </cell>
        </row>
        <row r="590">
          <cell r="B590" t="str">
            <v>PETROCHINA INTERNATIONAL JABUNG LTD.</v>
          </cell>
          <cell r="C590" t="str">
            <v>Jambi</v>
          </cell>
          <cell r="D590" t="str">
            <v>Sumatera</v>
          </cell>
        </row>
        <row r="591">
          <cell r="B591" t="str">
            <v>PETROCHINA INTERNATIONAL JABUNG LTD.</v>
          </cell>
          <cell r="C591" t="str">
            <v>Jambi</v>
          </cell>
          <cell r="D591" t="str">
            <v>Sumatera</v>
          </cell>
        </row>
        <row r="592">
          <cell r="B592" t="str">
            <v>PETROCHINA INTERNATIONAL JABUNG LTD.</v>
          </cell>
          <cell r="C592" t="str">
            <v>Jambi</v>
          </cell>
          <cell r="D592" t="str">
            <v>Sumatera</v>
          </cell>
        </row>
        <row r="593">
          <cell r="B593" t="str">
            <v>PETROCHINA INTERNATIONAL JABUNG LTD.</v>
          </cell>
          <cell r="C593" t="str">
            <v>Jambi</v>
          </cell>
          <cell r="D593" t="str">
            <v>Sumatera</v>
          </cell>
        </row>
        <row r="594">
          <cell r="B594" t="str">
            <v>PETROCHINA INTERNATIONAL JABUNG LTD.</v>
          </cell>
          <cell r="C594" t="str">
            <v>Jambi</v>
          </cell>
          <cell r="D594" t="str">
            <v>Sumatera</v>
          </cell>
        </row>
        <row r="595">
          <cell r="B595" t="str">
            <v>PETROCHINA INTERNATIONAL JABUNG LTD.</v>
          </cell>
          <cell r="C595" t="str">
            <v>Jambi</v>
          </cell>
          <cell r="D595" t="str">
            <v>Sumatera</v>
          </cell>
        </row>
        <row r="596">
          <cell r="B596" t="str">
            <v>PETROCHINA INTERNATIONAL JABUNG LTD.</v>
          </cell>
          <cell r="C596" t="str">
            <v>Jambi</v>
          </cell>
          <cell r="D596" t="str">
            <v>Sumatera</v>
          </cell>
        </row>
        <row r="597">
          <cell r="B597" t="str">
            <v>PETROCHINA INTERNATIONAL JABUNG LTD.</v>
          </cell>
          <cell r="C597" t="str">
            <v>Jambi</v>
          </cell>
          <cell r="D597" t="str">
            <v>Sumatera</v>
          </cell>
        </row>
        <row r="598">
          <cell r="B598" t="str">
            <v>PETROCHINA INTERNATIONAL JABUNG LTD.</v>
          </cell>
          <cell r="C598" t="str">
            <v>Jambi</v>
          </cell>
          <cell r="D598" t="str">
            <v>Sumatera</v>
          </cell>
        </row>
        <row r="599">
          <cell r="B599" t="str">
            <v>PETROCHINA INTERNATIONAL JABUNG LTD.</v>
          </cell>
          <cell r="C599" t="str">
            <v>Jambi</v>
          </cell>
          <cell r="D599" t="str">
            <v>Sumatera</v>
          </cell>
        </row>
        <row r="600">
          <cell r="B600" t="str">
            <v>PETROCHINA INTERNATIONAL JABUNG LTD.</v>
          </cell>
          <cell r="C600" t="str">
            <v>Jambi</v>
          </cell>
          <cell r="D600" t="str">
            <v>Sumatera</v>
          </cell>
        </row>
        <row r="601">
          <cell r="B601" t="str">
            <v>PETROCHINA INTERNATIONAL JABUNG LTD.</v>
          </cell>
          <cell r="C601" t="str">
            <v>Jambi</v>
          </cell>
          <cell r="D601" t="str">
            <v>Sumatera</v>
          </cell>
        </row>
        <row r="602">
          <cell r="B602" t="str">
            <v>PETROCHINA INTERNATIONAL JABUNG LTD.</v>
          </cell>
          <cell r="C602" t="str">
            <v>Jambi</v>
          </cell>
          <cell r="D602" t="str">
            <v>Sumatera</v>
          </cell>
        </row>
        <row r="603">
          <cell r="B603" t="str">
            <v>PETROCHINA INTERNATIONAL JABUNG LTD.</v>
          </cell>
          <cell r="C603" t="str">
            <v>Jambi</v>
          </cell>
          <cell r="D603" t="str">
            <v>Sumatera</v>
          </cell>
        </row>
        <row r="604">
          <cell r="B604" t="str">
            <v>PETROCHINA INTERNATIONAL JABUNG LTD.</v>
          </cell>
          <cell r="C604" t="str">
            <v>Jambi</v>
          </cell>
          <cell r="D604" t="str">
            <v>Sumatera</v>
          </cell>
        </row>
        <row r="605">
          <cell r="B605" t="str">
            <v>PETROCHINA INTERNATIONAL JABUNG LTD.</v>
          </cell>
          <cell r="C605" t="str">
            <v>Jambi</v>
          </cell>
          <cell r="D605" t="str">
            <v>Sumatera</v>
          </cell>
        </row>
        <row r="606">
          <cell r="B606" t="str">
            <v>PETROCHINA INTERNATIONAL JABUNG LTD.</v>
          </cell>
          <cell r="C606" t="str">
            <v>Jambi</v>
          </cell>
          <cell r="D606" t="str">
            <v>Sumatera</v>
          </cell>
        </row>
        <row r="607">
          <cell r="B607" t="str">
            <v>PETROCHINA INTERNATIONAL JABUNG LTD.</v>
          </cell>
          <cell r="C607" t="str">
            <v>Jambi</v>
          </cell>
          <cell r="D607" t="str">
            <v>Sumatera</v>
          </cell>
        </row>
        <row r="608">
          <cell r="B608" t="str">
            <v>PETROCHINA INTERNATIONAL JABUNG LTD.</v>
          </cell>
          <cell r="C608" t="str">
            <v>Jambi</v>
          </cell>
          <cell r="D608" t="str">
            <v>Sumatera</v>
          </cell>
        </row>
        <row r="609">
          <cell r="B609" t="str">
            <v>PETROCHINA INTERNATIONAL JABUNG LTD.</v>
          </cell>
          <cell r="C609" t="str">
            <v>Jambi</v>
          </cell>
          <cell r="D609" t="str">
            <v>Sumatera</v>
          </cell>
        </row>
        <row r="610">
          <cell r="B610" t="str">
            <v>PETROCHINA INTERNATIONAL JABUNG LTD.</v>
          </cell>
          <cell r="C610" t="str">
            <v>Jambi</v>
          </cell>
          <cell r="D610" t="str">
            <v>Sumatera</v>
          </cell>
        </row>
        <row r="611">
          <cell r="B611" t="str">
            <v>PETROCHINA INTERNATIONAL JABUNG LTD.</v>
          </cell>
          <cell r="C611" t="str">
            <v>Jambi</v>
          </cell>
          <cell r="D611" t="str">
            <v>Sumatera</v>
          </cell>
        </row>
        <row r="612">
          <cell r="B612" t="str">
            <v>PETROCHINA INTERNATIONAL JABUNG LTD.</v>
          </cell>
          <cell r="C612" t="str">
            <v>Jambi</v>
          </cell>
          <cell r="D612" t="str">
            <v>Sumatera</v>
          </cell>
        </row>
        <row r="613">
          <cell r="B613" t="str">
            <v>PETROCHINA INTERNATIONAL JABUNG LTD.</v>
          </cell>
          <cell r="C613" t="str">
            <v>Jambi</v>
          </cell>
          <cell r="D613" t="str">
            <v>Sumatera</v>
          </cell>
        </row>
        <row r="614">
          <cell r="B614" t="str">
            <v>PETROCHINA INTERNATIONAL JABUNG LTD.</v>
          </cell>
          <cell r="C614" t="str">
            <v>Jambi</v>
          </cell>
          <cell r="D614" t="str">
            <v>Sumatera</v>
          </cell>
        </row>
        <row r="615">
          <cell r="B615" t="str">
            <v>PETROCHINA INTERNATIONAL JABUNG LTD.</v>
          </cell>
          <cell r="C615" t="str">
            <v>Jambi</v>
          </cell>
          <cell r="D615" t="str">
            <v>Sumatera</v>
          </cell>
        </row>
        <row r="616">
          <cell r="B616" t="str">
            <v>PETROCHINA INTERNATIONAL JABUNG LTD.</v>
          </cell>
          <cell r="C616" t="str">
            <v>Jambi</v>
          </cell>
          <cell r="D616" t="str">
            <v>Sumatera</v>
          </cell>
        </row>
        <row r="617">
          <cell r="B617" t="str">
            <v>PETROCHINA INTERNATIONAL JABUNG LTD.</v>
          </cell>
          <cell r="C617" t="str">
            <v>Jambi</v>
          </cell>
          <cell r="D617" t="str">
            <v>Sumatera</v>
          </cell>
        </row>
        <row r="618">
          <cell r="B618" t="str">
            <v>PETROCHINA INTERNATIONAL JABUNG LTD.</v>
          </cell>
          <cell r="C618" t="str">
            <v>Jambi</v>
          </cell>
          <cell r="D618" t="str">
            <v>Sumatera</v>
          </cell>
        </row>
        <row r="619">
          <cell r="B619" t="str">
            <v>PETROCHINA INTERNATIONAL JABUNG LTD.</v>
          </cell>
          <cell r="C619" t="str">
            <v>Jambi</v>
          </cell>
          <cell r="D619" t="str">
            <v>Sumatera</v>
          </cell>
        </row>
        <row r="620">
          <cell r="B620" t="str">
            <v>PETROCHINA INTERNATIONAL JABUNG LTD.</v>
          </cell>
          <cell r="C620" t="str">
            <v>Jambi</v>
          </cell>
          <cell r="D620" t="str">
            <v>Sumatera</v>
          </cell>
        </row>
        <row r="621">
          <cell r="B621" t="str">
            <v>PETROCHINA INTERNATIONAL JABUNG LTD.</v>
          </cell>
          <cell r="C621" t="str">
            <v>Jambi</v>
          </cell>
          <cell r="D621" t="str">
            <v>Sumatera</v>
          </cell>
        </row>
        <row r="622">
          <cell r="B622" t="str">
            <v>PETROCHINA INTERNATIONAL JABUNG LTD.</v>
          </cell>
          <cell r="C622" t="str">
            <v>Jambi</v>
          </cell>
          <cell r="D622" t="str">
            <v>Sumatera</v>
          </cell>
        </row>
        <row r="623">
          <cell r="B623" t="str">
            <v>PETROCHINA INTERNATIONAL JABUNG LTD.</v>
          </cell>
          <cell r="C623" t="str">
            <v>Jambi</v>
          </cell>
          <cell r="D623" t="str">
            <v>Sumatera</v>
          </cell>
        </row>
        <row r="624">
          <cell r="B624" t="str">
            <v>PETROCHINA INTERNATIONAL JABUNG LTD.</v>
          </cell>
          <cell r="C624" t="str">
            <v>Jambi</v>
          </cell>
          <cell r="D624" t="str">
            <v>Sumatera</v>
          </cell>
        </row>
        <row r="625">
          <cell r="B625" t="str">
            <v>PETROCHINA INTERNATIONAL JABUNG LTD.</v>
          </cell>
          <cell r="C625" t="str">
            <v>Jambi</v>
          </cell>
          <cell r="D625" t="str">
            <v>Sumatera</v>
          </cell>
        </row>
        <row r="626">
          <cell r="B626" t="str">
            <v>PETROCHINA INTERNATIONAL JABUNG LTD.</v>
          </cell>
          <cell r="C626" t="str">
            <v>Jambi</v>
          </cell>
          <cell r="D626" t="str">
            <v>Sumatera</v>
          </cell>
        </row>
        <row r="627">
          <cell r="B627" t="str">
            <v>PETROCHINA INTERNATIONAL JABUNG LTD.</v>
          </cell>
          <cell r="C627" t="str">
            <v>Jambi</v>
          </cell>
          <cell r="D627" t="str">
            <v>Sumatera</v>
          </cell>
        </row>
        <row r="628">
          <cell r="B628" t="str">
            <v>PETROCHINA INTERNATIONAL JABUNG LTD.</v>
          </cell>
          <cell r="C628" t="str">
            <v>Jambi</v>
          </cell>
          <cell r="D628" t="str">
            <v>Sumatera</v>
          </cell>
        </row>
        <row r="629">
          <cell r="B629" t="str">
            <v>PT PERTAMINA HULU ROKAN</v>
          </cell>
          <cell r="C629" t="str">
            <v>Riau</v>
          </cell>
          <cell r="D629" t="str">
            <v>Sumatera</v>
          </cell>
        </row>
        <row r="630">
          <cell r="B630" t="str">
            <v>PT PERTAMINA HULU ROKAN</v>
          </cell>
          <cell r="C630" t="str">
            <v>Riau</v>
          </cell>
          <cell r="D630" t="str">
            <v>Sumatera</v>
          </cell>
        </row>
        <row r="631">
          <cell r="B631" t="str">
            <v>PT PERTAMINA HULU ROKAN</v>
          </cell>
          <cell r="C631" t="str">
            <v>Riau</v>
          </cell>
          <cell r="D631" t="str">
            <v>Sumatera</v>
          </cell>
        </row>
        <row r="632">
          <cell r="B632" t="str">
            <v>PT MEDCO E&amp;P INDONESIA</v>
          </cell>
          <cell r="C632" t="str">
            <v>Sumatera Selatan</v>
          </cell>
          <cell r="D632" t="str">
            <v>Sumatera</v>
          </cell>
        </row>
        <row r="633">
          <cell r="B633" t="str">
            <v>PT MEDCO E&amp;P INDONESIA</v>
          </cell>
          <cell r="C633" t="str">
            <v>Sumatera Selatan</v>
          </cell>
          <cell r="D633" t="str">
            <v>Sumatera</v>
          </cell>
        </row>
        <row r="634">
          <cell r="B634" t="str">
            <v>PT MEDCO E&amp;P INDONESIA</v>
          </cell>
          <cell r="C634" t="str">
            <v>Sumatera Selatan</v>
          </cell>
          <cell r="D634" t="str">
            <v>Sumatera</v>
          </cell>
        </row>
        <row r="635">
          <cell r="B635" t="str">
            <v>STAR ENERGY (KAKAP) LTD.</v>
          </cell>
          <cell r="C635" t="str">
            <v>Laut Natuna Utara</v>
          </cell>
          <cell r="D635" t="str">
            <v>Sumatera</v>
          </cell>
        </row>
        <row r="636">
          <cell r="B636" t="str">
            <v>STAR ENERGY (KAKAP) LTD.</v>
          </cell>
          <cell r="C636" t="str">
            <v>Laut Natuna Utara</v>
          </cell>
          <cell r="D636" t="str">
            <v>Sumatera</v>
          </cell>
        </row>
        <row r="637">
          <cell r="B637" t="str">
            <v>STAR ENERGY (KAKAP) LTD.</v>
          </cell>
          <cell r="C637" t="str">
            <v>Laut Natuna Utara</v>
          </cell>
          <cell r="D637" t="str">
            <v>Sumatera</v>
          </cell>
        </row>
        <row r="638">
          <cell r="B638" t="str">
            <v>STAR ENERGY (KAKAP) LTD.</v>
          </cell>
          <cell r="C638" t="str">
            <v>Laut Natuna Utara</v>
          </cell>
          <cell r="D638" t="str">
            <v>Sumatera</v>
          </cell>
        </row>
        <row r="639">
          <cell r="B639" t="str">
            <v>STAR ENERGY (KAKAP) LTD.</v>
          </cell>
          <cell r="C639" t="str">
            <v>Laut Natuna Utara</v>
          </cell>
          <cell r="D639" t="str">
            <v>Sumatera</v>
          </cell>
        </row>
        <row r="640">
          <cell r="B640" t="str">
            <v>STAR ENERGY (KAKAP) LTD.</v>
          </cell>
          <cell r="C640" t="str">
            <v>Laut Natuna Utara</v>
          </cell>
          <cell r="D640" t="str">
            <v>Sumatera</v>
          </cell>
        </row>
        <row r="641">
          <cell r="B641" t="str">
            <v>BOB PERTAMINA - BUMI SIAK PUSAKO</v>
          </cell>
          <cell r="C641" t="str">
            <v>Riau</v>
          </cell>
          <cell r="D641" t="str">
            <v>Sumatera</v>
          </cell>
        </row>
        <row r="642">
          <cell r="B642" t="str">
            <v>BOB PERTAMINA - BUMI SIAK PUSAKO</v>
          </cell>
          <cell r="C642" t="str">
            <v>Riau</v>
          </cell>
          <cell r="D642" t="str">
            <v>Sumatera</v>
          </cell>
        </row>
        <row r="643">
          <cell r="B643" t="str">
            <v>BOB PERTAMINA - BUMI SIAK PUSAKO</v>
          </cell>
          <cell r="C643" t="str">
            <v>Riau</v>
          </cell>
          <cell r="D643" t="str">
            <v>Sumatera</v>
          </cell>
        </row>
        <row r="644">
          <cell r="B644" t="str">
            <v>PT PERTAMINA HULU ENERGI OSES</v>
          </cell>
          <cell r="C644" t="str">
            <v>Laut Jawa</v>
          </cell>
          <cell r="D644" t="str">
            <v>Jawa</v>
          </cell>
        </row>
        <row r="645">
          <cell r="B645" t="str">
            <v>PT PERTAMINA HULU ENERGI OSES</v>
          </cell>
          <cell r="C645" t="str">
            <v>Laut Jawa</v>
          </cell>
          <cell r="D645" t="str">
            <v>Jawa</v>
          </cell>
        </row>
        <row r="646">
          <cell r="B646" t="str">
            <v>PT PERTAMINA HULU ENERGI OSES</v>
          </cell>
          <cell r="C646" t="str">
            <v>Laut Jawa</v>
          </cell>
          <cell r="D646" t="str">
            <v>Jawa</v>
          </cell>
        </row>
        <row r="647">
          <cell r="B647" t="str">
            <v>PT PERTAMINA HULU ENERGI KAMPAR</v>
          </cell>
          <cell r="C647" t="str">
            <v>Riau</v>
          </cell>
          <cell r="D647" t="str">
            <v>Sumatera</v>
          </cell>
        </row>
        <row r="648">
          <cell r="B648" t="str">
            <v>PT PERTAMINA HULU ENERGI KAMPAR</v>
          </cell>
          <cell r="C648" t="str">
            <v>Riau</v>
          </cell>
          <cell r="D648" t="str">
            <v>Sumatera</v>
          </cell>
        </row>
        <row r="649">
          <cell r="B649" t="str">
            <v>PT PERTAMINA HULU ENERGI KAMPAR</v>
          </cell>
          <cell r="C649" t="str">
            <v>Riau</v>
          </cell>
          <cell r="D649" t="str">
            <v>Sumatera</v>
          </cell>
        </row>
        <row r="650">
          <cell r="B650" t="str">
            <v>PT PERTAMINA HULU ENERGI KAMPAR</v>
          </cell>
          <cell r="C650" t="str">
            <v>Riau</v>
          </cell>
          <cell r="D650" t="str">
            <v>Sumatera</v>
          </cell>
        </row>
        <row r="651">
          <cell r="B651" t="str">
            <v>PT PERTAMINA HULU ENERGI KAMPAR</v>
          </cell>
          <cell r="C651" t="str">
            <v>Riau</v>
          </cell>
          <cell r="D651" t="str">
            <v>Sumatera</v>
          </cell>
        </row>
        <row r="652">
          <cell r="B652" t="str">
            <v>PT PERTAMINA HULU ENERGI KAMPAR</v>
          </cell>
          <cell r="C652" t="str">
            <v>Riau</v>
          </cell>
          <cell r="D652" t="str">
            <v>Sumatera</v>
          </cell>
        </row>
        <row r="653">
          <cell r="B653" t="str">
            <v>PT PERTAMINA HULU ENERGI KAMPAR</v>
          </cell>
          <cell r="C653" t="str">
            <v>Riau</v>
          </cell>
          <cell r="D653" t="str">
            <v>Sumatera</v>
          </cell>
        </row>
        <row r="654">
          <cell r="B654" t="str">
            <v>PT PERTAMINA HULU ENERGI KAMPAR</v>
          </cell>
          <cell r="C654" t="str">
            <v>Riau</v>
          </cell>
          <cell r="D654" t="str">
            <v>Sumatera</v>
          </cell>
        </row>
        <row r="655">
          <cell r="B655" t="str">
            <v>PT PERTAMINA HULU ENERGI KAMPAR</v>
          </cell>
          <cell r="C655" t="str">
            <v>Riau</v>
          </cell>
          <cell r="D655" t="str">
            <v>Sumatera</v>
          </cell>
        </row>
        <row r="656">
          <cell r="B656" t="str">
            <v>PT PERTAMINA HULU ENERGI KAMPAR</v>
          </cell>
          <cell r="C656" t="str">
            <v>Riau</v>
          </cell>
          <cell r="D656" t="str">
            <v>Sumatera</v>
          </cell>
        </row>
        <row r="657">
          <cell r="B657" t="str">
            <v>PT PERTAMINA HULU ENERGI KAMPAR</v>
          </cell>
          <cell r="C657" t="str">
            <v>Riau</v>
          </cell>
          <cell r="D657" t="str">
            <v>Sumatera</v>
          </cell>
        </row>
        <row r="658">
          <cell r="B658" t="str">
            <v>PT PERTAMINA HULU ENERGI KAMPAR</v>
          </cell>
          <cell r="C658" t="str">
            <v>Riau</v>
          </cell>
          <cell r="D658" t="str">
            <v>Sumatera</v>
          </cell>
        </row>
        <row r="659">
          <cell r="B659" t="str">
            <v>PT PERTAMINA HULU ENERGI KAMPAR</v>
          </cell>
          <cell r="C659" t="str">
            <v>Riau</v>
          </cell>
          <cell r="D659" t="str">
            <v>Sumatera</v>
          </cell>
        </row>
        <row r="660">
          <cell r="B660" t="str">
            <v>PT PERTAMINA HULU ENERGI KAMPAR</v>
          </cell>
          <cell r="C660" t="str">
            <v>Riau</v>
          </cell>
          <cell r="D660" t="str">
            <v>Sumatera</v>
          </cell>
        </row>
        <row r="661">
          <cell r="B661" t="str">
            <v>PT PERTAMINA HULU ENERGI KAMPAR</v>
          </cell>
          <cell r="C661" t="str">
            <v>Riau</v>
          </cell>
          <cell r="D661" t="str">
            <v>Sumatera</v>
          </cell>
        </row>
        <row r="662">
          <cell r="B662" t="str">
            <v>PT PERTAMINA HULU ENERGI KAMPAR</v>
          </cell>
          <cell r="C662" t="str">
            <v>Riau</v>
          </cell>
          <cell r="D662" t="str">
            <v>Sumatera</v>
          </cell>
        </row>
        <row r="663">
          <cell r="B663" t="str">
            <v>PT PERTAMINA HULU ENERGI KAMPAR</v>
          </cell>
          <cell r="C663" t="str">
            <v>Riau</v>
          </cell>
          <cell r="D663" t="str">
            <v>Sumatera</v>
          </cell>
        </row>
        <row r="664">
          <cell r="B664" t="str">
            <v>PT PERTAMINA HULU ENERGI KAMPAR</v>
          </cell>
          <cell r="C664" t="str">
            <v>Riau</v>
          </cell>
          <cell r="D664" t="str">
            <v>Sumatera</v>
          </cell>
        </row>
        <row r="665">
          <cell r="B665" t="str">
            <v>PT PERTAMINA HULU ROKAN</v>
          </cell>
          <cell r="C665" t="str">
            <v>Riau</v>
          </cell>
          <cell r="D665" t="str">
            <v>Sumatera</v>
          </cell>
        </row>
        <row r="666">
          <cell r="B666" t="str">
            <v>PT PERTAMINA HULU ROKAN</v>
          </cell>
          <cell r="C666" t="str">
            <v>Riau</v>
          </cell>
          <cell r="D666" t="str">
            <v>Sumatera</v>
          </cell>
        </row>
        <row r="667">
          <cell r="B667" t="str">
            <v>PT PERTAMINA HULU ROKAN</v>
          </cell>
          <cell r="C667" t="str">
            <v>Riau</v>
          </cell>
          <cell r="D667" t="str">
            <v>Sumatera</v>
          </cell>
        </row>
        <row r="668">
          <cell r="B668" t="str">
            <v>PT PERTAMINA HULU ENERGI KAMPAR</v>
          </cell>
          <cell r="C668" t="str">
            <v>Riau</v>
          </cell>
          <cell r="D668" t="str">
            <v>Sumatera</v>
          </cell>
        </row>
        <row r="669">
          <cell r="B669" t="str">
            <v>PT PERTAMINA HULU ENERGI KAMPAR</v>
          </cell>
          <cell r="C669" t="str">
            <v>Riau</v>
          </cell>
          <cell r="D669" t="str">
            <v>Sumatera</v>
          </cell>
        </row>
        <row r="670">
          <cell r="B670" t="str">
            <v>PT PERTAMINA HULU ENERGI KAMPAR</v>
          </cell>
          <cell r="C670" t="str">
            <v>Riau</v>
          </cell>
          <cell r="D670" t="str">
            <v>Sumatera</v>
          </cell>
        </row>
        <row r="671">
          <cell r="B671" t="str">
            <v>PT PERTAMINA HULU ENERGI KAMPAR</v>
          </cell>
          <cell r="C671" t="str">
            <v>Riau</v>
          </cell>
          <cell r="D671" t="str">
            <v>Sumatera</v>
          </cell>
        </row>
        <row r="672">
          <cell r="B672" t="str">
            <v>PT PERTAMINA HULU ENERGI KAMPAR</v>
          </cell>
          <cell r="C672" t="str">
            <v>Riau</v>
          </cell>
          <cell r="D672" t="str">
            <v>Sumatera</v>
          </cell>
        </row>
        <row r="673">
          <cell r="B673" t="str">
            <v>PT PERTAMINA HULU ENERGI KAMPAR</v>
          </cell>
          <cell r="C673" t="str">
            <v>Riau</v>
          </cell>
          <cell r="D673" t="str">
            <v>Sumatera</v>
          </cell>
        </row>
        <row r="674">
          <cell r="B674" t="str">
            <v>PT PERTAMINA HULU ENERGI KAMPAR</v>
          </cell>
          <cell r="C674" t="str">
            <v>Riau</v>
          </cell>
          <cell r="D674" t="str">
            <v>Sumatera</v>
          </cell>
        </row>
        <row r="675">
          <cell r="B675" t="str">
            <v>PT PERTAMINA HULU ENERGI KAMPAR</v>
          </cell>
          <cell r="C675" t="str">
            <v>Riau</v>
          </cell>
          <cell r="D675" t="str">
            <v>Sumatera</v>
          </cell>
        </row>
        <row r="676">
          <cell r="B676" t="str">
            <v>PT PERTAMINA HULU ENERGI KAMPAR</v>
          </cell>
          <cell r="C676" t="str">
            <v>Riau</v>
          </cell>
          <cell r="D676" t="str">
            <v>Sumatera</v>
          </cell>
        </row>
        <row r="677">
          <cell r="B677" t="str">
            <v>PT PERTAMINA HULU ENERGI KAMPAR</v>
          </cell>
          <cell r="C677" t="str">
            <v>Riau</v>
          </cell>
          <cell r="D677" t="str">
            <v>Sumatera</v>
          </cell>
        </row>
        <row r="678">
          <cell r="B678" t="str">
            <v>PT PERTAMINA HULU ENERGI KAMPAR</v>
          </cell>
          <cell r="C678" t="str">
            <v>Riau</v>
          </cell>
          <cell r="D678" t="str">
            <v>Sumatera</v>
          </cell>
        </row>
        <row r="679">
          <cell r="B679" t="str">
            <v>PT PERTAMINA HULU ENERGI KAMPAR</v>
          </cell>
          <cell r="C679" t="str">
            <v>Riau</v>
          </cell>
          <cell r="D679" t="str">
            <v>Sumatera</v>
          </cell>
        </row>
        <row r="680">
          <cell r="B680" t="str">
            <v>STAR ENERGY (KAKAP) LTD.</v>
          </cell>
          <cell r="C680" t="str">
            <v>Laut Natuna Utara</v>
          </cell>
          <cell r="D680" t="str">
            <v>Sumatera</v>
          </cell>
        </row>
        <row r="681">
          <cell r="B681" t="str">
            <v>PT PERTAMINA EP</v>
          </cell>
          <cell r="C681" t="str">
            <v>Jawa Barat</v>
          </cell>
          <cell r="D681" t="str">
            <v>Jawa</v>
          </cell>
        </row>
        <row r="682">
          <cell r="B682" t="str">
            <v>PT PERTAMINA EP</v>
          </cell>
          <cell r="C682" t="str">
            <v>Jawa Barat</v>
          </cell>
          <cell r="D682" t="str">
            <v>Jawa</v>
          </cell>
        </row>
        <row r="683">
          <cell r="B683" t="str">
            <v>PT ODIRA ENERGY KARANG AGUNG</v>
          </cell>
          <cell r="C683" t="str">
            <v>Sumatera Selatan</v>
          </cell>
          <cell r="D683" t="str">
            <v>Sumatera</v>
          </cell>
        </row>
        <row r="684">
          <cell r="B684" t="str">
            <v>PT ODIRA ENERGY KARANG AGUNG</v>
          </cell>
          <cell r="C684" t="str">
            <v>Sumatera Selatan</v>
          </cell>
          <cell r="D684" t="str">
            <v>Sumatera</v>
          </cell>
        </row>
        <row r="685">
          <cell r="B685" t="str">
            <v>PT ODIRA ENERGY KARANG AGUNG</v>
          </cell>
          <cell r="C685" t="str">
            <v>Sumatera Selatan</v>
          </cell>
          <cell r="D685" t="str">
            <v>Sumatera</v>
          </cell>
        </row>
        <row r="686">
          <cell r="B686" t="str">
            <v>PETROGAS (BASIN) LTD.</v>
          </cell>
          <cell r="C686" t="str">
            <v>Papua Barat</v>
          </cell>
          <cell r="D686" t="str">
            <v>Timur</v>
          </cell>
        </row>
        <row r="687">
          <cell r="B687" t="str">
            <v>PETROGAS (BASIN) LTD.</v>
          </cell>
          <cell r="C687" t="str">
            <v>Papua Barat</v>
          </cell>
          <cell r="D687" t="str">
            <v>Timur</v>
          </cell>
        </row>
        <row r="688">
          <cell r="B688" t="str">
            <v>PETROGAS (BASIN) LTD.</v>
          </cell>
          <cell r="C688" t="str">
            <v>Papua Barat</v>
          </cell>
          <cell r="D688" t="str">
            <v>Timur</v>
          </cell>
        </row>
        <row r="689">
          <cell r="B689" t="str">
            <v>PETROGAS (BASIN) LTD.</v>
          </cell>
          <cell r="C689" t="str">
            <v>Papua Barat</v>
          </cell>
          <cell r="D689" t="str">
            <v>Timur</v>
          </cell>
        </row>
        <row r="690">
          <cell r="B690" t="str">
            <v>PETROGAS (BASIN) LTD.</v>
          </cell>
          <cell r="C690" t="str">
            <v>Papua Barat</v>
          </cell>
          <cell r="D690" t="str">
            <v>Timur</v>
          </cell>
        </row>
        <row r="691">
          <cell r="B691" t="str">
            <v>PETROGAS (BASIN) LTD.</v>
          </cell>
          <cell r="C691" t="str">
            <v>Papua Barat</v>
          </cell>
          <cell r="D691" t="str">
            <v>Timur</v>
          </cell>
        </row>
        <row r="692">
          <cell r="B692" t="str">
            <v>PETROGAS (BASIN) LTD.</v>
          </cell>
          <cell r="C692" t="str">
            <v>Papua Barat</v>
          </cell>
          <cell r="D692" t="str">
            <v>Timur</v>
          </cell>
        </row>
        <row r="693">
          <cell r="B693" t="str">
            <v>PETROGAS (BASIN) LTD.</v>
          </cell>
          <cell r="C693" t="str">
            <v>Papua Barat</v>
          </cell>
          <cell r="D693" t="str">
            <v>Timur</v>
          </cell>
        </row>
        <row r="694">
          <cell r="B694" t="str">
            <v>PETROGAS (BASIN) LTD.</v>
          </cell>
          <cell r="C694" t="str">
            <v>Papua Barat</v>
          </cell>
          <cell r="D694" t="str">
            <v>Timur</v>
          </cell>
        </row>
        <row r="695">
          <cell r="B695" t="str">
            <v>PT PERTAMINA EP</v>
          </cell>
          <cell r="C695" t="str">
            <v>Jawa Barat</v>
          </cell>
          <cell r="D695" t="str">
            <v>Jawa</v>
          </cell>
        </row>
        <row r="696">
          <cell r="B696" t="str">
            <v>PT PERTAMINA EP</v>
          </cell>
          <cell r="C696" t="str">
            <v>Jawa Barat</v>
          </cell>
          <cell r="D696" t="str">
            <v>Jawa</v>
          </cell>
        </row>
        <row r="697">
          <cell r="B697" t="str">
            <v>PT PERTAMINA EP</v>
          </cell>
          <cell r="C697" t="str">
            <v>Jawa Barat</v>
          </cell>
          <cell r="D697" t="str">
            <v>Jawa</v>
          </cell>
        </row>
        <row r="698">
          <cell r="B698" t="str">
            <v>PETROGAS (BASIN) LTD.</v>
          </cell>
          <cell r="C698" t="str">
            <v>Papua Barat</v>
          </cell>
          <cell r="D698" t="str">
            <v>Timur</v>
          </cell>
        </row>
        <row r="699">
          <cell r="B699" t="str">
            <v>PETROGAS (BASIN) LTD.</v>
          </cell>
          <cell r="C699" t="str">
            <v>Papua Barat</v>
          </cell>
          <cell r="D699" t="str">
            <v>Timur</v>
          </cell>
        </row>
        <row r="700">
          <cell r="B700" t="str">
            <v>PETROGAS (BASIN) LTD.</v>
          </cell>
          <cell r="C700" t="str">
            <v>Papua Barat</v>
          </cell>
          <cell r="D700" t="str">
            <v>Timur</v>
          </cell>
        </row>
        <row r="701">
          <cell r="B701" t="str">
            <v>PETROGAS (BASIN) LTD.</v>
          </cell>
          <cell r="C701" t="str">
            <v>Papua Barat</v>
          </cell>
          <cell r="D701" t="str">
            <v>Timur</v>
          </cell>
        </row>
        <row r="702">
          <cell r="B702" t="str">
            <v>PETROGAS (BASIN) LTD.</v>
          </cell>
          <cell r="C702" t="str">
            <v>Papua Barat</v>
          </cell>
          <cell r="D702" t="str">
            <v>Timur</v>
          </cell>
        </row>
        <row r="703">
          <cell r="B703" t="str">
            <v>PETROGAS (BASIN) LTD.</v>
          </cell>
          <cell r="C703" t="str">
            <v>Papua Barat</v>
          </cell>
          <cell r="D703" t="str">
            <v>Timur</v>
          </cell>
        </row>
        <row r="704">
          <cell r="B704" t="str">
            <v>PETROGAS (BASIN) LTD.</v>
          </cell>
          <cell r="C704" t="str">
            <v>Papua Barat</v>
          </cell>
          <cell r="D704" t="str">
            <v>Timur</v>
          </cell>
        </row>
        <row r="705">
          <cell r="B705" t="str">
            <v>PETROGAS (BASIN) LTD.</v>
          </cell>
          <cell r="C705" t="str">
            <v>Papua Barat</v>
          </cell>
          <cell r="D705" t="str">
            <v>Timur</v>
          </cell>
        </row>
        <row r="706">
          <cell r="B706" t="str">
            <v>PETROGAS (BASIN) LTD.</v>
          </cell>
          <cell r="C706" t="str">
            <v>Papua Barat</v>
          </cell>
          <cell r="D706" t="str">
            <v>Timur</v>
          </cell>
        </row>
        <row r="707">
          <cell r="B707" t="str">
            <v>PETROGAS (BASIN) LTD.</v>
          </cell>
          <cell r="C707" t="str">
            <v>Papua Barat</v>
          </cell>
          <cell r="D707" t="str">
            <v>Timur</v>
          </cell>
        </row>
        <row r="708">
          <cell r="B708" t="str">
            <v>PETROGAS (BASIN) LTD.</v>
          </cell>
          <cell r="C708" t="str">
            <v>Papua Barat</v>
          </cell>
          <cell r="D708" t="str">
            <v>Timur</v>
          </cell>
        </row>
        <row r="709">
          <cell r="B709" t="str">
            <v>PETROGAS (BASIN) LTD.</v>
          </cell>
          <cell r="C709" t="str">
            <v>Papua Barat</v>
          </cell>
          <cell r="D709" t="str">
            <v>Timur</v>
          </cell>
        </row>
        <row r="710">
          <cell r="B710" t="str">
            <v>PETROGAS (BASIN) LTD.</v>
          </cell>
          <cell r="C710" t="str">
            <v>Papua Barat</v>
          </cell>
          <cell r="D710" t="str">
            <v>Timur</v>
          </cell>
        </row>
        <row r="711">
          <cell r="B711" t="str">
            <v>PETROGAS (BASIN) LTD.</v>
          </cell>
          <cell r="C711" t="str">
            <v>Papua Barat</v>
          </cell>
          <cell r="D711" t="str">
            <v>Timur</v>
          </cell>
        </row>
        <row r="712">
          <cell r="B712" t="str">
            <v>PETROGAS (BASIN) LTD.</v>
          </cell>
          <cell r="C712" t="str">
            <v>Papua Barat</v>
          </cell>
          <cell r="D712" t="str">
            <v>Timur</v>
          </cell>
        </row>
        <row r="713">
          <cell r="B713" t="str">
            <v>PETROGAS (BASIN) LTD.</v>
          </cell>
          <cell r="C713" t="str">
            <v>Papua Barat</v>
          </cell>
          <cell r="D713" t="str">
            <v>Timur</v>
          </cell>
        </row>
        <row r="714">
          <cell r="B714" t="str">
            <v>PETROGAS (BASIN) LTD.</v>
          </cell>
          <cell r="C714" t="str">
            <v>Papua Barat</v>
          </cell>
          <cell r="D714" t="str">
            <v>Timur</v>
          </cell>
        </row>
        <row r="715">
          <cell r="B715" t="str">
            <v>PETROGAS (BASIN) LTD.</v>
          </cell>
          <cell r="C715" t="str">
            <v>Papua Barat</v>
          </cell>
          <cell r="D715" t="str">
            <v>Timur</v>
          </cell>
        </row>
        <row r="716">
          <cell r="B716" t="str">
            <v>PETROGAS (BASIN) LTD.</v>
          </cell>
          <cell r="C716" t="str">
            <v>Papua Barat</v>
          </cell>
          <cell r="D716" t="str">
            <v>Timur</v>
          </cell>
        </row>
        <row r="717">
          <cell r="B717" t="str">
            <v>PETROGAS (BASIN) LTD.</v>
          </cell>
          <cell r="C717" t="str">
            <v>Papua Barat</v>
          </cell>
          <cell r="D717" t="str">
            <v>Timur</v>
          </cell>
        </row>
        <row r="718">
          <cell r="B718" t="str">
            <v>PETROGAS (BASIN) LTD.</v>
          </cell>
          <cell r="C718" t="str">
            <v>Papua Barat</v>
          </cell>
          <cell r="D718" t="str">
            <v>Timur</v>
          </cell>
        </row>
        <row r="719">
          <cell r="B719" t="str">
            <v>PETROGAS (BASIN) LTD.</v>
          </cell>
          <cell r="C719" t="str">
            <v>Papua Barat</v>
          </cell>
          <cell r="D719" t="str">
            <v>Timur</v>
          </cell>
        </row>
        <row r="720">
          <cell r="B720" t="str">
            <v>PETROGAS (BASIN) LTD.</v>
          </cell>
          <cell r="C720" t="str">
            <v>Papua Barat</v>
          </cell>
          <cell r="D720" t="str">
            <v>Timur</v>
          </cell>
        </row>
        <row r="721">
          <cell r="B721" t="str">
            <v>PETROGAS (BASIN) LTD.</v>
          </cell>
          <cell r="C721" t="str">
            <v>Papua Barat</v>
          </cell>
          <cell r="D721" t="str">
            <v>Timur</v>
          </cell>
        </row>
        <row r="722">
          <cell r="B722" t="str">
            <v>PETROGAS (BASIN) LTD.</v>
          </cell>
          <cell r="C722" t="str">
            <v>Papua Barat</v>
          </cell>
          <cell r="D722" t="str">
            <v>Timur</v>
          </cell>
        </row>
        <row r="723">
          <cell r="B723" t="str">
            <v>PETROGAS (BASIN) LTD.</v>
          </cell>
          <cell r="C723" t="str">
            <v>Papua Barat</v>
          </cell>
          <cell r="D723" t="str">
            <v>Timur</v>
          </cell>
        </row>
        <row r="724">
          <cell r="B724" t="str">
            <v>PETROGAS (BASIN) LTD.</v>
          </cell>
          <cell r="C724" t="str">
            <v>Papua Barat</v>
          </cell>
          <cell r="D724" t="str">
            <v>Timur</v>
          </cell>
        </row>
        <row r="725">
          <cell r="B725" t="str">
            <v>PETROGAS (BASIN) LTD.</v>
          </cell>
          <cell r="C725" t="str">
            <v>Papua Barat</v>
          </cell>
          <cell r="D725" t="str">
            <v>Timur</v>
          </cell>
        </row>
        <row r="726">
          <cell r="B726" t="str">
            <v>PETROGAS (BASIN) LTD.</v>
          </cell>
          <cell r="C726" t="str">
            <v>Papua Barat</v>
          </cell>
          <cell r="D726" t="str">
            <v>Timur</v>
          </cell>
        </row>
        <row r="727">
          <cell r="B727" t="str">
            <v>PETROGAS (BASIN) LTD.</v>
          </cell>
          <cell r="C727" t="str">
            <v>Papua Barat</v>
          </cell>
          <cell r="D727" t="str">
            <v>Timur</v>
          </cell>
        </row>
        <row r="728">
          <cell r="B728" t="str">
            <v>PETROGAS (BASIN) LTD.</v>
          </cell>
          <cell r="C728" t="str">
            <v>Papua Barat</v>
          </cell>
          <cell r="D728" t="str">
            <v>Timur</v>
          </cell>
        </row>
        <row r="729">
          <cell r="B729" t="str">
            <v>PETROGAS (BASIN) LTD.</v>
          </cell>
          <cell r="C729" t="str">
            <v>Papua Barat</v>
          </cell>
          <cell r="D729" t="str">
            <v>Timur</v>
          </cell>
        </row>
        <row r="730">
          <cell r="B730" t="str">
            <v>PETROGAS (BASIN) LTD.</v>
          </cell>
          <cell r="C730" t="str">
            <v>Papua Barat</v>
          </cell>
          <cell r="D730" t="str">
            <v>Timur</v>
          </cell>
        </row>
        <row r="731">
          <cell r="B731" t="str">
            <v>PC KETAPANG II LTD.</v>
          </cell>
          <cell r="C731" t="str">
            <v>Laut Jawa</v>
          </cell>
          <cell r="D731" t="str">
            <v>Jawa</v>
          </cell>
        </row>
        <row r="732">
          <cell r="B732" t="str">
            <v>PC KETAPANG II LTD.</v>
          </cell>
          <cell r="C732" t="str">
            <v>Laut Jawa</v>
          </cell>
          <cell r="D732" t="str">
            <v>Jawa</v>
          </cell>
        </row>
        <row r="733">
          <cell r="B733" t="str">
            <v>PC KETAPANG II LTD.</v>
          </cell>
          <cell r="C733" t="str">
            <v>Laut Jawa</v>
          </cell>
          <cell r="D733" t="str">
            <v>Jawa</v>
          </cell>
        </row>
        <row r="734">
          <cell r="B734" t="str">
            <v>PC KETAPANG II LTD.</v>
          </cell>
          <cell r="C734" t="str">
            <v>Laut Jawa</v>
          </cell>
          <cell r="D734" t="str">
            <v>Jawa</v>
          </cell>
        </row>
        <row r="735">
          <cell r="B735" t="str">
            <v>PC KETAPANG II LTD.</v>
          </cell>
          <cell r="C735" t="str">
            <v>Laut Jawa</v>
          </cell>
          <cell r="D735" t="str">
            <v>Jawa</v>
          </cell>
        </row>
        <row r="736">
          <cell r="B736" t="str">
            <v>PC KETAPANG II LTD.</v>
          </cell>
          <cell r="C736" t="str">
            <v>Laut Jawa</v>
          </cell>
          <cell r="D736" t="str">
            <v>Jawa</v>
          </cell>
        </row>
        <row r="737">
          <cell r="B737" t="str">
            <v>PC KETAPANG II LTD.</v>
          </cell>
          <cell r="C737" t="str">
            <v>Laut Jawa</v>
          </cell>
          <cell r="D737" t="str">
            <v>Jawa</v>
          </cell>
        </row>
        <row r="738">
          <cell r="B738" t="str">
            <v>PC KETAPANG II LTD.</v>
          </cell>
          <cell r="C738" t="str">
            <v>Laut Jawa</v>
          </cell>
          <cell r="D738" t="str">
            <v>Jawa</v>
          </cell>
        </row>
        <row r="739">
          <cell r="B739" t="str">
            <v>PC KETAPANG II LTD.</v>
          </cell>
          <cell r="C739" t="str">
            <v>Laut Jawa</v>
          </cell>
          <cell r="D739" t="str">
            <v>Jawa</v>
          </cell>
        </row>
        <row r="740">
          <cell r="B740" t="str">
            <v>PT SPR LANGGAK</v>
          </cell>
          <cell r="C740" t="str">
            <v>Riau</v>
          </cell>
          <cell r="D740" t="str">
            <v>Sumatera</v>
          </cell>
        </row>
        <row r="741">
          <cell r="B741" t="str">
            <v>PT SPR LANGGAK</v>
          </cell>
          <cell r="C741" t="str">
            <v>Riau</v>
          </cell>
          <cell r="D741" t="str">
            <v>Sumatera</v>
          </cell>
        </row>
        <row r="742">
          <cell r="B742" t="str">
            <v>PT SPR LANGGAK</v>
          </cell>
          <cell r="C742" t="str">
            <v>Riau</v>
          </cell>
          <cell r="D742" t="str">
            <v>Sumatera</v>
          </cell>
        </row>
        <row r="743">
          <cell r="B743" t="str">
            <v>PT MEDCO E&amp;P LEMATANG</v>
          </cell>
          <cell r="C743" t="str">
            <v>Sumatera Selatan</v>
          </cell>
          <cell r="D743" t="str">
            <v>Sumatera</v>
          </cell>
        </row>
        <row r="744">
          <cell r="B744" t="str">
            <v>PT MEDCO E&amp;P LEMATANG</v>
          </cell>
          <cell r="C744" t="str">
            <v>Sumatera Selatan</v>
          </cell>
          <cell r="D744" t="str">
            <v>Sumatera</v>
          </cell>
        </row>
        <row r="745">
          <cell r="B745" t="str">
            <v>PT MEDCO E&amp;P LEMATANG</v>
          </cell>
          <cell r="C745" t="str">
            <v>Sumatera Selatan</v>
          </cell>
          <cell r="D745" t="str">
            <v>Sumatera</v>
          </cell>
        </row>
        <row r="746">
          <cell r="B746" t="str">
            <v>PT PERTAMINA EP</v>
          </cell>
          <cell r="C746" t="str">
            <v>Jawa Barat</v>
          </cell>
          <cell r="D746" t="str">
            <v>Jawa</v>
          </cell>
        </row>
        <row r="747">
          <cell r="B747" t="str">
            <v>PT PERTAMINA HULU ENERGI OFFSHORE NORTH WEST JAVA</v>
          </cell>
          <cell r="C747" t="str">
            <v>Jawa Barat</v>
          </cell>
          <cell r="D747" t="str">
            <v>Jawa</v>
          </cell>
        </row>
        <row r="748">
          <cell r="B748" t="str">
            <v>PT PERTAMINA HULU ENERGI OFFSHORE NORTH WEST JAVA</v>
          </cell>
          <cell r="C748" t="str">
            <v>Jawa Barat</v>
          </cell>
          <cell r="D748" t="str">
            <v>Jawa</v>
          </cell>
        </row>
        <row r="749">
          <cell r="B749" t="str">
            <v>PT PERTAMINA HULU ENERGI OFFSHORE NORTH WEST JAVA</v>
          </cell>
          <cell r="C749" t="str">
            <v>Jawa Barat</v>
          </cell>
          <cell r="D749" t="str">
            <v>Jawa</v>
          </cell>
        </row>
        <row r="750">
          <cell r="B750" t="str">
            <v>PT PERTAMINA HULU ROKAN</v>
          </cell>
          <cell r="C750" t="str">
            <v>Riau</v>
          </cell>
          <cell r="D750" t="str">
            <v>Sumatera</v>
          </cell>
        </row>
        <row r="751">
          <cell r="B751" t="str">
            <v>PT PERTAMINA HULU ROKAN</v>
          </cell>
          <cell r="C751" t="str">
            <v>Riau</v>
          </cell>
          <cell r="D751" t="str">
            <v>Sumatera</v>
          </cell>
        </row>
        <row r="752">
          <cell r="B752" t="str">
            <v>PT PERTAMINA HULU MAHAKAM</v>
          </cell>
          <cell r="C752" t="str">
            <v>Selat Makasar</v>
          </cell>
          <cell r="D752" t="str">
            <v>Kalimantan</v>
          </cell>
        </row>
        <row r="753">
          <cell r="B753" t="str">
            <v>PT PERTAMINA HULU MAHAKAM</v>
          </cell>
          <cell r="C753" t="str">
            <v>Selat Makasar</v>
          </cell>
          <cell r="D753" t="str">
            <v>Kalimantan</v>
          </cell>
        </row>
        <row r="754">
          <cell r="B754" t="str">
            <v>PT PERTAMINA HULU MAHAKAM</v>
          </cell>
          <cell r="C754" t="str">
            <v>Selat Makasar</v>
          </cell>
          <cell r="D754" t="str">
            <v>Kalimantan</v>
          </cell>
        </row>
        <row r="755">
          <cell r="B755" t="str">
            <v>PT PERTAMINA HULU MAHAKAM</v>
          </cell>
          <cell r="C755" t="str">
            <v>Selat Makasar</v>
          </cell>
          <cell r="D755" t="str">
            <v>Kalimantan</v>
          </cell>
        </row>
        <row r="756">
          <cell r="B756" t="str">
            <v>PT PERTAMINA HULU MAHAKAM</v>
          </cell>
          <cell r="C756" t="str">
            <v>Selat Makasar</v>
          </cell>
          <cell r="D756" t="str">
            <v>Kalimantan</v>
          </cell>
        </row>
        <row r="757">
          <cell r="B757" t="str">
            <v>PT PERTAMINA HULU MAHAKAM</v>
          </cell>
          <cell r="C757" t="str">
            <v>Selat Makasar</v>
          </cell>
          <cell r="D757" t="str">
            <v>Kalimantan</v>
          </cell>
        </row>
        <row r="758">
          <cell r="B758" t="str">
            <v>PT PERTAMINA HULU MAHAKAM</v>
          </cell>
          <cell r="C758" t="str">
            <v>Kalimantan Timur</v>
          </cell>
          <cell r="D758" t="str">
            <v>Kalimantan</v>
          </cell>
        </row>
        <row r="759">
          <cell r="B759" t="str">
            <v>PT PERTAMINA HULU MAHAKAM</v>
          </cell>
          <cell r="C759" t="str">
            <v>Kalimantan Timur</v>
          </cell>
          <cell r="D759" t="str">
            <v>Kalimantan</v>
          </cell>
        </row>
        <row r="760">
          <cell r="B760" t="str">
            <v>PT PERTAMINA HULU MAHAKAM</v>
          </cell>
          <cell r="C760" t="str">
            <v>Kalimantan Timur</v>
          </cell>
          <cell r="D760" t="str">
            <v>Kalimantan</v>
          </cell>
        </row>
        <row r="761">
          <cell r="B761" t="str">
            <v>PT PERTAMINA HULU ROKAN</v>
          </cell>
          <cell r="C761" t="str">
            <v>Riau</v>
          </cell>
          <cell r="D761" t="str">
            <v>Sumatera</v>
          </cell>
        </row>
        <row r="762">
          <cell r="B762" t="str">
            <v>PT PERTAMINA HULU ENERGI OSES</v>
          </cell>
          <cell r="C762" t="str">
            <v>Laut Jawa</v>
          </cell>
          <cell r="D762" t="str">
            <v>Jawa</v>
          </cell>
        </row>
        <row r="763">
          <cell r="B763" t="str">
            <v>PT PERTAMINA HULU ENERGI OSES</v>
          </cell>
          <cell r="C763" t="str">
            <v>Laut Jawa</v>
          </cell>
          <cell r="D763" t="str">
            <v>Jawa</v>
          </cell>
        </row>
        <row r="764">
          <cell r="B764" t="str">
            <v>PT PERTAMINA HULU ENERGI OSES</v>
          </cell>
          <cell r="C764" t="str">
            <v>Laut Jawa</v>
          </cell>
          <cell r="D764" t="str">
            <v>Jawa</v>
          </cell>
        </row>
        <row r="765">
          <cell r="B765" t="str">
            <v>PT PERTAMINA HULU ENERGI OSES</v>
          </cell>
          <cell r="C765" t="str">
            <v>Laut Jawa</v>
          </cell>
          <cell r="D765" t="str">
            <v>Jawa</v>
          </cell>
        </row>
        <row r="766">
          <cell r="B766" t="str">
            <v>PT PERTAMINA HULU ENERGI OSES</v>
          </cell>
          <cell r="C766" t="str">
            <v>Laut Jawa</v>
          </cell>
          <cell r="D766" t="str">
            <v>Jawa</v>
          </cell>
        </row>
        <row r="767">
          <cell r="B767" t="str">
            <v>PT PERTAMINA HULU ENERGI OSES</v>
          </cell>
          <cell r="C767" t="str">
            <v>Laut Jawa</v>
          </cell>
          <cell r="D767" t="str">
            <v>Jawa</v>
          </cell>
        </row>
        <row r="768">
          <cell r="B768" t="str">
            <v>BOB PERTAMINA - BUMI SIAK PUSAKO</v>
          </cell>
          <cell r="C768" t="str">
            <v>Riau</v>
          </cell>
          <cell r="D768" t="str">
            <v>Sumatera</v>
          </cell>
        </row>
        <row r="769">
          <cell r="B769" t="str">
            <v>BOB PERTAMINA - BUMI SIAK PUSAKO</v>
          </cell>
          <cell r="C769" t="str">
            <v>Riau</v>
          </cell>
          <cell r="D769" t="str">
            <v>Sumatera</v>
          </cell>
        </row>
        <row r="770">
          <cell r="B770" t="str">
            <v>BOB PERTAMINA - BUMI SIAK PUSAKO</v>
          </cell>
          <cell r="C770" t="str">
            <v>Riau</v>
          </cell>
          <cell r="D770" t="str">
            <v>Sumatera</v>
          </cell>
        </row>
        <row r="771">
          <cell r="B771" t="str">
            <v>CONOCOPHILLIPS (GRISSIK) LTD.</v>
          </cell>
          <cell r="C771" t="str">
            <v>Sumatera Selatan</v>
          </cell>
          <cell r="D771" t="str">
            <v>Sumatera</v>
          </cell>
        </row>
        <row r="772">
          <cell r="B772" t="str">
            <v>CONOCOPHILLIPS (GRISSIK) LTD.</v>
          </cell>
          <cell r="C772" t="str">
            <v>Sumatera Selatan</v>
          </cell>
          <cell r="D772" t="str">
            <v>Sumatera</v>
          </cell>
        </row>
        <row r="773">
          <cell r="B773" t="str">
            <v>CONOCOPHILLIPS (GRISSIK) LTD.</v>
          </cell>
          <cell r="C773" t="str">
            <v>Sumatera Selatan</v>
          </cell>
          <cell r="D773" t="str">
            <v>Sumatera</v>
          </cell>
        </row>
        <row r="774">
          <cell r="B774" t="str">
            <v>PT MEDCO E&amp;P INDONESIA</v>
          </cell>
          <cell r="C774" t="str">
            <v>Sumatera Selatan</v>
          </cell>
          <cell r="D774" t="str">
            <v>Sumatera</v>
          </cell>
        </row>
        <row r="775">
          <cell r="B775" t="str">
            <v>PT MEDCO E&amp;P INDONESIA</v>
          </cell>
          <cell r="C775" t="str">
            <v>Sumatera Selatan</v>
          </cell>
          <cell r="D775" t="str">
            <v>Sumatera</v>
          </cell>
        </row>
        <row r="776">
          <cell r="B776" t="str">
            <v>PT MEDCO E&amp;P INDONESIA</v>
          </cell>
          <cell r="C776" t="str">
            <v>Sumatera Selatan</v>
          </cell>
          <cell r="D776" t="str">
            <v>Sumatera</v>
          </cell>
        </row>
        <row r="777">
          <cell r="B777" t="str">
            <v>PT MEDCO E&amp;P RIMAU</v>
          </cell>
          <cell r="C777" t="str">
            <v>Sumatera Selatan</v>
          </cell>
          <cell r="D777" t="str">
            <v>Sumatera</v>
          </cell>
        </row>
        <row r="778">
          <cell r="B778" t="str">
            <v>PT MEDCO E&amp;P RIMAU</v>
          </cell>
          <cell r="C778" t="str">
            <v>Sumatera Selatan</v>
          </cell>
          <cell r="D778" t="str">
            <v>Sumatera</v>
          </cell>
        </row>
        <row r="779">
          <cell r="B779" t="str">
            <v>PT MEDCO E&amp;P RIMAU</v>
          </cell>
          <cell r="C779" t="str">
            <v>Sumatera Selatan</v>
          </cell>
          <cell r="D779" t="str">
            <v>Sumatera</v>
          </cell>
        </row>
        <row r="780">
          <cell r="B780" t="str">
            <v>PT PERTAMINA HULU KALIMANTAN TIMUR</v>
          </cell>
          <cell r="C780" t="str">
            <v>Selat Makasar</v>
          </cell>
          <cell r="D780" t="str">
            <v>Kalimantan</v>
          </cell>
        </row>
        <row r="781">
          <cell r="B781" t="str">
            <v>PT PERTAMINA HULU KALIMANTAN TIMUR</v>
          </cell>
          <cell r="C781" t="str">
            <v>Selat Makasar</v>
          </cell>
          <cell r="D781" t="str">
            <v>Kalimantan</v>
          </cell>
        </row>
        <row r="782">
          <cell r="B782" t="str">
            <v>PT PERTAMINA HULU KALIMANTAN TIMUR</v>
          </cell>
          <cell r="C782" t="str">
            <v>Selat Makasar</v>
          </cell>
          <cell r="D782" t="str">
            <v>Kalimantan</v>
          </cell>
        </row>
        <row r="783">
          <cell r="B783" t="str">
            <v>PT PERTAMINA HULU KALIMANTAN TIMUR</v>
          </cell>
          <cell r="C783" t="str">
            <v>Selat Makasar</v>
          </cell>
          <cell r="D783" t="str">
            <v>Kalimantan</v>
          </cell>
        </row>
        <row r="784">
          <cell r="B784" t="str">
            <v>PT PERTAMINA HULU KALIMANTAN TIMUR</v>
          </cell>
          <cell r="C784" t="str">
            <v>Selat Makasar</v>
          </cell>
          <cell r="D784" t="str">
            <v>Kalimantan</v>
          </cell>
        </row>
        <row r="785">
          <cell r="B785" t="str">
            <v>PT PERTAMINA HULU KALIMANTAN TIMUR</v>
          </cell>
          <cell r="C785" t="str">
            <v>Selat Makasar</v>
          </cell>
          <cell r="D785" t="str">
            <v>Kalimantan</v>
          </cell>
        </row>
        <row r="786">
          <cell r="B786" t="str">
            <v>MEDCO E&amp;P NATUNA LTD.</v>
          </cell>
          <cell r="C786" t="str">
            <v>Laut Natuna Utara</v>
          </cell>
          <cell r="D786" t="str">
            <v>Sumatera</v>
          </cell>
        </row>
        <row r="787">
          <cell r="B787" t="str">
            <v>MEDCO E&amp;P NATUNA LTD.</v>
          </cell>
          <cell r="C787" t="str">
            <v>Laut Natuna Utara</v>
          </cell>
          <cell r="D787" t="str">
            <v>Sumatera</v>
          </cell>
        </row>
        <row r="788">
          <cell r="B788" t="str">
            <v>MEDCO E&amp;P NATUNA LTD.</v>
          </cell>
          <cell r="C788" t="str">
            <v>Laut Natuna Utara</v>
          </cell>
          <cell r="D788" t="str">
            <v>Sumatera</v>
          </cell>
        </row>
        <row r="789">
          <cell r="B789" t="str">
            <v>STAR ENERGY (KAKAP) LTD.</v>
          </cell>
          <cell r="C789" t="str">
            <v>Laut Natuna Utara</v>
          </cell>
          <cell r="D789" t="str">
            <v>Sumatera</v>
          </cell>
        </row>
        <row r="790">
          <cell r="B790" t="str">
            <v>STAR ENERGY (KAKAP) LTD.</v>
          </cell>
          <cell r="C790" t="str">
            <v>Laut Natuna Utara</v>
          </cell>
          <cell r="D790" t="str">
            <v>Sumatera</v>
          </cell>
        </row>
        <row r="791">
          <cell r="B791" t="str">
            <v>STAR ENERGY (KAKAP) LTD.</v>
          </cell>
          <cell r="C791" t="str">
            <v>Laut Natuna Utara</v>
          </cell>
          <cell r="D791" t="str">
            <v>Sumatera</v>
          </cell>
        </row>
        <row r="792">
          <cell r="B792" t="str">
            <v>STAR ENERGY (KAKAP) LTD.</v>
          </cell>
          <cell r="C792" t="str">
            <v>Laut Natuna Utara</v>
          </cell>
          <cell r="D792" t="str">
            <v>Sumatera</v>
          </cell>
        </row>
        <row r="793">
          <cell r="B793" t="str">
            <v>STAR ENERGY (KAKAP) LTD.</v>
          </cell>
          <cell r="C793" t="str">
            <v>Laut Natuna Utara</v>
          </cell>
          <cell r="D793" t="str">
            <v>Sumatera</v>
          </cell>
        </row>
        <row r="794">
          <cell r="B794" t="str">
            <v>STAR ENERGY (KAKAP) LTD.</v>
          </cell>
          <cell r="C794" t="str">
            <v>Laut Natuna Utara</v>
          </cell>
          <cell r="D794" t="str">
            <v>Sumatera</v>
          </cell>
        </row>
        <row r="795">
          <cell r="B795" t="str">
            <v>STAR ENERGY (KAKAP) LTD.</v>
          </cell>
          <cell r="C795" t="str">
            <v>Laut Natuna Utara</v>
          </cell>
          <cell r="D795" t="str">
            <v>Sumatera</v>
          </cell>
        </row>
        <row r="796">
          <cell r="B796" t="str">
            <v>STAR ENERGY (KAKAP) LTD.</v>
          </cell>
          <cell r="C796" t="str">
            <v>Laut Natuna Utara</v>
          </cell>
          <cell r="D796" t="str">
            <v>Sumatera</v>
          </cell>
        </row>
        <row r="797">
          <cell r="B797" t="str">
            <v>PT. SELE RAYA MERANGIN DUA</v>
          </cell>
          <cell r="C797" t="str">
            <v>Sumatera Selatan</v>
          </cell>
          <cell r="D797" t="str">
            <v>Sumatera</v>
          </cell>
        </row>
        <row r="798">
          <cell r="B798" t="str">
            <v>PT. SELE RAYA MERANGIN DUA</v>
          </cell>
          <cell r="C798" t="str">
            <v>Sumatera Selatan</v>
          </cell>
          <cell r="D798" t="str">
            <v>Sumatera</v>
          </cell>
        </row>
        <row r="799">
          <cell r="B799" t="str">
            <v>PT. SELE RAYA MERANGIN DUA</v>
          </cell>
          <cell r="C799" t="str">
            <v>Sumatera Selatan</v>
          </cell>
          <cell r="D799" t="str">
            <v>Sumatera</v>
          </cell>
        </row>
        <row r="800">
          <cell r="B800" t="str">
            <v>PT. SELE RAYA MERANGIN DUA</v>
          </cell>
          <cell r="C800" t="str">
            <v>Sumatera Selatan</v>
          </cell>
          <cell r="D800" t="str">
            <v>Sumatera</v>
          </cell>
        </row>
        <row r="801">
          <cell r="B801" t="str">
            <v>PT. SELE RAYA MERANGIN DUA</v>
          </cell>
          <cell r="C801" t="str">
            <v>Sumatera Selatan</v>
          </cell>
          <cell r="D801" t="str">
            <v>Sumatera</v>
          </cell>
        </row>
        <row r="802">
          <cell r="B802" t="str">
            <v>PT. SELE RAYA MERANGIN DUA</v>
          </cell>
          <cell r="C802" t="str">
            <v>Sumatera Selatan</v>
          </cell>
          <cell r="D802" t="str">
            <v>Sumatera</v>
          </cell>
        </row>
        <row r="803">
          <cell r="B803" t="str">
            <v>STAR ENERGY (KAKAP) LTD.</v>
          </cell>
          <cell r="C803" t="str">
            <v>Laut Natuna Utara</v>
          </cell>
          <cell r="D803" t="str">
            <v>Sumatera</v>
          </cell>
        </row>
        <row r="804">
          <cell r="B804" t="str">
            <v>PT PERTAMINA HULU ENERGI OFFSHORE NORTH WEST JAVA</v>
          </cell>
          <cell r="C804" t="str">
            <v>Jawa Barat</v>
          </cell>
          <cell r="D804" t="str">
            <v>Jawa</v>
          </cell>
        </row>
        <row r="805">
          <cell r="B805" t="str">
            <v>PT PERTAMINA HULU ENERGI OFFSHORE NORTH WEST JAVA</v>
          </cell>
          <cell r="C805" t="str">
            <v>Jawa Barat</v>
          </cell>
          <cell r="D805" t="str">
            <v>Jawa</v>
          </cell>
        </row>
        <row r="806">
          <cell r="B806" t="str">
            <v>PT PERTAMINA HULU ENERGI OFFSHORE NORTH WEST JAVA</v>
          </cell>
          <cell r="C806" t="str">
            <v>Jawa Barat</v>
          </cell>
          <cell r="D806" t="str">
            <v>Jawa</v>
          </cell>
        </row>
        <row r="807">
          <cell r="B807" t="str">
            <v>PT PERTAMINA HULU ENERGI OFFSHORE NORTH WEST JAVA</v>
          </cell>
          <cell r="C807" t="str">
            <v>Jawa Barat</v>
          </cell>
          <cell r="D807" t="str">
            <v>Jawa</v>
          </cell>
        </row>
        <row r="808">
          <cell r="B808" t="str">
            <v>PT PERTAMINA HULU ENERGI OFFSHORE NORTH WEST JAVA</v>
          </cell>
          <cell r="C808" t="str">
            <v>Jawa Barat</v>
          </cell>
          <cell r="D808" t="str">
            <v>Jawa</v>
          </cell>
        </row>
        <row r="809">
          <cell r="B809" t="str">
            <v>PT PERTAMINA HULU ENERGI OFFSHORE NORTH WEST JAVA</v>
          </cell>
          <cell r="C809" t="str">
            <v>Jawa Barat</v>
          </cell>
          <cell r="D809" t="str">
            <v>Jawa</v>
          </cell>
        </row>
        <row r="810">
          <cell r="B810" t="str">
            <v>PT PERTAMINA HULU ENERGI OFFSHORE NORTH WEST JAVA</v>
          </cell>
          <cell r="C810" t="str">
            <v>Jawa Barat</v>
          </cell>
          <cell r="D810" t="str">
            <v>Jawa</v>
          </cell>
        </row>
        <row r="811">
          <cell r="B811" t="str">
            <v>PT PERTAMINA HULU ENERGI OFFSHORE NORTH WEST JAVA</v>
          </cell>
          <cell r="C811" t="str">
            <v>Jawa Barat</v>
          </cell>
          <cell r="D811" t="str">
            <v>Jawa</v>
          </cell>
        </row>
        <row r="812">
          <cell r="B812" t="str">
            <v>PT PERTAMINA HULU ENERGI OFFSHORE NORTH WEST JAVA</v>
          </cell>
          <cell r="C812" t="str">
            <v>Jawa Barat</v>
          </cell>
          <cell r="D812" t="str">
            <v>Jawa</v>
          </cell>
        </row>
        <row r="813">
          <cell r="B813" t="str">
            <v>PT PERTAMINA HULU ENERGI OFFSHORE NORTH WEST JAVA</v>
          </cell>
          <cell r="C813" t="str">
            <v>Jawa Barat</v>
          </cell>
          <cell r="D813" t="str">
            <v>Jawa</v>
          </cell>
        </row>
        <row r="814">
          <cell r="B814" t="str">
            <v>PT PERTAMINA HULU ENERGI OFFSHORE NORTH WEST JAVA</v>
          </cell>
          <cell r="C814" t="str">
            <v>Jawa Barat</v>
          </cell>
          <cell r="D814" t="str">
            <v>Jawa</v>
          </cell>
        </row>
        <row r="815">
          <cell r="B815" t="str">
            <v>PT PERTAMINA HULU ENERGI OFFSHORE NORTH WEST JAVA</v>
          </cell>
          <cell r="C815" t="str">
            <v>Jawa Barat</v>
          </cell>
          <cell r="D815" t="str">
            <v>Jawa</v>
          </cell>
        </row>
        <row r="816">
          <cell r="B816" t="str">
            <v>PT PERTAMINA HULU ENERGI OFFSHORE NORTH WEST JAVA</v>
          </cell>
          <cell r="C816" t="str">
            <v>Jawa Barat</v>
          </cell>
          <cell r="D816" t="str">
            <v>Jawa</v>
          </cell>
        </row>
        <row r="817">
          <cell r="B817" t="str">
            <v>PT PERTAMINA HULU ENERGI OFFSHORE NORTH WEST JAVA</v>
          </cell>
          <cell r="C817" t="str">
            <v>Jawa Barat</v>
          </cell>
          <cell r="D817" t="str">
            <v>Jawa</v>
          </cell>
        </row>
        <row r="818">
          <cell r="B818" t="str">
            <v>PT PERTAMINA HULU ENERGI OFFSHORE NORTH WEST JAVA</v>
          </cell>
          <cell r="C818" t="str">
            <v>Jawa Barat</v>
          </cell>
          <cell r="D818" t="str">
            <v>Jawa</v>
          </cell>
        </row>
        <row r="819">
          <cell r="B819" t="str">
            <v>PT PERTAMINA HULU ENERGI OFFSHORE NORTH WEST JAVA</v>
          </cell>
          <cell r="C819" t="str">
            <v>Jawa Barat</v>
          </cell>
          <cell r="D819" t="str">
            <v>Jawa</v>
          </cell>
        </row>
        <row r="820">
          <cell r="B820" t="str">
            <v>PT PERTAMINA HULU ENERGI OFFSHORE NORTH WEST JAVA</v>
          </cell>
          <cell r="C820" t="str">
            <v>Jawa Barat</v>
          </cell>
          <cell r="D820" t="str">
            <v>Jawa</v>
          </cell>
        </row>
        <row r="821">
          <cell r="B821" t="str">
            <v>PT PERTAMINA HULU ENERGI OFFSHORE NORTH WEST JAVA</v>
          </cell>
          <cell r="C821" t="str">
            <v>Jawa Barat</v>
          </cell>
          <cell r="D821" t="str">
            <v>Jawa</v>
          </cell>
        </row>
        <row r="822">
          <cell r="B822" t="str">
            <v>PT PERTAMINA HULU ENERGI OFFSHORE NORTH WEST JAVA</v>
          </cell>
          <cell r="C822" t="str">
            <v>Jawa Barat</v>
          </cell>
          <cell r="D822" t="str">
            <v>Jawa</v>
          </cell>
        </row>
        <row r="823">
          <cell r="B823" t="str">
            <v>PT PERTAMINA HULU ENERGI OFFSHORE NORTH WEST JAVA</v>
          </cell>
          <cell r="C823" t="str">
            <v>Jawa Barat</v>
          </cell>
          <cell r="D823" t="str">
            <v>Jawa</v>
          </cell>
        </row>
        <row r="824">
          <cell r="B824" t="str">
            <v>PT PERTAMINA HULU ENERGI OFFSHORE NORTH WEST JAVA</v>
          </cell>
          <cell r="C824" t="str">
            <v>Jawa Barat</v>
          </cell>
          <cell r="D824" t="str">
            <v>Jawa</v>
          </cell>
        </row>
        <row r="825">
          <cell r="B825" t="str">
            <v>PT PERTAMINA HULU ENERGI OFFSHORE NORTH WEST JAVA</v>
          </cell>
          <cell r="C825" t="str">
            <v>Jawa Barat</v>
          </cell>
          <cell r="D825" t="str">
            <v>Jawa</v>
          </cell>
        </row>
        <row r="826">
          <cell r="B826" t="str">
            <v>PT PERTAMINA HULU ENERGI OFFSHORE NORTH WEST JAVA</v>
          </cell>
          <cell r="C826" t="str">
            <v>Jawa Barat</v>
          </cell>
          <cell r="D826" t="str">
            <v>Jawa</v>
          </cell>
        </row>
        <row r="827">
          <cell r="B827" t="str">
            <v>PT PERTAMINA HULU ENERGI OFFSHORE NORTH WEST JAVA</v>
          </cell>
          <cell r="C827" t="str">
            <v>Jawa Barat</v>
          </cell>
          <cell r="D827" t="str">
            <v>Jawa</v>
          </cell>
        </row>
        <row r="828">
          <cell r="B828" t="str">
            <v>PT PERTAMINA HULU ENERGI OFFSHORE NORTH WEST JAVA</v>
          </cell>
          <cell r="C828" t="str">
            <v>Jawa Barat</v>
          </cell>
          <cell r="D828" t="str">
            <v>Jawa</v>
          </cell>
        </row>
        <row r="829">
          <cell r="B829" t="str">
            <v>PT PERTAMINA HULU ENERGI OFFSHORE NORTH WEST JAVA</v>
          </cell>
          <cell r="C829" t="str">
            <v>Jawa Barat</v>
          </cell>
          <cell r="D829" t="str">
            <v>Jawa</v>
          </cell>
        </row>
        <row r="830">
          <cell r="B830" t="str">
            <v>PT PERTAMINA HULU ENERGI OFFSHORE NORTH WEST JAVA</v>
          </cell>
          <cell r="C830" t="str">
            <v>Jawa Barat</v>
          </cell>
          <cell r="D830" t="str">
            <v>Jawa</v>
          </cell>
        </row>
        <row r="831">
          <cell r="B831" t="str">
            <v>PT PERTAMINA HULU ENERGI OFFSHORE NORTH WEST JAVA</v>
          </cell>
          <cell r="C831" t="str">
            <v>Jawa Barat</v>
          </cell>
          <cell r="D831" t="str">
            <v>Jawa</v>
          </cell>
        </row>
        <row r="832">
          <cell r="B832" t="str">
            <v>PT PERTAMINA HULU ENERGI OFFSHORE NORTH WEST JAVA</v>
          </cell>
          <cell r="C832" t="str">
            <v>Jawa Barat</v>
          </cell>
          <cell r="D832" t="str">
            <v>Jawa</v>
          </cell>
        </row>
        <row r="833">
          <cell r="B833" t="str">
            <v>PT PERTAMINA HULU ENERGI OFFSHORE NORTH WEST JAVA</v>
          </cell>
          <cell r="C833" t="str">
            <v>Jawa Barat</v>
          </cell>
          <cell r="D833" t="str">
            <v>Jawa</v>
          </cell>
        </row>
        <row r="834">
          <cell r="B834" t="str">
            <v>PT PERTAMINA HULU ENERGI OFFSHORE NORTH WEST JAVA</v>
          </cell>
          <cell r="C834" t="str">
            <v>Jawa Barat</v>
          </cell>
          <cell r="D834" t="str">
            <v>Jawa</v>
          </cell>
        </row>
        <row r="835">
          <cell r="B835" t="str">
            <v>PT PERTAMINA HULU ENERGI OFFSHORE NORTH WEST JAVA</v>
          </cell>
          <cell r="C835" t="str">
            <v>Jawa Barat</v>
          </cell>
          <cell r="D835" t="str">
            <v>Jawa</v>
          </cell>
        </row>
        <row r="836">
          <cell r="B836" t="str">
            <v>PT PERTAMINA HULU ENERGI OFFSHORE NORTH WEST JAVA</v>
          </cell>
          <cell r="C836" t="str">
            <v>Jawa Barat</v>
          </cell>
          <cell r="D836" t="str">
            <v>Jawa</v>
          </cell>
        </row>
        <row r="837">
          <cell r="B837" t="str">
            <v>PT PERTAMINA HULU ENERGI OFFSHORE NORTH WEST JAVA</v>
          </cell>
          <cell r="C837" t="str">
            <v>Jawa Barat</v>
          </cell>
          <cell r="D837" t="str">
            <v>Jawa</v>
          </cell>
        </row>
        <row r="838">
          <cell r="B838" t="str">
            <v>PT PERTAMINA HULU ENERGI OFFSHORE NORTH WEST JAVA</v>
          </cell>
          <cell r="C838" t="str">
            <v>Jawa Barat</v>
          </cell>
          <cell r="D838" t="str">
            <v>Jawa</v>
          </cell>
        </row>
        <row r="839">
          <cell r="B839" t="str">
            <v>PT PERTAMINA HULU ENERGI OFFSHORE NORTH WEST JAVA</v>
          </cell>
          <cell r="C839" t="str">
            <v>Jawa Barat</v>
          </cell>
          <cell r="D839" t="str">
            <v>Jawa</v>
          </cell>
        </row>
        <row r="840">
          <cell r="B840" t="str">
            <v>PT PERTAMINA HULU ENERGI OFFSHORE NORTH WEST JAVA</v>
          </cell>
          <cell r="C840" t="str">
            <v>Jawa Barat</v>
          </cell>
          <cell r="D840" t="str">
            <v>Jawa</v>
          </cell>
        </row>
        <row r="841">
          <cell r="B841" t="str">
            <v>PT PERTAMINA HULU ENERGI OFFSHORE NORTH WEST JAVA</v>
          </cell>
          <cell r="C841" t="str">
            <v>Jawa Barat</v>
          </cell>
          <cell r="D841" t="str">
            <v>Jawa</v>
          </cell>
        </row>
        <row r="842">
          <cell r="B842" t="str">
            <v>PT PERTAMINA HULU ENERGI OFFSHORE NORTH WEST JAVA</v>
          </cell>
          <cell r="C842" t="str">
            <v>Jawa Barat</v>
          </cell>
          <cell r="D842" t="str">
            <v>Jawa</v>
          </cell>
        </row>
        <row r="843">
          <cell r="B843" t="str">
            <v>PT PERTAMINA HULU ENERGI OFFSHORE NORTH WEST JAVA</v>
          </cell>
          <cell r="C843" t="str">
            <v>Jawa Barat</v>
          </cell>
          <cell r="D843" t="str">
            <v>Jawa</v>
          </cell>
        </row>
        <row r="844">
          <cell r="B844" t="str">
            <v>PT PERTAMINA HULU ENERGI OFFSHORE NORTH WEST JAVA</v>
          </cell>
          <cell r="C844" t="str">
            <v>Jawa Barat</v>
          </cell>
          <cell r="D844" t="str">
            <v>Jawa</v>
          </cell>
        </row>
        <row r="845">
          <cell r="B845" t="str">
            <v>PT PERTAMINA HULU ENERGI OFFSHORE NORTH WEST JAVA</v>
          </cell>
          <cell r="C845" t="str">
            <v>Jawa Barat</v>
          </cell>
          <cell r="D845" t="str">
            <v>Jawa</v>
          </cell>
        </row>
        <row r="846">
          <cell r="B846" t="str">
            <v>PT PERTAMINA HULU ENERGI OFFSHORE NORTH WEST JAVA</v>
          </cell>
          <cell r="C846" t="str">
            <v>Jawa Barat</v>
          </cell>
          <cell r="D846" t="str">
            <v>Jawa</v>
          </cell>
        </row>
        <row r="847">
          <cell r="B847" t="str">
            <v>PT PERTAMINA HULU ENERGI OFFSHORE NORTH WEST JAVA</v>
          </cell>
          <cell r="C847" t="str">
            <v>Jawa Barat</v>
          </cell>
          <cell r="D847" t="str">
            <v>Jawa</v>
          </cell>
        </row>
        <row r="848">
          <cell r="B848" t="str">
            <v>PT PERTAMINA HULU ENERGI OFFSHORE NORTH WEST JAVA</v>
          </cell>
          <cell r="C848" t="str">
            <v>Jawa Barat</v>
          </cell>
          <cell r="D848" t="str">
            <v>Jawa</v>
          </cell>
        </row>
        <row r="849">
          <cell r="B849" t="str">
            <v>PT PERTAMINA HULU ROKAN</v>
          </cell>
          <cell r="C849" t="str">
            <v>Riau</v>
          </cell>
          <cell r="D849" t="str">
            <v>Sumatera</v>
          </cell>
        </row>
        <row r="850">
          <cell r="B850" t="str">
            <v>PT PERTAMINA HULU ROKAN</v>
          </cell>
          <cell r="C850" t="str">
            <v>Riau</v>
          </cell>
          <cell r="D850" t="str">
            <v>Sumatera</v>
          </cell>
        </row>
        <row r="851">
          <cell r="B851" t="str">
            <v>PT PERTAMINA HULU ENERGI OFFSHORE NORTH WEST JAVA</v>
          </cell>
          <cell r="C851" t="str">
            <v>Jawa Barat</v>
          </cell>
          <cell r="D851" t="str">
            <v>Jawa</v>
          </cell>
        </row>
        <row r="852">
          <cell r="B852" t="str">
            <v>PT PERTAMINA HULU ENERGI OFFSHORE NORTH WEST JAVA</v>
          </cell>
          <cell r="C852" t="str">
            <v>Jawa Barat</v>
          </cell>
          <cell r="D852" t="str">
            <v>Jawa</v>
          </cell>
        </row>
        <row r="853">
          <cell r="B853" t="str">
            <v>PT PERTAMINA HULU ENERGI OFFSHORE NORTH WEST JAVA</v>
          </cell>
          <cell r="C853" t="str">
            <v>Jawa Barat</v>
          </cell>
          <cell r="D853" t="str">
            <v>Jawa</v>
          </cell>
        </row>
        <row r="854">
          <cell r="B854" t="str">
            <v>PT PERTAMINA HULU ENERGI OFFSHORE NORTH WEST JAVA</v>
          </cell>
          <cell r="C854" t="str">
            <v>Jawa Barat</v>
          </cell>
          <cell r="D854" t="str">
            <v>Jawa</v>
          </cell>
        </row>
        <row r="855">
          <cell r="B855" t="str">
            <v>PT PERTAMINA HULU ENERGI OFFSHORE NORTH WEST JAVA</v>
          </cell>
          <cell r="C855" t="str">
            <v>Jawa Barat</v>
          </cell>
          <cell r="D855" t="str">
            <v>Jawa</v>
          </cell>
        </row>
        <row r="856">
          <cell r="B856" t="str">
            <v>PT PERTAMINA HULU ENERGI OFFSHORE NORTH WEST JAVA</v>
          </cell>
          <cell r="C856" t="str">
            <v>Jawa Barat</v>
          </cell>
          <cell r="D856" t="str">
            <v>Jawa</v>
          </cell>
        </row>
        <row r="857">
          <cell r="B857" t="str">
            <v>PT PERTAMINA HULU ENERGI OFFSHORE NORTH WEST JAVA</v>
          </cell>
          <cell r="C857" t="str">
            <v>Jawa Barat</v>
          </cell>
          <cell r="D857" t="str">
            <v>Jawa</v>
          </cell>
        </row>
        <row r="858">
          <cell r="B858" t="str">
            <v>PT PERTAMINA HULU ENERGI OFFSHORE NORTH WEST JAVA</v>
          </cell>
          <cell r="C858" t="str">
            <v>Jawa Barat</v>
          </cell>
          <cell r="D858" t="str">
            <v>Jawa</v>
          </cell>
        </row>
        <row r="859">
          <cell r="B859" t="str">
            <v>PT PERTAMINA HULU ENERGI OFFSHORE NORTH WEST JAVA</v>
          </cell>
          <cell r="C859" t="str">
            <v>Jawa Barat</v>
          </cell>
          <cell r="D859" t="str">
            <v>Jawa</v>
          </cell>
        </row>
        <row r="860">
          <cell r="B860" t="str">
            <v>PT PERTAMINA HULU ENERGI OFFSHORE NORTH WEST JAVA</v>
          </cell>
          <cell r="C860" t="str">
            <v>Jawa Barat</v>
          </cell>
          <cell r="D860" t="str">
            <v>Jawa</v>
          </cell>
        </row>
        <row r="861">
          <cell r="B861" t="str">
            <v>PT PERTAMINA HULU ENERGI OFFSHORE NORTH WEST JAVA</v>
          </cell>
          <cell r="C861" t="str">
            <v>Jawa Barat</v>
          </cell>
          <cell r="D861" t="str">
            <v>Jawa</v>
          </cell>
        </row>
        <row r="862">
          <cell r="B862" t="str">
            <v>PT PERTAMINA HULU ENERGI OFFSHORE NORTH WEST JAVA</v>
          </cell>
          <cell r="C862" t="str">
            <v>Jawa Barat</v>
          </cell>
          <cell r="D862" t="str">
            <v>Jawa</v>
          </cell>
        </row>
        <row r="863">
          <cell r="B863" t="str">
            <v>PT PERTAMINA HULU ENERGI OFFSHORE NORTH WEST JAVA</v>
          </cell>
          <cell r="C863" t="str">
            <v>Jawa Barat</v>
          </cell>
          <cell r="D863" t="str">
            <v>Jawa</v>
          </cell>
        </row>
        <row r="864">
          <cell r="B864" t="str">
            <v>PT PERTAMINA HULU ENERGI OFFSHORE NORTH WEST JAVA</v>
          </cell>
          <cell r="C864" t="str">
            <v>Jawa Barat</v>
          </cell>
          <cell r="D864" t="str">
            <v>Jawa</v>
          </cell>
        </row>
        <row r="865">
          <cell r="B865" t="str">
            <v>PT PERTAMINA HULU ENERGI OFFSHORE NORTH WEST JAVA</v>
          </cell>
          <cell r="C865" t="str">
            <v>Jawa Barat</v>
          </cell>
          <cell r="D865" t="str">
            <v>Jawa</v>
          </cell>
        </row>
        <row r="866">
          <cell r="B866" t="str">
            <v>PT PERTAMINA HULU ENERGI OFFSHORE NORTH WEST JAVA</v>
          </cell>
          <cell r="C866" t="str">
            <v>Jawa Barat</v>
          </cell>
          <cell r="D866" t="str">
            <v>Jawa</v>
          </cell>
        </row>
        <row r="867">
          <cell r="B867" t="str">
            <v>PT PERTAMINA HULU ENERGI OFFSHORE NORTH WEST JAVA</v>
          </cell>
          <cell r="C867" t="str">
            <v>Jawa Barat</v>
          </cell>
          <cell r="D867" t="str">
            <v>Jawa</v>
          </cell>
        </row>
        <row r="868">
          <cell r="B868" t="str">
            <v>PT PERTAMINA HULU ENERGI OFFSHORE NORTH WEST JAVA</v>
          </cell>
          <cell r="C868" t="str">
            <v>Jawa Barat</v>
          </cell>
          <cell r="D868" t="str">
            <v>Jawa</v>
          </cell>
        </row>
        <row r="869">
          <cell r="B869" t="str">
            <v>PT PERTAMINA HULU ENERGI OFFSHORE NORTH WEST JAVA</v>
          </cell>
          <cell r="C869" t="str">
            <v>Jawa Barat</v>
          </cell>
          <cell r="D869" t="str">
            <v>Jawa</v>
          </cell>
        </row>
        <row r="870">
          <cell r="B870" t="str">
            <v>PT PERTAMINA HULU ENERGI OFFSHORE NORTH WEST JAVA</v>
          </cell>
          <cell r="C870" t="str">
            <v>Jawa Barat</v>
          </cell>
          <cell r="D870" t="str">
            <v>Jawa</v>
          </cell>
        </row>
        <row r="871">
          <cell r="B871" t="str">
            <v>PT PERTAMINA HULU ENERGI OFFSHORE NORTH WEST JAVA</v>
          </cell>
          <cell r="C871" t="str">
            <v>Jawa Barat</v>
          </cell>
          <cell r="D871" t="str">
            <v>Jawa</v>
          </cell>
        </row>
        <row r="872">
          <cell r="B872" t="str">
            <v>PT PERTAMINA HULU ENERGI OFFSHORE NORTH WEST JAVA</v>
          </cell>
          <cell r="C872" t="str">
            <v>Jawa Barat</v>
          </cell>
          <cell r="D872" t="str">
            <v>Jawa</v>
          </cell>
        </row>
        <row r="873">
          <cell r="B873" t="str">
            <v>PT PERTAMINA HULU ENERGI OFFSHORE NORTH WEST JAVA</v>
          </cell>
          <cell r="C873" t="str">
            <v>Jawa Barat</v>
          </cell>
          <cell r="D873" t="str">
            <v>Jawa</v>
          </cell>
        </row>
        <row r="874">
          <cell r="B874" t="str">
            <v>PT PERTAMINA HULU ENERGI OFFSHORE NORTH WEST JAVA</v>
          </cell>
          <cell r="C874" t="str">
            <v>Jawa Barat</v>
          </cell>
          <cell r="D874" t="str">
            <v>Jawa</v>
          </cell>
        </row>
        <row r="875">
          <cell r="B875" t="str">
            <v>PT PERTAMINA HULU ROKAN</v>
          </cell>
          <cell r="C875" t="str">
            <v>Riau</v>
          </cell>
          <cell r="D875" t="str">
            <v>Sumatera</v>
          </cell>
        </row>
        <row r="876">
          <cell r="B876" t="str">
            <v>PT PERTAMINA HULU ENERGI OSES</v>
          </cell>
          <cell r="C876" t="str">
            <v>Laut Jawa</v>
          </cell>
          <cell r="D876" t="str">
            <v>Jawa</v>
          </cell>
        </row>
        <row r="877">
          <cell r="B877" t="str">
            <v>PT PERTAMINA HULU ENERGI OSES</v>
          </cell>
          <cell r="C877" t="str">
            <v>Laut Jawa</v>
          </cell>
          <cell r="D877" t="str">
            <v>Jawa</v>
          </cell>
        </row>
        <row r="878">
          <cell r="B878" t="str">
            <v>PT PERTAMINA HULU ENERGI OSES</v>
          </cell>
          <cell r="C878" t="str">
            <v>Laut Jawa</v>
          </cell>
          <cell r="D878" t="str">
            <v>Jawa</v>
          </cell>
        </row>
        <row r="879">
          <cell r="B879" t="str">
            <v>PT PERTAMINA HULU ENERGI OFFSHORE NORTH WEST JAVA</v>
          </cell>
          <cell r="C879" t="str">
            <v>Jawa Barat</v>
          </cell>
          <cell r="D879" t="str">
            <v>Jawa</v>
          </cell>
        </row>
        <row r="880">
          <cell r="B880" t="str">
            <v>PT PERTAMINA HULU ENERGI OFFSHORE NORTH WEST JAVA</v>
          </cell>
          <cell r="C880" t="str">
            <v>Jawa Barat</v>
          </cell>
          <cell r="D880" t="str">
            <v>Jawa</v>
          </cell>
        </row>
        <row r="881">
          <cell r="B881" t="str">
            <v>PT PERTAMINA HULU ENERGI OFFSHORE NORTH WEST JAVA</v>
          </cell>
          <cell r="C881" t="str">
            <v>Jawa Barat</v>
          </cell>
          <cell r="D881" t="str">
            <v>Jawa</v>
          </cell>
        </row>
        <row r="882">
          <cell r="B882" t="str">
            <v>PT PERTAMINA HULU ENERGI OFFSHORE NORTH WEST JAVA</v>
          </cell>
          <cell r="C882" t="str">
            <v>Jawa Barat</v>
          </cell>
          <cell r="D882" t="str">
            <v>Jawa</v>
          </cell>
        </row>
        <row r="883">
          <cell r="B883" t="str">
            <v>PT PERTAMINA HULU ENERGI OFFSHORE NORTH WEST JAVA</v>
          </cell>
          <cell r="C883" t="str">
            <v>Jawa Barat</v>
          </cell>
          <cell r="D883" t="str">
            <v>Jawa</v>
          </cell>
        </row>
        <row r="884">
          <cell r="B884" t="str">
            <v>PT PERTAMINA HULU ENERGI OFFSHORE NORTH WEST JAVA</v>
          </cell>
          <cell r="C884" t="str">
            <v>Jawa Barat</v>
          </cell>
          <cell r="D884" t="str">
            <v>Jawa</v>
          </cell>
        </row>
        <row r="885">
          <cell r="B885" t="str">
            <v>PT PERTAMINA HULU ENERGI OFFSHORE NORTH WEST JAVA</v>
          </cell>
          <cell r="C885" t="str">
            <v>Jawa Barat</v>
          </cell>
          <cell r="D885" t="str">
            <v>Jawa</v>
          </cell>
        </row>
        <row r="886">
          <cell r="B886" t="str">
            <v>PT PERTAMINA HULU ENERGI OFFSHORE NORTH WEST JAVA</v>
          </cell>
          <cell r="C886" t="str">
            <v>Jawa Barat</v>
          </cell>
          <cell r="D886" t="str">
            <v>Jawa</v>
          </cell>
        </row>
        <row r="887">
          <cell r="B887" t="str">
            <v>PT PERTAMINA HULU ENERGI OFFSHORE NORTH WEST JAVA</v>
          </cell>
          <cell r="C887" t="str">
            <v>Jawa Barat</v>
          </cell>
          <cell r="D887" t="str">
            <v>Jawa</v>
          </cell>
        </row>
        <row r="888">
          <cell r="B888" t="str">
            <v>PT PERTAMINA HULU ENERGI OFFSHORE NORTH WEST JAVA</v>
          </cell>
          <cell r="C888" t="str">
            <v>Jawa Barat</v>
          </cell>
          <cell r="D888" t="str">
            <v>Jawa</v>
          </cell>
        </row>
        <row r="889">
          <cell r="B889" t="str">
            <v>PT PERTAMINA HULU ENERGI OFFSHORE NORTH WEST JAVA</v>
          </cell>
          <cell r="C889" t="str">
            <v>Jawa Barat</v>
          </cell>
          <cell r="D889" t="str">
            <v>Jawa</v>
          </cell>
        </row>
        <row r="890">
          <cell r="B890" t="str">
            <v>PT PERTAMINA HULU ENERGI OFFSHORE NORTH WEST JAVA</v>
          </cell>
          <cell r="C890" t="str">
            <v>Jawa Barat</v>
          </cell>
          <cell r="D890" t="str">
            <v>Jawa</v>
          </cell>
        </row>
        <row r="891">
          <cell r="B891" t="str">
            <v>PT PERTAMINA HULU ENERGI OFFSHORE NORTH WEST JAVA</v>
          </cell>
          <cell r="C891" t="str">
            <v>Jawa Barat</v>
          </cell>
          <cell r="D891" t="str">
            <v>Jawa</v>
          </cell>
        </row>
        <row r="892">
          <cell r="B892" t="str">
            <v>PT PERTAMINA HULU ENERGI OFFSHORE NORTH WEST JAVA</v>
          </cell>
          <cell r="C892" t="str">
            <v>Jawa Barat</v>
          </cell>
          <cell r="D892" t="str">
            <v>Jawa</v>
          </cell>
        </row>
        <row r="893">
          <cell r="B893" t="str">
            <v>PT PERTAMINA HULU ENERGI OFFSHORE NORTH WEST JAVA</v>
          </cell>
          <cell r="C893" t="str">
            <v>Jawa Barat</v>
          </cell>
          <cell r="D893" t="str">
            <v>Jawa</v>
          </cell>
        </row>
        <row r="894">
          <cell r="B894" t="str">
            <v>PT PERTAMINA HULU ENERGI OFFSHORE NORTH WEST JAVA</v>
          </cell>
          <cell r="C894" t="str">
            <v>Jawa Barat</v>
          </cell>
          <cell r="D894" t="str">
            <v>Jawa</v>
          </cell>
        </row>
        <row r="895">
          <cell r="B895" t="str">
            <v>PT PERTAMINA HULU ENERGI OFFSHORE NORTH WEST JAVA</v>
          </cell>
          <cell r="C895" t="str">
            <v>Jawa Barat</v>
          </cell>
          <cell r="D895" t="str">
            <v>Jawa</v>
          </cell>
        </row>
        <row r="896">
          <cell r="B896" t="str">
            <v>PT PERTAMINA HULU ENERGI OFFSHORE NORTH WEST JAVA</v>
          </cell>
          <cell r="C896" t="str">
            <v>Jawa Barat</v>
          </cell>
          <cell r="D896" t="str">
            <v>Jawa</v>
          </cell>
        </row>
        <row r="897">
          <cell r="B897" t="str">
            <v>PT PERTAMINA HULU ENERGI OFFSHORE NORTH WEST JAVA</v>
          </cell>
          <cell r="C897" t="str">
            <v>Jawa Barat</v>
          </cell>
          <cell r="D897" t="str">
            <v>Jawa</v>
          </cell>
        </row>
        <row r="898">
          <cell r="B898" t="str">
            <v>PT PERTAMINA HULU ENERGI OFFSHORE NORTH WEST JAVA</v>
          </cell>
          <cell r="C898" t="str">
            <v>Jawa Barat</v>
          </cell>
          <cell r="D898" t="str">
            <v>Jawa</v>
          </cell>
        </row>
        <row r="899">
          <cell r="B899" t="str">
            <v>PETROGAS (BASIN) LTD.</v>
          </cell>
          <cell r="C899" t="str">
            <v>Papua Barat</v>
          </cell>
          <cell r="D899" t="str">
            <v>Timur</v>
          </cell>
        </row>
        <row r="900">
          <cell r="B900" t="str">
            <v>PETROGAS (BASIN) LTD.</v>
          </cell>
          <cell r="C900" t="str">
            <v>Papua Barat</v>
          </cell>
          <cell r="D900" t="str">
            <v>Timur</v>
          </cell>
        </row>
        <row r="901">
          <cell r="B901" t="str">
            <v>PETROGAS (BASIN) LTD.</v>
          </cell>
          <cell r="C901" t="str">
            <v>Papua Barat</v>
          </cell>
          <cell r="D901" t="str">
            <v>Timur</v>
          </cell>
        </row>
        <row r="902">
          <cell r="B902" t="str">
            <v>PT PERTAMINA HULU ENERGI OFFSHORE NORTH WEST JAVA</v>
          </cell>
          <cell r="C902" t="str">
            <v>Jawa Barat</v>
          </cell>
          <cell r="D902" t="str">
            <v>Jawa</v>
          </cell>
        </row>
        <row r="903">
          <cell r="B903" t="str">
            <v>PT PERTAMINA HULU ENERGI OFFSHORE NORTH WEST JAVA</v>
          </cell>
          <cell r="C903" t="str">
            <v>Jawa Barat</v>
          </cell>
          <cell r="D903" t="str">
            <v>Jawa</v>
          </cell>
        </row>
        <row r="904">
          <cell r="B904" t="str">
            <v>PT PERTAMINA HULU ENERGI OFFSHORE NORTH WEST JAVA</v>
          </cell>
          <cell r="C904" t="str">
            <v>Jawa Barat</v>
          </cell>
          <cell r="D904" t="str">
            <v>Jawa</v>
          </cell>
        </row>
        <row r="905">
          <cell r="B905" t="str">
            <v>PT MEDCO E&amp;P INDONESIA</v>
          </cell>
          <cell r="C905" t="str">
            <v>Sumatera Selatan</v>
          </cell>
          <cell r="D905" t="str">
            <v>Sumatera</v>
          </cell>
        </row>
        <row r="906">
          <cell r="B906" t="str">
            <v>PT MEDCO E&amp;P INDONESIA</v>
          </cell>
          <cell r="C906" t="str">
            <v>Sumatera Selatan</v>
          </cell>
          <cell r="D906" t="str">
            <v>Sumatera</v>
          </cell>
        </row>
        <row r="907">
          <cell r="B907" t="str">
            <v>PT MEDCO E&amp;P INDONESIA</v>
          </cell>
          <cell r="C907" t="str">
            <v>Sumatera Selatan</v>
          </cell>
          <cell r="D907" t="str">
            <v>Sumatera</v>
          </cell>
        </row>
        <row r="908">
          <cell r="B908" t="str">
            <v>PT PERTAMINA HULU ROKAN</v>
          </cell>
          <cell r="C908" t="str">
            <v>Riau</v>
          </cell>
          <cell r="D908" t="str">
            <v>Sumatera</v>
          </cell>
        </row>
        <row r="909">
          <cell r="B909" t="str">
            <v>PT PERTAMINA HULU ROKAN</v>
          </cell>
          <cell r="C909" t="str">
            <v>Riau</v>
          </cell>
          <cell r="D909" t="str">
            <v>Sumatera</v>
          </cell>
        </row>
        <row r="910">
          <cell r="B910" t="str">
            <v>PT PERTAMINA HULU ROKAN</v>
          </cell>
          <cell r="C910" t="str">
            <v>Riau</v>
          </cell>
          <cell r="D910" t="str">
            <v>Sumatera</v>
          </cell>
        </row>
        <row r="911">
          <cell r="B911" t="str">
            <v>STAR ENERGY (KAKAP) LTD.</v>
          </cell>
          <cell r="C911" t="str">
            <v>Laut Natuna Utara</v>
          </cell>
          <cell r="D911" t="str">
            <v>Sumatera</v>
          </cell>
        </row>
        <row r="912">
          <cell r="B912" t="str">
            <v>STAR ENERGY (KAKAP) LTD.</v>
          </cell>
          <cell r="C912" t="str">
            <v>Laut Natuna Utara</v>
          </cell>
          <cell r="D912" t="str">
            <v>Sumatera</v>
          </cell>
        </row>
        <row r="913">
          <cell r="B913" t="str">
            <v>STAR ENERGY (KAKAP) LTD.</v>
          </cell>
          <cell r="C913" t="str">
            <v>Laut Natuna Utara</v>
          </cell>
          <cell r="D913" t="str">
            <v>Sumatera</v>
          </cell>
        </row>
        <row r="914">
          <cell r="B914" t="str">
            <v>STAR ENERGY (KAKAP) LTD.</v>
          </cell>
          <cell r="C914" t="str">
            <v>Laut Natuna Utara</v>
          </cell>
          <cell r="D914" t="str">
            <v>Sumatera</v>
          </cell>
        </row>
        <row r="915">
          <cell r="B915" t="str">
            <v>STAR ENERGY (KAKAP) LTD.</v>
          </cell>
          <cell r="C915" t="str">
            <v>Laut Natuna Utara</v>
          </cell>
          <cell r="D915" t="str">
            <v>Sumatera</v>
          </cell>
        </row>
        <row r="916">
          <cell r="B916" t="str">
            <v>STAR ENERGY (KAKAP) LTD.</v>
          </cell>
          <cell r="C916" t="str">
            <v>Laut Natuna Utara</v>
          </cell>
          <cell r="D916" t="str">
            <v>Sumatera</v>
          </cell>
        </row>
        <row r="917">
          <cell r="B917" t="str">
            <v>PT PERTAMINA HULU ENERGI OSES</v>
          </cell>
          <cell r="C917" t="str">
            <v>Laut Jawa</v>
          </cell>
          <cell r="D917" t="str">
            <v>Jawa</v>
          </cell>
        </row>
        <row r="918">
          <cell r="B918" t="str">
            <v>PT PERTAMINA HULU ENERGI OSES</v>
          </cell>
          <cell r="C918" t="str">
            <v>Laut Jawa</v>
          </cell>
          <cell r="D918" t="str">
            <v>Jawa</v>
          </cell>
        </row>
        <row r="919">
          <cell r="B919" t="str">
            <v>PT PERTAMINA HULU ENERGI OSES</v>
          </cell>
          <cell r="C919" t="str">
            <v>Laut Jawa</v>
          </cell>
          <cell r="D919" t="str">
            <v>Jawa</v>
          </cell>
        </row>
        <row r="920">
          <cell r="B920" t="str">
            <v>STAR ENERGY (KAKAP) LTD.</v>
          </cell>
          <cell r="C920" t="str">
            <v>Laut Natuna Utara</v>
          </cell>
          <cell r="D920" t="str">
            <v>Sumatera</v>
          </cell>
        </row>
        <row r="921">
          <cell r="B921" t="str">
            <v>STAR ENERGY (KAKAP) LTD.</v>
          </cell>
          <cell r="C921" t="str">
            <v>Laut Natuna Utara</v>
          </cell>
          <cell r="D921" t="str">
            <v>Sumatera</v>
          </cell>
        </row>
        <row r="922">
          <cell r="B922" t="str">
            <v>STAR ENERGY (KAKAP) LTD.</v>
          </cell>
          <cell r="C922" t="str">
            <v>Laut Natuna Utara</v>
          </cell>
          <cell r="D922" t="str">
            <v>Sumatera</v>
          </cell>
        </row>
        <row r="923">
          <cell r="B923" t="str">
            <v>PT PERTAMINA EP</v>
          </cell>
          <cell r="C923" t="str">
            <v>Sumatera Utara</v>
          </cell>
          <cell r="D923" t="str">
            <v>Sumatera</v>
          </cell>
        </row>
        <row r="924">
          <cell r="B924" t="str">
            <v>PT PERTAMINA EP</v>
          </cell>
          <cell r="C924" t="str">
            <v>Sumatera Utara</v>
          </cell>
          <cell r="D924" t="str">
            <v>Sumatera</v>
          </cell>
        </row>
        <row r="925">
          <cell r="B925" t="str">
            <v>PT PERTAMINA EP</v>
          </cell>
          <cell r="C925" t="str">
            <v>Sumatera Utara</v>
          </cell>
          <cell r="D925" t="str">
            <v>Sumatera</v>
          </cell>
        </row>
        <row r="926">
          <cell r="B926" t="str">
            <v>PT PERTAMINA EP</v>
          </cell>
          <cell r="C926" t="str">
            <v>Sumatera Utara</v>
          </cell>
          <cell r="D926" t="str">
            <v>Sumatera</v>
          </cell>
        </row>
        <row r="927">
          <cell r="B927" t="str">
            <v>PT PERTAMINA EP</v>
          </cell>
          <cell r="C927" t="str">
            <v>Sumatera Utara</v>
          </cell>
          <cell r="D927" t="str">
            <v>Sumatera</v>
          </cell>
        </row>
        <row r="928">
          <cell r="B928" t="str">
            <v>PT PERTAMINA EP</v>
          </cell>
          <cell r="C928" t="str">
            <v>Sumatera Utara</v>
          </cell>
          <cell r="D928" t="str">
            <v>Sumatera</v>
          </cell>
        </row>
        <row r="929">
          <cell r="B929" t="str">
            <v>PT PERTAMINA EP</v>
          </cell>
          <cell r="C929" t="str">
            <v>Aceh</v>
          </cell>
          <cell r="D929" t="str">
            <v>Sumatera</v>
          </cell>
        </row>
        <row r="930">
          <cell r="B930" t="str">
            <v>PT PERTAMINA EP</v>
          </cell>
          <cell r="C930" t="str">
            <v>Aceh</v>
          </cell>
          <cell r="D930" t="str">
            <v>Sumatera</v>
          </cell>
        </row>
        <row r="931">
          <cell r="B931" t="str">
            <v>PT PERTAMINA EP</v>
          </cell>
          <cell r="C931" t="str">
            <v>Aceh</v>
          </cell>
          <cell r="D931" t="str">
            <v>Sumatera</v>
          </cell>
        </row>
        <row r="932">
          <cell r="B932" t="str">
            <v>PT PERTAMINA EP</v>
          </cell>
          <cell r="C932" t="str">
            <v>Aceh</v>
          </cell>
          <cell r="D932" t="str">
            <v>Sumatera</v>
          </cell>
        </row>
        <row r="933">
          <cell r="B933" t="str">
            <v>PT PERTAMINA EP</v>
          </cell>
          <cell r="C933" t="str">
            <v>Aceh</v>
          </cell>
          <cell r="D933" t="str">
            <v>Sumatera</v>
          </cell>
        </row>
        <row r="934">
          <cell r="B934" t="str">
            <v>PT PERTAMINA EP</v>
          </cell>
          <cell r="C934" t="str">
            <v>Aceh</v>
          </cell>
          <cell r="D934" t="str">
            <v>Sumatera</v>
          </cell>
        </row>
        <row r="935">
          <cell r="B935" t="str">
            <v>TATELY N.V.</v>
          </cell>
          <cell r="C935" t="str">
            <v>Sumatera Selatan</v>
          </cell>
          <cell r="D935" t="str">
            <v>Sumatera</v>
          </cell>
        </row>
        <row r="936">
          <cell r="B936" t="str">
            <v>TATELY N.V.</v>
          </cell>
          <cell r="C936" t="str">
            <v>Sumatera Selatan</v>
          </cell>
          <cell r="D936" t="str">
            <v>Sumatera</v>
          </cell>
        </row>
        <row r="937">
          <cell r="B937" t="str">
            <v>TATELY N.V.</v>
          </cell>
          <cell r="C937" t="str">
            <v>Sumatera Selatan</v>
          </cell>
          <cell r="D937" t="str">
            <v>Sumatera</v>
          </cell>
        </row>
        <row r="938">
          <cell r="B938" t="str">
            <v>PT TROPIK ENERGI PANDAN</v>
          </cell>
          <cell r="C938" t="e">
            <v>#N/A</v>
          </cell>
          <cell r="D938" t="str">
            <v>Sumatera</v>
          </cell>
        </row>
        <row r="939">
          <cell r="B939" t="str">
            <v>PT TROPIK ENERGI PANDAN</v>
          </cell>
          <cell r="C939" t="e">
            <v>#N/A</v>
          </cell>
          <cell r="D939" t="str">
            <v>Sumatera</v>
          </cell>
        </row>
        <row r="940">
          <cell r="B940" t="str">
            <v>PT TROPIK ENERGI PANDAN</v>
          </cell>
          <cell r="C940" t="e">
            <v>#N/A</v>
          </cell>
          <cell r="D940" t="str">
            <v>Sumatera</v>
          </cell>
        </row>
        <row r="941">
          <cell r="B941" t="str">
            <v>PT PERTAMINA EP</v>
          </cell>
          <cell r="C941" t="str">
            <v>Aceh</v>
          </cell>
          <cell r="D941" t="str">
            <v>Sumatera</v>
          </cell>
        </row>
        <row r="942">
          <cell r="B942" t="str">
            <v>PT PERTAMINA EP</v>
          </cell>
          <cell r="C942" t="str">
            <v>Aceh</v>
          </cell>
          <cell r="D942" t="str">
            <v>Sumatera</v>
          </cell>
        </row>
        <row r="943">
          <cell r="B943" t="str">
            <v>PT PERTAMINA EP</v>
          </cell>
          <cell r="C943" t="str">
            <v>Aceh</v>
          </cell>
          <cell r="D943" t="str">
            <v>Sumatera</v>
          </cell>
        </row>
        <row r="944">
          <cell r="B944" t="str">
            <v>PT PERTAMINA HULU ENERGI RAJA TEMPIRAI</v>
          </cell>
          <cell r="C944" t="str">
            <v>Sumatera Selatan</v>
          </cell>
          <cell r="D944" t="str">
            <v>Sumatera</v>
          </cell>
        </row>
        <row r="945">
          <cell r="B945" t="str">
            <v>PT PERTAMINA HULU ENERGI RAJA TEMPIRAI</v>
          </cell>
          <cell r="C945" t="str">
            <v>Sumatera Selatan</v>
          </cell>
          <cell r="D945" t="str">
            <v>Sumatera</v>
          </cell>
        </row>
        <row r="946">
          <cell r="B946" t="str">
            <v>PT PERTAMINA HULU ENERGI RAJA TEMPIRAI</v>
          </cell>
          <cell r="C946" t="str">
            <v>Sumatera Selatan</v>
          </cell>
          <cell r="D946" t="str">
            <v>Sumatera</v>
          </cell>
        </row>
        <row r="947">
          <cell r="B947" t="str">
            <v>PT PERTAMINA HULU ENERGI RAJA TEMPIRAI</v>
          </cell>
          <cell r="C947" t="str">
            <v>Sumatera Selatan</v>
          </cell>
          <cell r="D947" t="str">
            <v>Sumatera</v>
          </cell>
        </row>
        <row r="948">
          <cell r="B948" t="str">
            <v>PT PERTAMINA HULU ENERGI RAJA TEMPIRAI</v>
          </cell>
          <cell r="C948" t="str">
            <v>Sumatera Selatan</v>
          </cell>
          <cell r="D948" t="str">
            <v>Sumatera</v>
          </cell>
        </row>
        <row r="949">
          <cell r="B949" t="str">
            <v>PT PERTAMINA HULU ENERGI RAJA TEMPIRAI</v>
          </cell>
          <cell r="C949" t="str">
            <v>Sumatera Selatan</v>
          </cell>
          <cell r="D949" t="str">
            <v>Sumatera</v>
          </cell>
        </row>
        <row r="950">
          <cell r="B950" t="str">
            <v>PT PERTAMINA EP</v>
          </cell>
          <cell r="C950" t="str">
            <v>Sumatera Selatan</v>
          </cell>
          <cell r="D950" t="str">
            <v>Sumatera</v>
          </cell>
        </row>
        <row r="951">
          <cell r="B951" t="str">
            <v>PT PERTAMINA EP</v>
          </cell>
          <cell r="C951" t="str">
            <v>Sumatera Selatan</v>
          </cell>
          <cell r="D951" t="str">
            <v>Sumatera</v>
          </cell>
        </row>
        <row r="952">
          <cell r="B952" t="str">
            <v>PT PERTAMINA EP</v>
          </cell>
          <cell r="C952" t="str">
            <v>Sumatera Selatan</v>
          </cell>
          <cell r="D952" t="str">
            <v>Sumatera</v>
          </cell>
        </row>
        <row r="953">
          <cell r="B953" t="str">
            <v>PT PERTAMINA EP</v>
          </cell>
          <cell r="C953" t="str">
            <v>Sumatera Utara</v>
          </cell>
          <cell r="D953" t="str">
            <v>Sumatera</v>
          </cell>
        </row>
        <row r="954">
          <cell r="B954" t="str">
            <v>PT PERTAMINA EP</v>
          </cell>
          <cell r="C954" t="str">
            <v>Sumatera Utara</v>
          </cell>
          <cell r="D954" t="str">
            <v>Sumatera</v>
          </cell>
        </row>
        <row r="955">
          <cell r="B955" t="str">
            <v>PT PERTAMINA EP</v>
          </cell>
          <cell r="C955" t="str">
            <v>Sumatera Utara</v>
          </cell>
          <cell r="D955" t="str">
            <v>Sumatera</v>
          </cell>
        </row>
        <row r="956">
          <cell r="B956" t="str">
            <v>PT PERTAMINA EP</v>
          </cell>
          <cell r="C956" t="str">
            <v>Sumatera Selatan</v>
          </cell>
          <cell r="D956" t="str">
            <v>Sumatera</v>
          </cell>
        </row>
        <row r="957">
          <cell r="B957" t="str">
            <v>PT PERTAMINA EP</v>
          </cell>
          <cell r="C957" t="str">
            <v>Sumatera Selatan</v>
          </cell>
          <cell r="D957" t="str">
            <v>Sumatera</v>
          </cell>
        </row>
        <row r="958">
          <cell r="B958" t="str">
            <v>PT PERTAMINA EP</v>
          </cell>
          <cell r="C958" t="str">
            <v>Sumatera Selatan</v>
          </cell>
          <cell r="D958" t="str">
            <v>Sumatera</v>
          </cell>
        </row>
        <row r="959">
          <cell r="B959" t="str">
            <v>PT PERTAMINA EP</v>
          </cell>
          <cell r="C959" t="str">
            <v>Jawa Barat</v>
          </cell>
          <cell r="D959" t="str">
            <v>Jawa</v>
          </cell>
        </row>
        <row r="960">
          <cell r="B960" t="str">
            <v>PT PERTAMINA EP</v>
          </cell>
          <cell r="C960" t="str">
            <v>Jawa Barat</v>
          </cell>
          <cell r="D960" t="str">
            <v>Jawa</v>
          </cell>
        </row>
        <row r="961">
          <cell r="B961" t="str">
            <v>PT PERTAMINA EP</v>
          </cell>
          <cell r="C961" t="str">
            <v>Jawa Barat</v>
          </cell>
          <cell r="D961" t="str">
            <v>Jawa</v>
          </cell>
        </row>
        <row r="962">
          <cell r="B962" t="str">
            <v>PT PERTAMINA EP</v>
          </cell>
          <cell r="C962" t="str">
            <v>Jawa Barat</v>
          </cell>
          <cell r="D962" t="str">
            <v>Jawa</v>
          </cell>
        </row>
        <row r="963">
          <cell r="B963" t="str">
            <v>PT PERTAMINA EP</v>
          </cell>
          <cell r="C963" t="str">
            <v>Jawa Barat</v>
          </cell>
          <cell r="D963" t="str">
            <v>Jawa</v>
          </cell>
        </row>
        <row r="964">
          <cell r="B964" t="str">
            <v>PT PERTAMINA EP</v>
          </cell>
          <cell r="C964" t="str">
            <v>Jawa Barat</v>
          </cell>
          <cell r="D964" t="str">
            <v>Jawa</v>
          </cell>
        </row>
        <row r="965">
          <cell r="B965" t="str">
            <v>PT PERTAMINA EP</v>
          </cell>
          <cell r="C965" t="str">
            <v>Riau</v>
          </cell>
          <cell r="D965" t="str">
            <v>Sumatera</v>
          </cell>
        </row>
        <row r="966">
          <cell r="B966" t="str">
            <v>PT PERTAMINA EP</v>
          </cell>
          <cell r="C966" t="str">
            <v>Riau</v>
          </cell>
          <cell r="D966" t="str">
            <v>Sumatera</v>
          </cell>
        </row>
        <row r="967">
          <cell r="B967" t="str">
            <v>PT PERTAMINA EP</v>
          </cell>
          <cell r="C967" t="str">
            <v>Riau</v>
          </cell>
          <cell r="D967" t="str">
            <v>Sumatera</v>
          </cell>
        </row>
        <row r="968">
          <cell r="B968" t="str">
            <v>PT PERTAMINA EP</v>
          </cell>
          <cell r="C968" t="str">
            <v>Sumatera Selatan</v>
          </cell>
          <cell r="D968" t="str">
            <v>Sumatera</v>
          </cell>
        </row>
        <row r="969">
          <cell r="B969" t="str">
            <v>PT PERTAMINA EP</v>
          </cell>
          <cell r="C969" t="str">
            <v>Sumatera Selatan</v>
          </cell>
          <cell r="D969" t="str">
            <v>Sumatera</v>
          </cell>
        </row>
        <row r="970">
          <cell r="B970" t="str">
            <v>PT PERTAMINA EP</v>
          </cell>
          <cell r="C970" t="str">
            <v>Sumatera Selatan</v>
          </cell>
          <cell r="D970" t="str">
            <v>Sumatera</v>
          </cell>
        </row>
        <row r="971">
          <cell r="B971" t="str">
            <v>EMP MALACCA STRAIT S.A.</v>
          </cell>
          <cell r="C971" t="str">
            <v>Selat Malaka</v>
          </cell>
          <cell r="D971" t="str">
            <v>Sumatera</v>
          </cell>
        </row>
        <row r="972">
          <cell r="B972" t="str">
            <v>EMP MALACCA STRAIT S.A.</v>
          </cell>
          <cell r="C972" t="str">
            <v>Selat Malaka</v>
          </cell>
          <cell r="D972" t="str">
            <v>Sumatera</v>
          </cell>
        </row>
        <row r="973">
          <cell r="B973" t="str">
            <v>EMP MALACCA STRAIT S.A.</v>
          </cell>
          <cell r="C973" t="str">
            <v>Selat Malaka</v>
          </cell>
          <cell r="D973" t="str">
            <v>Sumatera</v>
          </cell>
        </row>
        <row r="974">
          <cell r="B974" t="str">
            <v>PT PERTAMINA EP</v>
          </cell>
          <cell r="C974" t="str">
            <v>Sumatera Selatan</v>
          </cell>
          <cell r="D974" t="str">
            <v>Sumatera</v>
          </cell>
        </row>
        <row r="975">
          <cell r="B975" t="str">
            <v>PT PERTAMINA EP</v>
          </cell>
          <cell r="C975" t="str">
            <v>Sumatera Selatan</v>
          </cell>
          <cell r="D975" t="str">
            <v>Sumatera</v>
          </cell>
        </row>
        <row r="976">
          <cell r="B976" t="str">
            <v>PT PERTAMINA EP</v>
          </cell>
          <cell r="C976" t="str">
            <v>Sumatera Selatan</v>
          </cell>
          <cell r="D976" t="str">
            <v>Sumatera</v>
          </cell>
        </row>
        <row r="977">
          <cell r="B977" t="str">
            <v>PT PERTAMINA EP</v>
          </cell>
          <cell r="C977" t="str">
            <v>Sumatera Utara</v>
          </cell>
          <cell r="D977" t="str">
            <v>Sumatera</v>
          </cell>
        </row>
        <row r="978">
          <cell r="B978" t="str">
            <v>PT PERTAMINA EP</v>
          </cell>
          <cell r="C978" t="str">
            <v>Sumatera Utara</v>
          </cell>
          <cell r="D978" t="str">
            <v>Sumatera</v>
          </cell>
        </row>
        <row r="979">
          <cell r="B979" t="str">
            <v>PT PERTAMINA EP</v>
          </cell>
          <cell r="C979" t="str">
            <v>Sumatera Utara</v>
          </cell>
          <cell r="D979" t="str">
            <v>Sumatera</v>
          </cell>
        </row>
        <row r="980">
          <cell r="B980" t="str">
            <v>PT PERTAMINA EP</v>
          </cell>
          <cell r="C980" t="str">
            <v>Sumatera Selatan</v>
          </cell>
          <cell r="D980" t="str">
            <v>Sumatera</v>
          </cell>
        </row>
        <row r="981">
          <cell r="B981" t="str">
            <v>PT PERTAMINA EP</v>
          </cell>
          <cell r="C981" t="str">
            <v>Sumatera Selatan</v>
          </cell>
          <cell r="D981" t="str">
            <v>Sumatera</v>
          </cell>
        </row>
        <row r="982">
          <cell r="B982" t="str">
            <v>PT PERTAMINA EP</v>
          </cell>
          <cell r="C982" t="str">
            <v>Sumatera Selatan</v>
          </cell>
          <cell r="D982" t="str">
            <v>Sumatera</v>
          </cell>
        </row>
        <row r="983">
          <cell r="B983" t="str">
            <v>PT PERTAMINA EP</v>
          </cell>
          <cell r="C983" t="str">
            <v>Jambi</v>
          </cell>
          <cell r="D983" t="str">
            <v>Sumatera</v>
          </cell>
        </row>
        <row r="984">
          <cell r="B984" t="str">
            <v>PT PERTAMINA EP</v>
          </cell>
          <cell r="C984" t="str">
            <v>Jambi</v>
          </cell>
          <cell r="D984" t="str">
            <v>Sumatera</v>
          </cell>
        </row>
        <row r="985">
          <cell r="B985" t="str">
            <v>PT PERTAMINA EP</v>
          </cell>
          <cell r="C985" t="str">
            <v>Jambi</v>
          </cell>
          <cell r="D985" t="str">
            <v>Sumatera</v>
          </cell>
        </row>
        <row r="986">
          <cell r="B986" t="str">
            <v>PT PERTAMINA EP</v>
          </cell>
          <cell r="C986" t="str">
            <v>Jawa Barat</v>
          </cell>
          <cell r="D986" t="str">
            <v>Jawa</v>
          </cell>
        </row>
        <row r="987">
          <cell r="B987" t="str">
            <v>PT PERTAMINA EP</v>
          </cell>
          <cell r="C987" t="str">
            <v>Jawa Barat</v>
          </cell>
          <cell r="D987" t="str">
            <v>Jawa</v>
          </cell>
        </row>
        <row r="988">
          <cell r="B988" t="str">
            <v>PT PERTAMINA EP</v>
          </cell>
          <cell r="C988" t="str">
            <v>Jawa Barat</v>
          </cell>
          <cell r="D988" t="str">
            <v>Jawa</v>
          </cell>
        </row>
        <row r="989">
          <cell r="B989" t="str">
            <v>PT PERTAMINA EP</v>
          </cell>
          <cell r="C989" t="str">
            <v>Jawa Barat</v>
          </cell>
          <cell r="D989" t="str">
            <v>Jawa</v>
          </cell>
        </row>
        <row r="990">
          <cell r="B990" t="str">
            <v>PT PERTAMINA EP</v>
          </cell>
          <cell r="C990" t="str">
            <v>Jawa Barat</v>
          </cell>
          <cell r="D990" t="str">
            <v>Jawa</v>
          </cell>
        </row>
        <row r="991">
          <cell r="B991" t="str">
            <v>PT PERTAMINA EP</v>
          </cell>
          <cell r="C991" t="str">
            <v>Jawa Barat</v>
          </cell>
          <cell r="D991" t="str">
            <v>Jawa</v>
          </cell>
        </row>
        <row r="992">
          <cell r="B992" t="str">
            <v>PT PERTAMINA EP</v>
          </cell>
          <cell r="C992" t="str">
            <v>Jawa Tengah</v>
          </cell>
          <cell r="D992" t="str">
            <v>Jawa</v>
          </cell>
        </row>
        <row r="993">
          <cell r="B993" t="str">
            <v>PT PERTAMINA EP</v>
          </cell>
          <cell r="C993" t="str">
            <v>Jawa Tengah</v>
          </cell>
          <cell r="D993" t="str">
            <v>Jawa</v>
          </cell>
        </row>
        <row r="994">
          <cell r="B994" t="str">
            <v>PT PERTAMINA EP</v>
          </cell>
          <cell r="C994" t="str">
            <v>Jawa Tengah</v>
          </cell>
          <cell r="D994" t="str">
            <v>Jawa</v>
          </cell>
        </row>
        <row r="995">
          <cell r="B995" t="str">
            <v>PT PERTAMINA EP</v>
          </cell>
          <cell r="C995" t="str">
            <v>Sumatera Selatan</v>
          </cell>
          <cell r="D995" t="str">
            <v>Sumatera</v>
          </cell>
        </row>
        <row r="996">
          <cell r="B996" t="str">
            <v>PT PERTAMINA EP</v>
          </cell>
          <cell r="C996" t="str">
            <v>Sumatera Selatan</v>
          </cell>
          <cell r="D996" t="str">
            <v>Sumatera</v>
          </cell>
        </row>
        <row r="997">
          <cell r="B997" t="str">
            <v>PT PERTAMINA EP</v>
          </cell>
          <cell r="C997" t="str">
            <v>Sumatera Selatan</v>
          </cell>
          <cell r="D997" t="str">
            <v>Sumatera</v>
          </cell>
        </row>
        <row r="998">
          <cell r="B998" t="str">
            <v>PT PERTAMINA EP</v>
          </cell>
          <cell r="C998" t="str">
            <v>Sumatera Utara</v>
          </cell>
          <cell r="D998" t="str">
            <v>Sumatera</v>
          </cell>
        </row>
        <row r="999">
          <cell r="B999" t="str">
            <v>PT PERTAMINA EP</v>
          </cell>
          <cell r="C999" t="str">
            <v>Sumatera Utara</v>
          </cell>
          <cell r="D999" t="str">
            <v>Sumatera</v>
          </cell>
        </row>
        <row r="1000">
          <cell r="B1000" t="str">
            <v>PT PERTAMINA EP</v>
          </cell>
          <cell r="C1000" t="str">
            <v>Sumatera Utara</v>
          </cell>
          <cell r="D1000" t="str">
            <v>Sumatera</v>
          </cell>
        </row>
        <row r="1001">
          <cell r="B1001" t="str">
            <v>PT PERTAMINA EP</v>
          </cell>
          <cell r="C1001" t="str">
            <v>Sumatera Selatan</v>
          </cell>
          <cell r="D1001" t="str">
            <v>Sumatera</v>
          </cell>
        </row>
        <row r="1002">
          <cell r="B1002" t="str">
            <v>PT PERTAMINA EP</v>
          </cell>
          <cell r="C1002" t="str">
            <v>Sumatera Selatan</v>
          </cell>
          <cell r="D1002" t="str">
            <v>Sumatera</v>
          </cell>
        </row>
        <row r="1003">
          <cell r="B1003" t="str">
            <v>PT PERTAMINA EP</v>
          </cell>
          <cell r="C1003" t="str">
            <v>Sumatera Selatan</v>
          </cell>
          <cell r="D1003" t="str">
            <v>Sumatera</v>
          </cell>
        </row>
        <row r="1004">
          <cell r="B1004" t="str">
            <v>PT PERTAMINA EP</v>
          </cell>
          <cell r="C1004" t="str">
            <v>Sumatera Selatan</v>
          </cell>
          <cell r="D1004" t="str">
            <v>Sumatera</v>
          </cell>
        </row>
        <row r="1005">
          <cell r="B1005" t="str">
            <v>PT PERTAMINA EP</v>
          </cell>
          <cell r="C1005" t="str">
            <v>Sumatera Selatan</v>
          </cell>
          <cell r="D1005" t="str">
            <v>Sumatera</v>
          </cell>
        </row>
        <row r="1006">
          <cell r="B1006" t="str">
            <v>PT PERTAMINA EP</v>
          </cell>
          <cell r="C1006" t="str">
            <v>Sumatera Selatan</v>
          </cell>
          <cell r="D1006" t="str">
            <v>Sumatera</v>
          </cell>
        </row>
        <row r="1007">
          <cell r="B1007" t="str">
            <v>PT PERTAMINA EP</v>
          </cell>
          <cell r="C1007" t="str">
            <v>Sumatera Selatan</v>
          </cell>
          <cell r="D1007" t="str">
            <v>Sumatera</v>
          </cell>
        </row>
        <row r="1008">
          <cell r="B1008" t="str">
            <v>PT PERTAMINA EP</v>
          </cell>
          <cell r="C1008" t="str">
            <v>Sumatera Selatan</v>
          </cell>
          <cell r="D1008" t="str">
            <v>Sumatera</v>
          </cell>
        </row>
        <row r="1009">
          <cell r="B1009" t="str">
            <v>PT PERTAMINA EP</v>
          </cell>
          <cell r="C1009" t="str">
            <v>Sumatera Selatan</v>
          </cell>
          <cell r="D1009" t="str">
            <v>Sumatera</v>
          </cell>
        </row>
        <row r="1010">
          <cell r="B1010" t="str">
            <v>PT PERTAMINA EP</v>
          </cell>
          <cell r="C1010" t="str">
            <v>Sumatera Selatan</v>
          </cell>
          <cell r="D1010" t="str">
            <v>Sumatera</v>
          </cell>
        </row>
        <row r="1011">
          <cell r="B1011" t="str">
            <v>PT PERTAMINA EP</v>
          </cell>
          <cell r="C1011" t="str">
            <v>Sumatera Selatan</v>
          </cell>
          <cell r="D1011" t="str">
            <v>Sumatera</v>
          </cell>
        </row>
        <row r="1012">
          <cell r="B1012" t="str">
            <v>PT PERTAMINA EP</v>
          </cell>
          <cell r="C1012" t="str">
            <v>Sumatera Selatan</v>
          </cell>
          <cell r="D1012" t="str">
            <v>Sumatera</v>
          </cell>
        </row>
        <row r="1013">
          <cell r="B1013" t="str">
            <v>EMP MALACCA STRAIT S.A.</v>
          </cell>
          <cell r="C1013" t="str">
            <v>Selat Malaka</v>
          </cell>
          <cell r="D1013" t="str">
            <v>Sumatera</v>
          </cell>
        </row>
        <row r="1014">
          <cell r="B1014" t="str">
            <v>EMP MALACCA STRAIT S.A.</v>
          </cell>
          <cell r="C1014" t="str">
            <v>Selat Malaka</v>
          </cell>
          <cell r="D1014" t="str">
            <v>Sumatera</v>
          </cell>
        </row>
        <row r="1015">
          <cell r="B1015" t="str">
            <v>EMP MALACCA STRAIT S.A.</v>
          </cell>
          <cell r="C1015" t="str">
            <v>Selat Malaka</v>
          </cell>
          <cell r="D1015" t="str">
            <v>Sumatera</v>
          </cell>
        </row>
        <row r="1016">
          <cell r="B1016" t="str">
            <v>PT PERTAMINA HULU ROKAN</v>
          </cell>
          <cell r="C1016" t="str">
            <v>Riau</v>
          </cell>
          <cell r="D1016" t="str">
            <v>Sumatera</v>
          </cell>
        </row>
        <row r="1017">
          <cell r="B1017" t="str">
            <v>PT PERTAMINA HULU ROKAN</v>
          </cell>
          <cell r="C1017" t="str">
            <v>Riau</v>
          </cell>
          <cell r="D1017" t="str">
            <v>Sumatera</v>
          </cell>
        </row>
        <row r="1018">
          <cell r="B1018" t="str">
            <v>PT PERTAMINA HULU ROKAN</v>
          </cell>
          <cell r="C1018" t="str">
            <v>Riau</v>
          </cell>
          <cell r="D1018" t="str">
            <v>Sumatera</v>
          </cell>
        </row>
        <row r="1019">
          <cell r="B1019" t="str">
            <v>PT PERTAMINA EP</v>
          </cell>
          <cell r="C1019" t="str">
            <v>Sumatera Selatan</v>
          </cell>
          <cell r="D1019" t="str">
            <v>Sumatera</v>
          </cell>
        </row>
        <row r="1020">
          <cell r="B1020" t="str">
            <v>PT PERTAMINA EP</v>
          </cell>
          <cell r="C1020" t="str">
            <v>Sumatera Selatan</v>
          </cell>
          <cell r="D1020" t="str">
            <v>Sumatera</v>
          </cell>
        </row>
        <row r="1021">
          <cell r="B1021" t="str">
            <v>PT PERTAMINA EP</v>
          </cell>
          <cell r="C1021" t="str">
            <v>Sumatera Selatan</v>
          </cell>
          <cell r="D1021" t="str">
            <v>Sumatera</v>
          </cell>
        </row>
        <row r="1022">
          <cell r="B1022" t="str">
            <v>PT PERTAMINA EP</v>
          </cell>
          <cell r="C1022" t="str">
            <v>Sumatera Selatan</v>
          </cell>
          <cell r="D1022" t="str">
            <v>Sumatera</v>
          </cell>
        </row>
        <row r="1023">
          <cell r="B1023" t="str">
            <v>PT PERTAMINA EP</v>
          </cell>
          <cell r="C1023" t="str">
            <v>Sumatera Selatan</v>
          </cell>
          <cell r="D1023" t="str">
            <v>Sumatera</v>
          </cell>
        </row>
        <row r="1024">
          <cell r="B1024" t="str">
            <v>PT PERTAMINA EP</v>
          </cell>
          <cell r="C1024" t="str">
            <v>Sumatera Selatan</v>
          </cell>
          <cell r="D1024" t="str">
            <v>Sumatera</v>
          </cell>
        </row>
        <row r="1025">
          <cell r="B1025" t="str">
            <v>PT PERTAMINA EP</v>
          </cell>
          <cell r="C1025" t="str">
            <v>Sumatera Selatan</v>
          </cell>
          <cell r="D1025" t="str">
            <v>Sumatera</v>
          </cell>
        </row>
        <row r="1026">
          <cell r="B1026" t="str">
            <v>PT PERTAMINA EP</v>
          </cell>
          <cell r="C1026" t="str">
            <v>Sumatera Selatan</v>
          </cell>
          <cell r="D1026" t="str">
            <v>Sumatera</v>
          </cell>
        </row>
        <row r="1027">
          <cell r="B1027" t="str">
            <v>PT PERTAMINA EP</v>
          </cell>
          <cell r="C1027" t="str">
            <v>Sumatera Selatan</v>
          </cell>
          <cell r="D1027" t="str">
            <v>Sumatera</v>
          </cell>
        </row>
        <row r="1028">
          <cell r="B1028" t="str">
            <v>PT PERTAMINA EP</v>
          </cell>
          <cell r="C1028" t="str">
            <v>Sumatera Selatan</v>
          </cell>
          <cell r="D1028" t="str">
            <v>Sumatera</v>
          </cell>
        </row>
        <row r="1029">
          <cell r="B1029" t="str">
            <v>PT PERTAMINA EP</v>
          </cell>
          <cell r="C1029" t="str">
            <v>Sumatera Selatan</v>
          </cell>
          <cell r="D1029" t="str">
            <v>Sumatera</v>
          </cell>
        </row>
        <row r="1030">
          <cell r="B1030" t="str">
            <v>PT PERTAMINA EP</v>
          </cell>
          <cell r="C1030" t="str">
            <v>Sumatera Selatan</v>
          </cell>
          <cell r="D1030" t="str">
            <v>Sumatera</v>
          </cell>
        </row>
        <row r="1031">
          <cell r="B1031" t="str">
            <v>PT PERTAMINA EP</v>
          </cell>
          <cell r="C1031" t="str">
            <v>Sumatera Selatan</v>
          </cell>
          <cell r="D1031" t="str">
            <v>Sumatera</v>
          </cell>
        </row>
        <row r="1032">
          <cell r="B1032" t="str">
            <v>PT PERTAMINA EP</v>
          </cell>
          <cell r="C1032" t="str">
            <v>Sumatera Selatan</v>
          </cell>
          <cell r="D1032" t="str">
            <v>Sumatera</v>
          </cell>
        </row>
        <row r="1033">
          <cell r="B1033" t="str">
            <v>PT PERTAMINA EP</v>
          </cell>
          <cell r="C1033" t="str">
            <v>Sumatera Selatan</v>
          </cell>
          <cell r="D1033" t="str">
            <v>Sumatera</v>
          </cell>
        </row>
        <row r="1034">
          <cell r="B1034" t="str">
            <v>EMP MALACCA STRAIT S.A.</v>
          </cell>
          <cell r="C1034" t="str">
            <v>Riau</v>
          </cell>
          <cell r="D1034" t="str">
            <v>Sumatera</v>
          </cell>
        </row>
        <row r="1035">
          <cell r="B1035" t="str">
            <v>EMP MALACCA STRAIT S.A.</v>
          </cell>
          <cell r="C1035" t="str">
            <v>Riau</v>
          </cell>
          <cell r="D1035" t="str">
            <v>Sumatera</v>
          </cell>
        </row>
        <row r="1036">
          <cell r="B1036" t="str">
            <v>EMP MALACCA STRAIT S.A.</v>
          </cell>
          <cell r="C1036" t="str">
            <v>Riau</v>
          </cell>
          <cell r="D1036" t="str">
            <v>Sumatera</v>
          </cell>
        </row>
        <row r="1037">
          <cell r="B1037" t="str">
            <v>PT MEDCO E&amp;P INDONESIA</v>
          </cell>
          <cell r="C1037" t="str">
            <v>Sumatera Selatan</v>
          </cell>
          <cell r="D1037" t="str">
            <v>Sumatera</v>
          </cell>
        </row>
        <row r="1038">
          <cell r="B1038" t="str">
            <v>PT MEDCO E&amp;P INDONESIA</v>
          </cell>
          <cell r="C1038" t="str">
            <v>Sumatera Selatan</v>
          </cell>
          <cell r="D1038" t="str">
            <v>Sumatera</v>
          </cell>
        </row>
        <row r="1039">
          <cell r="B1039" t="str">
            <v>PT MEDCO E&amp;P INDONESIA</v>
          </cell>
          <cell r="C1039" t="str">
            <v>Sumatera Selatan</v>
          </cell>
          <cell r="D1039" t="str">
            <v>Sumatera</v>
          </cell>
        </row>
        <row r="1040">
          <cell r="B1040" t="str">
            <v>PT PERTAMINA EP</v>
          </cell>
          <cell r="C1040" t="str">
            <v>Jambi</v>
          </cell>
          <cell r="D1040" t="str">
            <v>Sumatera</v>
          </cell>
        </row>
        <row r="1041">
          <cell r="B1041" t="str">
            <v>PT PERTAMINA EP</v>
          </cell>
          <cell r="C1041" t="str">
            <v>Jambi</v>
          </cell>
          <cell r="D1041" t="str">
            <v>Sumatera</v>
          </cell>
        </row>
        <row r="1042">
          <cell r="B1042" t="str">
            <v>PT PERTAMINA EP</v>
          </cell>
          <cell r="C1042" t="str">
            <v>Jambi</v>
          </cell>
          <cell r="D1042" t="str">
            <v>Sumatera</v>
          </cell>
        </row>
        <row r="1043">
          <cell r="B1043" t="str">
            <v>PT PERTAMINA EP</v>
          </cell>
          <cell r="C1043" t="str">
            <v>Jawa Barat</v>
          </cell>
          <cell r="D1043" t="str">
            <v>Jawa</v>
          </cell>
        </row>
        <row r="1044">
          <cell r="B1044" t="str">
            <v>PT PERTAMINA EP</v>
          </cell>
          <cell r="C1044" t="str">
            <v>Jawa Barat</v>
          </cell>
          <cell r="D1044" t="str">
            <v>Jawa</v>
          </cell>
        </row>
        <row r="1045">
          <cell r="B1045" t="str">
            <v>PT PERTAMINA EP</v>
          </cell>
          <cell r="C1045" t="str">
            <v>Jawa Barat</v>
          </cell>
          <cell r="D1045" t="str">
            <v>Jawa</v>
          </cell>
        </row>
        <row r="1046">
          <cell r="B1046" t="str">
            <v>PT PERTAMINA EP</v>
          </cell>
          <cell r="C1046" t="str">
            <v>Jawa Barat</v>
          </cell>
          <cell r="D1046" t="str">
            <v>Jawa</v>
          </cell>
        </row>
        <row r="1047">
          <cell r="B1047" t="str">
            <v>PT PERTAMINA EP</v>
          </cell>
          <cell r="C1047" t="str">
            <v>Jawa Barat</v>
          </cell>
          <cell r="D1047" t="str">
            <v>Jawa</v>
          </cell>
        </row>
        <row r="1048">
          <cell r="B1048" t="str">
            <v>PT PERTAMINA EP</v>
          </cell>
          <cell r="C1048" t="str">
            <v>Jawa Barat</v>
          </cell>
          <cell r="D1048" t="str">
            <v>Jawa</v>
          </cell>
        </row>
        <row r="1049">
          <cell r="B1049" t="str">
            <v>PT PERTAMINA EP</v>
          </cell>
          <cell r="C1049" t="str">
            <v>Jambi</v>
          </cell>
          <cell r="D1049" t="str">
            <v>Sumatera</v>
          </cell>
        </row>
        <row r="1050">
          <cell r="B1050" t="str">
            <v>PT PERTAMINA EP</v>
          </cell>
          <cell r="C1050" t="str">
            <v>Jambi</v>
          </cell>
          <cell r="D1050" t="str">
            <v>Sumatera</v>
          </cell>
        </row>
        <row r="1051">
          <cell r="B1051" t="str">
            <v>PT PERTAMINA EP</v>
          </cell>
          <cell r="C1051" t="str">
            <v>Jambi</v>
          </cell>
          <cell r="D1051" t="str">
            <v>Sumatera</v>
          </cell>
        </row>
        <row r="1052">
          <cell r="B1052" t="str">
            <v>PT PERTAMINA EP</v>
          </cell>
          <cell r="C1052" t="str">
            <v>Sumatera Selatan</v>
          </cell>
          <cell r="D1052" t="str">
            <v>Sumatera</v>
          </cell>
        </row>
        <row r="1053">
          <cell r="B1053" t="str">
            <v>PT PERTAMINA EP</v>
          </cell>
          <cell r="C1053" t="str">
            <v>Sumatera Selatan</v>
          </cell>
          <cell r="D1053" t="str">
            <v>Sumatera</v>
          </cell>
        </row>
        <row r="1054">
          <cell r="B1054" t="str">
            <v>PT PERTAMINA EP</v>
          </cell>
          <cell r="C1054" t="str">
            <v>Sumatera Selatan</v>
          </cell>
          <cell r="D1054" t="str">
            <v>Sumatera</v>
          </cell>
        </row>
        <row r="1055">
          <cell r="B1055" t="str">
            <v>PT PERTAMINA EP</v>
          </cell>
          <cell r="C1055" t="str">
            <v>Kalimantan Timur</v>
          </cell>
          <cell r="D1055" t="str">
            <v>Kalimantan</v>
          </cell>
        </row>
        <row r="1056">
          <cell r="B1056" t="str">
            <v>PT PERTAMINA EP</v>
          </cell>
          <cell r="C1056" t="str">
            <v>Kalimantan Timur</v>
          </cell>
          <cell r="D1056" t="str">
            <v>Kalimantan</v>
          </cell>
        </row>
        <row r="1057">
          <cell r="B1057" t="str">
            <v>PT PERTAMINA EP</v>
          </cell>
          <cell r="C1057" t="str">
            <v>Kalimantan Timur</v>
          </cell>
          <cell r="D1057" t="str">
            <v>Kalimantan</v>
          </cell>
        </row>
        <row r="1058">
          <cell r="B1058" t="str">
            <v>PT PERTAMINA EP</v>
          </cell>
          <cell r="C1058" t="str">
            <v>Kalimantan Timur</v>
          </cell>
          <cell r="D1058" t="str">
            <v>Kalimantan</v>
          </cell>
        </row>
        <row r="1059">
          <cell r="B1059" t="str">
            <v>PT PERTAMINA EP</v>
          </cell>
          <cell r="C1059" t="str">
            <v>Kalimantan Timur</v>
          </cell>
          <cell r="D1059" t="str">
            <v>Kalimantan</v>
          </cell>
        </row>
        <row r="1060">
          <cell r="B1060" t="str">
            <v>PT PERTAMINA EP</v>
          </cell>
          <cell r="C1060" t="str">
            <v>Kalimantan Timur</v>
          </cell>
          <cell r="D1060" t="str">
            <v>Kalimantan</v>
          </cell>
        </row>
        <row r="1061">
          <cell r="B1061" t="str">
            <v>PT PERTAMINA EP</v>
          </cell>
          <cell r="C1061" t="str">
            <v>Kalimantan Timur</v>
          </cell>
          <cell r="D1061" t="str">
            <v>Kalimantan</v>
          </cell>
        </row>
        <row r="1062">
          <cell r="B1062" t="str">
            <v>PT PERTAMINA EP</v>
          </cell>
          <cell r="C1062" t="str">
            <v>Kalimantan Timur</v>
          </cell>
          <cell r="D1062" t="str">
            <v>Kalimantan</v>
          </cell>
        </row>
        <row r="1063">
          <cell r="B1063" t="str">
            <v>PT PERTAMINA EP</v>
          </cell>
          <cell r="C1063" t="str">
            <v>Kalimantan Timur</v>
          </cell>
          <cell r="D1063" t="str">
            <v>Kalimantan</v>
          </cell>
        </row>
        <row r="1064">
          <cell r="B1064" t="str">
            <v>PT PERTAMINA EP</v>
          </cell>
          <cell r="C1064" t="str">
            <v>Jawa Barat</v>
          </cell>
          <cell r="D1064" t="str">
            <v>Jawa</v>
          </cell>
        </row>
        <row r="1065">
          <cell r="B1065" t="str">
            <v>PT PERTAMINA EP</v>
          </cell>
          <cell r="C1065" t="str">
            <v>Jawa Barat</v>
          </cell>
          <cell r="D1065" t="str">
            <v>Jawa</v>
          </cell>
        </row>
        <row r="1066">
          <cell r="B1066" t="str">
            <v>PT PERTAMINA EP</v>
          </cell>
          <cell r="C1066" t="str">
            <v>Jawa Barat</v>
          </cell>
          <cell r="D1066" t="str">
            <v>Jawa</v>
          </cell>
        </row>
        <row r="1067">
          <cell r="B1067" t="str">
            <v>PT PERTAMINA EP</v>
          </cell>
          <cell r="C1067" t="str">
            <v>Jawa Barat</v>
          </cell>
          <cell r="D1067" t="str">
            <v>Jawa</v>
          </cell>
        </row>
        <row r="1068">
          <cell r="B1068" t="str">
            <v>PT PERTAMINA EP</v>
          </cell>
          <cell r="C1068" t="str">
            <v>Jawa Barat</v>
          </cell>
          <cell r="D1068" t="str">
            <v>Jawa</v>
          </cell>
        </row>
        <row r="1069">
          <cell r="B1069" t="str">
            <v>PT PERTAMINA EP</v>
          </cell>
          <cell r="C1069" t="str">
            <v>Jawa Barat</v>
          </cell>
          <cell r="D1069" t="str">
            <v>Jawa</v>
          </cell>
        </row>
        <row r="1070">
          <cell r="B1070" t="str">
            <v>PT PERTAMINA EP</v>
          </cell>
          <cell r="C1070" t="str">
            <v>Jawa Barat</v>
          </cell>
          <cell r="D1070" t="str">
            <v>Jawa</v>
          </cell>
        </row>
        <row r="1071">
          <cell r="B1071" t="str">
            <v>PT PERTAMINA EP</v>
          </cell>
          <cell r="C1071" t="str">
            <v>Jawa Barat</v>
          </cell>
          <cell r="D1071" t="str">
            <v>Jawa</v>
          </cell>
        </row>
        <row r="1072">
          <cell r="B1072" t="str">
            <v>PT PERTAMINA EP</v>
          </cell>
          <cell r="C1072" t="str">
            <v>Jawa Barat</v>
          </cell>
          <cell r="D1072" t="str">
            <v>Jawa</v>
          </cell>
        </row>
        <row r="1073">
          <cell r="B1073" t="str">
            <v>PT PERTAMINA EP</v>
          </cell>
          <cell r="C1073" t="str">
            <v>Jawa Barat</v>
          </cell>
          <cell r="D1073" t="str">
            <v>Jawa</v>
          </cell>
        </row>
        <row r="1074">
          <cell r="B1074" t="str">
            <v>PT PERTAMINA EP</v>
          </cell>
          <cell r="C1074" t="str">
            <v>Jawa Barat</v>
          </cell>
          <cell r="D1074" t="str">
            <v>Jawa</v>
          </cell>
        </row>
        <row r="1075">
          <cell r="B1075" t="str">
            <v>PT PERTAMINA EP</v>
          </cell>
          <cell r="C1075" t="str">
            <v>Jawa Barat</v>
          </cell>
          <cell r="D1075" t="str">
            <v>Jawa</v>
          </cell>
        </row>
        <row r="1076">
          <cell r="B1076" t="str">
            <v>PT PERTAMINA EP</v>
          </cell>
          <cell r="C1076" t="str">
            <v>Jawa Barat</v>
          </cell>
          <cell r="D1076" t="str">
            <v>Jawa</v>
          </cell>
        </row>
        <row r="1077">
          <cell r="B1077" t="str">
            <v>PT PERTAMINA EP</v>
          </cell>
          <cell r="C1077" t="str">
            <v>Jawa Barat</v>
          </cell>
          <cell r="D1077" t="str">
            <v>Jawa</v>
          </cell>
        </row>
        <row r="1078">
          <cell r="B1078" t="str">
            <v>PT PERTAMINA EP</v>
          </cell>
          <cell r="C1078" t="str">
            <v>Jawa Barat</v>
          </cell>
          <cell r="D1078" t="str">
            <v>Jawa</v>
          </cell>
        </row>
        <row r="1079">
          <cell r="B1079" t="str">
            <v>PT PERTAMINA EP</v>
          </cell>
          <cell r="C1079" t="str">
            <v>Jawa Barat</v>
          </cell>
          <cell r="D1079" t="str">
            <v>Jawa</v>
          </cell>
        </row>
        <row r="1080">
          <cell r="B1080" t="str">
            <v>PT PERTAMINA EP</v>
          </cell>
          <cell r="C1080" t="str">
            <v>Jawa Barat</v>
          </cell>
          <cell r="D1080" t="str">
            <v>Jawa</v>
          </cell>
        </row>
        <row r="1081">
          <cell r="B1081" t="str">
            <v>PT PERTAMINA EP</v>
          </cell>
          <cell r="C1081" t="str">
            <v>Jawa Barat</v>
          </cell>
          <cell r="D1081" t="str">
            <v>Jawa</v>
          </cell>
        </row>
        <row r="1082">
          <cell r="B1082" t="str">
            <v>EMP MALACCA STRAIT S.A.</v>
          </cell>
          <cell r="C1082" t="str">
            <v>Selat Malaka</v>
          </cell>
          <cell r="D1082" t="str">
            <v>Sumatera</v>
          </cell>
        </row>
        <row r="1083">
          <cell r="B1083" t="str">
            <v>EMP MALACCA STRAIT S.A.</v>
          </cell>
          <cell r="C1083" t="str">
            <v>Selat Malaka</v>
          </cell>
          <cell r="D1083" t="str">
            <v>Sumatera</v>
          </cell>
        </row>
        <row r="1084">
          <cell r="B1084" t="str">
            <v>EMP MALACCA STRAIT S.A.</v>
          </cell>
          <cell r="C1084" t="str">
            <v>Selat Malaka</v>
          </cell>
          <cell r="D1084" t="str">
            <v>Sumatera</v>
          </cell>
        </row>
        <row r="1085">
          <cell r="B1085" t="str">
            <v>PT PERTAMINA EP</v>
          </cell>
          <cell r="C1085" t="str">
            <v>Jawa Barat</v>
          </cell>
          <cell r="D1085" t="str">
            <v>Jawa</v>
          </cell>
        </row>
        <row r="1086">
          <cell r="B1086" t="str">
            <v>PT PERTAMINA EP</v>
          </cell>
          <cell r="C1086" t="str">
            <v>Jawa Barat</v>
          </cell>
          <cell r="D1086" t="str">
            <v>Jawa</v>
          </cell>
        </row>
        <row r="1087">
          <cell r="B1087" t="str">
            <v>PT PERTAMINA EP</v>
          </cell>
          <cell r="C1087" t="str">
            <v>Jawa Barat</v>
          </cell>
          <cell r="D1087" t="str">
            <v>Jawa</v>
          </cell>
        </row>
        <row r="1088">
          <cell r="B1088" t="str">
            <v>PT PERTAMINA EP</v>
          </cell>
          <cell r="C1088" t="str">
            <v>Jawa Barat</v>
          </cell>
          <cell r="D1088" t="str">
            <v>Jawa</v>
          </cell>
        </row>
        <row r="1089">
          <cell r="B1089" t="str">
            <v>PT PERTAMINA EP</v>
          </cell>
          <cell r="C1089" t="str">
            <v>Jawa Barat</v>
          </cell>
          <cell r="D1089" t="str">
            <v>Jawa</v>
          </cell>
        </row>
        <row r="1090">
          <cell r="B1090" t="str">
            <v>PT PERTAMINA EP</v>
          </cell>
          <cell r="C1090" t="str">
            <v>Jawa Barat</v>
          </cell>
          <cell r="D1090" t="str">
            <v>Jawa</v>
          </cell>
        </row>
        <row r="1091">
          <cell r="B1091" t="str">
            <v>PT MEDCO E&amp;P RIMAU</v>
          </cell>
          <cell r="C1091" t="str">
            <v>Sumatera Selatan</v>
          </cell>
          <cell r="D1091" t="str">
            <v>Sumatera</v>
          </cell>
        </row>
        <row r="1092">
          <cell r="B1092" t="str">
            <v>PT MEDCO E&amp;P RIMAU</v>
          </cell>
          <cell r="C1092" t="str">
            <v>Sumatera Selatan</v>
          </cell>
          <cell r="D1092" t="str">
            <v>Sumatera</v>
          </cell>
        </row>
        <row r="1093">
          <cell r="B1093" t="str">
            <v>PT MEDCO E&amp;P RIMAU</v>
          </cell>
          <cell r="C1093" t="str">
            <v>Sumatera Selatan</v>
          </cell>
          <cell r="D1093" t="str">
            <v>Sumatera</v>
          </cell>
        </row>
        <row r="1094">
          <cell r="B1094" t="str">
            <v>PREMIER OIL NATUNA SEA B.V.</v>
          </cell>
          <cell r="C1094" t="str">
            <v>Laut Natuna</v>
          </cell>
          <cell r="D1094" t="str">
            <v>Sumatera</v>
          </cell>
        </row>
        <row r="1095">
          <cell r="B1095" t="str">
            <v>PREMIER OIL NATUNA SEA B.V.</v>
          </cell>
          <cell r="C1095" t="str">
            <v>Laut Natuna</v>
          </cell>
          <cell r="D1095" t="str">
            <v>Sumatera</v>
          </cell>
        </row>
        <row r="1096">
          <cell r="B1096" t="str">
            <v>PREMIER OIL NATUNA SEA B.V.</v>
          </cell>
          <cell r="C1096" t="str">
            <v>Laut Natuna</v>
          </cell>
          <cell r="D1096" t="str">
            <v>Sumatera</v>
          </cell>
        </row>
        <row r="1097">
          <cell r="B1097" t="str">
            <v>PT PERTAMINA EP</v>
          </cell>
          <cell r="C1097" t="str">
            <v>Sumatera Selatan</v>
          </cell>
          <cell r="D1097" t="str">
            <v>Sumatera</v>
          </cell>
        </row>
        <row r="1098">
          <cell r="B1098" t="str">
            <v>PT PERTAMINA EP</v>
          </cell>
          <cell r="C1098" t="str">
            <v>Sumatera Selatan</v>
          </cell>
          <cell r="D1098" t="str">
            <v>Sumatera</v>
          </cell>
        </row>
        <row r="1099">
          <cell r="B1099" t="str">
            <v>PT PERTAMINA EP</v>
          </cell>
          <cell r="C1099" t="str">
            <v>Sumatera Selatan</v>
          </cell>
          <cell r="D1099" t="str">
            <v>Sumatera</v>
          </cell>
        </row>
        <row r="1100">
          <cell r="B1100" t="str">
            <v>PREMIER OIL NATUNA SEA B.V.</v>
          </cell>
          <cell r="C1100" t="str">
            <v>Laut Natuna</v>
          </cell>
          <cell r="D1100" t="str">
            <v>Sumatera</v>
          </cell>
        </row>
        <row r="1101">
          <cell r="B1101" t="str">
            <v>PT PERTAMINA HULU ROKAN</v>
          </cell>
          <cell r="C1101" t="str">
            <v>Riau</v>
          </cell>
          <cell r="D1101" t="str">
            <v>Sumatera</v>
          </cell>
        </row>
        <row r="1102">
          <cell r="B1102" t="str">
            <v>PT PERTAMINA HULU ROKAN</v>
          </cell>
          <cell r="C1102" t="str">
            <v>Riau</v>
          </cell>
          <cell r="D1102" t="str">
            <v>Sumatera</v>
          </cell>
        </row>
        <row r="1103">
          <cell r="B1103" t="str">
            <v>PT PERTAMINA HULU ROKAN</v>
          </cell>
          <cell r="C1103" t="str">
            <v>Riau</v>
          </cell>
          <cell r="D1103" t="str">
            <v>Sumatera</v>
          </cell>
        </row>
        <row r="1104">
          <cell r="B1104" t="str">
            <v>PT PERTAMINA HULU ROKAN</v>
          </cell>
          <cell r="C1104" t="str">
            <v>Riau</v>
          </cell>
          <cell r="D1104" t="str">
            <v>Sumatera</v>
          </cell>
        </row>
        <row r="1105">
          <cell r="B1105" t="str">
            <v>PT PERTAMINA HULU ROKAN</v>
          </cell>
          <cell r="C1105" t="str">
            <v>Riau</v>
          </cell>
          <cell r="D1105" t="str">
            <v>Sumatera</v>
          </cell>
        </row>
        <row r="1106">
          <cell r="B1106" t="str">
            <v>PT PERTAMINA HULU ROKAN</v>
          </cell>
          <cell r="C1106" t="str">
            <v>Riau</v>
          </cell>
          <cell r="D1106" t="str">
            <v>Sumatera</v>
          </cell>
        </row>
        <row r="1107">
          <cell r="B1107" t="str">
            <v>PT PERTAMINA HULU ENERGI OSES</v>
          </cell>
          <cell r="C1107" t="str">
            <v>Laut Jawa</v>
          </cell>
          <cell r="D1107" t="str">
            <v>Jawa</v>
          </cell>
        </row>
        <row r="1108">
          <cell r="B1108" t="str">
            <v>PT PERTAMINA HULU ENERGI OSES</v>
          </cell>
          <cell r="C1108" t="str">
            <v>Laut Jawa</v>
          </cell>
          <cell r="D1108" t="str">
            <v>Jawa</v>
          </cell>
        </row>
        <row r="1109">
          <cell r="B1109" t="str">
            <v>PT PERTAMINA HULU ENERGI OSES</v>
          </cell>
          <cell r="C1109" t="str">
            <v>Laut Jawa</v>
          </cell>
          <cell r="D1109" t="str">
            <v>Jawa</v>
          </cell>
        </row>
        <row r="1110">
          <cell r="B1110" t="str">
            <v>PT PERTAMINA EP</v>
          </cell>
          <cell r="C1110" t="str">
            <v>Sumatera Selatan</v>
          </cell>
          <cell r="D1110" t="str">
            <v>Sumatera</v>
          </cell>
        </row>
        <row r="1111">
          <cell r="B1111" t="str">
            <v>PT PERTAMINA EP</v>
          </cell>
          <cell r="C1111" t="str">
            <v>Sumatera Selatan</v>
          </cell>
          <cell r="D1111" t="str">
            <v>Sumatera</v>
          </cell>
        </row>
        <row r="1112">
          <cell r="B1112" t="str">
            <v>PT PERTAMINA EP</v>
          </cell>
          <cell r="C1112" t="str">
            <v>Sumatera Selatan</v>
          </cell>
          <cell r="D1112" t="str">
            <v>Sumatera</v>
          </cell>
        </row>
        <row r="1113">
          <cell r="B1113" t="str">
            <v>PT PERTAMINA EP</v>
          </cell>
          <cell r="C1113" t="str">
            <v>Sumatera Selatan</v>
          </cell>
          <cell r="D1113" t="str">
            <v>Sumatera</v>
          </cell>
        </row>
        <row r="1114">
          <cell r="B1114" t="str">
            <v>PT PERTAMINA EP</v>
          </cell>
          <cell r="C1114" t="str">
            <v>Sumatera Selatan</v>
          </cell>
          <cell r="D1114" t="str">
            <v>Sumatera</v>
          </cell>
        </row>
        <row r="1115">
          <cell r="B1115" t="str">
            <v>PT PERTAMINA EP</v>
          </cell>
          <cell r="C1115" t="str">
            <v>Sumatera Selatan</v>
          </cell>
          <cell r="D1115" t="str">
            <v>Sumatera</v>
          </cell>
        </row>
        <row r="1116">
          <cell r="B1116" t="str">
            <v>PT PERTAMINA EP</v>
          </cell>
          <cell r="C1116" t="str">
            <v>Sumatera Selatan</v>
          </cell>
          <cell r="D1116" t="str">
            <v>Sumatera</v>
          </cell>
        </row>
        <row r="1117">
          <cell r="B1117" t="str">
            <v>PT PERTAMINA EP</v>
          </cell>
          <cell r="C1117" t="str">
            <v>Sumatera Selatan</v>
          </cell>
          <cell r="D1117" t="str">
            <v>Sumatera</v>
          </cell>
        </row>
        <row r="1118">
          <cell r="B1118" t="str">
            <v>PT PERTAMINA EP</v>
          </cell>
          <cell r="C1118" t="str">
            <v>Sumatera Selatan</v>
          </cell>
          <cell r="D1118" t="str">
            <v>Sumatera</v>
          </cell>
        </row>
        <row r="1119">
          <cell r="B1119" t="str">
            <v>PT PERTAMINA EP</v>
          </cell>
          <cell r="C1119" t="str">
            <v>Sumatera Selatan</v>
          </cell>
          <cell r="D1119" t="str">
            <v>Sumatera</v>
          </cell>
        </row>
        <row r="1120">
          <cell r="B1120" t="str">
            <v>PT PERTAMINA EP</v>
          </cell>
          <cell r="C1120" t="str">
            <v>Sumatera Selatan</v>
          </cell>
          <cell r="D1120" t="str">
            <v>Sumatera</v>
          </cell>
        </row>
        <row r="1121">
          <cell r="B1121" t="str">
            <v>PT PERTAMINA EP</v>
          </cell>
          <cell r="C1121" t="str">
            <v>Sumatera Selatan</v>
          </cell>
          <cell r="D1121" t="str">
            <v>Sumatera</v>
          </cell>
        </row>
        <row r="1122">
          <cell r="B1122" t="str">
            <v>PT PERTAMINA EP</v>
          </cell>
          <cell r="C1122" t="str">
            <v>Sumatera Selatan</v>
          </cell>
          <cell r="D1122" t="str">
            <v>Sumatera</v>
          </cell>
        </row>
        <row r="1123">
          <cell r="B1123" t="str">
            <v>PT PERTAMINA EP</v>
          </cell>
          <cell r="C1123" t="str">
            <v>Sumatera Selatan</v>
          </cell>
          <cell r="D1123" t="str">
            <v>Sumatera</v>
          </cell>
        </row>
        <row r="1124">
          <cell r="B1124" t="str">
            <v>PT PERTAMINA EP</v>
          </cell>
          <cell r="C1124" t="str">
            <v>Jawa Barat</v>
          </cell>
          <cell r="D1124" t="str">
            <v>Jawa</v>
          </cell>
        </row>
        <row r="1125">
          <cell r="B1125" t="str">
            <v>PT PERTAMINA EP</v>
          </cell>
          <cell r="C1125" t="str">
            <v>Jawa Barat</v>
          </cell>
          <cell r="D1125" t="str">
            <v>Jawa</v>
          </cell>
        </row>
        <row r="1126">
          <cell r="B1126" t="str">
            <v>PT PERTAMINA EP</v>
          </cell>
          <cell r="C1126" t="str">
            <v>Sumatera Selatan</v>
          </cell>
          <cell r="D1126" t="str">
            <v>Sumatera</v>
          </cell>
        </row>
        <row r="1127">
          <cell r="B1127" t="str">
            <v>PT PERTAMINA EP</v>
          </cell>
          <cell r="C1127" t="str">
            <v>Sumatera Selatan</v>
          </cell>
          <cell r="D1127" t="str">
            <v>Sumatera</v>
          </cell>
        </row>
        <row r="1128">
          <cell r="B1128" t="str">
            <v>PT PERTAMINA EP</v>
          </cell>
          <cell r="C1128" t="str">
            <v>Sumatera Selatan</v>
          </cell>
          <cell r="D1128" t="str">
            <v>Sumatera</v>
          </cell>
        </row>
        <row r="1129">
          <cell r="B1129" t="str">
            <v>PT PERTAMINA EP</v>
          </cell>
          <cell r="C1129" t="str">
            <v>Jawa Barat</v>
          </cell>
          <cell r="D1129" t="str">
            <v>Jawa</v>
          </cell>
        </row>
        <row r="1130">
          <cell r="B1130" t="str">
            <v>PT PERTAMINA EP</v>
          </cell>
          <cell r="C1130" t="str">
            <v>Jawa Barat</v>
          </cell>
          <cell r="D1130" t="str">
            <v>Jawa</v>
          </cell>
        </row>
        <row r="1131">
          <cell r="B1131" t="str">
            <v>PT PERTAMINA EP</v>
          </cell>
          <cell r="C1131" t="str">
            <v>Jawa Barat</v>
          </cell>
          <cell r="D1131" t="str">
            <v>Jawa</v>
          </cell>
        </row>
        <row r="1132">
          <cell r="B1132" t="str">
            <v>PT PERTAMINA EP</v>
          </cell>
          <cell r="C1132" t="str">
            <v>Jawa Barat</v>
          </cell>
          <cell r="D1132" t="str">
            <v>Jawa</v>
          </cell>
        </row>
        <row r="1133">
          <cell r="B1133" t="str">
            <v>PT PERTAMINA EP</v>
          </cell>
          <cell r="C1133" t="str">
            <v>Jawa Barat</v>
          </cell>
          <cell r="D1133" t="str">
            <v>Jawa</v>
          </cell>
        </row>
        <row r="1134">
          <cell r="B1134" t="str">
            <v>PT PERTAMINA EP</v>
          </cell>
          <cell r="C1134" t="str">
            <v>Jawa Barat</v>
          </cell>
          <cell r="D1134" t="str">
            <v>Jawa</v>
          </cell>
        </row>
        <row r="1135">
          <cell r="B1135" t="str">
            <v>PT PERTAMINA EP</v>
          </cell>
          <cell r="C1135" t="str">
            <v>Jawa Barat</v>
          </cell>
          <cell r="D1135" t="str">
            <v>Jawa</v>
          </cell>
        </row>
        <row r="1136">
          <cell r="B1136" t="str">
            <v>PT PERTAMINA EP</v>
          </cell>
          <cell r="C1136" t="str">
            <v>Jawa Barat</v>
          </cell>
          <cell r="D1136" t="str">
            <v>Jawa</v>
          </cell>
        </row>
        <row r="1137">
          <cell r="B1137" t="str">
            <v>PT PERTAMINA EP</v>
          </cell>
          <cell r="C1137" t="str">
            <v>Jawa Barat</v>
          </cell>
          <cell r="D1137" t="str">
            <v>Jawa</v>
          </cell>
        </row>
        <row r="1138">
          <cell r="B1138" t="str">
            <v>PT PERTAMINA EP</v>
          </cell>
          <cell r="C1138" t="str">
            <v>Jawa Barat</v>
          </cell>
          <cell r="D1138" t="str">
            <v>Jawa</v>
          </cell>
        </row>
        <row r="1139">
          <cell r="B1139" t="str">
            <v>PT PERTAMINA EP</v>
          </cell>
          <cell r="C1139" t="str">
            <v>Jawa Barat</v>
          </cell>
          <cell r="D1139" t="str">
            <v>Jawa</v>
          </cell>
        </row>
        <row r="1140">
          <cell r="B1140" t="str">
            <v>PT PERTAMINA EP</v>
          </cell>
          <cell r="C1140" t="str">
            <v>Jawa Barat</v>
          </cell>
          <cell r="D1140" t="str">
            <v>Jawa</v>
          </cell>
        </row>
        <row r="1141">
          <cell r="B1141" t="str">
            <v>PT PERTAMINA EP</v>
          </cell>
          <cell r="C1141" t="str">
            <v>Sumatera Selatan</v>
          </cell>
          <cell r="D1141" t="str">
            <v>Sumatera</v>
          </cell>
        </row>
        <row r="1142">
          <cell r="B1142" t="str">
            <v>PT PERTAMINA HULU ENERGI OSES</v>
          </cell>
          <cell r="C1142" t="str">
            <v>Laut Jawa</v>
          </cell>
          <cell r="D1142" t="str">
            <v>Jawa</v>
          </cell>
        </row>
        <row r="1143">
          <cell r="B1143" t="str">
            <v>PT PERTAMINA HULU ENERGI OSES</v>
          </cell>
          <cell r="C1143" t="str">
            <v>Laut Jawa</v>
          </cell>
          <cell r="D1143" t="str">
            <v>Jawa</v>
          </cell>
        </row>
        <row r="1144">
          <cell r="B1144" t="str">
            <v>PT PERTAMINA HULU ENERGI OSES</v>
          </cell>
          <cell r="C1144" t="str">
            <v>Laut Jawa</v>
          </cell>
          <cell r="D1144" t="str">
            <v>Jawa</v>
          </cell>
        </row>
        <row r="1145">
          <cell r="B1145" t="str">
            <v>PT PERTAMINA EP</v>
          </cell>
          <cell r="C1145" t="str">
            <v>Sumatera Selatan</v>
          </cell>
          <cell r="D1145" t="str">
            <v>Sumatera</v>
          </cell>
        </row>
        <row r="1146">
          <cell r="B1146" t="str">
            <v>PT PERTAMINA EP</v>
          </cell>
          <cell r="C1146" t="str">
            <v>Sumatera Selatan</v>
          </cell>
          <cell r="D1146" t="str">
            <v>Sumatera</v>
          </cell>
        </row>
        <row r="1147">
          <cell r="B1147" t="str">
            <v>PT PERTAMINA EP</v>
          </cell>
          <cell r="C1147" t="str">
            <v>Sumatera Selatan</v>
          </cell>
          <cell r="D1147" t="str">
            <v>Sumatera</v>
          </cell>
        </row>
        <row r="1148">
          <cell r="B1148" t="str">
            <v>PT PERTAMINA EP</v>
          </cell>
          <cell r="C1148" t="str">
            <v>Sumatera Selatan</v>
          </cell>
          <cell r="D1148" t="str">
            <v>Sumatera</v>
          </cell>
        </row>
        <row r="1149">
          <cell r="B1149" t="str">
            <v>PT PERTAMINA EP</v>
          </cell>
          <cell r="C1149" t="str">
            <v>Sumatera Selatan</v>
          </cell>
          <cell r="D1149" t="str">
            <v>Sumatera</v>
          </cell>
        </row>
        <row r="1150">
          <cell r="B1150" t="str">
            <v>PT PERTAMINA EP</v>
          </cell>
          <cell r="C1150" t="str">
            <v>Sumatera Selatan</v>
          </cell>
          <cell r="D1150" t="str">
            <v>Sumatera</v>
          </cell>
        </row>
        <row r="1151">
          <cell r="B1151" t="str">
            <v>PT PERTAMINA EP</v>
          </cell>
          <cell r="C1151" t="str">
            <v>Sumatera Selatan</v>
          </cell>
          <cell r="D1151" t="str">
            <v>Sumatera</v>
          </cell>
        </row>
        <row r="1152">
          <cell r="B1152" t="str">
            <v>PT PERTAMINA EP</v>
          </cell>
          <cell r="C1152" t="str">
            <v>Sumatera Selatan</v>
          </cell>
          <cell r="D1152" t="str">
            <v>Sumatera</v>
          </cell>
        </row>
        <row r="1153">
          <cell r="B1153" t="str">
            <v>PT PERTAMINA EP</v>
          </cell>
          <cell r="C1153" t="str">
            <v>Kalimantan Timur</v>
          </cell>
          <cell r="D1153" t="str">
            <v>Kalimantan</v>
          </cell>
        </row>
        <row r="1154">
          <cell r="B1154" t="str">
            <v>PT PERTAMINA EP</v>
          </cell>
          <cell r="C1154" t="str">
            <v>Kalimantan Timur</v>
          </cell>
          <cell r="D1154" t="str">
            <v>Kalimantan</v>
          </cell>
        </row>
        <row r="1155">
          <cell r="B1155" t="str">
            <v>PT PERTAMINA EP</v>
          </cell>
          <cell r="C1155" t="str">
            <v>Kalimantan Timur</v>
          </cell>
          <cell r="D1155" t="str">
            <v>Kalimantan</v>
          </cell>
        </row>
        <row r="1156">
          <cell r="B1156" t="str">
            <v>PT PERTAMINA EP</v>
          </cell>
          <cell r="C1156" t="str">
            <v>Kalimantan Timur</v>
          </cell>
          <cell r="D1156" t="str">
            <v>Kalimantan</v>
          </cell>
        </row>
        <row r="1157">
          <cell r="B1157" t="str">
            <v>PT PERTAMINA EP</v>
          </cell>
          <cell r="C1157" t="str">
            <v>Kalimantan Timur</v>
          </cell>
          <cell r="D1157" t="str">
            <v>Kalimantan</v>
          </cell>
        </row>
        <row r="1158">
          <cell r="B1158" t="str">
            <v>PT PERTAMINA EP</v>
          </cell>
          <cell r="C1158" t="str">
            <v>Kalimantan Timur</v>
          </cell>
          <cell r="D1158" t="str">
            <v>Kalimantan</v>
          </cell>
        </row>
        <row r="1159">
          <cell r="B1159" t="str">
            <v>PT PERTAMINA EP</v>
          </cell>
          <cell r="C1159" t="str">
            <v>Kalimantan Tengah</v>
          </cell>
          <cell r="D1159" t="str">
            <v>Kalimantan</v>
          </cell>
        </row>
        <row r="1160">
          <cell r="B1160" t="str">
            <v>PT PERTAMINA EP</v>
          </cell>
          <cell r="C1160" t="str">
            <v>Kalimantan Tengah</v>
          </cell>
          <cell r="D1160" t="str">
            <v>Kalimantan</v>
          </cell>
        </row>
        <row r="1161">
          <cell r="B1161" t="str">
            <v>PT PERTAMINA EP</v>
          </cell>
          <cell r="C1161" t="str">
            <v>Kalimantan Tengah</v>
          </cell>
          <cell r="D1161" t="str">
            <v>Kalimantan</v>
          </cell>
        </row>
        <row r="1162">
          <cell r="B1162" t="str">
            <v>PT PERTAMINA EP</v>
          </cell>
          <cell r="C1162" t="str">
            <v>Kalimantan Tengah</v>
          </cell>
          <cell r="D1162" t="str">
            <v>Kalimantan</v>
          </cell>
        </row>
        <row r="1163">
          <cell r="B1163" t="str">
            <v>PT PERTAMINA EP</v>
          </cell>
          <cell r="C1163" t="str">
            <v>Kalimantan Tengah</v>
          </cell>
          <cell r="D1163" t="str">
            <v>Kalimantan</v>
          </cell>
        </row>
        <row r="1164">
          <cell r="B1164" t="str">
            <v>PT PERTAMINA EP</v>
          </cell>
          <cell r="C1164" t="str">
            <v>Kalimantan Tengah</v>
          </cell>
          <cell r="D1164" t="str">
            <v>Kalimantan</v>
          </cell>
        </row>
        <row r="1165">
          <cell r="B1165" t="str">
            <v>PT PERTAMINA EP</v>
          </cell>
          <cell r="C1165" t="str">
            <v>Sumatera Selatan</v>
          </cell>
          <cell r="D1165" t="str">
            <v>Sumatera</v>
          </cell>
        </row>
        <row r="1166">
          <cell r="B1166" t="str">
            <v>PT PERTAMINA EP</v>
          </cell>
          <cell r="C1166" t="str">
            <v>Sumatera Selatan</v>
          </cell>
          <cell r="D1166" t="str">
            <v>Sumatera</v>
          </cell>
        </row>
        <row r="1167">
          <cell r="B1167" t="str">
            <v>PT PERTAMINA EP</v>
          </cell>
          <cell r="C1167" t="str">
            <v>Sumatera Selatan</v>
          </cell>
          <cell r="D1167" t="str">
            <v>Sumatera</v>
          </cell>
        </row>
        <row r="1168">
          <cell r="B1168" t="str">
            <v>PT PERTAMINA EP</v>
          </cell>
          <cell r="C1168" t="str">
            <v>Jawa Barat</v>
          </cell>
          <cell r="D1168" t="str">
            <v>Jawa</v>
          </cell>
        </row>
        <row r="1169">
          <cell r="B1169" t="str">
            <v>PT PERTAMINA EP</v>
          </cell>
          <cell r="C1169" t="str">
            <v>Jawa Barat</v>
          </cell>
          <cell r="D1169" t="str">
            <v>Jawa</v>
          </cell>
        </row>
        <row r="1170">
          <cell r="B1170" t="str">
            <v>PT PERTAMINA EP</v>
          </cell>
          <cell r="C1170" t="str">
            <v>Jawa Barat</v>
          </cell>
          <cell r="D1170" t="str">
            <v>Jawa</v>
          </cell>
        </row>
        <row r="1171">
          <cell r="B1171" t="str">
            <v>PT PERTAMINA EP</v>
          </cell>
          <cell r="C1171" t="str">
            <v>No Data</v>
          </cell>
        </row>
        <row r="1172">
          <cell r="B1172" t="str">
            <v>PT PERTAMINA EP</v>
          </cell>
          <cell r="C1172" t="str">
            <v>No Data</v>
          </cell>
        </row>
        <row r="1173">
          <cell r="B1173" t="str">
            <v>PT PERTAMINA EP</v>
          </cell>
          <cell r="C1173" t="str">
            <v>No Data</v>
          </cell>
        </row>
        <row r="1174">
          <cell r="B1174" t="str">
            <v>PT PERTAMINA EP</v>
          </cell>
          <cell r="C1174" t="str">
            <v>Jawa Barat</v>
          </cell>
          <cell r="D1174" t="str">
            <v>Jawa</v>
          </cell>
        </row>
        <row r="1175">
          <cell r="B1175" t="str">
            <v>PT PERTAMINA EP</v>
          </cell>
          <cell r="C1175" t="str">
            <v>Jawa Barat</v>
          </cell>
          <cell r="D1175" t="str">
            <v>Jawa</v>
          </cell>
        </row>
        <row r="1176">
          <cell r="B1176" t="str">
            <v>PT PERTAMINA EP</v>
          </cell>
          <cell r="C1176" t="str">
            <v>Jawa Barat</v>
          </cell>
          <cell r="D1176" t="str">
            <v>Jawa</v>
          </cell>
        </row>
        <row r="1177">
          <cell r="B1177" t="str">
            <v>PT PERTAMINA EP</v>
          </cell>
          <cell r="C1177" t="str">
            <v>Jawa Barat</v>
          </cell>
          <cell r="D1177" t="str">
            <v>Jawa</v>
          </cell>
        </row>
        <row r="1178">
          <cell r="B1178" t="str">
            <v>PT PERTAMINA EP</v>
          </cell>
          <cell r="C1178" t="str">
            <v>Jawa Barat</v>
          </cell>
          <cell r="D1178" t="str">
            <v>Jawa</v>
          </cell>
        </row>
        <row r="1179">
          <cell r="B1179" t="str">
            <v>PT PERTAMINA EP</v>
          </cell>
          <cell r="C1179" t="str">
            <v>Jawa Barat</v>
          </cell>
          <cell r="D1179" t="str">
            <v>Jawa</v>
          </cell>
        </row>
        <row r="1180">
          <cell r="B1180" t="str">
            <v>PT PERTAMINA EP</v>
          </cell>
          <cell r="C1180" t="str">
            <v>Jawa Barat</v>
          </cell>
          <cell r="D1180" t="str">
            <v>Jawa</v>
          </cell>
        </row>
        <row r="1181">
          <cell r="B1181" t="str">
            <v>PT PERTAMINA EP</v>
          </cell>
          <cell r="C1181" t="str">
            <v>Jawa Barat</v>
          </cell>
          <cell r="D1181" t="str">
            <v>Jawa</v>
          </cell>
        </row>
        <row r="1182">
          <cell r="B1182" t="str">
            <v>PT PERTAMINA EP</v>
          </cell>
          <cell r="C1182" t="str">
            <v>Jawa Barat</v>
          </cell>
          <cell r="D1182" t="str">
            <v>Jawa</v>
          </cell>
        </row>
        <row r="1183">
          <cell r="B1183" t="str">
            <v>PT PERTAMINA EP</v>
          </cell>
          <cell r="C1183" t="str">
            <v>Jawa Barat</v>
          </cell>
          <cell r="D1183" t="str">
            <v>Jawa</v>
          </cell>
        </row>
        <row r="1184">
          <cell r="B1184" t="str">
            <v>PT PERTAMINA EP</v>
          </cell>
          <cell r="C1184" t="str">
            <v>Jawa Barat</v>
          </cell>
          <cell r="D1184" t="str">
            <v>Jawa</v>
          </cell>
        </row>
        <row r="1185">
          <cell r="B1185" t="str">
            <v>PT PERTAMINA EP</v>
          </cell>
          <cell r="C1185" t="str">
            <v>Jawa Barat</v>
          </cell>
          <cell r="D1185" t="str">
            <v>Jawa</v>
          </cell>
        </row>
        <row r="1186">
          <cell r="B1186" t="str">
            <v>PT PERTAMINA EP</v>
          </cell>
          <cell r="C1186" t="str">
            <v>Jawa Barat</v>
          </cell>
          <cell r="D1186" t="str">
            <v>Jawa</v>
          </cell>
        </row>
        <row r="1187">
          <cell r="B1187" t="str">
            <v>PT PERTAMINA EP</v>
          </cell>
          <cell r="C1187" t="str">
            <v>Jawa Barat</v>
          </cell>
          <cell r="D1187" t="str">
            <v>Jawa</v>
          </cell>
        </row>
        <row r="1188">
          <cell r="B1188" t="str">
            <v>PT PERTAMINA EP</v>
          </cell>
          <cell r="C1188" t="str">
            <v>Jawa Barat</v>
          </cell>
          <cell r="D1188" t="str">
            <v>Jawa</v>
          </cell>
        </row>
        <row r="1189">
          <cell r="B1189" t="str">
            <v>PT PERTAMINA EP</v>
          </cell>
          <cell r="C1189" t="str">
            <v>Jawa Barat</v>
          </cell>
          <cell r="D1189" t="str">
            <v>Jawa</v>
          </cell>
        </row>
        <row r="1190">
          <cell r="B1190" t="str">
            <v>PT PERTAMINA EP</v>
          </cell>
          <cell r="C1190" t="str">
            <v>Jawa Barat</v>
          </cell>
          <cell r="D1190" t="str">
            <v>Jawa</v>
          </cell>
        </row>
        <row r="1191">
          <cell r="B1191" t="str">
            <v>PT PERTAMINA EP</v>
          </cell>
          <cell r="C1191" t="str">
            <v>Jawa Barat</v>
          </cell>
          <cell r="D1191" t="str">
            <v>Jawa</v>
          </cell>
        </row>
        <row r="1192">
          <cell r="B1192" t="str">
            <v>PT PERTAMINA EP</v>
          </cell>
          <cell r="C1192" t="str">
            <v>Sumatera Selatan</v>
          </cell>
          <cell r="D1192" t="str">
            <v>Sumatera</v>
          </cell>
        </row>
        <row r="1193">
          <cell r="B1193" t="str">
            <v>PT PERTAMINA EP</v>
          </cell>
          <cell r="C1193" t="str">
            <v>Sumatera Selatan</v>
          </cell>
          <cell r="D1193" t="str">
            <v>Sumatera</v>
          </cell>
        </row>
        <row r="1194">
          <cell r="B1194" t="str">
            <v>PT PERTAMINA EP</v>
          </cell>
          <cell r="C1194" t="str">
            <v>Sumatera Selatan</v>
          </cell>
          <cell r="D1194" t="str">
            <v>Sumatera</v>
          </cell>
        </row>
        <row r="1195">
          <cell r="B1195" t="str">
            <v>PT PERTAMINA EP</v>
          </cell>
          <cell r="C1195" t="str">
            <v>Jawa Barat</v>
          </cell>
          <cell r="D1195" t="str">
            <v>Jawa</v>
          </cell>
        </row>
        <row r="1196">
          <cell r="B1196" t="str">
            <v>PT PERTAMINA EP</v>
          </cell>
          <cell r="C1196" t="str">
            <v>Jawa Barat</v>
          </cell>
          <cell r="D1196" t="str">
            <v>Jawa</v>
          </cell>
        </row>
        <row r="1197">
          <cell r="B1197" t="str">
            <v>PT PERTAMINA EP</v>
          </cell>
          <cell r="C1197" t="str">
            <v>Jawa Barat</v>
          </cell>
          <cell r="D1197" t="str">
            <v>Jawa</v>
          </cell>
        </row>
        <row r="1198">
          <cell r="B1198" t="str">
            <v>PT PERTAMINA EP</v>
          </cell>
          <cell r="C1198" t="str">
            <v>Jawa Barat</v>
          </cell>
          <cell r="D1198" t="str">
            <v>Jawa</v>
          </cell>
        </row>
        <row r="1199">
          <cell r="B1199" t="str">
            <v>PT PERTAMINA EP</v>
          </cell>
          <cell r="C1199" t="str">
            <v>Jawa Barat</v>
          </cell>
          <cell r="D1199" t="str">
            <v>Jawa</v>
          </cell>
        </row>
        <row r="1200">
          <cell r="B1200" t="str">
            <v>PT PERTAMINA EP</v>
          </cell>
          <cell r="C1200" t="str">
            <v>Jawa Barat</v>
          </cell>
          <cell r="D1200" t="str">
            <v>Jawa</v>
          </cell>
        </row>
        <row r="1201">
          <cell r="B1201" t="str">
            <v>PT PERTAMINA EP</v>
          </cell>
          <cell r="C1201" t="str">
            <v>Jawa Timur</v>
          </cell>
          <cell r="D1201" t="str">
            <v>Jawa</v>
          </cell>
        </row>
        <row r="1202">
          <cell r="B1202" t="str">
            <v>PT PERTAMINA EP</v>
          </cell>
          <cell r="C1202" t="str">
            <v>Jawa Timur</v>
          </cell>
          <cell r="D1202" t="str">
            <v>Jawa</v>
          </cell>
        </row>
        <row r="1203">
          <cell r="B1203" t="str">
            <v>PT PERTAMINA EP</v>
          </cell>
          <cell r="C1203" t="str">
            <v>Jawa Timur</v>
          </cell>
          <cell r="D1203" t="str">
            <v>Jawa</v>
          </cell>
        </row>
        <row r="1204">
          <cell r="B1204" t="str">
            <v>PT PERTAMINA EP</v>
          </cell>
          <cell r="C1204" t="str">
            <v>Jawa Timur</v>
          </cell>
          <cell r="D1204" t="str">
            <v>Jawa</v>
          </cell>
        </row>
        <row r="1205">
          <cell r="B1205" t="str">
            <v>PT PERTAMINA EP</v>
          </cell>
          <cell r="C1205" t="str">
            <v>Jawa Timur</v>
          </cell>
          <cell r="D1205" t="str">
            <v>Jawa</v>
          </cell>
        </row>
        <row r="1206">
          <cell r="B1206" t="str">
            <v>PT PERTAMINA EP</v>
          </cell>
          <cell r="C1206" t="str">
            <v>Jawa Timur</v>
          </cell>
          <cell r="D1206" t="str">
            <v>Jawa</v>
          </cell>
        </row>
        <row r="1207">
          <cell r="B1207" t="str">
            <v>PT PERTAMINA EP</v>
          </cell>
          <cell r="C1207" t="str">
            <v>Jambi</v>
          </cell>
          <cell r="D1207" t="str">
            <v>Sumatera</v>
          </cell>
        </row>
        <row r="1208">
          <cell r="B1208" t="str">
            <v>PT PERTAMINA EP</v>
          </cell>
          <cell r="C1208" t="str">
            <v>Jambi</v>
          </cell>
          <cell r="D1208" t="str">
            <v>Sumatera</v>
          </cell>
        </row>
        <row r="1209">
          <cell r="B1209" t="str">
            <v>PT PERTAMINA EP</v>
          </cell>
          <cell r="C1209" t="str">
            <v>Jambi</v>
          </cell>
          <cell r="D1209" t="str">
            <v>Sumatera</v>
          </cell>
        </row>
        <row r="1210">
          <cell r="B1210" t="str">
            <v>PT PERTAMINA EP</v>
          </cell>
          <cell r="C1210" t="str">
            <v>Jambi</v>
          </cell>
          <cell r="D1210" t="str">
            <v>Sumatera</v>
          </cell>
        </row>
        <row r="1211">
          <cell r="B1211" t="str">
            <v>PT PERTAMINA EP</v>
          </cell>
          <cell r="C1211" t="str">
            <v>Jambi</v>
          </cell>
          <cell r="D1211" t="str">
            <v>Sumatera</v>
          </cell>
        </row>
        <row r="1212">
          <cell r="B1212" t="str">
            <v>PT PERTAMINA EP</v>
          </cell>
          <cell r="C1212" t="str">
            <v>Jambi</v>
          </cell>
          <cell r="D1212" t="str">
            <v>Sumatera</v>
          </cell>
        </row>
        <row r="1213">
          <cell r="B1213" t="str">
            <v>PT PERTAMINA EP</v>
          </cell>
          <cell r="C1213" t="str">
            <v>Jambi</v>
          </cell>
          <cell r="D1213" t="str">
            <v>Sumatera</v>
          </cell>
        </row>
        <row r="1214">
          <cell r="B1214" t="str">
            <v>PT PERTAMINA EP</v>
          </cell>
          <cell r="C1214" t="str">
            <v>Jambi</v>
          </cell>
          <cell r="D1214" t="str">
            <v>Sumatera</v>
          </cell>
        </row>
        <row r="1215">
          <cell r="B1215" t="str">
            <v>PT PERTAMINA EP</v>
          </cell>
          <cell r="C1215" t="str">
            <v>Jambi</v>
          </cell>
          <cell r="D1215" t="str">
            <v>Sumatera</v>
          </cell>
        </row>
        <row r="1216">
          <cell r="B1216" t="str">
            <v>PT PERTAMINA EP</v>
          </cell>
          <cell r="C1216" t="str">
            <v>Jambi</v>
          </cell>
          <cell r="D1216" t="str">
            <v>Sumatera</v>
          </cell>
        </row>
        <row r="1217">
          <cell r="B1217" t="str">
            <v>PT PERTAMINA EP</v>
          </cell>
          <cell r="C1217" t="str">
            <v>Jambi</v>
          </cell>
          <cell r="D1217" t="str">
            <v>Sumatera</v>
          </cell>
        </row>
        <row r="1218">
          <cell r="B1218" t="str">
            <v>PT PERTAMINA EP</v>
          </cell>
          <cell r="C1218" t="str">
            <v>Jambi</v>
          </cell>
          <cell r="D1218" t="str">
            <v>Sumatera</v>
          </cell>
        </row>
        <row r="1219">
          <cell r="B1219" t="str">
            <v>PT PERTAMINA EP</v>
          </cell>
          <cell r="C1219" t="str">
            <v>Jambi</v>
          </cell>
          <cell r="D1219" t="str">
            <v>Sumatera</v>
          </cell>
        </row>
        <row r="1220">
          <cell r="B1220" t="str">
            <v>PT PERTAMINA EP</v>
          </cell>
          <cell r="C1220" t="str">
            <v>Jambi</v>
          </cell>
          <cell r="D1220" t="str">
            <v>Sumatera</v>
          </cell>
        </row>
        <row r="1221">
          <cell r="B1221" t="str">
            <v>PT PERTAMINA EP</v>
          </cell>
          <cell r="C1221" t="str">
            <v>Jambi</v>
          </cell>
          <cell r="D1221" t="str">
            <v>Sumatera</v>
          </cell>
        </row>
        <row r="1222">
          <cell r="B1222" t="str">
            <v>PT PERTAMINA EP</v>
          </cell>
          <cell r="C1222" t="str">
            <v>No Data</v>
          </cell>
        </row>
        <row r="1223">
          <cell r="B1223" t="str">
            <v>PT PERTAMINA EP</v>
          </cell>
          <cell r="C1223" t="str">
            <v>No Data</v>
          </cell>
        </row>
        <row r="1224">
          <cell r="B1224" t="str">
            <v>PT PERTAMINA EP</v>
          </cell>
          <cell r="C1224" t="str">
            <v>No Data</v>
          </cell>
        </row>
        <row r="1225">
          <cell r="B1225" t="str">
            <v>PT PERTAMINA EP</v>
          </cell>
          <cell r="C1225" t="str">
            <v>Papua Barat</v>
          </cell>
          <cell r="D1225" t="str">
            <v>Timur</v>
          </cell>
        </row>
        <row r="1226">
          <cell r="B1226" t="str">
            <v>PT PERTAMINA EP</v>
          </cell>
          <cell r="C1226" t="str">
            <v>Papua Barat</v>
          </cell>
          <cell r="D1226" t="str">
            <v>Timur</v>
          </cell>
        </row>
        <row r="1227">
          <cell r="B1227" t="str">
            <v>PT PERTAMINA EP</v>
          </cell>
          <cell r="C1227" t="str">
            <v>Papua Barat</v>
          </cell>
          <cell r="D1227" t="str">
            <v>Timur</v>
          </cell>
        </row>
        <row r="1228">
          <cell r="B1228" t="str">
            <v>PT PERTAMINA EP</v>
          </cell>
          <cell r="C1228" t="str">
            <v>Papua Barat</v>
          </cell>
          <cell r="D1228" t="str">
            <v>Timur</v>
          </cell>
        </row>
        <row r="1229">
          <cell r="B1229" t="str">
            <v>PT PERTAMINA EP</v>
          </cell>
          <cell r="C1229" t="str">
            <v>Papua Barat</v>
          </cell>
          <cell r="D1229" t="str">
            <v>Timur</v>
          </cell>
        </row>
        <row r="1230">
          <cell r="B1230" t="str">
            <v>PT PERTAMINA EP</v>
          </cell>
          <cell r="C1230" t="str">
            <v>Papua Barat</v>
          </cell>
          <cell r="D1230" t="str">
            <v>Timur</v>
          </cell>
        </row>
        <row r="1231">
          <cell r="B1231" t="str">
            <v>PT PERTAMINA EP</v>
          </cell>
          <cell r="C1231" t="str">
            <v>Sumatera Selatan</v>
          </cell>
          <cell r="D1231" t="str">
            <v>Sumatera</v>
          </cell>
        </row>
        <row r="1232">
          <cell r="B1232" t="str">
            <v>PT PERTAMINA EP</v>
          </cell>
          <cell r="C1232" t="str">
            <v>Sumatera Selatan</v>
          </cell>
          <cell r="D1232" t="str">
            <v>Sumatera</v>
          </cell>
        </row>
        <row r="1233">
          <cell r="B1233" t="str">
            <v>PT PERTAMINA EP</v>
          </cell>
          <cell r="C1233" t="str">
            <v>Sumatera Selatan</v>
          </cell>
          <cell r="D1233" t="str">
            <v>Sumatera</v>
          </cell>
        </row>
        <row r="1234">
          <cell r="B1234" t="str">
            <v>PT PERTAMINA EP</v>
          </cell>
          <cell r="C1234" t="str">
            <v>Sumatera Selatan</v>
          </cell>
          <cell r="D1234" t="str">
            <v>Sumatera</v>
          </cell>
        </row>
        <row r="1235">
          <cell r="B1235" t="str">
            <v>PT PERTAMINA EP</v>
          </cell>
          <cell r="C1235" t="str">
            <v>Sumatera Selatan</v>
          </cell>
          <cell r="D1235" t="str">
            <v>Sumatera</v>
          </cell>
        </row>
        <row r="1236">
          <cell r="B1236" t="str">
            <v>PT PERTAMINA EP</v>
          </cell>
          <cell r="C1236" t="str">
            <v>Sumatera Selatan</v>
          </cell>
          <cell r="D1236" t="str">
            <v>Sumatera</v>
          </cell>
        </row>
        <row r="1237">
          <cell r="B1237" t="str">
            <v>PT PERTAMINA EP</v>
          </cell>
          <cell r="C1237" t="str">
            <v>Sumatera Selatan</v>
          </cell>
          <cell r="D1237" t="str">
            <v>Sumatera</v>
          </cell>
        </row>
        <row r="1238">
          <cell r="B1238" t="str">
            <v>HUSKY-CNOOC MADURA LTD.</v>
          </cell>
          <cell r="C1238" t="str">
            <v>Laut Jawa</v>
          </cell>
          <cell r="D1238" t="str">
            <v>Jawa</v>
          </cell>
        </row>
        <row r="1239">
          <cell r="B1239" t="str">
            <v>HUSKY-CNOOC MADURA LTD.</v>
          </cell>
          <cell r="C1239" t="str">
            <v>Laut Jawa</v>
          </cell>
          <cell r="D1239" t="str">
            <v>Jawa</v>
          </cell>
        </row>
        <row r="1240">
          <cell r="B1240" t="str">
            <v>HUSKY-CNOOC MADURA LTD.</v>
          </cell>
          <cell r="C1240" t="str">
            <v>Laut Jawa</v>
          </cell>
          <cell r="D1240" t="str">
            <v>Jawa</v>
          </cell>
        </row>
        <row r="1241">
          <cell r="B1241" t="str">
            <v>PT PERTAMINA HULU KALIMANTAN TIMUR</v>
          </cell>
          <cell r="C1241" t="str">
            <v>Selat Makasar</v>
          </cell>
          <cell r="D1241" t="str">
            <v>Kalimantan</v>
          </cell>
        </row>
        <row r="1242">
          <cell r="B1242" t="str">
            <v>PT PERTAMINA HULU KALIMANTAN TIMUR</v>
          </cell>
          <cell r="C1242" t="str">
            <v>Selat Makasar</v>
          </cell>
          <cell r="D1242" t="str">
            <v>Kalimantan</v>
          </cell>
        </row>
        <row r="1243">
          <cell r="B1243" t="str">
            <v>PT PERTAMINA HULU KALIMANTAN TIMUR</v>
          </cell>
          <cell r="C1243" t="str">
            <v>Selat Makasar</v>
          </cell>
          <cell r="D1243" t="str">
            <v>Kalimantan</v>
          </cell>
        </row>
        <row r="1244">
          <cell r="B1244" t="str">
            <v>PT PERTAMINA HULU KALIMANTAN TIMUR</v>
          </cell>
          <cell r="C1244" t="str">
            <v>Selat Makasar</v>
          </cell>
          <cell r="D1244" t="str">
            <v>Kalimantan</v>
          </cell>
        </row>
        <row r="1245">
          <cell r="B1245" t="str">
            <v>PT PERTAMINA HULU KALIMANTAN TIMUR</v>
          </cell>
          <cell r="C1245" t="str">
            <v>Selat Makasar</v>
          </cell>
          <cell r="D1245" t="str">
            <v>Kalimantan</v>
          </cell>
        </row>
        <row r="1246">
          <cell r="B1246" t="str">
            <v>PT PERTAMINA HULU KALIMANTAN TIMUR</v>
          </cell>
          <cell r="C1246" t="str">
            <v>Selat Makasar</v>
          </cell>
          <cell r="D1246" t="str">
            <v>Kalimantan</v>
          </cell>
        </row>
        <row r="1247">
          <cell r="B1247" t="str">
            <v>PETROCHINA INTERNATIONAL JABUNG LTD.</v>
          </cell>
          <cell r="C1247" t="str">
            <v>Jambi</v>
          </cell>
          <cell r="D1247" t="str">
            <v>Sumatera</v>
          </cell>
        </row>
        <row r="1248">
          <cell r="B1248" t="str">
            <v>PETROCHINA INTERNATIONAL JABUNG LTD.</v>
          </cell>
          <cell r="C1248" t="str">
            <v>Jambi</v>
          </cell>
          <cell r="D1248" t="str">
            <v>Sumatera</v>
          </cell>
        </row>
        <row r="1249">
          <cell r="B1249" t="str">
            <v>PETROCHINA INTERNATIONAL JABUNG LTD.</v>
          </cell>
          <cell r="C1249" t="str">
            <v>Jambi</v>
          </cell>
          <cell r="D1249" t="str">
            <v>Sumatera</v>
          </cell>
        </row>
        <row r="1250">
          <cell r="B1250" t="str">
            <v>PETROCHINA INTERNATIONAL JABUNG LTD.</v>
          </cell>
          <cell r="C1250" t="str">
            <v>Jambi</v>
          </cell>
          <cell r="D1250" t="str">
            <v>Sumatera</v>
          </cell>
        </row>
        <row r="1251">
          <cell r="B1251" t="str">
            <v>PETROCHINA INTERNATIONAL JABUNG LTD.</v>
          </cell>
          <cell r="C1251" t="str">
            <v>Jambi</v>
          </cell>
          <cell r="D1251" t="str">
            <v>Sumatera</v>
          </cell>
        </row>
        <row r="1252">
          <cell r="B1252" t="str">
            <v>PETROCHINA INTERNATIONAL JABUNG LTD.</v>
          </cell>
          <cell r="C1252" t="str">
            <v>Jambi</v>
          </cell>
          <cell r="D1252" t="str">
            <v>Sumatera</v>
          </cell>
        </row>
        <row r="1253">
          <cell r="B1253" t="str">
            <v>PT MEDCO E&amp;P TARAKAN</v>
          </cell>
          <cell r="C1253" t="str">
            <v>Kalimantan Timur</v>
          </cell>
          <cell r="D1253" t="str">
            <v>Kalimantan</v>
          </cell>
        </row>
        <row r="1254">
          <cell r="B1254" t="str">
            <v>PT MEDCO E&amp;P TARAKAN</v>
          </cell>
          <cell r="C1254" t="str">
            <v>Kalimantan Timur</v>
          </cell>
          <cell r="D1254" t="str">
            <v>Kalimantan</v>
          </cell>
        </row>
        <row r="1255">
          <cell r="B1255" t="str">
            <v>PT PERTAMINA EP</v>
          </cell>
          <cell r="C1255" t="str">
            <v>Jawa Tengah</v>
          </cell>
          <cell r="D1255" t="str">
            <v>Jawa</v>
          </cell>
        </row>
        <row r="1256">
          <cell r="B1256" t="str">
            <v>PT PERTAMINA EP</v>
          </cell>
          <cell r="C1256" t="str">
            <v>Jawa Tengah</v>
          </cell>
          <cell r="D1256" t="str">
            <v>Jawa</v>
          </cell>
        </row>
        <row r="1257">
          <cell r="B1257" t="str">
            <v>PT PERTAMINA EP</v>
          </cell>
          <cell r="C1257" t="str">
            <v>Jawa Tengah</v>
          </cell>
          <cell r="D1257" t="str">
            <v>Jawa</v>
          </cell>
        </row>
        <row r="1258">
          <cell r="B1258" t="str">
            <v>PT PERTAMINA EP</v>
          </cell>
          <cell r="C1258" t="str">
            <v>Sumatera Selatan</v>
          </cell>
          <cell r="D1258" t="str">
            <v>Sumatera</v>
          </cell>
        </row>
        <row r="1259">
          <cell r="B1259" t="str">
            <v>PT PERTAMINA EP</v>
          </cell>
          <cell r="C1259" t="str">
            <v>Sumatera Selatan</v>
          </cell>
          <cell r="D1259" t="str">
            <v>Sumatera</v>
          </cell>
        </row>
        <row r="1260">
          <cell r="B1260" t="str">
            <v>PT PERTAMINA EP</v>
          </cell>
          <cell r="C1260" t="str">
            <v>Sumatera Selatan</v>
          </cell>
          <cell r="D1260" t="str">
            <v>Sumatera</v>
          </cell>
        </row>
        <row r="1261">
          <cell r="B1261" t="str">
            <v>PT PERTAMINA EP</v>
          </cell>
          <cell r="C1261" t="str">
            <v>Sumatera Selatan</v>
          </cell>
          <cell r="D1261" t="str">
            <v>Sumatera</v>
          </cell>
        </row>
        <row r="1262">
          <cell r="B1262" t="str">
            <v>PT PERTAMINA EP</v>
          </cell>
          <cell r="C1262" t="str">
            <v>Sumatera Selatan</v>
          </cell>
          <cell r="D1262" t="str">
            <v>Sumatera</v>
          </cell>
        </row>
        <row r="1263">
          <cell r="B1263" t="str">
            <v>PT PERTAMINA EP</v>
          </cell>
          <cell r="C1263" t="str">
            <v>Sumatera Selatan</v>
          </cell>
          <cell r="D1263" t="str">
            <v>Sumatera</v>
          </cell>
        </row>
        <row r="1264">
          <cell r="B1264" t="str">
            <v>PT PERTAMINA EP</v>
          </cell>
          <cell r="C1264" t="str">
            <v>Sumatera Selatan</v>
          </cell>
          <cell r="D1264" t="str">
            <v>Sumatera</v>
          </cell>
        </row>
        <row r="1265">
          <cell r="B1265" t="str">
            <v>PT PERTAMINA EP</v>
          </cell>
          <cell r="C1265" t="str">
            <v>Sumatera Selatan</v>
          </cell>
          <cell r="D1265" t="str">
            <v>Sumatera</v>
          </cell>
        </row>
        <row r="1266">
          <cell r="B1266" t="str">
            <v>PT PERTAMINA EP</v>
          </cell>
          <cell r="C1266" t="str">
            <v>Sumatera Selatan</v>
          </cell>
          <cell r="D1266" t="str">
            <v>Sumatera</v>
          </cell>
        </row>
        <row r="1267">
          <cell r="B1267" t="str">
            <v>PT PERTAMINA EP</v>
          </cell>
          <cell r="C1267" t="str">
            <v>Sumatera Selatan</v>
          </cell>
          <cell r="D1267" t="str">
            <v>Sumatera</v>
          </cell>
        </row>
        <row r="1268">
          <cell r="B1268" t="str">
            <v>PT PERTAMINA EP</v>
          </cell>
          <cell r="C1268" t="str">
            <v>Sumatera Selatan</v>
          </cell>
          <cell r="D1268" t="str">
            <v>Sumatera</v>
          </cell>
        </row>
        <row r="1269">
          <cell r="B1269" t="str">
            <v>PT PERTAMINA EP</v>
          </cell>
          <cell r="C1269" t="str">
            <v>Sumatera Selatan</v>
          </cell>
          <cell r="D1269" t="str">
            <v>Sumatera</v>
          </cell>
        </row>
        <row r="1270">
          <cell r="B1270" t="str">
            <v>PT MEDCO E&amp;P TARAKAN</v>
          </cell>
          <cell r="C1270" t="str">
            <v>Kalimantan Timur</v>
          </cell>
          <cell r="D1270" t="str">
            <v>Kalimantan</v>
          </cell>
        </row>
        <row r="1271">
          <cell r="B1271" t="str">
            <v>PT PERTAMINA HULU ROKAN</v>
          </cell>
          <cell r="C1271" t="str">
            <v>Riau</v>
          </cell>
          <cell r="D1271" t="str">
            <v>Sumatera</v>
          </cell>
        </row>
        <row r="1272">
          <cell r="B1272" t="str">
            <v>PT PERTAMINA HULU ROKAN</v>
          </cell>
          <cell r="C1272" t="str">
            <v>Riau</v>
          </cell>
          <cell r="D1272" t="str">
            <v>Sumatera</v>
          </cell>
        </row>
        <row r="1273">
          <cell r="B1273" t="str">
            <v>PT PERTAMINA HULU ROKAN</v>
          </cell>
          <cell r="C1273" t="str">
            <v>Riau</v>
          </cell>
          <cell r="D1273" t="str">
            <v>Sumatera</v>
          </cell>
        </row>
        <row r="1274">
          <cell r="B1274" t="str">
            <v>PT MEDCO E&amp;P INDONESIA</v>
          </cell>
          <cell r="C1274" t="str">
            <v>Sumatera Selatan</v>
          </cell>
          <cell r="D1274" t="str">
            <v>Sumatera</v>
          </cell>
        </row>
        <row r="1275">
          <cell r="B1275" t="str">
            <v>PT MEDCO E&amp;P INDONESIA</v>
          </cell>
          <cell r="C1275" t="str">
            <v>Sumatera Selatan</v>
          </cell>
          <cell r="D1275" t="str">
            <v>Sumatera</v>
          </cell>
        </row>
        <row r="1276">
          <cell r="B1276" t="str">
            <v>PT PERTAMINA EP</v>
          </cell>
          <cell r="C1276" t="str">
            <v>Papua Barat</v>
          </cell>
          <cell r="D1276" t="str">
            <v>Timur</v>
          </cell>
        </row>
        <row r="1277">
          <cell r="B1277" t="str">
            <v>PT PERTAMINA EP</v>
          </cell>
          <cell r="C1277" t="str">
            <v>Papua Barat</v>
          </cell>
          <cell r="D1277" t="str">
            <v>Timur</v>
          </cell>
        </row>
        <row r="1278">
          <cell r="B1278" t="str">
            <v>PT PERTAMINA EP</v>
          </cell>
          <cell r="C1278" t="str">
            <v>Papua Barat</v>
          </cell>
          <cell r="D1278" t="str">
            <v>Timur</v>
          </cell>
        </row>
        <row r="1279">
          <cell r="B1279" t="str">
            <v>PT PERTAMINA EP</v>
          </cell>
          <cell r="C1279" t="str">
            <v>Riau</v>
          </cell>
          <cell r="D1279" t="str">
            <v>Sumatera</v>
          </cell>
        </row>
        <row r="1280">
          <cell r="B1280" t="str">
            <v>PT PERTAMINA EP</v>
          </cell>
          <cell r="C1280" t="str">
            <v>Riau</v>
          </cell>
          <cell r="D1280" t="str">
            <v>Sumatera</v>
          </cell>
        </row>
        <row r="1281">
          <cell r="B1281" t="str">
            <v>PT PERTAMINA EP</v>
          </cell>
          <cell r="C1281" t="str">
            <v>Riau</v>
          </cell>
          <cell r="D1281" t="str">
            <v>Sumatera</v>
          </cell>
        </row>
        <row r="1282">
          <cell r="B1282" t="str">
            <v>PT PERTAMINA EP</v>
          </cell>
          <cell r="C1282" t="str">
            <v>No Data</v>
          </cell>
        </row>
        <row r="1283">
          <cell r="B1283" t="str">
            <v>PT PERTAMINA EP</v>
          </cell>
          <cell r="C1283" t="str">
            <v>No Data</v>
          </cell>
        </row>
        <row r="1284">
          <cell r="B1284" t="str">
            <v>PT PERTAMINA EP</v>
          </cell>
          <cell r="C1284" t="str">
            <v>No Data</v>
          </cell>
        </row>
        <row r="1285">
          <cell r="B1285" t="str">
            <v>PT PERTAMINA EP</v>
          </cell>
          <cell r="C1285" t="str">
            <v>No Data</v>
          </cell>
        </row>
        <row r="1286">
          <cell r="B1286" t="str">
            <v>PT PERTAMINA EP</v>
          </cell>
          <cell r="C1286" t="str">
            <v>No Data</v>
          </cell>
        </row>
        <row r="1287">
          <cell r="B1287" t="str">
            <v>PT PERTAMINA EP</v>
          </cell>
          <cell r="C1287" t="str">
            <v>No Data</v>
          </cell>
        </row>
        <row r="1288">
          <cell r="B1288" t="str">
            <v>PT MEDCO E&amp;P INDONESIA</v>
          </cell>
          <cell r="C1288" t="str">
            <v>Sumatera Selatan</v>
          </cell>
          <cell r="D1288" t="str">
            <v>Sumatera</v>
          </cell>
        </row>
        <row r="1289">
          <cell r="B1289" t="str">
            <v>PT PERTAMINA HULU ENERGI OFFSHORE NORTH WEST JAVA</v>
          </cell>
          <cell r="C1289" t="str">
            <v>Jawa Barat</v>
          </cell>
          <cell r="D1289" t="str">
            <v>Jawa</v>
          </cell>
        </row>
        <row r="1290">
          <cell r="B1290" t="str">
            <v>PT PERTAMINA HULU ENERGI OFFSHORE NORTH WEST JAVA</v>
          </cell>
          <cell r="C1290" t="str">
            <v>Jawa Barat</v>
          </cell>
          <cell r="D1290" t="str">
            <v>Jawa</v>
          </cell>
        </row>
        <row r="1291">
          <cell r="B1291" t="str">
            <v>PT PERTAMINA HULU ENERGI OFFSHORE NORTH WEST JAVA</v>
          </cell>
          <cell r="C1291" t="str">
            <v>Jawa Barat</v>
          </cell>
          <cell r="D1291" t="str">
            <v>Jawa</v>
          </cell>
        </row>
        <row r="1292">
          <cell r="B1292" t="str">
            <v>PT PERTAMINA HULU KALIMANTAN TIMUR</v>
          </cell>
          <cell r="C1292" t="str">
            <v>Selat Makasar</v>
          </cell>
          <cell r="D1292" t="str">
            <v>Kalimantan</v>
          </cell>
        </row>
        <row r="1293">
          <cell r="B1293" t="str">
            <v>PT PERTAMINA HULU KALIMANTAN TIMUR</v>
          </cell>
          <cell r="C1293" t="str">
            <v>Selat Makasar</v>
          </cell>
          <cell r="D1293" t="str">
            <v>Kalimantan</v>
          </cell>
        </row>
        <row r="1294">
          <cell r="B1294" t="str">
            <v>PT PERTAMINA HULU KALIMANTAN TIMUR</v>
          </cell>
          <cell r="C1294" t="str">
            <v>Selat Makasar</v>
          </cell>
          <cell r="D1294" t="str">
            <v>Kalimantan</v>
          </cell>
        </row>
        <row r="1295">
          <cell r="B1295" t="str">
            <v>PT PERTAMINA HULU KALIMANTAN TIMUR</v>
          </cell>
          <cell r="C1295" t="str">
            <v>Selat Makasar</v>
          </cell>
          <cell r="D1295" t="str">
            <v>Kalimantan</v>
          </cell>
        </row>
        <row r="1296">
          <cell r="B1296" t="str">
            <v>PT PERTAMINA HULU KALIMANTAN TIMUR</v>
          </cell>
          <cell r="C1296" t="str">
            <v>Selat Makasar</v>
          </cell>
          <cell r="D1296" t="str">
            <v>Kalimantan</v>
          </cell>
        </row>
        <row r="1297">
          <cell r="B1297" t="str">
            <v>PT PERTAMINA EP</v>
          </cell>
          <cell r="C1297" t="str">
            <v>Sumatera Selatan</v>
          </cell>
          <cell r="D1297" t="str">
            <v>Sumatera</v>
          </cell>
        </row>
        <row r="1298">
          <cell r="B1298" t="str">
            <v>PT PERTAMINA EP</v>
          </cell>
          <cell r="C1298" t="str">
            <v>Sumatera Selatan</v>
          </cell>
          <cell r="D1298" t="str">
            <v>Sumatera</v>
          </cell>
        </row>
        <row r="1299">
          <cell r="B1299" t="str">
            <v>PT PERTAMINA EP</v>
          </cell>
          <cell r="C1299" t="str">
            <v>Sumatera Selatan</v>
          </cell>
          <cell r="D1299" t="str">
            <v>Sumatera</v>
          </cell>
        </row>
        <row r="1300">
          <cell r="B1300" t="str">
            <v>PT PERTAMINA EP</v>
          </cell>
          <cell r="C1300" t="str">
            <v>Sumatera Selatan</v>
          </cell>
          <cell r="D1300" t="str">
            <v>Sumatera</v>
          </cell>
        </row>
        <row r="1301">
          <cell r="B1301" t="str">
            <v>PT PERTAMINA EP</v>
          </cell>
          <cell r="C1301" t="str">
            <v>Sumatera Selatan</v>
          </cell>
          <cell r="D1301" t="str">
            <v>Sumatera</v>
          </cell>
        </row>
        <row r="1302">
          <cell r="B1302" t="str">
            <v>PT PERTAMINA EP</v>
          </cell>
          <cell r="C1302" t="str">
            <v>Sumatera Selatan</v>
          </cell>
          <cell r="D1302" t="str">
            <v>Sumatera</v>
          </cell>
        </row>
        <row r="1303">
          <cell r="B1303" t="str">
            <v>PT PERTAMINA EP</v>
          </cell>
          <cell r="C1303" t="str">
            <v>No Data</v>
          </cell>
        </row>
        <row r="1304">
          <cell r="B1304" t="str">
            <v>PT PERTAMINA EP</v>
          </cell>
          <cell r="C1304" t="str">
            <v>No Data</v>
          </cell>
        </row>
        <row r="1305">
          <cell r="B1305" t="str">
            <v>PT PERTAMINA EP</v>
          </cell>
          <cell r="C1305" t="str">
            <v>No Data</v>
          </cell>
        </row>
        <row r="1306">
          <cell r="B1306" t="str">
            <v>PT PERTAMINA EP</v>
          </cell>
          <cell r="C1306" t="str">
            <v>Jawa Barat</v>
          </cell>
          <cell r="D1306" t="str">
            <v>Jawa</v>
          </cell>
        </row>
        <row r="1307">
          <cell r="B1307" t="str">
            <v>PT PERTAMINA EP</v>
          </cell>
          <cell r="C1307" t="str">
            <v>Jawa Barat</v>
          </cell>
          <cell r="D1307" t="str">
            <v>Jawa</v>
          </cell>
        </row>
        <row r="1308">
          <cell r="B1308" t="str">
            <v>PT PERTAMINA EP</v>
          </cell>
          <cell r="C1308" t="str">
            <v>Jawa Barat</v>
          </cell>
          <cell r="D1308" t="str">
            <v>Jawa</v>
          </cell>
        </row>
        <row r="1309">
          <cell r="B1309" t="str">
            <v>PT PERTAMINA EP</v>
          </cell>
          <cell r="C1309" t="str">
            <v>Jawa Barat</v>
          </cell>
          <cell r="D1309" t="str">
            <v>Jawa</v>
          </cell>
        </row>
        <row r="1310">
          <cell r="B1310" t="str">
            <v>PT PERTAMINA EP</v>
          </cell>
          <cell r="C1310" t="str">
            <v>Jawa Barat</v>
          </cell>
          <cell r="D1310" t="str">
            <v>Jawa</v>
          </cell>
        </row>
        <row r="1311">
          <cell r="B1311" t="str">
            <v>PT PERTAMINA EP</v>
          </cell>
          <cell r="C1311" t="str">
            <v>Jawa Barat</v>
          </cell>
          <cell r="D1311" t="str">
            <v>Jawa</v>
          </cell>
        </row>
        <row r="1312">
          <cell r="B1312" t="str">
            <v>PT PERTAMINA EP</v>
          </cell>
          <cell r="C1312" t="str">
            <v>Kalimantan Timur</v>
          </cell>
          <cell r="D1312" t="str">
            <v>Kalimantan</v>
          </cell>
        </row>
        <row r="1313">
          <cell r="B1313" t="str">
            <v>PT PERTAMINA EP</v>
          </cell>
          <cell r="C1313" t="str">
            <v>Kalimantan Timur</v>
          </cell>
          <cell r="D1313" t="str">
            <v>Kalimantan</v>
          </cell>
        </row>
        <row r="1314">
          <cell r="B1314" t="str">
            <v>PT PERTAMINA EP</v>
          </cell>
          <cell r="C1314" t="str">
            <v>Kalimantan Timur</v>
          </cell>
          <cell r="D1314" t="str">
            <v>Kalimantan</v>
          </cell>
        </row>
        <row r="1315">
          <cell r="B1315" t="str">
            <v>PT PERTAMINA EP</v>
          </cell>
          <cell r="C1315" t="str">
            <v>Kalimantan Timur</v>
          </cell>
          <cell r="D1315" t="str">
            <v>Kalimantan</v>
          </cell>
        </row>
        <row r="1316">
          <cell r="B1316" t="str">
            <v>PT PERTAMINA EP</v>
          </cell>
          <cell r="C1316" t="str">
            <v>Kalimantan Timur</v>
          </cell>
          <cell r="D1316" t="str">
            <v>Kalimantan</v>
          </cell>
        </row>
        <row r="1317">
          <cell r="B1317" t="str">
            <v>PT PERTAMINA EP</v>
          </cell>
          <cell r="C1317" t="str">
            <v>Kalimantan Timur</v>
          </cell>
          <cell r="D1317" t="str">
            <v>Kalimantan</v>
          </cell>
        </row>
        <row r="1318">
          <cell r="B1318" t="str">
            <v>PT PERTAMINA HULU KALIMANTAN TIMUR</v>
          </cell>
          <cell r="C1318" t="str">
            <v>Selat Makasar</v>
          </cell>
          <cell r="D1318" t="str">
            <v>Kalimantan</v>
          </cell>
        </row>
        <row r="1319">
          <cell r="B1319" t="str">
            <v>EMP MALACCA STRAIT S.A.</v>
          </cell>
          <cell r="C1319" t="str">
            <v>Riau</v>
          </cell>
          <cell r="D1319" t="str">
            <v>Sumatera</v>
          </cell>
        </row>
        <row r="1320">
          <cell r="B1320" t="str">
            <v>EMP MALACCA STRAIT S.A.</v>
          </cell>
          <cell r="C1320" t="str">
            <v>Riau</v>
          </cell>
          <cell r="D1320" t="str">
            <v>Sumatera</v>
          </cell>
        </row>
        <row r="1321">
          <cell r="B1321" t="str">
            <v>EMP MALACCA STRAIT S.A.</v>
          </cell>
          <cell r="C1321" t="str">
            <v>Riau</v>
          </cell>
          <cell r="D1321" t="str">
            <v>Sumatera</v>
          </cell>
        </row>
        <row r="1322">
          <cell r="B1322" t="str">
            <v>PT MEDCO E&amp;P TARAKAN</v>
          </cell>
          <cell r="C1322" t="str">
            <v>Kalimantan Timur</v>
          </cell>
          <cell r="D1322" t="str">
            <v>Kalimantan</v>
          </cell>
        </row>
        <row r="1323">
          <cell r="B1323" t="str">
            <v>PT MEDCO E&amp;P TARAKAN</v>
          </cell>
          <cell r="C1323" t="str">
            <v>Kalimantan Timur</v>
          </cell>
          <cell r="D1323" t="str">
            <v>Kalimantan</v>
          </cell>
        </row>
        <row r="1324">
          <cell r="B1324" t="str">
            <v>PT PERTAMINA EP</v>
          </cell>
          <cell r="C1324" t="str">
            <v>Papua Barat</v>
          </cell>
          <cell r="D1324" t="str">
            <v>Timur</v>
          </cell>
        </row>
        <row r="1325">
          <cell r="B1325" t="str">
            <v>PT PERTAMINA EP</v>
          </cell>
          <cell r="C1325" t="str">
            <v>Papua Barat</v>
          </cell>
          <cell r="D1325" t="str">
            <v>Timur</v>
          </cell>
        </row>
        <row r="1326">
          <cell r="B1326" t="str">
            <v>PT PERTAMINA EP</v>
          </cell>
          <cell r="C1326" t="str">
            <v>Papua Barat</v>
          </cell>
          <cell r="D1326" t="str">
            <v>Timur</v>
          </cell>
        </row>
        <row r="1327">
          <cell r="B1327" t="str">
            <v>PT PERTAMINA EP</v>
          </cell>
          <cell r="C1327" t="str">
            <v>Riau</v>
          </cell>
          <cell r="D1327" t="str">
            <v>Sumatera</v>
          </cell>
        </row>
        <row r="1328">
          <cell r="B1328" t="str">
            <v>PT PERTAMINA EP</v>
          </cell>
          <cell r="C1328" t="str">
            <v>Riau</v>
          </cell>
          <cell r="D1328" t="str">
            <v>Sumatera</v>
          </cell>
        </row>
        <row r="1329">
          <cell r="B1329" t="str">
            <v>PT PERTAMINA EP</v>
          </cell>
          <cell r="C1329" t="str">
            <v>Riau</v>
          </cell>
          <cell r="D1329" t="str">
            <v>Sumatera</v>
          </cell>
        </row>
        <row r="1330">
          <cell r="B1330" t="str">
            <v>PT PERTAMINA EP</v>
          </cell>
          <cell r="C1330" t="str">
            <v>No Data</v>
          </cell>
        </row>
        <row r="1331">
          <cell r="B1331" t="str">
            <v>PT PERTAMINA EP</v>
          </cell>
          <cell r="C1331" t="str">
            <v>No Data</v>
          </cell>
        </row>
        <row r="1332">
          <cell r="B1332" t="str">
            <v>PT PERTAMINA EP</v>
          </cell>
          <cell r="C1332" t="str">
            <v>No Data</v>
          </cell>
        </row>
        <row r="1333">
          <cell r="B1333" t="str">
            <v>PT PERTAMINA EP</v>
          </cell>
          <cell r="C1333" t="str">
            <v>No Data</v>
          </cell>
        </row>
        <row r="1334">
          <cell r="B1334" t="str">
            <v>PT PERTAMINA EP</v>
          </cell>
          <cell r="C1334" t="str">
            <v>No Data</v>
          </cell>
        </row>
        <row r="1335">
          <cell r="B1335" t="str">
            <v>PT PERTAMINA EP</v>
          </cell>
          <cell r="C1335" t="str">
            <v>No Data</v>
          </cell>
        </row>
        <row r="1336">
          <cell r="B1336" t="str">
            <v>PT MEDCO E&amp;P TARAKAN</v>
          </cell>
          <cell r="C1336" t="str">
            <v>Kalimantan Timur</v>
          </cell>
          <cell r="D1336" t="str">
            <v>Kalimantan</v>
          </cell>
        </row>
        <row r="1337">
          <cell r="B1337" t="str">
            <v>PT PERTAMINA HULU ROKAN</v>
          </cell>
          <cell r="C1337" t="str">
            <v>Riau</v>
          </cell>
          <cell r="D1337" t="str">
            <v>Sumatera</v>
          </cell>
        </row>
        <row r="1338">
          <cell r="B1338" t="str">
            <v>PT PERTAMINA HULU ROKAN</v>
          </cell>
          <cell r="C1338" t="str">
            <v>Riau</v>
          </cell>
          <cell r="D1338" t="str">
            <v>Sumatera</v>
          </cell>
        </row>
        <row r="1339">
          <cell r="B1339" t="str">
            <v>PT PERTAMINA EP</v>
          </cell>
          <cell r="C1339" t="str">
            <v>Jawa Tengah</v>
          </cell>
          <cell r="D1339" t="str">
            <v>Jawa</v>
          </cell>
        </row>
        <row r="1340">
          <cell r="B1340" t="str">
            <v>PT PERTAMINA EP</v>
          </cell>
          <cell r="C1340" t="str">
            <v>Jawa Tengah</v>
          </cell>
          <cell r="D1340" t="str">
            <v>Jawa</v>
          </cell>
        </row>
        <row r="1341">
          <cell r="B1341" t="str">
            <v>PT PERTAMINA EP</v>
          </cell>
          <cell r="C1341" t="str">
            <v>Jawa Tengah</v>
          </cell>
          <cell r="D1341" t="str">
            <v>Jawa</v>
          </cell>
        </row>
        <row r="1342">
          <cell r="B1342" t="str">
            <v>PT PERTAMINA EP</v>
          </cell>
          <cell r="C1342" t="str">
            <v>Sumatera Selatan</v>
          </cell>
          <cell r="D1342" t="str">
            <v>Sumatera</v>
          </cell>
        </row>
        <row r="1343">
          <cell r="B1343" t="str">
            <v>PT PERTAMINA EP</v>
          </cell>
          <cell r="C1343" t="str">
            <v>Sumatera Selatan</v>
          </cell>
          <cell r="D1343" t="str">
            <v>Sumatera</v>
          </cell>
        </row>
        <row r="1344">
          <cell r="B1344" t="str">
            <v>PT PERTAMINA EP</v>
          </cell>
          <cell r="C1344" t="str">
            <v>Sumatera Selatan</v>
          </cell>
          <cell r="D1344" t="str">
            <v>Sumatera</v>
          </cell>
        </row>
        <row r="1345">
          <cell r="B1345" t="str">
            <v>PT PERTAMINA EP</v>
          </cell>
          <cell r="C1345" t="str">
            <v>Sumatera Selatan</v>
          </cell>
          <cell r="D1345" t="str">
            <v>Sumatera</v>
          </cell>
        </row>
        <row r="1346">
          <cell r="B1346" t="str">
            <v>PT PERTAMINA EP</v>
          </cell>
          <cell r="C1346" t="str">
            <v>Sumatera Selatan</v>
          </cell>
          <cell r="D1346" t="str">
            <v>Sumatera</v>
          </cell>
        </row>
        <row r="1347">
          <cell r="B1347" t="str">
            <v>PT PERTAMINA EP</v>
          </cell>
          <cell r="C1347" t="str">
            <v>Sumatera Selatan</v>
          </cell>
          <cell r="D1347" t="str">
            <v>Sumatera</v>
          </cell>
        </row>
        <row r="1348">
          <cell r="B1348" t="str">
            <v>PT PERTAMINA EP</v>
          </cell>
          <cell r="C1348" t="str">
            <v>No Data</v>
          </cell>
        </row>
        <row r="1349">
          <cell r="B1349" t="str">
            <v>PT PERTAMINA EP</v>
          </cell>
          <cell r="C1349" t="str">
            <v>No Data</v>
          </cell>
        </row>
        <row r="1350">
          <cell r="B1350" t="str">
            <v>PT PERTAMINA EP</v>
          </cell>
          <cell r="C1350" t="str">
            <v>No Data</v>
          </cell>
        </row>
        <row r="1351">
          <cell r="B1351" t="str">
            <v>PT PERTAMINA EP</v>
          </cell>
          <cell r="C1351" t="str">
            <v>No Data</v>
          </cell>
        </row>
        <row r="1352">
          <cell r="B1352" t="str">
            <v>PT PERTAMINA EP</v>
          </cell>
          <cell r="C1352" t="str">
            <v>No Data</v>
          </cell>
        </row>
        <row r="1353">
          <cell r="B1353" t="str">
            <v>PT PERTAMINA EP</v>
          </cell>
          <cell r="C1353" t="str">
            <v>No Data</v>
          </cell>
        </row>
        <row r="1354">
          <cell r="B1354" t="str">
            <v>PT PERTAMINA EP</v>
          </cell>
          <cell r="C1354" t="str">
            <v>No Data</v>
          </cell>
        </row>
        <row r="1355">
          <cell r="B1355" t="str">
            <v>PT PERTAMINA EP</v>
          </cell>
          <cell r="C1355" t="str">
            <v>No Data</v>
          </cell>
        </row>
        <row r="1356">
          <cell r="B1356" t="str">
            <v>PT PERTAMINA EP</v>
          </cell>
          <cell r="C1356" t="str">
            <v>No Data</v>
          </cell>
        </row>
        <row r="1357">
          <cell r="B1357" t="str">
            <v>PT PERTAMINA EP</v>
          </cell>
          <cell r="C1357" t="str">
            <v>No Data</v>
          </cell>
        </row>
        <row r="1358">
          <cell r="B1358" t="str">
            <v>PT PERTAMINA EP</v>
          </cell>
          <cell r="C1358" t="str">
            <v>No Data</v>
          </cell>
        </row>
        <row r="1359">
          <cell r="B1359" t="str">
            <v>PT PERTAMINA EP</v>
          </cell>
          <cell r="C1359" t="str">
            <v>No Data</v>
          </cell>
        </row>
        <row r="1360">
          <cell r="B1360" t="str">
            <v>PT PERTAMINA HULU ROKAN</v>
          </cell>
          <cell r="C1360" t="str">
            <v>Riau</v>
          </cell>
          <cell r="D1360" t="str">
            <v>Sumatera</v>
          </cell>
        </row>
        <row r="1361">
          <cell r="B1361" t="str">
            <v>PT PERTAMINA HULU ROKAN</v>
          </cell>
          <cell r="C1361" t="str">
            <v>Riau</v>
          </cell>
          <cell r="D1361" t="str">
            <v>Sumatera</v>
          </cell>
        </row>
        <row r="1362">
          <cell r="B1362" t="str">
            <v>PT PERTAMINA HULU ROKAN</v>
          </cell>
          <cell r="C1362" t="str">
            <v>Riau</v>
          </cell>
          <cell r="D1362" t="str">
            <v>Sumatera</v>
          </cell>
        </row>
        <row r="1363">
          <cell r="B1363" t="str">
            <v>PT PERTAMINA HULU ROKAN</v>
          </cell>
          <cell r="C1363" t="str">
            <v>Riau</v>
          </cell>
          <cell r="D1363" t="str">
            <v>Sumatera</v>
          </cell>
        </row>
        <row r="1364">
          <cell r="B1364" t="str">
            <v>PT PERTAMINA HULU ENERGI SIAK</v>
          </cell>
          <cell r="C1364" t="str">
            <v>Riau</v>
          </cell>
          <cell r="D1364" t="str">
            <v>Sumatera</v>
          </cell>
        </row>
        <row r="1365">
          <cell r="B1365" t="str">
            <v>PT PERTAMINA HULU ENERGI SIAK</v>
          </cell>
          <cell r="C1365" t="str">
            <v>Riau</v>
          </cell>
          <cell r="D1365" t="str">
            <v>Sumatera</v>
          </cell>
        </row>
        <row r="1366">
          <cell r="B1366" t="str">
            <v>PT PERTAMINA EP</v>
          </cell>
          <cell r="C1366" t="str">
            <v>Sumatera Utara</v>
          </cell>
          <cell r="D1366" t="str">
            <v>Sumatera</v>
          </cell>
        </row>
        <row r="1367">
          <cell r="B1367" t="str">
            <v>PT PERTAMINA EP</v>
          </cell>
          <cell r="C1367" t="str">
            <v>Sumatera Utara</v>
          </cell>
          <cell r="D1367" t="str">
            <v>Sumatera</v>
          </cell>
        </row>
        <row r="1368">
          <cell r="B1368" t="str">
            <v>PT PERTAMINA EP</v>
          </cell>
          <cell r="C1368" t="str">
            <v>Sumatera Utara</v>
          </cell>
          <cell r="D1368" t="str">
            <v>Sumatera</v>
          </cell>
        </row>
        <row r="1369">
          <cell r="B1369" t="str">
            <v>PT PERTAMINA EP</v>
          </cell>
          <cell r="C1369" t="str">
            <v>Sumatera Utara</v>
          </cell>
          <cell r="D1369" t="str">
            <v>Sumatera</v>
          </cell>
        </row>
        <row r="1370">
          <cell r="B1370" t="str">
            <v>PT PERTAMINA EP</v>
          </cell>
          <cell r="C1370" t="str">
            <v>Sumatera Utara</v>
          </cell>
          <cell r="D1370" t="str">
            <v>Sumatera</v>
          </cell>
        </row>
        <row r="1371">
          <cell r="B1371" t="str">
            <v>PT PERTAMINA EP</v>
          </cell>
          <cell r="C1371" t="str">
            <v>Sumatera Utara</v>
          </cell>
          <cell r="D1371" t="str">
            <v>Sumatera</v>
          </cell>
        </row>
        <row r="1372">
          <cell r="B1372" t="str">
            <v>PT PERTAMINA HULU ENERGI SIAK</v>
          </cell>
          <cell r="C1372" t="str">
            <v>Riau</v>
          </cell>
          <cell r="D1372" t="str">
            <v>Sumatera</v>
          </cell>
        </row>
        <row r="1373">
          <cell r="B1373" t="str">
            <v>EMP MALACCA STRAIT S.A.</v>
          </cell>
          <cell r="C1373" t="str">
            <v>Selat Malaka</v>
          </cell>
          <cell r="D1373" t="str">
            <v>Sumatera</v>
          </cell>
        </row>
        <row r="1374">
          <cell r="B1374" t="str">
            <v>EMP MALACCA STRAIT S.A.</v>
          </cell>
          <cell r="C1374" t="str">
            <v>Selat Malaka</v>
          </cell>
          <cell r="D1374" t="str">
            <v>Sumatera</v>
          </cell>
        </row>
        <row r="1375">
          <cell r="B1375" t="str">
            <v>EMP MALACCA STRAIT S.A.</v>
          </cell>
          <cell r="C1375" t="str">
            <v>Selat Malaka</v>
          </cell>
          <cell r="D1375" t="str">
            <v>Sumatera</v>
          </cell>
        </row>
        <row r="1376">
          <cell r="B1376" t="str">
            <v>BOB PERTAMINA - BUMI SIAK PUSAKO</v>
          </cell>
          <cell r="C1376" t="str">
            <v>Selat Malaka</v>
          </cell>
          <cell r="D1376" t="str">
            <v>Sumatera</v>
          </cell>
        </row>
        <row r="1377">
          <cell r="B1377" t="str">
            <v>BOB PERTAMINA - BUMI SIAK PUSAKO</v>
          </cell>
          <cell r="C1377" t="str">
            <v>Selat Malaka</v>
          </cell>
          <cell r="D1377" t="str">
            <v>Sumatera</v>
          </cell>
        </row>
        <row r="1378">
          <cell r="B1378" t="str">
            <v>PT PERTAMINA EP</v>
          </cell>
          <cell r="C1378" t="str">
            <v>Kalimantan Timur</v>
          </cell>
          <cell r="D1378" t="str">
            <v>Kalimantan</v>
          </cell>
        </row>
        <row r="1379">
          <cell r="B1379" t="str">
            <v>PT PERTAMINA EP</v>
          </cell>
          <cell r="C1379" t="str">
            <v>Kalimantan Timur</v>
          </cell>
          <cell r="D1379" t="str">
            <v>Kalimantan</v>
          </cell>
        </row>
        <row r="1380">
          <cell r="B1380" t="str">
            <v>PT PERTAMINA EP</v>
          </cell>
          <cell r="C1380" t="str">
            <v>Kalimantan Timur</v>
          </cell>
          <cell r="D1380" t="str">
            <v>Kalimantan</v>
          </cell>
        </row>
        <row r="1381">
          <cell r="B1381" t="str">
            <v>PT PERTAMINA EP</v>
          </cell>
          <cell r="C1381" t="str">
            <v>Jambi</v>
          </cell>
          <cell r="D1381" t="str">
            <v>Sumatera</v>
          </cell>
        </row>
        <row r="1382">
          <cell r="B1382" t="str">
            <v>PT PERTAMINA EP</v>
          </cell>
          <cell r="C1382" t="str">
            <v>Jambi</v>
          </cell>
          <cell r="D1382" t="str">
            <v>Sumatera</v>
          </cell>
        </row>
        <row r="1383">
          <cell r="B1383" t="str">
            <v>PT PERTAMINA EP</v>
          </cell>
          <cell r="C1383" t="str">
            <v>Jambi</v>
          </cell>
          <cell r="D1383" t="str">
            <v>Sumatera</v>
          </cell>
        </row>
        <row r="1384">
          <cell r="B1384" t="str">
            <v>PT PERTAMINA EP</v>
          </cell>
          <cell r="C1384" t="str">
            <v>Jawa Barat</v>
          </cell>
          <cell r="D1384" t="str">
            <v>Jawa</v>
          </cell>
        </row>
        <row r="1385">
          <cell r="B1385" t="str">
            <v>PT PERTAMINA EP</v>
          </cell>
          <cell r="C1385" t="str">
            <v>Jawa Barat</v>
          </cell>
          <cell r="D1385" t="str">
            <v>Jawa</v>
          </cell>
        </row>
        <row r="1386">
          <cell r="B1386" t="str">
            <v>PT PERTAMINA EP</v>
          </cell>
          <cell r="C1386" t="str">
            <v>Jawa Barat</v>
          </cell>
          <cell r="D1386" t="str">
            <v>Jawa</v>
          </cell>
        </row>
        <row r="1387">
          <cell r="B1387" t="str">
            <v>PT PERTAMINA EP</v>
          </cell>
          <cell r="C1387" t="str">
            <v>Jawa Barat</v>
          </cell>
          <cell r="D1387" t="str">
            <v>Jawa</v>
          </cell>
        </row>
        <row r="1388">
          <cell r="B1388" t="str">
            <v>PT PERTAMINA EP</v>
          </cell>
          <cell r="C1388" t="str">
            <v>Jawa Barat</v>
          </cell>
          <cell r="D1388" t="str">
            <v>Jawa</v>
          </cell>
        </row>
        <row r="1389">
          <cell r="B1389" t="str">
            <v>PT PERTAMINA EP</v>
          </cell>
          <cell r="C1389" t="str">
            <v>Jawa Barat</v>
          </cell>
          <cell r="D1389" t="str">
            <v>Jawa</v>
          </cell>
        </row>
        <row r="1390">
          <cell r="B1390" t="str">
            <v>PT PERTAMINA EP</v>
          </cell>
          <cell r="C1390" t="str">
            <v>No Data</v>
          </cell>
        </row>
        <row r="1391">
          <cell r="B1391" t="str">
            <v>PT PERTAMINA EP</v>
          </cell>
          <cell r="C1391" t="str">
            <v>No Data</v>
          </cell>
        </row>
        <row r="1392">
          <cell r="B1392" t="str">
            <v>PT PERTAMINA EP</v>
          </cell>
          <cell r="C1392" t="str">
            <v>No Data</v>
          </cell>
        </row>
        <row r="1393">
          <cell r="B1393" t="str">
            <v>BOB PERTAMINA - BUMI SIAK PUSAKO</v>
          </cell>
          <cell r="C1393" t="str">
            <v>Selat Malaka</v>
          </cell>
          <cell r="D1393" t="str">
            <v>Sumatera</v>
          </cell>
        </row>
        <row r="1394">
          <cell r="B1394" t="str">
            <v>PT PERTAMINA EP</v>
          </cell>
          <cell r="C1394" t="str">
            <v>Kalimantan Selatan</v>
          </cell>
          <cell r="D1394" t="str">
            <v>Kalimantan</v>
          </cell>
        </row>
        <row r="1395">
          <cell r="B1395" t="str">
            <v>PT PERTAMINA EP</v>
          </cell>
          <cell r="C1395" t="str">
            <v>Kalimantan Selatan</v>
          </cell>
          <cell r="D1395" t="str">
            <v>Kalimantan</v>
          </cell>
        </row>
        <row r="1396">
          <cell r="B1396" t="str">
            <v>PT PERTAMINA EP</v>
          </cell>
          <cell r="C1396" t="str">
            <v>Kalimantan Selatan</v>
          </cell>
          <cell r="D1396" t="str">
            <v>Kalimantan</v>
          </cell>
        </row>
        <row r="1397">
          <cell r="B1397" t="str">
            <v>PT PERTAMINA EP</v>
          </cell>
          <cell r="C1397" t="str">
            <v>Jambi</v>
          </cell>
          <cell r="D1397" t="str">
            <v>Sumatera</v>
          </cell>
        </row>
        <row r="1398">
          <cell r="B1398" t="str">
            <v>PT PERTAMINA EP</v>
          </cell>
          <cell r="C1398" t="str">
            <v>Jambi</v>
          </cell>
          <cell r="D1398" t="str">
            <v>Sumatera</v>
          </cell>
        </row>
        <row r="1399">
          <cell r="B1399" t="str">
            <v>PT PERTAMINA EP</v>
          </cell>
          <cell r="C1399" t="str">
            <v>Jawa Barat</v>
          </cell>
          <cell r="D1399" t="str">
            <v>Jawa</v>
          </cell>
        </row>
        <row r="1400">
          <cell r="B1400" t="str">
            <v>PT PERTAMINA EP</v>
          </cell>
          <cell r="C1400" t="str">
            <v>Jawa Barat</v>
          </cell>
          <cell r="D1400" t="str">
            <v>Jawa</v>
          </cell>
        </row>
        <row r="1401">
          <cell r="B1401" t="str">
            <v>PT PERTAMINA EP</v>
          </cell>
          <cell r="C1401" t="str">
            <v>Jawa Barat</v>
          </cell>
          <cell r="D1401" t="str">
            <v>Jawa</v>
          </cell>
        </row>
        <row r="1402">
          <cell r="B1402" t="str">
            <v>PT PERTAMINA EP</v>
          </cell>
          <cell r="C1402" t="str">
            <v>Jawa Barat</v>
          </cell>
          <cell r="D1402" t="str">
            <v>Jawa</v>
          </cell>
        </row>
        <row r="1403">
          <cell r="B1403" t="str">
            <v>PT PERTAMINA EP</v>
          </cell>
          <cell r="C1403" t="str">
            <v>Jawa Barat</v>
          </cell>
          <cell r="D1403" t="str">
            <v>Jawa</v>
          </cell>
        </row>
        <row r="1404">
          <cell r="B1404" t="str">
            <v>PT PERTAMINA EP</v>
          </cell>
          <cell r="C1404" t="str">
            <v>Jawa Barat</v>
          </cell>
          <cell r="D1404" t="str">
            <v>Jawa</v>
          </cell>
        </row>
        <row r="1405">
          <cell r="B1405" t="str">
            <v>PT PERTAMINA EP</v>
          </cell>
          <cell r="C1405" t="str">
            <v>Jambi</v>
          </cell>
          <cell r="D1405" t="str">
            <v>Sumatera</v>
          </cell>
        </row>
        <row r="1406">
          <cell r="B1406" t="str">
            <v>PT PERTAMINA EP</v>
          </cell>
          <cell r="C1406" t="str">
            <v>Jambi</v>
          </cell>
          <cell r="D1406" t="str">
            <v>Sumatera</v>
          </cell>
        </row>
        <row r="1407">
          <cell r="B1407" t="str">
            <v>PT PERTAMINA EP</v>
          </cell>
          <cell r="C1407" t="str">
            <v>Jambi</v>
          </cell>
          <cell r="D1407" t="str">
            <v>Sumatera</v>
          </cell>
        </row>
        <row r="1408">
          <cell r="B1408" t="str">
            <v>PT PERTAMINA EP</v>
          </cell>
          <cell r="C1408" t="str">
            <v>Jambi</v>
          </cell>
          <cell r="D1408" t="str">
            <v>Sumatera</v>
          </cell>
        </row>
        <row r="1409">
          <cell r="B1409" t="str">
            <v>PT PERTAMINA EP</v>
          </cell>
          <cell r="C1409" t="str">
            <v>Jambi</v>
          </cell>
          <cell r="D1409" t="str">
            <v>Sumatera</v>
          </cell>
        </row>
        <row r="1410">
          <cell r="B1410" t="str">
            <v>PT PERTAMINA EP</v>
          </cell>
          <cell r="C1410" t="str">
            <v>Jambi</v>
          </cell>
          <cell r="D1410" t="str">
            <v>Sumatera</v>
          </cell>
        </row>
        <row r="1411">
          <cell r="B1411" t="str">
            <v>PT PERTAMINA EP</v>
          </cell>
          <cell r="C1411" t="str">
            <v>Jambi</v>
          </cell>
          <cell r="D1411" t="str">
            <v>Sumatera</v>
          </cell>
        </row>
        <row r="1412">
          <cell r="B1412" t="str">
            <v>PT MEDCO E&amp;P INDONESIA</v>
          </cell>
          <cell r="C1412" t="str">
            <v>Sumatera Selatan</v>
          </cell>
          <cell r="D1412" t="str">
            <v>Sumatera</v>
          </cell>
        </row>
        <row r="1413">
          <cell r="B1413" t="str">
            <v>PT MEDCO E&amp;P INDONESIA</v>
          </cell>
          <cell r="C1413" t="str">
            <v>Sumatera Selatan</v>
          </cell>
          <cell r="D1413" t="str">
            <v>Sumatera</v>
          </cell>
        </row>
        <row r="1414">
          <cell r="B1414" t="str">
            <v>PT MEDCO E&amp;P INDONESIA</v>
          </cell>
          <cell r="C1414" t="str">
            <v>Sumatera Selatan</v>
          </cell>
          <cell r="D1414" t="str">
            <v>Sumatera</v>
          </cell>
        </row>
        <row r="1415">
          <cell r="B1415" t="str">
            <v>PT PERTAMINA HULU ROKAN</v>
          </cell>
          <cell r="C1415" t="str">
            <v>Riau</v>
          </cell>
          <cell r="D1415" t="str">
            <v>Sumatera</v>
          </cell>
        </row>
        <row r="1416">
          <cell r="B1416" t="str">
            <v>PT PERTAMINA HULU ROKAN</v>
          </cell>
          <cell r="C1416" t="str">
            <v>Riau</v>
          </cell>
          <cell r="D1416" t="str">
            <v>Sumatera</v>
          </cell>
        </row>
        <row r="1417">
          <cell r="B1417" t="str">
            <v>PT PERTAMINA HULU ROKAN</v>
          </cell>
          <cell r="C1417" t="str">
            <v>Riau</v>
          </cell>
          <cell r="D1417" t="str">
            <v>Sumatera</v>
          </cell>
        </row>
        <row r="1418">
          <cell r="B1418" t="str">
            <v>PT PERTAMINA HULU ROKAN</v>
          </cell>
          <cell r="C1418" t="str">
            <v>Riau</v>
          </cell>
          <cell r="D1418" t="str">
            <v>Sumatera</v>
          </cell>
        </row>
        <row r="1419">
          <cell r="B1419" t="str">
            <v>PT PERTAMINA HULU ROKAN</v>
          </cell>
          <cell r="C1419" t="str">
            <v>Riau</v>
          </cell>
          <cell r="D1419" t="str">
            <v>Sumatera</v>
          </cell>
        </row>
        <row r="1420">
          <cell r="B1420" t="str">
            <v>PT PERTAMINA HULU ROKAN</v>
          </cell>
          <cell r="C1420" t="str">
            <v>Riau</v>
          </cell>
          <cell r="D1420" t="str">
            <v>Sumatera</v>
          </cell>
        </row>
        <row r="1421">
          <cell r="B1421" t="str">
            <v>PT PERTAMINA HULU ENERGI OFFSHORE NORTH WEST JAVA</v>
          </cell>
          <cell r="C1421" t="str">
            <v>Jawa Barat</v>
          </cell>
          <cell r="D1421" t="str">
            <v>Jawa</v>
          </cell>
        </row>
        <row r="1422">
          <cell r="B1422" t="str">
            <v>PT PERTAMINA HULU ENERGI OFFSHORE NORTH WEST JAVA</v>
          </cell>
          <cell r="C1422" t="str">
            <v>Jawa Barat</v>
          </cell>
          <cell r="D1422" t="str">
            <v>Jawa</v>
          </cell>
        </row>
        <row r="1423">
          <cell r="B1423" t="str">
            <v>PT PERTAMINA HULU ENERGI OFFSHORE NORTH WEST JAVA</v>
          </cell>
          <cell r="C1423" t="str">
            <v>Jawa Barat</v>
          </cell>
          <cell r="D1423" t="str">
            <v>Jawa</v>
          </cell>
        </row>
        <row r="1424">
          <cell r="B1424" t="str">
            <v>PT PERTAMINA HULU ENERGI OFFSHORE NORTH WEST JAVA</v>
          </cell>
          <cell r="C1424" t="str">
            <v>Jawa Barat</v>
          </cell>
          <cell r="D1424" t="str">
            <v>Jawa</v>
          </cell>
        </row>
        <row r="1425">
          <cell r="B1425" t="str">
            <v>PT PERTAMINA HULU ENERGI OFFSHORE NORTH WEST JAVA</v>
          </cell>
          <cell r="C1425" t="str">
            <v>Jawa Barat</v>
          </cell>
          <cell r="D1425" t="str">
            <v>Jawa</v>
          </cell>
        </row>
        <row r="1426">
          <cell r="B1426" t="str">
            <v>PT PERTAMINA HULU ENERGI OFFSHORE NORTH WEST JAVA</v>
          </cell>
          <cell r="C1426" t="str">
            <v>Jawa Barat</v>
          </cell>
          <cell r="D1426" t="str">
            <v>Jawa</v>
          </cell>
        </row>
        <row r="1427">
          <cell r="B1427" t="str">
            <v>PT PERTAMINA HULU ENERGI OFFSHORE NORTH WEST JAVA</v>
          </cell>
          <cell r="C1427" t="str">
            <v>Jawa Barat</v>
          </cell>
          <cell r="D1427" t="str">
            <v>Jawa</v>
          </cell>
        </row>
        <row r="1428">
          <cell r="B1428" t="str">
            <v>PT PERTAMINA HULU ENERGI OFFSHORE NORTH WEST JAVA</v>
          </cell>
          <cell r="C1428" t="str">
            <v>Jawa Barat</v>
          </cell>
          <cell r="D1428" t="str">
            <v>Jawa</v>
          </cell>
        </row>
        <row r="1429">
          <cell r="B1429" t="str">
            <v>PT PERTAMINA HULU ENERGI OFFSHORE NORTH WEST JAVA</v>
          </cell>
          <cell r="C1429" t="str">
            <v>Jawa Barat</v>
          </cell>
          <cell r="D1429" t="str">
            <v>Jawa</v>
          </cell>
        </row>
        <row r="1430">
          <cell r="B1430" t="str">
            <v>EMP MALACCA STRAIT S.A.</v>
          </cell>
          <cell r="C1430" t="str">
            <v>Selat Malaka</v>
          </cell>
          <cell r="D1430" t="str">
            <v>Sumatera</v>
          </cell>
        </row>
        <row r="1431">
          <cell r="B1431" t="str">
            <v>EMP MALACCA STRAIT S.A.</v>
          </cell>
          <cell r="C1431" t="str">
            <v>Selat Malaka</v>
          </cell>
          <cell r="D1431" t="str">
            <v>Sumatera</v>
          </cell>
        </row>
        <row r="1432">
          <cell r="B1432" t="str">
            <v>PT PERTAMINA EP</v>
          </cell>
          <cell r="C1432" t="str">
            <v>Sumatera Selatan</v>
          </cell>
          <cell r="D1432" t="str">
            <v>Sumatera</v>
          </cell>
        </row>
        <row r="1433">
          <cell r="B1433" t="str">
            <v>PT PERTAMINA EP</v>
          </cell>
          <cell r="C1433" t="str">
            <v>Sumatera Selatan</v>
          </cell>
          <cell r="D1433" t="str">
            <v>Sumatera</v>
          </cell>
        </row>
        <row r="1434">
          <cell r="B1434" t="str">
            <v>PT PERTAMINA EP</v>
          </cell>
          <cell r="C1434" t="str">
            <v>Sumatera Selatan</v>
          </cell>
          <cell r="D1434" t="str">
            <v>Sumatera</v>
          </cell>
        </row>
        <row r="1435">
          <cell r="B1435" t="str">
            <v>PT PERTAMINA EP</v>
          </cell>
          <cell r="C1435" t="str">
            <v>Jawa Barat</v>
          </cell>
          <cell r="D1435" t="str">
            <v>Jawa</v>
          </cell>
        </row>
        <row r="1436">
          <cell r="B1436" t="str">
            <v>PT PERTAMINA EP</v>
          </cell>
          <cell r="C1436" t="str">
            <v>Jawa Barat</v>
          </cell>
          <cell r="D1436" t="str">
            <v>Jawa</v>
          </cell>
        </row>
        <row r="1437">
          <cell r="B1437" t="str">
            <v>PT PERTAMINA EP</v>
          </cell>
          <cell r="C1437" t="str">
            <v>Jawa Barat</v>
          </cell>
          <cell r="D1437" t="str">
            <v>Jawa</v>
          </cell>
        </row>
        <row r="1438">
          <cell r="B1438" t="str">
            <v>PT PERTAMINA EP</v>
          </cell>
          <cell r="C1438" t="str">
            <v>Jawa Barat</v>
          </cell>
          <cell r="D1438" t="str">
            <v>Jawa</v>
          </cell>
        </row>
        <row r="1439">
          <cell r="B1439" t="str">
            <v>PT PERTAMINA EP</v>
          </cell>
          <cell r="C1439" t="str">
            <v>Jawa Barat</v>
          </cell>
          <cell r="D1439" t="str">
            <v>Jawa</v>
          </cell>
        </row>
        <row r="1440">
          <cell r="B1440" t="str">
            <v>PT PERTAMINA EP</v>
          </cell>
          <cell r="C1440" t="str">
            <v>Jawa Barat</v>
          </cell>
          <cell r="D1440" t="str">
            <v>Jawa</v>
          </cell>
        </row>
        <row r="1441">
          <cell r="B1441" t="str">
            <v>EMP MALACCA STRAIT S.A.</v>
          </cell>
          <cell r="C1441" t="str">
            <v>Selat Malaka</v>
          </cell>
          <cell r="D1441" t="str">
            <v>Sumatera</v>
          </cell>
        </row>
        <row r="1442">
          <cell r="B1442" t="str">
            <v>EMP MALACCA STRAIT S.A.</v>
          </cell>
          <cell r="C1442" t="str">
            <v>Selat Malaka</v>
          </cell>
          <cell r="D1442" t="str">
            <v>Sumatera</v>
          </cell>
        </row>
        <row r="1443">
          <cell r="B1443" t="str">
            <v>EMP MALACCA STRAIT S.A.</v>
          </cell>
          <cell r="C1443" t="str">
            <v>Selat Malaka</v>
          </cell>
          <cell r="D1443" t="str">
            <v>Sumatera</v>
          </cell>
        </row>
        <row r="1444">
          <cell r="B1444" t="str">
            <v>EMP MALACCA STRAIT S.A.</v>
          </cell>
          <cell r="C1444" t="str">
            <v>Selat Malaka</v>
          </cell>
          <cell r="D1444" t="str">
            <v>Sumatera</v>
          </cell>
        </row>
        <row r="1445">
          <cell r="B1445" t="str">
            <v>EMP MALACCA STRAIT S.A.</v>
          </cell>
          <cell r="C1445" t="str">
            <v>Selat Malaka</v>
          </cell>
          <cell r="D1445" t="str">
            <v>Sumatera</v>
          </cell>
        </row>
        <row r="1446">
          <cell r="B1446" t="str">
            <v>EMP MALACCA STRAIT S.A.</v>
          </cell>
          <cell r="C1446" t="str">
            <v>Selat Malaka</v>
          </cell>
          <cell r="D1446" t="str">
            <v>Sumatera</v>
          </cell>
        </row>
        <row r="1447">
          <cell r="B1447" t="str">
            <v>PT PERTAMINA EP</v>
          </cell>
          <cell r="C1447" t="str">
            <v>Jawa Barat</v>
          </cell>
          <cell r="D1447" t="str">
            <v>Jawa</v>
          </cell>
        </row>
        <row r="1448">
          <cell r="B1448" t="str">
            <v>PT PERTAMINA EP</v>
          </cell>
          <cell r="C1448" t="str">
            <v>Jawa Barat</v>
          </cell>
          <cell r="D1448" t="str">
            <v>Jawa</v>
          </cell>
        </row>
        <row r="1449">
          <cell r="B1449" t="str">
            <v>PT PERTAMINA EP</v>
          </cell>
          <cell r="C1449" t="str">
            <v>Jawa Barat</v>
          </cell>
          <cell r="D1449" t="str">
            <v>Jawa</v>
          </cell>
        </row>
        <row r="1450">
          <cell r="B1450" t="str">
            <v>PT PERTAMINA EP</v>
          </cell>
          <cell r="C1450" t="str">
            <v>Riau</v>
          </cell>
          <cell r="D1450" t="str">
            <v>Sumatera</v>
          </cell>
        </row>
        <row r="1451">
          <cell r="B1451" t="str">
            <v>PT PERTAMINA EP</v>
          </cell>
          <cell r="C1451" t="str">
            <v>Riau</v>
          </cell>
          <cell r="D1451" t="str">
            <v>Sumatera</v>
          </cell>
        </row>
        <row r="1452">
          <cell r="B1452" t="str">
            <v>PT PERTAMINA EP</v>
          </cell>
          <cell r="C1452" t="str">
            <v>Riau</v>
          </cell>
          <cell r="D1452" t="str">
            <v>Sumatera</v>
          </cell>
        </row>
        <row r="1453">
          <cell r="B1453" t="str">
            <v>PT PERTAMINA EP</v>
          </cell>
          <cell r="C1453" t="str">
            <v>Papua Barat</v>
          </cell>
          <cell r="D1453" t="str">
            <v>Timur</v>
          </cell>
        </row>
        <row r="1454">
          <cell r="B1454" t="str">
            <v>PT PERTAMINA EP</v>
          </cell>
          <cell r="C1454" t="str">
            <v>Papua Barat</v>
          </cell>
          <cell r="D1454" t="str">
            <v>Timur</v>
          </cell>
        </row>
        <row r="1455">
          <cell r="B1455" t="str">
            <v>PT PERTAMINA EP</v>
          </cell>
          <cell r="C1455" t="str">
            <v>Papua Barat</v>
          </cell>
          <cell r="D1455" t="str">
            <v>Timur</v>
          </cell>
        </row>
        <row r="1456">
          <cell r="B1456" t="str">
            <v>PT PERTAMINA EP</v>
          </cell>
          <cell r="C1456" t="str">
            <v>Papua Barat</v>
          </cell>
          <cell r="D1456" t="str">
            <v>Timur</v>
          </cell>
        </row>
        <row r="1457">
          <cell r="B1457" t="str">
            <v>PT PERTAMINA EP</v>
          </cell>
          <cell r="C1457" t="str">
            <v>Papua Barat</v>
          </cell>
          <cell r="D1457" t="str">
            <v>Timur</v>
          </cell>
        </row>
        <row r="1458">
          <cell r="B1458" t="str">
            <v>PT PERTAMINA EP</v>
          </cell>
          <cell r="C1458" t="str">
            <v>Papua Barat</v>
          </cell>
          <cell r="D1458" t="str">
            <v>Timur</v>
          </cell>
        </row>
        <row r="1459">
          <cell r="B1459" t="str">
            <v>PT PERTAMINA EP</v>
          </cell>
          <cell r="C1459" t="str">
            <v>Papua Barat</v>
          </cell>
          <cell r="D1459" t="str">
            <v>Timur</v>
          </cell>
        </row>
        <row r="1460">
          <cell r="B1460" t="str">
            <v>PT PERTAMINA EP</v>
          </cell>
          <cell r="C1460" t="str">
            <v>Papua Barat</v>
          </cell>
          <cell r="D1460" t="str">
            <v>Timur</v>
          </cell>
        </row>
        <row r="1461">
          <cell r="B1461" t="str">
            <v>PT PERTAMINA EP</v>
          </cell>
          <cell r="C1461" t="str">
            <v>Papua Barat</v>
          </cell>
          <cell r="D1461" t="str">
            <v>Timur</v>
          </cell>
        </row>
        <row r="1462">
          <cell r="B1462" t="str">
            <v>PT PERTAMINA EP</v>
          </cell>
          <cell r="C1462" t="str">
            <v>No Data</v>
          </cell>
        </row>
        <row r="1463">
          <cell r="B1463" t="str">
            <v>PT PERTAMINA EP</v>
          </cell>
          <cell r="C1463" t="str">
            <v>No Data</v>
          </cell>
        </row>
        <row r="1464">
          <cell r="B1464" t="str">
            <v>PT PERTAMINA EP</v>
          </cell>
          <cell r="C1464" t="str">
            <v>No Data</v>
          </cell>
        </row>
        <row r="1465">
          <cell r="B1465" t="str">
            <v>PT PERTAMINA EP</v>
          </cell>
          <cell r="C1465" t="str">
            <v>Kalimantan Timur</v>
          </cell>
          <cell r="D1465" t="str">
            <v>Kalimantan</v>
          </cell>
        </row>
        <row r="1466">
          <cell r="B1466" t="str">
            <v>PT PERTAMINA EP</v>
          </cell>
          <cell r="C1466" t="str">
            <v>Kalimantan Timur</v>
          </cell>
          <cell r="D1466" t="str">
            <v>Kalimantan</v>
          </cell>
        </row>
        <row r="1467">
          <cell r="B1467" t="str">
            <v>PT PERTAMINA EP</v>
          </cell>
          <cell r="C1467" t="str">
            <v>Kalimantan Timur</v>
          </cell>
          <cell r="D1467" t="str">
            <v>Kalimantan</v>
          </cell>
        </row>
        <row r="1468">
          <cell r="B1468" t="str">
            <v>PT PERTAMINA EP</v>
          </cell>
          <cell r="C1468" t="str">
            <v>Kalimantan Timur</v>
          </cell>
          <cell r="D1468" t="str">
            <v>Kalimantan</v>
          </cell>
        </row>
        <row r="1469">
          <cell r="B1469" t="str">
            <v>PT PERTAMINA EP</v>
          </cell>
          <cell r="C1469" t="str">
            <v>Kalimantan Timur</v>
          </cell>
          <cell r="D1469" t="str">
            <v>Kalimantan</v>
          </cell>
        </row>
        <row r="1470">
          <cell r="B1470" t="str">
            <v>PT PERTAMINA EP</v>
          </cell>
          <cell r="C1470" t="str">
            <v>Kalimantan Timur</v>
          </cell>
          <cell r="D1470" t="str">
            <v>Kalimantan</v>
          </cell>
        </row>
        <row r="1471">
          <cell r="B1471" t="str">
            <v>PT PERTAMINA EP</v>
          </cell>
          <cell r="C1471" t="str">
            <v>Kalimantan Timur</v>
          </cell>
          <cell r="D1471" t="str">
            <v>Kalimantan</v>
          </cell>
        </row>
        <row r="1472">
          <cell r="B1472" t="str">
            <v>PT PERTAMINA EP</v>
          </cell>
          <cell r="C1472" t="str">
            <v>Kalimantan Timur</v>
          </cell>
          <cell r="D1472" t="str">
            <v>Kalimantan</v>
          </cell>
        </row>
        <row r="1473">
          <cell r="B1473" t="str">
            <v>PT PERTAMINA EP</v>
          </cell>
          <cell r="C1473" t="str">
            <v>Kalimantan Timur</v>
          </cell>
          <cell r="D1473" t="str">
            <v>Kalimantan</v>
          </cell>
        </row>
        <row r="1474">
          <cell r="B1474" t="str">
            <v>PT PERTAMINA EP</v>
          </cell>
          <cell r="C1474" t="str">
            <v>Kalimantan Timur</v>
          </cell>
          <cell r="D1474" t="str">
            <v>Kalimantan</v>
          </cell>
        </row>
        <row r="1475">
          <cell r="B1475" t="str">
            <v>PT PERTAMINA EP</v>
          </cell>
          <cell r="C1475" t="str">
            <v>Kalimantan Timur</v>
          </cell>
          <cell r="D1475" t="str">
            <v>Kalimantan</v>
          </cell>
        </row>
        <row r="1476">
          <cell r="B1476" t="str">
            <v>PT PERTAMINA EP</v>
          </cell>
          <cell r="C1476" t="str">
            <v>Kalimantan Timur</v>
          </cell>
          <cell r="D1476" t="str">
            <v>Kalimantan</v>
          </cell>
        </row>
        <row r="1477">
          <cell r="B1477" t="str">
            <v>PT PERTAMINA EP</v>
          </cell>
          <cell r="C1477" t="str">
            <v>Kalimantan Timur</v>
          </cell>
          <cell r="D1477" t="str">
            <v>Kalimantan</v>
          </cell>
        </row>
        <row r="1478">
          <cell r="B1478" t="str">
            <v>PT PERTAMINA EP</v>
          </cell>
          <cell r="C1478" t="str">
            <v>Kalimantan Timur</v>
          </cell>
          <cell r="D1478" t="str">
            <v>Kalimantan</v>
          </cell>
        </row>
        <row r="1479">
          <cell r="B1479" t="str">
            <v>PT PERTAMINA EP</v>
          </cell>
          <cell r="C1479" t="str">
            <v>Kalimantan Timur</v>
          </cell>
          <cell r="D1479" t="str">
            <v>Kalimantan</v>
          </cell>
        </row>
        <row r="1480">
          <cell r="B1480" t="str">
            <v>PT PERTAMINA EP</v>
          </cell>
          <cell r="C1480" t="str">
            <v>Sumatera Selatan</v>
          </cell>
          <cell r="D1480" t="str">
            <v>Sumatera</v>
          </cell>
        </row>
        <row r="1481">
          <cell r="B1481" t="str">
            <v>PT PERTAMINA EP</v>
          </cell>
          <cell r="C1481" t="str">
            <v>Sumatera Selatan</v>
          </cell>
          <cell r="D1481" t="str">
            <v>Sumatera</v>
          </cell>
        </row>
        <row r="1482">
          <cell r="B1482" t="str">
            <v>PT PERTAMINA EP</v>
          </cell>
          <cell r="C1482" t="str">
            <v>Sumatera Selatan</v>
          </cell>
          <cell r="D1482" t="str">
            <v>Sumatera</v>
          </cell>
        </row>
        <row r="1483">
          <cell r="B1483" t="str">
            <v>PT PERTAMINA EP</v>
          </cell>
          <cell r="C1483" t="str">
            <v>Papua Barat</v>
          </cell>
          <cell r="D1483" t="str">
            <v>Timur</v>
          </cell>
        </row>
        <row r="1484">
          <cell r="B1484" t="str">
            <v>PT PERTAMINA EP</v>
          </cell>
          <cell r="C1484" t="str">
            <v>Papua Barat</v>
          </cell>
          <cell r="D1484" t="str">
            <v>Timur</v>
          </cell>
        </row>
        <row r="1485">
          <cell r="B1485" t="str">
            <v>PT PERTAMINA EP</v>
          </cell>
          <cell r="C1485" t="str">
            <v>Papua Barat</v>
          </cell>
          <cell r="D1485" t="str">
            <v>Timur</v>
          </cell>
        </row>
        <row r="1486">
          <cell r="B1486" t="str">
            <v>PT PERTAMINA EP</v>
          </cell>
          <cell r="C1486" t="str">
            <v>Jawa Tengah</v>
          </cell>
          <cell r="D1486" t="str">
            <v>Jawa</v>
          </cell>
        </row>
        <row r="1487">
          <cell r="B1487" t="str">
            <v>PT PERTAMINA EP</v>
          </cell>
          <cell r="C1487" t="str">
            <v>Jawa Tengah</v>
          </cell>
          <cell r="D1487" t="str">
            <v>Jawa</v>
          </cell>
        </row>
        <row r="1488">
          <cell r="B1488" t="str">
            <v>PT PERTAMINA EP</v>
          </cell>
          <cell r="C1488" t="str">
            <v>Jawa Tengah</v>
          </cell>
          <cell r="D1488" t="str">
            <v>Jawa</v>
          </cell>
        </row>
        <row r="1489">
          <cell r="B1489" t="str">
            <v>PT PERTAMINA EP</v>
          </cell>
          <cell r="C1489" t="str">
            <v>Jawa Tengah</v>
          </cell>
          <cell r="D1489" t="str">
            <v>Jawa</v>
          </cell>
        </row>
        <row r="1490">
          <cell r="B1490" t="str">
            <v>PT PERTAMINA EP</v>
          </cell>
          <cell r="C1490" t="str">
            <v>Jawa Tengah</v>
          </cell>
          <cell r="D1490" t="str">
            <v>Jawa</v>
          </cell>
        </row>
        <row r="1491">
          <cell r="B1491" t="str">
            <v>PT PERTAMINA EP</v>
          </cell>
          <cell r="C1491" t="str">
            <v>Jawa Tengah</v>
          </cell>
          <cell r="D1491" t="str">
            <v>Jawa</v>
          </cell>
        </row>
        <row r="1492">
          <cell r="B1492" t="str">
            <v>PT PERTAMINA EP</v>
          </cell>
          <cell r="C1492" t="str">
            <v>Kalimantan Timur</v>
          </cell>
          <cell r="D1492" t="str">
            <v>Kalimantan</v>
          </cell>
        </row>
        <row r="1493">
          <cell r="B1493" t="str">
            <v>PT PERTAMINA EP</v>
          </cell>
          <cell r="C1493" t="str">
            <v>Kalimantan Timur</v>
          </cell>
          <cell r="D1493" t="str">
            <v>Kalimantan</v>
          </cell>
        </row>
        <row r="1494">
          <cell r="B1494" t="str">
            <v>PT PERTAMINA EP</v>
          </cell>
          <cell r="C1494" t="str">
            <v>Kalimantan Timur</v>
          </cell>
          <cell r="D1494" t="str">
            <v>Kalimantan</v>
          </cell>
        </row>
        <row r="1495">
          <cell r="B1495" t="str">
            <v>PT PERTAMINA EP</v>
          </cell>
          <cell r="C1495" t="str">
            <v>Kalimantan Timur</v>
          </cell>
          <cell r="D1495" t="str">
            <v>Kalimantan</v>
          </cell>
        </row>
        <row r="1496">
          <cell r="B1496" t="str">
            <v>PT PERTAMINA EP</v>
          </cell>
          <cell r="C1496" t="str">
            <v>Kalimantan Timur</v>
          </cell>
          <cell r="D1496" t="str">
            <v>Kalimantan</v>
          </cell>
        </row>
        <row r="1497">
          <cell r="B1497" t="str">
            <v>PT PERTAMINA EP</v>
          </cell>
          <cell r="C1497" t="str">
            <v>Kalimantan Timur</v>
          </cell>
          <cell r="D1497" t="str">
            <v>Kalimantan</v>
          </cell>
        </row>
        <row r="1498">
          <cell r="B1498" t="str">
            <v>PT PERTAMINA EP</v>
          </cell>
          <cell r="C1498" t="str">
            <v>Kalimantan Timur</v>
          </cell>
          <cell r="D1498" t="str">
            <v>Kalimantan</v>
          </cell>
        </row>
        <row r="1499">
          <cell r="B1499" t="str">
            <v>PT PERTAMINA EP</v>
          </cell>
          <cell r="C1499" t="str">
            <v>Kalimantan Timur</v>
          </cell>
          <cell r="D1499" t="str">
            <v>Kalimantan</v>
          </cell>
        </row>
        <row r="1500">
          <cell r="B1500" t="str">
            <v>PT PERTAMINA EP</v>
          </cell>
          <cell r="C1500" t="str">
            <v>Kalimantan Timur</v>
          </cell>
          <cell r="D1500" t="str">
            <v>Kalimantan</v>
          </cell>
        </row>
        <row r="1501">
          <cell r="B1501" t="str">
            <v>PT PERTAMINA EP</v>
          </cell>
          <cell r="C1501" t="str">
            <v>Kalimantan Timur</v>
          </cell>
          <cell r="D1501" t="str">
            <v>Kalimantan</v>
          </cell>
        </row>
        <row r="1502">
          <cell r="B1502" t="str">
            <v>PT PERTAMINA EP</v>
          </cell>
          <cell r="C1502" t="str">
            <v>Kalimantan Timur</v>
          </cell>
          <cell r="D1502" t="str">
            <v>Kalimantan</v>
          </cell>
        </row>
        <row r="1503">
          <cell r="B1503" t="str">
            <v>PT PERTAMINA EP</v>
          </cell>
          <cell r="C1503" t="str">
            <v>Kalimantan Timur</v>
          </cell>
          <cell r="D1503" t="str">
            <v>Kalimantan</v>
          </cell>
        </row>
        <row r="1504">
          <cell r="B1504" t="str">
            <v>PT PERTAMINA EP</v>
          </cell>
          <cell r="C1504" t="str">
            <v>Sumatera Selatan</v>
          </cell>
          <cell r="D1504" t="str">
            <v>Sumatera</v>
          </cell>
        </row>
        <row r="1505">
          <cell r="B1505" t="str">
            <v>PT PERTAMINA EP</v>
          </cell>
          <cell r="C1505" t="str">
            <v>Sumatera Selatan</v>
          </cell>
          <cell r="D1505" t="str">
            <v>Sumatera</v>
          </cell>
        </row>
        <row r="1506">
          <cell r="B1506" t="str">
            <v>PT PERTAMINA EP</v>
          </cell>
          <cell r="C1506" t="str">
            <v>Sumatera Selatan</v>
          </cell>
          <cell r="D1506" t="str">
            <v>Sumatera</v>
          </cell>
        </row>
        <row r="1507">
          <cell r="B1507" t="str">
            <v>PT PERTAMINA EP</v>
          </cell>
          <cell r="C1507" t="str">
            <v>Sumatera Selatan</v>
          </cell>
          <cell r="D1507" t="str">
            <v>Sumatera</v>
          </cell>
        </row>
        <row r="1508">
          <cell r="B1508" t="str">
            <v>PT PERTAMINA EP</v>
          </cell>
          <cell r="C1508" t="str">
            <v>Sumatera Selatan</v>
          </cell>
          <cell r="D1508" t="str">
            <v>Sumatera</v>
          </cell>
        </row>
        <row r="1509">
          <cell r="B1509" t="str">
            <v>EMP MALACCA STRAIT S.A.</v>
          </cell>
          <cell r="C1509" t="str">
            <v>Selat Malaka</v>
          </cell>
          <cell r="D1509" t="str">
            <v>Sumatera</v>
          </cell>
        </row>
        <row r="1510">
          <cell r="B1510" t="str">
            <v>EMP MALACCA STRAIT S.A.</v>
          </cell>
          <cell r="C1510" t="str">
            <v>Selat Malaka</v>
          </cell>
          <cell r="D1510" t="str">
            <v>Sumatera</v>
          </cell>
        </row>
        <row r="1511">
          <cell r="B1511" t="str">
            <v>EMP MALACCA STRAIT S.A.</v>
          </cell>
          <cell r="C1511" t="str">
            <v>Selat Malaka</v>
          </cell>
          <cell r="D1511" t="str">
            <v>Sumatera</v>
          </cell>
        </row>
        <row r="1512">
          <cell r="B1512" t="str">
            <v>EMP MALACCA STRAIT S.A.</v>
          </cell>
          <cell r="C1512" t="str">
            <v>Selat Malaka</v>
          </cell>
          <cell r="D1512" t="str">
            <v>Sumatera</v>
          </cell>
        </row>
        <row r="1513">
          <cell r="B1513" t="str">
            <v>PT PERTAMINA EP</v>
          </cell>
          <cell r="C1513" t="str">
            <v>Kalimantan Timur</v>
          </cell>
          <cell r="D1513" t="str">
            <v>Kalimantan</v>
          </cell>
        </row>
        <row r="1514">
          <cell r="B1514" t="str">
            <v>PT PERTAMINA EP</v>
          </cell>
          <cell r="C1514" t="str">
            <v>Kalimantan Timur</v>
          </cell>
          <cell r="D1514" t="str">
            <v>Kalimantan</v>
          </cell>
        </row>
        <row r="1515">
          <cell r="B1515" t="str">
            <v>PT PERTAMINA EP</v>
          </cell>
          <cell r="C1515" t="str">
            <v>Kalimantan Timur</v>
          </cell>
          <cell r="D1515" t="str">
            <v>Kalimantan</v>
          </cell>
        </row>
        <row r="1516">
          <cell r="B1516" t="str">
            <v>PT PERTAMINA EP</v>
          </cell>
          <cell r="C1516" t="str">
            <v>Jambi</v>
          </cell>
          <cell r="D1516" t="str">
            <v>Sumatera</v>
          </cell>
        </row>
        <row r="1517">
          <cell r="B1517" t="str">
            <v>PT PERTAMINA EP</v>
          </cell>
          <cell r="C1517" t="str">
            <v>Jambi</v>
          </cell>
          <cell r="D1517" t="str">
            <v>Sumatera</v>
          </cell>
        </row>
        <row r="1518">
          <cell r="B1518" t="str">
            <v>PT PERTAMINA EP</v>
          </cell>
          <cell r="C1518" t="str">
            <v>Jambi</v>
          </cell>
          <cell r="D1518" t="str">
            <v>Sumatera</v>
          </cell>
        </row>
        <row r="1519">
          <cell r="B1519" t="str">
            <v>PT PERTAMINA EP</v>
          </cell>
          <cell r="C1519" t="str">
            <v>Jawa Barat</v>
          </cell>
          <cell r="D1519" t="str">
            <v>Jawa</v>
          </cell>
        </row>
        <row r="1520">
          <cell r="B1520" t="str">
            <v>PT PERTAMINA EP</v>
          </cell>
          <cell r="C1520" t="str">
            <v>Jawa Barat</v>
          </cell>
          <cell r="D1520" t="str">
            <v>Jawa</v>
          </cell>
        </row>
        <row r="1521">
          <cell r="B1521" t="str">
            <v>PT PERTAMINA EP</v>
          </cell>
          <cell r="C1521" t="str">
            <v>Jawa Barat</v>
          </cell>
          <cell r="D1521" t="str">
            <v>Jawa</v>
          </cell>
        </row>
        <row r="1522">
          <cell r="B1522" t="str">
            <v>PT PERTAMINA EP</v>
          </cell>
          <cell r="C1522" t="str">
            <v>Sumatera Selatan</v>
          </cell>
          <cell r="D1522" t="str">
            <v>Sumatera</v>
          </cell>
        </row>
        <row r="1523">
          <cell r="B1523" t="str">
            <v>PT PERTAMINA EP</v>
          </cell>
          <cell r="C1523" t="str">
            <v>Sumatera Selatan</v>
          </cell>
          <cell r="D1523" t="str">
            <v>Sumatera</v>
          </cell>
        </row>
        <row r="1524">
          <cell r="B1524" t="str">
            <v>PT PERTAMINA EP</v>
          </cell>
          <cell r="C1524" t="str">
            <v>Sumatera Selatan</v>
          </cell>
          <cell r="D1524" t="str">
            <v>Sumatera</v>
          </cell>
        </row>
        <row r="1525">
          <cell r="B1525" t="str">
            <v>PT PERTAMINA EP</v>
          </cell>
          <cell r="C1525" t="str">
            <v>Sumatera Selatan</v>
          </cell>
          <cell r="D1525" t="str">
            <v>Sumatera</v>
          </cell>
        </row>
        <row r="1526">
          <cell r="B1526" t="str">
            <v>PT PERTAMINA EP</v>
          </cell>
          <cell r="C1526" t="str">
            <v>Sumatera Selatan</v>
          </cell>
          <cell r="D1526" t="str">
            <v>Sumatera</v>
          </cell>
        </row>
        <row r="1527">
          <cell r="B1527" t="str">
            <v>PT PERTAMINA EP</v>
          </cell>
          <cell r="C1527" t="str">
            <v>Sumatera Selatan</v>
          </cell>
          <cell r="D1527" t="str">
            <v>Sumatera</v>
          </cell>
        </row>
        <row r="1528">
          <cell r="B1528" t="str">
            <v>EMP MALACCA STRAIT S.A.</v>
          </cell>
          <cell r="C1528" t="str">
            <v>Selat Malaka</v>
          </cell>
          <cell r="D1528" t="str">
            <v>Sumatera</v>
          </cell>
        </row>
        <row r="1529">
          <cell r="B1529" t="str">
            <v>EMP MALACCA STRAIT S.A.</v>
          </cell>
          <cell r="C1529" t="str">
            <v>Selat Malaka</v>
          </cell>
          <cell r="D1529" t="str">
            <v>Sumatera</v>
          </cell>
        </row>
        <row r="1530">
          <cell r="B1530" t="str">
            <v>EMP MALACCA STRAIT S.A.</v>
          </cell>
          <cell r="C1530" t="str">
            <v>Selat Malaka</v>
          </cell>
          <cell r="D1530" t="str">
            <v>Sumatera</v>
          </cell>
        </row>
        <row r="1531">
          <cell r="B1531" t="str">
            <v>EMP MALACCA STRAIT S.A.</v>
          </cell>
          <cell r="C1531" t="str">
            <v>Selat Malaka</v>
          </cell>
          <cell r="D1531" t="str">
            <v>Sumatera</v>
          </cell>
        </row>
        <row r="1532">
          <cell r="B1532" t="str">
            <v>EMP MALACCA STRAIT S.A.</v>
          </cell>
          <cell r="C1532" t="str">
            <v>Selat Malaka</v>
          </cell>
          <cell r="D1532" t="str">
            <v>Sumatera</v>
          </cell>
        </row>
        <row r="1533">
          <cell r="B1533" t="str">
            <v>EMP MALACCA STRAIT S.A.</v>
          </cell>
          <cell r="C1533" t="str">
            <v>Selat Malaka</v>
          </cell>
          <cell r="D1533" t="str">
            <v>Sumatera</v>
          </cell>
        </row>
        <row r="1534">
          <cell r="B1534" t="str">
            <v>PT PERTAMINA EP</v>
          </cell>
          <cell r="C1534" t="str">
            <v>No Data</v>
          </cell>
        </row>
        <row r="1535">
          <cell r="B1535" t="str">
            <v>PT PERTAMINA EP</v>
          </cell>
          <cell r="C1535" t="str">
            <v>No Data</v>
          </cell>
        </row>
        <row r="1536">
          <cell r="B1536" t="str">
            <v>PT PERTAMINA EP</v>
          </cell>
          <cell r="C1536" t="str">
            <v>No Data</v>
          </cell>
        </row>
        <row r="1537">
          <cell r="B1537" t="str">
            <v>PT PERTAMINA EP</v>
          </cell>
          <cell r="C1537" t="str">
            <v>No Data</v>
          </cell>
        </row>
        <row r="1538">
          <cell r="B1538" t="str">
            <v>PT PERTAMINA EP</v>
          </cell>
          <cell r="C1538" t="str">
            <v>No Data</v>
          </cell>
        </row>
        <row r="1539">
          <cell r="B1539" t="str">
            <v>PT PERTAMINA EP</v>
          </cell>
          <cell r="C1539" t="str">
            <v>No Data</v>
          </cell>
        </row>
        <row r="1540">
          <cell r="B1540" t="str">
            <v>PT PERTAMINA EP</v>
          </cell>
          <cell r="C1540" t="str">
            <v>Jawa Barat</v>
          </cell>
          <cell r="D1540" t="str">
            <v>Jawa</v>
          </cell>
        </row>
        <row r="1541">
          <cell r="B1541" t="str">
            <v>PT PERTAMINA EP</v>
          </cell>
          <cell r="C1541" t="str">
            <v>Jawa Barat</v>
          </cell>
          <cell r="D1541" t="str">
            <v>Jawa</v>
          </cell>
        </row>
        <row r="1542">
          <cell r="B1542" t="str">
            <v>PT PERTAMINA EP</v>
          </cell>
          <cell r="C1542" t="str">
            <v>Jawa Barat</v>
          </cell>
          <cell r="D1542" t="str">
            <v>Jawa</v>
          </cell>
        </row>
        <row r="1543">
          <cell r="B1543" t="str">
            <v>PT PERTAMINA EP</v>
          </cell>
          <cell r="C1543" t="str">
            <v>Jawa Timur</v>
          </cell>
          <cell r="D1543" t="str">
            <v>Jawa</v>
          </cell>
        </row>
        <row r="1544">
          <cell r="B1544" t="str">
            <v>PT PERTAMINA EP</v>
          </cell>
          <cell r="C1544" t="str">
            <v>Jawa Timur</v>
          </cell>
          <cell r="D1544" t="str">
            <v>Jawa</v>
          </cell>
        </row>
        <row r="1545">
          <cell r="B1545" t="str">
            <v>PT PERTAMINA EP</v>
          </cell>
          <cell r="C1545" t="str">
            <v>Jawa Timur</v>
          </cell>
          <cell r="D1545" t="str">
            <v>Jawa</v>
          </cell>
        </row>
        <row r="1546">
          <cell r="B1546" t="str">
            <v>PT PERTAMINA EP</v>
          </cell>
          <cell r="C1546" t="str">
            <v>Jawa Timur</v>
          </cell>
          <cell r="D1546" t="str">
            <v>Jawa</v>
          </cell>
        </row>
        <row r="1547">
          <cell r="B1547" t="str">
            <v>PT PERTAMINA EP</v>
          </cell>
          <cell r="C1547" t="str">
            <v>Jawa Timur</v>
          </cell>
          <cell r="D1547" t="str">
            <v>Jawa</v>
          </cell>
        </row>
        <row r="1548">
          <cell r="B1548" t="str">
            <v>PT PERTAMINA EP</v>
          </cell>
          <cell r="C1548" t="str">
            <v>Jawa Timur</v>
          </cell>
          <cell r="D1548" t="str">
            <v>Jawa</v>
          </cell>
        </row>
        <row r="1549">
          <cell r="B1549" t="str">
            <v>EMP MALACCA STRAIT S.A.</v>
          </cell>
          <cell r="C1549" t="str">
            <v>Selat Malaka</v>
          </cell>
          <cell r="D1549" t="str">
            <v>Sumatera</v>
          </cell>
        </row>
        <row r="1550">
          <cell r="B1550" t="str">
            <v>EMP MALACCA STRAIT S.A.</v>
          </cell>
          <cell r="C1550" t="str">
            <v>Selat Malaka</v>
          </cell>
          <cell r="D1550" t="str">
            <v>Sumatera</v>
          </cell>
        </row>
        <row r="1551">
          <cell r="B1551" t="str">
            <v>EMP MALACCA STRAIT S.A.</v>
          </cell>
          <cell r="C1551" t="str">
            <v>Selat Malaka</v>
          </cell>
          <cell r="D1551" t="str">
            <v>Sumatera</v>
          </cell>
        </row>
        <row r="1552">
          <cell r="B1552" t="str">
            <v>EMP MALACCA STRAIT S.A.</v>
          </cell>
          <cell r="C1552" t="str">
            <v>Selat Malaka</v>
          </cell>
          <cell r="D1552" t="str">
            <v>Sumatera</v>
          </cell>
        </row>
        <row r="1553">
          <cell r="B1553" t="str">
            <v>EMP MALACCA STRAIT S.A.</v>
          </cell>
          <cell r="C1553" t="str">
            <v>Selat Malaka</v>
          </cell>
          <cell r="D1553" t="str">
            <v>Sumatera</v>
          </cell>
        </row>
        <row r="1554">
          <cell r="B1554" t="str">
            <v>EMP MALACCA STRAIT S.A.</v>
          </cell>
          <cell r="C1554" t="str">
            <v>Selat Malaka</v>
          </cell>
          <cell r="D1554" t="str">
            <v>Sumatera</v>
          </cell>
        </row>
        <row r="1555">
          <cell r="B1555" t="str">
            <v>PT PERTAMINA HULU ENERGI OFFSHORE NORTH WEST JAVA</v>
          </cell>
          <cell r="C1555" t="str">
            <v>Jawa Barat</v>
          </cell>
          <cell r="D1555" t="str">
            <v>Jawa</v>
          </cell>
        </row>
        <row r="1556">
          <cell r="B1556" t="str">
            <v>PT PERTAMINA HULU ENERGI OFFSHORE NORTH WEST JAVA</v>
          </cell>
          <cell r="C1556" t="str">
            <v>Jawa Barat</v>
          </cell>
          <cell r="D1556" t="str">
            <v>Jawa</v>
          </cell>
        </row>
        <row r="1557">
          <cell r="B1557" t="str">
            <v>PT PERTAMINA HULU ENERGI OFFSHORE NORTH WEST JAVA</v>
          </cell>
          <cell r="C1557" t="str">
            <v>Jawa Barat</v>
          </cell>
          <cell r="D1557" t="str">
            <v>Jawa</v>
          </cell>
        </row>
        <row r="1558">
          <cell r="B1558" t="str">
            <v>PT PERTAMINA EP</v>
          </cell>
          <cell r="C1558" t="str">
            <v>Sumatera Selatan</v>
          </cell>
          <cell r="D1558" t="str">
            <v>Sumatera</v>
          </cell>
        </row>
        <row r="1559">
          <cell r="B1559" t="str">
            <v>PT PERTAMINA EP</v>
          </cell>
          <cell r="C1559" t="str">
            <v>Sumatera Selatan</v>
          </cell>
          <cell r="D1559" t="str">
            <v>Sumatera</v>
          </cell>
        </row>
        <row r="1560">
          <cell r="B1560" t="str">
            <v>PT PERTAMINA EP</v>
          </cell>
          <cell r="C1560" t="str">
            <v>Sumatera Selatan</v>
          </cell>
          <cell r="D1560" t="str">
            <v>Sumatera</v>
          </cell>
        </row>
        <row r="1561">
          <cell r="B1561" t="str">
            <v>PT PERTAMINA EP</v>
          </cell>
          <cell r="C1561" t="str">
            <v>Sumatera Selatan</v>
          </cell>
          <cell r="D1561" t="str">
            <v>Sumatera</v>
          </cell>
        </row>
        <row r="1562">
          <cell r="B1562" t="str">
            <v>PT PERTAMINA EP</v>
          </cell>
          <cell r="C1562" t="str">
            <v>Sumatera Selatan</v>
          </cell>
          <cell r="D1562" t="str">
            <v>Sumatera</v>
          </cell>
        </row>
        <row r="1563">
          <cell r="B1563" t="str">
            <v>PT PERTAMINA EP</v>
          </cell>
          <cell r="C1563" t="str">
            <v>Sumatera Selatan</v>
          </cell>
          <cell r="D1563" t="str">
            <v>Sumatera</v>
          </cell>
        </row>
        <row r="1564">
          <cell r="B1564" t="str">
            <v>PT PERTAMINA EP</v>
          </cell>
          <cell r="C1564" t="str">
            <v>No Data</v>
          </cell>
        </row>
        <row r="1565">
          <cell r="B1565" t="str">
            <v>PT PERTAMINA EP</v>
          </cell>
          <cell r="C1565" t="str">
            <v>No Data</v>
          </cell>
        </row>
        <row r="1566">
          <cell r="B1566" t="str">
            <v>PT PERTAMINA EP</v>
          </cell>
          <cell r="C1566" t="str">
            <v>No Data</v>
          </cell>
        </row>
        <row r="1567">
          <cell r="B1567" t="str">
            <v>PT PERTAMINA EP</v>
          </cell>
          <cell r="C1567" t="str">
            <v>Sumatera Selatan</v>
          </cell>
          <cell r="D1567" t="str">
            <v>Sumatera</v>
          </cell>
        </row>
        <row r="1568">
          <cell r="B1568" t="str">
            <v>PT PERTAMINA EP</v>
          </cell>
          <cell r="C1568" t="str">
            <v>Sumatera Selatan</v>
          </cell>
          <cell r="D1568" t="str">
            <v>Sumatera</v>
          </cell>
        </row>
        <row r="1569">
          <cell r="B1569" t="str">
            <v>PT PERTAMINA EP</v>
          </cell>
          <cell r="C1569" t="str">
            <v>Sumatera Selatan</v>
          </cell>
          <cell r="D1569" t="str">
            <v>Sumatera</v>
          </cell>
        </row>
        <row r="1570">
          <cell r="B1570" t="str">
            <v>PT PERTAMINA EP</v>
          </cell>
          <cell r="C1570" t="str">
            <v>Sumatera Selatan</v>
          </cell>
          <cell r="D1570" t="str">
            <v>Sumatera</v>
          </cell>
        </row>
        <row r="1571">
          <cell r="B1571" t="str">
            <v>PT PERTAMINA EP</v>
          </cell>
          <cell r="C1571" t="str">
            <v>Sumatera Selatan</v>
          </cell>
          <cell r="D1571" t="str">
            <v>Sumatera</v>
          </cell>
        </row>
        <row r="1572">
          <cell r="B1572" t="str">
            <v>PT PERTAMINA EP</v>
          </cell>
          <cell r="C1572" t="str">
            <v>Sumatera Selatan</v>
          </cell>
          <cell r="D1572" t="str">
            <v>Sumatera</v>
          </cell>
        </row>
        <row r="1573">
          <cell r="B1573" t="str">
            <v>PT PERTAMINA EP</v>
          </cell>
          <cell r="C1573" t="str">
            <v>Sumatera Selatan</v>
          </cell>
          <cell r="D1573" t="str">
            <v>Sumatera</v>
          </cell>
        </row>
        <row r="1574">
          <cell r="B1574" t="str">
            <v>PT PERTAMINA EP</v>
          </cell>
          <cell r="C1574" t="str">
            <v>Sumatera Selatan</v>
          </cell>
          <cell r="D1574" t="str">
            <v>Sumatera</v>
          </cell>
        </row>
        <row r="1575">
          <cell r="B1575" t="str">
            <v>PT PERTAMINA EP</v>
          </cell>
          <cell r="C1575" t="str">
            <v>Sumatera Selatan</v>
          </cell>
          <cell r="D1575" t="str">
            <v>Sumatera</v>
          </cell>
        </row>
        <row r="1576">
          <cell r="B1576" t="str">
            <v>PT PERTAMINA EP</v>
          </cell>
          <cell r="C1576" t="str">
            <v>Sumatera Selatan</v>
          </cell>
          <cell r="D1576" t="str">
            <v>Sumatera</v>
          </cell>
        </row>
        <row r="1577">
          <cell r="B1577" t="str">
            <v>PT PERTAMINA EP</v>
          </cell>
          <cell r="C1577" t="str">
            <v>Sumatera Selatan</v>
          </cell>
          <cell r="D1577" t="str">
            <v>Sumatera</v>
          </cell>
        </row>
        <row r="1578">
          <cell r="B1578" t="str">
            <v>PT PERTAMINA EP</v>
          </cell>
          <cell r="C1578" t="str">
            <v>Sumatera Selatan</v>
          </cell>
          <cell r="D1578" t="str">
            <v>Sumatera</v>
          </cell>
        </row>
        <row r="1579">
          <cell r="B1579" t="str">
            <v>PT PERTAMINA EP</v>
          </cell>
          <cell r="C1579" t="str">
            <v>Jawa Barat</v>
          </cell>
          <cell r="D1579" t="str">
            <v>Jawa</v>
          </cell>
        </row>
        <row r="1580">
          <cell r="B1580" t="str">
            <v>PT PERTAMINA EP</v>
          </cell>
          <cell r="C1580" t="str">
            <v>Jawa Barat</v>
          </cell>
          <cell r="D1580" t="str">
            <v>Jawa</v>
          </cell>
        </row>
        <row r="1581">
          <cell r="B1581" t="str">
            <v>PT PERTAMINA EP</v>
          </cell>
          <cell r="C1581" t="str">
            <v>Jawa Barat</v>
          </cell>
          <cell r="D1581" t="str">
            <v>Jawa</v>
          </cell>
        </row>
        <row r="1582">
          <cell r="B1582" t="str">
            <v>PT PERTAMINA EP</v>
          </cell>
          <cell r="C1582" t="str">
            <v>Jawa Barat</v>
          </cell>
          <cell r="D1582" t="str">
            <v>Jawa</v>
          </cell>
        </row>
        <row r="1583">
          <cell r="B1583" t="str">
            <v>PT PERTAMINA EP</v>
          </cell>
          <cell r="C1583" t="str">
            <v>Jawa Barat</v>
          </cell>
          <cell r="D1583" t="str">
            <v>Jawa</v>
          </cell>
        </row>
        <row r="1584">
          <cell r="B1584" t="str">
            <v>PT PERTAMINA EP</v>
          </cell>
          <cell r="C1584" t="str">
            <v>Jawa Barat</v>
          </cell>
          <cell r="D1584" t="str">
            <v>Jawa</v>
          </cell>
        </row>
        <row r="1585">
          <cell r="B1585" t="str">
            <v>PT PERTAMINA EP</v>
          </cell>
          <cell r="C1585" t="str">
            <v>Sumatera Selatan</v>
          </cell>
          <cell r="D1585" t="str">
            <v>Sumatera</v>
          </cell>
        </row>
        <row r="1586">
          <cell r="B1586" t="str">
            <v>PT PERTAMINA EP</v>
          </cell>
          <cell r="C1586" t="str">
            <v>Sumatera Selatan</v>
          </cell>
          <cell r="D1586" t="str">
            <v>Sumatera</v>
          </cell>
        </row>
        <row r="1587">
          <cell r="B1587" t="str">
            <v>PT PERTAMINA EP</v>
          </cell>
          <cell r="C1587" t="str">
            <v>Sumatera Selatan</v>
          </cell>
          <cell r="D1587" t="str">
            <v>Sumatera</v>
          </cell>
        </row>
        <row r="1588">
          <cell r="B1588" t="str">
            <v>PT PERTAMINA EP</v>
          </cell>
          <cell r="C1588" t="str">
            <v>No Data</v>
          </cell>
        </row>
        <row r="1589">
          <cell r="B1589" t="str">
            <v>PT PERTAMINA EP</v>
          </cell>
          <cell r="C1589" t="str">
            <v>No Data</v>
          </cell>
        </row>
        <row r="1590">
          <cell r="B1590" t="str">
            <v>PT PERTAMINA EP</v>
          </cell>
          <cell r="C1590" t="str">
            <v>No Data</v>
          </cell>
        </row>
        <row r="1591">
          <cell r="B1591" t="str">
            <v>PT PERTAMINA EP</v>
          </cell>
          <cell r="C1591" t="str">
            <v>No Data</v>
          </cell>
        </row>
        <row r="1592">
          <cell r="B1592" t="str">
            <v>PT PERTAMINA EP</v>
          </cell>
          <cell r="C1592" t="str">
            <v>No Data</v>
          </cell>
        </row>
        <row r="1593">
          <cell r="B1593" t="str">
            <v>PT PERTAMINA EP</v>
          </cell>
          <cell r="C1593" t="str">
            <v>No Data</v>
          </cell>
        </row>
        <row r="1594">
          <cell r="B1594" t="str">
            <v>PT PERTAMINA EP</v>
          </cell>
          <cell r="C1594" t="str">
            <v>Sumatera Selatan</v>
          </cell>
          <cell r="D1594" t="str">
            <v>Sumatera</v>
          </cell>
        </row>
        <row r="1595">
          <cell r="B1595" t="str">
            <v>PT PERTAMINA EP</v>
          </cell>
          <cell r="C1595" t="str">
            <v>Sumatera Selatan</v>
          </cell>
          <cell r="D1595" t="str">
            <v>Sumatera</v>
          </cell>
        </row>
        <row r="1596">
          <cell r="B1596" t="str">
            <v>PT PERTAMINA EP</v>
          </cell>
          <cell r="C1596" t="str">
            <v>Sumatera Selatan</v>
          </cell>
          <cell r="D1596" t="str">
            <v>Sumatera</v>
          </cell>
        </row>
        <row r="1597">
          <cell r="B1597" t="str">
            <v>PT PERTAMINA EP</v>
          </cell>
          <cell r="C1597" t="str">
            <v>Sumatera Selatan</v>
          </cell>
          <cell r="D1597" t="str">
            <v>Sumatera</v>
          </cell>
        </row>
        <row r="1598">
          <cell r="B1598" t="str">
            <v>PT PERTAMINA EP</v>
          </cell>
          <cell r="C1598" t="str">
            <v>Sumatera Selatan</v>
          </cell>
          <cell r="D1598" t="str">
            <v>Sumatera</v>
          </cell>
        </row>
        <row r="1599">
          <cell r="B1599" t="str">
            <v>PT PERTAMINA EP</v>
          </cell>
          <cell r="C1599" t="str">
            <v>Sumatera Selatan</v>
          </cell>
          <cell r="D1599" t="str">
            <v>Sumatera</v>
          </cell>
        </row>
        <row r="1600">
          <cell r="B1600" t="str">
            <v>PT PERTAMINA EP</v>
          </cell>
          <cell r="C1600" t="str">
            <v>Sumatera Selatan</v>
          </cell>
          <cell r="D1600" t="str">
            <v>Sumatera</v>
          </cell>
        </row>
        <row r="1601">
          <cell r="B1601" t="str">
            <v>PT PERTAMINA EP</v>
          </cell>
          <cell r="C1601" t="str">
            <v>Sumatera Selatan</v>
          </cell>
          <cell r="D1601" t="str">
            <v>Sumatera</v>
          </cell>
        </row>
        <row r="1602">
          <cell r="B1602" t="str">
            <v>PT PERTAMINA EP</v>
          </cell>
          <cell r="C1602" t="str">
            <v>Sumatera Selatan</v>
          </cell>
          <cell r="D1602" t="str">
            <v>Sumatera</v>
          </cell>
        </row>
        <row r="1603">
          <cell r="B1603" t="str">
            <v>PT PERTAMINA EP</v>
          </cell>
          <cell r="C1603" t="str">
            <v>Sumatera Selatan</v>
          </cell>
          <cell r="D1603" t="str">
            <v>Sumatera</v>
          </cell>
        </row>
        <row r="1604">
          <cell r="B1604" t="str">
            <v>PT PERTAMINA EP</v>
          </cell>
          <cell r="C1604" t="str">
            <v>Sumatera Selatan</v>
          </cell>
          <cell r="D1604" t="str">
            <v>Sumatera</v>
          </cell>
        </row>
        <row r="1605">
          <cell r="B1605" t="str">
            <v>PT PERTAMINA EP</v>
          </cell>
          <cell r="C1605" t="str">
            <v>Sumatera Selatan</v>
          </cell>
          <cell r="D1605" t="str">
            <v>Sumatera</v>
          </cell>
        </row>
        <row r="1606">
          <cell r="B1606" t="str">
            <v>PT PERTAMINA EP</v>
          </cell>
          <cell r="C1606" t="str">
            <v>Sumatera Selatan</v>
          </cell>
          <cell r="D1606" t="str">
            <v>Sumatera</v>
          </cell>
        </row>
        <row r="1607">
          <cell r="B1607" t="str">
            <v>PT PERTAMINA EP</v>
          </cell>
          <cell r="C1607" t="str">
            <v>Sumatera Selatan</v>
          </cell>
          <cell r="D1607" t="str">
            <v>Sumatera</v>
          </cell>
        </row>
        <row r="1608">
          <cell r="B1608" t="str">
            <v>PT PERTAMINA EP</v>
          </cell>
          <cell r="C1608" t="str">
            <v>Sumatera Selatan</v>
          </cell>
          <cell r="D1608" t="str">
            <v>Sumatera</v>
          </cell>
        </row>
        <row r="1609">
          <cell r="B1609" t="str">
            <v>PT PERTAMINA EP</v>
          </cell>
          <cell r="C1609" t="str">
            <v>Sumatera Selatan</v>
          </cell>
          <cell r="D1609" t="str">
            <v>Sumatera</v>
          </cell>
        </row>
        <row r="1610">
          <cell r="B1610" t="str">
            <v>PT PERTAMINA EP</v>
          </cell>
          <cell r="C1610" t="str">
            <v>Sumatera Selatan</v>
          </cell>
          <cell r="D1610" t="str">
            <v>Sumatera</v>
          </cell>
        </row>
        <row r="1611">
          <cell r="B1611" t="str">
            <v>PT PERTAMINA EP</v>
          </cell>
          <cell r="C1611" t="str">
            <v>Sumatera Selatan</v>
          </cell>
          <cell r="D1611" t="str">
            <v>Sumatera</v>
          </cell>
        </row>
        <row r="1612">
          <cell r="B1612" t="str">
            <v>PT PERTAMINA EP</v>
          </cell>
          <cell r="C1612" t="str">
            <v>Sumatera Selatan</v>
          </cell>
          <cell r="D1612" t="str">
            <v>Sumatera</v>
          </cell>
        </row>
        <row r="1613">
          <cell r="B1613" t="str">
            <v>PT PERTAMINA EP</v>
          </cell>
          <cell r="C1613" t="str">
            <v>Sumatera Selatan</v>
          </cell>
          <cell r="D1613" t="str">
            <v>Sumatera</v>
          </cell>
        </row>
        <row r="1614">
          <cell r="B1614" t="str">
            <v>PT PERTAMINA EP</v>
          </cell>
          <cell r="C1614" t="str">
            <v>Kalimantan Selatan</v>
          </cell>
          <cell r="D1614" t="str">
            <v>Kalimantan</v>
          </cell>
        </row>
        <row r="1615">
          <cell r="B1615" t="str">
            <v>PT PERTAMINA EP</v>
          </cell>
          <cell r="C1615" t="str">
            <v>Kalimantan Selatan</v>
          </cell>
          <cell r="D1615" t="str">
            <v>Kalimantan</v>
          </cell>
        </row>
        <row r="1616">
          <cell r="B1616" t="str">
            <v>PT PERTAMINA EP</v>
          </cell>
          <cell r="C1616" t="str">
            <v>Kalimantan Selatan</v>
          </cell>
          <cell r="D1616" t="str">
            <v>Kalimantan</v>
          </cell>
        </row>
        <row r="1617">
          <cell r="B1617" t="str">
            <v>PT PERTAMINA EP</v>
          </cell>
          <cell r="C1617" t="str">
            <v>Jawa Barat</v>
          </cell>
          <cell r="D1617" t="str">
            <v>Jawa</v>
          </cell>
        </row>
        <row r="1618">
          <cell r="B1618" t="str">
            <v>PT PERTAMINA EP</v>
          </cell>
          <cell r="C1618" t="str">
            <v>Jawa Barat</v>
          </cell>
          <cell r="D1618" t="str">
            <v>Jawa</v>
          </cell>
        </row>
        <row r="1619">
          <cell r="B1619" t="str">
            <v>PT PERTAMINA EP</v>
          </cell>
          <cell r="C1619" t="str">
            <v>Jawa Barat</v>
          </cell>
          <cell r="D1619" t="str">
            <v>Jawa</v>
          </cell>
        </row>
        <row r="1620">
          <cell r="B1620" t="str">
            <v>PT PERTAMINA EP</v>
          </cell>
          <cell r="C1620" t="str">
            <v>Kalimantan Selatan</v>
          </cell>
          <cell r="D1620" t="str">
            <v>Kalimantan</v>
          </cell>
        </row>
        <row r="1621">
          <cell r="B1621" t="str">
            <v>PT PERTAMINA EP</v>
          </cell>
          <cell r="C1621" t="str">
            <v>Kalimantan Selatan</v>
          </cell>
          <cell r="D1621" t="str">
            <v>Kalimantan</v>
          </cell>
        </row>
        <row r="1622">
          <cell r="B1622" t="str">
            <v>PT PERTAMINA EP</v>
          </cell>
          <cell r="C1622" t="str">
            <v>Kalimantan Selatan</v>
          </cell>
          <cell r="D1622" t="str">
            <v>Kalimantan</v>
          </cell>
        </row>
        <row r="1623">
          <cell r="B1623" t="str">
            <v>PT PERTAMINA EP</v>
          </cell>
          <cell r="C1623" t="str">
            <v>Laut Halmahera</v>
          </cell>
          <cell r="D1623" t="str">
            <v>Timur</v>
          </cell>
        </row>
        <row r="1624">
          <cell r="B1624" t="str">
            <v>PT PERTAMINA EP</v>
          </cell>
          <cell r="C1624" t="str">
            <v>Laut Halmahera</v>
          </cell>
          <cell r="D1624" t="str">
            <v>Timur</v>
          </cell>
        </row>
        <row r="1625">
          <cell r="B1625" t="str">
            <v>PT PERTAMINA EP</v>
          </cell>
          <cell r="C1625" t="str">
            <v>Laut Halmahera</v>
          </cell>
          <cell r="D1625" t="str">
            <v>Timur</v>
          </cell>
        </row>
        <row r="1626">
          <cell r="B1626" t="str">
            <v>PT PERTAMINA EP</v>
          </cell>
          <cell r="C1626" t="str">
            <v>Jawa Barat</v>
          </cell>
          <cell r="D1626" t="str">
            <v>Jawa</v>
          </cell>
        </row>
        <row r="1627">
          <cell r="B1627" t="str">
            <v>PT PERTAMINA EP</v>
          </cell>
          <cell r="C1627" t="str">
            <v>Jawa Barat</v>
          </cell>
          <cell r="D1627" t="str">
            <v>Jawa</v>
          </cell>
        </row>
        <row r="1628">
          <cell r="B1628" t="str">
            <v>PT PERTAMINA EP</v>
          </cell>
          <cell r="C1628" t="str">
            <v>Jawa Barat</v>
          </cell>
          <cell r="D1628" t="str">
            <v>Jawa</v>
          </cell>
        </row>
        <row r="1629">
          <cell r="B1629" t="str">
            <v>PT PERTAMINA EP</v>
          </cell>
          <cell r="C1629" t="str">
            <v>Jawa Barat</v>
          </cell>
          <cell r="D1629" t="str">
            <v>Jawa</v>
          </cell>
        </row>
        <row r="1630">
          <cell r="B1630" t="str">
            <v>PT PERTAMINA EP</v>
          </cell>
          <cell r="C1630" t="str">
            <v>Jawa Barat</v>
          </cell>
          <cell r="D1630" t="str">
            <v>Jawa</v>
          </cell>
        </row>
        <row r="1631">
          <cell r="B1631" t="str">
            <v>PT PERTAMINA EP</v>
          </cell>
          <cell r="C1631" t="str">
            <v>Jawa Barat</v>
          </cell>
          <cell r="D1631" t="str">
            <v>Jawa</v>
          </cell>
        </row>
        <row r="1632">
          <cell r="B1632" t="str">
            <v>PT PERTAMINA EP</v>
          </cell>
          <cell r="C1632" t="str">
            <v>Jawa Barat</v>
          </cell>
          <cell r="D1632" t="str">
            <v>Jawa</v>
          </cell>
        </row>
        <row r="1633">
          <cell r="B1633" t="str">
            <v>PT PERTAMINA EP</v>
          </cell>
          <cell r="C1633" t="str">
            <v>Jawa Barat</v>
          </cell>
          <cell r="D1633" t="str">
            <v>Jawa</v>
          </cell>
        </row>
        <row r="1634">
          <cell r="B1634" t="str">
            <v>PT PERTAMINA EP</v>
          </cell>
          <cell r="C1634" t="str">
            <v>Jawa Barat</v>
          </cell>
          <cell r="D1634" t="str">
            <v>Jawa</v>
          </cell>
        </row>
        <row r="1635">
          <cell r="B1635" t="str">
            <v>PT PERTAMINA EP</v>
          </cell>
          <cell r="C1635" t="str">
            <v>Jawa Barat</v>
          </cell>
          <cell r="D1635" t="str">
            <v>Jawa</v>
          </cell>
        </row>
        <row r="1636">
          <cell r="B1636" t="str">
            <v>PT PERTAMINA EP</v>
          </cell>
          <cell r="C1636" t="str">
            <v>Jawa Barat</v>
          </cell>
          <cell r="D1636" t="str">
            <v>Jawa</v>
          </cell>
        </row>
        <row r="1637">
          <cell r="B1637" t="str">
            <v>PT PERTAMINA EP</v>
          </cell>
          <cell r="C1637" t="str">
            <v>Jawa Barat</v>
          </cell>
          <cell r="D1637" t="str">
            <v>Jawa</v>
          </cell>
        </row>
        <row r="1638">
          <cell r="B1638" t="str">
            <v>PT PERTAMINA EP</v>
          </cell>
          <cell r="C1638" t="str">
            <v>Jawa Barat</v>
          </cell>
          <cell r="D1638" t="str">
            <v>Jawa</v>
          </cell>
        </row>
        <row r="1639">
          <cell r="B1639" t="str">
            <v>PT PERTAMINA EP</v>
          </cell>
          <cell r="C1639" t="str">
            <v>Jawa Barat</v>
          </cell>
          <cell r="D1639" t="str">
            <v>Jawa</v>
          </cell>
        </row>
        <row r="1640">
          <cell r="B1640" t="str">
            <v>PT PERTAMINA EP</v>
          </cell>
          <cell r="C1640" t="str">
            <v>Jawa Barat</v>
          </cell>
          <cell r="D1640" t="str">
            <v>Jawa</v>
          </cell>
        </row>
        <row r="1641">
          <cell r="B1641" t="str">
            <v>PT PERTAMINA EP</v>
          </cell>
          <cell r="C1641" t="str">
            <v>Riau</v>
          </cell>
          <cell r="D1641" t="str">
            <v>Sumatera</v>
          </cell>
        </row>
        <row r="1642">
          <cell r="B1642" t="str">
            <v>PT PERTAMINA EP</v>
          </cell>
          <cell r="C1642" t="str">
            <v>Riau</v>
          </cell>
          <cell r="D1642" t="str">
            <v>Sumatera</v>
          </cell>
        </row>
        <row r="1643">
          <cell r="B1643" t="str">
            <v>PT PERTAMINA EP</v>
          </cell>
          <cell r="C1643" t="str">
            <v>Riau</v>
          </cell>
          <cell r="D1643" t="str">
            <v>Sumatera</v>
          </cell>
        </row>
        <row r="1644">
          <cell r="B1644" t="str">
            <v>PT PERTAMINA EP</v>
          </cell>
          <cell r="C1644" t="str">
            <v>Papua Barat</v>
          </cell>
          <cell r="D1644" t="str">
            <v>Timur</v>
          </cell>
        </row>
        <row r="1645">
          <cell r="B1645" t="str">
            <v>PT PERTAMINA EP</v>
          </cell>
          <cell r="C1645" t="str">
            <v>Papua Barat</v>
          </cell>
          <cell r="D1645" t="str">
            <v>Timur</v>
          </cell>
        </row>
        <row r="1646">
          <cell r="B1646" t="str">
            <v>PT PERTAMINA EP</v>
          </cell>
          <cell r="C1646" t="str">
            <v>Papua Barat</v>
          </cell>
          <cell r="D1646" t="str">
            <v>Timur</v>
          </cell>
        </row>
        <row r="1647">
          <cell r="B1647" t="str">
            <v>PT PERTAMINA EP</v>
          </cell>
          <cell r="C1647" t="str">
            <v>Jawa Barat</v>
          </cell>
          <cell r="D1647" t="str">
            <v>Jawa</v>
          </cell>
        </row>
        <row r="1648">
          <cell r="B1648" t="str">
            <v>PT PERTAMINA EP</v>
          </cell>
          <cell r="C1648" t="str">
            <v>Jawa Barat</v>
          </cell>
          <cell r="D1648" t="str">
            <v>Jawa</v>
          </cell>
        </row>
        <row r="1649">
          <cell r="B1649" t="str">
            <v>PT PERTAMINA EP</v>
          </cell>
          <cell r="C1649" t="str">
            <v>Jawa Barat</v>
          </cell>
          <cell r="D1649" t="str">
            <v>Jawa</v>
          </cell>
        </row>
        <row r="1650">
          <cell r="B1650" t="str">
            <v>PT PERTAMINA EP</v>
          </cell>
          <cell r="C1650" t="str">
            <v>Kalimantan Selatan</v>
          </cell>
          <cell r="D1650" t="str">
            <v>Kalimantan</v>
          </cell>
        </row>
        <row r="1651">
          <cell r="B1651" t="str">
            <v>PT PERTAMINA EP</v>
          </cell>
          <cell r="C1651" t="str">
            <v>Kalimantan Selatan</v>
          </cell>
          <cell r="D1651" t="str">
            <v>Kalimantan</v>
          </cell>
        </row>
        <row r="1652">
          <cell r="B1652" t="str">
            <v>PT PERTAMINA EP</v>
          </cell>
          <cell r="C1652" t="str">
            <v>Kalimantan Selatan</v>
          </cell>
          <cell r="D1652" t="str">
            <v>Kalimantan</v>
          </cell>
        </row>
        <row r="1653">
          <cell r="B1653" t="str">
            <v>PT PERTAMINA EP</v>
          </cell>
          <cell r="C1653" t="str">
            <v>Kalimantan Selatan</v>
          </cell>
          <cell r="D1653" t="str">
            <v>Kalimantan</v>
          </cell>
        </row>
        <row r="1654">
          <cell r="B1654" t="str">
            <v>PT PERTAMINA EP</v>
          </cell>
          <cell r="C1654" t="str">
            <v>Kalimantan Selatan</v>
          </cell>
          <cell r="D1654" t="str">
            <v>Kalimantan</v>
          </cell>
        </row>
        <row r="1655">
          <cell r="B1655" t="str">
            <v>PT PERTAMINA EP</v>
          </cell>
          <cell r="C1655" t="str">
            <v>Kalimantan Selatan</v>
          </cell>
          <cell r="D1655" t="str">
            <v>Kalimantan</v>
          </cell>
        </row>
        <row r="1656">
          <cell r="B1656" t="str">
            <v>PT PERTAMINA EP</v>
          </cell>
          <cell r="C1656" t="str">
            <v>Kalimantan Selatan</v>
          </cell>
          <cell r="D1656" t="str">
            <v>Kalimantan</v>
          </cell>
        </row>
        <row r="1657">
          <cell r="B1657" t="str">
            <v>PT PERTAMINA EP</v>
          </cell>
          <cell r="C1657" t="str">
            <v>Kalimantan Selatan</v>
          </cell>
          <cell r="D1657" t="str">
            <v>Kalimantan</v>
          </cell>
        </row>
        <row r="1658">
          <cell r="B1658" t="str">
            <v>PT PERTAMINA EP</v>
          </cell>
          <cell r="C1658" t="str">
            <v>Kalimantan Selatan</v>
          </cell>
          <cell r="D1658" t="str">
            <v>Kalimantan</v>
          </cell>
        </row>
        <row r="1659">
          <cell r="B1659" t="str">
            <v>PT PERTAMINA EP</v>
          </cell>
          <cell r="C1659" t="str">
            <v>Kalimantan Selatan</v>
          </cell>
          <cell r="D1659" t="str">
            <v>Kalimantan</v>
          </cell>
        </row>
        <row r="1660">
          <cell r="B1660" t="str">
            <v>PT PERTAMINA EP</v>
          </cell>
          <cell r="C1660" t="str">
            <v>No Data</v>
          </cell>
        </row>
        <row r="1661">
          <cell r="B1661" t="str">
            <v>PT PERTAMINA EP</v>
          </cell>
          <cell r="C1661" t="str">
            <v>No Data</v>
          </cell>
        </row>
        <row r="1662">
          <cell r="B1662" t="str">
            <v>PT PERTAMINA EP</v>
          </cell>
          <cell r="C1662" t="str">
            <v>No Data</v>
          </cell>
        </row>
        <row r="1663">
          <cell r="B1663" t="str">
            <v>PT PERTAMINA EP</v>
          </cell>
          <cell r="C1663" t="str">
            <v>Jawa Tengah</v>
          </cell>
          <cell r="D1663" t="str">
            <v>Jawa</v>
          </cell>
        </row>
        <row r="1664">
          <cell r="B1664" t="str">
            <v>PT PERTAMINA EP</v>
          </cell>
          <cell r="C1664" t="str">
            <v>Jawa Tengah</v>
          </cell>
          <cell r="D1664" t="str">
            <v>Jawa</v>
          </cell>
        </row>
        <row r="1665">
          <cell r="B1665" t="str">
            <v>PT PERTAMINA EP</v>
          </cell>
          <cell r="C1665" t="str">
            <v>Jawa Tengah</v>
          </cell>
          <cell r="D1665" t="str">
            <v>Jawa</v>
          </cell>
        </row>
        <row r="1666">
          <cell r="B1666" t="str">
            <v>PT PERTAMINA EP</v>
          </cell>
          <cell r="C1666" t="str">
            <v>No Data</v>
          </cell>
        </row>
        <row r="1667">
          <cell r="B1667" t="str">
            <v>PT PERTAMINA EP</v>
          </cell>
          <cell r="C1667" t="str">
            <v>No Data</v>
          </cell>
        </row>
        <row r="1668">
          <cell r="B1668" t="str">
            <v>PT PERTAMINA EP</v>
          </cell>
          <cell r="C1668" t="str">
            <v>No Data</v>
          </cell>
        </row>
        <row r="1669">
          <cell r="B1669" t="str">
            <v>PT PERTAMINA EP</v>
          </cell>
          <cell r="C1669" t="str">
            <v>No Data</v>
          </cell>
        </row>
        <row r="1670">
          <cell r="B1670" t="str">
            <v>PT PERTAMINA EP</v>
          </cell>
          <cell r="C1670" t="str">
            <v>No Data</v>
          </cell>
        </row>
        <row r="1671">
          <cell r="B1671" t="str">
            <v>PT PERTAMINA EP</v>
          </cell>
          <cell r="C1671" t="str">
            <v>No Data</v>
          </cell>
        </row>
        <row r="1672">
          <cell r="B1672" t="str">
            <v>PT MEDCO E&amp;P RIMAU</v>
          </cell>
          <cell r="C1672" t="str">
            <v>Sumatera Selatan</v>
          </cell>
          <cell r="D1672" t="str">
            <v>Sumatera</v>
          </cell>
        </row>
        <row r="1673">
          <cell r="B1673" t="str">
            <v>PT MEDCO E&amp;P RIMAU</v>
          </cell>
          <cell r="C1673" t="str">
            <v>Sumatera Selatan</v>
          </cell>
          <cell r="D1673" t="str">
            <v>Sumatera</v>
          </cell>
        </row>
        <row r="1674">
          <cell r="B1674" t="str">
            <v>PT MEDCO E&amp;P RIMAU</v>
          </cell>
          <cell r="C1674" t="str">
            <v>Sumatera Selatan</v>
          </cell>
          <cell r="D1674" t="str">
            <v>Sumatera</v>
          </cell>
        </row>
        <row r="1675">
          <cell r="B1675" t="str">
            <v>PT MEDCO E&amp;P RIMAU</v>
          </cell>
          <cell r="C1675" t="str">
            <v>Sumatera Selatan</v>
          </cell>
          <cell r="D1675" t="str">
            <v>Sumatera</v>
          </cell>
        </row>
        <row r="1676">
          <cell r="B1676" t="str">
            <v>PT MEDCO E&amp;P RIMAU</v>
          </cell>
          <cell r="C1676" t="str">
            <v>Sumatera Selatan</v>
          </cell>
          <cell r="D1676" t="str">
            <v>Sumatera</v>
          </cell>
        </row>
        <row r="1677">
          <cell r="B1677" t="str">
            <v>PT MEDCO E&amp;P RIMAU</v>
          </cell>
          <cell r="C1677" t="str">
            <v>Sumatera Selatan</v>
          </cell>
          <cell r="D1677" t="str">
            <v>Sumatera</v>
          </cell>
        </row>
        <row r="1678">
          <cell r="B1678" t="str">
            <v>PT MEDCO E&amp;P RIMAU</v>
          </cell>
          <cell r="C1678" t="str">
            <v>Sumatera Selatan</v>
          </cell>
          <cell r="D1678" t="str">
            <v>Sumatera</v>
          </cell>
        </row>
        <row r="1679">
          <cell r="B1679" t="str">
            <v>PT MEDCO E&amp;P RIMAU</v>
          </cell>
          <cell r="C1679" t="str">
            <v>Sumatera Selatan</v>
          </cell>
          <cell r="D1679" t="str">
            <v>Sumatera</v>
          </cell>
        </row>
        <row r="1680">
          <cell r="B1680" t="str">
            <v>PT MEDCO E&amp;P RIMAU</v>
          </cell>
          <cell r="C1680" t="str">
            <v>Sumatera Selatan</v>
          </cell>
          <cell r="D1680" t="str">
            <v>Sumatera</v>
          </cell>
        </row>
        <row r="1681">
          <cell r="B1681" t="str">
            <v>PT MEDCO E&amp;P RIMAU</v>
          </cell>
          <cell r="C1681" t="str">
            <v>Sumatera Selatan</v>
          </cell>
          <cell r="D1681" t="str">
            <v>Sumatera</v>
          </cell>
        </row>
        <row r="1682">
          <cell r="B1682" t="str">
            <v>PT MEDCO E&amp;P RIMAU</v>
          </cell>
          <cell r="C1682" t="str">
            <v>Sumatera Selatan</v>
          </cell>
          <cell r="D1682" t="str">
            <v>Sumatera</v>
          </cell>
        </row>
        <row r="1683">
          <cell r="B1683" t="str">
            <v>PT MEDCO E&amp;P RIMAU</v>
          </cell>
          <cell r="C1683" t="str">
            <v>Sumatera Selatan</v>
          </cell>
          <cell r="D1683" t="str">
            <v>Sumatera</v>
          </cell>
        </row>
        <row r="1684">
          <cell r="B1684" t="str">
            <v>PT PERTAMINA HULU ENERGI OFFSHORE NORTH WEST JAVA</v>
          </cell>
          <cell r="C1684" t="str">
            <v>Jawa Barat</v>
          </cell>
          <cell r="D1684" t="str">
            <v>Jawa</v>
          </cell>
        </row>
        <row r="1685">
          <cell r="B1685" t="str">
            <v>PT PERTAMINA HULU ENERGI OFFSHORE NORTH WEST JAVA</v>
          </cell>
          <cell r="C1685" t="str">
            <v>Jawa Barat</v>
          </cell>
          <cell r="D1685" t="str">
            <v>Jawa</v>
          </cell>
        </row>
        <row r="1686">
          <cell r="B1686" t="str">
            <v>PT PERTAMINA HULU ENERGI OFFSHORE NORTH WEST JAVA</v>
          </cell>
          <cell r="C1686" t="str">
            <v>Jawa Barat</v>
          </cell>
          <cell r="D1686" t="str">
            <v>Jawa</v>
          </cell>
        </row>
        <row r="1687">
          <cell r="B1687" t="str">
            <v>PT MEDCO E&amp;P INDONESIA</v>
          </cell>
          <cell r="C1687" t="str">
            <v>Sumatera Selatan</v>
          </cell>
          <cell r="D1687" t="str">
            <v>Sumatera</v>
          </cell>
        </row>
        <row r="1688">
          <cell r="B1688" t="str">
            <v>PT MEDCO E&amp;P INDONESIA</v>
          </cell>
          <cell r="C1688" t="str">
            <v>Sumatera Selatan</v>
          </cell>
          <cell r="D1688" t="str">
            <v>Sumatera</v>
          </cell>
        </row>
        <row r="1689">
          <cell r="B1689" t="str">
            <v>PT MEDCO E&amp;P INDONESIA</v>
          </cell>
          <cell r="C1689" t="str">
            <v>Sumatera Selatan</v>
          </cell>
          <cell r="D1689" t="str">
            <v>Sumatera</v>
          </cell>
        </row>
        <row r="1690">
          <cell r="B1690" t="str">
            <v>STAR ENERGY (KAKAP) LTD.</v>
          </cell>
          <cell r="C1690" t="str">
            <v>Laut Natuna Utara</v>
          </cell>
          <cell r="D1690" t="str">
            <v>Sumatera</v>
          </cell>
        </row>
        <row r="1691">
          <cell r="B1691" t="str">
            <v>STAR ENERGY (KAKAP) LTD.</v>
          </cell>
          <cell r="C1691" t="str">
            <v>Laut Natuna Utara</v>
          </cell>
          <cell r="D1691" t="str">
            <v>Sumatera</v>
          </cell>
        </row>
        <row r="1692">
          <cell r="B1692" t="str">
            <v>STAR ENERGY (KAKAP) LTD.</v>
          </cell>
          <cell r="C1692" t="str">
            <v>Laut Natuna Utara</v>
          </cell>
          <cell r="D1692" t="str">
            <v>Sumatera</v>
          </cell>
        </row>
        <row r="1693">
          <cell r="B1693" t="str">
            <v>CITIC SERAM ENERGY LTD.</v>
          </cell>
          <cell r="C1693" t="str">
            <v>Maluku</v>
          </cell>
          <cell r="D1693" t="str">
            <v>Timur</v>
          </cell>
        </row>
        <row r="1694">
          <cell r="B1694" t="str">
            <v>CITIC SERAM ENERGY LTD.</v>
          </cell>
          <cell r="C1694" t="str">
            <v>Maluku</v>
          </cell>
          <cell r="D1694" t="str">
            <v>Timur</v>
          </cell>
        </row>
        <row r="1695">
          <cell r="B1695" t="str">
            <v>CITIC SERAM ENERGY LTD.</v>
          </cell>
          <cell r="C1695" t="str">
            <v>Maluku</v>
          </cell>
          <cell r="D1695" t="str">
            <v>Timur</v>
          </cell>
        </row>
        <row r="1696">
          <cell r="B1696" t="str">
            <v>PT MEDCO E&amp;P RIMAU</v>
          </cell>
          <cell r="C1696" t="str">
            <v>Sumatera Selatan</v>
          </cell>
          <cell r="D1696" t="str">
            <v>Sumatera</v>
          </cell>
        </row>
        <row r="1697">
          <cell r="B1697" t="str">
            <v>PT MEDCO E&amp;P RIMAU</v>
          </cell>
          <cell r="C1697" t="str">
            <v>Sumatera Selatan</v>
          </cell>
          <cell r="D1697" t="str">
            <v>Sumatera</v>
          </cell>
        </row>
        <row r="1698">
          <cell r="B1698" t="str">
            <v>PT MEDCO E&amp;P RIMAU</v>
          </cell>
          <cell r="C1698" t="str">
            <v>Sumatera Selatan</v>
          </cell>
          <cell r="D1698" t="str">
            <v>Sumatera</v>
          </cell>
        </row>
        <row r="1699">
          <cell r="B1699" t="str">
            <v>PT PERTAMINA HULU ROKAN</v>
          </cell>
          <cell r="C1699" t="str">
            <v>Riau</v>
          </cell>
          <cell r="D1699" t="str">
            <v>Sumatera</v>
          </cell>
        </row>
        <row r="1700">
          <cell r="B1700" t="str">
            <v>PT PERTAMINA HULU ROKAN</v>
          </cell>
          <cell r="C1700" t="str">
            <v>Riau</v>
          </cell>
          <cell r="D1700" t="str">
            <v>Sumatera</v>
          </cell>
        </row>
        <row r="1701">
          <cell r="B1701" t="str">
            <v>PT PERTAMINA HULU ROKAN</v>
          </cell>
          <cell r="C1701" t="str">
            <v>Riau</v>
          </cell>
          <cell r="D1701" t="str">
            <v>Sumatera</v>
          </cell>
        </row>
        <row r="1702">
          <cell r="B1702" t="str">
            <v>PT PERTAMINA HULU ROKAN</v>
          </cell>
          <cell r="C1702" t="str">
            <v>Riau</v>
          </cell>
          <cell r="D1702" t="str">
            <v>Sumatera</v>
          </cell>
        </row>
        <row r="1703">
          <cell r="B1703" t="str">
            <v>PT PERTAMINA HULU ROKAN</v>
          </cell>
          <cell r="C1703" t="str">
            <v>Riau</v>
          </cell>
          <cell r="D1703" t="str">
            <v>Sumatera</v>
          </cell>
        </row>
        <row r="1704">
          <cell r="B1704" t="str">
            <v>PT PERTAMINA HULU ROKAN</v>
          </cell>
          <cell r="C1704" t="str">
            <v>Riau</v>
          </cell>
          <cell r="D1704" t="str">
            <v>Sumatera</v>
          </cell>
        </row>
        <row r="1705">
          <cell r="B1705" t="str">
            <v>PT PERTAMINA HULU ROKAN</v>
          </cell>
          <cell r="C1705" t="str">
            <v>Riau</v>
          </cell>
          <cell r="D1705" t="str">
            <v>Sumatera</v>
          </cell>
        </row>
        <row r="1706">
          <cell r="B1706" t="str">
            <v>PT PERTAMINA HULU ROKAN</v>
          </cell>
          <cell r="C1706" t="str">
            <v>Riau</v>
          </cell>
          <cell r="D1706" t="str">
            <v>Sumatera</v>
          </cell>
        </row>
        <row r="1707">
          <cell r="B1707" t="str">
            <v>PT PERTAMINA HULU ROKAN</v>
          </cell>
          <cell r="C1707" t="str">
            <v>Riau</v>
          </cell>
          <cell r="D1707" t="str">
            <v>Sumatera</v>
          </cell>
        </row>
        <row r="1708">
          <cell r="B1708" t="str">
            <v>PT PERTAMINA HULU ROKAN</v>
          </cell>
          <cell r="C1708" t="str">
            <v>Riau</v>
          </cell>
          <cell r="D1708" t="str">
            <v>Sumatera</v>
          </cell>
        </row>
        <row r="1709">
          <cell r="B1709" t="str">
            <v>PT PERTAMINA HULU ROKAN</v>
          </cell>
          <cell r="C1709" t="str">
            <v>Riau</v>
          </cell>
          <cell r="D1709" t="str">
            <v>Sumatera</v>
          </cell>
        </row>
        <row r="1710">
          <cell r="B1710" t="str">
            <v>PT PERTAMINA HULU ROKAN</v>
          </cell>
          <cell r="C1710" t="str">
            <v>Riau</v>
          </cell>
          <cell r="D1710" t="str">
            <v>Sumatera</v>
          </cell>
        </row>
        <row r="1711">
          <cell r="B1711" t="str">
            <v>PT PERTAMINA HULU ENERGI OSES</v>
          </cell>
          <cell r="C1711" t="str">
            <v>Laut Jawa</v>
          </cell>
          <cell r="D1711" t="str">
            <v>Jawa</v>
          </cell>
        </row>
        <row r="1712">
          <cell r="B1712" t="str">
            <v>PT PERTAMINA HULU ENERGI OSES</v>
          </cell>
          <cell r="C1712" t="str">
            <v>Laut Jawa</v>
          </cell>
          <cell r="D1712" t="str">
            <v>Jawa</v>
          </cell>
        </row>
        <row r="1713">
          <cell r="B1713" t="str">
            <v>PT PERTAMINA HULU ENERGI OSES</v>
          </cell>
          <cell r="C1713" t="str">
            <v>Laut Jawa</v>
          </cell>
          <cell r="D1713" t="str">
            <v>Jawa</v>
          </cell>
        </row>
        <row r="1714">
          <cell r="B1714" t="str">
            <v>PT PERTAMINA HULU ROKAN</v>
          </cell>
          <cell r="C1714" t="str">
            <v>Riau</v>
          </cell>
          <cell r="D1714" t="str">
            <v>Sumatera</v>
          </cell>
        </row>
        <row r="1715">
          <cell r="B1715" t="str">
            <v>PT PERTAMINA HULU ROKAN</v>
          </cell>
          <cell r="C1715" t="str">
            <v>Riau</v>
          </cell>
          <cell r="D1715" t="str">
            <v>Sumatera</v>
          </cell>
        </row>
        <row r="1716">
          <cell r="B1716" t="str">
            <v>PT PERTAMINA HULU ROKAN</v>
          </cell>
          <cell r="C1716" t="str">
            <v>Riau</v>
          </cell>
          <cell r="D1716" t="str">
            <v>Sumatera</v>
          </cell>
        </row>
        <row r="1717">
          <cell r="B1717" t="str">
            <v>PETROCHINA INTERNATIONAL JABUNG LTD.</v>
          </cell>
          <cell r="C1717" t="str">
            <v>Jambi</v>
          </cell>
          <cell r="D1717" t="str">
            <v>Sumatera</v>
          </cell>
        </row>
        <row r="1718">
          <cell r="B1718" t="str">
            <v>PETROCHINA INTERNATIONAL JABUNG LTD.</v>
          </cell>
          <cell r="C1718" t="str">
            <v>Jambi</v>
          </cell>
          <cell r="D1718" t="str">
            <v>Sumatera</v>
          </cell>
        </row>
        <row r="1719">
          <cell r="B1719" t="str">
            <v>PETROCHINA INTERNATIONAL JABUNG LTD.</v>
          </cell>
          <cell r="C1719" t="str">
            <v>Jambi</v>
          </cell>
          <cell r="D1719" t="str">
            <v>Sumatera</v>
          </cell>
        </row>
        <row r="1720">
          <cell r="B1720" t="str">
            <v>PETROCHINA INTERNATIONAL JABUNG LTD.</v>
          </cell>
          <cell r="C1720" t="str">
            <v>Jambi</v>
          </cell>
          <cell r="D1720" t="str">
            <v>Sumatera</v>
          </cell>
        </row>
        <row r="1721">
          <cell r="B1721" t="str">
            <v>PETROCHINA INTERNATIONAL JABUNG LTD.</v>
          </cell>
          <cell r="C1721" t="str">
            <v>Jambi</v>
          </cell>
          <cell r="D1721" t="str">
            <v>Sumatera</v>
          </cell>
        </row>
        <row r="1722">
          <cell r="B1722" t="str">
            <v>PETROCHINA INTERNATIONAL JABUNG LTD.</v>
          </cell>
          <cell r="C1722" t="str">
            <v>Jambi</v>
          </cell>
          <cell r="D1722" t="str">
            <v>Sumatera</v>
          </cell>
        </row>
        <row r="1723">
          <cell r="B1723" t="str">
            <v>PT PERTAMINA HULU ROKAN</v>
          </cell>
          <cell r="C1723" t="str">
            <v>Riau</v>
          </cell>
          <cell r="D1723" t="str">
            <v>Sumatera</v>
          </cell>
        </row>
        <row r="1724">
          <cell r="B1724" t="str">
            <v>PT PERTAMINA HULU ROKAN</v>
          </cell>
          <cell r="C1724" t="str">
            <v>Riau</v>
          </cell>
          <cell r="D1724" t="str">
            <v>Sumatera</v>
          </cell>
        </row>
        <row r="1725">
          <cell r="B1725" t="str">
            <v>PT PERTAMINA HULU ROKAN</v>
          </cell>
          <cell r="C1725" t="str">
            <v>Riau</v>
          </cell>
          <cell r="D1725" t="str">
            <v>Sumatera</v>
          </cell>
        </row>
        <row r="1726">
          <cell r="B1726" t="str">
            <v>EMP MALACCA STRAIT S.A.</v>
          </cell>
          <cell r="C1726" t="str">
            <v>Selat Malaka</v>
          </cell>
          <cell r="D1726" t="str">
            <v>Sumatera</v>
          </cell>
        </row>
        <row r="1727">
          <cell r="B1727" t="str">
            <v>EMP MALACCA STRAIT S.A.</v>
          </cell>
          <cell r="C1727" t="str">
            <v>Selat Malaka</v>
          </cell>
          <cell r="D1727" t="str">
            <v>Sumatera</v>
          </cell>
        </row>
        <row r="1728">
          <cell r="B1728" t="str">
            <v>EMP MALACCA STRAIT S.A.</v>
          </cell>
          <cell r="C1728" t="str">
            <v>Selat Malaka</v>
          </cell>
          <cell r="D1728" t="str">
            <v>Sumatera</v>
          </cell>
        </row>
        <row r="1729">
          <cell r="B1729" t="str">
            <v>PT PERTAMINA HULU ENERGI OSES</v>
          </cell>
          <cell r="C1729" t="str">
            <v>Laut Jawa</v>
          </cell>
          <cell r="D1729" t="str">
            <v>Jawa</v>
          </cell>
        </row>
        <row r="1730">
          <cell r="B1730" t="str">
            <v>PT PERTAMINA HULU ENERGI OSES</v>
          </cell>
          <cell r="C1730" t="str">
            <v>Laut Jawa</v>
          </cell>
          <cell r="D1730" t="str">
            <v>Jawa</v>
          </cell>
        </row>
        <row r="1731">
          <cell r="B1731" t="str">
            <v>PT PERTAMINA HULU ENERGI OSES</v>
          </cell>
          <cell r="C1731" t="str">
            <v>Laut Jawa</v>
          </cell>
          <cell r="D1731" t="str">
            <v>Jawa</v>
          </cell>
        </row>
        <row r="1732">
          <cell r="B1732" t="str">
            <v>PT PERTAMINA HULU ROKAN</v>
          </cell>
          <cell r="C1732" t="str">
            <v>Riau</v>
          </cell>
          <cell r="D1732" t="str">
            <v>Sumatera</v>
          </cell>
        </row>
        <row r="1733">
          <cell r="B1733" t="str">
            <v>PT PERTAMINA HULU ROKAN</v>
          </cell>
          <cell r="C1733" t="str">
            <v>Riau</v>
          </cell>
          <cell r="D1733" t="str">
            <v>Sumatera</v>
          </cell>
        </row>
        <row r="1734">
          <cell r="B1734" t="str">
            <v>PT PERTAMINA HULU ROKAN</v>
          </cell>
          <cell r="C1734" t="str">
            <v>Riau</v>
          </cell>
          <cell r="D1734" t="str">
            <v>Sumatera</v>
          </cell>
        </row>
        <row r="1735">
          <cell r="B1735" t="str">
            <v>PT PERTAMINA HULU ENERGI OSES</v>
          </cell>
          <cell r="C1735" t="str">
            <v>Laut Jawa</v>
          </cell>
          <cell r="D1735" t="str">
            <v>Jawa</v>
          </cell>
        </row>
        <row r="1736">
          <cell r="B1736" t="str">
            <v>PT PERTAMINA HULU ENERGI OSES</v>
          </cell>
          <cell r="C1736" t="str">
            <v>Laut Jawa</v>
          </cell>
          <cell r="D1736" t="str">
            <v>Jawa</v>
          </cell>
        </row>
        <row r="1737">
          <cell r="B1737" t="str">
            <v>PT PERTAMINA HULU ENERGI OSES</v>
          </cell>
          <cell r="C1737" t="str">
            <v>Laut Jawa</v>
          </cell>
          <cell r="D1737" t="str">
            <v>Jawa</v>
          </cell>
        </row>
        <row r="1738">
          <cell r="B1738" t="str">
            <v>PT PERTAMINA HULU ROKAN</v>
          </cell>
          <cell r="C1738" t="str">
            <v>Riau</v>
          </cell>
          <cell r="D1738" t="str">
            <v>Sumatera</v>
          </cell>
        </row>
        <row r="1739">
          <cell r="B1739" t="str">
            <v>PT PERTAMINA HULU ROKAN</v>
          </cell>
          <cell r="C1739" t="str">
            <v>Riau</v>
          </cell>
          <cell r="D1739" t="str">
            <v>Sumatera</v>
          </cell>
        </row>
        <row r="1740">
          <cell r="B1740" t="str">
            <v>PT PERTAMINA HULU ROKAN</v>
          </cell>
          <cell r="C1740" t="str">
            <v>Riau</v>
          </cell>
          <cell r="D1740" t="str">
            <v>Sumatera</v>
          </cell>
        </row>
        <row r="1741">
          <cell r="B1741" t="str">
            <v>PT PERTAMINA HULU ROKAN</v>
          </cell>
          <cell r="C1741" t="str">
            <v>Riau</v>
          </cell>
          <cell r="D1741" t="str">
            <v>Sumatera</v>
          </cell>
        </row>
        <row r="1742">
          <cell r="B1742" t="str">
            <v>PT PERTAMINA HULU ROKAN</v>
          </cell>
          <cell r="C1742" t="str">
            <v>Riau</v>
          </cell>
          <cell r="D1742" t="str">
            <v>Sumatera</v>
          </cell>
        </row>
        <row r="1743">
          <cell r="B1743" t="str">
            <v>PT PERTAMINA HULU ROKAN</v>
          </cell>
          <cell r="C1743" t="str">
            <v>Riau</v>
          </cell>
          <cell r="D1743" t="str">
            <v>Sumatera</v>
          </cell>
        </row>
        <row r="1744">
          <cell r="B1744" t="str">
            <v>PT PERTAMINA HULU ROKAN</v>
          </cell>
          <cell r="C1744" t="str">
            <v>Riau</v>
          </cell>
          <cell r="D1744" t="str">
            <v>Sumatera</v>
          </cell>
        </row>
        <row r="1745">
          <cell r="B1745" t="str">
            <v>PT PERTAMINA HULU ROKAN</v>
          </cell>
          <cell r="C1745" t="str">
            <v>Riau</v>
          </cell>
          <cell r="D1745" t="str">
            <v>Sumatera</v>
          </cell>
        </row>
        <row r="1746">
          <cell r="B1746" t="str">
            <v>PT PERTAMINA HULU ROKAN</v>
          </cell>
          <cell r="C1746" t="str">
            <v>Riau</v>
          </cell>
          <cell r="D1746" t="str">
            <v>Sumatera</v>
          </cell>
        </row>
        <row r="1747">
          <cell r="B1747" t="str">
            <v>PT PERTAMINA HULU ROKAN</v>
          </cell>
          <cell r="C1747" t="str">
            <v>Riau</v>
          </cell>
          <cell r="D1747" t="str">
            <v>Sumatera</v>
          </cell>
        </row>
        <row r="1748">
          <cell r="B1748" t="str">
            <v>PT PERTAMINA HULU ROKAN</v>
          </cell>
          <cell r="C1748" t="str">
            <v>Riau</v>
          </cell>
          <cell r="D1748" t="str">
            <v>Sumatera</v>
          </cell>
        </row>
        <row r="1749">
          <cell r="B1749" t="str">
            <v>PT PERTAMINA HULU ROKAN</v>
          </cell>
          <cell r="C1749" t="str">
            <v>Riau</v>
          </cell>
          <cell r="D1749" t="str">
            <v>Sumatera</v>
          </cell>
        </row>
        <row r="1750">
          <cell r="B1750" t="str">
            <v>PT PERTAMINA HULU ROKAN</v>
          </cell>
          <cell r="C1750" t="str">
            <v>Riau</v>
          </cell>
          <cell r="D1750" t="str">
            <v>Sumatera</v>
          </cell>
        </row>
        <row r="1751">
          <cell r="B1751" t="str">
            <v>PT PERTAMINA HULU ROKAN</v>
          </cell>
          <cell r="C1751" t="str">
            <v>Riau</v>
          </cell>
          <cell r="D1751" t="str">
            <v>Sumatera</v>
          </cell>
        </row>
        <row r="1752">
          <cell r="B1752" t="str">
            <v>PT PERTAMINA HULU ROKAN</v>
          </cell>
          <cell r="C1752" t="str">
            <v>Riau</v>
          </cell>
          <cell r="D1752" t="str">
            <v>Sumatera</v>
          </cell>
        </row>
        <row r="1753">
          <cell r="B1753" t="str">
            <v>PT PERTAMINA HULU ROKAN</v>
          </cell>
          <cell r="C1753" t="str">
            <v>Riau</v>
          </cell>
          <cell r="D1753" t="str">
            <v>Sumatera</v>
          </cell>
        </row>
        <row r="1754">
          <cell r="B1754" t="str">
            <v>PT PERTAMINA HULU ROKAN</v>
          </cell>
          <cell r="C1754" t="str">
            <v>Riau</v>
          </cell>
          <cell r="D1754" t="str">
            <v>Sumatera</v>
          </cell>
        </row>
        <row r="1755">
          <cell r="B1755" t="str">
            <v>PT PERTAMINA HULU ROKAN</v>
          </cell>
          <cell r="C1755" t="str">
            <v>Riau</v>
          </cell>
          <cell r="D1755" t="str">
            <v>Sumatera</v>
          </cell>
        </row>
        <row r="1756">
          <cell r="B1756" t="str">
            <v>PT PERTAMINA HULU ROKAN</v>
          </cell>
          <cell r="C1756" t="str">
            <v>Riau</v>
          </cell>
          <cell r="D1756" t="str">
            <v>Sumatera</v>
          </cell>
        </row>
        <row r="1757">
          <cell r="B1757" t="str">
            <v>PT PERTAMINA HULU ROKAN</v>
          </cell>
          <cell r="C1757" t="str">
            <v>Riau</v>
          </cell>
          <cell r="D1757" t="str">
            <v>Sumatera</v>
          </cell>
        </row>
        <row r="1758">
          <cell r="B1758" t="str">
            <v>PT PERTAMINA HULU ROKAN</v>
          </cell>
          <cell r="C1758" t="str">
            <v>Riau</v>
          </cell>
          <cell r="D1758" t="str">
            <v>Sumatera</v>
          </cell>
        </row>
        <row r="1759">
          <cell r="B1759" t="str">
            <v>PT PERTAMINA HULU ENERGI OFFSHORE NORTH WEST JAVA</v>
          </cell>
          <cell r="C1759" t="str">
            <v>Jawa Barat</v>
          </cell>
          <cell r="D1759" t="str">
            <v>Jawa</v>
          </cell>
        </row>
        <row r="1760">
          <cell r="B1760" t="str">
            <v>PT PERTAMINA HULU ENERGI OFFSHORE NORTH WEST JAVA</v>
          </cell>
          <cell r="C1760" t="str">
            <v>Jawa Barat</v>
          </cell>
          <cell r="D1760" t="str">
            <v>Jawa</v>
          </cell>
        </row>
        <row r="1761">
          <cell r="B1761" t="str">
            <v>PT PERTAMINA HULU ENERGI OFFSHORE NORTH WEST JAVA</v>
          </cell>
          <cell r="C1761" t="str">
            <v>Jawa Barat</v>
          </cell>
          <cell r="D1761" t="str">
            <v>Jawa</v>
          </cell>
        </row>
        <row r="1762">
          <cell r="B1762" t="str">
            <v>PT PERTAMINA HULU ENERGI OSES</v>
          </cell>
          <cell r="C1762" t="str">
            <v>Laut Jawa</v>
          </cell>
          <cell r="D1762" t="str">
            <v>Jawa</v>
          </cell>
        </row>
        <row r="1763">
          <cell r="B1763" t="str">
            <v>PT PERTAMINA HULU ENERGI OSES</v>
          </cell>
          <cell r="C1763" t="str">
            <v>Laut Jawa</v>
          </cell>
          <cell r="D1763" t="str">
            <v>Jawa</v>
          </cell>
        </row>
        <row r="1764">
          <cell r="B1764" t="str">
            <v>PT PERTAMINA HULU ENERGI OSES</v>
          </cell>
          <cell r="C1764" t="str">
            <v>Laut Jawa</v>
          </cell>
          <cell r="D1764" t="str">
            <v>Jawa</v>
          </cell>
        </row>
        <row r="1765">
          <cell r="B1765" t="str">
            <v>PT PERTAMINA HULU ENERGI OFFSHORE NORTH WEST JAVA</v>
          </cell>
          <cell r="C1765" t="str">
            <v>Jawa Barat</v>
          </cell>
          <cell r="D1765" t="str">
            <v>Jawa</v>
          </cell>
        </row>
        <row r="1766">
          <cell r="B1766" t="str">
            <v>PT PERTAMINA HULU ENERGI OFFSHORE NORTH WEST JAVA</v>
          </cell>
          <cell r="C1766" t="str">
            <v>Jawa Barat</v>
          </cell>
          <cell r="D1766" t="str">
            <v>Jawa</v>
          </cell>
        </row>
        <row r="1767">
          <cell r="B1767" t="str">
            <v>PT PERTAMINA HULU ENERGI OFFSHORE NORTH WEST JAVA</v>
          </cell>
          <cell r="C1767" t="str">
            <v>Jawa Barat</v>
          </cell>
          <cell r="D1767" t="str">
            <v>Jawa</v>
          </cell>
        </row>
        <row r="1768">
          <cell r="B1768" t="str">
            <v>PT PERTAMINA HULU ROKAN</v>
          </cell>
          <cell r="C1768" t="str">
            <v>Riau</v>
          </cell>
          <cell r="D1768" t="str">
            <v>Sumatera</v>
          </cell>
        </row>
        <row r="1769">
          <cell r="B1769" t="str">
            <v>PT PERTAMINA HULU ROKAN</v>
          </cell>
          <cell r="C1769" t="str">
            <v>Riau</v>
          </cell>
          <cell r="D1769" t="str">
            <v>Sumatera</v>
          </cell>
        </row>
        <row r="1770">
          <cell r="B1770" t="str">
            <v>PT PERTAMINA HULU ROKAN</v>
          </cell>
          <cell r="C1770" t="str">
            <v>Riau</v>
          </cell>
          <cell r="D1770" t="str">
            <v>Sumatera</v>
          </cell>
        </row>
        <row r="1771">
          <cell r="B1771" t="str">
            <v>PT PERTAMINA HULU ENERGI OFFSHORE NORTH WEST JAVA</v>
          </cell>
          <cell r="C1771" t="str">
            <v>Jawa Barat</v>
          </cell>
          <cell r="D1771" t="str">
            <v>Jawa</v>
          </cell>
        </row>
        <row r="1772">
          <cell r="B1772" t="str">
            <v>PT PERTAMINA HULU ENERGI OFFSHORE NORTH WEST JAVA</v>
          </cell>
          <cell r="C1772" t="str">
            <v>Jawa Barat</v>
          </cell>
          <cell r="D1772" t="str">
            <v>Jawa</v>
          </cell>
        </row>
        <row r="1773">
          <cell r="B1773" t="str">
            <v>PT PERTAMINA HULU ENERGI OFFSHORE NORTH WEST JAVA</v>
          </cell>
          <cell r="C1773" t="str">
            <v>Jawa Barat</v>
          </cell>
          <cell r="D1773" t="str">
            <v>Jawa</v>
          </cell>
        </row>
        <row r="1774">
          <cell r="B1774" t="str">
            <v>PT PERTAMINA HULU ROKAN</v>
          </cell>
          <cell r="C1774" t="str">
            <v>Riau</v>
          </cell>
          <cell r="D1774" t="str">
            <v>Sumatera</v>
          </cell>
        </row>
        <row r="1775">
          <cell r="B1775" t="str">
            <v>PT PERTAMINA HULU ROKAN</v>
          </cell>
          <cell r="C1775" t="str">
            <v>Riau</v>
          </cell>
          <cell r="D1775" t="str">
            <v>Sumatera</v>
          </cell>
        </row>
        <row r="1776">
          <cell r="B1776" t="str">
            <v>PT PERTAMINA HULU ROKAN</v>
          </cell>
          <cell r="C1776" t="str">
            <v>Riau</v>
          </cell>
          <cell r="D1776" t="str">
            <v>Sumatera</v>
          </cell>
        </row>
        <row r="1777">
          <cell r="B1777" t="str">
            <v>PT PERTAMINA HULU ROKAN</v>
          </cell>
          <cell r="C1777" t="str">
            <v>Riau</v>
          </cell>
          <cell r="D1777" t="str">
            <v>Sumatera</v>
          </cell>
        </row>
        <row r="1778">
          <cell r="B1778" t="str">
            <v>PT PERTAMINA HULU ROKAN</v>
          </cell>
          <cell r="C1778" t="str">
            <v>Riau</v>
          </cell>
          <cell r="D1778" t="str">
            <v>Sumatera</v>
          </cell>
        </row>
        <row r="1779">
          <cell r="B1779" t="str">
            <v>PT PERTAMINA HULU ROKAN</v>
          </cell>
          <cell r="C1779" t="str">
            <v>Riau</v>
          </cell>
          <cell r="D1779" t="str">
            <v>Sumatera</v>
          </cell>
        </row>
        <row r="1780">
          <cell r="B1780" t="str">
            <v>PT PERTAMINA HULU ENERGI OFFSHORE NORTH WEST JAVA</v>
          </cell>
          <cell r="C1780" t="str">
            <v>Jawa Barat</v>
          </cell>
          <cell r="D1780" t="str">
            <v>Jawa</v>
          </cell>
        </row>
        <row r="1781">
          <cell r="B1781" t="str">
            <v>PT PERTAMINA HULU ENERGI OFFSHORE NORTH WEST JAVA</v>
          </cell>
          <cell r="C1781" t="str">
            <v>Jawa Barat</v>
          </cell>
          <cell r="D1781" t="str">
            <v>Jawa</v>
          </cell>
        </row>
        <row r="1782">
          <cell r="B1782" t="str">
            <v>PT PERTAMINA HULU ENERGI OFFSHORE NORTH WEST JAVA</v>
          </cell>
          <cell r="C1782" t="str">
            <v>Jawa Barat</v>
          </cell>
          <cell r="D1782" t="str">
            <v>Jawa</v>
          </cell>
        </row>
        <row r="1783">
          <cell r="B1783" t="str">
            <v>PT PERTAMINA HULU ENERGI OFFSHORE NORTH WEST JAVA</v>
          </cell>
          <cell r="C1783" t="str">
            <v>Jawa Barat</v>
          </cell>
          <cell r="D1783" t="str">
            <v>Jawa</v>
          </cell>
        </row>
        <row r="1784">
          <cell r="B1784" t="str">
            <v>PT PERTAMINA HULU ENERGI OFFSHORE NORTH WEST JAVA</v>
          </cell>
          <cell r="C1784" t="str">
            <v>Jawa Barat</v>
          </cell>
          <cell r="D1784" t="str">
            <v>Jawa</v>
          </cell>
        </row>
        <row r="1785">
          <cell r="B1785" t="str">
            <v>PT PERTAMINA EP</v>
          </cell>
          <cell r="C1785" t="str">
            <v>Sumatera Selatan</v>
          </cell>
          <cell r="D1785" t="str">
            <v>Sumatera</v>
          </cell>
        </row>
        <row r="1786">
          <cell r="B1786" t="str">
            <v>PT PERTAMINA HULU ROKAN</v>
          </cell>
          <cell r="C1786" t="str">
            <v>Riau</v>
          </cell>
          <cell r="D1786" t="str">
            <v>Sumatera</v>
          </cell>
        </row>
        <row r="1787">
          <cell r="B1787" t="str">
            <v>PT PERTAMINA HULU ROKAN</v>
          </cell>
          <cell r="C1787" t="str">
            <v>Riau</v>
          </cell>
          <cell r="D1787" t="str">
            <v>Sumatera</v>
          </cell>
        </row>
        <row r="1788">
          <cell r="B1788" t="str">
            <v>PT PERTAMINA HULU ROKAN</v>
          </cell>
          <cell r="C1788" t="str">
            <v>Riau</v>
          </cell>
          <cell r="D1788" t="str">
            <v>Sumatera</v>
          </cell>
        </row>
        <row r="1789">
          <cell r="B1789" t="str">
            <v>PT PERTAMINA EP</v>
          </cell>
          <cell r="C1789" t="str">
            <v>Sumatera Selatan</v>
          </cell>
          <cell r="D1789" t="str">
            <v>Sumatera</v>
          </cell>
        </row>
        <row r="1790">
          <cell r="B1790" t="str">
            <v>PT PERTAMINA EP</v>
          </cell>
          <cell r="C1790" t="str">
            <v>Sumatera Selatan</v>
          </cell>
          <cell r="D1790" t="str">
            <v>Sumatera</v>
          </cell>
        </row>
        <row r="1791">
          <cell r="B1791" t="str">
            <v>PT PERTAMINA EP</v>
          </cell>
          <cell r="C1791" t="str">
            <v>Sumatera Selatan</v>
          </cell>
          <cell r="D1791" t="str">
            <v>Sumatera</v>
          </cell>
        </row>
        <row r="1792">
          <cell r="B1792" t="str">
            <v>PT PERTAMINA HULU ROKAN</v>
          </cell>
          <cell r="C1792" t="str">
            <v>Riau</v>
          </cell>
          <cell r="D1792" t="str">
            <v>Sumatera</v>
          </cell>
        </row>
        <row r="1793">
          <cell r="B1793" t="str">
            <v>PT PERTAMINA HULU ROKAN</v>
          </cell>
          <cell r="C1793" t="str">
            <v>Riau</v>
          </cell>
          <cell r="D1793" t="str">
            <v>Sumatera</v>
          </cell>
        </row>
        <row r="1794">
          <cell r="B1794" t="str">
            <v>PT PERTAMINA HULU ROKAN</v>
          </cell>
          <cell r="C1794" t="str">
            <v>Riau</v>
          </cell>
          <cell r="D1794" t="str">
            <v>Sumatera</v>
          </cell>
        </row>
        <row r="1795">
          <cell r="B1795" t="str">
            <v>PT PERTAMINA EP</v>
          </cell>
          <cell r="C1795" t="str">
            <v>Sumatera Selatan</v>
          </cell>
          <cell r="D1795" t="str">
            <v>Sumatera</v>
          </cell>
        </row>
        <row r="1796">
          <cell r="B1796" t="str">
            <v>PT PERTAMINA EP</v>
          </cell>
          <cell r="C1796" t="str">
            <v>Sumatera Selatan</v>
          </cell>
          <cell r="D1796" t="str">
            <v>Sumatera</v>
          </cell>
        </row>
        <row r="1797">
          <cell r="B1797" t="str">
            <v>PT PERTAMINA HULU ROKAN</v>
          </cell>
          <cell r="C1797" t="str">
            <v>Riau</v>
          </cell>
          <cell r="D1797" t="str">
            <v>Sumatera</v>
          </cell>
        </row>
        <row r="1798">
          <cell r="B1798" t="str">
            <v>PT PERTAMINA HULU ROKAN</v>
          </cell>
          <cell r="C1798" t="str">
            <v>Riau</v>
          </cell>
          <cell r="D1798" t="str">
            <v>Sumatera</v>
          </cell>
        </row>
        <row r="1799">
          <cell r="B1799" t="str">
            <v>PT PERTAMINA HULU ROKAN</v>
          </cell>
          <cell r="C1799" t="str">
            <v>Riau</v>
          </cell>
          <cell r="D1799" t="str">
            <v>Sumatera</v>
          </cell>
        </row>
        <row r="1800">
          <cell r="B1800" t="str">
            <v>PT PERTAMINA HULU ROKAN</v>
          </cell>
          <cell r="C1800" t="str">
            <v>Riau</v>
          </cell>
          <cell r="D1800" t="str">
            <v>Sumatera</v>
          </cell>
        </row>
        <row r="1801">
          <cell r="B1801" t="str">
            <v>PT PERTAMINA HULU ROKAN</v>
          </cell>
          <cell r="C1801" t="str">
            <v>Riau</v>
          </cell>
          <cell r="D1801" t="str">
            <v>Sumatera</v>
          </cell>
        </row>
        <row r="1802">
          <cell r="B1802" t="str">
            <v>PT PERTAMINA HULU ROKAN</v>
          </cell>
          <cell r="C1802" t="str">
            <v>Riau</v>
          </cell>
          <cell r="D1802" t="str">
            <v>Sumatera</v>
          </cell>
        </row>
        <row r="1803">
          <cell r="B1803" t="str">
            <v>PT PERTAMINA HULU ROKAN</v>
          </cell>
          <cell r="C1803" t="str">
            <v>Riau</v>
          </cell>
          <cell r="D1803" t="str">
            <v>Sumatera</v>
          </cell>
        </row>
        <row r="1804">
          <cell r="B1804" t="str">
            <v>PT PERTAMINA HULU ROKAN</v>
          </cell>
          <cell r="C1804" t="str">
            <v>Riau</v>
          </cell>
          <cell r="D1804" t="str">
            <v>Sumatera</v>
          </cell>
        </row>
        <row r="1805">
          <cell r="B1805" t="str">
            <v>PT PERTAMINA HULU ROKAN</v>
          </cell>
          <cell r="C1805" t="str">
            <v>Riau</v>
          </cell>
          <cell r="D1805" t="str">
            <v>Sumatera</v>
          </cell>
        </row>
        <row r="1806">
          <cell r="B1806" t="str">
            <v>PT PERTAMINA HULU ENERGI OFFSHORE NORTH WEST JAVA</v>
          </cell>
          <cell r="C1806" t="str">
            <v>Jawa Barat</v>
          </cell>
          <cell r="D1806" t="str">
            <v>Jawa</v>
          </cell>
        </row>
        <row r="1807">
          <cell r="B1807" t="str">
            <v>PT PERTAMINA HULU ENERGI OFFSHORE NORTH WEST JAVA</v>
          </cell>
          <cell r="C1807" t="str">
            <v>Jawa Barat</v>
          </cell>
          <cell r="D1807" t="str">
            <v>Jawa</v>
          </cell>
        </row>
        <row r="1808">
          <cell r="B1808" t="str">
            <v>PT PERTAMINA HULU ENERGI OFFSHORE NORTH WEST JAVA</v>
          </cell>
          <cell r="C1808" t="str">
            <v>Jawa Barat</v>
          </cell>
          <cell r="D1808" t="str">
            <v>Jawa</v>
          </cell>
        </row>
        <row r="1809">
          <cell r="B1809" t="str">
            <v>BOB PERTAMINA - BUMI SIAK PUSAKO</v>
          </cell>
          <cell r="C1809" t="str">
            <v>Riau</v>
          </cell>
          <cell r="D1809" t="str">
            <v>Sumatera</v>
          </cell>
        </row>
        <row r="1810">
          <cell r="B1810" t="str">
            <v>BOB PERTAMINA - BUMI SIAK PUSAKO</v>
          </cell>
          <cell r="C1810" t="str">
            <v>Riau</v>
          </cell>
          <cell r="D1810" t="str">
            <v>Sumatera</v>
          </cell>
        </row>
        <row r="1811">
          <cell r="B1811" t="str">
            <v>BOB PERTAMINA - BUMI SIAK PUSAKO</v>
          </cell>
          <cell r="C1811" t="str">
            <v>Riau</v>
          </cell>
          <cell r="D1811" t="str">
            <v>Sumatera</v>
          </cell>
        </row>
        <row r="1812">
          <cell r="B1812" t="str">
            <v>CITIC SERAM ENERGY LTD.</v>
          </cell>
          <cell r="C1812" t="str">
            <v>Maluku</v>
          </cell>
          <cell r="D1812" t="str">
            <v>Timur</v>
          </cell>
        </row>
        <row r="1813">
          <cell r="B1813" t="str">
            <v>CITIC SERAM ENERGY LTD.</v>
          </cell>
          <cell r="C1813" t="str">
            <v>Maluku</v>
          </cell>
          <cell r="D1813" t="str">
            <v>Timur</v>
          </cell>
        </row>
        <row r="1814">
          <cell r="B1814" t="str">
            <v>CITIC SERAM ENERGY LTD.</v>
          </cell>
          <cell r="C1814" t="str">
            <v>Maluku</v>
          </cell>
          <cell r="D1814" t="str">
            <v>Timur</v>
          </cell>
        </row>
        <row r="1815">
          <cell r="B1815" t="str">
            <v>CITIC SERAM ENERGY LTD.</v>
          </cell>
          <cell r="C1815" t="str">
            <v>Maluku</v>
          </cell>
          <cell r="D1815" t="str">
            <v>Timur</v>
          </cell>
        </row>
        <row r="1816">
          <cell r="B1816" t="str">
            <v>CITIC SERAM ENERGY LTD.</v>
          </cell>
          <cell r="C1816" t="str">
            <v>Maluku</v>
          </cell>
          <cell r="D1816" t="str">
            <v>Timur</v>
          </cell>
        </row>
        <row r="1817">
          <cell r="B1817" t="str">
            <v>CITIC SERAM ENERGY LTD.</v>
          </cell>
          <cell r="C1817" t="str">
            <v>Maluku</v>
          </cell>
          <cell r="D1817" t="str">
            <v>Timur</v>
          </cell>
        </row>
        <row r="1818">
          <cell r="B1818" t="str">
            <v>CITIC SERAM ENERGY LTD.</v>
          </cell>
          <cell r="C1818" t="str">
            <v>Maluku</v>
          </cell>
          <cell r="D1818" t="str">
            <v>Timur</v>
          </cell>
        </row>
        <row r="1819">
          <cell r="B1819" t="str">
            <v>CITIC SERAM ENERGY LTD.</v>
          </cell>
          <cell r="C1819" t="str">
            <v>Maluku</v>
          </cell>
          <cell r="D1819" t="str">
            <v>Timur</v>
          </cell>
        </row>
        <row r="1820">
          <cell r="B1820" t="str">
            <v>CITIC SERAM ENERGY LTD.</v>
          </cell>
          <cell r="C1820" t="str">
            <v>Maluku</v>
          </cell>
          <cell r="D1820" t="str">
            <v>Timur</v>
          </cell>
        </row>
        <row r="1821">
          <cell r="B1821" t="str">
            <v>CITIC SERAM ENERGY LTD.</v>
          </cell>
          <cell r="C1821" t="str">
            <v>Maluku</v>
          </cell>
          <cell r="D1821" t="str">
            <v>Timur</v>
          </cell>
        </row>
        <row r="1822">
          <cell r="B1822" t="str">
            <v>PT PERTAMINA HULU ROKAN</v>
          </cell>
          <cell r="C1822" t="str">
            <v>Riau</v>
          </cell>
          <cell r="D1822" t="str">
            <v>Sumatera</v>
          </cell>
        </row>
        <row r="1823">
          <cell r="B1823" t="str">
            <v>PT PERTAMINA HULU ROKAN</v>
          </cell>
          <cell r="C1823" t="str">
            <v>Riau</v>
          </cell>
          <cell r="D1823" t="str">
            <v>Sumatera</v>
          </cell>
        </row>
        <row r="1824">
          <cell r="B1824" t="str">
            <v>PT PERTAMINA HULU ROKAN</v>
          </cell>
          <cell r="C1824" t="str">
            <v>Riau</v>
          </cell>
          <cell r="D1824" t="str">
            <v>Sumatera</v>
          </cell>
        </row>
        <row r="1825">
          <cell r="B1825" t="str">
            <v>CITIC SERAM ENERGY LTD.</v>
          </cell>
          <cell r="C1825" t="str">
            <v>Maluku</v>
          </cell>
          <cell r="D1825" t="str">
            <v>Timur</v>
          </cell>
        </row>
        <row r="1826">
          <cell r="B1826" t="str">
            <v>CITIC SERAM ENERGY LTD.</v>
          </cell>
          <cell r="C1826" t="str">
            <v>Maluku</v>
          </cell>
          <cell r="D1826" t="str">
            <v>Timur</v>
          </cell>
        </row>
        <row r="1827">
          <cell r="B1827" t="str">
            <v>PT PERTAMINA HULU ENERGI OFFSHORE NORTH WEST JAVA</v>
          </cell>
          <cell r="C1827" t="str">
            <v>Jawa Barat</v>
          </cell>
          <cell r="D1827" t="str">
            <v>Jawa</v>
          </cell>
        </row>
        <row r="1828">
          <cell r="B1828" t="str">
            <v>PT PERTAMINA HULU ROKAN</v>
          </cell>
          <cell r="C1828" t="str">
            <v>Riau</v>
          </cell>
          <cell r="D1828" t="str">
            <v>Sumatera</v>
          </cell>
        </row>
        <row r="1829">
          <cell r="B1829" t="str">
            <v>PT PERTAMINA HULU ROKAN</v>
          </cell>
          <cell r="C1829" t="str">
            <v>Riau</v>
          </cell>
          <cell r="D1829" t="str">
            <v>Sumatera</v>
          </cell>
        </row>
        <row r="1830">
          <cell r="B1830" t="str">
            <v>PT PERTAMINA HULU ROKAN</v>
          </cell>
          <cell r="C1830" t="str">
            <v>Riau</v>
          </cell>
          <cell r="D1830" t="str">
            <v>Sumatera</v>
          </cell>
        </row>
        <row r="1831">
          <cell r="B1831" t="str">
            <v>PT PERTAMINA HULU ENERGI OFFSHORE NORTH WEST JAVA</v>
          </cell>
          <cell r="C1831" t="str">
            <v>Jawa Barat</v>
          </cell>
          <cell r="D1831" t="str">
            <v>Jawa</v>
          </cell>
        </row>
        <row r="1832">
          <cell r="B1832" t="str">
            <v>PT PERTAMINA HULU ENERGI OFFSHORE NORTH WEST JAVA</v>
          </cell>
          <cell r="C1832" t="str">
            <v>Jawa Barat</v>
          </cell>
          <cell r="D1832" t="str">
            <v>Jawa</v>
          </cell>
        </row>
        <row r="1833">
          <cell r="B1833" t="str">
            <v>PT PERTAMINA HULU ENERGI OFFSHORE NORTH WEST JAVA</v>
          </cell>
          <cell r="C1833" t="str">
            <v>Jawa Barat</v>
          </cell>
          <cell r="D1833" t="str">
            <v>Jawa</v>
          </cell>
        </row>
        <row r="1834">
          <cell r="B1834" t="str">
            <v>PT PERTAMINA HULU ENERGI OFFSHORE NORTH WEST JAVA</v>
          </cell>
          <cell r="C1834" t="str">
            <v>Jawa Barat</v>
          </cell>
          <cell r="D1834" t="str">
            <v>Jawa</v>
          </cell>
        </row>
        <row r="1835">
          <cell r="B1835" t="str">
            <v>PT PERTAMINA HULU ENERGI OFFSHORE NORTH WEST JAVA</v>
          </cell>
          <cell r="C1835" t="str">
            <v>Jawa Barat</v>
          </cell>
          <cell r="D1835" t="str">
            <v>Jawa</v>
          </cell>
        </row>
        <row r="1836">
          <cell r="B1836" t="str">
            <v>PT PERTAMINA HULU ENERGI OFFSHORE NORTH WEST JAVA</v>
          </cell>
          <cell r="C1836" t="str">
            <v>Jawa Barat</v>
          </cell>
          <cell r="D1836" t="str">
            <v>Jawa</v>
          </cell>
        </row>
        <row r="1837">
          <cell r="B1837" t="str">
            <v>PT PERTAMINA HULU ENERGI OFFSHORE NORTH WEST JAVA</v>
          </cell>
          <cell r="C1837" t="str">
            <v>Jawa Barat</v>
          </cell>
          <cell r="D1837" t="str">
            <v>Jawa</v>
          </cell>
        </row>
        <row r="1838">
          <cell r="B1838" t="str">
            <v>PT PERTAMINA HULU ENERGI OFFSHORE NORTH WEST JAVA</v>
          </cell>
          <cell r="C1838" t="str">
            <v>Jawa Barat</v>
          </cell>
          <cell r="D1838" t="str">
            <v>Jawa</v>
          </cell>
        </row>
        <row r="1839">
          <cell r="B1839" t="str">
            <v>PT PERTAMINA HULU ENERGI OFFSHORE NORTH WEST JAVA</v>
          </cell>
          <cell r="C1839" t="str">
            <v>Jawa Barat</v>
          </cell>
          <cell r="D1839" t="str">
            <v>Jawa</v>
          </cell>
        </row>
        <row r="1840">
          <cell r="B1840" t="str">
            <v>PT PERTAMINA HULU ENERGI OFFSHORE NORTH WEST JAVA</v>
          </cell>
          <cell r="C1840" t="str">
            <v>Jawa Barat</v>
          </cell>
          <cell r="D1840" t="str">
            <v>Jawa</v>
          </cell>
        </row>
        <row r="1841">
          <cell r="B1841" t="str">
            <v>PT PERTAMINA HULU ENERGI OFFSHORE NORTH WEST JAVA</v>
          </cell>
          <cell r="C1841" t="str">
            <v>Jawa Barat</v>
          </cell>
          <cell r="D1841" t="str">
            <v>Jawa</v>
          </cell>
        </row>
        <row r="1842">
          <cell r="B1842" t="str">
            <v>PT PERTAMINA HULU ROKAN</v>
          </cell>
          <cell r="C1842" t="str">
            <v>Riau</v>
          </cell>
          <cell r="D1842" t="str">
            <v>Sumatera</v>
          </cell>
        </row>
        <row r="1843">
          <cell r="B1843" t="str">
            <v>PT PERTAMINA HULU ROKAN</v>
          </cell>
          <cell r="C1843" t="str">
            <v>Riau</v>
          </cell>
          <cell r="D1843" t="str">
            <v>Sumatera</v>
          </cell>
        </row>
        <row r="1844">
          <cell r="B1844" t="str">
            <v>PT PERTAMINA HULU ROKAN</v>
          </cell>
          <cell r="C1844" t="str">
            <v>Riau</v>
          </cell>
          <cell r="D1844" t="str">
            <v>Sumatera</v>
          </cell>
        </row>
        <row r="1845">
          <cell r="B1845" t="str">
            <v>KANGEAN ENERGY INDONESIA LTD.</v>
          </cell>
          <cell r="C1845" t="str">
            <v>Laut Jawa</v>
          </cell>
          <cell r="D1845" t="str">
            <v>Jawa</v>
          </cell>
        </row>
        <row r="1846">
          <cell r="B1846" t="str">
            <v>PT PERTAMINA HULU ROKAN</v>
          </cell>
          <cell r="C1846" t="str">
            <v>Riau</v>
          </cell>
          <cell r="D1846" t="str">
            <v>Sumatera</v>
          </cell>
        </row>
        <row r="1847">
          <cell r="B1847" t="str">
            <v>PT PERTAMINA HULU ROKAN</v>
          </cell>
          <cell r="C1847" t="str">
            <v>Riau</v>
          </cell>
          <cell r="D1847" t="str">
            <v>Sumatera</v>
          </cell>
        </row>
        <row r="1848">
          <cell r="B1848" t="str">
            <v>PT PERTAMINA HULU ROKAN</v>
          </cell>
          <cell r="C1848" t="str">
            <v>Riau</v>
          </cell>
          <cell r="D1848" t="str">
            <v>Sumatera</v>
          </cell>
        </row>
        <row r="1849">
          <cell r="B1849" t="str">
            <v>PT PERTAMINA HULU ROKAN</v>
          </cell>
          <cell r="C1849" t="str">
            <v>Riau</v>
          </cell>
          <cell r="D1849" t="str">
            <v>Sumatera</v>
          </cell>
        </row>
        <row r="1850">
          <cell r="B1850" t="str">
            <v>PT PERTAMINA HULU ROKAN</v>
          </cell>
          <cell r="C1850" t="str">
            <v>Riau</v>
          </cell>
          <cell r="D1850" t="str">
            <v>Sumatera</v>
          </cell>
        </row>
        <row r="1851">
          <cell r="B1851" t="str">
            <v>PT PERTAMINA HULU ROKAN</v>
          </cell>
          <cell r="C1851" t="str">
            <v>Riau</v>
          </cell>
          <cell r="D1851" t="str">
            <v>Sumatera</v>
          </cell>
        </row>
        <row r="1852">
          <cell r="B1852" t="str">
            <v>PT PERTAMINA HULU ROKAN</v>
          </cell>
          <cell r="C1852" t="str">
            <v>Riau</v>
          </cell>
          <cell r="D1852" t="str">
            <v>Sumatera</v>
          </cell>
        </row>
        <row r="1853">
          <cell r="B1853" t="str">
            <v>PT PERTAMINA HULU ROKAN</v>
          </cell>
          <cell r="C1853" t="str">
            <v>Riau</v>
          </cell>
          <cell r="D1853" t="str">
            <v>Sumatera</v>
          </cell>
        </row>
        <row r="1854">
          <cell r="B1854" t="str">
            <v>PT PERTAMINA HULU ROKAN</v>
          </cell>
          <cell r="C1854" t="str">
            <v>Riau</v>
          </cell>
          <cell r="D1854" t="str">
            <v>Sumatera</v>
          </cell>
        </row>
        <row r="1855">
          <cell r="B1855" t="str">
            <v>KANGEAN ENERGY INDONESIA LTD.</v>
          </cell>
          <cell r="C1855" t="str">
            <v>Laut Jawa</v>
          </cell>
          <cell r="D1855" t="str">
            <v>Jawa</v>
          </cell>
        </row>
        <row r="1856">
          <cell r="B1856" t="str">
            <v>KANGEAN ENERGY INDONESIA LTD.</v>
          </cell>
          <cell r="C1856" t="str">
            <v>Laut Jawa</v>
          </cell>
          <cell r="D1856" t="str">
            <v>Jawa</v>
          </cell>
        </row>
        <row r="1857">
          <cell r="B1857" t="str">
            <v>BOB PERTAMINA - BUMI SIAK PUSAKO</v>
          </cell>
          <cell r="C1857" t="str">
            <v>Riau</v>
          </cell>
          <cell r="D1857" t="str">
            <v>Sumatera</v>
          </cell>
        </row>
        <row r="1858">
          <cell r="B1858" t="str">
            <v>PT PERTAMINA HULU ROKAN</v>
          </cell>
          <cell r="C1858" t="str">
            <v>Riau</v>
          </cell>
          <cell r="D1858" t="str">
            <v>Sumatera</v>
          </cell>
        </row>
        <row r="1859">
          <cell r="B1859" t="str">
            <v>PT PERTAMINA HULU ROKAN</v>
          </cell>
          <cell r="C1859" t="str">
            <v>Riau</v>
          </cell>
          <cell r="D1859" t="str">
            <v>Sumatera</v>
          </cell>
        </row>
        <row r="1860">
          <cell r="B1860" t="str">
            <v>PT PERTAMINA HULU ROKAN</v>
          </cell>
          <cell r="C1860" t="str">
            <v>Riau</v>
          </cell>
          <cell r="D1860" t="str">
            <v>Sumatera</v>
          </cell>
        </row>
        <row r="1861">
          <cell r="B1861" t="str">
            <v>PT PERTAMINA HULU ROKAN</v>
          </cell>
          <cell r="C1861" t="str">
            <v>Riau</v>
          </cell>
          <cell r="D1861" t="str">
            <v>Sumatera</v>
          </cell>
        </row>
        <row r="1862">
          <cell r="B1862" t="str">
            <v>PT PERTAMINA HULU ROKAN</v>
          </cell>
          <cell r="C1862" t="str">
            <v>Riau</v>
          </cell>
          <cell r="D1862" t="str">
            <v>Sumatera</v>
          </cell>
        </row>
        <row r="1863">
          <cell r="B1863" t="str">
            <v>PT PERTAMINA HULU ROKAN</v>
          </cell>
          <cell r="C1863" t="str">
            <v>Riau</v>
          </cell>
          <cell r="D1863" t="str">
            <v>Sumatera</v>
          </cell>
        </row>
        <row r="1864">
          <cell r="B1864" t="str">
            <v>PT PERTAMINA HULU ROKAN</v>
          </cell>
          <cell r="C1864" t="str">
            <v>Riau</v>
          </cell>
          <cell r="D1864" t="str">
            <v>Sumatera</v>
          </cell>
        </row>
        <row r="1865">
          <cell r="B1865" t="str">
            <v>PT PERTAMINA HULU ROKAN</v>
          </cell>
          <cell r="C1865" t="str">
            <v>Riau</v>
          </cell>
          <cell r="D1865" t="str">
            <v>Sumatera</v>
          </cell>
        </row>
        <row r="1866">
          <cell r="B1866" t="str">
            <v>PT PERTAMINA HULU ROKAN</v>
          </cell>
          <cell r="C1866" t="str">
            <v>Riau</v>
          </cell>
          <cell r="D1866" t="str">
            <v>Sumatera</v>
          </cell>
        </row>
        <row r="1867">
          <cell r="B1867" t="str">
            <v>PT PERTAMINA HULU ROKAN</v>
          </cell>
          <cell r="C1867" t="str">
            <v>Riau</v>
          </cell>
          <cell r="D1867" t="str">
            <v>Sumatera</v>
          </cell>
        </row>
        <row r="1868">
          <cell r="B1868" t="str">
            <v>PT PERTAMINA HULU ROKAN</v>
          </cell>
          <cell r="C1868" t="str">
            <v>Riau</v>
          </cell>
          <cell r="D1868" t="str">
            <v>Sumatera</v>
          </cell>
        </row>
        <row r="1869">
          <cell r="B1869" t="str">
            <v>PT PERTAMINA HULU ROKAN</v>
          </cell>
          <cell r="C1869" t="str">
            <v>Riau</v>
          </cell>
          <cell r="D1869" t="str">
            <v>Sumatera</v>
          </cell>
        </row>
        <row r="1870">
          <cell r="B1870" t="str">
            <v>BOB PERTAMINA - BUMI SIAK PUSAKO</v>
          </cell>
          <cell r="C1870" t="str">
            <v>Riau</v>
          </cell>
          <cell r="D1870" t="str">
            <v>Sumatera</v>
          </cell>
        </row>
        <row r="1871">
          <cell r="B1871" t="str">
            <v>BOB PERTAMINA - BUMI SIAK PUSAKO</v>
          </cell>
          <cell r="C1871" t="str">
            <v>Riau</v>
          </cell>
          <cell r="D1871" t="str">
            <v>Sumatera</v>
          </cell>
        </row>
        <row r="1872">
          <cell r="B1872" t="str">
            <v>BOB PERTAMINA - BUMI SIAK PUSAKO</v>
          </cell>
          <cell r="C1872" t="str">
            <v>Riau</v>
          </cell>
          <cell r="D1872" t="str">
            <v>Sumatera</v>
          </cell>
        </row>
        <row r="1873">
          <cell r="B1873" t="str">
            <v>BOB PERTAMINA - BUMI SIAK PUSAKO</v>
          </cell>
          <cell r="C1873" t="str">
            <v>Riau</v>
          </cell>
          <cell r="D1873" t="str">
            <v>Sumatera</v>
          </cell>
        </row>
        <row r="1874">
          <cell r="B1874" t="str">
            <v>BOB PERTAMINA - BUMI SIAK PUSAKO</v>
          </cell>
          <cell r="C1874" t="str">
            <v>Riau</v>
          </cell>
          <cell r="D1874" t="str">
            <v>Sumatera</v>
          </cell>
        </row>
        <row r="1875">
          <cell r="B1875" t="str">
            <v>PT PERTAMINA EP</v>
          </cell>
          <cell r="C1875" t="str">
            <v>Sumatera Utara</v>
          </cell>
          <cell r="D1875" t="str">
            <v>Sumatera</v>
          </cell>
        </row>
        <row r="1876">
          <cell r="B1876" t="str">
            <v>PT PERTAMINA EP</v>
          </cell>
          <cell r="C1876" t="str">
            <v>Sumatera Utara</v>
          </cell>
          <cell r="D1876" t="str">
            <v>Sumatera</v>
          </cell>
        </row>
        <row r="1877">
          <cell r="B1877" t="str">
            <v>PT PERTAMINA EP</v>
          </cell>
          <cell r="C1877" t="str">
            <v>Sumatera Utara</v>
          </cell>
          <cell r="D1877" t="str">
            <v>Sumatera</v>
          </cell>
        </row>
        <row r="1878">
          <cell r="B1878" t="str">
            <v>PT PERTAMINA EP</v>
          </cell>
          <cell r="C1878" t="str">
            <v>Sumatera Utara</v>
          </cell>
          <cell r="D1878" t="str">
            <v>Sumatera</v>
          </cell>
        </row>
        <row r="1879">
          <cell r="B1879" t="str">
            <v>PT PERTAMINA HULU ROKAN</v>
          </cell>
          <cell r="C1879" t="str">
            <v>Riau</v>
          </cell>
          <cell r="D1879" t="str">
            <v>Sumatera</v>
          </cell>
        </row>
        <row r="1880">
          <cell r="B1880" t="str">
            <v>PT PERTAMINA HULU ROKAN</v>
          </cell>
          <cell r="C1880" t="str">
            <v>Riau</v>
          </cell>
          <cell r="D1880" t="str">
            <v>Sumatera</v>
          </cell>
        </row>
        <row r="1881">
          <cell r="B1881" t="str">
            <v>PT PERTAMINA HULU ROKAN</v>
          </cell>
          <cell r="C1881" t="str">
            <v>Riau</v>
          </cell>
          <cell r="D1881" t="str">
            <v>Sumatera</v>
          </cell>
        </row>
        <row r="1882">
          <cell r="B1882" t="str">
            <v>PT PERTAMINA EP</v>
          </cell>
          <cell r="C1882" t="str">
            <v>Sumatera Utara</v>
          </cell>
          <cell r="D1882" t="str">
            <v>Sumatera</v>
          </cell>
        </row>
        <row r="1883">
          <cell r="B1883" t="str">
            <v>PT PERTAMINA EP</v>
          </cell>
          <cell r="C1883" t="str">
            <v>Sumatera Utara</v>
          </cell>
          <cell r="D1883" t="str">
            <v>Sumatera</v>
          </cell>
        </row>
        <row r="1884">
          <cell r="B1884" t="str">
            <v>PT MEDCO E&amp;P TARAKAN</v>
          </cell>
          <cell r="C1884" t="str">
            <v>Kalimantan Timur</v>
          </cell>
          <cell r="D1884" t="str">
            <v>Kalimantan</v>
          </cell>
        </row>
        <row r="1885">
          <cell r="B1885" t="str">
            <v>PT MEDCO E&amp;P TARAKAN</v>
          </cell>
          <cell r="C1885" t="str">
            <v>Kalimantan Timur</v>
          </cell>
          <cell r="D1885" t="str">
            <v>Kalimantan</v>
          </cell>
        </row>
        <row r="1886">
          <cell r="B1886" t="str">
            <v>PT MEDCO E&amp;P TARAKAN</v>
          </cell>
          <cell r="C1886" t="str">
            <v>Kalimantan Timur</v>
          </cell>
          <cell r="D1886" t="str">
            <v>Kalimantan</v>
          </cell>
        </row>
        <row r="1887">
          <cell r="B1887" t="str">
            <v>PT PERTAMINA EP</v>
          </cell>
          <cell r="C1887" t="str">
            <v>Sumatera Selatan</v>
          </cell>
          <cell r="D1887" t="str">
            <v>Sumatera</v>
          </cell>
        </row>
        <row r="1888">
          <cell r="B1888" t="str">
            <v>PT PERTAMINA EP</v>
          </cell>
          <cell r="C1888" t="str">
            <v>Sumatera Selatan</v>
          </cell>
          <cell r="D1888" t="str">
            <v>Sumatera</v>
          </cell>
        </row>
        <row r="1889">
          <cell r="B1889" t="str">
            <v>PT PERTAMINA EP</v>
          </cell>
          <cell r="C1889" t="str">
            <v>Sumatera Selatan</v>
          </cell>
          <cell r="D1889" t="str">
            <v>Sumatera</v>
          </cell>
        </row>
        <row r="1890">
          <cell r="B1890" t="str">
            <v>BOB PERTAMINA - BUMI SIAK PUSAKO</v>
          </cell>
          <cell r="C1890" t="str">
            <v>Riau</v>
          </cell>
          <cell r="D1890" t="str">
            <v>Sumatera</v>
          </cell>
        </row>
        <row r="1891">
          <cell r="B1891" t="str">
            <v>BOB PERTAMINA - BUMI SIAK PUSAKO</v>
          </cell>
          <cell r="C1891" t="str">
            <v>Riau</v>
          </cell>
          <cell r="D1891" t="str">
            <v>Sumatera</v>
          </cell>
        </row>
        <row r="1892">
          <cell r="B1892" t="str">
            <v>BOB PERTAMINA - BUMI SIAK PUSAKO</v>
          </cell>
          <cell r="C1892" t="str">
            <v>Riau</v>
          </cell>
          <cell r="D1892" t="str">
            <v>Sumatera</v>
          </cell>
        </row>
        <row r="1893">
          <cell r="B1893" t="str">
            <v>PT PERTAMINA HULU ROKAN</v>
          </cell>
          <cell r="C1893" t="str">
            <v>Riau</v>
          </cell>
          <cell r="D1893" t="str">
            <v>Sumatera</v>
          </cell>
        </row>
        <row r="1894">
          <cell r="B1894" t="str">
            <v>PT PERTAMINA HULU ROKAN</v>
          </cell>
          <cell r="C1894" t="str">
            <v>Riau</v>
          </cell>
          <cell r="D1894" t="str">
            <v>Sumatera</v>
          </cell>
        </row>
        <row r="1895">
          <cell r="B1895" t="str">
            <v>PT PERTAMINA HULU ROKAN</v>
          </cell>
          <cell r="C1895" t="str">
            <v>Riau</v>
          </cell>
          <cell r="D1895" t="str">
            <v>Sumatera</v>
          </cell>
        </row>
        <row r="1896">
          <cell r="B1896" t="str">
            <v>PT PERTAMINA HULU ROKAN</v>
          </cell>
          <cell r="C1896" t="str">
            <v>Riau</v>
          </cell>
          <cell r="D1896" t="str">
            <v>Sumatera</v>
          </cell>
        </row>
        <row r="1897">
          <cell r="B1897" t="str">
            <v>PT PERTAMINA HULU ROKAN</v>
          </cell>
          <cell r="C1897" t="str">
            <v>Riau</v>
          </cell>
          <cell r="D1897" t="str">
            <v>Sumatera</v>
          </cell>
        </row>
        <row r="1898">
          <cell r="B1898" t="str">
            <v>PT PERTAMINA HULU ROKAN</v>
          </cell>
          <cell r="C1898" t="str">
            <v>Riau</v>
          </cell>
          <cell r="D1898" t="str">
            <v>Sumatera</v>
          </cell>
        </row>
        <row r="1899">
          <cell r="B1899" t="str">
            <v>PT PERTAMINA HULU ROKAN</v>
          </cell>
          <cell r="C1899" t="str">
            <v>Riau</v>
          </cell>
          <cell r="D1899" t="str">
            <v>Sumatera</v>
          </cell>
        </row>
        <row r="1900">
          <cell r="B1900" t="str">
            <v>PT PERTAMINA HULU ROKAN</v>
          </cell>
          <cell r="C1900" t="str">
            <v>Riau</v>
          </cell>
          <cell r="D1900" t="str">
            <v>Sumatera</v>
          </cell>
        </row>
        <row r="1901">
          <cell r="B1901" t="str">
            <v>PT PERTAMINA HULU ROKAN</v>
          </cell>
          <cell r="C1901" t="str">
            <v>Riau</v>
          </cell>
          <cell r="D1901" t="str">
            <v>Sumatera</v>
          </cell>
        </row>
        <row r="1902">
          <cell r="B1902" t="str">
            <v>PT PERTAMINA HULU ROKAN</v>
          </cell>
          <cell r="C1902" t="str">
            <v>Riau</v>
          </cell>
          <cell r="D1902" t="str">
            <v>Sumatera</v>
          </cell>
        </row>
        <row r="1903">
          <cell r="B1903" t="str">
            <v>PT PERTAMINA HULU ROKAN</v>
          </cell>
          <cell r="C1903" t="str">
            <v>Riau</v>
          </cell>
          <cell r="D1903" t="str">
            <v>Sumatera</v>
          </cell>
        </row>
        <row r="1904">
          <cell r="B1904" t="str">
            <v>PT PERTAMINA HULU ROKAN</v>
          </cell>
          <cell r="C1904" t="str">
            <v>Riau</v>
          </cell>
          <cell r="D1904" t="str">
            <v>Sumatera</v>
          </cell>
        </row>
        <row r="1905">
          <cell r="B1905" t="str">
            <v>PT PERTAMINA HULU ROKAN</v>
          </cell>
          <cell r="C1905" t="str">
            <v>Riau</v>
          </cell>
          <cell r="D1905" t="str">
            <v>Sumatera</v>
          </cell>
        </row>
        <row r="1906">
          <cell r="B1906" t="str">
            <v>PT PERTAMINA HULU ROKAN</v>
          </cell>
          <cell r="C1906" t="str">
            <v>Riau</v>
          </cell>
          <cell r="D1906" t="str">
            <v>Sumatera</v>
          </cell>
        </row>
        <row r="1907">
          <cell r="B1907" t="str">
            <v>PT PERTAMINA HULU ROKAN</v>
          </cell>
          <cell r="C1907" t="str">
            <v>Riau</v>
          </cell>
          <cell r="D1907" t="str">
            <v>Sumatera</v>
          </cell>
        </row>
        <row r="1908">
          <cell r="B1908" t="str">
            <v>PT PERTAMINA HULU ROKAN</v>
          </cell>
          <cell r="C1908" t="str">
            <v>Riau</v>
          </cell>
          <cell r="D1908" t="str">
            <v>Sumatera</v>
          </cell>
        </row>
        <row r="1909">
          <cell r="B1909" t="str">
            <v>PT PERTAMINA HULU ROKAN</v>
          </cell>
          <cell r="C1909" t="str">
            <v>Riau</v>
          </cell>
          <cell r="D1909" t="str">
            <v>Sumatera</v>
          </cell>
        </row>
        <row r="1910">
          <cell r="B1910" t="str">
            <v>PT PERTAMINA HULU ROKAN</v>
          </cell>
          <cell r="C1910" t="str">
            <v>Riau</v>
          </cell>
          <cell r="D1910" t="str">
            <v>Sumatera</v>
          </cell>
        </row>
        <row r="1911">
          <cell r="B1911" t="str">
            <v>PT SUMATRA GLOBAL ENERGI</v>
          </cell>
          <cell r="C1911" t="str">
            <v>Riau</v>
          </cell>
          <cell r="D1911" t="str">
            <v>Sumatera</v>
          </cell>
        </row>
        <row r="1912">
          <cell r="B1912" t="str">
            <v>PT SUMATRA GLOBAL ENERGI</v>
          </cell>
          <cell r="C1912" t="str">
            <v>Riau</v>
          </cell>
          <cell r="D1912" t="str">
            <v>Sumatera</v>
          </cell>
        </row>
        <row r="1913">
          <cell r="B1913" t="str">
            <v>PT SUMATRA GLOBAL ENERGI</v>
          </cell>
          <cell r="C1913" t="str">
            <v>Riau</v>
          </cell>
          <cell r="D1913" t="str">
            <v>Sumatera</v>
          </cell>
        </row>
        <row r="1914">
          <cell r="B1914" t="str">
            <v>PT SUMATRA GLOBAL ENERGI</v>
          </cell>
          <cell r="C1914" t="str">
            <v>Riau</v>
          </cell>
          <cell r="D1914" t="str">
            <v>Sumatera</v>
          </cell>
        </row>
        <row r="1915">
          <cell r="B1915" t="str">
            <v>PT SUMATRA GLOBAL ENERGI</v>
          </cell>
          <cell r="C1915" t="str">
            <v>Riau</v>
          </cell>
          <cell r="D1915" t="str">
            <v>Sumatera</v>
          </cell>
        </row>
        <row r="1916">
          <cell r="B1916" t="str">
            <v>PT SUMATRA GLOBAL ENERGI</v>
          </cell>
          <cell r="C1916" t="str">
            <v>Riau</v>
          </cell>
          <cell r="D1916" t="str">
            <v>Sumatera</v>
          </cell>
        </row>
        <row r="1917">
          <cell r="B1917" t="str">
            <v>PT PERTAMINA HULU ROKAN</v>
          </cell>
          <cell r="C1917" t="str">
            <v>Riau</v>
          </cell>
          <cell r="D1917" t="str">
            <v>Sumatera</v>
          </cell>
        </row>
        <row r="1918">
          <cell r="B1918" t="str">
            <v>PT PERTAMINA HULU ROKAN</v>
          </cell>
          <cell r="C1918" t="str">
            <v>Riau</v>
          </cell>
          <cell r="D1918" t="str">
            <v>Sumatera</v>
          </cell>
        </row>
        <row r="1919">
          <cell r="B1919" t="str">
            <v>PT PERTAMINA HULU ROKAN</v>
          </cell>
          <cell r="C1919" t="str">
            <v>Riau</v>
          </cell>
          <cell r="D1919" t="str">
            <v>Sumatera</v>
          </cell>
        </row>
        <row r="1920">
          <cell r="B1920" t="str">
            <v>PT PERTAMINA EP</v>
          </cell>
          <cell r="C1920" t="str">
            <v>Sumatera Utara</v>
          </cell>
          <cell r="D1920" t="str">
            <v>Sumatera</v>
          </cell>
        </row>
        <row r="1921">
          <cell r="B1921" t="str">
            <v>PT PERTAMINA HULU ROKAN</v>
          </cell>
          <cell r="C1921" t="str">
            <v>Riau</v>
          </cell>
          <cell r="D1921" t="str">
            <v>Sumatera</v>
          </cell>
        </row>
        <row r="1922">
          <cell r="B1922" t="str">
            <v>PT PERTAMINA HULU ROKAN</v>
          </cell>
          <cell r="C1922" t="str">
            <v>Riau</v>
          </cell>
          <cell r="D1922" t="str">
            <v>Sumatera</v>
          </cell>
        </row>
        <row r="1923">
          <cell r="B1923" t="str">
            <v>PT PERTAMINA HULU ROKAN</v>
          </cell>
          <cell r="C1923" t="str">
            <v>Riau</v>
          </cell>
          <cell r="D1923" t="str">
            <v>Sumatera</v>
          </cell>
        </row>
        <row r="1924">
          <cell r="B1924" t="str">
            <v>PT PERTAMINA EP</v>
          </cell>
          <cell r="C1924" t="str">
            <v>Sumatera Utara</v>
          </cell>
          <cell r="D1924" t="str">
            <v>Sumatera</v>
          </cell>
        </row>
        <row r="1925">
          <cell r="B1925" t="str">
            <v>PT PERTAMINA EP</v>
          </cell>
          <cell r="C1925" t="str">
            <v>Sumatera Utara</v>
          </cell>
          <cell r="D1925" t="str">
            <v>Sumatera</v>
          </cell>
        </row>
        <row r="1926">
          <cell r="B1926" t="str">
            <v>PT PERTAMINA EP</v>
          </cell>
          <cell r="C1926" t="str">
            <v>Sumatera Utara</v>
          </cell>
          <cell r="D1926" t="str">
            <v>Sumatera</v>
          </cell>
        </row>
        <row r="1927">
          <cell r="B1927" t="str">
            <v>PT PERTAMINA EP</v>
          </cell>
          <cell r="C1927" t="str">
            <v>Sumatera Utara</v>
          </cell>
          <cell r="D1927" t="str">
            <v>Sumatera</v>
          </cell>
        </row>
        <row r="1928">
          <cell r="B1928" t="str">
            <v>PT PERTAMINA EP</v>
          </cell>
          <cell r="C1928" t="str">
            <v>Sumatera Utara</v>
          </cell>
          <cell r="D1928" t="str">
            <v>Sumatera</v>
          </cell>
        </row>
        <row r="1929">
          <cell r="B1929" t="str">
            <v>PT PERTAMINA HULU ROKAN</v>
          </cell>
          <cell r="C1929" t="str">
            <v>Riau</v>
          </cell>
          <cell r="D1929" t="str">
            <v>Sumatera</v>
          </cell>
        </row>
        <row r="1930">
          <cell r="B1930" t="str">
            <v>PT PERTAMINA HULU ROKAN</v>
          </cell>
          <cell r="C1930" t="str">
            <v>Riau</v>
          </cell>
          <cell r="D1930" t="str">
            <v>Sumatera</v>
          </cell>
        </row>
        <row r="1931">
          <cell r="B1931" t="str">
            <v>PT PERTAMINA HULU ROKAN</v>
          </cell>
          <cell r="C1931" t="str">
            <v>Riau</v>
          </cell>
          <cell r="D1931" t="str">
            <v>Sumatera</v>
          </cell>
        </row>
        <row r="1932">
          <cell r="B1932" t="str">
            <v>PT PERTAMINA HULU ENERGI WEST MADURA OFFSHORE</v>
          </cell>
          <cell r="C1932" t="str">
            <v>Laut Jawa</v>
          </cell>
          <cell r="D1932" t="str">
            <v>Jawa</v>
          </cell>
        </row>
        <row r="1933">
          <cell r="B1933" t="str">
            <v>PT PERTAMINA HULU ROKAN</v>
          </cell>
          <cell r="C1933" t="str">
            <v>Riau</v>
          </cell>
          <cell r="D1933" t="str">
            <v>Sumatera</v>
          </cell>
        </row>
        <row r="1934">
          <cell r="B1934" t="str">
            <v>PT PERTAMINA HULU ROKAN</v>
          </cell>
          <cell r="C1934" t="str">
            <v>Riau</v>
          </cell>
          <cell r="D1934" t="str">
            <v>Sumatera</v>
          </cell>
        </row>
        <row r="1935">
          <cell r="B1935" t="str">
            <v>PT PERTAMINA HULU ROKAN</v>
          </cell>
          <cell r="C1935" t="str">
            <v>Riau</v>
          </cell>
          <cell r="D1935" t="str">
            <v>Sumatera</v>
          </cell>
        </row>
        <row r="1936">
          <cell r="B1936" t="str">
            <v>PT PERTAMINA HULU ENERGI WEST MADURA OFFSHORE</v>
          </cell>
          <cell r="C1936" t="str">
            <v>Laut Jawa</v>
          </cell>
          <cell r="D1936" t="str">
            <v>Jawa</v>
          </cell>
        </row>
        <row r="1937">
          <cell r="B1937" t="str">
            <v>PT PERTAMINA HULU ENERGI WEST MADURA OFFSHORE</v>
          </cell>
          <cell r="C1937" t="str">
            <v>Laut Jawa</v>
          </cell>
          <cell r="D1937" t="str">
            <v>Jawa</v>
          </cell>
        </row>
        <row r="1938">
          <cell r="B1938" t="str">
            <v>PT PERTAMINA HULU ENERGI WEST MADURA OFFSHORE</v>
          </cell>
          <cell r="C1938" t="str">
            <v>Laut Jawa</v>
          </cell>
          <cell r="D1938" t="str">
            <v>Jawa</v>
          </cell>
        </row>
        <row r="1939">
          <cell r="B1939" t="str">
            <v>PT PERTAMINA HULU ROKAN</v>
          </cell>
          <cell r="C1939" t="str">
            <v>Riau</v>
          </cell>
          <cell r="D1939" t="str">
            <v>Sumatera</v>
          </cell>
        </row>
        <row r="1940">
          <cell r="B1940" t="str">
            <v>PT PERTAMINA HULU ROKAN</v>
          </cell>
          <cell r="C1940" t="str">
            <v>Riau</v>
          </cell>
          <cell r="D1940" t="str">
            <v>Sumatera</v>
          </cell>
        </row>
        <row r="1941">
          <cell r="B1941" t="str">
            <v>PT PERTAMINA HULU ROKAN</v>
          </cell>
          <cell r="C1941" t="str">
            <v>Riau</v>
          </cell>
          <cell r="D1941" t="str">
            <v>Sumatera</v>
          </cell>
        </row>
        <row r="1942">
          <cell r="B1942" t="str">
            <v>PT PERTAMINA HULU ROKAN</v>
          </cell>
          <cell r="C1942" t="str">
            <v>Riau</v>
          </cell>
          <cell r="D1942" t="str">
            <v>Sumatera</v>
          </cell>
        </row>
        <row r="1943">
          <cell r="B1943" t="str">
            <v>PT PERTAMINA HULU ROKAN</v>
          </cell>
          <cell r="C1943" t="str">
            <v>Riau</v>
          </cell>
          <cell r="D1943" t="str">
            <v>Sumatera</v>
          </cell>
        </row>
        <row r="1944">
          <cell r="B1944" t="str">
            <v>PT PERTAMINA HULU ROKAN</v>
          </cell>
          <cell r="C1944" t="str">
            <v>Riau</v>
          </cell>
          <cell r="D1944" t="str">
            <v>Sumatera</v>
          </cell>
        </row>
        <row r="1945">
          <cell r="B1945" t="str">
            <v>PT PERTAMINA HULU ROKAN</v>
          </cell>
          <cell r="C1945" t="str">
            <v>Riau</v>
          </cell>
          <cell r="D1945" t="str">
            <v>Sumatera</v>
          </cell>
        </row>
        <row r="1946">
          <cell r="B1946" t="str">
            <v>PT PERTAMINA HULU ROKAN</v>
          </cell>
          <cell r="C1946" t="str">
            <v>Riau</v>
          </cell>
          <cell r="D1946" t="str">
            <v>Sumatera</v>
          </cell>
        </row>
        <row r="1947">
          <cell r="B1947" t="str">
            <v>PT PERTAMINA HULU ROKAN</v>
          </cell>
          <cell r="C1947" t="str">
            <v>Riau</v>
          </cell>
          <cell r="D1947" t="str">
            <v>Sumatera</v>
          </cell>
        </row>
        <row r="1948">
          <cell r="B1948" t="str">
            <v>PT PERTAMINA HULU ROKAN</v>
          </cell>
          <cell r="C1948" t="str">
            <v>Riau</v>
          </cell>
          <cell r="D1948" t="str">
            <v>Sumatera</v>
          </cell>
        </row>
        <row r="1949">
          <cell r="B1949" t="str">
            <v>PT PERTAMINA HULU ROKAN</v>
          </cell>
          <cell r="C1949" t="str">
            <v>Riau</v>
          </cell>
          <cell r="D1949" t="str">
            <v>Sumatera</v>
          </cell>
        </row>
        <row r="1950">
          <cell r="B1950" t="str">
            <v>PT PERTAMINA HULU ROKAN</v>
          </cell>
          <cell r="C1950" t="str">
            <v>Riau</v>
          </cell>
          <cell r="D1950" t="str">
            <v>Sumatera</v>
          </cell>
        </row>
        <row r="1951">
          <cell r="B1951" t="str">
            <v>PT PERTAMINA HULU ROKAN</v>
          </cell>
          <cell r="C1951" t="str">
            <v>Riau</v>
          </cell>
          <cell r="D1951" t="str">
            <v>Sumatera</v>
          </cell>
        </row>
        <row r="1952">
          <cell r="B1952" t="str">
            <v>PT PERTAMINA HULU ROKAN</v>
          </cell>
          <cell r="C1952" t="str">
            <v>Riau</v>
          </cell>
          <cell r="D1952" t="str">
            <v>Sumatera</v>
          </cell>
        </row>
        <row r="1953">
          <cell r="B1953" t="str">
            <v>PT PERTAMINA HULU ROKAN</v>
          </cell>
          <cell r="C1953" t="str">
            <v>Riau</v>
          </cell>
          <cell r="D1953" t="str">
            <v>Sumatera</v>
          </cell>
        </row>
        <row r="1954">
          <cell r="B1954" t="str">
            <v>PT PERTAMINA HULU ENERGI WEST MADURA OFFSHORE</v>
          </cell>
          <cell r="C1954" t="str">
            <v>Laut Jawa</v>
          </cell>
          <cell r="D1954" t="str">
            <v>Jawa</v>
          </cell>
        </row>
        <row r="1955">
          <cell r="B1955" t="str">
            <v>PT PERTAMINA HULU ENERGI WEST MADURA OFFSHORE</v>
          </cell>
          <cell r="C1955" t="str">
            <v>Laut Jawa</v>
          </cell>
          <cell r="D1955" t="str">
            <v>Jawa</v>
          </cell>
        </row>
        <row r="1956">
          <cell r="B1956" t="str">
            <v>PT PERTAMINA HULU ENERGI WEST MADURA OFFSHORE</v>
          </cell>
          <cell r="C1956" t="str">
            <v>Laut Jawa</v>
          </cell>
          <cell r="D1956" t="str">
            <v>Jawa</v>
          </cell>
        </row>
        <row r="1957">
          <cell r="B1957" t="str">
            <v>PT PERTAMINA HULU ROKAN</v>
          </cell>
          <cell r="C1957" t="str">
            <v>Riau</v>
          </cell>
          <cell r="D1957" t="str">
            <v>Sumatera</v>
          </cell>
        </row>
        <row r="1958">
          <cell r="B1958" t="str">
            <v>PT PERTAMINA HULU ROKAN</v>
          </cell>
          <cell r="C1958" t="str">
            <v>Riau</v>
          </cell>
          <cell r="D1958" t="str">
            <v>Sumatera</v>
          </cell>
        </row>
        <row r="1959">
          <cell r="B1959" t="str">
            <v>PT PERTAMINA HULU ROKAN</v>
          </cell>
          <cell r="C1959" t="str">
            <v>Riau</v>
          </cell>
          <cell r="D1959" t="str">
            <v>Sumatera</v>
          </cell>
        </row>
        <row r="1960">
          <cell r="B1960" t="str">
            <v>PT PERTAMINA HULU ENERGI WEST MADURA OFFSHORE</v>
          </cell>
          <cell r="C1960" t="str">
            <v>Laut Jawa</v>
          </cell>
          <cell r="D1960" t="str">
            <v>Jawa</v>
          </cell>
        </row>
        <row r="1961">
          <cell r="B1961" t="str">
            <v>PT PERTAMINA HULU ENERGI WEST MADURA OFFSHORE</v>
          </cell>
          <cell r="C1961" t="str">
            <v>Laut Jawa</v>
          </cell>
          <cell r="D1961" t="str">
            <v>Jawa</v>
          </cell>
        </row>
        <row r="1962">
          <cell r="B1962" t="str">
            <v>PT PERTAMINA HULU ENERGI WEST MADURA OFFSHORE</v>
          </cell>
          <cell r="C1962" t="str">
            <v>Laut Jawa</v>
          </cell>
          <cell r="D1962" t="str">
            <v>Jawa</v>
          </cell>
        </row>
        <row r="1963">
          <cell r="B1963" t="str">
            <v>PT PERTAMINA HULU ENERGI WEST MADURA OFFSHORE</v>
          </cell>
          <cell r="C1963" t="str">
            <v>Laut Jawa</v>
          </cell>
          <cell r="D1963" t="str">
            <v>Jawa</v>
          </cell>
        </row>
        <row r="1964">
          <cell r="B1964" t="str">
            <v>PT PERTAMINA HULU ENERGI WEST MADURA OFFSHORE</v>
          </cell>
          <cell r="C1964" t="str">
            <v>Laut Jawa</v>
          </cell>
          <cell r="D1964" t="str">
            <v>Jawa</v>
          </cell>
        </row>
        <row r="1965">
          <cell r="B1965" t="str">
            <v>PT PERTAMINA HULU ENERGI WEST MADURA OFFSHORE</v>
          </cell>
          <cell r="C1965" t="str">
            <v>Laut Jawa</v>
          </cell>
          <cell r="D1965" t="str">
            <v>Jawa</v>
          </cell>
        </row>
        <row r="1966">
          <cell r="B1966" t="str">
            <v>PT PERTAMINA HULU ENERGI WEST MADURA OFFSHORE</v>
          </cell>
          <cell r="C1966" t="str">
            <v>Laut Jawa</v>
          </cell>
          <cell r="D1966" t="str">
            <v>Jawa</v>
          </cell>
        </row>
        <row r="1967">
          <cell r="B1967" t="str">
            <v>PT PERTAMINA HULU ENERGI WEST MADURA OFFSHORE</v>
          </cell>
          <cell r="C1967" t="str">
            <v>Laut Jawa</v>
          </cell>
          <cell r="D1967" t="str">
            <v>Jawa</v>
          </cell>
        </row>
        <row r="1968">
          <cell r="B1968" t="str">
            <v>PT PERTAMINA HULU ENERGI WEST MADURA OFFSHORE</v>
          </cell>
          <cell r="C1968" t="str">
            <v>Laut Jawa</v>
          </cell>
          <cell r="D1968" t="str">
            <v>Jawa</v>
          </cell>
        </row>
        <row r="1969">
          <cell r="B1969" t="str">
            <v>PETROGAS (ISLAND) LTD.</v>
          </cell>
          <cell r="C1969" t="str">
            <v>Papua Barat</v>
          </cell>
          <cell r="D1969" t="str">
            <v>Timur</v>
          </cell>
        </row>
        <row r="1970">
          <cell r="B1970" t="str">
            <v>PETROGAS (ISLAND) LTD.</v>
          </cell>
          <cell r="C1970" t="str">
            <v>Papua Barat</v>
          </cell>
          <cell r="D1970" t="str">
            <v>Timur</v>
          </cell>
        </row>
        <row r="1971">
          <cell r="B1971" t="str">
            <v>PETROGAS (ISLAND) LTD.</v>
          </cell>
          <cell r="C1971" t="str">
            <v>Papua Barat</v>
          </cell>
          <cell r="D1971" t="str">
            <v>Timur</v>
          </cell>
        </row>
        <row r="1972">
          <cell r="B1972" t="str">
            <v>PETROGAS (ISLAND) LTD.</v>
          </cell>
          <cell r="C1972" t="str">
            <v>Papua Barat</v>
          </cell>
          <cell r="D1972" t="str">
            <v>Timur</v>
          </cell>
        </row>
        <row r="1973">
          <cell r="B1973" t="str">
            <v>PETROGAS (ISLAND) LTD.</v>
          </cell>
          <cell r="C1973" t="str">
            <v>Papua Barat</v>
          </cell>
          <cell r="D1973" t="str">
            <v>Timur</v>
          </cell>
        </row>
        <row r="1974">
          <cell r="B1974" t="str">
            <v>PETROGAS (ISLAND) LTD.</v>
          </cell>
          <cell r="C1974" t="str">
            <v>Papua Barat</v>
          </cell>
          <cell r="D1974" t="str">
            <v>Timur</v>
          </cell>
        </row>
        <row r="1975">
          <cell r="B1975" t="str">
            <v>PETROGAS (ISLAND) LTD.</v>
          </cell>
          <cell r="C1975" t="str">
            <v>Papua Barat</v>
          </cell>
          <cell r="D1975" t="str">
            <v>Timur</v>
          </cell>
        </row>
        <row r="1976">
          <cell r="B1976" t="str">
            <v>PETROGAS (ISLAND) LTD.</v>
          </cell>
          <cell r="C1976" t="str">
            <v>Papua Barat</v>
          </cell>
          <cell r="D1976" t="str">
            <v>Timur</v>
          </cell>
        </row>
        <row r="1977">
          <cell r="B1977" t="str">
            <v>PETROGAS (ISLAND) LTD.</v>
          </cell>
          <cell r="C1977" t="str">
            <v>Papua Barat</v>
          </cell>
          <cell r="D1977" t="str">
            <v>Timur</v>
          </cell>
        </row>
        <row r="1978">
          <cell r="B1978" t="str">
            <v>PETROGAS (ISLAND) LTD.</v>
          </cell>
          <cell r="C1978" t="str">
            <v>Papua Barat</v>
          </cell>
          <cell r="D1978" t="str">
            <v>Timur</v>
          </cell>
        </row>
        <row r="1979">
          <cell r="B1979" t="str">
            <v>PETROGAS (ISLAND) LTD.</v>
          </cell>
          <cell r="C1979" t="str">
            <v>Papua Barat</v>
          </cell>
          <cell r="D1979" t="str">
            <v>Timur</v>
          </cell>
        </row>
        <row r="1980">
          <cell r="B1980" t="str">
            <v>PETROGAS (ISLAND) LTD.</v>
          </cell>
          <cell r="C1980" t="str">
            <v>Papua Barat</v>
          </cell>
          <cell r="D1980" t="str">
            <v>Timur</v>
          </cell>
        </row>
        <row r="1981">
          <cell r="B1981" t="str">
            <v>PETROGAS (ISLAND) LTD.</v>
          </cell>
          <cell r="C1981" t="str">
            <v>Papua Barat</v>
          </cell>
          <cell r="D1981" t="str">
            <v>Timur</v>
          </cell>
        </row>
        <row r="1982">
          <cell r="B1982" t="str">
            <v>PETROGAS (ISLAND) LTD.</v>
          </cell>
          <cell r="C1982" t="str">
            <v>Papua Barat</v>
          </cell>
          <cell r="D1982" t="str">
            <v>Timur</v>
          </cell>
        </row>
        <row r="1983">
          <cell r="B1983" t="str">
            <v>PETROGAS (ISLAND) LTD.</v>
          </cell>
          <cell r="C1983" t="str">
            <v>Papua Barat</v>
          </cell>
          <cell r="D1983" t="str">
            <v>Timur</v>
          </cell>
        </row>
        <row r="1984">
          <cell r="B1984" t="str">
            <v>PETROGAS (ISLAND) LTD.</v>
          </cell>
          <cell r="C1984" t="str">
            <v>Papua Barat</v>
          </cell>
          <cell r="D1984" t="str">
            <v>Timur</v>
          </cell>
        </row>
        <row r="1985">
          <cell r="B1985" t="str">
            <v>PETROGAS (ISLAND) LTD.</v>
          </cell>
          <cell r="C1985" t="str">
            <v>Papua Barat</v>
          </cell>
          <cell r="D1985" t="str">
            <v>Timur</v>
          </cell>
        </row>
        <row r="1986">
          <cell r="B1986" t="str">
            <v>PETROGAS (ISLAND) LTD.</v>
          </cell>
          <cell r="C1986" t="str">
            <v>Papua Barat</v>
          </cell>
          <cell r="D1986" t="str">
            <v>Timur</v>
          </cell>
        </row>
        <row r="1987">
          <cell r="B1987" t="str">
            <v>PETROGAS (ISLAND) LTD.</v>
          </cell>
          <cell r="C1987" t="str">
            <v>Papua Barat</v>
          </cell>
          <cell r="D1987" t="str">
            <v>Timur</v>
          </cell>
        </row>
        <row r="1988">
          <cell r="B1988" t="str">
            <v>PETROGAS (ISLAND) LTD.</v>
          </cell>
          <cell r="C1988" t="str">
            <v>Papua Barat</v>
          </cell>
          <cell r="D1988" t="str">
            <v>Timur</v>
          </cell>
        </row>
        <row r="1989">
          <cell r="B1989" t="str">
            <v>PETROGAS (ISLAND) LTD.</v>
          </cell>
          <cell r="C1989" t="str">
            <v>Papua Barat</v>
          </cell>
          <cell r="D1989" t="str">
            <v>Timur</v>
          </cell>
        </row>
        <row r="1990">
          <cell r="B1990" t="str">
            <v>PETROGAS (ISLAND) LTD.</v>
          </cell>
          <cell r="C1990" t="str">
            <v>Papua Barat</v>
          </cell>
          <cell r="D1990" t="str">
            <v>Timur</v>
          </cell>
        </row>
        <row r="1991">
          <cell r="B1991" t="str">
            <v>PETROGAS (ISLAND) LTD.</v>
          </cell>
          <cell r="C1991" t="str">
            <v>Papua Barat</v>
          </cell>
          <cell r="D1991" t="str">
            <v>Timur</v>
          </cell>
        </row>
        <row r="1992">
          <cell r="B1992" t="str">
            <v>PETROGAS (ISLAND) LTD.</v>
          </cell>
          <cell r="C1992" t="str">
            <v>Papua Barat</v>
          </cell>
          <cell r="D1992" t="str">
            <v>Timur</v>
          </cell>
        </row>
        <row r="1993">
          <cell r="B1993" t="str">
            <v>SANTOS (SAMPANG) PTY. LTD.</v>
          </cell>
          <cell r="C1993" t="str">
            <v>Laut Jawa</v>
          </cell>
          <cell r="D1993" t="str">
            <v>Jawa</v>
          </cell>
        </row>
        <row r="1994">
          <cell r="B1994" t="str">
            <v>SANTOS (SAMPANG) PTY. LTD.</v>
          </cell>
          <cell r="C1994" t="str">
            <v>Laut Jawa</v>
          </cell>
          <cell r="D1994" t="str">
            <v>Jawa</v>
          </cell>
        </row>
        <row r="1995">
          <cell r="B1995" t="str">
            <v>SANTOS (SAMPANG) PTY. LTD.</v>
          </cell>
          <cell r="C1995" t="str">
            <v>Laut Jawa</v>
          </cell>
          <cell r="D1995" t="str">
            <v>Jawa</v>
          </cell>
        </row>
        <row r="1996">
          <cell r="B1996" t="str">
            <v>PT PERTAMINA HULU ENERGI WEST MADURA OFFSHORE</v>
          </cell>
          <cell r="C1996" t="str">
            <v>Laut Jawa</v>
          </cell>
          <cell r="D1996" t="str">
            <v>Jawa</v>
          </cell>
        </row>
        <row r="1997">
          <cell r="B1997" t="str">
            <v>PT PERTAMINA HULU ENERGI WEST MADURA OFFSHORE</v>
          </cell>
          <cell r="C1997" t="str">
            <v>Laut Jawa</v>
          </cell>
          <cell r="D1997" t="str">
            <v>Jawa</v>
          </cell>
        </row>
        <row r="1998">
          <cell r="B1998" t="str">
            <v>PT PERTAMINA HULU ENERGI WEST MADURA OFFSHORE</v>
          </cell>
          <cell r="C1998" t="str">
            <v>Laut Jawa</v>
          </cell>
          <cell r="D1998" t="str">
            <v>Jawa</v>
          </cell>
        </row>
        <row r="1999">
          <cell r="B1999" t="str">
            <v>PT PERTAMINA HULU ENERGI WEST MADURA OFFSHORE</v>
          </cell>
          <cell r="C1999" t="str">
            <v>Laut Jawa</v>
          </cell>
          <cell r="D1999" t="str">
            <v>Jawa</v>
          </cell>
        </row>
        <row r="2000">
          <cell r="B2000" t="str">
            <v>PT PERTAMINA HULU ENERGI WEST MADURA OFFSHORE</v>
          </cell>
          <cell r="C2000" t="str">
            <v>Laut Jawa</v>
          </cell>
          <cell r="D2000" t="str">
            <v>Jawa</v>
          </cell>
        </row>
        <row r="2001">
          <cell r="B2001" t="str">
            <v>PT PERTAMINA HULU ENERGI WEST MADURA OFFSHORE</v>
          </cell>
          <cell r="C2001" t="str">
            <v>Laut Jawa</v>
          </cell>
          <cell r="D2001" t="str">
            <v>Jawa</v>
          </cell>
        </row>
        <row r="2002">
          <cell r="B2002" t="str">
            <v>PT PERTAMINA HULU ENERGI WEST MADURA OFFSHORE</v>
          </cell>
          <cell r="C2002" t="str">
            <v>Laut Jawa</v>
          </cell>
          <cell r="D2002" t="str">
            <v>Jawa</v>
          </cell>
        </row>
        <row r="2003">
          <cell r="B2003" t="str">
            <v>PT PERTAMINA HULU ENERGI WEST MADURA OFFSHORE</v>
          </cell>
          <cell r="C2003" t="str">
            <v>Laut Jawa</v>
          </cell>
          <cell r="D2003" t="str">
            <v>Jawa</v>
          </cell>
        </row>
        <row r="2004">
          <cell r="B2004" t="str">
            <v>PT PERTAMINA HULU ENERGI WEST MADURA OFFSHORE</v>
          </cell>
          <cell r="C2004" t="str">
            <v>Laut Jawa</v>
          </cell>
          <cell r="D2004" t="str">
            <v>Jawa</v>
          </cell>
        </row>
        <row r="2005">
          <cell r="B2005" t="str">
            <v>PT PERTAMINA HULU ENERGI WEST MADURA OFFSHORE</v>
          </cell>
          <cell r="C2005" t="str">
            <v>Laut Jawa</v>
          </cell>
          <cell r="D2005" t="str">
            <v>Jawa</v>
          </cell>
        </row>
        <row r="2006">
          <cell r="B2006" t="str">
            <v>PT PERTAMINA HULU ENERGI WEST MADURA OFFSHORE</v>
          </cell>
          <cell r="C2006" t="str">
            <v>Laut Jawa</v>
          </cell>
          <cell r="D2006" t="str">
            <v>Jawa</v>
          </cell>
        </row>
        <row r="2007">
          <cell r="B2007" t="str">
            <v>PT PERTAMINA HULU ENERGI WEST MADURA OFFSHORE</v>
          </cell>
          <cell r="C2007" t="str">
            <v>Laut Jawa</v>
          </cell>
          <cell r="D2007" t="str">
            <v>Jawa</v>
          </cell>
        </row>
        <row r="2008">
          <cell r="B2008" t="str">
            <v>PT PERTAMINA HULU ENERGI WEST MADURA OFFSHORE</v>
          </cell>
          <cell r="C2008" t="str">
            <v>Laut Jawa</v>
          </cell>
          <cell r="D2008" t="str">
            <v>Jawa</v>
          </cell>
        </row>
        <row r="2009">
          <cell r="B2009" t="str">
            <v>PT PERTAMINA HULU ENERGI WEST MADURA OFFSHORE</v>
          </cell>
          <cell r="C2009" t="str">
            <v>Laut Jawa</v>
          </cell>
          <cell r="D2009" t="str">
            <v>Jawa</v>
          </cell>
        </row>
        <row r="2010">
          <cell r="B2010" t="str">
            <v>PT PERTAMINA HULU ENERGI WEST MADURA OFFSHORE</v>
          </cell>
          <cell r="C2010" t="str">
            <v>Laut Jawa</v>
          </cell>
          <cell r="D2010" t="str">
            <v>Jawa</v>
          </cell>
        </row>
        <row r="2011">
          <cell r="B2011" t="str">
            <v>PT PERTAMINA HULU ENERGI WEST MADURA OFFSHORE</v>
          </cell>
          <cell r="C2011" t="str">
            <v>Laut Jawa</v>
          </cell>
          <cell r="D2011" t="str">
            <v>Jawa</v>
          </cell>
        </row>
        <row r="2012">
          <cell r="B2012" t="str">
            <v>PT PERTAMINA HULU ENERGI WEST MADURA OFFSHORE</v>
          </cell>
          <cell r="C2012" t="str">
            <v>Laut Jawa</v>
          </cell>
          <cell r="D2012" t="str">
            <v>Jawa</v>
          </cell>
        </row>
        <row r="2013">
          <cell r="B2013" t="str">
            <v>PT PERTAMINA HULU ENERGI WEST MADURA OFFSHORE</v>
          </cell>
          <cell r="C2013" t="str">
            <v>Laut Jawa</v>
          </cell>
          <cell r="D2013" t="str">
            <v>Jawa</v>
          </cell>
        </row>
        <row r="2014">
          <cell r="B2014" t="str">
            <v>PT PERTAMINA HULU ENERGI WEST MADURA OFFSHORE</v>
          </cell>
          <cell r="C2014" t="str">
            <v>Laut Jawa</v>
          </cell>
          <cell r="D2014" t="str">
            <v>Jawa</v>
          </cell>
        </row>
        <row r="2015">
          <cell r="B2015" t="str">
            <v>PT PERTAMINA HULU ENERGI WEST MADURA OFFSHORE</v>
          </cell>
          <cell r="C2015" t="str">
            <v>Laut Jawa</v>
          </cell>
          <cell r="D2015" t="str">
            <v>Jawa</v>
          </cell>
        </row>
        <row r="2016">
          <cell r="B2016" t="str">
            <v>PT PERTAMINA HULU ENERGI WEST MADURA OFFSHORE</v>
          </cell>
          <cell r="C2016" t="str">
            <v>Laut Jawa</v>
          </cell>
          <cell r="D2016" t="str">
            <v>Jawa</v>
          </cell>
        </row>
        <row r="2017">
          <cell r="B2017" t="str">
            <v>PT PERTAMINA HULU ENERGI WEST MADURA OFFSHORE</v>
          </cell>
          <cell r="C2017" t="str">
            <v>Laut Jawa</v>
          </cell>
          <cell r="D2017" t="str">
            <v>Jawa</v>
          </cell>
        </row>
        <row r="2018">
          <cell r="B2018" t="str">
            <v>PT PERTAMINA HULU ENERGI WEST MADURA OFFSHORE</v>
          </cell>
          <cell r="C2018" t="str">
            <v>Laut Jawa</v>
          </cell>
          <cell r="D2018" t="str">
            <v>Jawa</v>
          </cell>
        </row>
        <row r="2019">
          <cell r="B2019" t="str">
            <v>PT PERTAMINA HULU ENERGI WEST MADURA OFFSHORE</v>
          </cell>
          <cell r="C2019" t="str">
            <v>Laut Jawa</v>
          </cell>
          <cell r="D2019" t="str">
            <v>Jawa</v>
          </cell>
        </row>
        <row r="2020">
          <cell r="B2020" t="str">
            <v>PT PERTAMINA HULU ENERGI WEST MADURA OFFSHORE</v>
          </cell>
          <cell r="C2020" t="str">
            <v>Laut Jawa</v>
          </cell>
          <cell r="D2020" t="str">
            <v>Jawa</v>
          </cell>
        </row>
        <row r="2021">
          <cell r="B2021" t="str">
            <v>PETROCHINA INTERNATIONAL BANGKO LTD.</v>
          </cell>
          <cell r="C2021" t="str">
            <v>Jambi</v>
          </cell>
          <cell r="D2021" t="str">
            <v>Sumatera</v>
          </cell>
        </row>
        <row r="2022">
          <cell r="B2022" t="str">
            <v>PETROCHINA INTERNATIONAL BANGKO LTD.</v>
          </cell>
          <cell r="C2022" t="str">
            <v>Jambi</v>
          </cell>
          <cell r="D2022" t="str">
            <v>Sumatera</v>
          </cell>
        </row>
        <row r="2023">
          <cell r="B2023" t="str">
            <v>PETROCHINA INTERNATIONAL BANGKO LTD.</v>
          </cell>
          <cell r="C2023" t="str">
            <v>Jambi</v>
          </cell>
          <cell r="D2023" t="str">
            <v>Sumatera</v>
          </cell>
        </row>
        <row r="2024">
          <cell r="B2024" t="str">
            <v>PT PERTAMINA HULU ROKAN</v>
          </cell>
          <cell r="C2024" t="str">
            <v>Riau</v>
          </cell>
          <cell r="D2024" t="str">
            <v>Sumatera</v>
          </cell>
        </row>
        <row r="2025">
          <cell r="B2025" t="str">
            <v>PT PERTAMINA HULU ROKAN</v>
          </cell>
          <cell r="C2025" t="str">
            <v>Riau</v>
          </cell>
          <cell r="D2025" t="str">
            <v>Sumatera</v>
          </cell>
        </row>
        <row r="2026">
          <cell r="B2026" t="str">
            <v>PT PERTAMINA HULU ENERGI SIAK</v>
          </cell>
          <cell r="C2026" t="str">
            <v>Riau</v>
          </cell>
          <cell r="D2026" t="str">
            <v>Sumatera</v>
          </cell>
        </row>
        <row r="2027">
          <cell r="B2027" t="str">
            <v>PT PERTAMINA HULU ENERGI SIAK</v>
          </cell>
          <cell r="C2027" t="str">
            <v>Riau</v>
          </cell>
          <cell r="D2027" t="str">
            <v>Sumatera</v>
          </cell>
        </row>
        <row r="2028">
          <cell r="B2028" t="str">
            <v>PT PERTAMINA HULU ENERGI SIAK</v>
          </cell>
          <cell r="C2028" t="str">
            <v>Riau</v>
          </cell>
          <cell r="D2028" t="str">
            <v>Sumatera</v>
          </cell>
        </row>
        <row r="2029">
          <cell r="B2029" t="str">
            <v>PT PERTAMINA HULU ENERGI SIAK</v>
          </cell>
          <cell r="C2029" t="str">
            <v>Riau</v>
          </cell>
          <cell r="D2029" t="str">
            <v>Sumatera</v>
          </cell>
        </row>
        <row r="2030">
          <cell r="B2030" t="str">
            <v>PT PERTAMINA HULU ENERGI SIAK</v>
          </cell>
          <cell r="C2030" t="str">
            <v>Riau</v>
          </cell>
          <cell r="D2030" t="str">
            <v>Sumatera</v>
          </cell>
        </row>
        <row r="2031">
          <cell r="B2031" t="str">
            <v>PT PERTAMINA HULU ENERGI SIAK</v>
          </cell>
          <cell r="C2031" t="str">
            <v>Riau</v>
          </cell>
          <cell r="D2031" t="str">
            <v>Sumatera</v>
          </cell>
        </row>
        <row r="2032">
          <cell r="B2032" t="str">
            <v>PT PERTAMINA HULU ROKAN</v>
          </cell>
          <cell r="C2032" t="str">
            <v>Riau</v>
          </cell>
          <cell r="D2032" t="str">
            <v>Sumatera</v>
          </cell>
        </row>
        <row r="2033">
          <cell r="B2033" t="str">
            <v>PT PERTAMINA HULU ROKAN</v>
          </cell>
          <cell r="C2033" t="str">
            <v>Riau</v>
          </cell>
          <cell r="D2033" t="str">
            <v>Sumatera</v>
          </cell>
        </row>
        <row r="2034">
          <cell r="B2034" t="str">
            <v>PT PERTAMINA HULU ROKAN</v>
          </cell>
          <cell r="C2034" t="str">
            <v>Riau</v>
          </cell>
          <cell r="D2034" t="str">
            <v>Sumatera</v>
          </cell>
        </row>
        <row r="2035">
          <cell r="B2035" t="str">
            <v>PT PERTAMINA HULU ROKAN</v>
          </cell>
          <cell r="C2035" t="str">
            <v>Riau</v>
          </cell>
          <cell r="D2035" t="str">
            <v>Sumatera</v>
          </cell>
        </row>
        <row r="2036">
          <cell r="B2036" t="str">
            <v>PT PERTAMINA HULU ROKAN</v>
          </cell>
          <cell r="C2036" t="str">
            <v>Riau</v>
          </cell>
          <cell r="D2036" t="str">
            <v>Sumatera</v>
          </cell>
        </row>
        <row r="2037">
          <cell r="B2037" t="str">
            <v>PT PERTAMINA HULU ROKAN</v>
          </cell>
          <cell r="C2037" t="str">
            <v>Riau</v>
          </cell>
          <cell r="D2037" t="str">
            <v>Sumatera</v>
          </cell>
        </row>
        <row r="2038">
          <cell r="B2038" t="str">
            <v>PT PERTAMINA HULU ROKAN</v>
          </cell>
          <cell r="C2038" t="str">
            <v>Riau</v>
          </cell>
          <cell r="D2038" t="str">
            <v>Sumatera</v>
          </cell>
        </row>
        <row r="2039">
          <cell r="B2039" t="str">
            <v>PT PERTAMINA EP</v>
          </cell>
          <cell r="C2039" t="str">
            <v>Laut Jawa</v>
          </cell>
          <cell r="D2039" t="str">
            <v>Jawa</v>
          </cell>
        </row>
        <row r="2040">
          <cell r="B2040" t="str">
            <v>PT PERTAMINA EP</v>
          </cell>
          <cell r="C2040" t="str">
            <v>Laut Jawa</v>
          </cell>
          <cell r="D2040" t="str">
            <v>Jawa</v>
          </cell>
        </row>
        <row r="2041">
          <cell r="B2041" t="str">
            <v>PT PERTAMINA EP</v>
          </cell>
          <cell r="C2041" t="str">
            <v>Laut Jawa</v>
          </cell>
          <cell r="D2041" t="str">
            <v>Jawa</v>
          </cell>
        </row>
        <row r="2042">
          <cell r="B2042" t="str">
            <v>PT PERTAMINA EP</v>
          </cell>
          <cell r="C2042" t="str">
            <v>Laut Jawa</v>
          </cell>
          <cell r="D2042" t="str">
            <v>Jawa</v>
          </cell>
        </row>
        <row r="2043">
          <cell r="B2043" t="str">
            <v>PT PERTAMINA EP</v>
          </cell>
          <cell r="C2043" t="str">
            <v>Laut Jawa</v>
          </cell>
          <cell r="D2043" t="str">
            <v>Jawa</v>
          </cell>
        </row>
        <row r="2044">
          <cell r="B2044" t="str">
            <v>PT PERTAMINA EP</v>
          </cell>
          <cell r="C2044" t="str">
            <v>Laut Jawa</v>
          </cell>
          <cell r="D2044" t="str">
            <v>Jawa</v>
          </cell>
        </row>
        <row r="2045">
          <cell r="B2045" t="str">
            <v>EMP MALACCA STRAIT S.A.</v>
          </cell>
          <cell r="C2045" t="str">
            <v>Riau</v>
          </cell>
          <cell r="D2045" t="str">
            <v>Sumatera</v>
          </cell>
        </row>
        <row r="2046">
          <cell r="B2046" t="str">
            <v>EMP MALACCA STRAIT S.A.</v>
          </cell>
          <cell r="C2046" t="str">
            <v>Riau</v>
          </cell>
          <cell r="D2046" t="str">
            <v>Sumatera</v>
          </cell>
        </row>
        <row r="2047">
          <cell r="B2047" t="str">
            <v>EMP MALACCA STRAIT S.A.</v>
          </cell>
          <cell r="C2047" t="str">
            <v>Riau</v>
          </cell>
          <cell r="D2047" t="str">
            <v>Sumatera</v>
          </cell>
        </row>
        <row r="2048">
          <cell r="B2048" t="str">
            <v>PT PERTAMINA EP</v>
          </cell>
          <cell r="C2048" t="str">
            <v>Sumatera Selatan</v>
          </cell>
          <cell r="D2048" t="str">
            <v>Sumatera</v>
          </cell>
        </row>
        <row r="2049">
          <cell r="B2049" t="str">
            <v>PT PERTAMINA EP</v>
          </cell>
          <cell r="C2049" t="str">
            <v>Sumatera Selatan</v>
          </cell>
          <cell r="D2049" t="str">
            <v>Sumatera</v>
          </cell>
        </row>
        <row r="2050">
          <cell r="B2050" t="str">
            <v>PT PERTAMINA EP</v>
          </cell>
          <cell r="C2050" t="str">
            <v>Sumatera Selatan</v>
          </cell>
          <cell r="D2050" t="str">
            <v>Sumatera</v>
          </cell>
        </row>
        <row r="2051">
          <cell r="B2051" t="str">
            <v>PT PERTAMINA EP</v>
          </cell>
          <cell r="C2051" t="str">
            <v>Sumatera Selatan</v>
          </cell>
          <cell r="D2051" t="str">
            <v>Sumatera</v>
          </cell>
        </row>
        <row r="2052">
          <cell r="B2052" t="str">
            <v>PT PERTAMINA EP</v>
          </cell>
          <cell r="C2052" t="str">
            <v>Sumatera Selatan</v>
          </cell>
          <cell r="D2052" t="str">
            <v>Sumatera</v>
          </cell>
        </row>
        <row r="2053">
          <cell r="B2053" t="str">
            <v>PT PERTAMINA EP</v>
          </cell>
          <cell r="C2053" t="str">
            <v>Sumatera Selatan</v>
          </cell>
          <cell r="D2053" t="str">
            <v>Sumatera</v>
          </cell>
        </row>
        <row r="2054">
          <cell r="B2054" t="str">
            <v>PT PERTAMINA HULU ROKAN</v>
          </cell>
          <cell r="C2054" t="str">
            <v>Riau</v>
          </cell>
          <cell r="D2054" t="str">
            <v>Sumatera</v>
          </cell>
        </row>
        <row r="2055">
          <cell r="B2055" t="str">
            <v>PT PERTAMINA HULU ROKAN</v>
          </cell>
          <cell r="C2055" t="str">
            <v>Riau</v>
          </cell>
          <cell r="D2055" t="str">
            <v>Sumatera</v>
          </cell>
        </row>
        <row r="2056">
          <cell r="B2056" t="str">
            <v>PT PERTAMINA HULU ROKAN</v>
          </cell>
          <cell r="C2056" t="str">
            <v>Riau</v>
          </cell>
          <cell r="D2056" t="str">
            <v>Sumatera</v>
          </cell>
        </row>
        <row r="2057">
          <cell r="B2057" t="str">
            <v>PT PERTAMINA HULU ROKAN</v>
          </cell>
          <cell r="C2057" t="str">
            <v>Riau</v>
          </cell>
          <cell r="D2057" t="str">
            <v>Sumatera</v>
          </cell>
        </row>
        <row r="2058">
          <cell r="B2058" t="str">
            <v>PT PERTAMINA HULU ROKAN</v>
          </cell>
          <cell r="C2058" t="str">
            <v>Riau</v>
          </cell>
          <cell r="D2058" t="str">
            <v>Sumatera</v>
          </cell>
        </row>
        <row r="2059">
          <cell r="B2059" t="str">
            <v>PT PERTAMINA HULU ROKAN</v>
          </cell>
          <cell r="C2059" t="str">
            <v>Riau</v>
          </cell>
          <cell r="D2059" t="str">
            <v>Sumatera</v>
          </cell>
        </row>
        <row r="2060">
          <cell r="B2060" t="str">
            <v>PT PERTAMINA EP</v>
          </cell>
          <cell r="C2060" t="str">
            <v>Sumatera Utara</v>
          </cell>
          <cell r="D2060" t="str">
            <v>Sumatera</v>
          </cell>
        </row>
        <row r="2061">
          <cell r="B2061" t="str">
            <v>PT PERTAMINA EP</v>
          </cell>
          <cell r="C2061" t="str">
            <v>Sumatera Utara</v>
          </cell>
          <cell r="D2061" t="str">
            <v>Sumatera</v>
          </cell>
        </row>
        <row r="2062">
          <cell r="B2062" t="str">
            <v>PT PERTAMINA EP</v>
          </cell>
          <cell r="C2062" t="str">
            <v>Sumatera Utara</v>
          </cell>
          <cell r="D2062" t="str">
            <v>Sumatera</v>
          </cell>
        </row>
        <row r="2063">
          <cell r="B2063" t="str">
            <v>PT PERTAMINA EP</v>
          </cell>
          <cell r="C2063" t="str">
            <v>Sumatera Utara</v>
          </cell>
          <cell r="D2063" t="str">
            <v>Sumatera</v>
          </cell>
        </row>
        <row r="2064">
          <cell r="B2064" t="str">
            <v>PT PERTAMINA EP</v>
          </cell>
          <cell r="C2064" t="str">
            <v>Sumatera Utara</v>
          </cell>
          <cell r="D2064" t="str">
            <v>Sumatera</v>
          </cell>
        </row>
        <row r="2065">
          <cell r="B2065" t="str">
            <v>PT PERTAMINA EP</v>
          </cell>
          <cell r="C2065" t="str">
            <v>Sumatera Utara</v>
          </cell>
          <cell r="D2065" t="str">
            <v>Sumatera</v>
          </cell>
        </row>
        <row r="2066">
          <cell r="B2066" t="str">
            <v>PT PERTAMINA HULU ROKAN</v>
          </cell>
          <cell r="C2066" t="str">
            <v>Riau</v>
          </cell>
          <cell r="D2066" t="str">
            <v>Sumatera</v>
          </cell>
        </row>
        <row r="2067">
          <cell r="B2067" t="str">
            <v>PT PERTAMINA HULU ROKAN</v>
          </cell>
          <cell r="C2067" t="str">
            <v>Riau</v>
          </cell>
          <cell r="D2067" t="str">
            <v>Sumatera</v>
          </cell>
        </row>
        <row r="2068">
          <cell r="B2068" t="str">
            <v>PT PERTAMINA HULU ROKAN</v>
          </cell>
          <cell r="C2068" t="str">
            <v>Riau</v>
          </cell>
          <cell r="D2068" t="str">
            <v>Sumatera</v>
          </cell>
        </row>
        <row r="2069">
          <cell r="B2069" t="str">
            <v>PT PERTAMINA HULU ROKAN</v>
          </cell>
          <cell r="C2069" t="str">
            <v>Riau</v>
          </cell>
          <cell r="D2069" t="str">
            <v>Sumatera</v>
          </cell>
        </row>
        <row r="2070">
          <cell r="B2070" t="str">
            <v>PT PERTAMINA HULU ROKAN</v>
          </cell>
          <cell r="C2070" t="str">
            <v>Riau</v>
          </cell>
          <cell r="D2070" t="str">
            <v>Sumatera</v>
          </cell>
        </row>
        <row r="2071">
          <cell r="B2071" t="str">
            <v>PT PERTAMINA HULU ROKAN</v>
          </cell>
          <cell r="C2071" t="str">
            <v>Riau</v>
          </cell>
          <cell r="D2071" t="str">
            <v>Sumatera</v>
          </cell>
        </row>
        <row r="2072">
          <cell r="B2072" t="str">
            <v>BOB PERTAMINA - BUMI SIAK PUSAKO</v>
          </cell>
          <cell r="C2072" t="str">
            <v>Riau</v>
          </cell>
          <cell r="D2072" t="str">
            <v>Sumatera</v>
          </cell>
        </row>
        <row r="2073">
          <cell r="B2073" t="str">
            <v>BOB PERTAMINA - BUMI SIAK PUSAKO</v>
          </cell>
          <cell r="C2073" t="str">
            <v>Riau</v>
          </cell>
          <cell r="D2073" t="str">
            <v>Sumatera</v>
          </cell>
        </row>
        <row r="2074">
          <cell r="B2074" t="str">
            <v>BOB PERTAMINA - BUMI SIAK PUSAKO</v>
          </cell>
          <cell r="C2074" t="str">
            <v>Riau</v>
          </cell>
          <cell r="D2074" t="str">
            <v>Sumatera</v>
          </cell>
        </row>
        <row r="2075">
          <cell r="B2075" t="str">
            <v>PT PERTAMINA EP</v>
          </cell>
          <cell r="C2075" t="str">
            <v>Sumatera Selatan</v>
          </cell>
          <cell r="D2075" t="str">
            <v>Sumatera</v>
          </cell>
        </row>
        <row r="2076">
          <cell r="B2076" t="str">
            <v>PT PERTAMINA EP</v>
          </cell>
          <cell r="C2076" t="str">
            <v>Sumatera Selatan</v>
          </cell>
          <cell r="D2076" t="str">
            <v>Sumatera</v>
          </cell>
        </row>
        <row r="2077">
          <cell r="B2077" t="str">
            <v>PT PERTAMINA EP</v>
          </cell>
          <cell r="C2077" t="str">
            <v>Sumatera Selatan</v>
          </cell>
          <cell r="D2077" t="str">
            <v>Sumatera</v>
          </cell>
        </row>
        <row r="2078">
          <cell r="B2078" t="str">
            <v>PT PERTAMINA EP</v>
          </cell>
          <cell r="C2078" t="str">
            <v>Sumatera Selatan</v>
          </cell>
          <cell r="D2078" t="str">
            <v>Sumatera</v>
          </cell>
        </row>
        <row r="2079">
          <cell r="B2079" t="str">
            <v>PT PERTAMINA EP</v>
          </cell>
          <cell r="C2079" t="str">
            <v>Sumatera Selatan</v>
          </cell>
          <cell r="D2079" t="str">
            <v>Sumatera</v>
          </cell>
        </row>
        <row r="2080">
          <cell r="B2080" t="str">
            <v>PT PERTAMINA EP</v>
          </cell>
          <cell r="C2080" t="str">
            <v>Sumatera Selatan</v>
          </cell>
          <cell r="D2080" t="str">
            <v>Sumatera</v>
          </cell>
        </row>
        <row r="2081">
          <cell r="B2081" t="str">
            <v>PT PERTAMINA HULU ENERGI OSES</v>
          </cell>
          <cell r="C2081" t="str">
            <v>Laut Jawa</v>
          </cell>
          <cell r="D2081" t="str">
            <v>Jawa</v>
          </cell>
        </row>
        <row r="2082">
          <cell r="B2082" t="str">
            <v>PT PERTAMINA HULU ENERGI OSES</v>
          </cell>
          <cell r="C2082" t="str">
            <v>Laut Jawa</v>
          </cell>
          <cell r="D2082" t="str">
            <v>Jawa</v>
          </cell>
        </row>
        <row r="2083">
          <cell r="B2083" t="str">
            <v>PT PERTAMINA HULU ENERGI OSES</v>
          </cell>
          <cell r="C2083" t="str">
            <v>Laut Jawa</v>
          </cell>
          <cell r="D2083" t="str">
            <v>Jawa</v>
          </cell>
        </row>
        <row r="2084">
          <cell r="B2084" t="str">
            <v>PT PERTAMINA EP</v>
          </cell>
          <cell r="C2084" t="str">
            <v>Sumatera Selatan</v>
          </cell>
          <cell r="D2084" t="str">
            <v>Sumatera</v>
          </cell>
        </row>
        <row r="2085">
          <cell r="B2085" t="str">
            <v>PT PERTAMINA EP</v>
          </cell>
          <cell r="C2085" t="str">
            <v>Sumatera Selatan</v>
          </cell>
          <cell r="D2085" t="str">
            <v>Sumatera</v>
          </cell>
        </row>
        <row r="2086">
          <cell r="B2086" t="str">
            <v>PT PERTAMINA EP</v>
          </cell>
          <cell r="C2086" t="str">
            <v>Sumatera Selatan</v>
          </cell>
          <cell r="D2086" t="str">
            <v>Sumatera</v>
          </cell>
        </row>
        <row r="2087">
          <cell r="B2087" t="str">
            <v>PT PERTAMINA EP</v>
          </cell>
          <cell r="C2087" t="str">
            <v>Sumatera Selatan</v>
          </cell>
          <cell r="D2087" t="str">
            <v>Sumatera</v>
          </cell>
        </row>
        <row r="2088">
          <cell r="B2088" t="str">
            <v>PT PERTAMINA EP</v>
          </cell>
          <cell r="C2088" t="str">
            <v>Sumatera Selatan</v>
          </cell>
          <cell r="D2088" t="str">
            <v>Sumatera</v>
          </cell>
        </row>
        <row r="2089">
          <cell r="B2089" t="str">
            <v>PT PERTAMINA EP</v>
          </cell>
          <cell r="C2089" t="str">
            <v>Sumatera Selatan</v>
          </cell>
          <cell r="D2089" t="str">
            <v>Sumatera</v>
          </cell>
        </row>
        <row r="2090">
          <cell r="B2090" t="str">
            <v>PT PERTAMINA EP</v>
          </cell>
          <cell r="C2090" t="str">
            <v>Sumatera Selatan</v>
          </cell>
          <cell r="D2090" t="str">
            <v>Sumatera</v>
          </cell>
        </row>
        <row r="2091">
          <cell r="B2091" t="str">
            <v>PT PERTAMINA EP</v>
          </cell>
          <cell r="C2091" t="str">
            <v>Sumatera Selatan</v>
          </cell>
          <cell r="D2091" t="str">
            <v>Sumatera</v>
          </cell>
        </row>
        <row r="2092">
          <cell r="B2092" t="str">
            <v>PT PERTAMINA EP</v>
          </cell>
          <cell r="C2092" t="str">
            <v>Sumatera Selatan</v>
          </cell>
          <cell r="D2092" t="str">
            <v>Sumatera</v>
          </cell>
        </row>
        <row r="2093">
          <cell r="B2093" t="str">
            <v>PT MEDCO E&amp;P INDONESIA</v>
          </cell>
          <cell r="C2093" t="str">
            <v>Sumatera Selatan</v>
          </cell>
          <cell r="D2093" t="str">
            <v>Sumatera</v>
          </cell>
        </row>
        <row r="2094">
          <cell r="B2094" t="str">
            <v>PT MEDCO E&amp;P INDONESIA</v>
          </cell>
          <cell r="C2094" t="str">
            <v>Sumatera Selatan</v>
          </cell>
          <cell r="D2094" t="str">
            <v>Sumatera</v>
          </cell>
        </row>
        <row r="2095">
          <cell r="B2095" t="str">
            <v>PT MEDCO E&amp;P INDONESIA</v>
          </cell>
          <cell r="C2095" t="str">
            <v>Sumatera Selatan</v>
          </cell>
          <cell r="D2095" t="str">
            <v>Sumatera</v>
          </cell>
        </row>
        <row r="2096">
          <cell r="B2096" t="str">
            <v>PT PERTAMINA HULU ROKAN</v>
          </cell>
          <cell r="C2096" t="str">
            <v>Riau</v>
          </cell>
          <cell r="D2096" t="str">
            <v>Sumatera</v>
          </cell>
        </row>
        <row r="2097">
          <cell r="B2097" t="str">
            <v>PT PERTAMINA HULU ROKAN</v>
          </cell>
          <cell r="C2097" t="str">
            <v>Riau</v>
          </cell>
          <cell r="D2097" t="str">
            <v>Sumatera</v>
          </cell>
        </row>
        <row r="2098">
          <cell r="B2098" t="str">
            <v>PT PERTAMINA HULU ROKAN</v>
          </cell>
          <cell r="C2098" t="str">
            <v>Riau</v>
          </cell>
          <cell r="D2098" t="str">
            <v>Sumatera</v>
          </cell>
        </row>
        <row r="2099">
          <cell r="B2099" t="str">
            <v>PT PERTAMINA EP</v>
          </cell>
          <cell r="C2099" t="str">
            <v>Aceh</v>
          </cell>
          <cell r="D2099" t="str">
            <v>Sumatera</v>
          </cell>
        </row>
        <row r="2100">
          <cell r="B2100" t="str">
            <v>PT PERTAMINA EP</v>
          </cell>
          <cell r="C2100" t="str">
            <v>Aceh</v>
          </cell>
          <cell r="D2100" t="str">
            <v>Sumatera</v>
          </cell>
        </row>
        <row r="2101">
          <cell r="B2101" t="str">
            <v>PT PERTAMINA EP</v>
          </cell>
          <cell r="C2101" t="str">
            <v>Aceh</v>
          </cell>
          <cell r="D2101" t="str">
            <v>Sumatera</v>
          </cell>
        </row>
        <row r="2102">
          <cell r="B2102" t="str">
            <v>PT PERTAMINA EP</v>
          </cell>
          <cell r="C2102" t="str">
            <v>Aceh</v>
          </cell>
          <cell r="D2102" t="str">
            <v>Sumatera</v>
          </cell>
        </row>
        <row r="2103">
          <cell r="B2103" t="str">
            <v>PT PERTAMINA EP</v>
          </cell>
          <cell r="C2103" t="str">
            <v>Aceh</v>
          </cell>
          <cell r="D2103" t="str">
            <v>Sumatera</v>
          </cell>
        </row>
        <row r="2104">
          <cell r="B2104" t="str">
            <v>PT PERTAMINA EP</v>
          </cell>
          <cell r="C2104" t="str">
            <v>Aceh</v>
          </cell>
          <cell r="D2104" t="str">
            <v>Sumatera</v>
          </cell>
        </row>
        <row r="2105">
          <cell r="B2105" t="str">
            <v>PT PERTAMINA HULU ROKAN</v>
          </cell>
          <cell r="C2105" t="str">
            <v>Riau</v>
          </cell>
          <cell r="D2105" t="str">
            <v>Sumatera</v>
          </cell>
        </row>
        <row r="2106">
          <cell r="B2106" t="str">
            <v>PT PERTAMINA HULU ROKAN</v>
          </cell>
          <cell r="C2106" t="str">
            <v>Riau</v>
          </cell>
          <cell r="D2106" t="str">
            <v>Sumatera</v>
          </cell>
        </row>
        <row r="2107">
          <cell r="B2107" t="str">
            <v>PT PERTAMINA HULU ROKAN</v>
          </cell>
          <cell r="C2107" t="str">
            <v>Riau</v>
          </cell>
          <cell r="D2107" t="str">
            <v>Sumatera</v>
          </cell>
        </row>
        <row r="2108">
          <cell r="B2108" t="str">
            <v>CONOCOPHILLIPS (GRISSIK) LTD.</v>
          </cell>
          <cell r="C2108" t="str">
            <v>Sumatera Selatan</v>
          </cell>
          <cell r="D2108" t="str">
            <v>Sumatera</v>
          </cell>
        </row>
        <row r="2109">
          <cell r="B2109" t="str">
            <v>CONOCOPHILLIPS (GRISSIK) LTD.</v>
          </cell>
          <cell r="C2109" t="str">
            <v>Sumatera Selatan</v>
          </cell>
          <cell r="D2109" t="str">
            <v>Sumatera</v>
          </cell>
        </row>
        <row r="2110">
          <cell r="B2110" t="str">
            <v>CONOCOPHILLIPS (GRISSIK) LTD.</v>
          </cell>
          <cell r="C2110" t="str">
            <v>Sumatera Selatan</v>
          </cell>
          <cell r="D2110" t="str">
            <v>Sumatera</v>
          </cell>
        </row>
        <row r="2111">
          <cell r="B2111" t="str">
            <v>CONOCOPHILLIPS (GRISSIK) LTD.</v>
          </cell>
          <cell r="C2111" t="str">
            <v>Sumatera Selatan</v>
          </cell>
          <cell r="D2111" t="str">
            <v>Sumatera</v>
          </cell>
        </row>
        <row r="2112">
          <cell r="B2112" t="str">
            <v>CONOCOPHILLIPS (GRISSIK) LTD.</v>
          </cell>
          <cell r="C2112" t="str">
            <v>Sumatera Selatan</v>
          </cell>
          <cell r="D2112" t="str">
            <v>Sumatera</v>
          </cell>
        </row>
        <row r="2113">
          <cell r="B2113" t="str">
            <v>CONOCOPHILLIPS (GRISSIK) LTD.</v>
          </cell>
          <cell r="C2113" t="str">
            <v>Sumatera Selatan</v>
          </cell>
          <cell r="D2113" t="str">
            <v>Sumatera</v>
          </cell>
        </row>
        <row r="2114">
          <cell r="B2114" t="str">
            <v>CONOCOPHILLIPS (GRISSIK) LTD.</v>
          </cell>
          <cell r="C2114" t="str">
            <v>Sumatera Selatan</v>
          </cell>
          <cell r="D2114" t="str">
            <v>Sumatera</v>
          </cell>
        </row>
        <row r="2115">
          <cell r="B2115" t="str">
            <v>CONOCOPHILLIPS (GRISSIK) LTD.</v>
          </cell>
          <cell r="C2115" t="str">
            <v>Sumatera Selatan</v>
          </cell>
          <cell r="D2115" t="str">
            <v>Sumatera</v>
          </cell>
        </row>
        <row r="2116">
          <cell r="B2116" t="str">
            <v>CONOCOPHILLIPS (GRISSIK) LTD.</v>
          </cell>
          <cell r="C2116" t="str">
            <v>Sumatera Selatan</v>
          </cell>
          <cell r="D2116" t="str">
            <v>Sumatera</v>
          </cell>
        </row>
        <row r="2117">
          <cell r="B2117" t="str">
            <v>CONOCOPHILLIPS (GRISSIK) LTD.</v>
          </cell>
          <cell r="C2117" t="str">
            <v>Sumatera Selatan</v>
          </cell>
          <cell r="D2117" t="str">
            <v>Sumatera</v>
          </cell>
        </row>
        <row r="2118">
          <cell r="B2118" t="str">
            <v>CONOCOPHILLIPS (GRISSIK) LTD.</v>
          </cell>
          <cell r="C2118" t="str">
            <v>Sumatera Selatan</v>
          </cell>
          <cell r="D2118" t="str">
            <v>Sumatera</v>
          </cell>
        </row>
        <row r="2119">
          <cell r="B2119" t="str">
            <v>CONOCOPHILLIPS (GRISSIK) LTD.</v>
          </cell>
          <cell r="C2119" t="str">
            <v>Sumatera Selatan</v>
          </cell>
          <cell r="D2119" t="str">
            <v>Sumatera</v>
          </cell>
        </row>
        <row r="2120">
          <cell r="B2120" t="str">
            <v>PT MEDCO E&amp;P INDONESIA</v>
          </cell>
          <cell r="C2120" t="str">
            <v>Sumatera Selatan</v>
          </cell>
          <cell r="D2120" t="str">
            <v>Sumatera</v>
          </cell>
        </row>
        <row r="2121">
          <cell r="B2121" t="str">
            <v>PT MEDCO E&amp;P INDONESIA</v>
          </cell>
          <cell r="C2121" t="str">
            <v>Sumatera Selatan</v>
          </cell>
          <cell r="D2121" t="str">
            <v>Sumatera</v>
          </cell>
        </row>
        <row r="2122">
          <cell r="B2122" t="str">
            <v>PT MEDCO E&amp;P INDONESIA</v>
          </cell>
          <cell r="C2122" t="str">
            <v>Sumatera Selatan</v>
          </cell>
          <cell r="D2122" t="str">
            <v>Sumatera</v>
          </cell>
        </row>
        <row r="2123">
          <cell r="B2123" t="str">
            <v>PT PERTAMINA HULU ENERGI OSES</v>
          </cell>
          <cell r="C2123" t="str">
            <v>Laut Jawa</v>
          </cell>
          <cell r="D2123" t="str">
            <v>Jawa</v>
          </cell>
        </row>
        <row r="2124">
          <cell r="B2124" t="str">
            <v>PT PERTAMINA HULU ENERGI OSES</v>
          </cell>
          <cell r="C2124" t="str">
            <v>Laut Jawa</v>
          </cell>
          <cell r="D2124" t="str">
            <v>Jawa</v>
          </cell>
        </row>
        <row r="2125">
          <cell r="B2125" t="str">
            <v>PT PERTAMINA HULU ENERGI OSES</v>
          </cell>
          <cell r="C2125" t="str">
            <v>Laut Jawa</v>
          </cell>
          <cell r="D2125" t="str">
            <v>Jawa</v>
          </cell>
        </row>
        <row r="2126">
          <cell r="B2126" t="str">
            <v>PT MEDCO E&amp;P RIMAU</v>
          </cell>
          <cell r="C2126" t="str">
            <v>Sumatera Selatan</v>
          </cell>
          <cell r="D2126" t="str">
            <v>Sumatera</v>
          </cell>
        </row>
        <row r="2127">
          <cell r="B2127" t="str">
            <v>PT MEDCO E&amp;P RIMAU</v>
          </cell>
          <cell r="C2127" t="str">
            <v>Sumatera Selatan</v>
          </cell>
          <cell r="D2127" t="str">
            <v>Sumatera</v>
          </cell>
        </row>
        <row r="2128">
          <cell r="B2128" t="str">
            <v>PT MEDCO E&amp;P RIMAU</v>
          </cell>
          <cell r="C2128" t="str">
            <v>Sumatera Selatan</v>
          </cell>
          <cell r="D2128" t="str">
            <v>Sumatera</v>
          </cell>
        </row>
        <row r="2129">
          <cell r="B2129" t="str">
            <v>PT PERTAMINA HULU ENERGI OSES</v>
          </cell>
          <cell r="C2129" t="str">
            <v>Laut Jawa</v>
          </cell>
          <cell r="D2129" t="str">
            <v>Jawa</v>
          </cell>
        </row>
        <row r="2130">
          <cell r="B2130" t="str">
            <v>PT PERTAMINA HULU ENERGI OSES</v>
          </cell>
          <cell r="C2130" t="str">
            <v>Laut Jawa</v>
          </cell>
          <cell r="D2130" t="str">
            <v>Jawa</v>
          </cell>
        </row>
        <row r="2131">
          <cell r="B2131" t="str">
            <v>PT PERTAMINA HULU ENERGI OSES</v>
          </cell>
          <cell r="C2131" t="str">
            <v>Laut Jawa</v>
          </cell>
          <cell r="D2131" t="str">
            <v>Jawa</v>
          </cell>
        </row>
        <row r="2132">
          <cell r="B2132" t="str">
            <v>PT MEDCO E&amp;P RIMAU</v>
          </cell>
          <cell r="C2132" t="str">
            <v>Sumatera Selatan</v>
          </cell>
          <cell r="D2132" t="str">
            <v>Sumatera</v>
          </cell>
        </row>
        <row r="2133">
          <cell r="B2133" t="str">
            <v>PT MEDCO E&amp;P RIMAU</v>
          </cell>
          <cell r="C2133" t="str">
            <v>Sumatera Selatan</v>
          </cell>
          <cell r="D2133" t="str">
            <v>Sumatera</v>
          </cell>
        </row>
        <row r="2134">
          <cell r="B2134" t="str">
            <v>PT MEDCO E&amp;P RIMAU</v>
          </cell>
          <cell r="C2134" t="str">
            <v>Sumatera Selatan</v>
          </cell>
          <cell r="D2134" t="str">
            <v>Sumatera</v>
          </cell>
        </row>
        <row r="2135">
          <cell r="B2135" t="str">
            <v>BOB PERTAMINA - BUMI SIAK PUSAKO</v>
          </cell>
          <cell r="C2135" t="str">
            <v>Riau</v>
          </cell>
          <cell r="D2135" t="str">
            <v>Sumatera</v>
          </cell>
        </row>
        <row r="2136">
          <cell r="B2136" t="str">
            <v>BOB PERTAMINA - BUMI SIAK PUSAKO</v>
          </cell>
          <cell r="C2136" t="str">
            <v>Riau</v>
          </cell>
          <cell r="D2136" t="str">
            <v>Sumatera</v>
          </cell>
        </row>
        <row r="2137">
          <cell r="B2137" t="str">
            <v>BOB PERTAMINA - BUMI SIAK PUSAKO</v>
          </cell>
          <cell r="C2137" t="str">
            <v>Riau</v>
          </cell>
          <cell r="D2137" t="str">
            <v>Sumatera</v>
          </cell>
        </row>
        <row r="2138">
          <cell r="B2138" t="str">
            <v>PT PERTAMINA HULU ROKAN</v>
          </cell>
          <cell r="C2138" t="str">
            <v>Riau</v>
          </cell>
          <cell r="D2138" t="str">
            <v>Sumatera</v>
          </cell>
        </row>
        <row r="2139">
          <cell r="B2139" t="str">
            <v>PT PERTAMINA HULU ROKAN</v>
          </cell>
          <cell r="C2139" t="str">
            <v>Riau</v>
          </cell>
          <cell r="D2139" t="str">
            <v>Sumatera</v>
          </cell>
        </row>
        <row r="2140">
          <cell r="B2140" t="str">
            <v>PT PERTAMINA HULU ROKAN</v>
          </cell>
          <cell r="C2140" t="str">
            <v>Riau</v>
          </cell>
          <cell r="D2140" t="str">
            <v>Sumatera</v>
          </cell>
        </row>
        <row r="2141">
          <cell r="B2141" t="str">
            <v>PT PERTAMINA HULU KALIMANTAN TIMUR</v>
          </cell>
          <cell r="C2141" t="str">
            <v>Selat Makasar</v>
          </cell>
          <cell r="D2141" t="str">
            <v>Kalimantan</v>
          </cell>
        </row>
        <row r="2142">
          <cell r="B2142" t="str">
            <v>PT PERTAMINA HULU KALIMANTAN TIMUR</v>
          </cell>
          <cell r="C2142" t="str">
            <v>Selat Makasar</v>
          </cell>
          <cell r="D2142" t="str">
            <v>Kalimantan</v>
          </cell>
        </row>
        <row r="2143">
          <cell r="B2143" t="str">
            <v>PT PERTAMINA HULU KALIMANTAN TIMUR</v>
          </cell>
          <cell r="C2143" t="str">
            <v>Selat Makasar</v>
          </cell>
          <cell r="D2143" t="str">
            <v>Kalimantan</v>
          </cell>
        </row>
        <row r="2144">
          <cell r="B2144" t="str">
            <v>PT PERTAMINA HULU KALIMANTAN TIMUR</v>
          </cell>
          <cell r="C2144" t="str">
            <v>Selat Makasar</v>
          </cell>
          <cell r="D2144" t="str">
            <v>Kalimantan</v>
          </cell>
        </row>
        <row r="2145">
          <cell r="B2145" t="str">
            <v>PT PERTAMINA HULU KALIMANTAN TIMUR</v>
          </cell>
          <cell r="C2145" t="str">
            <v>Selat Makasar</v>
          </cell>
          <cell r="D2145" t="str">
            <v>Kalimantan</v>
          </cell>
        </row>
        <row r="2146">
          <cell r="B2146" t="str">
            <v>PT PERTAMINA HULU KALIMANTAN TIMUR</v>
          </cell>
          <cell r="C2146" t="str">
            <v>Selat Makasar</v>
          </cell>
          <cell r="D2146" t="str">
            <v>Kalimantan</v>
          </cell>
        </row>
        <row r="2147">
          <cell r="B2147" t="str">
            <v>PT MEDCO E&amp;P INDONESIA</v>
          </cell>
          <cell r="C2147" t="str">
            <v>Sumatera Selatan</v>
          </cell>
          <cell r="D2147" t="str">
            <v>Sumatera</v>
          </cell>
        </row>
        <row r="2148">
          <cell r="B2148" t="str">
            <v>PT MEDCO E&amp;P INDONESIA</v>
          </cell>
          <cell r="C2148" t="str">
            <v>Sumatera Selatan</v>
          </cell>
          <cell r="D2148" t="str">
            <v>Sumatera</v>
          </cell>
        </row>
        <row r="2149">
          <cell r="B2149" t="str">
            <v>PT MEDCO E&amp;P INDONESIA</v>
          </cell>
          <cell r="C2149" t="str">
            <v>Sumatera Selatan</v>
          </cell>
          <cell r="D2149" t="str">
            <v>Sumatera</v>
          </cell>
        </row>
        <row r="2150">
          <cell r="B2150" t="str">
            <v>PT MEDCO E&amp;P INDONESIA</v>
          </cell>
          <cell r="C2150" t="str">
            <v>Sumatera Selatan</v>
          </cell>
          <cell r="D2150" t="str">
            <v>Sumatera</v>
          </cell>
        </row>
        <row r="2151">
          <cell r="B2151" t="str">
            <v>PT MEDCO E&amp;P INDONESIA</v>
          </cell>
          <cell r="C2151" t="str">
            <v>Sumatera Selatan</v>
          </cell>
          <cell r="D2151" t="str">
            <v>Sumatera</v>
          </cell>
        </row>
        <row r="2152">
          <cell r="B2152" t="str">
            <v>PT MEDCO E&amp;P INDONESIA</v>
          </cell>
          <cell r="C2152" t="str">
            <v>Sumatera Selatan</v>
          </cell>
          <cell r="D2152" t="str">
            <v>Sumatera</v>
          </cell>
        </row>
        <row r="2153">
          <cell r="B2153" t="str">
            <v>PT PERTAMINA HULU KALIMANTAN TIMUR</v>
          </cell>
          <cell r="C2153" t="str">
            <v>Selat Makasar</v>
          </cell>
          <cell r="D2153" t="str">
            <v>Kalimantan</v>
          </cell>
        </row>
        <row r="2154">
          <cell r="B2154" t="str">
            <v>PT PERTAMINA HULU KALIMANTAN TIMUR</v>
          </cell>
          <cell r="C2154" t="str">
            <v>Selat Makasar</v>
          </cell>
          <cell r="D2154" t="str">
            <v>Kalimantan</v>
          </cell>
        </row>
        <row r="2155">
          <cell r="B2155" t="str">
            <v>PT PERTAMINA HULU KALIMANTAN TIMUR</v>
          </cell>
          <cell r="C2155" t="str">
            <v>Selat Makasar</v>
          </cell>
          <cell r="D2155" t="str">
            <v>Kalimantan</v>
          </cell>
        </row>
        <row r="2156">
          <cell r="B2156" t="str">
            <v>PT MEDCO E&amp;P INDONESIA</v>
          </cell>
          <cell r="C2156" t="str">
            <v>Sumatera Selatan</v>
          </cell>
          <cell r="D2156" t="str">
            <v>Sumatera</v>
          </cell>
        </row>
        <row r="2157">
          <cell r="B2157" t="str">
            <v>PT MEDCO E&amp;P INDONESIA</v>
          </cell>
          <cell r="C2157" t="str">
            <v>Sumatera Selatan</v>
          </cell>
          <cell r="D2157" t="str">
            <v>Sumatera</v>
          </cell>
        </row>
        <row r="2158">
          <cell r="B2158" t="str">
            <v>PT MEDCO E&amp;P INDONESIA</v>
          </cell>
          <cell r="C2158" t="str">
            <v>Sumatera Selatan</v>
          </cell>
          <cell r="D2158" t="str">
            <v>Sumatera</v>
          </cell>
        </row>
        <row r="2159">
          <cell r="B2159" t="str">
            <v>PT MEDCO E&amp;P INDONESIA</v>
          </cell>
          <cell r="C2159" t="str">
            <v>Sumatera Selatan</v>
          </cell>
          <cell r="D2159" t="str">
            <v>Sumatera</v>
          </cell>
        </row>
        <row r="2160">
          <cell r="B2160" t="str">
            <v>PT MEDCO E&amp;P INDONESIA</v>
          </cell>
          <cell r="C2160" t="str">
            <v>Sumatera Selatan</v>
          </cell>
          <cell r="D2160" t="str">
            <v>Sumatera</v>
          </cell>
        </row>
        <row r="2161">
          <cell r="B2161" t="str">
            <v>PT MEDCO E&amp;P INDONESIA</v>
          </cell>
          <cell r="C2161" t="str">
            <v>Sumatera Selatan</v>
          </cell>
          <cell r="D2161" t="str">
            <v>Sumatera</v>
          </cell>
        </row>
        <row r="2162">
          <cell r="B2162" t="str">
            <v>PT PERTAMINA HULU ENERGI OSES</v>
          </cell>
          <cell r="C2162" t="str">
            <v>Laut Jawa</v>
          </cell>
          <cell r="D2162" t="str">
            <v>Jawa</v>
          </cell>
        </row>
        <row r="2163">
          <cell r="B2163" t="str">
            <v>PT PERTAMINA HULU ENERGI OSES</v>
          </cell>
          <cell r="C2163" t="str">
            <v>Laut Jawa</v>
          </cell>
          <cell r="D2163" t="str">
            <v>Jawa</v>
          </cell>
        </row>
        <row r="2164">
          <cell r="B2164" t="str">
            <v>PT PERTAMINA HULU ENERGI OSES</v>
          </cell>
          <cell r="C2164" t="str">
            <v>Laut Jawa</v>
          </cell>
          <cell r="D2164" t="str">
            <v>Jawa</v>
          </cell>
        </row>
        <row r="2165">
          <cell r="B2165" t="str">
            <v>PT PERTAMINA HULU ROKAN</v>
          </cell>
          <cell r="C2165" t="str">
            <v>Riau</v>
          </cell>
          <cell r="D2165" t="str">
            <v>Sumatera</v>
          </cell>
        </row>
        <row r="2166">
          <cell r="B2166" t="str">
            <v>PT PERTAMINA HULU ROKAN</v>
          </cell>
          <cell r="C2166" t="str">
            <v>Riau</v>
          </cell>
          <cell r="D2166" t="str">
            <v>Sumatera</v>
          </cell>
        </row>
        <row r="2167">
          <cell r="B2167" t="str">
            <v>PT PERTAMINA HULU ROKAN</v>
          </cell>
          <cell r="C2167" t="str">
            <v>Riau</v>
          </cell>
          <cell r="D2167" t="str">
            <v>Sumatera</v>
          </cell>
        </row>
        <row r="2168">
          <cell r="B2168" t="str">
            <v>PT PERTAMINA EP</v>
          </cell>
          <cell r="C2168" t="str">
            <v>Sumatera Utara</v>
          </cell>
          <cell r="D2168" t="str">
            <v>Sumatera</v>
          </cell>
        </row>
        <row r="2169">
          <cell r="B2169" t="str">
            <v>PT PERTAMINA EP</v>
          </cell>
          <cell r="C2169" t="str">
            <v>Sumatera Utara</v>
          </cell>
          <cell r="D2169" t="str">
            <v>Sumatera</v>
          </cell>
        </row>
        <row r="2170">
          <cell r="B2170" t="str">
            <v>PT PERTAMINA EP</v>
          </cell>
          <cell r="C2170" t="str">
            <v>Sumatera Utara</v>
          </cell>
          <cell r="D2170" t="str">
            <v>Sumatera</v>
          </cell>
        </row>
        <row r="2171">
          <cell r="B2171" t="str">
            <v>PT MEDCO E&amp;P INDONESIA</v>
          </cell>
          <cell r="C2171" t="str">
            <v>Sumatera Selatan</v>
          </cell>
          <cell r="D2171" t="str">
            <v>Sumatera</v>
          </cell>
        </row>
        <row r="2172">
          <cell r="B2172" t="str">
            <v>PT MEDCO E&amp;P INDONESIA</v>
          </cell>
          <cell r="C2172" t="str">
            <v>Sumatera Selatan</v>
          </cell>
          <cell r="D2172" t="str">
            <v>Sumatera</v>
          </cell>
        </row>
        <row r="2173">
          <cell r="B2173" t="str">
            <v>PT MEDCO E&amp;P INDONESIA</v>
          </cell>
          <cell r="C2173" t="str">
            <v>Sumatera Selatan</v>
          </cell>
          <cell r="D2173" t="str">
            <v>Sumatera</v>
          </cell>
        </row>
        <row r="2174">
          <cell r="B2174" t="str">
            <v>PT PERTAMINA EP</v>
          </cell>
          <cell r="C2174" t="str">
            <v>Sumatera Utara</v>
          </cell>
          <cell r="D2174" t="str">
            <v>Sumatera</v>
          </cell>
        </row>
        <row r="2175">
          <cell r="B2175" t="str">
            <v>PT PERTAMINA EP</v>
          </cell>
          <cell r="C2175" t="str">
            <v>Sumatera Utara</v>
          </cell>
          <cell r="D2175" t="str">
            <v>Sumatera</v>
          </cell>
        </row>
        <row r="2176">
          <cell r="B2176" t="str">
            <v>PT PERTAMINA EP</v>
          </cell>
          <cell r="C2176" t="str">
            <v>Sumatera Utara</v>
          </cell>
          <cell r="D2176" t="str">
            <v>Sumatera</v>
          </cell>
        </row>
        <row r="2177">
          <cell r="B2177" t="str">
            <v>PT PERTAMINA HULU KALIMANTAN TIMUR</v>
          </cell>
          <cell r="C2177" t="str">
            <v>Selat Makasar</v>
          </cell>
          <cell r="D2177" t="str">
            <v>Kalimantan</v>
          </cell>
        </row>
        <row r="2178">
          <cell r="B2178" t="str">
            <v>PT PERTAMINA HULU KALIMANTAN TIMUR</v>
          </cell>
          <cell r="C2178" t="str">
            <v>Selat Makasar</v>
          </cell>
          <cell r="D2178" t="str">
            <v>Kalimantan</v>
          </cell>
        </row>
        <row r="2179">
          <cell r="B2179" t="str">
            <v>PT PERTAMINA HULU KALIMANTAN TIMUR</v>
          </cell>
          <cell r="C2179" t="str">
            <v>Selat Makasar</v>
          </cell>
          <cell r="D2179" t="str">
            <v>Kalimantan</v>
          </cell>
        </row>
        <row r="2180">
          <cell r="B2180" t="str">
            <v>PT MEDCO E&amp;P INDONESIA</v>
          </cell>
          <cell r="C2180" t="str">
            <v>Sumatera Selatan</v>
          </cell>
          <cell r="D2180" t="str">
            <v>Sumatera</v>
          </cell>
        </row>
        <row r="2181">
          <cell r="B2181" t="str">
            <v>PT MEDCO E&amp;P INDONESIA</v>
          </cell>
          <cell r="C2181" t="str">
            <v>Sumatera Selatan</v>
          </cell>
          <cell r="D2181" t="str">
            <v>Sumatera</v>
          </cell>
        </row>
        <row r="2182">
          <cell r="B2182" t="str">
            <v>PT MEDCO E&amp;P INDONESIA</v>
          </cell>
          <cell r="C2182" t="str">
            <v>Sumatera Selatan</v>
          </cell>
          <cell r="D2182" t="str">
            <v>Sumatera</v>
          </cell>
        </row>
        <row r="2183">
          <cell r="B2183" t="str">
            <v>PT MEDCO E&amp;P INDONESIA</v>
          </cell>
          <cell r="C2183" t="str">
            <v>Sumatera Selatan</v>
          </cell>
          <cell r="D2183" t="str">
            <v>Sumatera</v>
          </cell>
        </row>
        <row r="2184">
          <cell r="B2184" t="str">
            <v>PT MEDCO E&amp;P INDONESIA</v>
          </cell>
          <cell r="C2184" t="str">
            <v>Sumatera Selatan</v>
          </cell>
          <cell r="D2184" t="str">
            <v>Sumatera</v>
          </cell>
        </row>
        <row r="2185">
          <cell r="B2185" t="str">
            <v>PT MEDCO E&amp;P INDONESIA</v>
          </cell>
          <cell r="C2185" t="str">
            <v>Sumatera Selatan</v>
          </cell>
          <cell r="D2185" t="str">
            <v>Sumatera</v>
          </cell>
        </row>
        <row r="2186">
          <cell r="B2186" t="str">
            <v>PT PERTAMINA HULU KALIMANTAN TIMUR</v>
          </cell>
          <cell r="C2186" t="str">
            <v>Selat Makasar</v>
          </cell>
          <cell r="D2186" t="str">
            <v>Kalimantan</v>
          </cell>
        </row>
        <row r="2187">
          <cell r="B2187" t="str">
            <v>PT PERTAMINA HULU KALIMANTAN TIMUR</v>
          </cell>
          <cell r="C2187" t="str">
            <v>Selat Makasar</v>
          </cell>
          <cell r="D2187" t="str">
            <v>Kalimantan</v>
          </cell>
        </row>
        <row r="2188">
          <cell r="B2188" t="str">
            <v>PT PERTAMINA HULU KALIMANTAN TIMUR</v>
          </cell>
          <cell r="C2188" t="str">
            <v>Selat Makasar</v>
          </cell>
          <cell r="D2188" t="str">
            <v>Kalimantan</v>
          </cell>
        </row>
        <row r="2189">
          <cell r="B2189" t="str">
            <v>PT MEDCO E&amp;P INDONESIA</v>
          </cell>
          <cell r="C2189" t="str">
            <v>Sumatera Selatan</v>
          </cell>
          <cell r="D2189" t="str">
            <v>Sumatera</v>
          </cell>
        </row>
        <row r="2190">
          <cell r="B2190" t="str">
            <v>PT MEDCO E&amp;P INDONESIA</v>
          </cell>
          <cell r="C2190" t="str">
            <v>Sumatera Selatan</v>
          </cell>
          <cell r="D2190" t="str">
            <v>Sumatera</v>
          </cell>
        </row>
        <row r="2191">
          <cell r="B2191" t="str">
            <v>PT MEDCO E&amp;P INDONESIA</v>
          </cell>
          <cell r="C2191" t="str">
            <v>Sumatera Selatan</v>
          </cell>
          <cell r="D2191" t="str">
            <v>Sumatera</v>
          </cell>
        </row>
        <row r="2192">
          <cell r="B2192" t="str">
            <v>PT PERTAMINA HULU KALIMANTAN TIMUR</v>
          </cell>
          <cell r="C2192" t="str">
            <v>Selat Makasar</v>
          </cell>
          <cell r="D2192" t="str">
            <v>Kalimantan</v>
          </cell>
        </row>
        <row r="2193">
          <cell r="B2193" t="str">
            <v>PT PERTAMINA HULU KALIMANTAN TIMUR</v>
          </cell>
          <cell r="C2193" t="str">
            <v>Selat Makasar</v>
          </cell>
          <cell r="D2193" t="str">
            <v>Kalimantan</v>
          </cell>
        </row>
        <row r="2194">
          <cell r="B2194" t="str">
            <v>PT PERTAMINA HULU KALIMANTAN TIMUR</v>
          </cell>
          <cell r="C2194" t="str">
            <v>Selat Makasar</v>
          </cell>
          <cell r="D2194" t="str">
            <v>Kalimantan</v>
          </cell>
        </row>
        <row r="2195">
          <cell r="B2195" t="str">
            <v>PT PERTAMINA HULU KALIMANTAN TIMUR</v>
          </cell>
          <cell r="C2195" t="str">
            <v>Selat Makasar</v>
          </cell>
          <cell r="D2195" t="str">
            <v>Kalimantan</v>
          </cell>
        </row>
        <row r="2196">
          <cell r="B2196" t="str">
            <v>PT PERTAMINA HULU KALIMANTAN TIMUR</v>
          </cell>
          <cell r="C2196" t="str">
            <v>Selat Makasar</v>
          </cell>
          <cell r="D2196" t="str">
            <v>Kalimantan</v>
          </cell>
        </row>
        <row r="2197">
          <cell r="B2197" t="str">
            <v>PT PERTAMINA HULU KALIMANTAN TIMUR</v>
          </cell>
          <cell r="C2197" t="str">
            <v>Selat Makasar</v>
          </cell>
          <cell r="D2197" t="str">
            <v>Kalimantan</v>
          </cell>
        </row>
        <row r="2198">
          <cell r="B2198" t="str">
            <v>PT PERTAMINA HULU KALIMANTAN TIMUR</v>
          </cell>
          <cell r="C2198" t="str">
            <v>Selat Makasar</v>
          </cell>
          <cell r="D2198" t="str">
            <v>Kalimantan</v>
          </cell>
        </row>
        <row r="2199">
          <cell r="B2199" t="str">
            <v>PT PERTAMINA HULU KALIMANTAN TIMUR</v>
          </cell>
          <cell r="C2199" t="str">
            <v>Selat Makasar</v>
          </cell>
          <cell r="D2199" t="str">
            <v>Kalimantan</v>
          </cell>
        </row>
        <row r="2200">
          <cell r="B2200" t="str">
            <v>PT PERTAMINA HULU KALIMANTAN TIMUR</v>
          </cell>
          <cell r="C2200" t="str">
            <v>Selat Makasar</v>
          </cell>
          <cell r="D2200" t="str">
            <v>Kalimantan</v>
          </cell>
        </row>
        <row r="2201">
          <cell r="B2201" t="str">
            <v>PT PERTAMINA HULU ENERGI TUBAN EAST JAVA</v>
          </cell>
          <cell r="C2201" t="str">
            <v>Jawa Timur</v>
          </cell>
          <cell r="D2201" t="str">
            <v>Jawa</v>
          </cell>
        </row>
        <row r="2202">
          <cell r="B2202" t="str">
            <v>PT PERTAMINA HULU ENERGI TUBAN EAST JAVA</v>
          </cell>
          <cell r="C2202" t="str">
            <v>Jawa Timur</v>
          </cell>
          <cell r="D2202" t="str">
            <v>Jawa</v>
          </cell>
        </row>
        <row r="2203">
          <cell r="B2203" t="str">
            <v>PT PERTAMINA HULU ENERGI TUBAN EAST JAVA</v>
          </cell>
          <cell r="C2203" t="str">
            <v>Jawa Timur</v>
          </cell>
          <cell r="D2203" t="str">
            <v>Jawa</v>
          </cell>
        </row>
        <row r="2204">
          <cell r="B2204" t="str">
            <v>MONTD'OR OIL TUNGKAL LTD.</v>
          </cell>
          <cell r="C2204" t="str">
            <v>Jambi</v>
          </cell>
          <cell r="D2204" t="str">
            <v>Sumatera</v>
          </cell>
        </row>
        <row r="2205">
          <cell r="B2205" t="str">
            <v>MONTD'OR OIL TUNGKAL LTD.</v>
          </cell>
          <cell r="C2205" t="str">
            <v>Jambi</v>
          </cell>
          <cell r="D2205" t="str">
            <v>Sumatera</v>
          </cell>
        </row>
        <row r="2206">
          <cell r="B2206" t="str">
            <v>MONTD'OR OIL TUNGKAL LTD.</v>
          </cell>
          <cell r="C2206" t="str">
            <v>Jambi</v>
          </cell>
          <cell r="D2206" t="str">
            <v>Sumatera</v>
          </cell>
        </row>
        <row r="2207">
          <cell r="B2207" t="str">
            <v>MONTD'OR OIL TUNGKAL LTD.</v>
          </cell>
          <cell r="C2207" t="str">
            <v>Jambi</v>
          </cell>
          <cell r="D2207" t="str">
            <v>Sumatera</v>
          </cell>
        </row>
        <row r="2208">
          <cell r="B2208" t="str">
            <v>MONTD'OR OIL TUNGKAL LTD.</v>
          </cell>
          <cell r="C2208" t="str">
            <v>Jambi</v>
          </cell>
          <cell r="D2208" t="str">
            <v>Sumatera</v>
          </cell>
        </row>
        <row r="2209">
          <cell r="B2209" t="str">
            <v>MONTD'OR OIL TUNGKAL LTD.</v>
          </cell>
          <cell r="C2209" t="str">
            <v>Jambi</v>
          </cell>
          <cell r="D2209" t="str">
            <v>Sumatera</v>
          </cell>
        </row>
        <row r="2210">
          <cell r="B2210" t="str">
            <v>PT PERTAMINA HULU ENERGI OSES</v>
          </cell>
          <cell r="C2210" t="str">
            <v>Laut Jawa</v>
          </cell>
          <cell r="D2210" t="str">
            <v>Jawa</v>
          </cell>
        </row>
        <row r="2211">
          <cell r="B2211" t="str">
            <v>PT PERTAMINA HULU ENERGI OSES</v>
          </cell>
          <cell r="C2211" t="str">
            <v>Laut Jawa</v>
          </cell>
          <cell r="D2211" t="str">
            <v>Jawa</v>
          </cell>
        </row>
        <row r="2212">
          <cell r="B2212" t="str">
            <v>PT PERTAMINA HULU ENERGI OSES</v>
          </cell>
          <cell r="C2212" t="str">
            <v>Laut Jawa</v>
          </cell>
          <cell r="D2212" t="str">
            <v>Jawa</v>
          </cell>
        </row>
        <row r="2213">
          <cell r="B2213" t="str">
            <v>PT PERTAMINA EP</v>
          </cell>
          <cell r="C2213" t="str">
            <v>Sumatera Selatan</v>
          </cell>
          <cell r="D2213" t="str">
            <v>Sumatera</v>
          </cell>
        </row>
        <row r="2214">
          <cell r="B2214" t="str">
            <v>PT PERTAMINA EP</v>
          </cell>
          <cell r="C2214" t="str">
            <v>Sumatera Selatan</v>
          </cell>
          <cell r="D2214" t="str">
            <v>Sumatera</v>
          </cell>
        </row>
        <row r="2215">
          <cell r="B2215" t="str">
            <v>PT PERTAMINA EP</v>
          </cell>
          <cell r="C2215" t="str">
            <v>Sumatera Selatan</v>
          </cell>
          <cell r="D2215" t="str">
            <v>Sumatera</v>
          </cell>
        </row>
        <row r="2216">
          <cell r="B2216" t="str">
            <v>PT MEDCO E&amp;P RIMAU</v>
          </cell>
          <cell r="C2216" t="str">
            <v>Sumatera Selatan</v>
          </cell>
          <cell r="D2216" t="str">
            <v>Sumatera</v>
          </cell>
        </row>
        <row r="2217">
          <cell r="B2217" t="str">
            <v>PT MEDCO E&amp;P RIMAU</v>
          </cell>
          <cell r="C2217" t="str">
            <v>Sumatera Selatan</v>
          </cell>
          <cell r="D2217" t="str">
            <v>Sumatera</v>
          </cell>
        </row>
        <row r="2218">
          <cell r="B2218" t="str">
            <v>PT MEDCO E&amp;P RIMAU</v>
          </cell>
          <cell r="C2218" t="str">
            <v>Sumatera Selatan</v>
          </cell>
          <cell r="D2218" t="str">
            <v>Sumatera</v>
          </cell>
        </row>
        <row r="2219">
          <cell r="B2219" t="str">
            <v>PT PERTAMINA EP</v>
          </cell>
          <cell r="C2219" t="str">
            <v>Sumatera Selatan</v>
          </cell>
          <cell r="D2219" t="str">
            <v>Sumatera</v>
          </cell>
        </row>
        <row r="2220">
          <cell r="B2220" t="str">
            <v>PT PERTAMINA HULU KALIMANTAN TIMUR</v>
          </cell>
          <cell r="C2220" t="str">
            <v>Selat Makasar</v>
          </cell>
          <cell r="D2220" t="str">
            <v>Kalimantan</v>
          </cell>
        </row>
        <row r="2221">
          <cell r="B2221" t="str">
            <v>PT PERTAMINA HULU KALIMANTAN TIMUR</v>
          </cell>
          <cell r="C2221" t="str">
            <v>Selat Makasar</v>
          </cell>
          <cell r="D2221" t="str">
            <v>Kalimantan</v>
          </cell>
        </row>
        <row r="2222">
          <cell r="B2222" t="str">
            <v>PT PERTAMINA HULU KALIMANTAN TIMUR</v>
          </cell>
          <cell r="C2222" t="str">
            <v>Selat Makasar</v>
          </cell>
          <cell r="D2222" t="str">
            <v>Kalimantan</v>
          </cell>
        </row>
        <row r="2223">
          <cell r="B2223" t="str">
            <v>PT PERTAMINA HULU KALIMANTAN TIMUR</v>
          </cell>
          <cell r="C2223" t="str">
            <v>Selat Makasar</v>
          </cell>
          <cell r="D2223" t="str">
            <v>Kalimantan</v>
          </cell>
        </row>
        <row r="2224">
          <cell r="B2224" t="str">
            <v>PT PERTAMINA HULU KALIMANTAN TIMUR</v>
          </cell>
          <cell r="C2224" t="str">
            <v>Selat Makasar</v>
          </cell>
          <cell r="D2224" t="str">
            <v>Kalimantan</v>
          </cell>
        </row>
        <row r="2225">
          <cell r="B2225" t="str">
            <v>PT PERTAMINA HULU KALIMANTAN TIMUR</v>
          </cell>
          <cell r="C2225" t="str">
            <v>Selat Makasar</v>
          </cell>
          <cell r="D2225" t="str">
            <v>Kalimantan</v>
          </cell>
        </row>
        <row r="2226">
          <cell r="B2226" t="str">
            <v>PT PERTAMINA HULU KALIMANTAN TIMUR</v>
          </cell>
          <cell r="C2226" t="str">
            <v>Selat Makasar</v>
          </cell>
          <cell r="D2226" t="str">
            <v>Kalimantan</v>
          </cell>
        </row>
        <row r="2227">
          <cell r="B2227" t="str">
            <v>PT PERTAMINA HULU KALIMANTAN TIMUR</v>
          </cell>
          <cell r="C2227" t="str">
            <v>Selat Makasar</v>
          </cell>
          <cell r="D2227" t="str">
            <v>Kalimantan</v>
          </cell>
        </row>
        <row r="2228">
          <cell r="B2228" t="str">
            <v>PT PERTAMINA HULU KALIMANTAN TIMUR</v>
          </cell>
          <cell r="C2228" t="str">
            <v>Selat Makasar</v>
          </cell>
          <cell r="D2228" t="str">
            <v>Kalimantan</v>
          </cell>
        </row>
        <row r="2229">
          <cell r="B2229" t="str">
            <v>PT PERTAMINA HULU KALIMANTAN TIMUR</v>
          </cell>
          <cell r="C2229" t="str">
            <v>Selat Makasar</v>
          </cell>
          <cell r="D2229" t="str">
            <v>Kalimantan</v>
          </cell>
        </row>
        <row r="2230">
          <cell r="B2230" t="str">
            <v>PT PERTAMINA HULU KALIMANTAN TIMUR</v>
          </cell>
          <cell r="C2230" t="str">
            <v>Selat Makasar</v>
          </cell>
          <cell r="D2230" t="str">
            <v>Kalimantan</v>
          </cell>
        </row>
        <row r="2231">
          <cell r="B2231" t="str">
            <v>MONTD'OR (SALAWATI) LTD.</v>
          </cell>
          <cell r="C2231" t="str">
            <v>Papua Barat</v>
          </cell>
          <cell r="D2231" t="str">
            <v>Timur</v>
          </cell>
        </row>
        <row r="2232">
          <cell r="B2232" t="str">
            <v>MONTD'OR (SALAWATI) LTD.</v>
          </cell>
          <cell r="C2232" t="str">
            <v>Papua Barat</v>
          </cell>
          <cell r="D2232" t="str">
            <v>Timur</v>
          </cell>
        </row>
        <row r="2233">
          <cell r="B2233" t="str">
            <v>MONTD'OR (SALAWATI) LTD.</v>
          </cell>
          <cell r="C2233" t="str">
            <v>Papua Barat</v>
          </cell>
          <cell r="D2233" t="str">
            <v>Timur</v>
          </cell>
        </row>
        <row r="2234">
          <cell r="B2234" t="str">
            <v>PT PERTAMINA HULU KALIMANTAN TIMUR</v>
          </cell>
          <cell r="C2234" t="str">
            <v>Selat Makasar</v>
          </cell>
          <cell r="D2234" t="str">
            <v>Kalimantan</v>
          </cell>
        </row>
        <row r="2235">
          <cell r="B2235" t="str">
            <v>PT PERTAMINA EP</v>
          </cell>
          <cell r="C2235" t="str">
            <v>Aceh</v>
          </cell>
          <cell r="D2235" t="str">
            <v>Sumatera</v>
          </cell>
        </row>
        <row r="2236">
          <cell r="B2236" t="str">
            <v>PT PERTAMINA EP</v>
          </cell>
          <cell r="C2236" t="str">
            <v>Aceh</v>
          </cell>
          <cell r="D2236" t="str">
            <v>Sumatera</v>
          </cell>
        </row>
        <row r="2237">
          <cell r="B2237" t="str">
            <v>PT PERTAMINA EP</v>
          </cell>
          <cell r="C2237" t="str">
            <v>Aceh</v>
          </cell>
          <cell r="D2237" t="str">
            <v>Sumatera</v>
          </cell>
        </row>
        <row r="2238">
          <cell r="B2238" t="str">
            <v>PT PERTAMINA EP</v>
          </cell>
          <cell r="C2238" t="str">
            <v>Aceh</v>
          </cell>
          <cell r="D2238" t="str">
            <v>Sumatera</v>
          </cell>
        </row>
        <row r="2239">
          <cell r="B2239" t="str">
            <v>PT PERTAMINA EP</v>
          </cell>
          <cell r="C2239" t="str">
            <v>Aceh</v>
          </cell>
          <cell r="D2239" t="str">
            <v>Sumatera</v>
          </cell>
        </row>
        <row r="2240">
          <cell r="B2240" t="str">
            <v>PT PERTAMINA EP</v>
          </cell>
          <cell r="C2240" t="str">
            <v>Aceh</v>
          </cell>
          <cell r="D2240" t="str">
            <v>Sumatera</v>
          </cell>
        </row>
        <row r="2241">
          <cell r="B2241" t="str">
            <v>PT MEDCO E&amp;P INDONESIA</v>
          </cell>
          <cell r="C2241" t="str">
            <v>Sumatera Selatan</v>
          </cell>
          <cell r="D2241" t="str">
            <v>Sumatera</v>
          </cell>
        </row>
        <row r="2242">
          <cell r="B2242" t="str">
            <v>PT MEDCO E&amp;P INDONESIA</v>
          </cell>
          <cell r="C2242" t="str">
            <v>Sumatera Selatan</v>
          </cell>
          <cell r="D2242" t="str">
            <v>Sumatera</v>
          </cell>
        </row>
        <row r="2243">
          <cell r="B2243" t="str">
            <v>PT MEDCO E&amp;P INDONESIA</v>
          </cell>
          <cell r="C2243" t="str">
            <v>Sumatera Selatan</v>
          </cell>
          <cell r="D2243" t="str">
            <v>Sumatera</v>
          </cell>
        </row>
        <row r="2244">
          <cell r="B2244" t="str">
            <v>PT PERTAMINA HULU ROKAN</v>
          </cell>
          <cell r="C2244" t="str">
            <v>Riau</v>
          </cell>
          <cell r="D2244" t="str">
            <v>Sumatera</v>
          </cell>
        </row>
        <row r="2245">
          <cell r="B2245" t="str">
            <v>PT PERTAMINA HULU ROKAN</v>
          </cell>
          <cell r="C2245" t="str">
            <v>Riau</v>
          </cell>
          <cell r="D2245" t="str">
            <v>Sumatera</v>
          </cell>
        </row>
        <row r="2246">
          <cell r="B2246" t="str">
            <v>PT PERTAMINA HULU ROKAN</v>
          </cell>
          <cell r="C2246" t="str">
            <v>Riau</v>
          </cell>
          <cell r="D2246" t="str">
            <v>Sumatera</v>
          </cell>
        </row>
        <row r="2247">
          <cell r="B2247" t="str">
            <v>PT MEDCO E&amp;P TARAKAN</v>
          </cell>
          <cell r="C2247" t="str">
            <v>Kalimantan Timur</v>
          </cell>
          <cell r="D2247" t="str">
            <v>Kalimantan</v>
          </cell>
        </row>
        <row r="2248">
          <cell r="B2248" t="str">
            <v>PT MEDCO E&amp;P TARAKAN</v>
          </cell>
          <cell r="C2248" t="str">
            <v>Kalimantan Timur</v>
          </cell>
          <cell r="D2248" t="str">
            <v>Kalimantan</v>
          </cell>
        </row>
        <row r="2249">
          <cell r="B2249" t="str">
            <v>PT. SELE RAYA MERANGIN DUA</v>
          </cell>
          <cell r="C2249" t="str">
            <v>Sumatera Selatan</v>
          </cell>
          <cell r="D2249" t="str">
            <v>Sumatera</v>
          </cell>
        </row>
        <row r="2250">
          <cell r="B2250" t="str">
            <v>PT. SELE RAYA MERANGIN DUA</v>
          </cell>
          <cell r="C2250" t="str">
            <v>Sumatera Selatan</v>
          </cell>
          <cell r="D2250" t="str">
            <v>Sumatera</v>
          </cell>
        </row>
        <row r="2251">
          <cell r="B2251" t="str">
            <v>PT. SELE RAYA MERANGIN DUA</v>
          </cell>
          <cell r="C2251" t="str">
            <v>Sumatera Selatan</v>
          </cell>
          <cell r="D2251" t="str">
            <v>Sumatera</v>
          </cell>
        </row>
        <row r="2252">
          <cell r="B2252" t="str">
            <v>PT PERTAMINA HULU ENERGI RAJA TEMPIRAI</v>
          </cell>
          <cell r="C2252" t="str">
            <v>Sumatera Selatan</v>
          </cell>
          <cell r="D2252" t="str">
            <v>Sumatera</v>
          </cell>
        </row>
        <row r="2253">
          <cell r="B2253" t="str">
            <v>PT PERTAMINA HULU ENERGI RAJA TEMPIRAI</v>
          </cell>
          <cell r="C2253" t="str">
            <v>Sumatera Selatan</v>
          </cell>
          <cell r="D2253" t="str">
            <v>Sumatera</v>
          </cell>
        </row>
        <row r="2254">
          <cell r="B2254" t="str">
            <v>PT PERTAMINA HULU ENERGI RAJA TEMPIRAI</v>
          </cell>
          <cell r="C2254" t="str">
            <v>Sumatera Selatan</v>
          </cell>
          <cell r="D2254" t="str">
            <v>Sumatera</v>
          </cell>
        </row>
        <row r="2255">
          <cell r="B2255" t="str">
            <v>PT PERTAMINA EP</v>
          </cell>
          <cell r="C2255" t="str">
            <v>No Data</v>
          </cell>
        </row>
        <row r="2256">
          <cell r="B2256" t="str">
            <v>PT PERTAMINA EP</v>
          </cell>
          <cell r="C2256" t="str">
            <v>No Data</v>
          </cell>
        </row>
        <row r="2257">
          <cell r="B2257" t="str">
            <v>PT MEDCO E&amp;P TARAKAN</v>
          </cell>
          <cell r="C2257" t="str">
            <v>Kalimantan Timur</v>
          </cell>
          <cell r="D2257" t="str">
            <v>Kalimantan</v>
          </cell>
        </row>
        <row r="2258">
          <cell r="B2258" t="str">
            <v>SAKA INDONESIA PANGKAH LTD.</v>
          </cell>
          <cell r="C2258" t="str">
            <v>Laut Jawa</v>
          </cell>
          <cell r="D2258" t="str">
            <v>Jawa</v>
          </cell>
        </row>
        <row r="2259">
          <cell r="B2259" t="str">
            <v>SAKA INDONESIA PANGKAH LTD.</v>
          </cell>
          <cell r="C2259" t="str">
            <v>Laut Jawa</v>
          </cell>
          <cell r="D2259" t="str">
            <v>Jawa</v>
          </cell>
        </row>
        <row r="2260">
          <cell r="B2260" t="str">
            <v>PT PERTAMINA EP</v>
          </cell>
          <cell r="C2260" t="str">
            <v>Sumatera Selatan</v>
          </cell>
          <cell r="D2260" t="str">
            <v>Sumatera</v>
          </cell>
        </row>
        <row r="2261">
          <cell r="B2261" t="str">
            <v>PT PERTAMINA EP</v>
          </cell>
          <cell r="C2261" t="str">
            <v>Sumatera Selatan</v>
          </cell>
          <cell r="D2261" t="str">
            <v>Sumatera</v>
          </cell>
        </row>
        <row r="2262">
          <cell r="B2262" t="str">
            <v>PT PERTAMINA EP</v>
          </cell>
          <cell r="C2262" t="str">
            <v>Sumatera Selatan</v>
          </cell>
          <cell r="D2262" t="str">
            <v>Sumatera</v>
          </cell>
        </row>
        <row r="2263">
          <cell r="B2263" t="str">
            <v>PT PERTAMINA EP</v>
          </cell>
          <cell r="C2263" t="str">
            <v>Sumatera Selatan</v>
          </cell>
          <cell r="D2263" t="str">
            <v>Sumatera</v>
          </cell>
        </row>
        <row r="2264">
          <cell r="B2264" t="str">
            <v>PT PERTAMINA EP</v>
          </cell>
          <cell r="C2264" t="str">
            <v>Sumatera Selatan</v>
          </cell>
          <cell r="D2264" t="str">
            <v>Sumatera</v>
          </cell>
        </row>
        <row r="2265">
          <cell r="B2265" t="str">
            <v>PT PERTAMINA EP</v>
          </cell>
          <cell r="C2265" t="str">
            <v>Sumatera Utara</v>
          </cell>
          <cell r="D2265" t="str">
            <v>Sumatera</v>
          </cell>
        </row>
        <row r="2266">
          <cell r="B2266" t="str">
            <v>PT PERTAMINA EP</v>
          </cell>
          <cell r="C2266" t="str">
            <v>Sumatera Utara</v>
          </cell>
          <cell r="D2266" t="str">
            <v>Sumatera</v>
          </cell>
        </row>
        <row r="2267">
          <cell r="B2267" t="str">
            <v>PT PERTAMINA EP</v>
          </cell>
          <cell r="C2267" t="str">
            <v>Sumatera Utara</v>
          </cell>
          <cell r="D2267" t="str">
            <v>Sumatera</v>
          </cell>
        </row>
        <row r="2268">
          <cell r="B2268" t="str">
            <v>PT PERTAMINA EP</v>
          </cell>
          <cell r="C2268" t="str">
            <v>Papua Barat</v>
          </cell>
          <cell r="D2268" t="str">
            <v>Timur</v>
          </cell>
        </row>
        <row r="2269">
          <cell r="B2269" t="str">
            <v>PT PERTAMINA EP</v>
          </cell>
          <cell r="C2269" t="str">
            <v>Papua Barat</v>
          </cell>
          <cell r="D2269" t="str">
            <v>Timur</v>
          </cell>
        </row>
        <row r="2270">
          <cell r="B2270" t="str">
            <v>PT PERTAMINA EP</v>
          </cell>
          <cell r="C2270" t="str">
            <v>Papua Barat</v>
          </cell>
          <cell r="D2270" t="str">
            <v>Timur</v>
          </cell>
        </row>
        <row r="2271">
          <cell r="B2271" t="str">
            <v>PT PERTAMINA EP</v>
          </cell>
          <cell r="C2271" t="str">
            <v>Jawa Barat</v>
          </cell>
          <cell r="D2271" t="str">
            <v>Jawa</v>
          </cell>
        </row>
        <row r="2272">
          <cell r="B2272" t="str">
            <v>SAKA INDONESIA PANGKAH LTD.</v>
          </cell>
          <cell r="C2272" t="str">
            <v>Laut Jawa</v>
          </cell>
          <cell r="D2272" t="str">
            <v>Jawa</v>
          </cell>
        </row>
        <row r="2273">
          <cell r="B2273" t="str">
            <v>PT PERTAMINA HULU ROKAN</v>
          </cell>
          <cell r="C2273" t="str">
            <v>Riau</v>
          </cell>
          <cell r="D2273" t="str">
            <v>Sumatera</v>
          </cell>
        </row>
        <row r="2274">
          <cell r="B2274" t="str">
            <v>PT PERTAMINA HULU ROKAN</v>
          </cell>
          <cell r="C2274" t="str">
            <v>Riau</v>
          </cell>
          <cell r="D2274" t="str">
            <v>Sumatera</v>
          </cell>
        </row>
        <row r="2275">
          <cell r="B2275" t="str">
            <v>PT PERTAMINA EP</v>
          </cell>
          <cell r="C2275" t="str">
            <v>Kalimantan Selatan</v>
          </cell>
          <cell r="D2275" t="str">
            <v>Kalimantan</v>
          </cell>
        </row>
        <row r="2276">
          <cell r="B2276" t="str">
            <v>PT PERTAMINA EP</v>
          </cell>
          <cell r="C2276" t="str">
            <v>Kalimantan Selatan</v>
          </cell>
          <cell r="D2276" t="str">
            <v>Kalimantan</v>
          </cell>
        </row>
        <row r="2277">
          <cell r="B2277" t="str">
            <v>PT PERTAMINA EP</v>
          </cell>
          <cell r="C2277" t="str">
            <v>No Data</v>
          </cell>
        </row>
        <row r="2278">
          <cell r="B2278" t="str">
            <v>PT PERTAMINA EP</v>
          </cell>
          <cell r="C2278" t="str">
            <v>No Data</v>
          </cell>
        </row>
        <row r="2279">
          <cell r="B2279" t="str">
            <v>PT PERTAMINA EP</v>
          </cell>
          <cell r="C2279" t="str">
            <v>No Data</v>
          </cell>
        </row>
        <row r="2280">
          <cell r="B2280" t="str">
            <v>PT PERTAMINA EP</v>
          </cell>
          <cell r="C2280" t="str">
            <v>Sumatera Utara</v>
          </cell>
          <cell r="D2280" t="str">
            <v>Sumatera</v>
          </cell>
        </row>
        <row r="2281">
          <cell r="B2281" t="str">
            <v>PT PERTAMINA EP</v>
          </cell>
          <cell r="C2281" t="str">
            <v>Sumatera Utara</v>
          </cell>
          <cell r="D2281" t="str">
            <v>Sumatera</v>
          </cell>
        </row>
        <row r="2282">
          <cell r="B2282" t="str">
            <v>PT PERTAMINA EP</v>
          </cell>
          <cell r="C2282" t="str">
            <v>Sumatera Utara</v>
          </cell>
          <cell r="D2282" t="str">
            <v>Sumatera</v>
          </cell>
        </row>
        <row r="2283">
          <cell r="B2283" t="str">
            <v>PT PERTAMINA EP</v>
          </cell>
          <cell r="C2283" t="str">
            <v>Jawa Tengah</v>
          </cell>
          <cell r="D2283" t="str">
            <v>Jawa</v>
          </cell>
        </row>
        <row r="2284">
          <cell r="B2284" t="str">
            <v>PT PERTAMINA EP</v>
          </cell>
          <cell r="C2284" t="str">
            <v>Jawa Tengah</v>
          </cell>
          <cell r="D2284" t="str">
            <v>Jawa</v>
          </cell>
        </row>
        <row r="2285">
          <cell r="B2285" t="str">
            <v>PT PERTAMINA EP</v>
          </cell>
          <cell r="C2285" t="str">
            <v>Jawa Tengah</v>
          </cell>
          <cell r="D2285" t="str">
            <v>Jawa</v>
          </cell>
        </row>
        <row r="2286">
          <cell r="B2286" t="str">
            <v>PT PERTAMINA EP</v>
          </cell>
          <cell r="C2286" t="str">
            <v>No Data</v>
          </cell>
        </row>
        <row r="2287">
          <cell r="B2287" t="str">
            <v>PT PERTAMINA EP</v>
          </cell>
          <cell r="C2287" t="str">
            <v>No Data</v>
          </cell>
        </row>
        <row r="2288">
          <cell r="B2288" t="str">
            <v>PT PERTAMINA EP</v>
          </cell>
          <cell r="C2288" t="str">
            <v>No Data</v>
          </cell>
        </row>
        <row r="2289">
          <cell r="B2289" t="str">
            <v>PT PERTAMINA EP</v>
          </cell>
          <cell r="C2289" t="str">
            <v>No Data</v>
          </cell>
        </row>
        <row r="2290">
          <cell r="B2290" t="str">
            <v>PT PERTAMINA EP</v>
          </cell>
          <cell r="C2290" t="str">
            <v>No Data</v>
          </cell>
        </row>
        <row r="2291">
          <cell r="B2291" t="str">
            <v>PT PERTAMINA EP</v>
          </cell>
          <cell r="C2291" t="str">
            <v>No Data</v>
          </cell>
        </row>
        <row r="2292">
          <cell r="B2292" t="str">
            <v>PT PERTAMINA EP</v>
          </cell>
          <cell r="C2292" t="str">
            <v>No Data</v>
          </cell>
        </row>
        <row r="2293">
          <cell r="B2293" t="str">
            <v>PT PERTAMINA EP</v>
          </cell>
          <cell r="C2293" t="str">
            <v>No Data</v>
          </cell>
        </row>
        <row r="2294">
          <cell r="B2294" t="str">
            <v>PT PERTAMINA EP</v>
          </cell>
          <cell r="C2294" t="str">
            <v>No Data</v>
          </cell>
        </row>
        <row r="2295">
          <cell r="B2295" t="str">
            <v>PT PERTAMINA EP</v>
          </cell>
          <cell r="C2295" t="str">
            <v>Papua Barat</v>
          </cell>
          <cell r="D2295" t="str">
            <v>Timur</v>
          </cell>
        </row>
        <row r="2296">
          <cell r="B2296" t="str">
            <v>PT PERTAMINA EP</v>
          </cell>
          <cell r="C2296" t="str">
            <v>Papua Barat</v>
          </cell>
          <cell r="D2296" t="str">
            <v>Timur</v>
          </cell>
        </row>
        <row r="2297">
          <cell r="B2297" t="str">
            <v>PT PERTAMINA EP</v>
          </cell>
          <cell r="C2297" t="str">
            <v>Papua Barat</v>
          </cell>
          <cell r="D2297" t="str">
            <v>Timur</v>
          </cell>
        </row>
        <row r="2298">
          <cell r="B2298" t="str">
            <v>PT PERTAMINA EP</v>
          </cell>
          <cell r="C2298" t="str">
            <v>Papua Barat</v>
          </cell>
          <cell r="D2298" t="str">
            <v>Timur</v>
          </cell>
        </row>
        <row r="2299">
          <cell r="B2299" t="str">
            <v>PT PERTAMINA EP</v>
          </cell>
          <cell r="C2299" t="str">
            <v>Papua Barat</v>
          </cell>
          <cell r="D2299" t="str">
            <v>Timur</v>
          </cell>
        </row>
        <row r="2300">
          <cell r="B2300" t="str">
            <v>PT PERTAMINA EP</v>
          </cell>
          <cell r="C2300" t="str">
            <v>Papua Barat</v>
          </cell>
          <cell r="D2300" t="str">
            <v>Timur</v>
          </cell>
        </row>
        <row r="2301">
          <cell r="B2301" t="str">
            <v>PT PERTAMINA EP</v>
          </cell>
          <cell r="C2301" t="str">
            <v>Sumatera Selatan</v>
          </cell>
          <cell r="D2301" t="str">
            <v>Sumatera</v>
          </cell>
        </row>
        <row r="2302">
          <cell r="B2302" t="str">
            <v>PT PERTAMINA EP</v>
          </cell>
          <cell r="C2302" t="str">
            <v>Sumatera Selatan</v>
          </cell>
          <cell r="D2302" t="str">
            <v>Sumatera</v>
          </cell>
        </row>
        <row r="2303">
          <cell r="B2303" t="str">
            <v>PT PERTAMINA EP</v>
          </cell>
          <cell r="C2303" t="str">
            <v>Sumatera Selatan</v>
          </cell>
          <cell r="D2303" t="str">
            <v>Sumatera</v>
          </cell>
        </row>
        <row r="2304">
          <cell r="B2304" t="str">
            <v>PT PERTAMINA EP</v>
          </cell>
          <cell r="C2304" t="str">
            <v>No Data</v>
          </cell>
        </row>
        <row r="2305">
          <cell r="B2305" t="str">
            <v>PT PERTAMINA EP</v>
          </cell>
          <cell r="C2305" t="str">
            <v>No Data</v>
          </cell>
        </row>
        <row r="2306">
          <cell r="B2306" t="str">
            <v>PT PERTAMINA EP</v>
          </cell>
          <cell r="C2306" t="str">
            <v>No Data</v>
          </cell>
        </row>
        <row r="2307">
          <cell r="B2307" t="str">
            <v>PT PERTAMINA EP</v>
          </cell>
          <cell r="C2307" t="str">
            <v>Jawa Barat</v>
          </cell>
          <cell r="D2307" t="str">
            <v>Jawa</v>
          </cell>
        </row>
        <row r="2308">
          <cell r="B2308" t="str">
            <v>PT PERTAMINA EP</v>
          </cell>
          <cell r="C2308" t="str">
            <v>Jawa Barat</v>
          </cell>
          <cell r="D2308" t="str">
            <v>Jawa</v>
          </cell>
        </row>
        <row r="2309">
          <cell r="B2309" t="str">
            <v>PT PERTAMINA EP</v>
          </cell>
          <cell r="C2309" t="str">
            <v>Jawa Barat</v>
          </cell>
          <cell r="D2309" t="str">
            <v>Jawa</v>
          </cell>
        </row>
        <row r="2310">
          <cell r="B2310" t="str">
            <v>PT PERTAMINA EP</v>
          </cell>
          <cell r="C2310" t="str">
            <v>No Data</v>
          </cell>
        </row>
        <row r="2311">
          <cell r="B2311" t="str">
            <v>PT PERTAMINA EP</v>
          </cell>
          <cell r="C2311" t="str">
            <v>No Data</v>
          </cell>
        </row>
        <row r="2312">
          <cell r="B2312" t="str">
            <v>PT PERTAMINA EP</v>
          </cell>
          <cell r="C2312" t="str">
            <v>No Data</v>
          </cell>
        </row>
        <row r="2313">
          <cell r="B2313" t="str">
            <v>PT PERTAMINA EP</v>
          </cell>
          <cell r="C2313" t="str">
            <v>Jawa Barat</v>
          </cell>
          <cell r="D2313" t="str">
            <v>Jawa</v>
          </cell>
        </row>
        <row r="2314">
          <cell r="B2314" t="str">
            <v>PT PERTAMINA EP</v>
          </cell>
          <cell r="C2314" t="str">
            <v>Jawa Barat</v>
          </cell>
          <cell r="D2314" t="str">
            <v>Jawa</v>
          </cell>
        </row>
        <row r="2315">
          <cell r="B2315" t="str">
            <v>PT PERTAMINA EP</v>
          </cell>
          <cell r="C2315" t="str">
            <v>Jawa Barat</v>
          </cell>
          <cell r="D2315" t="str">
            <v>Jawa</v>
          </cell>
        </row>
        <row r="2316">
          <cell r="B2316" t="str">
            <v>PT PERTAMINA EP</v>
          </cell>
          <cell r="C2316" t="str">
            <v>Papua Barat</v>
          </cell>
          <cell r="D2316" t="str">
            <v>Timur</v>
          </cell>
        </row>
        <row r="2317">
          <cell r="B2317" t="str">
            <v>PT PERTAMINA EP</v>
          </cell>
          <cell r="C2317" t="str">
            <v>Papua Barat</v>
          </cell>
          <cell r="D2317" t="str">
            <v>Timur</v>
          </cell>
        </row>
        <row r="2318">
          <cell r="B2318" t="str">
            <v>PT PERTAMINA EP</v>
          </cell>
          <cell r="C2318" t="str">
            <v>Papua Barat</v>
          </cell>
          <cell r="D2318" t="str">
            <v>Timur</v>
          </cell>
        </row>
        <row r="2319">
          <cell r="B2319" t="str">
            <v>PT PERTAMINA EP</v>
          </cell>
          <cell r="C2319" t="str">
            <v>No Data</v>
          </cell>
        </row>
        <row r="2320">
          <cell r="B2320" t="str">
            <v>PT PERTAMINA EP</v>
          </cell>
          <cell r="C2320" t="str">
            <v>No Data</v>
          </cell>
        </row>
        <row r="2321">
          <cell r="B2321" t="str">
            <v>PT PERTAMINA EP</v>
          </cell>
          <cell r="C2321" t="str">
            <v>No Data</v>
          </cell>
        </row>
        <row r="2322">
          <cell r="B2322" t="str">
            <v>PT PERTAMINA HULU ROKAN</v>
          </cell>
          <cell r="C2322" t="str">
            <v>Riau</v>
          </cell>
          <cell r="D2322" t="str">
            <v>Sumatera</v>
          </cell>
        </row>
        <row r="2323">
          <cell r="B2323" t="str">
            <v>PT PERTAMINA HULU ROKAN</v>
          </cell>
          <cell r="C2323" t="str">
            <v>Riau</v>
          </cell>
          <cell r="D2323" t="str">
            <v>Sumatera</v>
          </cell>
        </row>
        <row r="2324">
          <cell r="B2324" t="str">
            <v>PT PERTAMINA HULU ROKAN</v>
          </cell>
          <cell r="C2324" t="str">
            <v>Riau</v>
          </cell>
          <cell r="D2324" t="str">
            <v>Sumatera</v>
          </cell>
        </row>
        <row r="2325">
          <cell r="B2325" t="str">
            <v>PT PERTAMINA HULU ROKAN</v>
          </cell>
          <cell r="C2325" t="str">
            <v>Riau</v>
          </cell>
          <cell r="D2325" t="str">
            <v>Sumatera</v>
          </cell>
        </row>
        <row r="2326">
          <cell r="B2326" t="str">
            <v>PT PERTAMINA HULU ROKAN</v>
          </cell>
          <cell r="C2326" t="str">
            <v>Riau</v>
          </cell>
          <cell r="D2326" t="str">
            <v>Sumatera</v>
          </cell>
        </row>
        <row r="2327">
          <cell r="B2327" t="str">
            <v>PT PERTAMINA HULU ROKAN</v>
          </cell>
          <cell r="C2327" t="str">
            <v>Riau</v>
          </cell>
          <cell r="D2327" t="str">
            <v>Sumatera</v>
          </cell>
        </row>
        <row r="2328">
          <cell r="B2328" t="str">
            <v>PT PERTAMINA EP</v>
          </cell>
          <cell r="C2328" t="str">
            <v>No Data</v>
          </cell>
        </row>
        <row r="2329">
          <cell r="B2329" t="str">
            <v>PT PERTAMINA EP</v>
          </cell>
          <cell r="C2329" t="str">
            <v>No Data</v>
          </cell>
        </row>
        <row r="2330">
          <cell r="B2330" t="str">
            <v>PT PERTAMINA EP</v>
          </cell>
          <cell r="C2330" t="str">
            <v>Sumatera Selatan</v>
          </cell>
          <cell r="D2330" t="str">
            <v>Sumatera</v>
          </cell>
        </row>
        <row r="2331">
          <cell r="B2331" t="str">
            <v>PT PERTAMINA EP</v>
          </cell>
          <cell r="C2331" t="str">
            <v>Sumatera Selatan</v>
          </cell>
          <cell r="D2331" t="str">
            <v>Sumatera</v>
          </cell>
        </row>
        <row r="2332">
          <cell r="B2332" t="str">
            <v>PT PERTAMINA EP</v>
          </cell>
          <cell r="C2332" t="str">
            <v>Sumatera Selatan</v>
          </cell>
          <cell r="D2332" t="str">
            <v>Sumatera</v>
          </cell>
        </row>
        <row r="2333">
          <cell r="B2333" t="str">
            <v>PT PERTAMINA EP</v>
          </cell>
          <cell r="C2333" t="str">
            <v>Sumatera Selatan</v>
          </cell>
          <cell r="D2333" t="str">
            <v>Sumatera</v>
          </cell>
        </row>
        <row r="2334">
          <cell r="B2334" t="str">
            <v>PT PERTAMINA EP</v>
          </cell>
          <cell r="C2334" t="str">
            <v>Sumatera Selatan</v>
          </cell>
          <cell r="D2334" t="str">
            <v>Sumatera</v>
          </cell>
        </row>
        <row r="2335">
          <cell r="B2335" t="str">
            <v>PT PERTAMINA EP</v>
          </cell>
          <cell r="C2335" t="str">
            <v>Sumatera Selatan</v>
          </cell>
          <cell r="D2335" t="str">
            <v>Sumatera</v>
          </cell>
        </row>
        <row r="2336">
          <cell r="B2336" t="str">
            <v>PT PERTAMINA HULU ROKAN</v>
          </cell>
          <cell r="C2336" t="str">
            <v>Riau</v>
          </cell>
          <cell r="D2336" t="str">
            <v>Sumatera</v>
          </cell>
        </row>
        <row r="2337">
          <cell r="B2337" t="str">
            <v>PT PERTAMINA HULU ROKAN</v>
          </cell>
          <cell r="C2337" t="str">
            <v>Riau</v>
          </cell>
          <cell r="D2337" t="str">
            <v>Sumatera</v>
          </cell>
        </row>
        <row r="2338">
          <cell r="B2338" t="str">
            <v>PT PERTAMINA HULU ROKAN</v>
          </cell>
          <cell r="C2338" t="str">
            <v>Riau</v>
          </cell>
          <cell r="D2338" t="str">
            <v>Sumatera</v>
          </cell>
        </row>
        <row r="2339">
          <cell r="B2339" t="str">
            <v>PT PERTAMINA HULU ROKAN</v>
          </cell>
          <cell r="C2339" t="str">
            <v>Riau</v>
          </cell>
          <cell r="D2339" t="str">
            <v>Sumatera</v>
          </cell>
        </row>
        <row r="2340">
          <cell r="B2340" t="str">
            <v>PT PERTAMINA EP</v>
          </cell>
          <cell r="C2340" t="str">
            <v>No Data</v>
          </cell>
        </row>
        <row r="2341">
          <cell r="B2341" t="str">
            <v>PT PERTAMINA EP</v>
          </cell>
          <cell r="C2341" t="str">
            <v>No Data</v>
          </cell>
        </row>
        <row r="2342">
          <cell r="B2342" t="str">
            <v>PT PERTAMINA EP</v>
          </cell>
          <cell r="C2342" t="str">
            <v>No Data</v>
          </cell>
        </row>
        <row r="2343">
          <cell r="B2343" t="str">
            <v>PT PERTAMINA EP</v>
          </cell>
          <cell r="C2343" t="str">
            <v>No Data</v>
          </cell>
        </row>
        <row r="2344">
          <cell r="B2344" t="str">
            <v>PT PERTAMINA EP</v>
          </cell>
          <cell r="C2344" t="str">
            <v>No Data</v>
          </cell>
        </row>
        <row r="2345">
          <cell r="B2345" t="str">
            <v>PT PERTAMINA EP</v>
          </cell>
          <cell r="C2345" t="str">
            <v>No Data</v>
          </cell>
        </row>
        <row r="2346">
          <cell r="B2346" t="str">
            <v>PT PERTAMINA EP</v>
          </cell>
          <cell r="C2346" t="str">
            <v>No Data</v>
          </cell>
        </row>
        <row r="2347">
          <cell r="B2347" t="str">
            <v>PT PERTAMINA EP</v>
          </cell>
          <cell r="C2347" t="str">
            <v>No Data</v>
          </cell>
        </row>
        <row r="2348">
          <cell r="B2348" t="str">
            <v>PT PERTAMINA EP</v>
          </cell>
          <cell r="C2348" t="str">
            <v>No Data</v>
          </cell>
        </row>
        <row r="2349">
          <cell r="B2349" t="str">
            <v>Jindi South Jambi B Co. Ltd</v>
          </cell>
          <cell r="C2349" t="str">
            <v>Jambi</v>
          </cell>
          <cell r="D2349" t="str">
            <v>Sumatera</v>
          </cell>
        </row>
        <row r="2350">
          <cell r="B2350" t="str">
            <v>Jindi South Jambi B Co. Ltd</v>
          </cell>
          <cell r="C2350" t="str">
            <v>Jambi</v>
          </cell>
          <cell r="D2350" t="str">
            <v>Sumatera</v>
          </cell>
        </row>
        <row r="2351">
          <cell r="B2351" t="str">
            <v>Jindi South Jambi B Co. Ltd</v>
          </cell>
          <cell r="C2351" t="str">
            <v>Jambi</v>
          </cell>
          <cell r="D2351" t="str">
            <v>Sumatera</v>
          </cell>
        </row>
        <row r="2352">
          <cell r="B2352" t="str">
            <v>PT EMP TONGA</v>
          </cell>
          <cell r="C2352" t="str">
            <v>Sumatera Utara</v>
          </cell>
          <cell r="D2352" t="str">
            <v>Sumatera</v>
          </cell>
        </row>
        <row r="2353">
          <cell r="B2353" t="str">
            <v>PT EMP TONGA</v>
          </cell>
          <cell r="C2353" t="str">
            <v>Sumatera Utara</v>
          </cell>
          <cell r="D2353" t="str">
            <v>Sumatera</v>
          </cell>
        </row>
        <row r="2354">
          <cell r="B2354" t="str">
            <v>PT EMP TONGA</v>
          </cell>
          <cell r="C2354" t="str">
            <v>Sumatera Utara</v>
          </cell>
          <cell r="D2354" t="str">
            <v>Sumatera</v>
          </cell>
        </row>
        <row r="2355">
          <cell r="B2355" t="str">
            <v>PT MEDCO E&amp;P TARAKAN</v>
          </cell>
          <cell r="C2355" t="str">
            <v>Kalimantan Timur</v>
          </cell>
          <cell r="D2355" t="str">
            <v>Kalimantan</v>
          </cell>
        </row>
        <row r="2356">
          <cell r="B2356" t="str">
            <v>PT MEDCO E&amp;P TARAKAN</v>
          </cell>
          <cell r="C2356" t="str">
            <v>Kalimantan Timur</v>
          </cell>
          <cell r="D2356" t="str">
            <v>Kalimantan</v>
          </cell>
        </row>
        <row r="2357">
          <cell r="B2357" t="str">
            <v>PT MEDCO E&amp;P TARAKAN</v>
          </cell>
          <cell r="C2357" t="str">
            <v>Kalimantan Timur</v>
          </cell>
          <cell r="D2357" t="str">
            <v>Kalimantan</v>
          </cell>
        </row>
        <row r="2358">
          <cell r="B2358" t="str">
            <v>CONOCOPHILLIPS (GRISSIK) LTD.</v>
          </cell>
          <cell r="C2358" t="str">
            <v>Sumatera Selatan</v>
          </cell>
          <cell r="D2358" t="str">
            <v>Sumatera</v>
          </cell>
        </row>
        <row r="2359">
          <cell r="B2359" t="str">
            <v>CONOCOPHILLIPS (GRISSIK) LTD.</v>
          </cell>
          <cell r="C2359" t="str">
            <v>Sumatera Selatan</v>
          </cell>
          <cell r="D2359" t="str">
            <v>Sumatera</v>
          </cell>
        </row>
        <row r="2360">
          <cell r="B2360" t="str">
            <v>CONOCOPHILLIPS (GRISSIK) LTD.</v>
          </cell>
          <cell r="C2360" t="str">
            <v>Sumatera Selatan</v>
          </cell>
          <cell r="D2360" t="str">
            <v>Sumatera</v>
          </cell>
        </row>
        <row r="2361">
          <cell r="B2361" t="str">
            <v>PT MEDCO E&amp;P RIMAU</v>
          </cell>
          <cell r="C2361" t="str">
            <v>Sumatera Selatan</v>
          </cell>
          <cell r="D2361" t="str">
            <v>Sumatera</v>
          </cell>
        </row>
        <row r="2362">
          <cell r="B2362" t="str">
            <v>PT MEDCO E&amp;P RIMAU</v>
          </cell>
          <cell r="C2362" t="str">
            <v>Sumatera Selatan</v>
          </cell>
          <cell r="D2362" t="str">
            <v>Sumatera</v>
          </cell>
        </row>
        <row r="2363">
          <cell r="B2363" t="str">
            <v>PT MEDCO E&amp;P RIMAU</v>
          </cell>
          <cell r="C2363" t="str">
            <v>Sumatera Selatan</v>
          </cell>
          <cell r="D2363" t="str">
            <v>Sumatera</v>
          </cell>
        </row>
        <row r="2364">
          <cell r="B2364" t="str">
            <v>PT PERTAMINA HULU ENERGI OSES</v>
          </cell>
          <cell r="C2364" t="str">
            <v>Laut Jawa</v>
          </cell>
          <cell r="D2364" t="str">
            <v>Jawa</v>
          </cell>
        </row>
        <row r="2365">
          <cell r="B2365" t="str">
            <v>PT PERTAMINA HULU ENERGI OSES</v>
          </cell>
          <cell r="C2365" t="str">
            <v>Laut Jawa</v>
          </cell>
          <cell r="D2365" t="str">
            <v>Jawa</v>
          </cell>
        </row>
        <row r="2366">
          <cell r="B2366" t="str">
            <v>PACIFIC OIL &amp; GAS (KISARAN) LTD.</v>
          </cell>
          <cell r="C2366" t="str">
            <v>Sumatera Utara</v>
          </cell>
          <cell r="D2366" t="str">
            <v>Sumatera</v>
          </cell>
        </row>
        <row r="2367">
          <cell r="B2367" t="str">
            <v>PACIFIC OIL &amp; GAS (KISARAN) LTD.</v>
          </cell>
          <cell r="C2367" t="str">
            <v>Sumatera Utara</v>
          </cell>
          <cell r="D2367" t="str">
            <v>Sumatera</v>
          </cell>
        </row>
        <row r="2368">
          <cell r="B2368" t="str">
            <v>PACIFIC OIL &amp; GAS (KISARAN) LTD.</v>
          </cell>
          <cell r="C2368" t="str">
            <v>Sumatera Utara</v>
          </cell>
          <cell r="D2368" t="str">
            <v>Sumatera</v>
          </cell>
        </row>
        <row r="2369">
          <cell r="B2369" t="str">
            <v>PT PERTAMINA HULU MAHAKAM</v>
          </cell>
          <cell r="C2369" t="str">
            <v>Kalimantan Timur</v>
          </cell>
          <cell r="D2369" t="str">
            <v>Kalimantan</v>
          </cell>
        </row>
        <row r="2370">
          <cell r="B2370" t="str">
            <v>PT PERTAMINA HULU MAHAKAM</v>
          </cell>
          <cell r="C2370" t="str">
            <v>Kalimantan Timur</v>
          </cell>
          <cell r="D2370" t="str">
            <v>Kalimantan</v>
          </cell>
        </row>
        <row r="2371">
          <cell r="B2371" t="str">
            <v>PT PERTAMINA HULU MAHAKAM</v>
          </cell>
          <cell r="C2371" t="str">
            <v>Kalimantan Timur</v>
          </cell>
          <cell r="D2371" t="str">
            <v>Kalimantan</v>
          </cell>
        </row>
        <row r="2372">
          <cell r="B2372" t="str">
            <v>PT PERTAMINA HULU ENERGI OSES</v>
          </cell>
          <cell r="C2372" t="str">
            <v>Laut Jawa</v>
          </cell>
          <cell r="D2372" t="str">
            <v>Jawa</v>
          </cell>
        </row>
        <row r="2373">
          <cell r="B2373" t="str">
            <v>PT PERTAMINA HULU ENERGI OSES</v>
          </cell>
          <cell r="C2373" t="str">
            <v>Laut Jawa</v>
          </cell>
          <cell r="D2373" t="str">
            <v>Jawa</v>
          </cell>
        </row>
        <row r="2374">
          <cell r="B2374" t="str">
            <v>PT PERTAMINA HULU ENERGI OSES</v>
          </cell>
          <cell r="C2374" t="str">
            <v>Laut Jawa</v>
          </cell>
          <cell r="D2374" t="str">
            <v>Jawa</v>
          </cell>
        </row>
        <row r="2375">
          <cell r="B2375" t="str">
            <v>PT PERTAMINA HULU ENERGI OSES</v>
          </cell>
          <cell r="C2375" t="str">
            <v>Laut Jawa</v>
          </cell>
          <cell r="D2375" t="str">
            <v>Jawa</v>
          </cell>
        </row>
        <row r="2376">
          <cell r="B2376" t="str">
            <v>CONOCOPHILLIPS (GRISSIK) LTD.</v>
          </cell>
          <cell r="C2376" t="str">
            <v>Sumatera Selatan</v>
          </cell>
          <cell r="D2376" t="str">
            <v>Sumatera</v>
          </cell>
        </row>
        <row r="2377">
          <cell r="B2377" t="str">
            <v>CONOCOPHILLIPS (GRISSIK) LTD.</v>
          </cell>
          <cell r="C2377" t="str">
            <v>Sumatera Selatan</v>
          </cell>
          <cell r="D2377" t="str">
            <v>Sumatera</v>
          </cell>
        </row>
        <row r="2378">
          <cell r="B2378" t="str">
            <v>PT PERTAMINA HULU ENERGI OFFSHORE NORTH WEST JAVA</v>
          </cell>
          <cell r="C2378" t="str">
            <v>Jawa Barat</v>
          </cell>
          <cell r="D2378" t="str">
            <v>Jawa</v>
          </cell>
        </row>
        <row r="2379">
          <cell r="B2379" t="str">
            <v>PT PERTAMINA HULU ENERGI OFFSHORE NORTH WEST JAVA</v>
          </cell>
          <cell r="C2379" t="str">
            <v>Jawa Barat</v>
          </cell>
          <cell r="D2379" t="str">
            <v>Jawa</v>
          </cell>
        </row>
        <row r="2380">
          <cell r="B2380" t="str">
            <v>PT PERTAMINA HULU ENERGI OFFSHORE NORTH WEST JAVA</v>
          </cell>
          <cell r="C2380" t="str">
            <v>Jawa Barat</v>
          </cell>
          <cell r="D2380" t="str">
            <v>Jawa</v>
          </cell>
        </row>
        <row r="2381">
          <cell r="B2381" t="str">
            <v>PT PERTAMINA HULU ENERGI OFFSHORE NORTH WEST JAVA</v>
          </cell>
          <cell r="C2381" t="str">
            <v>Jawa Barat</v>
          </cell>
          <cell r="D2381" t="str">
            <v>Jawa</v>
          </cell>
        </row>
        <row r="2382">
          <cell r="B2382" t="str">
            <v>PT PERTAMINA HULU ENERGI OFFSHORE NORTH WEST JAVA</v>
          </cell>
          <cell r="C2382" t="str">
            <v>Jawa Barat</v>
          </cell>
          <cell r="D2382" t="str">
            <v>Jawa</v>
          </cell>
        </row>
        <row r="2383">
          <cell r="B2383" t="str">
            <v>PT PERTAMINA HULU ENERGI OFFSHORE NORTH WEST JAVA</v>
          </cell>
          <cell r="C2383" t="str">
            <v>Jawa Barat</v>
          </cell>
          <cell r="D2383" t="str">
            <v>Jawa</v>
          </cell>
        </row>
        <row r="2384">
          <cell r="B2384" t="str">
            <v>PT PERTAMINA HULU ENERGI OFFSHORE NORTH WEST JAVA</v>
          </cell>
          <cell r="C2384" t="str">
            <v>Jawa Barat</v>
          </cell>
          <cell r="D2384" t="str">
            <v>Jawa</v>
          </cell>
        </row>
        <row r="2385">
          <cell r="B2385" t="str">
            <v>PT PERTAMINA HULU ENERGI OFFSHORE NORTH WEST JAVA</v>
          </cell>
          <cell r="C2385" t="str">
            <v>Jawa Barat</v>
          </cell>
          <cell r="D2385" t="str">
            <v>Jawa</v>
          </cell>
        </row>
        <row r="2386">
          <cell r="B2386" t="str">
            <v>PT PERTAMINA HULU ENERGI OFFSHORE NORTH WEST JAVA</v>
          </cell>
          <cell r="C2386" t="str">
            <v>Jawa Barat</v>
          </cell>
          <cell r="D2386" t="str">
            <v>Jawa</v>
          </cell>
        </row>
        <row r="2387">
          <cell r="B2387" t="str">
            <v>PT PERTAMINA HULU ENERGI OFFSHORE NORTH WEST JAVA</v>
          </cell>
          <cell r="C2387" t="str">
            <v>Jawa Barat</v>
          </cell>
          <cell r="D2387" t="str">
            <v>Jawa</v>
          </cell>
        </row>
        <row r="2388">
          <cell r="B2388" t="str">
            <v>PT PERTAMINA HULU ENERGI OFFSHORE NORTH WEST JAVA</v>
          </cell>
          <cell r="C2388" t="str">
            <v>Jawa Barat</v>
          </cell>
          <cell r="D2388" t="str">
            <v>Jawa</v>
          </cell>
        </row>
        <row r="2389">
          <cell r="B2389" t="str">
            <v>PT PERTAMINA HULU ENERGI OFFSHORE NORTH WEST JAVA</v>
          </cell>
          <cell r="C2389" t="str">
            <v>Jawa Barat</v>
          </cell>
          <cell r="D2389" t="str">
            <v>Jawa</v>
          </cell>
        </row>
        <row r="2390">
          <cell r="B2390" t="str">
            <v>PT PERTAMINA HULU ENERGI OFFSHORE NORTH WEST JAVA</v>
          </cell>
          <cell r="C2390" t="str">
            <v>Jawa Barat</v>
          </cell>
          <cell r="D2390" t="str">
            <v>Jawa</v>
          </cell>
        </row>
        <row r="2391">
          <cell r="B2391" t="str">
            <v>PT PERTAMINA HULU ENERGI OFFSHORE NORTH WEST JAVA</v>
          </cell>
          <cell r="C2391" t="str">
            <v>Jawa Barat</v>
          </cell>
          <cell r="D2391" t="str">
            <v>Jawa</v>
          </cell>
        </row>
        <row r="2392">
          <cell r="B2392" t="str">
            <v>PT PERTAMINA HULU ENERGI OFFSHORE NORTH WEST JAVA</v>
          </cell>
          <cell r="C2392" t="str">
            <v>Jawa Barat</v>
          </cell>
          <cell r="D2392" t="str">
            <v>Jawa</v>
          </cell>
        </row>
        <row r="2393">
          <cell r="B2393" t="str">
            <v>PT PERTAMINA HULU ENERGI OFFSHORE NORTH WEST JAVA</v>
          </cell>
          <cell r="C2393" t="str">
            <v>Jawa Barat</v>
          </cell>
          <cell r="D2393" t="str">
            <v>Jawa</v>
          </cell>
        </row>
        <row r="2394">
          <cell r="B2394" t="str">
            <v>PT PERTAMINA HULU ENERGI OFFSHORE NORTH WEST JAVA</v>
          </cell>
          <cell r="C2394" t="str">
            <v>Jawa Barat</v>
          </cell>
          <cell r="D2394" t="str">
            <v>Jawa</v>
          </cell>
        </row>
        <row r="2395">
          <cell r="B2395" t="str">
            <v>PT PERTAMINA HULU ENERGI OFFSHORE NORTH WEST JAVA</v>
          </cell>
          <cell r="C2395" t="str">
            <v>Jawa Barat</v>
          </cell>
          <cell r="D2395" t="str">
            <v>Jawa</v>
          </cell>
        </row>
        <row r="2396">
          <cell r="B2396" t="str">
            <v>PT PERTAMINA HULU ENERGI OFFSHORE NORTH WEST JAVA</v>
          </cell>
          <cell r="C2396" t="str">
            <v>Jawa Barat</v>
          </cell>
          <cell r="D2396" t="str">
            <v>Jawa</v>
          </cell>
        </row>
        <row r="2397">
          <cell r="B2397" t="str">
            <v>PT PERTAMINA HULU ENERGI OFFSHORE NORTH WEST JAVA</v>
          </cell>
          <cell r="C2397" t="str">
            <v>Jawa Barat</v>
          </cell>
          <cell r="D2397" t="str">
            <v>Jawa</v>
          </cell>
        </row>
        <row r="2398">
          <cell r="B2398" t="str">
            <v>PT PERTAMINA HULU ENERGI OFFSHORE NORTH WEST JAVA</v>
          </cell>
          <cell r="C2398" t="str">
            <v>Jawa Barat</v>
          </cell>
          <cell r="D2398" t="str">
            <v>Jawa</v>
          </cell>
        </row>
        <row r="2399">
          <cell r="B2399" t="str">
            <v>PT PERTAMINA HULU ENERGI OFFSHORE NORTH WEST JAVA</v>
          </cell>
          <cell r="C2399" t="str">
            <v>Jawa Barat</v>
          </cell>
          <cell r="D2399" t="str">
            <v>Jawa</v>
          </cell>
        </row>
        <row r="2400">
          <cell r="B2400" t="str">
            <v>PT PERTAMINA HULU ENERGI OFFSHORE NORTH WEST JAVA</v>
          </cell>
          <cell r="C2400" t="str">
            <v>Jawa Barat</v>
          </cell>
          <cell r="D2400" t="str">
            <v>Jawa</v>
          </cell>
        </row>
        <row r="2401">
          <cell r="B2401" t="str">
            <v>PT PERTAMINA HULU ENERGI OFFSHORE NORTH WEST JAVA</v>
          </cell>
          <cell r="C2401" t="str">
            <v>Jawa Barat</v>
          </cell>
          <cell r="D2401" t="str">
            <v>Jawa</v>
          </cell>
        </row>
        <row r="2402">
          <cell r="B2402" t="str">
            <v>CONOCOPHILLIPS (GRISSIK) LTD.</v>
          </cell>
          <cell r="C2402" t="str">
            <v>Sumatera Selatan</v>
          </cell>
          <cell r="D2402" t="str">
            <v>Sumatera</v>
          </cell>
        </row>
        <row r="2403">
          <cell r="B2403" t="str">
            <v>PT PERTAMINA HULU ENERGI OFFSHORE NORTH WEST JAVA</v>
          </cell>
          <cell r="C2403" t="str">
            <v>Jawa Barat</v>
          </cell>
          <cell r="D2403" t="str">
            <v>Jawa</v>
          </cell>
        </row>
        <row r="2404">
          <cell r="B2404" t="str">
            <v>PT PERTAMINA HULU ENERGI OFFSHORE NORTH WEST JAVA</v>
          </cell>
          <cell r="C2404" t="str">
            <v>Jawa Barat</v>
          </cell>
          <cell r="D2404" t="str">
            <v>Jawa</v>
          </cell>
        </row>
        <row r="2405">
          <cell r="B2405" t="str">
            <v>PT PERTAMINA HULU ENERGI OFFSHORE NORTH WEST JAVA</v>
          </cell>
          <cell r="C2405" t="str">
            <v>Jawa Barat</v>
          </cell>
          <cell r="D2405" t="str">
            <v>Jawa</v>
          </cell>
        </row>
        <row r="2406">
          <cell r="B2406" t="str">
            <v>PT PERTAMINA HULU ENERGI OFFSHORE NORTH WEST JAVA</v>
          </cell>
          <cell r="C2406" t="str">
            <v>Jawa Barat</v>
          </cell>
          <cell r="D2406" t="str">
            <v>Jawa</v>
          </cell>
        </row>
        <row r="2407">
          <cell r="B2407" t="str">
            <v>PT PERTAMINA HULU ENERGI OFFSHORE NORTH WEST JAVA</v>
          </cell>
          <cell r="C2407" t="str">
            <v>Jawa Barat</v>
          </cell>
          <cell r="D2407" t="str">
            <v>Jawa</v>
          </cell>
        </row>
        <row r="2408">
          <cell r="B2408" t="str">
            <v>PT PERTAMINA HULU ENERGI OFFSHORE NORTH WEST JAVA</v>
          </cell>
          <cell r="C2408" t="str">
            <v>Jawa Barat</v>
          </cell>
          <cell r="D2408" t="str">
            <v>Jawa</v>
          </cell>
        </row>
        <row r="2409">
          <cell r="B2409" t="str">
            <v>SAKA INDONESIA PANGKAH LTD.</v>
          </cell>
          <cell r="C2409" t="str">
            <v>Laut Jawa</v>
          </cell>
          <cell r="D2409" t="str">
            <v>Jawa</v>
          </cell>
        </row>
        <row r="2410">
          <cell r="B2410" t="str">
            <v>SAKA INDONESIA PANGKAH LTD.</v>
          </cell>
          <cell r="C2410" t="str">
            <v>Laut Jawa</v>
          </cell>
          <cell r="D2410" t="str">
            <v>Jawa</v>
          </cell>
        </row>
        <row r="2411">
          <cell r="B2411" t="str">
            <v>SAKA INDONESIA PANGKAH LTD.</v>
          </cell>
          <cell r="C2411" t="str">
            <v>Laut Jawa</v>
          </cell>
          <cell r="D2411" t="str">
            <v>Jawa</v>
          </cell>
        </row>
        <row r="2412">
          <cell r="B2412" t="str">
            <v>SAKA INDONESIA PANGKAH LTD.</v>
          </cell>
          <cell r="C2412" t="str">
            <v>Laut Jawa</v>
          </cell>
          <cell r="D2412" t="str">
            <v>Jawa</v>
          </cell>
        </row>
        <row r="2413">
          <cell r="B2413" t="str">
            <v>SAKA INDONESIA PANGKAH LTD.</v>
          </cell>
          <cell r="C2413" t="str">
            <v>Laut Jawa</v>
          </cell>
          <cell r="D2413" t="str">
            <v>Jawa</v>
          </cell>
        </row>
        <row r="2414">
          <cell r="B2414" t="str">
            <v>SAKA INDONESIA PANGKAH LTD.</v>
          </cell>
          <cell r="C2414" t="str">
            <v>Laut Jawa</v>
          </cell>
          <cell r="D2414" t="str">
            <v>Jawa</v>
          </cell>
        </row>
        <row r="2415">
          <cell r="B2415" t="str">
            <v>PASIR PETROLEUM RESOURCES LTD.</v>
          </cell>
          <cell r="C2415" t="str">
            <v>Kalimantan Timur</v>
          </cell>
          <cell r="D2415" t="str">
            <v>Kalimantan</v>
          </cell>
        </row>
        <row r="2416">
          <cell r="B2416" t="str">
            <v>PASIR PETROLEUM RESOURCES LTD.</v>
          </cell>
          <cell r="C2416" t="str">
            <v>Kalimantan Timur</v>
          </cell>
          <cell r="D2416" t="str">
            <v>Kalimantan</v>
          </cell>
        </row>
        <row r="2417">
          <cell r="B2417" t="str">
            <v>PASIR PETROLEUM RESOURCES LTD.</v>
          </cell>
          <cell r="C2417" t="str">
            <v>Kalimantan Timur</v>
          </cell>
          <cell r="D2417" t="str">
            <v>Kalimantan</v>
          </cell>
        </row>
        <row r="2418">
          <cell r="B2418" t="str">
            <v>PT PERTAMINA EP</v>
          </cell>
          <cell r="C2418" t="str">
            <v>Sumatera Selatan</v>
          </cell>
          <cell r="D2418" t="str">
            <v>Sumatera</v>
          </cell>
        </row>
        <row r="2419">
          <cell r="B2419" t="str">
            <v>PT PERTAMINA EP</v>
          </cell>
          <cell r="C2419" t="str">
            <v>Sumatera Selatan</v>
          </cell>
          <cell r="D2419" t="str">
            <v>Sumatera</v>
          </cell>
        </row>
        <row r="2420">
          <cell r="B2420" t="str">
            <v>PT PERTAMINA EP</v>
          </cell>
          <cell r="C2420" t="str">
            <v>Sumatera Selatan</v>
          </cell>
          <cell r="D2420" t="str">
            <v>Sumatera</v>
          </cell>
        </row>
        <row r="2421">
          <cell r="B2421" t="str">
            <v>PT PERTAMINA HULU ENERGI OSES</v>
          </cell>
          <cell r="C2421" t="str">
            <v>Laut Jawa</v>
          </cell>
          <cell r="D2421" t="str">
            <v>Jawa</v>
          </cell>
        </row>
        <row r="2422">
          <cell r="B2422" t="str">
            <v>PT PERTAMINA HULU ENERGI OSES</v>
          </cell>
          <cell r="C2422" t="str">
            <v>Laut Jawa</v>
          </cell>
          <cell r="D2422" t="str">
            <v>Jawa</v>
          </cell>
        </row>
        <row r="2423">
          <cell r="B2423" t="str">
            <v>PT PERTAMINA HULU ENERGI OSES</v>
          </cell>
          <cell r="C2423" t="str">
            <v>Laut Jawa</v>
          </cell>
          <cell r="D2423" t="str">
            <v>Jawa</v>
          </cell>
        </row>
        <row r="2424">
          <cell r="B2424" t="str">
            <v>PT PERTAMINA EP</v>
          </cell>
          <cell r="C2424" t="str">
            <v>Sumatera Utara</v>
          </cell>
          <cell r="D2424" t="str">
            <v>Sumatera</v>
          </cell>
        </row>
        <row r="2425">
          <cell r="B2425" t="str">
            <v>PT PERTAMINA EP</v>
          </cell>
          <cell r="C2425" t="str">
            <v>Sumatera Utara</v>
          </cell>
          <cell r="D2425" t="str">
            <v>Sumatera</v>
          </cell>
        </row>
        <row r="2426">
          <cell r="B2426" t="str">
            <v>PT PERTAMINA EP</v>
          </cell>
          <cell r="C2426" t="str">
            <v>No Data</v>
          </cell>
        </row>
        <row r="2427">
          <cell r="B2427" t="str">
            <v>PT PERTAMINA EP</v>
          </cell>
          <cell r="C2427" t="str">
            <v>No Data</v>
          </cell>
        </row>
        <row r="2428">
          <cell r="B2428" t="str">
            <v>PT PERTAMINA EP</v>
          </cell>
          <cell r="C2428" t="str">
            <v>No Data</v>
          </cell>
        </row>
        <row r="2429">
          <cell r="B2429" t="str">
            <v>PT PERTAMINA EP</v>
          </cell>
          <cell r="C2429" t="str">
            <v>Kalimantan Timur</v>
          </cell>
          <cell r="D2429" t="str">
            <v>Kalimantan</v>
          </cell>
        </row>
        <row r="2430">
          <cell r="B2430" t="str">
            <v>PT PERTAMINA EP</v>
          </cell>
          <cell r="C2430" t="str">
            <v>Kalimantan Timur</v>
          </cell>
          <cell r="D2430" t="str">
            <v>Kalimantan</v>
          </cell>
        </row>
        <row r="2431">
          <cell r="B2431" t="str">
            <v>PT PERTAMINA EP</v>
          </cell>
          <cell r="C2431" t="str">
            <v>Kalimantan Timur</v>
          </cell>
          <cell r="D2431" t="str">
            <v>Kalimantan</v>
          </cell>
        </row>
        <row r="2432">
          <cell r="B2432" t="str">
            <v>PT PERTAMINA EP</v>
          </cell>
          <cell r="C2432" t="str">
            <v>Kalimantan Selatan</v>
          </cell>
          <cell r="D2432" t="str">
            <v>Kalimantan</v>
          </cell>
        </row>
        <row r="2433">
          <cell r="B2433" t="str">
            <v>PT PERTAMINA EP</v>
          </cell>
          <cell r="C2433" t="str">
            <v>Kalimantan Selatan</v>
          </cell>
          <cell r="D2433" t="str">
            <v>Kalimantan</v>
          </cell>
        </row>
        <row r="2434">
          <cell r="B2434" t="str">
            <v>PT PERTAMINA EP</v>
          </cell>
          <cell r="C2434" t="str">
            <v>Kalimantan Selatan</v>
          </cell>
          <cell r="D2434" t="str">
            <v>Kalimantan</v>
          </cell>
        </row>
        <row r="2435">
          <cell r="B2435" t="str">
            <v>PT PERTAMINA HULU ENERGI RANDUGUNTING</v>
          </cell>
          <cell r="C2435" t="str">
            <v>Jawa Tengah</v>
          </cell>
          <cell r="D2435" t="str">
            <v>Jawa</v>
          </cell>
        </row>
        <row r="2436">
          <cell r="B2436" t="str">
            <v>PT PERTAMINA HULU ENERGI RANDUGUNTING</v>
          </cell>
          <cell r="C2436" t="str">
            <v>Jawa Tengah</v>
          </cell>
          <cell r="D2436" t="str">
            <v>Jawa</v>
          </cell>
        </row>
        <row r="2437">
          <cell r="B2437" t="str">
            <v>PT PERTAMINA HULU ENERGI RANDUGUNTING</v>
          </cell>
          <cell r="C2437" t="str">
            <v>Jawa Tengah</v>
          </cell>
          <cell r="D2437" t="str">
            <v>Jawa</v>
          </cell>
        </row>
        <row r="2438">
          <cell r="B2438" t="str">
            <v>PT SUMATRA GLOBAL ENERGI</v>
          </cell>
          <cell r="C2438" t="str">
            <v>Riau</v>
          </cell>
          <cell r="D2438" t="str">
            <v>Sumatera</v>
          </cell>
        </row>
        <row r="2439">
          <cell r="B2439" t="str">
            <v>PT SUMATRA GLOBAL ENERGI</v>
          </cell>
          <cell r="C2439" t="str">
            <v>Riau</v>
          </cell>
          <cell r="D2439" t="str">
            <v>Sumatera</v>
          </cell>
        </row>
        <row r="2440">
          <cell r="B2440" t="str">
            <v>PT SUMATRA GLOBAL ENERGI</v>
          </cell>
          <cell r="C2440" t="str">
            <v>Riau</v>
          </cell>
          <cell r="D2440" t="str">
            <v>Sumatera</v>
          </cell>
        </row>
        <row r="2441">
          <cell r="B2441" t="str">
            <v>PT PERTAMINA EP</v>
          </cell>
          <cell r="C2441" t="str">
            <v>Sumatera Utara</v>
          </cell>
          <cell r="D2441" t="str">
            <v>Sumatera</v>
          </cell>
        </row>
        <row r="2442">
          <cell r="B2442" t="str">
            <v>PT PERTAMINA EP</v>
          </cell>
          <cell r="C2442" t="str">
            <v>Sumatera Utara</v>
          </cell>
          <cell r="D2442" t="str">
            <v>Sumatera</v>
          </cell>
        </row>
        <row r="2443">
          <cell r="B2443" t="str">
            <v>PT PERTAMINA EP</v>
          </cell>
          <cell r="C2443" t="str">
            <v>Sumatera Utara</v>
          </cell>
          <cell r="D2443" t="str">
            <v>Sumatera</v>
          </cell>
        </row>
        <row r="2444">
          <cell r="B2444" t="str">
            <v>PT PERTAMINA EP</v>
          </cell>
          <cell r="C2444" t="str">
            <v>Sumatera Utara</v>
          </cell>
          <cell r="D2444" t="str">
            <v>Sumatera</v>
          </cell>
        </row>
        <row r="2445">
          <cell r="B2445" t="str">
            <v>PT PERTAMINA EP</v>
          </cell>
          <cell r="C2445" t="str">
            <v>Jambi</v>
          </cell>
          <cell r="D2445" t="str">
            <v>Sumatera</v>
          </cell>
        </row>
        <row r="2446">
          <cell r="B2446" t="str">
            <v>PT PERTAMINA EP</v>
          </cell>
          <cell r="C2446" t="str">
            <v>Jambi</v>
          </cell>
          <cell r="D2446" t="str">
            <v>Sumatera</v>
          </cell>
        </row>
        <row r="2447">
          <cell r="B2447" t="str">
            <v>PT SUMATRA GLOBAL ENERGI</v>
          </cell>
          <cell r="C2447" t="str">
            <v>Riau</v>
          </cell>
          <cell r="D2447" t="str">
            <v>Sumatera</v>
          </cell>
        </row>
        <row r="2448">
          <cell r="B2448" t="str">
            <v>PT SUMATRA GLOBAL ENERGI</v>
          </cell>
          <cell r="C2448" t="str">
            <v>Riau</v>
          </cell>
          <cell r="D2448" t="str">
            <v>Sumatera</v>
          </cell>
        </row>
        <row r="2449">
          <cell r="B2449" t="str">
            <v>PT SUMATRA GLOBAL ENERGI</v>
          </cell>
          <cell r="C2449" t="str">
            <v>Riau</v>
          </cell>
          <cell r="D2449" t="str">
            <v>Sumatera</v>
          </cell>
        </row>
        <row r="2450">
          <cell r="B2450" t="str">
            <v>PT PERTAMINA EP</v>
          </cell>
          <cell r="C2450" t="str">
            <v>Jambi</v>
          </cell>
          <cell r="D2450" t="str">
            <v>Sumatera</v>
          </cell>
        </row>
        <row r="2451">
          <cell r="B2451" t="str">
            <v>PT PERTAMINA EP</v>
          </cell>
          <cell r="C2451" t="str">
            <v>Jambi</v>
          </cell>
          <cell r="D2451" t="str">
            <v>Sumatera</v>
          </cell>
        </row>
        <row r="2452">
          <cell r="B2452" t="str">
            <v>PT PERTAMINA EP</v>
          </cell>
          <cell r="C2452" t="str">
            <v>Jambi</v>
          </cell>
          <cell r="D2452" t="str">
            <v>Sumatera</v>
          </cell>
        </row>
        <row r="2453">
          <cell r="B2453" t="str">
            <v>PT PERTAMINA EP</v>
          </cell>
          <cell r="C2453" t="str">
            <v>Jambi</v>
          </cell>
          <cell r="D2453" t="str">
            <v>Sumatera</v>
          </cell>
        </row>
        <row r="2454">
          <cell r="B2454" t="str">
            <v>CONOCOPHILLIPS (GRISSIK) LTD.</v>
          </cell>
          <cell r="C2454" t="str">
            <v>Sumatera Selatan</v>
          </cell>
          <cell r="D2454" t="str">
            <v>Sumatera</v>
          </cell>
        </row>
        <row r="2455">
          <cell r="B2455" t="str">
            <v>CONOCOPHILLIPS (GRISSIK) LTD.</v>
          </cell>
          <cell r="C2455" t="str">
            <v>Sumatera Selatan</v>
          </cell>
          <cell r="D2455" t="str">
            <v>Sumatera</v>
          </cell>
        </row>
        <row r="2456">
          <cell r="B2456" t="str">
            <v>SANTOS NORTHWEST NATUNA B.V.</v>
          </cell>
          <cell r="C2456" t="str">
            <v>Laut Natuna</v>
          </cell>
          <cell r="D2456" t="str">
            <v>Sumatera</v>
          </cell>
        </row>
        <row r="2457">
          <cell r="B2457" t="str">
            <v>SANTOS NORTHWEST NATUNA B.V.</v>
          </cell>
          <cell r="C2457" t="str">
            <v>Laut Natuna</v>
          </cell>
          <cell r="D2457" t="str">
            <v>Sumatera</v>
          </cell>
        </row>
        <row r="2458">
          <cell r="B2458" t="str">
            <v>SANTOS NORTHWEST NATUNA B.V.</v>
          </cell>
          <cell r="C2458" t="str">
            <v>Laut Natuna</v>
          </cell>
          <cell r="D2458" t="str">
            <v>Sumatera</v>
          </cell>
        </row>
        <row r="2459">
          <cell r="B2459" t="str">
            <v>PT PERTAMINA HULU ENERGI OFFSHORE NORTH WEST JAVA</v>
          </cell>
          <cell r="C2459" t="str">
            <v>Jawa Barat</v>
          </cell>
          <cell r="D2459" t="str">
            <v>Jawa</v>
          </cell>
        </row>
        <row r="2460">
          <cell r="B2460" t="str">
            <v>PT PERTAMINA HULU ENERGI OFFSHORE NORTH WEST JAVA</v>
          </cell>
          <cell r="C2460" t="str">
            <v>Jawa Barat</v>
          </cell>
          <cell r="D2460" t="str">
            <v>Jawa</v>
          </cell>
        </row>
        <row r="2461">
          <cell r="B2461" t="str">
            <v>PT PERTAMINA HULU ENERGI OFFSHORE NORTH WEST JAVA</v>
          </cell>
          <cell r="C2461" t="str">
            <v>Jawa Barat</v>
          </cell>
          <cell r="D2461" t="str">
            <v>Jawa</v>
          </cell>
        </row>
        <row r="2462">
          <cell r="B2462" t="str">
            <v>PT PERTAMINA HULU ENERGI OFFSHORE NORTH WEST JAVA</v>
          </cell>
          <cell r="C2462" t="str">
            <v>Jawa Barat</v>
          </cell>
          <cell r="D2462" t="str">
            <v>Jawa</v>
          </cell>
        </row>
        <row r="2463">
          <cell r="B2463" t="str">
            <v>PT PERTAMINA HULU ENERGI OFFSHORE NORTH WEST JAVA</v>
          </cell>
          <cell r="C2463" t="str">
            <v>Jawa Barat</v>
          </cell>
          <cell r="D2463" t="str">
            <v>Jawa</v>
          </cell>
        </row>
        <row r="2464">
          <cell r="B2464" t="str">
            <v>PT PERTAMINA HULU ENERGI OFFSHORE NORTH WEST JAVA</v>
          </cell>
          <cell r="C2464" t="str">
            <v>Jawa Barat</v>
          </cell>
          <cell r="D2464" t="str">
            <v>Jawa</v>
          </cell>
        </row>
        <row r="2465">
          <cell r="B2465" t="str">
            <v>PT PERTAMINA HULU ENERGI OFFSHORE NORTH WEST JAVA</v>
          </cell>
          <cell r="C2465" t="str">
            <v>Jawa Barat</v>
          </cell>
          <cell r="D2465" t="str">
            <v>Jawa</v>
          </cell>
        </row>
        <row r="2466">
          <cell r="B2466" t="str">
            <v>PT PERTAMINA HULU ENERGI OFFSHORE NORTH WEST JAVA</v>
          </cell>
          <cell r="C2466" t="str">
            <v>Jawa Barat</v>
          </cell>
          <cell r="D2466" t="str">
            <v>Jawa</v>
          </cell>
        </row>
        <row r="2467">
          <cell r="B2467" t="str">
            <v>PT PERTAMINA HULU ENERGI OFFSHORE NORTH WEST JAVA</v>
          </cell>
          <cell r="C2467" t="str">
            <v>Jawa Barat</v>
          </cell>
          <cell r="D2467" t="str">
            <v>Jawa</v>
          </cell>
        </row>
        <row r="2468">
          <cell r="B2468" t="str">
            <v>PT PERTAMINA HULU ENERGI OFFSHORE NORTH WEST JAVA</v>
          </cell>
          <cell r="C2468" t="str">
            <v>Jawa Barat</v>
          </cell>
          <cell r="D2468" t="str">
            <v>Jawa</v>
          </cell>
        </row>
        <row r="2469">
          <cell r="B2469" t="str">
            <v>PT PERTAMINA HULU ENERGI OFFSHORE NORTH WEST JAVA</v>
          </cell>
          <cell r="C2469" t="str">
            <v>Jawa Barat</v>
          </cell>
          <cell r="D2469" t="str">
            <v>Jawa</v>
          </cell>
        </row>
        <row r="2470">
          <cell r="B2470" t="str">
            <v>PT PERTAMINA HULU ENERGI OFFSHORE NORTH WEST JAVA</v>
          </cell>
          <cell r="C2470" t="str">
            <v>Jawa Barat</v>
          </cell>
          <cell r="D2470" t="str">
            <v>Jawa</v>
          </cell>
        </row>
        <row r="2471">
          <cell r="B2471" t="str">
            <v>PT PERTAMINA HULU ENERGI OFFSHORE NORTH WEST JAVA</v>
          </cell>
          <cell r="C2471" t="str">
            <v>Jawa Barat</v>
          </cell>
          <cell r="D2471" t="str">
            <v>Jawa</v>
          </cell>
        </row>
        <row r="2472">
          <cell r="B2472" t="str">
            <v>PT PERTAMINA HULU ENERGI OFFSHORE NORTH WEST JAVA</v>
          </cell>
          <cell r="C2472" t="str">
            <v>Jawa Barat</v>
          </cell>
          <cell r="D2472" t="str">
            <v>Jawa</v>
          </cell>
        </row>
        <row r="2473">
          <cell r="B2473" t="str">
            <v>PT PERTAMINA HULU ENERGI OFFSHORE NORTH WEST JAVA</v>
          </cell>
          <cell r="C2473" t="str">
            <v>Jawa Barat</v>
          </cell>
          <cell r="D2473" t="str">
            <v>Jawa</v>
          </cell>
        </row>
        <row r="2474">
          <cell r="B2474" t="str">
            <v>PT PERTAMINA HULU ENERGI OFFSHORE NORTH WEST JAVA</v>
          </cell>
          <cell r="C2474" t="str">
            <v>Jawa Barat</v>
          </cell>
          <cell r="D2474" t="str">
            <v>Jawa</v>
          </cell>
        </row>
        <row r="2475">
          <cell r="B2475" t="str">
            <v>PT PERTAMINA HULU ENERGI OFFSHORE NORTH WEST JAVA</v>
          </cell>
          <cell r="C2475" t="str">
            <v>Jawa Barat</v>
          </cell>
          <cell r="D2475" t="str">
            <v>Jawa</v>
          </cell>
        </row>
        <row r="2476">
          <cell r="B2476" t="str">
            <v>PT PERTAMINA HULU ENERGI OFFSHORE NORTH WEST JAVA</v>
          </cell>
          <cell r="C2476" t="str">
            <v>Jawa Barat</v>
          </cell>
          <cell r="D2476" t="str">
            <v>Jawa</v>
          </cell>
        </row>
        <row r="2477">
          <cell r="B2477" t="str">
            <v>CONOCOPHILLIPS (GRISSIK) LTD.</v>
          </cell>
          <cell r="C2477" t="str">
            <v>Sumatera Selatan</v>
          </cell>
          <cell r="D2477" t="str">
            <v>Sumatera</v>
          </cell>
        </row>
        <row r="2478">
          <cell r="B2478" t="str">
            <v>PT PERTAMINA HULU ENERGI OSES</v>
          </cell>
          <cell r="C2478" t="str">
            <v>Laut Jawa</v>
          </cell>
          <cell r="D2478" t="str">
            <v>Jawa</v>
          </cell>
        </row>
        <row r="2479">
          <cell r="B2479" t="str">
            <v>PT PERTAMINA HULU ENERGI OSES</v>
          </cell>
          <cell r="C2479" t="str">
            <v>Laut Jawa</v>
          </cell>
          <cell r="D2479" t="str">
            <v>Jawa</v>
          </cell>
        </row>
        <row r="2480">
          <cell r="B2480" t="str">
            <v>PT PERTAMINA HULU ENERGI OSES</v>
          </cell>
          <cell r="C2480" t="str">
            <v>Laut Jawa</v>
          </cell>
          <cell r="D2480" t="str">
            <v>Jawa</v>
          </cell>
        </row>
        <row r="2481">
          <cell r="B2481" t="str">
            <v>PT MEDCO E&amp;P RIMAU</v>
          </cell>
          <cell r="C2481" t="str">
            <v>Sumatera Selatan</v>
          </cell>
          <cell r="D2481" t="str">
            <v>Sumatera</v>
          </cell>
        </row>
        <row r="2482">
          <cell r="B2482" t="str">
            <v>PT MEDCO E&amp;P RIMAU</v>
          </cell>
          <cell r="C2482" t="str">
            <v>Sumatera Selatan</v>
          </cell>
          <cell r="D2482" t="str">
            <v>Sumatera</v>
          </cell>
        </row>
        <row r="2483">
          <cell r="B2483" t="str">
            <v>PT MEDCO E&amp;P RIMAU</v>
          </cell>
          <cell r="C2483" t="str">
            <v>Sumatera Selatan</v>
          </cell>
          <cell r="D2483" t="str">
            <v>Sumatera</v>
          </cell>
        </row>
        <row r="2484">
          <cell r="B2484" t="str">
            <v>PT PERTAMINA EP</v>
          </cell>
          <cell r="C2484" t="str">
            <v>Sumatera Selatan</v>
          </cell>
          <cell r="D2484" t="str">
            <v>Sumatera</v>
          </cell>
        </row>
        <row r="2485">
          <cell r="B2485" t="str">
            <v>PT PERTAMINA EP</v>
          </cell>
          <cell r="C2485" t="str">
            <v>Sumatera Selatan</v>
          </cell>
          <cell r="D2485" t="str">
            <v>Sumatera</v>
          </cell>
        </row>
        <row r="2486">
          <cell r="B2486" t="str">
            <v>PT PERTAMINA HULU ENERGI OFFSHORE NORTH WEST JAVA</v>
          </cell>
          <cell r="C2486" t="str">
            <v>Jawa Barat</v>
          </cell>
          <cell r="D2486" t="str">
            <v>Jawa</v>
          </cell>
        </row>
        <row r="2487">
          <cell r="B2487" t="str">
            <v>PT PERTAMINA HULU ENERGI OFFSHORE NORTH WEST JAVA</v>
          </cell>
          <cell r="C2487" t="str">
            <v>Jawa Barat</v>
          </cell>
          <cell r="D2487" t="str">
            <v>Jawa</v>
          </cell>
        </row>
        <row r="2488">
          <cell r="B2488" t="str">
            <v>PT PERTAMINA HULU ENERGI OFFSHORE NORTH WEST JAVA</v>
          </cell>
          <cell r="C2488" t="str">
            <v>Jawa Barat</v>
          </cell>
          <cell r="D2488" t="str">
            <v>Jawa</v>
          </cell>
        </row>
        <row r="2489">
          <cell r="B2489" t="str">
            <v>PT PERTAMINA HULU ENERGI OFFSHORE NORTH WEST JAVA</v>
          </cell>
          <cell r="C2489" t="str">
            <v>Jawa Barat</v>
          </cell>
          <cell r="D2489" t="str">
            <v>Jawa</v>
          </cell>
        </row>
        <row r="2490">
          <cell r="B2490" t="str">
            <v>PT PERTAMINA HULU ENERGI OFFSHORE NORTH WEST JAVA</v>
          </cell>
          <cell r="C2490" t="str">
            <v>Jawa Barat</v>
          </cell>
          <cell r="D2490" t="str">
            <v>Jawa</v>
          </cell>
        </row>
        <row r="2491">
          <cell r="B2491" t="str">
            <v>PT PERTAMINA HULU ENERGI OFFSHORE NORTH WEST JAVA</v>
          </cell>
          <cell r="C2491" t="str">
            <v>Jawa Barat</v>
          </cell>
          <cell r="D2491" t="str">
            <v>Jawa</v>
          </cell>
        </row>
        <row r="2492">
          <cell r="B2492" t="str">
            <v>PT PERTAMINA HULU ENERGI OFFSHORE NORTH WEST JAVA</v>
          </cell>
          <cell r="C2492" t="str">
            <v>Jawa Barat</v>
          </cell>
          <cell r="D2492" t="str">
            <v>Jawa</v>
          </cell>
        </row>
        <row r="2493">
          <cell r="B2493" t="str">
            <v>PT PERTAMINA HULU ENERGI OFFSHORE NORTH WEST JAVA</v>
          </cell>
          <cell r="C2493" t="str">
            <v>Jawa Barat</v>
          </cell>
          <cell r="D2493" t="str">
            <v>Jawa</v>
          </cell>
        </row>
        <row r="2494">
          <cell r="B2494" t="str">
            <v>PT PERTAMINA HULU ENERGI OFFSHORE NORTH WEST JAVA</v>
          </cell>
          <cell r="C2494" t="str">
            <v>Jawa Barat</v>
          </cell>
          <cell r="D2494" t="str">
            <v>Jawa</v>
          </cell>
        </row>
        <row r="2495">
          <cell r="B2495" t="str">
            <v>PT PERTAMINA HULU ENERGI OFFSHORE NORTH WEST JAVA</v>
          </cell>
          <cell r="C2495" t="str">
            <v>Jawa Barat</v>
          </cell>
          <cell r="D2495" t="str">
            <v>Jawa</v>
          </cell>
        </row>
        <row r="2496">
          <cell r="B2496" t="str">
            <v>PT PERTAMINA HULU ENERGI OFFSHORE NORTH WEST JAVA</v>
          </cell>
          <cell r="C2496" t="str">
            <v>Jawa Barat</v>
          </cell>
          <cell r="D2496" t="str">
            <v>Jawa</v>
          </cell>
        </row>
        <row r="2497">
          <cell r="B2497" t="str">
            <v>PT PERTAMINA HULU ENERGI OFFSHORE NORTH WEST JAVA</v>
          </cell>
          <cell r="C2497" t="str">
            <v>Jawa Barat</v>
          </cell>
          <cell r="D2497" t="str">
            <v>Jawa</v>
          </cell>
        </row>
        <row r="2498">
          <cell r="B2498" t="str">
            <v>PT PERTAMINA HULU ENERGI OFFSHORE NORTH WEST JAVA</v>
          </cell>
          <cell r="C2498" t="str">
            <v>Jawa Barat</v>
          </cell>
          <cell r="D2498" t="str">
            <v>Jawa</v>
          </cell>
        </row>
        <row r="2499">
          <cell r="B2499" t="str">
            <v>PT PERTAMINA HULU ENERGI OFFSHORE NORTH WEST JAVA</v>
          </cell>
          <cell r="C2499" t="str">
            <v>Jawa Barat</v>
          </cell>
          <cell r="D2499" t="str">
            <v>Jawa</v>
          </cell>
        </row>
        <row r="2500">
          <cell r="B2500" t="str">
            <v>PT PERTAMINA HULU ENERGI OFFSHORE NORTH WEST JAVA</v>
          </cell>
          <cell r="C2500" t="str">
            <v>Jawa Barat</v>
          </cell>
          <cell r="D2500" t="str">
            <v>Jawa</v>
          </cell>
        </row>
        <row r="2501">
          <cell r="B2501" t="str">
            <v>PT PERTAMINA HULU ENERGI OFFSHORE NORTH WEST JAVA</v>
          </cell>
          <cell r="C2501" t="str">
            <v>Jawa Barat</v>
          </cell>
          <cell r="D2501" t="str">
            <v>Jawa</v>
          </cell>
        </row>
        <row r="2502">
          <cell r="B2502" t="str">
            <v>PT PERTAMINA HULU ENERGI OFFSHORE NORTH WEST JAVA</v>
          </cell>
          <cell r="C2502" t="str">
            <v>Jawa Barat</v>
          </cell>
          <cell r="D2502" t="str">
            <v>Jawa</v>
          </cell>
        </row>
        <row r="2503">
          <cell r="B2503" t="str">
            <v>PT PERTAMINA HULU ENERGI OFFSHORE NORTH WEST JAVA</v>
          </cell>
          <cell r="C2503" t="str">
            <v>Jawa Barat</v>
          </cell>
          <cell r="D2503" t="str">
            <v>Jawa</v>
          </cell>
        </row>
        <row r="2504">
          <cell r="B2504" t="str">
            <v>PT PERTAMINA HULU ENERGI OFFSHORE NORTH WEST JAVA</v>
          </cell>
          <cell r="C2504" t="str">
            <v>Jawa Barat</v>
          </cell>
          <cell r="D2504" t="str">
            <v>Jawa</v>
          </cell>
        </row>
        <row r="2505">
          <cell r="B2505" t="str">
            <v>PT PERTAMINA HULU ENERGI OFFSHORE NORTH WEST JAVA</v>
          </cell>
          <cell r="C2505" t="str">
            <v>Jawa Barat</v>
          </cell>
          <cell r="D2505" t="str">
            <v>Jawa</v>
          </cell>
        </row>
        <row r="2506">
          <cell r="B2506" t="str">
            <v>PT PERTAMINA HULU ENERGI OFFSHORE NORTH WEST JAVA</v>
          </cell>
          <cell r="C2506" t="str">
            <v>Jawa Barat</v>
          </cell>
          <cell r="D2506" t="str">
            <v>Jawa</v>
          </cell>
        </row>
        <row r="2507">
          <cell r="B2507" t="str">
            <v>PT PERTAMINA HULU ENERGI OFFSHORE NORTH WEST JAVA</v>
          </cell>
          <cell r="C2507" t="str">
            <v>Jawa Barat</v>
          </cell>
          <cell r="D2507" t="str">
            <v>Jawa</v>
          </cell>
        </row>
        <row r="2508">
          <cell r="B2508" t="str">
            <v>PT PERTAMINA HULU ENERGI OFFSHORE NORTH WEST JAVA</v>
          </cell>
          <cell r="C2508" t="str">
            <v>Jawa Barat</v>
          </cell>
          <cell r="D2508" t="str">
            <v>Jawa</v>
          </cell>
        </row>
        <row r="2509">
          <cell r="B2509" t="str">
            <v>PT PERTAMINA HULU ENERGI OFFSHORE NORTH WEST JAVA</v>
          </cell>
          <cell r="C2509" t="str">
            <v>Jawa Barat</v>
          </cell>
          <cell r="D2509" t="str">
            <v>Jawa</v>
          </cell>
        </row>
        <row r="2510">
          <cell r="B2510" t="str">
            <v>PT PERTAMINA EP</v>
          </cell>
          <cell r="C2510" t="str">
            <v>Jambi</v>
          </cell>
          <cell r="D2510" t="str">
            <v>Sumatera</v>
          </cell>
        </row>
        <row r="2511">
          <cell r="B2511" t="str">
            <v>PT PERTAMINA EP</v>
          </cell>
          <cell r="C2511" t="str">
            <v>Jambi</v>
          </cell>
          <cell r="D2511" t="str">
            <v>Sumatera</v>
          </cell>
        </row>
        <row r="2512">
          <cell r="B2512" t="str">
            <v>PT PERTAMINA EP</v>
          </cell>
          <cell r="C2512" t="str">
            <v>Jambi</v>
          </cell>
          <cell r="D2512" t="str">
            <v>Sumatera</v>
          </cell>
        </row>
        <row r="2513">
          <cell r="B2513" t="str">
            <v>PT PERTAMINA EP</v>
          </cell>
          <cell r="C2513" t="str">
            <v>Sumatera Selatan</v>
          </cell>
          <cell r="D2513" t="str">
            <v>Sumatera</v>
          </cell>
        </row>
        <row r="2514">
          <cell r="B2514" t="str">
            <v>PT PERTAMINA EP</v>
          </cell>
          <cell r="C2514" t="str">
            <v>Sumatera Selatan</v>
          </cell>
          <cell r="D2514" t="str">
            <v>Sumatera</v>
          </cell>
        </row>
        <row r="2515">
          <cell r="B2515" t="str">
            <v>PT PERTAMINA EP</v>
          </cell>
          <cell r="C2515" t="str">
            <v>Sumatera Selatan</v>
          </cell>
          <cell r="D2515" t="str">
            <v>Sumatera</v>
          </cell>
        </row>
        <row r="2516">
          <cell r="B2516" t="str">
            <v>PT PERTAMINA EP</v>
          </cell>
          <cell r="C2516" t="str">
            <v>Sumatera Utara</v>
          </cell>
          <cell r="D2516" t="str">
            <v>Sumatera</v>
          </cell>
        </row>
        <row r="2517">
          <cell r="B2517" t="str">
            <v>PT PERTAMINA EP</v>
          </cell>
          <cell r="C2517" t="str">
            <v>Sumatera Utara</v>
          </cell>
          <cell r="D2517" t="str">
            <v>Sumatera</v>
          </cell>
        </row>
        <row r="2518">
          <cell r="B2518" t="str">
            <v>PT PERTAMINA EP</v>
          </cell>
          <cell r="C2518" t="str">
            <v>Sumatera Utara</v>
          </cell>
          <cell r="D2518" t="str">
            <v>Sumatera</v>
          </cell>
        </row>
        <row r="2519">
          <cell r="B2519" t="str">
            <v>PT PERTAMINA EP</v>
          </cell>
          <cell r="C2519" t="str">
            <v>Sumatera Selatan</v>
          </cell>
          <cell r="D2519" t="str">
            <v>Sumatera</v>
          </cell>
        </row>
        <row r="2520">
          <cell r="B2520" t="str">
            <v>PT PERTAMINA EP</v>
          </cell>
          <cell r="C2520" t="str">
            <v>Jawa Barat</v>
          </cell>
          <cell r="D2520" t="str">
            <v>Jawa</v>
          </cell>
        </row>
        <row r="2521">
          <cell r="B2521" t="str">
            <v>PT PERTAMINA EP</v>
          </cell>
          <cell r="C2521" t="str">
            <v>Jawa Barat</v>
          </cell>
          <cell r="D2521" t="str">
            <v>Jawa</v>
          </cell>
        </row>
        <row r="2522">
          <cell r="B2522" t="str">
            <v>PT PERTAMINA EP</v>
          </cell>
          <cell r="C2522" t="str">
            <v>Jawa Barat</v>
          </cell>
          <cell r="D2522" t="str">
            <v>Jawa</v>
          </cell>
        </row>
        <row r="2523">
          <cell r="B2523" t="str">
            <v>PT PERTAMINA EP</v>
          </cell>
          <cell r="C2523" t="str">
            <v>No Data</v>
          </cell>
        </row>
        <row r="2524">
          <cell r="B2524" t="str">
            <v>PT PERTAMINA EP</v>
          </cell>
          <cell r="C2524" t="str">
            <v>No Data</v>
          </cell>
        </row>
        <row r="2525">
          <cell r="B2525" t="str">
            <v>PT PERTAMINA EP</v>
          </cell>
          <cell r="C2525" t="str">
            <v>No Data</v>
          </cell>
        </row>
        <row r="2526">
          <cell r="B2526" t="str">
            <v>PT PERTAMINA EP</v>
          </cell>
          <cell r="C2526" t="str">
            <v>Papua Barat</v>
          </cell>
          <cell r="D2526" t="str">
            <v>Timur</v>
          </cell>
        </row>
        <row r="2527">
          <cell r="B2527" t="str">
            <v>PT PERTAMINA EP</v>
          </cell>
          <cell r="C2527" t="str">
            <v>Papua Barat</v>
          </cell>
          <cell r="D2527" t="str">
            <v>Timur</v>
          </cell>
        </row>
        <row r="2528">
          <cell r="B2528" t="str">
            <v>PT PERTAMINA EP</v>
          </cell>
          <cell r="C2528" t="str">
            <v>Papua Barat</v>
          </cell>
          <cell r="D2528" t="str">
            <v>Timur</v>
          </cell>
        </row>
        <row r="2529">
          <cell r="B2529" t="str">
            <v>PT PERTAMINA EP</v>
          </cell>
          <cell r="C2529" t="str">
            <v>Papua Barat</v>
          </cell>
          <cell r="D2529" t="str">
            <v>Timur</v>
          </cell>
        </row>
        <row r="2530">
          <cell r="B2530" t="str">
            <v>PT PERTAMINA EP</v>
          </cell>
          <cell r="C2530" t="str">
            <v>Papua Barat</v>
          </cell>
          <cell r="D2530" t="str">
            <v>Timur</v>
          </cell>
        </row>
        <row r="2531">
          <cell r="B2531" t="str">
            <v>PT PERTAMINA EP</v>
          </cell>
          <cell r="C2531" t="str">
            <v>Papua Barat</v>
          </cell>
          <cell r="D2531" t="str">
            <v>Timur</v>
          </cell>
        </row>
        <row r="2532">
          <cell r="B2532" t="str">
            <v>PT PERTAMINA EP</v>
          </cell>
          <cell r="C2532" t="str">
            <v>Papua Barat</v>
          </cell>
          <cell r="D2532" t="str">
            <v>Timur</v>
          </cell>
        </row>
        <row r="2533">
          <cell r="B2533" t="str">
            <v>PT PERTAMINA EP</v>
          </cell>
          <cell r="C2533" t="str">
            <v>Papua Barat</v>
          </cell>
          <cell r="D2533" t="str">
            <v>Timur</v>
          </cell>
        </row>
        <row r="2534">
          <cell r="B2534" t="str">
            <v>PT PERTAMINA EP</v>
          </cell>
          <cell r="C2534" t="str">
            <v>Papua Barat</v>
          </cell>
          <cell r="D2534" t="str">
            <v>Timur</v>
          </cell>
        </row>
        <row r="2535">
          <cell r="B2535" t="str">
            <v>PT PERTAMINA EP</v>
          </cell>
          <cell r="C2535" t="str">
            <v>Papua Barat</v>
          </cell>
          <cell r="D2535" t="str">
            <v>Timur</v>
          </cell>
        </row>
        <row r="2536">
          <cell r="B2536" t="str">
            <v>PT PERTAMINA EP</v>
          </cell>
          <cell r="C2536" t="str">
            <v>Papua Barat</v>
          </cell>
          <cell r="D2536" t="str">
            <v>Timur</v>
          </cell>
        </row>
        <row r="2537">
          <cell r="B2537" t="str">
            <v>PT PERTAMINA EP</v>
          </cell>
          <cell r="C2537" t="str">
            <v>Papua Barat</v>
          </cell>
          <cell r="D2537" t="str">
            <v>Timur</v>
          </cell>
        </row>
        <row r="2538">
          <cell r="B2538" t="str">
            <v>PT PERTAMINA EP</v>
          </cell>
          <cell r="C2538" t="str">
            <v>Kalimantan Timur</v>
          </cell>
          <cell r="D2538" t="str">
            <v>Kalimantan</v>
          </cell>
        </row>
        <row r="2539">
          <cell r="B2539" t="str">
            <v>PT PERTAMINA EP</v>
          </cell>
          <cell r="C2539" t="str">
            <v>Kalimantan Timur</v>
          </cell>
          <cell r="D2539" t="str">
            <v>Kalimantan</v>
          </cell>
        </row>
        <row r="2540">
          <cell r="B2540" t="str">
            <v>PT PERTAMINA EP</v>
          </cell>
          <cell r="C2540" t="str">
            <v>Kalimantan Timur</v>
          </cell>
          <cell r="D2540" t="str">
            <v>Kalimantan</v>
          </cell>
        </row>
        <row r="2541">
          <cell r="B2541" t="str">
            <v>PT PERTAMINA HULU ROKAN</v>
          </cell>
          <cell r="C2541" t="str">
            <v>Riau</v>
          </cell>
          <cell r="D2541" t="str">
            <v>Sumatera</v>
          </cell>
        </row>
        <row r="2542">
          <cell r="B2542" t="str">
            <v>PT PERTAMINA HULU ROKAN</v>
          </cell>
          <cell r="C2542" t="str">
            <v>Riau</v>
          </cell>
          <cell r="D2542" t="str">
            <v>Sumatera</v>
          </cell>
        </row>
        <row r="2543">
          <cell r="B2543" t="str">
            <v>PT PERTAMINA EP</v>
          </cell>
          <cell r="C2543" t="str">
            <v>Jawa Barat</v>
          </cell>
          <cell r="D2543" t="str">
            <v>Jawa</v>
          </cell>
        </row>
        <row r="2544">
          <cell r="B2544" t="str">
            <v>PT PERTAMINA EP</v>
          </cell>
          <cell r="C2544" t="str">
            <v>Jawa Barat</v>
          </cell>
          <cell r="D2544" t="str">
            <v>Jawa</v>
          </cell>
        </row>
        <row r="2545">
          <cell r="B2545" t="str">
            <v>PT PERTAMINA EP</v>
          </cell>
          <cell r="C2545" t="str">
            <v>Jawa Barat</v>
          </cell>
          <cell r="D2545" t="str">
            <v>Jawa</v>
          </cell>
        </row>
        <row r="2546">
          <cell r="B2546" t="str">
            <v>PT PERTAMINA EP</v>
          </cell>
          <cell r="C2546" t="str">
            <v>Jawa Barat</v>
          </cell>
          <cell r="D2546" t="str">
            <v>Jawa</v>
          </cell>
        </row>
        <row r="2547">
          <cell r="B2547" t="str">
            <v>PT PERTAMINA EP</v>
          </cell>
          <cell r="C2547" t="str">
            <v>Jawa Barat</v>
          </cell>
          <cell r="D2547" t="str">
            <v>Jawa</v>
          </cell>
        </row>
        <row r="2548">
          <cell r="B2548" t="str">
            <v>PT PERTAMINA EP</v>
          </cell>
          <cell r="C2548" t="str">
            <v>Jawa Barat</v>
          </cell>
          <cell r="D2548" t="str">
            <v>Jawa</v>
          </cell>
        </row>
        <row r="2549">
          <cell r="B2549" t="str">
            <v>PT PERTAMINA EP</v>
          </cell>
          <cell r="C2549" t="str">
            <v>Jawa Barat</v>
          </cell>
          <cell r="D2549" t="str">
            <v>Jawa</v>
          </cell>
        </row>
        <row r="2550">
          <cell r="B2550" t="str">
            <v>PT PERTAMINA EP</v>
          </cell>
          <cell r="C2550" t="str">
            <v>Jawa Barat</v>
          </cell>
          <cell r="D2550" t="str">
            <v>Jawa</v>
          </cell>
        </row>
        <row r="2551">
          <cell r="B2551" t="str">
            <v>PT PERTAMINA EP</v>
          </cell>
          <cell r="C2551" t="str">
            <v>Jawa Barat</v>
          </cell>
          <cell r="D2551" t="str">
            <v>Jawa</v>
          </cell>
        </row>
        <row r="2552">
          <cell r="B2552" t="str">
            <v>PT PERTAMINA HULU ROKAN</v>
          </cell>
          <cell r="C2552" t="str">
            <v>Riau</v>
          </cell>
          <cell r="D2552" t="str">
            <v>Sumatera</v>
          </cell>
        </row>
        <row r="2553">
          <cell r="B2553" t="str">
            <v>LAPINDO BRANTAS INC.</v>
          </cell>
          <cell r="C2553" t="str">
            <v>Jawa Timur</v>
          </cell>
          <cell r="D2553" t="str">
            <v>Jawa</v>
          </cell>
        </row>
        <row r="2554">
          <cell r="B2554" t="str">
            <v>LAPINDO BRANTAS INC.</v>
          </cell>
          <cell r="C2554" t="str">
            <v>Jawa Timur</v>
          </cell>
          <cell r="D2554" t="str">
            <v>Jawa</v>
          </cell>
        </row>
        <row r="2555">
          <cell r="B2555" t="str">
            <v>PETROCHINA INTERNATIONAL JABUNG LTD.</v>
          </cell>
          <cell r="C2555" t="str">
            <v>Jambi</v>
          </cell>
          <cell r="D2555" t="str">
            <v>Sumatera</v>
          </cell>
        </row>
        <row r="2556">
          <cell r="B2556" t="str">
            <v>PETROCHINA INTERNATIONAL JABUNG LTD.</v>
          </cell>
          <cell r="C2556" t="str">
            <v>Jambi</v>
          </cell>
          <cell r="D2556" t="str">
            <v>Sumatera</v>
          </cell>
        </row>
        <row r="2557">
          <cell r="B2557" t="str">
            <v>PETROCHINA INTERNATIONAL JABUNG LTD.</v>
          </cell>
          <cell r="C2557" t="str">
            <v>Jambi</v>
          </cell>
          <cell r="D2557" t="str">
            <v>Sumatera</v>
          </cell>
        </row>
        <row r="2558">
          <cell r="B2558" t="str">
            <v>LAPINDO BRANTAS INC.</v>
          </cell>
          <cell r="C2558" t="str">
            <v>Jawa Timur</v>
          </cell>
          <cell r="D2558" t="str">
            <v>Jawa</v>
          </cell>
        </row>
        <row r="2559">
          <cell r="B2559" t="str">
            <v>LAPINDO BRANTAS INC.</v>
          </cell>
          <cell r="C2559" t="str">
            <v>Jawa Timur</v>
          </cell>
          <cell r="D2559" t="str">
            <v>Jawa</v>
          </cell>
        </row>
        <row r="2560">
          <cell r="B2560" t="str">
            <v>LAPINDO BRANTAS INC.</v>
          </cell>
          <cell r="C2560" t="str">
            <v>Jawa Timur</v>
          </cell>
          <cell r="D2560" t="str">
            <v>Jawa</v>
          </cell>
        </row>
        <row r="2561">
          <cell r="B2561" t="str">
            <v>LAPINDO BRANTAS INC.</v>
          </cell>
          <cell r="C2561" t="str">
            <v>Jawa Timur</v>
          </cell>
          <cell r="D2561" t="str">
            <v>Jawa</v>
          </cell>
        </row>
        <row r="2562">
          <cell r="B2562" t="str">
            <v>LAPINDO BRANTAS INC.</v>
          </cell>
          <cell r="C2562" t="str">
            <v>Jawa Timur</v>
          </cell>
          <cell r="D2562" t="str">
            <v>Jawa</v>
          </cell>
        </row>
        <row r="2563">
          <cell r="B2563" t="str">
            <v>LAPINDO BRANTAS INC.</v>
          </cell>
          <cell r="C2563" t="str">
            <v>Jawa Timur</v>
          </cell>
          <cell r="D2563" t="str">
            <v>Jawa</v>
          </cell>
        </row>
        <row r="2564">
          <cell r="B2564" t="str">
            <v>LAPINDO BRANTAS INC.</v>
          </cell>
          <cell r="C2564" t="str">
            <v>Jawa Timur</v>
          </cell>
          <cell r="D2564" t="str">
            <v>Jawa</v>
          </cell>
        </row>
        <row r="2565">
          <cell r="B2565" t="str">
            <v>LAPINDO BRANTAS INC.</v>
          </cell>
          <cell r="C2565" t="str">
            <v>Jawa Timur</v>
          </cell>
          <cell r="D2565" t="str">
            <v>Jawa</v>
          </cell>
        </row>
        <row r="2566">
          <cell r="B2566" t="str">
            <v>LAPINDO BRANTAS INC.</v>
          </cell>
          <cell r="C2566" t="str">
            <v>Jawa Timur</v>
          </cell>
          <cell r="D2566" t="str">
            <v>Jawa</v>
          </cell>
        </row>
        <row r="2567">
          <cell r="B2567" t="str">
            <v>EMP MALACCA STRAIT S.A.</v>
          </cell>
          <cell r="C2567" t="str">
            <v>Selat Malaka</v>
          </cell>
          <cell r="D2567" t="str">
            <v>Sumatera</v>
          </cell>
        </row>
        <row r="2568">
          <cell r="B2568" t="str">
            <v>EMP MALACCA STRAIT S.A.</v>
          </cell>
          <cell r="C2568" t="str">
            <v>Selat Malaka</v>
          </cell>
          <cell r="D2568" t="str">
            <v>Sumatera</v>
          </cell>
        </row>
        <row r="2569">
          <cell r="B2569" t="str">
            <v>EMP MALACCA STRAIT S.A.</v>
          </cell>
          <cell r="C2569" t="str">
            <v>Selat Malaka</v>
          </cell>
          <cell r="D2569" t="str">
            <v>Sumatera</v>
          </cell>
        </row>
        <row r="2570">
          <cell r="B2570" t="str">
            <v>PT PERTAMINA EP</v>
          </cell>
          <cell r="C2570" t="str">
            <v>Jawa Tengah</v>
          </cell>
          <cell r="D2570" t="str">
            <v>Jawa</v>
          </cell>
        </row>
        <row r="2571">
          <cell r="B2571" t="str">
            <v>PT PERTAMINA EP</v>
          </cell>
          <cell r="C2571" t="str">
            <v>Jawa Tengah</v>
          </cell>
          <cell r="D2571" t="str">
            <v>Jawa</v>
          </cell>
        </row>
        <row r="2572">
          <cell r="B2572" t="str">
            <v>PT PERTAMINA EP</v>
          </cell>
          <cell r="C2572" t="str">
            <v>Jawa Tengah</v>
          </cell>
          <cell r="D2572" t="str">
            <v>Jawa</v>
          </cell>
        </row>
        <row r="2573">
          <cell r="B2573" t="str">
            <v>PT PERTAMINA EP</v>
          </cell>
          <cell r="C2573" t="str">
            <v>No Data</v>
          </cell>
        </row>
        <row r="2574">
          <cell r="B2574" t="str">
            <v>PT PERTAMINA EP</v>
          </cell>
          <cell r="C2574" t="str">
            <v>No Data</v>
          </cell>
        </row>
        <row r="2575">
          <cell r="B2575" t="str">
            <v>PT PERTAMINA EP</v>
          </cell>
          <cell r="C2575" t="str">
            <v>No Data</v>
          </cell>
        </row>
        <row r="2576">
          <cell r="B2576" t="str">
            <v>PT PERTAMINA EP</v>
          </cell>
          <cell r="C2576" t="str">
            <v>Sumatera Selatan</v>
          </cell>
          <cell r="D2576" t="str">
            <v>Sumatera</v>
          </cell>
        </row>
        <row r="2577">
          <cell r="B2577" t="str">
            <v>PT PERTAMINA EP</v>
          </cell>
          <cell r="C2577" t="str">
            <v>Sumatera Selatan</v>
          </cell>
          <cell r="D2577" t="str">
            <v>Sumatera</v>
          </cell>
        </row>
        <row r="2578">
          <cell r="B2578" t="str">
            <v>PT PERTAMINA EP</v>
          </cell>
          <cell r="C2578" t="str">
            <v>Sumatera Selatan</v>
          </cell>
          <cell r="D2578" t="str">
            <v>Sumatera</v>
          </cell>
        </row>
        <row r="2579">
          <cell r="B2579" t="str">
            <v>LAPINDO BRANTAS INC.</v>
          </cell>
          <cell r="C2579" t="str">
            <v>Jawa Timur</v>
          </cell>
          <cell r="D2579" t="str">
            <v>Jawa</v>
          </cell>
        </row>
        <row r="2580">
          <cell r="B2580" t="str">
            <v>PT PERTAMINA EP</v>
          </cell>
          <cell r="C2580" t="str">
            <v>Sumatera Selatan</v>
          </cell>
          <cell r="D2580" t="str">
            <v>Sumatera</v>
          </cell>
        </row>
        <row r="2581">
          <cell r="B2581" t="str">
            <v>PT PERTAMINA EP</v>
          </cell>
          <cell r="C2581" t="str">
            <v>Kalimantan Selatan</v>
          </cell>
          <cell r="D2581" t="str">
            <v>Kalimantan</v>
          </cell>
        </row>
        <row r="2582">
          <cell r="B2582" t="str">
            <v>PT PERTAMINA EP</v>
          </cell>
          <cell r="C2582" t="str">
            <v>Sumatera Utara</v>
          </cell>
          <cell r="D2582" t="str">
            <v>Sumatera</v>
          </cell>
        </row>
        <row r="2583">
          <cell r="B2583" t="str">
            <v>PT PERTAMINA EP</v>
          </cell>
          <cell r="C2583" t="str">
            <v>Sumatera Utara</v>
          </cell>
          <cell r="D2583" t="str">
            <v>Sumatera</v>
          </cell>
        </row>
        <row r="2584">
          <cell r="B2584" t="str">
            <v>PT PERTAMINA EP</v>
          </cell>
          <cell r="C2584" t="str">
            <v>Sumatera Utara</v>
          </cell>
          <cell r="D2584" t="str">
            <v>Sumatera</v>
          </cell>
        </row>
        <row r="2585">
          <cell r="B2585" t="str">
            <v>PT PERTAMINA EP</v>
          </cell>
          <cell r="C2585" t="str">
            <v>No Data</v>
          </cell>
        </row>
        <row r="2586">
          <cell r="B2586" t="str">
            <v>PT PERTAMINA EP</v>
          </cell>
          <cell r="C2586" t="str">
            <v>No Data</v>
          </cell>
        </row>
        <row r="2587">
          <cell r="B2587" t="str">
            <v>PT PERTAMINA EP</v>
          </cell>
          <cell r="C2587" t="str">
            <v>No Data</v>
          </cell>
        </row>
        <row r="2588">
          <cell r="B2588" t="str">
            <v>PT PERTAMINA EP</v>
          </cell>
          <cell r="C2588" t="str">
            <v>No Data</v>
          </cell>
        </row>
        <row r="2589">
          <cell r="B2589" t="str">
            <v>PT PERTAMINA EP</v>
          </cell>
          <cell r="C2589" t="str">
            <v>No Data</v>
          </cell>
        </row>
        <row r="2590">
          <cell r="B2590" t="str">
            <v>PT PERTAMINA EP</v>
          </cell>
          <cell r="C2590" t="str">
            <v>No Data</v>
          </cell>
        </row>
        <row r="2591">
          <cell r="B2591" t="str">
            <v>PT PERTAMINA EP</v>
          </cell>
          <cell r="C2591" t="str">
            <v>Sumatera Selatan</v>
          </cell>
          <cell r="D2591" t="str">
            <v>Sumatera</v>
          </cell>
        </row>
        <row r="2592">
          <cell r="B2592" t="str">
            <v>PT PERTAMINA EP</v>
          </cell>
          <cell r="C2592" t="str">
            <v>Sumatera Selatan</v>
          </cell>
          <cell r="D2592" t="str">
            <v>Sumatera</v>
          </cell>
        </row>
        <row r="2593">
          <cell r="B2593" t="str">
            <v>PT PERTAMINA EP</v>
          </cell>
          <cell r="C2593" t="str">
            <v>Sumatera Selatan</v>
          </cell>
          <cell r="D2593" t="str">
            <v>Sumatera</v>
          </cell>
        </row>
        <row r="2594">
          <cell r="B2594" t="str">
            <v>PT PERTAMINA EP</v>
          </cell>
          <cell r="C2594" t="str">
            <v>Laut Natuna Utara</v>
          </cell>
          <cell r="D2594" t="str">
            <v>Sumatera</v>
          </cell>
        </row>
        <row r="2595">
          <cell r="B2595" t="str">
            <v>PT PERTAMINA EP</v>
          </cell>
          <cell r="C2595" t="str">
            <v>Laut Natuna Utara</v>
          </cell>
          <cell r="D2595" t="str">
            <v>Sumatera</v>
          </cell>
        </row>
        <row r="2596">
          <cell r="B2596" t="str">
            <v>PT PERTAMINA EP</v>
          </cell>
          <cell r="C2596" t="str">
            <v>Laut Natuna Utara</v>
          </cell>
          <cell r="D2596" t="str">
            <v>Sumatera</v>
          </cell>
        </row>
        <row r="2597">
          <cell r="B2597" t="str">
            <v>PT PERTAMINA EP</v>
          </cell>
          <cell r="C2597" t="str">
            <v>No Data</v>
          </cell>
        </row>
        <row r="2598">
          <cell r="B2598" t="str">
            <v>PT PERTAMINA EP</v>
          </cell>
          <cell r="C2598" t="str">
            <v>No Data</v>
          </cell>
        </row>
        <row r="2599">
          <cell r="B2599" t="str">
            <v>PT PERTAMINA EP</v>
          </cell>
          <cell r="C2599" t="str">
            <v>Kalimantan Selatan</v>
          </cell>
          <cell r="D2599" t="str">
            <v>Kalimantan</v>
          </cell>
        </row>
        <row r="2600">
          <cell r="B2600" t="str">
            <v>PT PERTAMINA EP</v>
          </cell>
          <cell r="C2600" t="str">
            <v>Kalimantan Selatan</v>
          </cell>
          <cell r="D2600" t="str">
            <v>Kalimantan</v>
          </cell>
        </row>
        <row r="2601">
          <cell r="B2601" t="str">
            <v>PT PERTAMINA EP</v>
          </cell>
          <cell r="C2601" t="str">
            <v>Jawa Timur</v>
          </cell>
          <cell r="D2601" t="str">
            <v>Jawa</v>
          </cell>
        </row>
        <row r="2602">
          <cell r="B2602" t="str">
            <v>PT PERTAMINA EP</v>
          </cell>
          <cell r="C2602" t="str">
            <v>No Data</v>
          </cell>
        </row>
        <row r="2603">
          <cell r="B2603" t="str">
            <v>PT PERTAMINA EP</v>
          </cell>
          <cell r="C2603" t="str">
            <v>No Data</v>
          </cell>
        </row>
        <row r="2604">
          <cell r="B2604" t="str">
            <v>PT PERTAMINA EP</v>
          </cell>
          <cell r="C2604" t="str">
            <v>No Data</v>
          </cell>
        </row>
        <row r="2605">
          <cell r="B2605" t="str">
            <v>PT PERTAMINA EP</v>
          </cell>
          <cell r="C2605" t="str">
            <v>No Data</v>
          </cell>
        </row>
        <row r="2606">
          <cell r="B2606" t="str">
            <v>PT PERTAMINA EP</v>
          </cell>
          <cell r="C2606" t="str">
            <v>No Data</v>
          </cell>
        </row>
        <row r="2607">
          <cell r="B2607" t="str">
            <v>PT PERTAMINA EP</v>
          </cell>
          <cell r="C2607" t="str">
            <v>No Data</v>
          </cell>
        </row>
        <row r="2608">
          <cell r="B2608" t="str">
            <v>PT PERTAMINA EP</v>
          </cell>
          <cell r="C2608" t="str">
            <v>Jawa Timur</v>
          </cell>
          <cell r="D2608" t="str">
            <v>Jawa</v>
          </cell>
        </row>
        <row r="2609">
          <cell r="B2609" t="str">
            <v>PT PERTAMINA EP</v>
          </cell>
          <cell r="C2609" t="str">
            <v>Jawa Timur</v>
          </cell>
          <cell r="D2609" t="str">
            <v>Jawa</v>
          </cell>
        </row>
        <row r="2610">
          <cell r="B2610" t="str">
            <v>PT PERTAMINA EP</v>
          </cell>
          <cell r="C2610" t="str">
            <v>Sumatera Selatan</v>
          </cell>
          <cell r="D2610" t="str">
            <v>Sumatera</v>
          </cell>
        </row>
        <row r="2611">
          <cell r="B2611" t="str">
            <v>PT PERTAMINA EP</v>
          </cell>
          <cell r="C2611" t="str">
            <v>No Data</v>
          </cell>
        </row>
        <row r="2612">
          <cell r="B2612" t="str">
            <v>PT PERTAMINA EP</v>
          </cell>
          <cell r="C2612" t="str">
            <v>No Data</v>
          </cell>
        </row>
        <row r="2613">
          <cell r="B2613" t="str">
            <v>PT PERTAMINA EP</v>
          </cell>
          <cell r="C2613" t="str">
            <v>No Data</v>
          </cell>
        </row>
        <row r="2614">
          <cell r="B2614" t="str">
            <v>PT PERTAMINA EP</v>
          </cell>
          <cell r="C2614" t="str">
            <v>Sumatera Selatan</v>
          </cell>
          <cell r="D2614" t="str">
            <v>Sumatera</v>
          </cell>
        </row>
        <row r="2615">
          <cell r="B2615" t="str">
            <v>PT PERTAMINA EP</v>
          </cell>
          <cell r="C2615" t="str">
            <v>Sumatera Selatan</v>
          </cell>
          <cell r="D2615" t="str">
            <v>Sumatera</v>
          </cell>
        </row>
        <row r="2616">
          <cell r="B2616" t="str">
            <v>PT PERTAMINA EP</v>
          </cell>
          <cell r="C2616" t="str">
            <v>Jambi</v>
          </cell>
          <cell r="D2616" t="str">
            <v>Sumatera</v>
          </cell>
        </row>
        <row r="2617">
          <cell r="B2617" t="str">
            <v>PT PERTAMINA EP</v>
          </cell>
          <cell r="C2617" t="str">
            <v>Jambi</v>
          </cell>
          <cell r="D2617" t="str">
            <v>Sumatera</v>
          </cell>
        </row>
        <row r="2618">
          <cell r="B2618" t="str">
            <v>PT PERTAMINA EP</v>
          </cell>
          <cell r="C2618" t="str">
            <v>Jambi</v>
          </cell>
          <cell r="D2618" t="str">
            <v>Sumatera</v>
          </cell>
        </row>
        <row r="2619">
          <cell r="B2619" t="str">
            <v>PT PERTAMINA EP</v>
          </cell>
          <cell r="C2619" t="str">
            <v>Jambi</v>
          </cell>
          <cell r="D2619" t="str">
            <v>Sumatera</v>
          </cell>
        </row>
        <row r="2620">
          <cell r="B2620" t="str">
            <v>PT PERTAMINA EP</v>
          </cell>
          <cell r="C2620" t="str">
            <v>Jambi</v>
          </cell>
          <cell r="D2620" t="str">
            <v>Sumatera</v>
          </cell>
        </row>
        <row r="2621">
          <cell r="B2621" t="str">
            <v>PT PERTAMINA EP</v>
          </cell>
          <cell r="C2621" t="str">
            <v>Jambi</v>
          </cell>
          <cell r="D2621" t="str">
            <v>Sumatera</v>
          </cell>
        </row>
        <row r="2622">
          <cell r="B2622" t="str">
            <v>PT PERTAMINA EP</v>
          </cell>
          <cell r="C2622" t="str">
            <v>Jambi</v>
          </cell>
          <cell r="D2622" t="str">
            <v>Sumatera</v>
          </cell>
        </row>
        <row r="2623">
          <cell r="B2623" t="str">
            <v>PT PERTAMINA EP</v>
          </cell>
          <cell r="C2623" t="str">
            <v>Jambi</v>
          </cell>
          <cell r="D2623" t="str">
            <v>Sumatera</v>
          </cell>
        </row>
        <row r="2624">
          <cell r="B2624" t="str">
            <v>PT PERTAMINA EP</v>
          </cell>
          <cell r="C2624" t="str">
            <v>Jambi</v>
          </cell>
          <cell r="D2624" t="str">
            <v>Sumatera</v>
          </cell>
        </row>
        <row r="2625">
          <cell r="B2625" t="str">
            <v>PT PERTAMINA EP</v>
          </cell>
          <cell r="C2625" t="str">
            <v>Jambi</v>
          </cell>
          <cell r="D2625" t="str">
            <v>Sumatera</v>
          </cell>
        </row>
        <row r="2626">
          <cell r="B2626" t="str">
            <v>PT PERTAMINA EP</v>
          </cell>
          <cell r="C2626" t="str">
            <v>Sumatera Selatan</v>
          </cell>
          <cell r="D2626" t="str">
            <v>Sumatera</v>
          </cell>
        </row>
        <row r="2627">
          <cell r="B2627" t="str">
            <v>PT PERTAMINA EP</v>
          </cell>
          <cell r="C2627" t="str">
            <v>Sumatera Selatan</v>
          </cell>
          <cell r="D2627" t="str">
            <v>Sumatera</v>
          </cell>
        </row>
        <row r="2628">
          <cell r="B2628" t="str">
            <v>PT PERTAMINA EP</v>
          </cell>
          <cell r="C2628" t="str">
            <v>Sumatera Selatan</v>
          </cell>
          <cell r="D2628" t="str">
            <v>Sumatera</v>
          </cell>
        </row>
        <row r="2629">
          <cell r="B2629" t="str">
            <v>PT PERTAMINA EP</v>
          </cell>
          <cell r="C2629" t="str">
            <v>Sumatera Selatan</v>
          </cell>
          <cell r="D2629" t="str">
            <v>Sumatera</v>
          </cell>
        </row>
        <row r="2630">
          <cell r="B2630" t="str">
            <v>PT PERTAMINA EP</v>
          </cell>
          <cell r="C2630" t="str">
            <v>Sumatera Selatan</v>
          </cell>
          <cell r="D2630" t="str">
            <v>Sumatera</v>
          </cell>
        </row>
        <row r="2631">
          <cell r="B2631" t="str">
            <v>PT PERTAMINA EP</v>
          </cell>
          <cell r="C2631" t="str">
            <v>Sumatera Selatan</v>
          </cell>
          <cell r="D2631" t="str">
            <v>Sumatera</v>
          </cell>
        </row>
        <row r="2632">
          <cell r="B2632" t="str">
            <v>PT PERTAMINA EP</v>
          </cell>
          <cell r="C2632" t="str">
            <v>Jawa Timur</v>
          </cell>
          <cell r="D2632" t="str">
            <v>Jawa</v>
          </cell>
        </row>
        <row r="2633">
          <cell r="B2633" t="str">
            <v>PT PERTAMINA EP</v>
          </cell>
          <cell r="C2633" t="str">
            <v>Jawa Timur</v>
          </cell>
          <cell r="D2633" t="str">
            <v>Jawa</v>
          </cell>
        </row>
        <row r="2634">
          <cell r="B2634" t="str">
            <v>PT PERTAMINA EP</v>
          </cell>
          <cell r="C2634" t="str">
            <v>Jawa Timur</v>
          </cell>
          <cell r="D2634" t="str">
            <v>Jawa</v>
          </cell>
        </row>
        <row r="2635">
          <cell r="B2635" t="str">
            <v>PT PERTAMINA EP</v>
          </cell>
          <cell r="C2635" t="str">
            <v>Sumatera Utara</v>
          </cell>
          <cell r="D2635" t="str">
            <v>Sumatera</v>
          </cell>
        </row>
        <row r="2636">
          <cell r="B2636" t="str">
            <v>PT PERTAMINA EP</v>
          </cell>
          <cell r="C2636" t="str">
            <v>Sumatera Utara</v>
          </cell>
          <cell r="D2636" t="str">
            <v>Sumatera</v>
          </cell>
        </row>
        <row r="2637">
          <cell r="B2637" t="str">
            <v>PT PERTAMINA EP</v>
          </cell>
          <cell r="C2637" t="str">
            <v>Sumatera Utara</v>
          </cell>
          <cell r="D2637" t="str">
            <v>Sumatera</v>
          </cell>
        </row>
        <row r="2638">
          <cell r="B2638" t="str">
            <v>PT PERTAMINA EP</v>
          </cell>
          <cell r="C2638" t="str">
            <v>No Data</v>
          </cell>
        </row>
        <row r="2639">
          <cell r="B2639" t="str">
            <v>PT PERTAMINA EP</v>
          </cell>
          <cell r="C2639" t="str">
            <v>No Data</v>
          </cell>
        </row>
        <row r="2640">
          <cell r="B2640" t="str">
            <v>PT PERTAMINA EP</v>
          </cell>
          <cell r="C2640" t="str">
            <v>No Data</v>
          </cell>
        </row>
        <row r="2641">
          <cell r="B2641" t="str">
            <v>PT PERTAMINA EP</v>
          </cell>
          <cell r="C2641" t="str">
            <v>Jambi</v>
          </cell>
          <cell r="D2641" t="str">
            <v>Sumatera</v>
          </cell>
        </row>
        <row r="2642">
          <cell r="B2642" t="str">
            <v>PT PERTAMINA EP</v>
          </cell>
          <cell r="C2642" t="str">
            <v>Jambi</v>
          </cell>
          <cell r="D2642" t="str">
            <v>Sumatera</v>
          </cell>
        </row>
        <row r="2643">
          <cell r="B2643" t="str">
            <v>PT PERTAMINA EP</v>
          </cell>
          <cell r="C2643" t="str">
            <v>No Data</v>
          </cell>
        </row>
        <row r="2644">
          <cell r="B2644" t="str">
            <v>PT PERTAMINA EP</v>
          </cell>
          <cell r="C2644" t="str">
            <v>Jambi</v>
          </cell>
          <cell r="D2644" t="str">
            <v>Sumatera</v>
          </cell>
        </row>
        <row r="2645">
          <cell r="B2645" t="str">
            <v>PT PERTAMINA EP</v>
          </cell>
          <cell r="C2645" t="str">
            <v>Jambi</v>
          </cell>
          <cell r="D2645" t="str">
            <v>Sumatera</v>
          </cell>
        </row>
        <row r="2646">
          <cell r="B2646" t="str">
            <v>PT PERTAMINA EP</v>
          </cell>
          <cell r="C2646" t="str">
            <v>Jambi</v>
          </cell>
          <cell r="D2646" t="str">
            <v>Sumatera</v>
          </cell>
        </row>
        <row r="2647">
          <cell r="B2647" t="str">
            <v>PT PERTAMINA EP</v>
          </cell>
          <cell r="C2647" t="str">
            <v>No Data</v>
          </cell>
        </row>
        <row r="2648">
          <cell r="B2648" t="str">
            <v>PT PERTAMINA EP</v>
          </cell>
          <cell r="C2648" t="str">
            <v>No Data</v>
          </cell>
        </row>
        <row r="2649">
          <cell r="B2649" t="str">
            <v>PT PERTAMINA EP</v>
          </cell>
          <cell r="C2649" t="str">
            <v>No Data</v>
          </cell>
        </row>
        <row r="2650">
          <cell r="B2650" t="str">
            <v>PT PERTAMINA EP</v>
          </cell>
          <cell r="C2650" t="str">
            <v>Papua Barat</v>
          </cell>
          <cell r="D2650" t="str">
            <v>Timur</v>
          </cell>
        </row>
        <row r="2651">
          <cell r="B2651" t="str">
            <v>PT PERTAMINA EP</v>
          </cell>
          <cell r="C2651" t="str">
            <v>Papua Barat</v>
          </cell>
          <cell r="D2651" t="str">
            <v>Timur</v>
          </cell>
        </row>
        <row r="2652">
          <cell r="B2652" t="str">
            <v>PT PERTAMINA EP</v>
          </cell>
          <cell r="C2652" t="str">
            <v>Papua Barat</v>
          </cell>
          <cell r="D2652" t="str">
            <v>Timur</v>
          </cell>
        </row>
        <row r="2653">
          <cell r="B2653" t="str">
            <v>PT PERTAMINA EP</v>
          </cell>
          <cell r="C2653" t="str">
            <v>No Data</v>
          </cell>
        </row>
        <row r="2654">
          <cell r="B2654" t="str">
            <v>PT PERTAMINA EP</v>
          </cell>
          <cell r="C2654" t="str">
            <v>No Data</v>
          </cell>
        </row>
        <row r="2655">
          <cell r="B2655" t="str">
            <v>PT PERTAMINA EP</v>
          </cell>
          <cell r="C2655" t="str">
            <v>No Data</v>
          </cell>
        </row>
        <row r="2656">
          <cell r="B2656" t="str">
            <v>PT PERTAMINA EP</v>
          </cell>
          <cell r="C2656" t="str">
            <v>No Data</v>
          </cell>
        </row>
        <row r="2657">
          <cell r="B2657" t="str">
            <v>PT PERTAMINA EP</v>
          </cell>
          <cell r="C2657" t="str">
            <v>No Data</v>
          </cell>
        </row>
        <row r="2658">
          <cell r="B2658" t="str">
            <v>PT PERTAMINA EP</v>
          </cell>
          <cell r="C2658" t="str">
            <v>Papua Barat</v>
          </cell>
          <cell r="D2658" t="str">
            <v>Timur</v>
          </cell>
        </row>
        <row r="2659">
          <cell r="B2659" t="str">
            <v>PT PERTAMINA EP</v>
          </cell>
          <cell r="C2659" t="str">
            <v>Papua Barat</v>
          </cell>
          <cell r="D2659" t="str">
            <v>Timur</v>
          </cell>
        </row>
        <row r="2660">
          <cell r="B2660" t="str">
            <v>PT PERTAMINA EP</v>
          </cell>
          <cell r="C2660" t="str">
            <v>Papua Barat</v>
          </cell>
          <cell r="D2660" t="str">
            <v>Timur</v>
          </cell>
        </row>
        <row r="2661">
          <cell r="B2661" t="str">
            <v>PT MANDIRI PANCA USAHA</v>
          </cell>
          <cell r="C2661" t="str">
            <v>Laut Natuna Utara</v>
          </cell>
          <cell r="D2661" t="str">
            <v>Sumatera</v>
          </cell>
        </row>
        <row r="2662">
          <cell r="B2662" t="str">
            <v>PT MANDIRI PANCA USAHA</v>
          </cell>
          <cell r="C2662" t="str">
            <v>Laut Natuna Utara</v>
          </cell>
          <cell r="D2662" t="str">
            <v>Sumatera</v>
          </cell>
        </row>
        <row r="2663">
          <cell r="B2663" t="str">
            <v>PT MANDIRI PANCA USAHA</v>
          </cell>
          <cell r="C2663" t="str">
            <v>Laut Natuna Utara</v>
          </cell>
          <cell r="D2663" t="str">
            <v>Sumatera</v>
          </cell>
        </row>
        <row r="2664">
          <cell r="B2664" t="str">
            <v>JOB PERTAMINA - MEDCO E&amp;P TOMORI SULAWESI</v>
          </cell>
          <cell r="C2664" t="str">
            <v>Sulawesi Tengah (offshore)</v>
          </cell>
          <cell r="D2664" t="str">
            <v>Timur</v>
          </cell>
        </row>
        <row r="2665">
          <cell r="B2665" t="str">
            <v>JOB PERTAMINA - MEDCO E&amp;P TOMORI SULAWESI</v>
          </cell>
          <cell r="C2665" t="str">
            <v>Sulawesi Tengah (offshore)</v>
          </cell>
          <cell r="D2665" t="str">
            <v>Timur</v>
          </cell>
        </row>
        <row r="2666">
          <cell r="B2666" t="str">
            <v>JOB PERTAMINA - MEDCO E&amp;P TOMORI SULAWESI</v>
          </cell>
          <cell r="C2666" t="str">
            <v>Sulawesi Tengah (offshore)</v>
          </cell>
          <cell r="D2666" t="str">
            <v>Timur</v>
          </cell>
        </row>
        <row r="2667">
          <cell r="B2667" t="str">
            <v>PT MEDCO E&amp;P INDONESIA</v>
          </cell>
          <cell r="C2667" t="str">
            <v>Sumatera Selatan</v>
          </cell>
          <cell r="D2667" t="str">
            <v>Sumatera</v>
          </cell>
        </row>
        <row r="2668">
          <cell r="B2668" t="str">
            <v>PT MEDCO E&amp;P INDONESIA</v>
          </cell>
          <cell r="C2668" t="str">
            <v>Sumatera Selatan</v>
          </cell>
          <cell r="D2668" t="str">
            <v>Sumatera</v>
          </cell>
        </row>
        <row r="2669">
          <cell r="B2669" t="str">
            <v>PT MEDCO E&amp;P INDONESIA</v>
          </cell>
          <cell r="C2669" t="str">
            <v>Sumatera Selatan</v>
          </cell>
          <cell r="D2669" t="str">
            <v>Sumatera</v>
          </cell>
        </row>
        <row r="2670">
          <cell r="B2670" t="str">
            <v>PT MEDCO E&amp;P INDONESIA</v>
          </cell>
          <cell r="C2670" t="str">
            <v>Sumatera Selatan</v>
          </cell>
          <cell r="D2670" t="str">
            <v>Sumatera</v>
          </cell>
        </row>
        <row r="2671">
          <cell r="B2671" t="str">
            <v>PT MEDCO E&amp;P INDONESIA</v>
          </cell>
          <cell r="C2671" t="str">
            <v>Sumatera Selatan</v>
          </cell>
          <cell r="D2671" t="str">
            <v>Sumatera</v>
          </cell>
        </row>
        <row r="2672">
          <cell r="B2672" t="str">
            <v>PT MEDCO E&amp;P INDONESIA</v>
          </cell>
          <cell r="C2672" t="str">
            <v>Sumatera Selatan</v>
          </cell>
          <cell r="D2672" t="str">
            <v>Sumatera</v>
          </cell>
        </row>
        <row r="2673">
          <cell r="B2673" t="str">
            <v>PT MEDCO E&amp;P INDONESIA</v>
          </cell>
          <cell r="C2673" t="str">
            <v>Sumatera Selatan</v>
          </cell>
          <cell r="D2673" t="str">
            <v>Sumatera</v>
          </cell>
        </row>
        <row r="2674">
          <cell r="B2674" t="str">
            <v>PT MEDCO E&amp;P INDONESIA</v>
          </cell>
          <cell r="C2674" t="str">
            <v>Sumatera Selatan</v>
          </cell>
          <cell r="D2674" t="str">
            <v>Sumatera</v>
          </cell>
        </row>
        <row r="2675">
          <cell r="B2675" t="str">
            <v>PT MEDCO E&amp;P INDONESIA</v>
          </cell>
          <cell r="C2675" t="str">
            <v>Sumatera Selatan</v>
          </cell>
          <cell r="D2675" t="str">
            <v>Sumatera</v>
          </cell>
        </row>
        <row r="2676">
          <cell r="B2676" t="str">
            <v>CONOCOPHILLIPS (GRISSIK) LTD.</v>
          </cell>
          <cell r="C2676" t="str">
            <v>Sumatera Selatan</v>
          </cell>
          <cell r="D2676" t="str">
            <v>Sumatera</v>
          </cell>
        </row>
        <row r="2677">
          <cell r="B2677" t="str">
            <v>CONOCOPHILLIPS (GRISSIK) LTD.</v>
          </cell>
          <cell r="C2677" t="str">
            <v>Sumatera Selatan</v>
          </cell>
          <cell r="D2677" t="str">
            <v>Sumatera</v>
          </cell>
        </row>
        <row r="2678">
          <cell r="B2678" t="str">
            <v>CONOCOPHILLIPS (GRISSIK) LTD.</v>
          </cell>
          <cell r="C2678" t="str">
            <v>Sumatera Selatan</v>
          </cell>
          <cell r="D2678" t="str">
            <v>Sumatera</v>
          </cell>
        </row>
        <row r="2679">
          <cell r="B2679" t="str">
            <v>BOB PERTAMINA - BUMI SIAK PUSAKO</v>
          </cell>
          <cell r="C2679" t="str">
            <v>Riau</v>
          </cell>
          <cell r="D2679" t="str">
            <v>Sumatera</v>
          </cell>
        </row>
        <row r="2680">
          <cell r="B2680" t="str">
            <v>BOB PERTAMINA - BUMI SIAK PUSAKO</v>
          </cell>
          <cell r="C2680" t="str">
            <v>Riau</v>
          </cell>
          <cell r="D2680" t="str">
            <v>Sumatera</v>
          </cell>
        </row>
        <row r="2681">
          <cell r="B2681" t="str">
            <v>BOB PERTAMINA - BUMI SIAK PUSAKO</v>
          </cell>
          <cell r="C2681" t="str">
            <v>Riau</v>
          </cell>
          <cell r="D2681" t="str">
            <v>Sumatera</v>
          </cell>
        </row>
        <row r="2682">
          <cell r="B2682" t="str">
            <v>PT MEDCO E&amp;P INDONESIA</v>
          </cell>
          <cell r="C2682" t="str">
            <v>Sumatera Selatan</v>
          </cell>
          <cell r="D2682" t="str">
            <v>Sumatera</v>
          </cell>
        </row>
        <row r="2683">
          <cell r="B2683" t="str">
            <v>PT MEDCO E&amp;P INDONESIA</v>
          </cell>
          <cell r="C2683" t="str">
            <v>Sumatera Selatan</v>
          </cell>
          <cell r="D2683" t="str">
            <v>Sumatera</v>
          </cell>
        </row>
        <row r="2684">
          <cell r="B2684" t="str">
            <v>PT MEDCO E&amp;P INDONESIA</v>
          </cell>
          <cell r="C2684" t="str">
            <v>Sumatera Selatan</v>
          </cell>
          <cell r="D2684" t="str">
            <v>Sumatera</v>
          </cell>
        </row>
        <row r="2685">
          <cell r="B2685" t="str">
            <v>PT PERTAMINA HULU MAHAKAM</v>
          </cell>
          <cell r="C2685" t="str">
            <v>Selat Makasar</v>
          </cell>
          <cell r="D2685" t="str">
            <v>Kalimantan</v>
          </cell>
        </row>
        <row r="2686">
          <cell r="B2686" t="str">
            <v>PT PERTAMINA HULU MAHAKAM</v>
          </cell>
          <cell r="C2686" t="str">
            <v>Selat Makasar</v>
          </cell>
          <cell r="D2686" t="str">
            <v>Kalimantan</v>
          </cell>
        </row>
        <row r="2687">
          <cell r="B2687" t="str">
            <v>PT PERTAMINA HULU MAHAKAM</v>
          </cell>
          <cell r="C2687" t="str">
            <v>Selat Makasar</v>
          </cell>
          <cell r="D2687" t="str">
            <v>Kalimantan</v>
          </cell>
        </row>
        <row r="2688">
          <cell r="B2688" t="str">
            <v>PT PERTAMINA HULU MAHAKAM</v>
          </cell>
          <cell r="C2688" t="str">
            <v>Selat Makasar</v>
          </cell>
          <cell r="D2688" t="str">
            <v>Kalimantan</v>
          </cell>
        </row>
        <row r="2689">
          <cell r="B2689" t="str">
            <v>PT PERTAMINA HULU MAHAKAM</v>
          </cell>
          <cell r="C2689" t="str">
            <v>Selat Makasar</v>
          </cell>
          <cell r="D2689" t="str">
            <v>Kalimantan</v>
          </cell>
        </row>
        <row r="2690">
          <cell r="B2690" t="str">
            <v>PT PERTAMINA HULU MAHAKAM</v>
          </cell>
          <cell r="C2690" t="str">
            <v>Selat Makasar</v>
          </cell>
          <cell r="D2690" t="str">
            <v>Kalimantan</v>
          </cell>
        </row>
        <row r="2691">
          <cell r="B2691" t="str">
            <v>PT PERTAMINA HULU MAHAKAM</v>
          </cell>
          <cell r="C2691" t="str">
            <v>Kalimantan Timur</v>
          </cell>
          <cell r="D2691" t="str">
            <v>Kalimantan</v>
          </cell>
        </row>
        <row r="2692">
          <cell r="B2692" t="str">
            <v>PT PERTAMINA HULU MAHAKAM</v>
          </cell>
          <cell r="C2692" t="str">
            <v>Kalimantan Timur</v>
          </cell>
          <cell r="D2692" t="str">
            <v>Kalimantan</v>
          </cell>
        </row>
        <row r="2693">
          <cell r="B2693" t="str">
            <v>PT PERTAMINA HULU MAHAKAM</v>
          </cell>
          <cell r="C2693" t="str">
            <v>Kalimantan Timur</v>
          </cell>
          <cell r="D2693" t="str">
            <v>Kalimantan</v>
          </cell>
        </row>
        <row r="2694">
          <cell r="B2694" t="str">
            <v>PT PERTAMINA HULU MAHAKAM</v>
          </cell>
          <cell r="C2694" t="str">
            <v>Kalimantan Timur</v>
          </cell>
          <cell r="D2694" t="str">
            <v>Kalimantan</v>
          </cell>
        </row>
        <row r="2695">
          <cell r="B2695" t="str">
            <v>PT PERTAMINA HULU MAHAKAM</v>
          </cell>
          <cell r="C2695" t="str">
            <v>Kalimantan Timur</v>
          </cell>
          <cell r="D2695" t="str">
            <v>Kalimantan</v>
          </cell>
        </row>
        <row r="2696">
          <cell r="B2696" t="str">
            <v>PT PERTAMINA HULU MAHAKAM</v>
          </cell>
          <cell r="C2696" t="str">
            <v>Kalimantan Timur</v>
          </cell>
          <cell r="D2696" t="str">
            <v>Kalimantan</v>
          </cell>
        </row>
        <row r="2697">
          <cell r="B2697" t="str">
            <v>PT PERTAMINA HULU ENERGI OSES</v>
          </cell>
          <cell r="C2697" t="str">
            <v>Laut Jawa</v>
          </cell>
          <cell r="D2697" t="str">
            <v>Jawa</v>
          </cell>
        </row>
        <row r="2698">
          <cell r="B2698" t="str">
            <v>PT PERTAMINA HULU ENERGI OSES</v>
          </cell>
          <cell r="C2698" t="str">
            <v>Laut Jawa</v>
          </cell>
          <cell r="D2698" t="str">
            <v>Jawa</v>
          </cell>
        </row>
        <row r="2699">
          <cell r="B2699" t="str">
            <v>PT PERTAMINA HULU ENERGI OSES</v>
          </cell>
          <cell r="C2699" t="str">
            <v>Laut Jawa</v>
          </cell>
          <cell r="D2699" t="str">
            <v>Jawa</v>
          </cell>
        </row>
        <row r="2700">
          <cell r="B2700" t="str">
            <v>PT PERTAMINA HULU ENERGI OSES</v>
          </cell>
          <cell r="C2700" t="str">
            <v>Laut Jawa</v>
          </cell>
          <cell r="D2700" t="str">
            <v>Jawa</v>
          </cell>
        </row>
        <row r="2701">
          <cell r="B2701" t="str">
            <v>PT PERTAMINA HULU ENERGI OSES</v>
          </cell>
          <cell r="C2701" t="str">
            <v>Laut Jawa</v>
          </cell>
          <cell r="D2701" t="str">
            <v>Jawa</v>
          </cell>
        </row>
        <row r="2702">
          <cell r="B2702" t="str">
            <v>PT PERTAMINA HULU ENERGI OSES</v>
          </cell>
          <cell r="C2702" t="str">
            <v>Laut Jawa</v>
          </cell>
          <cell r="D2702" t="str">
            <v>Jawa</v>
          </cell>
        </row>
        <row r="2703">
          <cell r="B2703" t="str">
            <v>PT PERTAMINA HULU ROKAN</v>
          </cell>
          <cell r="C2703" t="str">
            <v>Riau</v>
          </cell>
          <cell r="D2703" t="str">
            <v>Sumatera</v>
          </cell>
        </row>
        <row r="2704">
          <cell r="B2704" t="str">
            <v>PT PERTAMINA HULU ROKAN</v>
          </cell>
          <cell r="C2704" t="str">
            <v>Riau</v>
          </cell>
          <cell r="D2704" t="str">
            <v>Sumatera</v>
          </cell>
        </row>
        <row r="2705">
          <cell r="B2705" t="str">
            <v>PT PERTAMINA HULU ROKAN</v>
          </cell>
          <cell r="C2705" t="str">
            <v>Riau</v>
          </cell>
          <cell r="D2705" t="str">
            <v>Sumatera</v>
          </cell>
        </row>
        <row r="2706">
          <cell r="B2706" t="str">
            <v>PT PERTAMINA EP</v>
          </cell>
          <cell r="C2706" t="str">
            <v>Jambi</v>
          </cell>
          <cell r="D2706" t="str">
            <v>Sumatera</v>
          </cell>
        </row>
        <row r="2707">
          <cell r="B2707" t="str">
            <v>PT PERTAMINA EP</v>
          </cell>
          <cell r="C2707" t="str">
            <v>Jambi</v>
          </cell>
          <cell r="D2707" t="str">
            <v>Sumatera</v>
          </cell>
        </row>
        <row r="2708">
          <cell r="B2708" t="str">
            <v>PT PERTAMINA EP</v>
          </cell>
          <cell r="C2708" t="str">
            <v>Jambi</v>
          </cell>
          <cell r="D2708" t="str">
            <v>Sumatera</v>
          </cell>
        </row>
        <row r="2709">
          <cell r="B2709" t="str">
            <v>PHE NUNUKAN CO.</v>
          </cell>
          <cell r="C2709" t="str">
            <v>Kalimantan Utara</v>
          </cell>
          <cell r="D2709" t="str">
            <v>Kalimantan</v>
          </cell>
        </row>
        <row r="2710">
          <cell r="B2710" t="str">
            <v>PHE NUNUKAN CO.</v>
          </cell>
          <cell r="C2710" t="str">
            <v>Kalimantan Utara</v>
          </cell>
          <cell r="D2710" t="str">
            <v>Kalimantan</v>
          </cell>
        </row>
        <row r="2711">
          <cell r="B2711" t="str">
            <v>PHE NUNUKAN CO.</v>
          </cell>
          <cell r="C2711" t="str">
            <v>Kalimantan Utara</v>
          </cell>
          <cell r="D2711" t="str">
            <v>Kalimantan</v>
          </cell>
        </row>
        <row r="2712">
          <cell r="B2712" t="str">
            <v>PHE NUNUKAN CO.</v>
          </cell>
          <cell r="C2712" t="str">
            <v>Kalimantan Utara</v>
          </cell>
          <cell r="D2712" t="str">
            <v>Kalimantan</v>
          </cell>
        </row>
        <row r="2713">
          <cell r="B2713" t="str">
            <v>PHE NUNUKAN CO.</v>
          </cell>
          <cell r="C2713" t="str">
            <v>Kalimantan Utara</v>
          </cell>
          <cell r="D2713" t="str">
            <v>Kalimantan</v>
          </cell>
        </row>
        <row r="2714">
          <cell r="B2714" t="str">
            <v>PHE NUNUKAN CO.</v>
          </cell>
          <cell r="C2714" t="str">
            <v>Kalimantan Utara</v>
          </cell>
          <cell r="D2714" t="str">
            <v>Kalimantan</v>
          </cell>
        </row>
        <row r="2715">
          <cell r="B2715" t="str">
            <v>PT PERTAMINA EP</v>
          </cell>
          <cell r="C2715" t="str">
            <v>Jambi</v>
          </cell>
          <cell r="D2715" t="str">
            <v>Sumatera</v>
          </cell>
        </row>
        <row r="2716">
          <cell r="B2716" t="str">
            <v>PT PERTAMINA EP</v>
          </cell>
          <cell r="C2716" t="str">
            <v>Jambi</v>
          </cell>
          <cell r="D2716" t="str">
            <v>Sumatera</v>
          </cell>
        </row>
        <row r="2717">
          <cell r="B2717" t="str">
            <v>PT PERTAMINA EP</v>
          </cell>
          <cell r="C2717" t="str">
            <v>Jambi</v>
          </cell>
          <cell r="D2717" t="str">
            <v>Sumatera</v>
          </cell>
        </row>
        <row r="2718">
          <cell r="B2718" t="str">
            <v>PT PERTAMINA HULU ROKAN</v>
          </cell>
          <cell r="C2718" t="str">
            <v>Riau</v>
          </cell>
          <cell r="D2718" t="str">
            <v>Sumatera</v>
          </cell>
        </row>
        <row r="2719">
          <cell r="B2719" t="str">
            <v>PT PERTAMINA HULU ROKAN</v>
          </cell>
          <cell r="C2719" t="str">
            <v>Riau</v>
          </cell>
          <cell r="D2719" t="str">
            <v>Sumatera</v>
          </cell>
        </row>
        <row r="2720">
          <cell r="B2720" t="str">
            <v>PT PERTAMINA HULU ROKAN</v>
          </cell>
          <cell r="C2720" t="str">
            <v>Riau</v>
          </cell>
          <cell r="D2720" t="str">
            <v>Sumatera</v>
          </cell>
        </row>
        <row r="2721">
          <cell r="B2721" t="str">
            <v>PT PERTAMINA HULU ROKAN</v>
          </cell>
          <cell r="C2721" t="str">
            <v>Riau</v>
          </cell>
          <cell r="D2721" t="str">
            <v>Sumatera</v>
          </cell>
        </row>
        <row r="2722">
          <cell r="B2722" t="str">
            <v>PT PERTAMINA HULU ROKAN</v>
          </cell>
          <cell r="C2722" t="str">
            <v>Riau</v>
          </cell>
          <cell r="D2722" t="str">
            <v>Sumatera</v>
          </cell>
        </row>
        <row r="2723">
          <cell r="B2723" t="str">
            <v>PT PERTAMINA HULU ROKAN</v>
          </cell>
          <cell r="C2723" t="str">
            <v>Riau</v>
          </cell>
          <cell r="D2723" t="str">
            <v>Sumatera</v>
          </cell>
        </row>
        <row r="2724">
          <cell r="B2724" t="str">
            <v>PT PERTAMINA EP</v>
          </cell>
          <cell r="C2724" t="str">
            <v>No Data</v>
          </cell>
        </row>
        <row r="2725">
          <cell r="B2725" t="str">
            <v>PT PERTAMINA EP</v>
          </cell>
          <cell r="C2725" t="str">
            <v>No Data</v>
          </cell>
        </row>
        <row r="2726">
          <cell r="B2726" t="str">
            <v>PT PERTAMINA EP</v>
          </cell>
          <cell r="C2726" t="str">
            <v>No Data</v>
          </cell>
        </row>
        <row r="2727">
          <cell r="B2727" t="str">
            <v>PT PERTAMINA EP</v>
          </cell>
          <cell r="C2727" t="str">
            <v>No Data</v>
          </cell>
        </row>
        <row r="2728">
          <cell r="B2728" t="str">
            <v>PT PERTAMINA EP</v>
          </cell>
          <cell r="C2728" t="str">
            <v>No Data</v>
          </cell>
        </row>
        <row r="2729">
          <cell r="B2729" t="str">
            <v>SAKA INDONESIA PANGKAH LTD.</v>
          </cell>
          <cell r="C2729" t="str">
            <v>Laut Jawa</v>
          </cell>
          <cell r="D2729" t="str">
            <v>Jawa</v>
          </cell>
        </row>
        <row r="2730">
          <cell r="B2730" t="str">
            <v>SAKA INDONESIA PANGKAH LTD.</v>
          </cell>
          <cell r="C2730" t="str">
            <v>Laut Jawa</v>
          </cell>
          <cell r="D2730" t="str">
            <v>Jawa</v>
          </cell>
        </row>
        <row r="2731">
          <cell r="B2731" t="str">
            <v>SAKA INDONESIA PANGKAH LTD.</v>
          </cell>
          <cell r="C2731" t="str">
            <v>Laut Jawa</v>
          </cell>
          <cell r="D2731" t="str">
            <v>Jawa</v>
          </cell>
        </row>
        <row r="2732">
          <cell r="B2732" t="str">
            <v>PT PERTAMINA HULU ENERGI OFFSHORE NORTH WEST JAVA</v>
          </cell>
          <cell r="C2732" t="str">
            <v>Jawa Barat</v>
          </cell>
          <cell r="D2732" t="str">
            <v>Jawa</v>
          </cell>
        </row>
        <row r="2733">
          <cell r="B2733" t="str">
            <v>PT PERTAMINA HULU ENERGI OFFSHORE NORTH WEST JAVA</v>
          </cell>
          <cell r="C2733" t="str">
            <v>Jawa Barat</v>
          </cell>
          <cell r="D2733" t="str">
            <v>Jawa</v>
          </cell>
        </row>
        <row r="2734">
          <cell r="B2734" t="str">
            <v>PT PERTAMINA HULU ENERGI OFFSHORE NORTH WEST JAVA</v>
          </cell>
          <cell r="C2734" t="str">
            <v>Jawa Barat</v>
          </cell>
          <cell r="D2734" t="str">
            <v>Jawa</v>
          </cell>
        </row>
        <row r="2735">
          <cell r="B2735" t="str">
            <v>PT PERTAMINA HULU ENERGI OSES</v>
          </cell>
          <cell r="C2735" t="str">
            <v>Laut Jawa</v>
          </cell>
          <cell r="D2735" t="str">
            <v>Jawa</v>
          </cell>
        </row>
        <row r="2736">
          <cell r="B2736" t="str">
            <v>PT PERTAMINA HULU ENERGI OSES</v>
          </cell>
          <cell r="C2736" t="str">
            <v>Laut Jawa</v>
          </cell>
          <cell r="D2736" t="str">
            <v>Jawa</v>
          </cell>
        </row>
        <row r="2737">
          <cell r="B2737" t="str">
            <v>PT PERTAMINA HULU ENERGI OSES</v>
          </cell>
          <cell r="C2737" t="str">
            <v>Laut Jawa</v>
          </cell>
          <cell r="D2737" t="str">
            <v>Jawa</v>
          </cell>
        </row>
        <row r="2738">
          <cell r="B2738" t="str">
            <v>PT PERTAMINA HULU ROKAN</v>
          </cell>
          <cell r="C2738" t="str">
            <v>Riau</v>
          </cell>
          <cell r="D2738" t="str">
            <v>Sumatera</v>
          </cell>
        </row>
        <row r="2739">
          <cell r="B2739" t="str">
            <v>PT PERTAMINA HULU ROKAN</v>
          </cell>
          <cell r="C2739" t="str">
            <v>Riau</v>
          </cell>
          <cell r="D2739" t="str">
            <v>Sumatera</v>
          </cell>
        </row>
        <row r="2740">
          <cell r="B2740" t="str">
            <v>PT PERTAMINA HULU ROKAN</v>
          </cell>
          <cell r="C2740" t="str">
            <v>Riau</v>
          </cell>
          <cell r="D2740" t="str">
            <v>Sumatera</v>
          </cell>
        </row>
        <row r="2741">
          <cell r="B2741" t="str">
            <v>PT PERTAMINA HULU ENERGI OSES</v>
          </cell>
          <cell r="C2741" t="str">
            <v>Laut Jawa</v>
          </cell>
          <cell r="D2741" t="str">
            <v>Jawa</v>
          </cell>
        </row>
        <row r="2742">
          <cell r="B2742" t="str">
            <v>PT PERTAMINA HULU ENERGI OSES</v>
          </cell>
          <cell r="C2742" t="str">
            <v>Laut Jawa</v>
          </cell>
          <cell r="D2742" t="str">
            <v>Jawa</v>
          </cell>
        </row>
        <row r="2743">
          <cell r="B2743" t="str">
            <v>PT PERTAMINA HULU ENERGI OSES</v>
          </cell>
          <cell r="C2743" t="str">
            <v>Laut Jawa</v>
          </cell>
          <cell r="D2743" t="str">
            <v>Jawa</v>
          </cell>
        </row>
        <row r="2744">
          <cell r="B2744" t="str">
            <v>PT PERTAMINA EP</v>
          </cell>
          <cell r="C2744" t="str">
            <v>Kalimantan Selatan</v>
          </cell>
          <cell r="D2744" t="str">
            <v>Kalimantan</v>
          </cell>
        </row>
        <row r="2745">
          <cell r="B2745" t="str">
            <v>PT PERTAMINA EP</v>
          </cell>
          <cell r="C2745" t="str">
            <v>Kalimantan Selatan</v>
          </cell>
          <cell r="D2745" t="str">
            <v>Kalimantan</v>
          </cell>
        </row>
        <row r="2746">
          <cell r="B2746" t="str">
            <v>PT MEDCO E&amp;P RIMAU</v>
          </cell>
          <cell r="C2746" t="str">
            <v>Sumatera Selatan</v>
          </cell>
          <cell r="D2746" t="str">
            <v>Sumatera</v>
          </cell>
        </row>
        <row r="2747">
          <cell r="B2747" t="str">
            <v>PT MEDCO E&amp;P RIMAU</v>
          </cell>
          <cell r="C2747" t="str">
            <v>Sumatera Selatan</v>
          </cell>
          <cell r="D2747" t="str">
            <v>Sumatera</v>
          </cell>
        </row>
        <row r="2748">
          <cell r="B2748" t="str">
            <v>PT MEDCO E&amp;P RIMAU</v>
          </cell>
          <cell r="C2748" t="str">
            <v>Sumatera Selatan</v>
          </cell>
          <cell r="D2748" t="str">
            <v>Sumatera</v>
          </cell>
        </row>
        <row r="2749">
          <cell r="B2749" t="str">
            <v>PETROCHINA INTERNATIONAL BANGKO LTD.</v>
          </cell>
          <cell r="C2749" t="str">
            <v>Jambi</v>
          </cell>
          <cell r="D2749" t="str">
            <v>Sumatera</v>
          </cell>
        </row>
        <row r="2750">
          <cell r="B2750" t="str">
            <v>PETROCHINA INTERNATIONAL BANGKO LTD.</v>
          </cell>
          <cell r="C2750" t="str">
            <v>Jambi</v>
          </cell>
          <cell r="D2750" t="str">
            <v>Sumatera</v>
          </cell>
        </row>
        <row r="2751">
          <cell r="B2751" t="str">
            <v>PETROCHINA INTERNATIONAL BANGKO LTD.</v>
          </cell>
          <cell r="C2751" t="str">
            <v>Jambi</v>
          </cell>
          <cell r="D2751" t="str">
            <v>Sumatera</v>
          </cell>
        </row>
        <row r="2752">
          <cell r="B2752" t="str">
            <v>CHEVRON MAKASSAR LTD.</v>
          </cell>
          <cell r="C2752" t="str">
            <v>Selat Makasar</v>
          </cell>
          <cell r="D2752" t="str">
            <v>Kalimantan</v>
          </cell>
        </row>
        <row r="2753">
          <cell r="B2753" t="str">
            <v>CHEVRON MAKASSAR LTD.</v>
          </cell>
          <cell r="C2753" t="str">
            <v>Selat Makasar</v>
          </cell>
          <cell r="D2753" t="str">
            <v>Kalimantan</v>
          </cell>
        </row>
        <row r="2754">
          <cell r="B2754" t="str">
            <v>CHEVRON MAKASSAR LTD.</v>
          </cell>
          <cell r="C2754" t="str">
            <v>Selat Makasar</v>
          </cell>
          <cell r="D2754" t="str">
            <v>Kalimantan</v>
          </cell>
        </row>
        <row r="2755">
          <cell r="B2755" t="str">
            <v>PT PERTAMINA HULU ENERGI OSES</v>
          </cell>
          <cell r="C2755" t="str">
            <v>Laut Jawa</v>
          </cell>
          <cell r="D2755" t="str">
            <v>Jawa</v>
          </cell>
        </row>
        <row r="2756">
          <cell r="B2756" t="str">
            <v>PT PERTAMINA HULU ENERGI OSES</v>
          </cell>
          <cell r="C2756" t="str">
            <v>Laut Jawa</v>
          </cell>
          <cell r="D2756" t="str">
            <v>Jawa</v>
          </cell>
        </row>
        <row r="2757">
          <cell r="B2757" t="str">
            <v>PT PERTAMINA HULU ENERGI OSES</v>
          </cell>
          <cell r="C2757" t="str">
            <v>Laut Jawa</v>
          </cell>
          <cell r="D2757" t="str">
            <v>Jawa</v>
          </cell>
        </row>
        <row r="2758">
          <cell r="B2758" t="str">
            <v>SANTOS (SAMPANG) PTY. LTD.</v>
          </cell>
          <cell r="C2758" t="str">
            <v>Laut Jawa</v>
          </cell>
          <cell r="D2758" t="str">
            <v>Jawa</v>
          </cell>
        </row>
        <row r="2759">
          <cell r="B2759" t="str">
            <v>SANTOS (SAMPANG) PTY. LTD.</v>
          </cell>
          <cell r="C2759" t="str">
            <v>Laut Jawa</v>
          </cell>
          <cell r="D2759" t="str">
            <v>Jawa</v>
          </cell>
        </row>
        <row r="2760">
          <cell r="B2760" t="str">
            <v>SANTOS (SAMPANG) PTY. LTD.</v>
          </cell>
          <cell r="C2760" t="str">
            <v>Laut Jawa</v>
          </cell>
          <cell r="D2760" t="str">
            <v>Jawa</v>
          </cell>
        </row>
        <row r="2761">
          <cell r="B2761" t="str">
            <v>LAPINDO BRANTAS INC.</v>
          </cell>
          <cell r="C2761" t="str">
            <v>Jawa Timur</v>
          </cell>
          <cell r="D2761" t="str">
            <v>Jawa</v>
          </cell>
        </row>
        <row r="2762">
          <cell r="B2762" t="str">
            <v>LAPINDO BRANTAS INC.</v>
          </cell>
          <cell r="C2762" t="str">
            <v>Jawa Timur</v>
          </cell>
          <cell r="D2762" t="str">
            <v>Jawa</v>
          </cell>
        </row>
        <row r="2763">
          <cell r="B2763" t="str">
            <v>LAPINDO BRANTAS INC.</v>
          </cell>
          <cell r="C2763" t="str">
            <v>Jawa Timur</v>
          </cell>
          <cell r="D2763" t="str">
            <v>Jawa</v>
          </cell>
        </row>
        <row r="2764">
          <cell r="B2764" t="str">
            <v>LAPINDO BRANTAS INC.</v>
          </cell>
          <cell r="C2764" t="str">
            <v>Jawa Timur</v>
          </cell>
          <cell r="D2764" t="str">
            <v>Jawa</v>
          </cell>
        </row>
        <row r="2765">
          <cell r="B2765" t="str">
            <v>LAPINDO BRANTAS INC.</v>
          </cell>
          <cell r="C2765" t="str">
            <v>Jawa Timur</v>
          </cell>
          <cell r="D2765" t="str">
            <v>Jawa</v>
          </cell>
        </row>
        <row r="2766">
          <cell r="B2766" t="str">
            <v>LAPINDO BRANTAS INC.</v>
          </cell>
          <cell r="C2766" t="str">
            <v>Jawa Timur</v>
          </cell>
          <cell r="D2766" t="str">
            <v>Jawa</v>
          </cell>
        </row>
        <row r="2767">
          <cell r="B2767" t="str">
            <v>LAPINDO BRANTAS INC.</v>
          </cell>
          <cell r="C2767" t="str">
            <v>Jawa Timur</v>
          </cell>
          <cell r="D2767" t="str">
            <v>Jawa</v>
          </cell>
        </row>
        <row r="2768">
          <cell r="B2768" t="str">
            <v>LAPINDO BRANTAS INC.</v>
          </cell>
          <cell r="C2768" t="str">
            <v>Jawa Timur</v>
          </cell>
          <cell r="D2768" t="str">
            <v>Jawa</v>
          </cell>
        </row>
        <row r="2769">
          <cell r="B2769" t="str">
            <v>BOB PERTAMINA - BUMI SIAK PUSAKO</v>
          </cell>
          <cell r="C2769" t="str">
            <v>Riau</v>
          </cell>
          <cell r="D2769" t="str">
            <v>Sumatera</v>
          </cell>
        </row>
        <row r="2770">
          <cell r="B2770" t="str">
            <v>BOB PERTAMINA - BUMI SIAK PUSAKO</v>
          </cell>
          <cell r="C2770" t="str">
            <v>Riau</v>
          </cell>
          <cell r="D2770" t="str">
            <v>Sumatera</v>
          </cell>
        </row>
        <row r="2771">
          <cell r="B2771" t="str">
            <v>LAPINDO BRANTAS INC.</v>
          </cell>
          <cell r="C2771" t="str">
            <v>Jawa Timur</v>
          </cell>
          <cell r="D2771" t="str">
            <v>Jawa</v>
          </cell>
        </row>
        <row r="2772">
          <cell r="B2772" t="str">
            <v>PT PERTAMINA HULU KALIMANTAN TIMUR</v>
          </cell>
          <cell r="C2772" t="str">
            <v>Selat Makasar</v>
          </cell>
          <cell r="D2772" t="str">
            <v>Kalimantan</v>
          </cell>
        </row>
        <row r="2773">
          <cell r="B2773" t="str">
            <v>PT PERTAMINA HULU KALIMANTAN TIMUR</v>
          </cell>
          <cell r="C2773" t="str">
            <v>Selat Makasar</v>
          </cell>
          <cell r="D2773" t="str">
            <v>Kalimantan</v>
          </cell>
        </row>
        <row r="2774">
          <cell r="B2774" t="str">
            <v>PT PERTAMINA HULU KALIMANTAN TIMUR</v>
          </cell>
          <cell r="C2774" t="str">
            <v>Selat Makasar</v>
          </cell>
          <cell r="D2774" t="str">
            <v>Kalimantan</v>
          </cell>
        </row>
        <row r="2775">
          <cell r="B2775" t="str">
            <v>PT PERTAMINA HULU KALIMANTAN TIMUR</v>
          </cell>
          <cell r="C2775" t="str">
            <v>Selat Makasar</v>
          </cell>
          <cell r="D2775" t="str">
            <v>Kalimantan</v>
          </cell>
        </row>
        <row r="2776">
          <cell r="B2776" t="str">
            <v>PT PERTAMINA HULU KALIMANTAN TIMUR</v>
          </cell>
          <cell r="C2776" t="str">
            <v>Selat Makasar</v>
          </cell>
          <cell r="D2776" t="str">
            <v>Kalimantan</v>
          </cell>
        </row>
        <row r="2777">
          <cell r="B2777" t="str">
            <v>KANGEAN ENERGY INDONESIA LTD.</v>
          </cell>
          <cell r="C2777" t="str">
            <v>Laut Jawa</v>
          </cell>
          <cell r="D2777" t="str">
            <v>Jawa</v>
          </cell>
        </row>
        <row r="2778">
          <cell r="B2778" t="str">
            <v>KANGEAN ENERGY INDONESIA LTD.</v>
          </cell>
          <cell r="C2778" t="str">
            <v>Laut Jawa</v>
          </cell>
          <cell r="D2778" t="str">
            <v>Jawa</v>
          </cell>
        </row>
        <row r="2779">
          <cell r="B2779" t="str">
            <v>KANGEAN ENERGY INDONESIA LTD.</v>
          </cell>
          <cell r="C2779" t="str">
            <v>Laut Jawa</v>
          </cell>
          <cell r="D2779" t="str">
            <v>Jawa</v>
          </cell>
        </row>
        <row r="2780">
          <cell r="B2780" t="str">
            <v>KANGEAN ENERGY INDONESIA LTD.</v>
          </cell>
          <cell r="C2780" t="str">
            <v>Laut Jawa</v>
          </cell>
          <cell r="D2780" t="str">
            <v>Jawa</v>
          </cell>
        </row>
        <row r="2781">
          <cell r="B2781" t="str">
            <v>KANGEAN ENERGY INDONESIA LTD.</v>
          </cell>
          <cell r="C2781" t="str">
            <v>Laut Jawa</v>
          </cell>
          <cell r="D2781" t="str">
            <v>Jawa</v>
          </cell>
        </row>
        <row r="2782">
          <cell r="B2782" t="str">
            <v>KANGEAN ENERGY INDONESIA LTD.</v>
          </cell>
          <cell r="C2782" t="str">
            <v>Laut Jawa</v>
          </cell>
          <cell r="D2782" t="str">
            <v>Jawa</v>
          </cell>
        </row>
        <row r="2783">
          <cell r="B2783" t="str">
            <v>PETROGAS (BASIN) LTD.</v>
          </cell>
          <cell r="C2783" t="str">
            <v>Papua Barat</v>
          </cell>
          <cell r="D2783" t="str">
            <v>Timur</v>
          </cell>
        </row>
        <row r="2784">
          <cell r="B2784" t="str">
            <v>PETROGAS (BASIN) LTD.</v>
          </cell>
          <cell r="C2784" t="str">
            <v>Papua Barat</v>
          </cell>
          <cell r="D2784" t="str">
            <v>Timur</v>
          </cell>
        </row>
        <row r="2785">
          <cell r="B2785" t="str">
            <v>PETROGAS (BASIN) LTD.</v>
          </cell>
          <cell r="C2785" t="str">
            <v>Papua Barat</v>
          </cell>
          <cell r="D2785" t="str">
            <v>Timur</v>
          </cell>
        </row>
        <row r="2786">
          <cell r="B2786" t="str">
            <v>PETROGAS (BASIN) LTD.</v>
          </cell>
          <cell r="C2786" t="str">
            <v>Papua Barat</v>
          </cell>
          <cell r="D2786" t="str">
            <v>Timur</v>
          </cell>
        </row>
        <row r="2787">
          <cell r="B2787" t="str">
            <v>PETROGAS (BASIN) LTD.</v>
          </cell>
          <cell r="C2787" t="str">
            <v>Papua Barat</v>
          </cell>
          <cell r="D2787" t="str">
            <v>Timur</v>
          </cell>
        </row>
        <row r="2788">
          <cell r="B2788" t="str">
            <v>PETROGAS (BASIN) LTD.</v>
          </cell>
          <cell r="C2788" t="str">
            <v>Papua Barat</v>
          </cell>
          <cell r="D2788" t="str">
            <v>Timur</v>
          </cell>
        </row>
        <row r="2789">
          <cell r="B2789" t="str">
            <v>PETROGAS (BASIN) LTD.</v>
          </cell>
          <cell r="C2789" t="str">
            <v>Papua Barat</v>
          </cell>
          <cell r="D2789" t="str">
            <v>Timur</v>
          </cell>
        </row>
        <row r="2790">
          <cell r="B2790" t="str">
            <v>PETROGAS (BASIN) LTD.</v>
          </cell>
          <cell r="C2790" t="str">
            <v>Papua Barat</v>
          </cell>
          <cell r="D2790" t="str">
            <v>Timur</v>
          </cell>
        </row>
        <row r="2791">
          <cell r="B2791" t="str">
            <v>PETROGAS (BASIN) LTD.</v>
          </cell>
          <cell r="C2791" t="str">
            <v>Papua Barat</v>
          </cell>
          <cell r="D2791" t="str">
            <v>Timur</v>
          </cell>
        </row>
        <row r="2792">
          <cell r="B2792" t="str">
            <v>PREMIER OIL NATUNA SEA B.V.</v>
          </cell>
          <cell r="C2792" t="str">
            <v>Laut Natuna</v>
          </cell>
          <cell r="D2792" t="str">
            <v>Sumatera</v>
          </cell>
        </row>
        <row r="2793">
          <cell r="B2793" t="str">
            <v>PREMIER OIL NATUNA SEA B.V.</v>
          </cell>
          <cell r="C2793" t="str">
            <v>Laut Natuna</v>
          </cell>
          <cell r="D2793" t="str">
            <v>Sumatera</v>
          </cell>
        </row>
        <row r="2794">
          <cell r="B2794" t="str">
            <v>PT PERTAMINA HULU KALIMANTAN TIMUR</v>
          </cell>
          <cell r="C2794" t="str">
            <v>Selat Makasar</v>
          </cell>
          <cell r="D2794" t="str">
            <v>Kalimantan</v>
          </cell>
        </row>
        <row r="2795">
          <cell r="B2795" t="str">
            <v>PT PERTAMINA HULU KALIMANTAN TIMUR</v>
          </cell>
          <cell r="C2795" t="str">
            <v>Selat Makasar</v>
          </cell>
          <cell r="D2795" t="str">
            <v>Kalimantan</v>
          </cell>
        </row>
        <row r="2796">
          <cell r="B2796" t="str">
            <v>PT PERTAMINA HULU KALIMANTAN TIMUR</v>
          </cell>
          <cell r="C2796" t="str">
            <v>Selat Makasar</v>
          </cell>
          <cell r="D2796" t="str">
            <v>Kalimantan</v>
          </cell>
        </row>
        <row r="2797">
          <cell r="B2797" t="str">
            <v>PT PERTAMINA HULU KALIMANTAN TIMUR</v>
          </cell>
          <cell r="C2797" t="str">
            <v>Selat Makasar</v>
          </cell>
          <cell r="D2797" t="str">
            <v>Kalimantan</v>
          </cell>
        </row>
        <row r="2798">
          <cell r="B2798" t="str">
            <v>PT PERTAMINA HULU ENERGI OFFSHORE NORTH WEST JAVA</v>
          </cell>
          <cell r="C2798" t="str">
            <v>Jawa Barat</v>
          </cell>
          <cell r="D2798" t="str">
            <v>Jawa</v>
          </cell>
        </row>
        <row r="2799">
          <cell r="B2799" t="str">
            <v>PT PERTAMINA HULU ENERGI OFFSHORE NORTH WEST JAVA</v>
          </cell>
          <cell r="C2799" t="str">
            <v>Jawa Barat</v>
          </cell>
          <cell r="D2799" t="str">
            <v>Jawa</v>
          </cell>
        </row>
        <row r="2800">
          <cell r="B2800" t="str">
            <v>PT PERTAMINA HULU ENERGI OFFSHORE NORTH WEST JAVA</v>
          </cell>
          <cell r="C2800" t="str">
            <v>Jawa Barat</v>
          </cell>
          <cell r="D2800" t="str">
            <v>Jawa</v>
          </cell>
        </row>
        <row r="2801">
          <cell r="B2801" t="str">
            <v>PT PERTAMINA HULU ROKAN</v>
          </cell>
          <cell r="C2801" t="str">
            <v>Riau</v>
          </cell>
          <cell r="D2801" t="str">
            <v>Sumatera</v>
          </cell>
        </row>
        <row r="2802">
          <cell r="B2802" t="str">
            <v>PT PERTAMINA HULU ROKAN</v>
          </cell>
          <cell r="C2802" t="str">
            <v>Riau</v>
          </cell>
          <cell r="D2802" t="str">
            <v>Sumatera</v>
          </cell>
        </row>
        <row r="2803">
          <cell r="B2803" t="str">
            <v>PT PERTAMINA HULU ROKAN</v>
          </cell>
          <cell r="C2803" t="str">
            <v>Riau</v>
          </cell>
          <cell r="D2803" t="str">
            <v>Sumatera</v>
          </cell>
        </row>
        <row r="2804">
          <cell r="B2804" t="str">
            <v>PT PERTAMINA HULU ROKAN</v>
          </cell>
          <cell r="C2804" t="str">
            <v>Riau</v>
          </cell>
          <cell r="D2804" t="str">
            <v>Sumatera</v>
          </cell>
        </row>
        <row r="2805">
          <cell r="B2805" t="str">
            <v>PT PERTAMINA HULU ROKAN</v>
          </cell>
          <cell r="C2805" t="str">
            <v>Riau</v>
          </cell>
          <cell r="D2805" t="str">
            <v>Sumatera</v>
          </cell>
        </row>
        <row r="2806">
          <cell r="B2806" t="str">
            <v>PT PERTAMINA HULU ROKAN</v>
          </cell>
          <cell r="C2806" t="str">
            <v>Riau</v>
          </cell>
          <cell r="D2806" t="str">
            <v>Sumatera</v>
          </cell>
        </row>
        <row r="2807">
          <cell r="B2807" t="str">
            <v>PT PERTAMINA HULU ROKAN</v>
          </cell>
          <cell r="C2807" t="str">
            <v>Riau</v>
          </cell>
          <cell r="D2807" t="str">
            <v>Sumatera</v>
          </cell>
        </row>
        <row r="2808">
          <cell r="B2808" t="str">
            <v>PT PERTAMINA HULU ROKAN</v>
          </cell>
          <cell r="C2808" t="str">
            <v>Riau</v>
          </cell>
          <cell r="D2808" t="str">
            <v>Sumatera</v>
          </cell>
        </row>
        <row r="2809">
          <cell r="B2809" t="str">
            <v>PT PERTAMINA HULU ROKAN</v>
          </cell>
          <cell r="C2809" t="str">
            <v>Riau</v>
          </cell>
          <cell r="D2809" t="str">
            <v>Sumatera</v>
          </cell>
        </row>
        <row r="2810">
          <cell r="B2810" t="str">
            <v>PT PERTAMINA HULU ROKAN</v>
          </cell>
          <cell r="C2810" t="str">
            <v>Riau</v>
          </cell>
          <cell r="D2810" t="str">
            <v>Sumatera</v>
          </cell>
        </row>
        <row r="2811">
          <cell r="B2811" t="str">
            <v>PT PERTAMINA HULU ROKAN</v>
          </cell>
          <cell r="C2811" t="str">
            <v>Riau</v>
          </cell>
          <cell r="D2811" t="str">
            <v>Sumatera</v>
          </cell>
        </row>
        <row r="2812">
          <cell r="B2812" t="str">
            <v>PT PERTAMINA HULU ROKAN</v>
          </cell>
          <cell r="C2812" t="str">
            <v>Riau</v>
          </cell>
          <cell r="D2812" t="str">
            <v>Sumatera</v>
          </cell>
        </row>
        <row r="2813">
          <cell r="B2813" t="str">
            <v>PT PERTAMINA HULU KALIMANTAN TIMUR</v>
          </cell>
          <cell r="C2813" t="str">
            <v>Selat Makasar</v>
          </cell>
          <cell r="D2813" t="str">
            <v>Kalimantan</v>
          </cell>
        </row>
        <row r="2814">
          <cell r="B2814" t="str">
            <v>PT PERTAMINA HULU KALIMANTAN TIMUR</v>
          </cell>
          <cell r="C2814" t="str">
            <v>Selat Makasar</v>
          </cell>
          <cell r="D2814" t="str">
            <v>Kalimantan</v>
          </cell>
        </row>
        <row r="2815">
          <cell r="B2815" t="str">
            <v>PT PERTAMINA HULU KALIMANTAN TIMUR</v>
          </cell>
          <cell r="C2815" t="str">
            <v>Selat Makasar</v>
          </cell>
          <cell r="D2815" t="str">
            <v>Kalimantan</v>
          </cell>
        </row>
        <row r="2816">
          <cell r="B2816" t="str">
            <v>PT PERTAMINA HULU ROKAN</v>
          </cell>
          <cell r="C2816" t="str">
            <v>Riau</v>
          </cell>
          <cell r="D2816" t="str">
            <v>Sumatera</v>
          </cell>
        </row>
        <row r="2817">
          <cell r="B2817" t="str">
            <v>PT PERTAMINA HULU ROKAN</v>
          </cell>
          <cell r="C2817" t="str">
            <v>Riau</v>
          </cell>
          <cell r="D2817" t="str">
            <v>Sumatera</v>
          </cell>
        </row>
        <row r="2818">
          <cell r="B2818" t="str">
            <v>PT PERTAMINA HULU ROKAN</v>
          </cell>
          <cell r="C2818" t="str">
            <v>Riau</v>
          </cell>
          <cell r="D2818" t="str">
            <v>Sumatera</v>
          </cell>
        </row>
        <row r="2819">
          <cell r="B2819" t="str">
            <v>PT PERTAMINA HULU ROKAN</v>
          </cell>
          <cell r="C2819" t="str">
            <v>Riau</v>
          </cell>
          <cell r="D2819" t="str">
            <v>Sumatera</v>
          </cell>
        </row>
        <row r="2820">
          <cell r="B2820" t="str">
            <v>PT PERTAMINA HULU ROKAN</v>
          </cell>
          <cell r="C2820" t="str">
            <v>Riau</v>
          </cell>
          <cell r="D2820" t="str">
            <v>Sumatera</v>
          </cell>
        </row>
        <row r="2821">
          <cell r="B2821" t="str">
            <v>PT PERTAMINA HULU ROKAN</v>
          </cell>
          <cell r="C2821" t="str">
            <v>Riau</v>
          </cell>
          <cell r="D2821" t="str">
            <v>Sumatera</v>
          </cell>
        </row>
        <row r="2822">
          <cell r="B2822" t="str">
            <v>PT PERTAMINA HULU ROKAN</v>
          </cell>
          <cell r="C2822" t="str">
            <v>Riau</v>
          </cell>
          <cell r="D2822" t="str">
            <v>Sumatera</v>
          </cell>
        </row>
        <row r="2823">
          <cell r="B2823" t="str">
            <v>PT PERTAMINA HULU ROKAN</v>
          </cell>
          <cell r="C2823" t="str">
            <v>Riau</v>
          </cell>
          <cell r="D2823" t="str">
            <v>Sumatera</v>
          </cell>
        </row>
        <row r="2824">
          <cell r="B2824" t="str">
            <v>PT PERTAMINA HULU ROKAN</v>
          </cell>
          <cell r="C2824" t="str">
            <v>Riau</v>
          </cell>
          <cell r="D2824" t="str">
            <v>Sumatera</v>
          </cell>
        </row>
        <row r="2825">
          <cell r="B2825" t="str">
            <v>PT PERTAMINA HULU ROKAN</v>
          </cell>
          <cell r="C2825" t="str">
            <v>Riau</v>
          </cell>
          <cell r="D2825" t="str">
            <v>Sumatera</v>
          </cell>
        </row>
        <row r="2826">
          <cell r="B2826" t="str">
            <v>PT PERTAMINA HULU ROKAN</v>
          </cell>
          <cell r="C2826" t="str">
            <v>Riau</v>
          </cell>
          <cell r="D2826" t="str">
            <v>Sumatera</v>
          </cell>
        </row>
        <row r="2827">
          <cell r="B2827" t="str">
            <v>PT PERTAMINA HULU ROKAN</v>
          </cell>
          <cell r="C2827" t="str">
            <v>Riau</v>
          </cell>
          <cell r="D2827" t="str">
            <v>Sumatera</v>
          </cell>
        </row>
        <row r="2828">
          <cell r="B2828" t="str">
            <v>PETROGAS (ISLAND) LTD.</v>
          </cell>
          <cell r="C2828" t="str">
            <v>Papua Barat</v>
          </cell>
          <cell r="D2828" t="str">
            <v>Timur</v>
          </cell>
        </row>
        <row r="2829">
          <cell r="B2829" t="str">
            <v>PETROGAS (ISLAND) LTD.</v>
          </cell>
          <cell r="C2829" t="str">
            <v>Papua Barat</v>
          </cell>
          <cell r="D2829" t="str">
            <v>Timur</v>
          </cell>
        </row>
        <row r="2830">
          <cell r="B2830" t="str">
            <v>PETROGAS (ISLAND) LTD.</v>
          </cell>
          <cell r="C2830" t="str">
            <v>Papua Barat</v>
          </cell>
          <cell r="D2830" t="str">
            <v>Timur</v>
          </cell>
        </row>
        <row r="2831">
          <cell r="B2831" t="str">
            <v>PETROGAS (ISLAND) LTD.</v>
          </cell>
          <cell r="C2831" t="str">
            <v>Laut Seram</v>
          </cell>
          <cell r="D2831" t="str">
            <v>Timur</v>
          </cell>
        </row>
        <row r="2832">
          <cell r="B2832" t="str">
            <v>PETROGAS (ISLAND) LTD.</v>
          </cell>
          <cell r="C2832" t="str">
            <v>Laut Seram</v>
          </cell>
          <cell r="D2832" t="str">
            <v>Timur</v>
          </cell>
        </row>
        <row r="2833">
          <cell r="B2833" t="str">
            <v>PETROGAS (ISLAND) LTD.</v>
          </cell>
          <cell r="C2833" t="str">
            <v>Laut Seram</v>
          </cell>
          <cell r="D2833" t="str">
            <v>Timur</v>
          </cell>
        </row>
        <row r="2834">
          <cell r="B2834" t="str">
            <v>PT PERTAMINA HULU ENERGI OSES</v>
          </cell>
          <cell r="C2834" t="str">
            <v>Laut Jawa</v>
          </cell>
          <cell r="D2834" t="str">
            <v>Jawa</v>
          </cell>
        </row>
        <row r="2835">
          <cell r="B2835" t="str">
            <v>PT PERTAMINA HULU ENERGI OSES</v>
          </cell>
          <cell r="C2835" t="str">
            <v>Laut Jawa</v>
          </cell>
          <cell r="D2835" t="str">
            <v>Jawa</v>
          </cell>
        </row>
        <row r="2836">
          <cell r="B2836" t="str">
            <v>PT PERTAMINA HULU ENERGI OSES</v>
          </cell>
          <cell r="C2836" t="str">
            <v>Laut Jawa</v>
          </cell>
          <cell r="D2836" t="str">
            <v>Jawa</v>
          </cell>
        </row>
        <row r="2837">
          <cell r="B2837" t="str">
            <v>PT PERTAMINA HULU ENERGI OSES</v>
          </cell>
          <cell r="C2837" t="str">
            <v>Laut Jawa</v>
          </cell>
          <cell r="D2837" t="str">
            <v>Jawa</v>
          </cell>
        </row>
        <row r="2838">
          <cell r="B2838" t="str">
            <v>PT PERTAMINA HULU ENERGI OSES</v>
          </cell>
          <cell r="C2838" t="str">
            <v>Laut Jawa</v>
          </cell>
          <cell r="D2838" t="str">
            <v>Jawa</v>
          </cell>
        </row>
        <row r="2839">
          <cell r="B2839" t="str">
            <v>PT PERTAMINA HULU ENERGI OSES</v>
          </cell>
          <cell r="C2839" t="str">
            <v>Laut Jawa</v>
          </cell>
          <cell r="D2839" t="str">
            <v>Jawa</v>
          </cell>
        </row>
        <row r="2840">
          <cell r="B2840" t="str">
            <v>PT SUMATRA GLOBAL ENERGI</v>
          </cell>
          <cell r="C2840" t="str">
            <v>Riau</v>
          </cell>
          <cell r="D2840" t="str">
            <v>Sumatera</v>
          </cell>
        </row>
        <row r="2841">
          <cell r="B2841" t="str">
            <v>PT SUMATRA GLOBAL ENERGI</v>
          </cell>
          <cell r="C2841" t="str">
            <v>Riau</v>
          </cell>
          <cell r="D2841" t="str">
            <v>Sumatera</v>
          </cell>
        </row>
        <row r="2842">
          <cell r="B2842" t="str">
            <v>PT SUMATRA GLOBAL ENERGI</v>
          </cell>
          <cell r="C2842" t="str">
            <v>Riau</v>
          </cell>
          <cell r="D2842" t="str">
            <v>Sumatera</v>
          </cell>
        </row>
        <row r="2843">
          <cell r="B2843" t="str">
            <v>PT PERTAMINA HULU ENERGI OFFSHORE NORTH WEST JAVA</v>
          </cell>
          <cell r="C2843" t="str">
            <v>Jawa Barat</v>
          </cell>
          <cell r="D2843" t="str">
            <v>Jawa</v>
          </cell>
        </row>
        <row r="2844">
          <cell r="B2844" t="str">
            <v>PT PERTAMINA HULU ENERGI OFFSHORE NORTH WEST JAVA</v>
          </cell>
          <cell r="C2844" t="str">
            <v>Jawa Barat</v>
          </cell>
          <cell r="D2844" t="str">
            <v>Jawa</v>
          </cell>
        </row>
        <row r="2845">
          <cell r="B2845" t="str">
            <v>PT PERTAMINA HULU ENERGI OFFSHORE NORTH WEST JAVA</v>
          </cell>
          <cell r="C2845" t="str">
            <v>Jawa Barat</v>
          </cell>
          <cell r="D2845" t="str">
            <v>Jawa</v>
          </cell>
        </row>
        <row r="2846">
          <cell r="B2846" t="str">
            <v>PT PERTAMINA HULU ENERGI SIAK</v>
          </cell>
          <cell r="C2846" t="str">
            <v>Riau</v>
          </cell>
          <cell r="D2846" t="str">
            <v>Sumatera</v>
          </cell>
        </row>
        <row r="2847">
          <cell r="B2847" t="str">
            <v>PT PERTAMINA HULU ENERGI SIAK</v>
          </cell>
          <cell r="C2847" t="str">
            <v>Riau</v>
          </cell>
          <cell r="D2847" t="str">
            <v>Sumatera</v>
          </cell>
        </row>
        <row r="2848">
          <cell r="B2848" t="str">
            <v>PT PERTAMINA HULU ENERGI SIAK</v>
          </cell>
          <cell r="C2848" t="str">
            <v>Riau</v>
          </cell>
          <cell r="D2848" t="str">
            <v>Sumatera</v>
          </cell>
        </row>
        <row r="2849">
          <cell r="B2849" t="str">
            <v>PT PERTAMINA HULU ENERGI SIAK</v>
          </cell>
          <cell r="C2849" t="str">
            <v>Riau</v>
          </cell>
          <cell r="D2849" t="str">
            <v>Sumatera</v>
          </cell>
        </row>
        <row r="2850">
          <cell r="B2850" t="str">
            <v>PT PERTAMINA HULU ENERGI SIAK</v>
          </cell>
          <cell r="C2850" t="str">
            <v>Riau</v>
          </cell>
          <cell r="D2850" t="str">
            <v>Sumatera</v>
          </cell>
        </row>
        <row r="2851">
          <cell r="B2851" t="str">
            <v>PT PERTAMINA HULU ENERGI SIAK</v>
          </cell>
          <cell r="C2851" t="str">
            <v>Riau</v>
          </cell>
          <cell r="D2851" t="str">
            <v>Sumatera</v>
          </cell>
        </row>
        <row r="2852">
          <cell r="B2852" t="str">
            <v>BOB PERTAMINA - BUMI SIAK PUSAKO</v>
          </cell>
          <cell r="C2852" t="str">
            <v>Riau</v>
          </cell>
          <cell r="D2852" t="str">
            <v>Sumatera</v>
          </cell>
        </row>
        <row r="2853">
          <cell r="B2853" t="str">
            <v>BOB PERTAMINA - BUMI SIAK PUSAKO</v>
          </cell>
          <cell r="C2853" t="str">
            <v>Riau</v>
          </cell>
          <cell r="D2853" t="str">
            <v>Sumatera</v>
          </cell>
        </row>
        <row r="2854">
          <cell r="B2854" t="str">
            <v>BOB PERTAMINA - BUMI SIAK PUSAKO</v>
          </cell>
          <cell r="C2854" t="str">
            <v>Riau</v>
          </cell>
          <cell r="D2854" t="str">
            <v>Sumatera</v>
          </cell>
        </row>
        <row r="2855">
          <cell r="B2855" t="str">
            <v>PT MEDCO E&amp;P INDONESIA</v>
          </cell>
          <cell r="C2855" t="str">
            <v>Sumatera Selatan</v>
          </cell>
          <cell r="D2855" t="str">
            <v>Sumatera</v>
          </cell>
        </row>
        <row r="2856">
          <cell r="B2856" t="str">
            <v>PT MEDCO E&amp;P INDONESIA</v>
          </cell>
          <cell r="C2856" t="str">
            <v>Sumatera Selatan</v>
          </cell>
          <cell r="D2856" t="str">
            <v>Sumatera</v>
          </cell>
        </row>
        <row r="2857">
          <cell r="B2857" t="str">
            <v>PT MEDCO E&amp;P INDONESIA</v>
          </cell>
          <cell r="C2857" t="str">
            <v>Sumatera Selatan</v>
          </cell>
          <cell r="D2857" t="str">
            <v>Sumatera</v>
          </cell>
        </row>
        <row r="2858">
          <cell r="B2858" t="str">
            <v>BOB PERTAMINA - BUMI SIAK PUSAKO</v>
          </cell>
          <cell r="C2858" t="str">
            <v>Riau</v>
          </cell>
          <cell r="D2858" t="str">
            <v>Sumatera</v>
          </cell>
        </row>
        <row r="2859">
          <cell r="B2859" t="str">
            <v>BOB PERTAMINA - BUMI SIAK PUSAKO</v>
          </cell>
          <cell r="C2859" t="str">
            <v>Riau</v>
          </cell>
          <cell r="D2859" t="str">
            <v>Sumatera</v>
          </cell>
        </row>
        <row r="2860">
          <cell r="B2860" t="str">
            <v>BOB PERTAMINA - BUMI SIAK PUSAKO</v>
          </cell>
          <cell r="C2860" t="str">
            <v>Riau</v>
          </cell>
          <cell r="D2860" t="str">
            <v>Sumatera</v>
          </cell>
        </row>
        <row r="2861">
          <cell r="B2861" t="str">
            <v>PT MEDCO E&amp;P INDONESIA</v>
          </cell>
          <cell r="C2861" t="str">
            <v>Sumatera Selatan</v>
          </cell>
          <cell r="D2861" t="str">
            <v>Sumatera</v>
          </cell>
        </row>
        <row r="2862">
          <cell r="B2862" t="str">
            <v>PT MEDCO E&amp;P INDONESIA</v>
          </cell>
          <cell r="C2862" t="str">
            <v>Sumatera Selatan</v>
          </cell>
          <cell r="D2862" t="str">
            <v>Sumatera</v>
          </cell>
        </row>
        <row r="2863">
          <cell r="B2863" t="str">
            <v>PT MEDCO E&amp;P INDONESIA</v>
          </cell>
          <cell r="C2863" t="str">
            <v>Sumatera Selatan</v>
          </cell>
          <cell r="D2863" t="str">
            <v>Sumatera</v>
          </cell>
        </row>
        <row r="2864">
          <cell r="B2864" t="str">
            <v>PT PERTAMINA HULU ENERGI OSES</v>
          </cell>
          <cell r="C2864" t="str">
            <v>Laut Jawa</v>
          </cell>
          <cell r="D2864" t="str">
            <v>Jawa</v>
          </cell>
        </row>
        <row r="2865">
          <cell r="B2865" t="str">
            <v>PT PERTAMINA HULU ENERGI OSES</v>
          </cell>
          <cell r="C2865" t="str">
            <v>Laut Jawa</v>
          </cell>
          <cell r="D2865" t="str">
            <v>Jawa</v>
          </cell>
        </row>
        <row r="2866">
          <cell r="B2866" t="str">
            <v>PT PERTAMINA HULU ENERGI OSES</v>
          </cell>
          <cell r="C2866" t="str">
            <v>Laut Jawa</v>
          </cell>
          <cell r="D2866" t="str">
            <v>Jawa</v>
          </cell>
        </row>
        <row r="2867">
          <cell r="B2867" t="str">
            <v>PT PERTAMINA HULU ENERGI TUBAN EAST JAVA</v>
          </cell>
          <cell r="C2867" t="str">
            <v>Jawa Timur</v>
          </cell>
          <cell r="D2867" t="str">
            <v>Jawa</v>
          </cell>
        </row>
        <row r="2868">
          <cell r="B2868" t="str">
            <v>PT PERTAMINA HULU ENERGI TUBAN EAST JAVA</v>
          </cell>
          <cell r="C2868" t="str">
            <v>Jawa Timur</v>
          </cell>
          <cell r="D2868" t="str">
            <v>Jawa</v>
          </cell>
        </row>
        <row r="2869">
          <cell r="B2869" t="str">
            <v>PT PERTAMINA HULU ENERGI TUBAN EAST JAVA</v>
          </cell>
          <cell r="C2869" t="str">
            <v>Jawa Timur</v>
          </cell>
          <cell r="D2869" t="str">
            <v>Jawa</v>
          </cell>
        </row>
        <row r="2870">
          <cell r="B2870" t="str">
            <v>PT PERTAMINA HULU ENERGI TUBAN EAST JAVA</v>
          </cell>
          <cell r="C2870" t="str">
            <v>Jawa Timur</v>
          </cell>
          <cell r="D2870" t="str">
            <v>Jawa</v>
          </cell>
        </row>
        <row r="2871">
          <cell r="B2871" t="str">
            <v>PT PERTAMINA HULU ENERGI TUBAN EAST JAVA</v>
          </cell>
          <cell r="C2871" t="str">
            <v>Jawa Timur</v>
          </cell>
          <cell r="D2871" t="str">
            <v>Jawa</v>
          </cell>
        </row>
        <row r="2872">
          <cell r="B2872" t="str">
            <v>PT PERTAMINA HULU ENERGI TUBAN EAST JAVA</v>
          </cell>
          <cell r="C2872" t="str">
            <v>Jawa Timur</v>
          </cell>
          <cell r="D2872" t="str">
            <v>Jawa</v>
          </cell>
        </row>
        <row r="2873">
          <cell r="B2873" t="str">
            <v>PT PERTAMINA HULU ENERGI TUBAN EAST JAVA</v>
          </cell>
          <cell r="C2873" t="str">
            <v>Jawa Timur</v>
          </cell>
          <cell r="D2873" t="str">
            <v>Jawa</v>
          </cell>
        </row>
        <row r="2874">
          <cell r="B2874" t="str">
            <v>PT PERTAMINA HULU ENERGI TUBAN EAST JAVA</v>
          </cell>
          <cell r="C2874" t="str">
            <v>Jawa Timur</v>
          </cell>
          <cell r="D2874" t="str">
            <v>Jawa</v>
          </cell>
        </row>
        <row r="2875">
          <cell r="B2875" t="str">
            <v>PT PERTAMINA HULU ENERGI TUBAN EAST JAVA</v>
          </cell>
          <cell r="C2875" t="str">
            <v>Jawa Timur</v>
          </cell>
          <cell r="D2875" t="str">
            <v>Jawa</v>
          </cell>
        </row>
        <row r="2876">
          <cell r="B2876" t="str">
            <v>PT PERTAMINA HULU ENERGI OFFSHORE NORTH WEST JAVA</v>
          </cell>
          <cell r="C2876" t="str">
            <v>Jawa Barat</v>
          </cell>
          <cell r="D2876" t="str">
            <v>Jawa</v>
          </cell>
        </row>
        <row r="2877">
          <cell r="B2877" t="str">
            <v>PT PERTAMINA HULU ENERGI OFFSHORE NORTH WEST JAVA</v>
          </cell>
          <cell r="C2877" t="str">
            <v>Jawa Barat</v>
          </cell>
          <cell r="D2877" t="str">
            <v>Jawa</v>
          </cell>
        </row>
        <row r="2878">
          <cell r="B2878" t="str">
            <v>PT PERTAMINA HULU ENERGI OFFSHORE NORTH WEST JAVA</v>
          </cell>
          <cell r="C2878" t="str">
            <v>Jawa Barat</v>
          </cell>
          <cell r="D2878" t="str">
            <v>Jawa</v>
          </cell>
        </row>
        <row r="2879">
          <cell r="B2879" t="str">
            <v>PT PERTAMINA HULU SANGA SANGA</v>
          </cell>
          <cell r="C2879" t="str">
            <v>Kalimantan Timur</v>
          </cell>
          <cell r="D2879" t="str">
            <v>Kalimantan</v>
          </cell>
        </row>
        <row r="2880">
          <cell r="B2880" t="str">
            <v>PT PERTAMINA HULU SANGA SANGA</v>
          </cell>
          <cell r="C2880" t="str">
            <v>Kalimantan Timur</v>
          </cell>
          <cell r="D2880" t="str">
            <v>Kalimantan</v>
          </cell>
        </row>
        <row r="2881">
          <cell r="B2881" t="str">
            <v>PT PERTAMINA HULU SANGA SANGA</v>
          </cell>
          <cell r="C2881" t="str">
            <v>Kalimantan Timur</v>
          </cell>
          <cell r="D2881" t="str">
            <v>Kalimantan</v>
          </cell>
        </row>
        <row r="2882">
          <cell r="B2882" t="str">
            <v>PT PERTAMINA HULU SANGA SANGA</v>
          </cell>
          <cell r="C2882" t="str">
            <v>Kalimantan Timur</v>
          </cell>
          <cell r="D2882" t="str">
            <v>Kalimantan</v>
          </cell>
        </row>
        <row r="2883">
          <cell r="B2883" t="str">
            <v>PT PERTAMINA HULU SANGA SANGA</v>
          </cell>
          <cell r="C2883" t="str">
            <v>Kalimantan Timur</v>
          </cell>
          <cell r="D2883" t="str">
            <v>Kalimantan</v>
          </cell>
        </row>
        <row r="2884">
          <cell r="B2884" t="str">
            <v>PT PERTAMINA HULU SANGA SANGA</v>
          </cell>
          <cell r="C2884" t="str">
            <v>Kalimantan Timur</v>
          </cell>
          <cell r="D2884" t="str">
            <v>Kalimantan</v>
          </cell>
        </row>
        <row r="2885">
          <cell r="B2885" t="str">
            <v>PT PERTAMINA HULU SANGA SANGA</v>
          </cell>
          <cell r="C2885" t="str">
            <v>Kalimantan Timur</v>
          </cell>
          <cell r="D2885" t="str">
            <v>Kalimantan</v>
          </cell>
        </row>
        <row r="2886">
          <cell r="B2886" t="str">
            <v>PT PERTAMINA HULU SANGA SANGA</v>
          </cell>
          <cell r="C2886" t="str">
            <v>Kalimantan Timur</v>
          </cell>
          <cell r="D2886" t="str">
            <v>Kalimantan</v>
          </cell>
        </row>
        <row r="2887">
          <cell r="B2887" t="str">
            <v>PT PERTAMINA HULU SANGA SANGA</v>
          </cell>
          <cell r="C2887" t="str">
            <v>Kalimantan Timur</v>
          </cell>
          <cell r="D2887" t="str">
            <v>Kalimantan</v>
          </cell>
        </row>
        <row r="2888">
          <cell r="B2888" t="str">
            <v>PT PERTAMINA HULU SANGA SANGA</v>
          </cell>
          <cell r="C2888" t="str">
            <v>Kalimantan Timur</v>
          </cell>
          <cell r="D2888" t="str">
            <v>Kalimantan</v>
          </cell>
        </row>
        <row r="2889">
          <cell r="B2889" t="str">
            <v>PT PERTAMINA HULU SANGA SANGA</v>
          </cell>
          <cell r="C2889" t="str">
            <v>Kalimantan Timur</v>
          </cell>
          <cell r="D2889" t="str">
            <v>Kalimantan</v>
          </cell>
        </row>
        <row r="2890">
          <cell r="B2890" t="str">
            <v>PT PERTAMINA HULU SANGA SANGA</v>
          </cell>
          <cell r="C2890" t="str">
            <v>Kalimantan Timur</v>
          </cell>
          <cell r="D2890" t="str">
            <v>Kalimantan</v>
          </cell>
        </row>
        <row r="2891">
          <cell r="B2891" t="str">
            <v>PREMIER OIL NATUNA SEA B.V.</v>
          </cell>
          <cell r="C2891" t="str">
            <v>Laut Natuna</v>
          </cell>
          <cell r="D2891" t="str">
            <v>Sumatera</v>
          </cell>
        </row>
        <row r="2892">
          <cell r="B2892" t="str">
            <v>PREMIER OIL NATUNA SEA B.V.</v>
          </cell>
          <cell r="C2892" t="str">
            <v>Laut Natuna</v>
          </cell>
          <cell r="D2892" t="str">
            <v>Sumatera</v>
          </cell>
        </row>
        <row r="2893">
          <cell r="B2893" t="str">
            <v>PREMIER OIL NATUNA SEA B.V.</v>
          </cell>
          <cell r="C2893" t="str">
            <v>Laut Natuna</v>
          </cell>
          <cell r="D2893" t="str">
            <v>Sumatera</v>
          </cell>
        </row>
        <row r="2894">
          <cell r="B2894" t="str">
            <v>PT PERTAMINA EP</v>
          </cell>
          <cell r="C2894" t="str">
            <v>No Data</v>
          </cell>
        </row>
        <row r="2895">
          <cell r="B2895" t="str">
            <v>PT PERTAMINA EP</v>
          </cell>
          <cell r="C2895" t="str">
            <v>No Data</v>
          </cell>
        </row>
        <row r="2896">
          <cell r="B2896" t="str">
            <v>PT PERTAMINA EP</v>
          </cell>
          <cell r="C2896" t="str">
            <v>No Data</v>
          </cell>
        </row>
        <row r="2897">
          <cell r="B2897" t="str">
            <v>SANTOS NORTHWEST NATUNA B.V.</v>
          </cell>
          <cell r="C2897" t="str">
            <v>Laut Natuna</v>
          </cell>
          <cell r="D2897" t="str">
            <v>Sumatera</v>
          </cell>
        </row>
        <row r="2898">
          <cell r="B2898" t="str">
            <v>SANTOS NORTHWEST NATUNA B.V.</v>
          </cell>
          <cell r="C2898" t="str">
            <v>Laut Natuna</v>
          </cell>
          <cell r="D2898" t="str">
            <v>Sumatera</v>
          </cell>
        </row>
        <row r="2899">
          <cell r="B2899" t="str">
            <v>SANTOS NORTHWEST NATUNA B.V.</v>
          </cell>
          <cell r="C2899" t="str">
            <v>Laut Natuna</v>
          </cell>
          <cell r="D2899" t="str">
            <v>Sumatera</v>
          </cell>
        </row>
        <row r="2900">
          <cell r="B2900" t="str">
            <v>PT MEDCO E&amp;P INDONESIA</v>
          </cell>
          <cell r="C2900" t="str">
            <v>Sumatera Selatan</v>
          </cell>
          <cell r="D2900" t="str">
            <v>Sumatera</v>
          </cell>
        </row>
        <row r="2901">
          <cell r="B2901" t="str">
            <v>PT MEDCO E&amp;P INDONESIA</v>
          </cell>
          <cell r="C2901" t="str">
            <v>Sumatera Selatan</v>
          </cell>
          <cell r="D2901" t="str">
            <v>Sumatera</v>
          </cell>
        </row>
        <row r="2902">
          <cell r="B2902" t="str">
            <v>PT MEDCO E&amp;P INDONESIA</v>
          </cell>
          <cell r="C2902" t="str">
            <v>Sumatera Selatan</v>
          </cell>
          <cell r="D2902" t="str">
            <v>Sumatera</v>
          </cell>
        </row>
        <row r="2903">
          <cell r="B2903" t="str">
            <v>PT MEDCO E&amp;P INDONESIA</v>
          </cell>
          <cell r="C2903" t="str">
            <v>Sumatera Selatan</v>
          </cell>
          <cell r="D2903" t="str">
            <v>Sumatera</v>
          </cell>
        </row>
        <row r="2904">
          <cell r="B2904" t="str">
            <v>PT MEDCO E&amp;P INDONESIA</v>
          </cell>
          <cell r="C2904" t="str">
            <v>Sumatera Selatan</v>
          </cell>
          <cell r="D2904" t="str">
            <v>Sumatera</v>
          </cell>
        </row>
        <row r="2905">
          <cell r="B2905" t="str">
            <v>PT MEDCO E&amp;P INDONESIA</v>
          </cell>
          <cell r="C2905" t="str">
            <v>Sumatera Selatan</v>
          </cell>
          <cell r="D2905" t="str">
            <v>Sumatera</v>
          </cell>
        </row>
        <row r="2906">
          <cell r="B2906" t="str">
            <v>PT PERTAMINA HULU SANGA SANGA</v>
          </cell>
          <cell r="C2906" t="str">
            <v>Kalimantan Timur</v>
          </cell>
          <cell r="D2906" t="str">
            <v>Kalimantan</v>
          </cell>
        </row>
        <row r="2907">
          <cell r="B2907" t="str">
            <v>PT PERTAMINA HULU SANGA SANGA</v>
          </cell>
          <cell r="C2907" t="str">
            <v>Kalimantan Timur</v>
          </cell>
          <cell r="D2907" t="str">
            <v>Kalimantan</v>
          </cell>
        </row>
        <row r="2908">
          <cell r="B2908" t="str">
            <v>PT PERTAMINA HULU SANGA SANGA</v>
          </cell>
          <cell r="C2908" t="str">
            <v>Kalimantan Timur</v>
          </cell>
          <cell r="D2908" t="str">
            <v>Kalimantan</v>
          </cell>
        </row>
        <row r="2909">
          <cell r="B2909" t="str">
            <v>PT PERTAMINA HULU SANGA SANGA</v>
          </cell>
          <cell r="C2909" t="str">
            <v>Kalimantan Timur</v>
          </cell>
          <cell r="D2909" t="str">
            <v>Kalimantan</v>
          </cell>
        </row>
        <row r="2910">
          <cell r="B2910" t="str">
            <v>PT PERTAMINA HULU SANGA SANGA</v>
          </cell>
          <cell r="C2910" t="str">
            <v>Kalimantan Timur</v>
          </cell>
          <cell r="D2910" t="str">
            <v>Kalimantan</v>
          </cell>
        </row>
        <row r="2911">
          <cell r="B2911" t="str">
            <v>PT PERTAMINA HULU SANGA SANGA</v>
          </cell>
          <cell r="C2911" t="str">
            <v>Kalimantan Timur</v>
          </cell>
          <cell r="D2911" t="str">
            <v>Kalimantan</v>
          </cell>
        </row>
        <row r="2912">
          <cell r="B2912" t="str">
            <v>PT PERTAMINA HULU SANGA SANGA</v>
          </cell>
          <cell r="C2912" t="str">
            <v>Kalimantan Timur</v>
          </cell>
          <cell r="D2912" t="str">
            <v>Kalimantan</v>
          </cell>
        </row>
        <row r="2913">
          <cell r="B2913" t="str">
            <v>PT PERTAMINA HULU SANGA SANGA</v>
          </cell>
          <cell r="C2913" t="str">
            <v>Kalimantan Timur</v>
          </cell>
          <cell r="D2913" t="str">
            <v>Kalimantan</v>
          </cell>
        </row>
        <row r="2914">
          <cell r="B2914" t="str">
            <v>PT PERTAMINA HULU SANGA SANGA</v>
          </cell>
          <cell r="C2914" t="str">
            <v>Kalimantan Timur</v>
          </cell>
          <cell r="D2914" t="str">
            <v>Kalimantan</v>
          </cell>
        </row>
        <row r="2915">
          <cell r="B2915" t="str">
            <v>PT PERTAMINA HULU SANGA SANGA</v>
          </cell>
          <cell r="C2915" t="str">
            <v>Kalimantan Timur</v>
          </cell>
          <cell r="D2915" t="str">
            <v>Kalimantan</v>
          </cell>
        </row>
        <row r="2916">
          <cell r="B2916" t="str">
            <v>PT PERTAMINA HULU SANGA SANGA</v>
          </cell>
          <cell r="C2916" t="str">
            <v>Kalimantan Timur</v>
          </cell>
          <cell r="D2916" t="str">
            <v>Kalimantan</v>
          </cell>
        </row>
        <row r="2917">
          <cell r="B2917" t="str">
            <v>PT PERTAMINA HULU SANGA SANGA</v>
          </cell>
          <cell r="C2917" t="str">
            <v>Kalimantan Timur</v>
          </cell>
          <cell r="D2917" t="str">
            <v>Kalimantan</v>
          </cell>
        </row>
        <row r="2918">
          <cell r="B2918" t="str">
            <v>CONOCOPHILLIPS (GRISSIK) LTD.</v>
          </cell>
          <cell r="C2918" t="str">
            <v>Sumatera Selatan</v>
          </cell>
          <cell r="D2918" t="str">
            <v>Sumatera</v>
          </cell>
        </row>
        <row r="2919">
          <cell r="B2919" t="str">
            <v>CONOCOPHILLIPS (GRISSIK) LTD.</v>
          </cell>
          <cell r="C2919" t="str">
            <v>Sumatera Selatan</v>
          </cell>
          <cell r="D2919" t="str">
            <v>Sumatera</v>
          </cell>
        </row>
        <row r="2920">
          <cell r="B2920" t="str">
            <v>CONOCOPHILLIPS (GRISSIK) LTD.</v>
          </cell>
          <cell r="C2920" t="str">
            <v>Sumatera Selatan</v>
          </cell>
          <cell r="D2920" t="str">
            <v>Sumatera</v>
          </cell>
        </row>
        <row r="2921">
          <cell r="B2921" t="str">
            <v>CONOCOPHILLIPS (GRISSIK) LTD.</v>
          </cell>
          <cell r="C2921" t="str">
            <v>Sumatera Selatan</v>
          </cell>
          <cell r="D2921" t="str">
            <v>Sumatera</v>
          </cell>
        </row>
        <row r="2922">
          <cell r="B2922" t="str">
            <v>CONOCOPHILLIPS (GRISSIK) LTD.</v>
          </cell>
          <cell r="C2922" t="str">
            <v>Sumatera Selatan</v>
          </cell>
          <cell r="D2922" t="str">
            <v>Sumatera</v>
          </cell>
        </row>
        <row r="2923">
          <cell r="B2923" t="str">
            <v>CONOCOPHILLIPS (GRISSIK) LTD.</v>
          </cell>
          <cell r="C2923" t="str">
            <v>Sumatera Selatan</v>
          </cell>
          <cell r="D2923" t="str">
            <v>Sumatera</v>
          </cell>
        </row>
        <row r="2924">
          <cell r="B2924" t="str">
            <v>CONOCOPHILLIPS (GRISSIK) LTD.</v>
          </cell>
          <cell r="C2924" t="str">
            <v>Sumatera Selatan</v>
          </cell>
          <cell r="D2924" t="str">
            <v>Sumatera</v>
          </cell>
        </row>
        <row r="2925">
          <cell r="B2925" t="str">
            <v>CONOCOPHILLIPS (GRISSIK) LTD.</v>
          </cell>
          <cell r="C2925" t="str">
            <v>Sumatera Selatan</v>
          </cell>
          <cell r="D2925" t="str">
            <v>Sumatera</v>
          </cell>
        </row>
        <row r="2926">
          <cell r="B2926" t="str">
            <v>CONOCOPHILLIPS (GRISSIK) LTD.</v>
          </cell>
          <cell r="C2926" t="str">
            <v>Sumatera Selatan</v>
          </cell>
          <cell r="D2926" t="str">
            <v>Sumatera</v>
          </cell>
        </row>
        <row r="2927">
          <cell r="B2927" t="str">
            <v>CONOCOPHILLIPS (GRISSIK) LTD.</v>
          </cell>
          <cell r="C2927" t="str">
            <v>Sumatera Selatan</v>
          </cell>
          <cell r="D2927" t="str">
            <v>Sumatera</v>
          </cell>
        </row>
        <row r="2928">
          <cell r="B2928" t="str">
            <v>CONOCOPHILLIPS (GRISSIK) LTD.</v>
          </cell>
          <cell r="C2928" t="str">
            <v>Sumatera Selatan</v>
          </cell>
          <cell r="D2928" t="str">
            <v>Sumatera</v>
          </cell>
        </row>
        <row r="2929">
          <cell r="B2929" t="str">
            <v>CONOCOPHILLIPS (GRISSIK) LTD.</v>
          </cell>
          <cell r="C2929" t="str">
            <v>Sumatera Selatan</v>
          </cell>
          <cell r="D2929" t="str">
            <v>Sumatera</v>
          </cell>
        </row>
        <row r="2930">
          <cell r="B2930" t="str">
            <v>CONOCOPHILLIPS (GRISSIK) LTD.</v>
          </cell>
          <cell r="C2930" t="str">
            <v>Sumatera Selatan</v>
          </cell>
          <cell r="D2930" t="str">
            <v>Sumatera</v>
          </cell>
        </row>
        <row r="2931">
          <cell r="B2931" t="str">
            <v>CONOCOPHILLIPS (GRISSIK) LTD.</v>
          </cell>
          <cell r="C2931" t="str">
            <v>Sumatera Selatan</v>
          </cell>
          <cell r="D2931" t="str">
            <v>Sumatera</v>
          </cell>
        </row>
        <row r="2932">
          <cell r="B2932" t="str">
            <v>CONOCOPHILLIPS (GRISSIK) LTD.</v>
          </cell>
          <cell r="C2932" t="str">
            <v>Sumatera Selatan</v>
          </cell>
          <cell r="D2932" t="str">
            <v>Sumatera</v>
          </cell>
        </row>
        <row r="2933">
          <cell r="B2933" t="str">
            <v>PT PERTAMINA HULU ENERGI WEST MADURA OFFSHORE</v>
          </cell>
          <cell r="C2933" t="str">
            <v>Laut Jawa</v>
          </cell>
          <cell r="D2933" t="str">
            <v>Jawa</v>
          </cell>
        </row>
        <row r="2934">
          <cell r="B2934" t="str">
            <v>PT PERTAMINA HULU ENERGI WEST MADURA OFFSHORE</v>
          </cell>
          <cell r="C2934" t="str">
            <v>Laut Jawa</v>
          </cell>
          <cell r="D2934" t="str">
            <v>Jawa</v>
          </cell>
        </row>
        <row r="2935">
          <cell r="B2935" t="str">
            <v>PT PERTAMINA HULU ENERGI WEST MADURA OFFSHORE</v>
          </cell>
          <cell r="C2935" t="str">
            <v>Laut Jawa</v>
          </cell>
          <cell r="D2935" t="str">
            <v>Jawa</v>
          </cell>
        </row>
        <row r="2936">
          <cell r="B2936" t="str">
            <v>PT PERTAMINA HULU ENERGI WEST MADURA OFFSHORE</v>
          </cell>
          <cell r="C2936" t="str">
            <v>Laut Jawa</v>
          </cell>
          <cell r="D2936" t="str">
            <v>Jawa</v>
          </cell>
        </row>
        <row r="2937">
          <cell r="B2937" t="str">
            <v>PT PERTAMINA HULU ENERGI WEST MADURA OFFSHORE</v>
          </cell>
          <cell r="C2937" t="str">
            <v>Laut Jawa</v>
          </cell>
          <cell r="D2937" t="str">
            <v>Jawa</v>
          </cell>
        </row>
        <row r="2938">
          <cell r="B2938" t="str">
            <v>PT PERTAMINA HULU ENERGI WEST MADURA OFFSHORE</v>
          </cell>
          <cell r="C2938" t="str">
            <v>Laut Jawa</v>
          </cell>
          <cell r="D2938" t="str">
            <v>Jawa</v>
          </cell>
        </row>
        <row r="2939">
          <cell r="B2939" t="str">
            <v>PT PERTAMINA HULU ENERGI WEST MADURA OFFSHORE</v>
          </cell>
          <cell r="C2939" t="str">
            <v>Laut Jawa</v>
          </cell>
          <cell r="D2939" t="str">
            <v>Jawa</v>
          </cell>
        </row>
        <row r="2940">
          <cell r="B2940" t="str">
            <v>PT PERTAMINA HULU ENERGI WEST MADURA OFFSHORE</v>
          </cell>
          <cell r="C2940" t="str">
            <v>Laut Jawa</v>
          </cell>
          <cell r="D2940" t="str">
            <v>Jawa</v>
          </cell>
        </row>
        <row r="2941">
          <cell r="B2941" t="str">
            <v>PT PERTAMINA HULU ENERGI WEST MADURA OFFSHORE</v>
          </cell>
          <cell r="C2941" t="str">
            <v>Laut Jawa</v>
          </cell>
          <cell r="D2941" t="str">
            <v>Jawa</v>
          </cell>
        </row>
        <row r="2942">
          <cell r="B2942" t="str">
            <v>PT PERTAMINA HULU MAHAKAM</v>
          </cell>
          <cell r="C2942" t="str">
            <v>Kalimantan Timur</v>
          </cell>
          <cell r="D2942" t="str">
            <v>Kalimantan</v>
          </cell>
        </row>
        <row r="2943">
          <cell r="B2943" t="str">
            <v>PT PERTAMINA HULU MAHAKAM</v>
          </cell>
          <cell r="C2943" t="str">
            <v>Kalimantan Timur</v>
          </cell>
          <cell r="D2943" t="str">
            <v>Kalimantan</v>
          </cell>
        </row>
        <row r="2944">
          <cell r="B2944" t="str">
            <v>PT PERTAMINA HULU MAHAKAM</v>
          </cell>
          <cell r="C2944" t="str">
            <v>Kalimantan Timur</v>
          </cell>
          <cell r="D2944" t="str">
            <v>Kalimantan</v>
          </cell>
        </row>
        <row r="2945">
          <cell r="B2945" t="str">
            <v>PT PERTAMINA HULU MAHAKAM</v>
          </cell>
          <cell r="C2945" t="str">
            <v>Kalimantan Timur</v>
          </cell>
          <cell r="D2945" t="str">
            <v>Kalimantan</v>
          </cell>
        </row>
        <row r="2946">
          <cell r="B2946" t="str">
            <v>PT PERTAMINA HULU MAHAKAM</v>
          </cell>
          <cell r="C2946" t="str">
            <v>Kalimantan Timur</v>
          </cell>
          <cell r="D2946" t="str">
            <v>Kalimantan</v>
          </cell>
        </row>
        <row r="2947">
          <cell r="B2947" t="str">
            <v>PT PERTAMINA HULU MAHAKAM</v>
          </cell>
          <cell r="C2947" t="str">
            <v>Kalimantan Timur</v>
          </cell>
          <cell r="D2947" t="str">
            <v>Kalimantan</v>
          </cell>
        </row>
        <row r="2948">
          <cell r="B2948" t="str">
            <v>PT PERTAMINA HULU MAHAKAM</v>
          </cell>
          <cell r="C2948" t="str">
            <v>Kalimantan Timur</v>
          </cell>
          <cell r="D2948" t="str">
            <v>Kalimantan</v>
          </cell>
        </row>
        <row r="2949">
          <cell r="B2949" t="str">
            <v>PT PERTAMINA HULU MAHAKAM</v>
          </cell>
          <cell r="C2949" t="str">
            <v>Kalimantan Timur</v>
          </cell>
          <cell r="D2949" t="str">
            <v>Kalimantan</v>
          </cell>
        </row>
        <row r="2950">
          <cell r="B2950" t="str">
            <v>PT PERTAMINA HULU MAHAKAM</v>
          </cell>
          <cell r="C2950" t="str">
            <v>Kalimantan Timur</v>
          </cell>
          <cell r="D2950" t="str">
            <v>Kalimantan</v>
          </cell>
        </row>
        <row r="2951">
          <cell r="B2951" t="str">
            <v>PT PERTAMINA HULU MAHAKAM</v>
          </cell>
          <cell r="C2951" t="str">
            <v>Kalimantan Timur</v>
          </cell>
          <cell r="D2951" t="str">
            <v>Kalimantan</v>
          </cell>
        </row>
        <row r="2952">
          <cell r="B2952" t="str">
            <v>PT PERTAMINA HULU MAHAKAM</v>
          </cell>
          <cell r="C2952" t="str">
            <v>Kalimantan Timur</v>
          </cell>
          <cell r="D2952" t="str">
            <v>Kalimantan</v>
          </cell>
        </row>
        <row r="2953">
          <cell r="B2953" t="str">
            <v>PT PERTAMINA HULU MAHAKAM</v>
          </cell>
          <cell r="C2953" t="str">
            <v>Kalimantan Timur</v>
          </cell>
          <cell r="D2953" t="str">
            <v>Kalimantan</v>
          </cell>
        </row>
        <row r="2954">
          <cell r="B2954" t="str">
            <v>PT PERTAMINA HULU MAHAKAM</v>
          </cell>
          <cell r="C2954" t="str">
            <v>Kalimantan Timur</v>
          </cell>
          <cell r="D2954" t="str">
            <v>Kalimantan</v>
          </cell>
        </row>
        <row r="2955">
          <cell r="B2955" t="str">
            <v>PT PERTAMINA HULU MAHAKAM</v>
          </cell>
          <cell r="C2955" t="str">
            <v>Kalimantan Timur</v>
          </cell>
          <cell r="D2955" t="str">
            <v>Kalimantan</v>
          </cell>
        </row>
        <row r="2956">
          <cell r="B2956" t="str">
            <v>PT PERTAMINA HULU MAHAKAM</v>
          </cell>
          <cell r="C2956" t="str">
            <v>Kalimantan Timur</v>
          </cell>
          <cell r="D2956" t="str">
            <v>Kalimantan</v>
          </cell>
        </row>
        <row r="2957">
          <cell r="B2957" t="str">
            <v>PETROCHINA INTERNATIONAL JABUNG LTD.</v>
          </cell>
          <cell r="C2957" t="str">
            <v>Jambi</v>
          </cell>
          <cell r="D2957" t="str">
            <v>Sumatera</v>
          </cell>
        </row>
        <row r="2958">
          <cell r="B2958" t="str">
            <v>PETROCHINA INTERNATIONAL JABUNG LTD.</v>
          </cell>
          <cell r="C2958" t="str">
            <v>Jambi</v>
          </cell>
          <cell r="D2958" t="str">
            <v>Sumatera</v>
          </cell>
        </row>
        <row r="2959">
          <cell r="B2959" t="str">
            <v>PETROCHINA INTERNATIONAL JABUNG LTD.</v>
          </cell>
          <cell r="C2959" t="str">
            <v>Jambi</v>
          </cell>
          <cell r="D2959" t="str">
            <v>Sumatera</v>
          </cell>
        </row>
        <row r="2960">
          <cell r="B2960" t="str">
            <v>PETROCHINA INTERNATIONAL JABUNG LTD.</v>
          </cell>
          <cell r="C2960" t="str">
            <v>Jambi</v>
          </cell>
          <cell r="D2960" t="str">
            <v>Sumatera</v>
          </cell>
        </row>
        <row r="2961">
          <cell r="B2961" t="str">
            <v>PETROCHINA INTERNATIONAL JABUNG LTD.</v>
          </cell>
          <cell r="C2961" t="str">
            <v>Jambi</v>
          </cell>
          <cell r="D2961" t="str">
            <v>Sumatera</v>
          </cell>
        </row>
        <row r="2962">
          <cell r="B2962" t="str">
            <v>PETROCHINA INTERNATIONAL JABUNG LTD.</v>
          </cell>
          <cell r="C2962" t="str">
            <v>Jambi</v>
          </cell>
          <cell r="D2962" t="str">
            <v>Sumatera</v>
          </cell>
        </row>
        <row r="2963">
          <cell r="B2963" t="str">
            <v>PT PERTAMINA EP</v>
          </cell>
          <cell r="C2963" t="str">
            <v>No Data</v>
          </cell>
        </row>
        <row r="2964">
          <cell r="B2964" t="str">
            <v>PT PERTAMINA EP</v>
          </cell>
          <cell r="C2964" t="str">
            <v>No Data</v>
          </cell>
        </row>
        <row r="2965">
          <cell r="B2965" t="str">
            <v>PT PERTAMINA EP</v>
          </cell>
          <cell r="C2965" t="str">
            <v>No Data</v>
          </cell>
        </row>
        <row r="2966">
          <cell r="B2966" t="str">
            <v>PT PERTAMINA EP</v>
          </cell>
          <cell r="C2966" t="str">
            <v>No Data</v>
          </cell>
        </row>
        <row r="2967">
          <cell r="B2967" t="str">
            <v>PT PERTAMINA EP</v>
          </cell>
          <cell r="C2967" t="str">
            <v>No Data</v>
          </cell>
        </row>
        <row r="2968">
          <cell r="B2968" t="str">
            <v>PT PERTAMINA EP</v>
          </cell>
          <cell r="C2968" t="str">
            <v>No Data</v>
          </cell>
        </row>
        <row r="2969">
          <cell r="B2969" t="str">
            <v>PT PERTAMINA EP</v>
          </cell>
          <cell r="C2969" t="str">
            <v>No Data</v>
          </cell>
        </row>
        <row r="2970">
          <cell r="B2970" t="str">
            <v>PT PERTAMINA EP</v>
          </cell>
          <cell r="C2970" t="str">
            <v>No Data</v>
          </cell>
        </row>
        <row r="2971">
          <cell r="B2971" t="str">
            <v>PT PERTAMINA EP</v>
          </cell>
          <cell r="C2971" t="str">
            <v>No Data</v>
          </cell>
        </row>
        <row r="2972">
          <cell r="B2972" t="str">
            <v>PT PERTAMINA EP</v>
          </cell>
          <cell r="C2972" t="str">
            <v>No Data</v>
          </cell>
        </row>
        <row r="2973">
          <cell r="B2973" t="str">
            <v>PT PERTAMINA EP</v>
          </cell>
          <cell r="C2973" t="str">
            <v>No Data</v>
          </cell>
        </row>
        <row r="2974">
          <cell r="B2974" t="str">
            <v>PT PERTAMINA EP</v>
          </cell>
          <cell r="C2974" t="str">
            <v>No Data</v>
          </cell>
        </row>
        <row r="2975">
          <cell r="B2975" t="str">
            <v>PT PERTAMINA EP</v>
          </cell>
          <cell r="C2975" t="str">
            <v>No Data</v>
          </cell>
        </row>
        <row r="2976">
          <cell r="B2976" t="str">
            <v>PT PERTAMINA EP</v>
          </cell>
          <cell r="C2976" t="str">
            <v>No Data</v>
          </cell>
        </row>
        <row r="2977">
          <cell r="B2977" t="str">
            <v>PT PERTAMINA EP</v>
          </cell>
          <cell r="C2977" t="str">
            <v>No Data</v>
          </cell>
        </row>
        <row r="2978">
          <cell r="B2978" t="str">
            <v>PT PERTAMINA EP</v>
          </cell>
          <cell r="C2978" t="str">
            <v>No Data</v>
          </cell>
        </row>
        <row r="2979">
          <cell r="B2979" t="str">
            <v>PT PERTAMINA EP</v>
          </cell>
          <cell r="C2979" t="str">
            <v>No Data</v>
          </cell>
        </row>
        <row r="2980">
          <cell r="B2980" t="str">
            <v>PT PERTAMINA EP</v>
          </cell>
          <cell r="C2980" t="str">
            <v>No Data</v>
          </cell>
        </row>
        <row r="2981">
          <cell r="B2981" t="str">
            <v>PT PERTAMINA EP</v>
          </cell>
          <cell r="C2981" t="str">
            <v>No Data</v>
          </cell>
        </row>
        <row r="2982">
          <cell r="B2982" t="str">
            <v>PT PERTAMINA EP</v>
          </cell>
          <cell r="C2982" t="str">
            <v>No Data</v>
          </cell>
        </row>
        <row r="2983">
          <cell r="B2983" t="str">
            <v>PT PERTAMINA EP</v>
          </cell>
          <cell r="C2983" t="str">
            <v>No Data</v>
          </cell>
        </row>
        <row r="2984">
          <cell r="B2984" t="str">
            <v>PT PERTAMINA EP</v>
          </cell>
          <cell r="C2984" t="str">
            <v>No Data</v>
          </cell>
        </row>
        <row r="2985">
          <cell r="B2985" t="str">
            <v>PT PERTAMINA EP</v>
          </cell>
          <cell r="C2985" t="str">
            <v>No Data</v>
          </cell>
        </row>
        <row r="2986">
          <cell r="B2986" t="str">
            <v>PT PERTAMINA EP</v>
          </cell>
          <cell r="C2986" t="str">
            <v>No Data</v>
          </cell>
        </row>
        <row r="2987">
          <cell r="B2987" t="str">
            <v>PT PERTAMINA EP</v>
          </cell>
          <cell r="C2987" t="str">
            <v>No Data</v>
          </cell>
        </row>
        <row r="2988">
          <cell r="B2988" t="str">
            <v>PT PERTAMINA EP</v>
          </cell>
          <cell r="C2988" t="str">
            <v>No Data</v>
          </cell>
        </row>
        <row r="2989">
          <cell r="B2989" t="str">
            <v>PT PERTAMINA EP</v>
          </cell>
          <cell r="C2989" t="str">
            <v>No Data</v>
          </cell>
        </row>
        <row r="2990">
          <cell r="B2990" t="str">
            <v>PT PERTAMINA EP</v>
          </cell>
          <cell r="C2990" t="str">
            <v>No Data</v>
          </cell>
        </row>
        <row r="2991">
          <cell r="B2991" t="str">
            <v>PT PERTAMINA EP</v>
          </cell>
          <cell r="C2991" t="str">
            <v>No Data</v>
          </cell>
        </row>
        <row r="2992">
          <cell r="B2992" t="str">
            <v>PT PERTAMINA EP</v>
          </cell>
          <cell r="C2992" t="str">
            <v>No Data</v>
          </cell>
        </row>
        <row r="2993">
          <cell r="B2993" t="str">
            <v>PT PERTAMINA EP</v>
          </cell>
          <cell r="C2993" t="str">
            <v>No Data</v>
          </cell>
        </row>
        <row r="2994">
          <cell r="B2994" t="str">
            <v>PT PERTAMINA EP</v>
          </cell>
          <cell r="C2994" t="str">
            <v>No Data</v>
          </cell>
        </row>
        <row r="2995">
          <cell r="B2995" t="str">
            <v>PT PERTAMINA EP</v>
          </cell>
          <cell r="C2995" t="str">
            <v>No Data</v>
          </cell>
        </row>
        <row r="2996">
          <cell r="B2996" t="str">
            <v>PT PERTAMINA EP</v>
          </cell>
          <cell r="C2996" t="str">
            <v>No Data</v>
          </cell>
        </row>
        <row r="2997">
          <cell r="B2997" t="str">
            <v>PT PERTAMINA EP</v>
          </cell>
          <cell r="C2997" t="str">
            <v>No Data</v>
          </cell>
        </row>
        <row r="2998">
          <cell r="B2998" t="str">
            <v>PT PERTAMINA EP</v>
          </cell>
          <cell r="C2998" t="str">
            <v>No Data</v>
          </cell>
        </row>
        <row r="2999">
          <cell r="B2999" t="str">
            <v>PT PERTAMINA EP</v>
          </cell>
          <cell r="C2999" t="str">
            <v>No Data</v>
          </cell>
        </row>
        <row r="3000">
          <cell r="B3000" t="str">
            <v>PT PERTAMINA EP</v>
          </cell>
          <cell r="C3000" t="str">
            <v>No Data</v>
          </cell>
        </row>
        <row r="3001">
          <cell r="B3001" t="str">
            <v>PT PERTAMINA EP</v>
          </cell>
          <cell r="C3001" t="str">
            <v>No Data</v>
          </cell>
        </row>
        <row r="3002">
          <cell r="B3002" t="str">
            <v>PT PERTAMINA EP</v>
          </cell>
          <cell r="C3002" t="str">
            <v>No Data</v>
          </cell>
        </row>
        <row r="3003">
          <cell r="B3003" t="str">
            <v>PT PERTAMINA EP</v>
          </cell>
          <cell r="C3003" t="str">
            <v>No Data</v>
          </cell>
        </row>
        <row r="3004">
          <cell r="B3004" t="str">
            <v>PT PERTAMINA EP</v>
          </cell>
          <cell r="C3004" t="str">
            <v>No Data</v>
          </cell>
        </row>
        <row r="3005">
          <cell r="B3005" t="str">
            <v>PT PERTAMINA EP</v>
          </cell>
          <cell r="C3005" t="str">
            <v>Jambi</v>
          </cell>
          <cell r="D3005" t="str">
            <v>Sumatera</v>
          </cell>
        </row>
        <row r="3006">
          <cell r="B3006" t="str">
            <v>PT PERTAMINA EP</v>
          </cell>
          <cell r="C3006" t="str">
            <v>Jambi</v>
          </cell>
          <cell r="D3006" t="str">
            <v>Sumatera</v>
          </cell>
        </row>
        <row r="3007">
          <cell r="B3007" t="str">
            <v>PT PERTAMINA EP</v>
          </cell>
          <cell r="C3007" t="str">
            <v>Jambi</v>
          </cell>
          <cell r="D3007" t="str">
            <v>Sumatera</v>
          </cell>
        </row>
        <row r="3008">
          <cell r="B3008" t="str">
            <v>PT PERTAMINA EP</v>
          </cell>
          <cell r="C3008" t="str">
            <v>Jambi</v>
          </cell>
          <cell r="D3008" t="str">
            <v>Sumatera</v>
          </cell>
        </row>
        <row r="3009">
          <cell r="B3009" t="str">
            <v>PT PERTAMINA EP</v>
          </cell>
          <cell r="C3009" t="str">
            <v>Jambi</v>
          </cell>
          <cell r="D3009" t="str">
            <v>Sumatera</v>
          </cell>
        </row>
        <row r="3010">
          <cell r="B3010" t="str">
            <v>PT PERTAMINA EP</v>
          </cell>
          <cell r="C3010" t="str">
            <v>Jambi</v>
          </cell>
          <cell r="D3010" t="str">
            <v>Sumatera</v>
          </cell>
        </row>
        <row r="3011">
          <cell r="B3011" t="str">
            <v>PT PERTAMINA EP</v>
          </cell>
          <cell r="C3011" t="str">
            <v>No Data</v>
          </cell>
        </row>
        <row r="3012">
          <cell r="B3012" t="str">
            <v>PT PERTAMINA EP</v>
          </cell>
          <cell r="C3012" t="str">
            <v>No Data</v>
          </cell>
        </row>
        <row r="3013">
          <cell r="B3013" t="str">
            <v>PT PERTAMINA EP</v>
          </cell>
          <cell r="C3013" t="str">
            <v>No Data</v>
          </cell>
        </row>
        <row r="3014">
          <cell r="B3014" t="str">
            <v>PT PERTAMINA EP</v>
          </cell>
          <cell r="C3014" t="str">
            <v>Jambi</v>
          </cell>
          <cell r="D3014" t="str">
            <v>Sumatera</v>
          </cell>
        </row>
        <row r="3015">
          <cell r="B3015" t="str">
            <v>PT PERTAMINA EP</v>
          </cell>
          <cell r="C3015" t="str">
            <v>Jambi</v>
          </cell>
          <cell r="D3015" t="str">
            <v>Sumatera</v>
          </cell>
        </row>
        <row r="3016">
          <cell r="B3016" t="str">
            <v>PT PERTAMINA EP</v>
          </cell>
          <cell r="C3016" t="str">
            <v>Jambi</v>
          </cell>
          <cell r="D3016" t="str">
            <v>Sumatera</v>
          </cell>
        </row>
        <row r="3017">
          <cell r="B3017" t="str">
            <v>PT PERTAMINA EP</v>
          </cell>
          <cell r="C3017" t="str">
            <v>No Data</v>
          </cell>
        </row>
        <row r="3018">
          <cell r="B3018" t="str">
            <v>PT PERTAMINA EP</v>
          </cell>
          <cell r="C3018" t="str">
            <v>No Data</v>
          </cell>
        </row>
        <row r="3019">
          <cell r="B3019" t="str">
            <v>PT PERTAMINA EP</v>
          </cell>
          <cell r="C3019" t="str">
            <v>No Data</v>
          </cell>
        </row>
        <row r="3020">
          <cell r="B3020" t="str">
            <v>PT PERTAMINA EP</v>
          </cell>
          <cell r="C3020" t="str">
            <v>No Data</v>
          </cell>
        </row>
        <row r="3021">
          <cell r="B3021" t="str">
            <v>PT PERTAMINA EP</v>
          </cell>
          <cell r="C3021" t="str">
            <v>No Data</v>
          </cell>
        </row>
        <row r="3022">
          <cell r="B3022" t="str">
            <v>PT PERTAMINA EP</v>
          </cell>
          <cell r="C3022" t="str">
            <v>No Data</v>
          </cell>
        </row>
        <row r="3023">
          <cell r="B3023" t="str">
            <v>PT PERTAMINA EP</v>
          </cell>
          <cell r="C3023" t="str">
            <v>No Data</v>
          </cell>
        </row>
        <row r="3024">
          <cell r="B3024" t="str">
            <v>PT PERTAMINA EP</v>
          </cell>
          <cell r="C3024" t="str">
            <v>No Data</v>
          </cell>
        </row>
        <row r="3025">
          <cell r="B3025" t="str">
            <v>PT PERTAMINA EP</v>
          </cell>
          <cell r="C3025" t="str">
            <v>No Data</v>
          </cell>
        </row>
        <row r="3026">
          <cell r="B3026" t="str">
            <v>PT PERTAMINA EP</v>
          </cell>
          <cell r="C3026" t="str">
            <v>No Data</v>
          </cell>
        </row>
        <row r="3027">
          <cell r="B3027" t="str">
            <v>PT PERTAMINA EP</v>
          </cell>
          <cell r="C3027" t="str">
            <v>No Data</v>
          </cell>
        </row>
        <row r="3028">
          <cell r="B3028" t="str">
            <v>PT PERTAMINA EP</v>
          </cell>
          <cell r="C3028" t="str">
            <v>No Data</v>
          </cell>
        </row>
        <row r="3029">
          <cell r="B3029" t="str">
            <v>PT PERTAMINA EP</v>
          </cell>
          <cell r="C3029" t="str">
            <v>No Data</v>
          </cell>
        </row>
        <row r="3030">
          <cell r="B3030" t="str">
            <v>PT PERTAMINA EP</v>
          </cell>
          <cell r="C3030" t="str">
            <v>No Data</v>
          </cell>
        </row>
        <row r="3031">
          <cell r="B3031" t="str">
            <v>PT PERTAMINA EP</v>
          </cell>
          <cell r="C3031" t="str">
            <v>No Data</v>
          </cell>
        </row>
        <row r="3032">
          <cell r="B3032" t="str">
            <v>PT PERTAMINA EP</v>
          </cell>
          <cell r="C3032" t="str">
            <v>No Data</v>
          </cell>
        </row>
        <row r="3033">
          <cell r="B3033" t="str">
            <v>PT PERTAMINA EP</v>
          </cell>
          <cell r="C3033" t="str">
            <v>No Data</v>
          </cell>
        </row>
        <row r="3034">
          <cell r="B3034" t="str">
            <v>PT PERTAMINA EP</v>
          </cell>
          <cell r="C3034" t="str">
            <v>No Data</v>
          </cell>
        </row>
        <row r="3035">
          <cell r="B3035" t="str">
            <v>PT PERTAMINA EP</v>
          </cell>
          <cell r="C3035" t="str">
            <v>No Data</v>
          </cell>
        </row>
        <row r="3036">
          <cell r="B3036" t="str">
            <v>PT PERTAMINA EP</v>
          </cell>
          <cell r="C3036" t="str">
            <v>No Data</v>
          </cell>
        </row>
        <row r="3037">
          <cell r="B3037" t="str">
            <v>PT PERTAMINA EP</v>
          </cell>
          <cell r="C3037" t="str">
            <v>No Data</v>
          </cell>
        </row>
        <row r="3038">
          <cell r="B3038" t="str">
            <v>PT PERTAMINA EP</v>
          </cell>
          <cell r="C3038" t="str">
            <v>No Data</v>
          </cell>
        </row>
        <row r="3039">
          <cell r="B3039" t="str">
            <v>PT PERTAMINA EP</v>
          </cell>
          <cell r="C3039" t="str">
            <v>No Data</v>
          </cell>
        </row>
        <row r="3040">
          <cell r="B3040" t="str">
            <v>PT PERTAMINA EP</v>
          </cell>
          <cell r="C3040" t="str">
            <v>No Data</v>
          </cell>
        </row>
        <row r="3041">
          <cell r="B3041" t="str">
            <v>PT PERTAMINA EP</v>
          </cell>
          <cell r="C3041" t="str">
            <v>No Data</v>
          </cell>
        </row>
        <row r="3042">
          <cell r="B3042" t="str">
            <v>PT PERTAMINA EP</v>
          </cell>
          <cell r="C3042" t="str">
            <v>No Data</v>
          </cell>
        </row>
        <row r="3043">
          <cell r="B3043" t="str">
            <v>PT PERTAMINA EP</v>
          </cell>
          <cell r="C3043" t="str">
            <v>No Data</v>
          </cell>
        </row>
        <row r="3044">
          <cell r="B3044" t="str">
            <v>PT PERTAMINA EP</v>
          </cell>
          <cell r="C3044" t="str">
            <v>No Data</v>
          </cell>
        </row>
        <row r="3045">
          <cell r="B3045" t="str">
            <v>PT PERTAMINA EP</v>
          </cell>
          <cell r="C3045" t="str">
            <v>No Data</v>
          </cell>
        </row>
        <row r="3046">
          <cell r="B3046" t="str">
            <v>PT PERTAMINA EP</v>
          </cell>
          <cell r="C3046" t="str">
            <v>No Data</v>
          </cell>
        </row>
        <row r="3047">
          <cell r="B3047" t="str">
            <v>PT PERTAMINA EP</v>
          </cell>
          <cell r="C3047" t="str">
            <v>No Data</v>
          </cell>
        </row>
        <row r="3048">
          <cell r="B3048" t="str">
            <v>PT PERTAMINA EP</v>
          </cell>
          <cell r="C3048" t="str">
            <v>No Data</v>
          </cell>
        </row>
        <row r="3049">
          <cell r="B3049" t="str">
            <v>PT PERTAMINA EP</v>
          </cell>
          <cell r="C3049" t="str">
            <v>No Data</v>
          </cell>
        </row>
        <row r="3050">
          <cell r="B3050" t="str">
            <v>PT PERTAMINA EP</v>
          </cell>
          <cell r="C3050" t="str">
            <v>No Data</v>
          </cell>
        </row>
        <row r="3051">
          <cell r="B3051" t="str">
            <v>PT PERTAMINA EP</v>
          </cell>
          <cell r="C3051" t="str">
            <v>No Data</v>
          </cell>
        </row>
        <row r="3052">
          <cell r="B3052" t="str">
            <v>PT PERTAMINA EP</v>
          </cell>
          <cell r="C3052" t="str">
            <v>No Data</v>
          </cell>
        </row>
        <row r="3053">
          <cell r="B3053" t="str">
            <v>PT PERTAMINA EP</v>
          </cell>
          <cell r="C3053" t="str">
            <v>No Data</v>
          </cell>
        </row>
        <row r="3054">
          <cell r="B3054" t="str">
            <v>PT PERTAMINA EP</v>
          </cell>
          <cell r="C3054" t="str">
            <v>No Data</v>
          </cell>
        </row>
        <row r="3055">
          <cell r="B3055" t="str">
            <v>PT PERTAMINA EP</v>
          </cell>
          <cell r="C3055" t="str">
            <v>No Data</v>
          </cell>
        </row>
        <row r="3056">
          <cell r="B3056" t="str">
            <v>PT PERTAMINA EP</v>
          </cell>
          <cell r="C3056" t="str">
            <v>No Data</v>
          </cell>
        </row>
        <row r="3057">
          <cell r="B3057" t="str">
            <v>PT PERTAMINA EP</v>
          </cell>
          <cell r="C3057" t="str">
            <v>No Data</v>
          </cell>
        </row>
        <row r="3058">
          <cell r="B3058" t="str">
            <v>PT PERTAMINA EP</v>
          </cell>
          <cell r="C3058" t="str">
            <v>No Data</v>
          </cell>
        </row>
        <row r="3059">
          <cell r="B3059" t="str">
            <v>PT PERTAMINA EP</v>
          </cell>
          <cell r="C3059" t="str">
            <v>No Data</v>
          </cell>
        </row>
        <row r="3060">
          <cell r="B3060" t="str">
            <v>PT PERTAMINA EP</v>
          </cell>
          <cell r="C3060" t="str">
            <v>No Data</v>
          </cell>
        </row>
        <row r="3061">
          <cell r="B3061" t="str">
            <v>PT PERTAMINA EP</v>
          </cell>
          <cell r="C3061" t="str">
            <v>No Data</v>
          </cell>
        </row>
        <row r="3062">
          <cell r="B3062" t="str">
            <v>PT PERTAMINA EP</v>
          </cell>
          <cell r="C3062" t="str">
            <v>No Data</v>
          </cell>
        </row>
        <row r="3063">
          <cell r="B3063" t="str">
            <v>PT PERTAMINA EP</v>
          </cell>
          <cell r="C3063" t="str">
            <v>No Data</v>
          </cell>
        </row>
        <row r="3064">
          <cell r="B3064" t="str">
            <v>PT PERTAMINA EP</v>
          </cell>
          <cell r="C3064" t="str">
            <v>No Data</v>
          </cell>
        </row>
        <row r="3065">
          <cell r="B3065" t="str">
            <v>PT PERTAMINA EP</v>
          </cell>
          <cell r="C3065" t="str">
            <v>No Data</v>
          </cell>
        </row>
        <row r="3066">
          <cell r="B3066" t="str">
            <v>PT PERTAMINA EP</v>
          </cell>
          <cell r="C3066" t="str">
            <v>No Data</v>
          </cell>
        </row>
        <row r="3067">
          <cell r="B3067" t="str">
            <v>PT PERTAMINA EP</v>
          </cell>
          <cell r="C3067" t="str">
            <v>No Data</v>
          </cell>
        </row>
        <row r="3068">
          <cell r="B3068" t="str">
            <v>PT PERTAMINA EP</v>
          </cell>
          <cell r="C3068" t="str">
            <v>No Data</v>
          </cell>
        </row>
        <row r="3069">
          <cell r="B3069" t="str">
            <v>PT PERTAMINA EP</v>
          </cell>
          <cell r="C3069" t="str">
            <v>No Data</v>
          </cell>
        </row>
        <row r="3070">
          <cell r="B3070" t="str">
            <v>PT PERTAMINA EP</v>
          </cell>
          <cell r="C3070" t="str">
            <v>No Data</v>
          </cell>
        </row>
        <row r="3071">
          <cell r="B3071" t="str">
            <v>PT PERTAMINA EP</v>
          </cell>
          <cell r="C3071" t="str">
            <v>No Data</v>
          </cell>
        </row>
        <row r="3072">
          <cell r="B3072" t="str">
            <v>PT PERTAMINA EP</v>
          </cell>
          <cell r="C3072" t="str">
            <v>No Data</v>
          </cell>
        </row>
        <row r="3073">
          <cell r="B3073" t="str">
            <v>PT PERTAMINA EP</v>
          </cell>
          <cell r="C3073" t="str">
            <v>No Data</v>
          </cell>
        </row>
        <row r="3074">
          <cell r="B3074" t="str">
            <v>PT PERTAMINA EP</v>
          </cell>
          <cell r="C3074" t="str">
            <v>No Data</v>
          </cell>
        </row>
        <row r="3075">
          <cell r="B3075" t="str">
            <v>PT PERTAMINA EP</v>
          </cell>
          <cell r="C3075" t="str">
            <v>No Data</v>
          </cell>
        </row>
        <row r="3076">
          <cell r="B3076" t="str">
            <v>PT PERTAMINA EP</v>
          </cell>
          <cell r="C3076" t="str">
            <v>No Data</v>
          </cell>
        </row>
        <row r="3077">
          <cell r="B3077" t="str">
            <v>PT PERTAMINA EP</v>
          </cell>
          <cell r="C3077" t="str">
            <v>No Data</v>
          </cell>
        </row>
        <row r="3078">
          <cell r="B3078" t="str">
            <v>PT PERTAMINA EP</v>
          </cell>
          <cell r="C3078" t="str">
            <v>No Data</v>
          </cell>
        </row>
        <row r="3079">
          <cell r="B3079" t="str">
            <v>PT PERTAMINA EP</v>
          </cell>
          <cell r="C3079" t="str">
            <v>No Data</v>
          </cell>
        </row>
        <row r="3080">
          <cell r="B3080" t="str">
            <v>PT PERTAMINA EP</v>
          </cell>
          <cell r="C3080" t="str">
            <v>No Data</v>
          </cell>
        </row>
        <row r="3081">
          <cell r="B3081" t="str">
            <v>PT PERTAMINA EP</v>
          </cell>
          <cell r="C3081" t="str">
            <v>No Data</v>
          </cell>
        </row>
        <row r="3082">
          <cell r="B3082" t="str">
            <v>PT PERTAMINA EP</v>
          </cell>
          <cell r="C3082" t="str">
            <v>No Data</v>
          </cell>
        </row>
        <row r="3083">
          <cell r="B3083" t="str">
            <v>PT PERTAMINA EP</v>
          </cell>
          <cell r="C3083" t="str">
            <v>No Data</v>
          </cell>
        </row>
        <row r="3084">
          <cell r="B3084" t="str">
            <v>PT PERTAMINA EP</v>
          </cell>
          <cell r="C3084" t="str">
            <v>No Data</v>
          </cell>
        </row>
        <row r="3085">
          <cell r="B3085" t="str">
            <v>PT PERTAMINA EP</v>
          </cell>
          <cell r="C3085" t="str">
            <v>No Data</v>
          </cell>
        </row>
        <row r="3086">
          <cell r="B3086" t="str">
            <v>PT PERTAMINA EP</v>
          </cell>
          <cell r="C3086" t="str">
            <v>No Data</v>
          </cell>
        </row>
        <row r="3087">
          <cell r="B3087" t="str">
            <v>PT PERTAMINA EP</v>
          </cell>
          <cell r="C3087" t="str">
            <v>No Data</v>
          </cell>
        </row>
        <row r="3088">
          <cell r="B3088" t="str">
            <v>PT PERTAMINA EP</v>
          </cell>
          <cell r="C3088" t="str">
            <v>No Data</v>
          </cell>
        </row>
        <row r="3089">
          <cell r="B3089" t="str">
            <v>PT PERTAMINA EP</v>
          </cell>
          <cell r="C3089" t="str">
            <v>No Data</v>
          </cell>
        </row>
        <row r="3090">
          <cell r="B3090" t="str">
            <v>PT PERTAMINA EP</v>
          </cell>
          <cell r="C3090" t="str">
            <v>No Data</v>
          </cell>
        </row>
        <row r="3091">
          <cell r="B3091" t="str">
            <v>PT PERTAMINA EP</v>
          </cell>
          <cell r="C3091" t="str">
            <v>No Data</v>
          </cell>
        </row>
        <row r="3092">
          <cell r="B3092" t="str">
            <v>PT PERTAMINA EP</v>
          </cell>
          <cell r="C3092" t="str">
            <v>No Data</v>
          </cell>
        </row>
        <row r="3093">
          <cell r="B3093" t="str">
            <v>PT PERTAMINA EP</v>
          </cell>
          <cell r="C3093" t="str">
            <v>No Data</v>
          </cell>
        </row>
        <row r="3094">
          <cell r="B3094" t="str">
            <v>PT PERTAMINA EP</v>
          </cell>
          <cell r="C3094" t="str">
            <v>No Data</v>
          </cell>
        </row>
        <row r="3095">
          <cell r="B3095" t="str">
            <v>PT PERTAMINA EP</v>
          </cell>
          <cell r="C3095" t="str">
            <v>No Data</v>
          </cell>
        </row>
        <row r="3096">
          <cell r="B3096" t="str">
            <v>PT PERTAMINA EP</v>
          </cell>
          <cell r="C3096" t="str">
            <v>No Data</v>
          </cell>
        </row>
        <row r="3097">
          <cell r="B3097" t="str">
            <v>PT PERTAMINA EP</v>
          </cell>
          <cell r="C3097" t="str">
            <v>No Data</v>
          </cell>
        </row>
        <row r="3098">
          <cell r="B3098" t="str">
            <v>PT PERTAMINA EP</v>
          </cell>
          <cell r="C3098" t="str">
            <v>No Data</v>
          </cell>
        </row>
        <row r="3099">
          <cell r="B3099" t="str">
            <v>PT PERTAMINA EP</v>
          </cell>
          <cell r="C3099" t="str">
            <v>No Data</v>
          </cell>
        </row>
        <row r="3100">
          <cell r="B3100" t="str">
            <v>PT PERTAMINA EP</v>
          </cell>
          <cell r="C3100" t="str">
            <v>No Data</v>
          </cell>
        </row>
        <row r="3101">
          <cell r="B3101" t="str">
            <v>PT PERTAMINA EP</v>
          </cell>
          <cell r="C3101" t="str">
            <v>No Data</v>
          </cell>
        </row>
        <row r="3102">
          <cell r="B3102" t="str">
            <v>PT PERTAMINA EP</v>
          </cell>
          <cell r="C3102" t="str">
            <v>No Data</v>
          </cell>
        </row>
        <row r="3103">
          <cell r="B3103" t="str">
            <v>PT PERTAMINA EP</v>
          </cell>
          <cell r="C3103" t="str">
            <v>No Data</v>
          </cell>
        </row>
        <row r="3104">
          <cell r="B3104" t="str">
            <v>PT PERTAMINA EP</v>
          </cell>
          <cell r="C3104" t="str">
            <v>No Data</v>
          </cell>
        </row>
        <row r="3105">
          <cell r="B3105" t="str">
            <v>PT PERTAMINA EP</v>
          </cell>
          <cell r="C3105" t="str">
            <v>No Data</v>
          </cell>
        </row>
        <row r="3106">
          <cell r="B3106" t="str">
            <v>PT TIARABUMI PETROLEUM</v>
          </cell>
          <cell r="C3106" t="str">
            <v>Sumatera Selatan</v>
          </cell>
          <cell r="D3106" t="str">
            <v>Sumatera</v>
          </cell>
        </row>
        <row r="3107">
          <cell r="B3107" t="str">
            <v>PT TIARABUMI PETROLEUM</v>
          </cell>
          <cell r="C3107" t="str">
            <v>Sumatera Selatan</v>
          </cell>
          <cell r="D3107" t="str">
            <v>Sumatera</v>
          </cell>
        </row>
        <row r="3108">
          <cell r="B3108" t="str">
            <v>PT TIARABUMI PETROLEUM</v>
          </cell>
          <cell r="C3108" t="str">
            <v>Sumatera Selatan</v>
          </cell>
          <cell r="D3108" t="str">
            <v>Sumatera</v>
          </cell>
        </row>
        <row r="3109">
          <cell r="B3109" t="str">
            <v>PT PERTAMINA HULU KALIMANTAN TIMUR</v>
          </cell>
          <cell r="C3109" t="str">
            <v>Kalimantan Timur</v>
          </cell>
          <cell r="D3109" t="str">
            <v>Kalimantan</v>
          </cell>
        </row>
        <row r="3110">
          <cell r="B3110" t="str">
            <v>PT PERTAMINA HULU KALIMANTAN TIMUR</v>
          </cell>
          <cell r="C3110" t="str">
            <v>Kalimantan Timur</v>
          </cell>
          <cell r="D3110" t="str">
            <v>Kalimantan</v>
          </cell>
        </row>
        <row r="3111">
          <cell r="B3111" t="str">
            <v>PT PERTAMINA HULU KALIMANTAN TIMUR</v>
          </cell>
          <cell r="C3111" t="str">
            <v>Kalimantan Timur</v>
          </cell>
          <cell r="D3111" t="str">
            <v>Kalimantan</v>
          </cell>
        </row>
        <row r="3112">
          <cell r="B3112" t="str">
            <v>PT PERTAMINA HULU KALIMANTAN TIMUR</v>
          </cell>
          <cell r="C3112" t="str">
            <v>Kalimantan Timur</v>
          </cell>
          <cell r="D3112" t="str">
            <v>Kalimantan</v>
          </cell>
        </row>
        <row r="3113">
          <cell r="B3113" t="str">
            <v>PT PERTAMINA HULU KALIMANTAN TIMUR</v>
          </cell>
          <cell r="C3113" t="str">
            <v>Kalimantan Timur</v>
          </cell>
          <cell r="D3113" t="str">
            <v>Kalimantan</v>
          </cell>
        </row>
        <row r="3114">
          <cell r="B3114" t="str">
            <v>PT PERTAMINA HULU KALIMANTAN TIMUR</v>
          </cell>
          <cell r="C3114" t="str">
            <v>Kalimantan Timur</v>
          </cell>
          <cell r="D3114" t="str">
            <v>Kalimantan</v>
          </cell>
        </row>
        <row r="3115">
          <cell r="B3115" t="str">
            <v>PT PERTAMINA HULU KALIMANTAN TIMUR</v>
          </cell>
          <cell r="C3115" t="str">
            <v>Kalimantan Timur</v>
          </cell>
          <cell r="D3115" t="str">
            <v>Kalimantan</v>
          </cell>
        </row>
        <row r="3116">
          <cell r="B3116" t="str">
            <v>PT PERTAMINA HULU KALIMANTAN TIMUR</v>
          </cell>
          <cell r="C3116" t="str">
            <v>Kalimantan Timur</v>
          </cell>
          <cell r="D3116" t="str">
            <v>Kalimantan</v>
          </cell>
        </row>
        <row r="3117">
          <cell r="B3117" t="str">
            <v>PT PERTAMINA HULU KALIMANTAN TIMUR</v>
          </cell>
          <cell r="C3117" t="str">
            <v>Kalimantan Timur</v>
          </cell>
          <cell r="D3117" t="str">
            <v>Kalimantan</v>
          </cell>
        </row>
        <row r="3118">
          <cell r="B3118" t="str">
            <v>PT PERTAMINA HULU KALIMANTAN TIMUR</v>
          </cell>
          <cell r="C3118" t="str">
            <v>Kalimantan Timur</v>
          </cell>
          <cell r="D3118" t="str">
            <v>Kalimantan</v>
          </cell>
        </row>
        <row r="3119">
          <cell r="B3119" t="str">
            <v>PT PERTAMINA HULU KALIMANTAN TIMUR</v>
          </cell>
          <cell r="C3119" t="str">
            <v>Kalimantan Timur</v>
          </cell>
          <cell r="D3119" t="str">
            <v>Kalimantan</v>
          </cell>
        </row>
        <row r="3120">
          <cell r="B3120" t="str">
            <v>PT PERTAMINA HULU KALIMANTAN TIMUR</v>
          </cell>
          <cell r="C3120" t="str">
            <v>Kalimantan Timur</v>
          </cell>
          <cell r="D3120" t="str">
            <v>Kalimantan</v>
          </cell>
        </row>
        <row r="3121">
          <cell r="B3121" t="str">
            <v>PT PERTAMINA HULU KALIMANTAN TIMUR</v>
          </cell>
          <cell r="C3121" t="str">
            <v>Kalimantan Timur</v>
          </cell>
          <cell r="D3121" t="str">
            <v>Kalimantan</v>
          </cell>
        </row>
        <row r="3122">
          <cell r="B3122" t="str">
            <v>PT PERTAMINA HULU KALIMANTAN TIMUR</v>
          </cell>
          <cell r="C3122" t="str">
            <v>Kalimantan Timur</v>
          </cell>
          <cell r="D3122" t="str">
            <v>Kalimantan</v>
          </cell>
        </row>
        <row r="3123">
          <cell r="B3123" t="str">
            <v>PT PERTAMINA HULU KALIMANTAN TIMUR</v>
          </cell>
          <cell r="C3123" t="str">
            <v>Kalimantan Timur</v>
          </cell>
          <cell r="D3123" t="str">
            <v>Kalimantan</v>
          </cell>
        </row>
        <row r="3124">
          <cell r="B3124" t="str">
            <v>PT PERTAMINA HULU KALIMANTAN TIMUR</v>
          </cell>
          <cell r="C3124" t="str">
            <v>Kalimantan Timur</v>
          </cell>
          <cell r="D3124" t="str">
            <v>Kalimantan</v>
          </cell>
        </row>
        <row r="3125">
          <cell r="B3125" t="str">
            <v>PT PERTAMINA HULU KALIMANTAN TIMUR</v>
          </cell>
          <cell r="C3125" t="str">
            <v>Kalimantan Timur</v>
          </cell>
          <cell r="D3125" t="str">
            <v>Kalimantan</v>
          </cell>
        </row>
        <row r="3126">
          <cell r="B3126" t="str">
            <v>PT PERTAMINA HULU KALIMANTAN TIMUR</v>
          </cell>
          <cell r="C3126" t="str">
            <v>Kalimantan Timur</v>
          </cell>
          <cell r="D3126" t="str">
            <v>Kalimantan</v>
          </cell>
        </row>
        <row r="3127">
          <cell r="B3127" t="str">
            <v>PT PERTAMINA HULU KALIMANTAN TIMUR</v>
          </cell>
          <cell r="C3127" t="str">
            <v>Kalimantan Timur</v>
          </cell>
          <cell r="D3127" t="str">
            <v>Kalimantan</v>
          </cell>
        </row>
        <row r="3128">
          <cell r="B3128" t="str">
            <v>PT PERTAMINA HULU KALIMANTAN TIMUR</v>
          </cell>
          <cell r="C3128" t="str">
            <v>Kalimantan Timur</v>
          </cell>
          <cell r="D3128" t="str">
            <v>Kalimantan</v>
          </cell>
        </row>
        <row r="3129">
          <cell r="B3129" t="str">
            <v>PT PERTAMINA HULU KALIMANTAN TIMUR</v>
          </cell>
          <cell r="C3129" t="str">
            <v>Kalimantan Timur</v>
          </cell>
          <cell r="D3129" t="str">
            <v>Kalimantan</v>
          </cell>
        </row>
        <row r="3130">
          <cell r="B3130" t="str">
            <v>PT PERTAMINA HULU KALIMANTAN TIMUR</v>
          </cell>
          <cell r="C3130" t="str">
            <v>Kalimantan Timur</v>
          </cell>
          <cell r="D3130" t="str">
            <v>Kalimantan</v>
          </cell>
        </row>
        <row r="3131">
          <cell r="B3131" t="str">
            <v>PT PERTAMINA HULU KALIMANTAN TIMUR</v>
          </cell>
          <cell r="C3131" t="str">
            <v>Kalimantan Timur</v>
          </cell>
          <cell r="D3131" t="str">
            <v>Kalimantan</v>
          </cell>
        </row>
        <row r="3132">
          <cell r="B3132" t="str">
            <v>PT PERTAMINA HULU KALIMANTAN TIMUR</v>
          </cell>
          <cell r="C3132" t="str">
            <v>Kalimantan Timur</v>
          </cell>
          <cell r="D3132" t="str">
            <v>Kalimantan</v>
          </cell>
        </row>
        <row r="3133">
          <cell r="B3133" t="str">
            <v>PT PERTAMINA HULU KALIMANTAN TIMUR</v>
          </cell>
          <cell r="C3133" t="str">
            <v>Kalimantan Timur</v>
          </cell>
          <cell r="D3133" t="str">
            <v>Kalimantan</v>
          </cell>
        </row>
        <row r="3134">
          <cell r="B3134" t="str">
            <v>PT PERTAMINA HULU KALIMANTAN TIMUR</v>
          </cell>
          <cell r="C3134" t="str">
            <v>Kalimantan Timur</v>
          </cell>
          <cell r="D3134" t="str">
            <v>Kalimantan</v>
          </cell>
        </row>
        <row r="3135">
          <cell r="B3135" t="str">
            <v>PT PERTAMINA HULU KALIMANTAN TIMUR</v>
          </cell>
          <cell r="C3135" t="str">
            <v>Kalimantan Timur</v>
          </cell>
          <cell r="D3135" t="str">
            <v>Kalimantan</v>
          </cell>
        </row>
        <row r="3136">
          <cell r="B3136" t="str">
            <v>PT PERTAMINA HULU KALIMANTAN TIMUR</v>
          </cell>
          <cell r="C3136" t="str">
            <v>Kalimantan Timur</v>
          </cell>
          <cell r="D3136" t="str">
            <v>Kalimantan</v>
          </cell>
        </row>
        <row r="3137">
          <cell r="B3137" t="str">
            <v>PT PERTAMINA HULU KALIMANTAN TIMUR</v>
          </cell>
          <cell r="C3137" t="str">
            <v>Kalimantan Timur</v>
          </cell>
          <cell r="D3137" t="str">
            <v>Kalimantan</v>
          </cell>
        </row>
        <row r="3138">
          <cell r="B3138" t="str">
            <v>PT PERTAMINA HULU KALIMANTAN TIMUR</v>
          </cell>
          <cell r="C3138" t="str">
            <v>Kalimantan Timur</v>
          </cell>
          <cell r="D3138" t="str">
            <v>Kalimantan</v>
          </cell>
        </row>
        <row r="3139">
          <cell r="B3139" t="str">
            <v>PT PERTAMINA HULU KALIMANTAN TIMUR</v>
          </cell>
          <cell r="C3139" t="str">
            <v>Kalimantan Timur</v>
          </cell>
          <cell r="D3139" t="str">
            <v>Kalimantan</v>
          </cell>
        </row>
        <row r="3140">
          <cell r="B3140" t="str">
            <v>PT PERTAMINA HULU KALIMANTAN TIMUR</v>
          </cell>
          <cell r="C3140" t="str">
            <v>Kalimantan Timur</v>
          </cell>
          <cell r="D3140" t="str">
            <v>Kalimantan</v>
          </cell>
        </row>
        <row r="3141">
          <cell r="B3141" t="str">
            <v>PT PERTAMINA HULU KALIMANTAN TIMUR</v>
          </cell>
          <cell r="C3141" t="str">
            <v>Kalimantan Timur</v>
          </cell>
          <cell r="D3141" t="str">
            <v>Kalimantan</v>
          </cell>
        </row>
        <row r="3142">
          <cell r="B3142" t="str">
            <v>PT PERTAMINA HULU KALIMANTAN TIMUR</v>
          </cell>
          <cell r="C3142" t="str">
            <v>Kalimantan Timur</v>
          </cell>
          <cell r="D3142" t="str">
            <v>Kalimantan</v>
          </cell>
        </row>
        <row r="3143">
          <cell r="B3143" t="str">
            <v>PT PERTAMINA HULU KALIMANTAN TIMUR</v>
          </cell>
          <cell r="C3143" t="str">
            <v>Kalimantan Timur</v>
          </cell>
          <cell r="D3143" t="str">
            <v>Kalimantan</v>
          </cell>
        </row>
        <row r="3144">
          <cell r="B3144" t="str">
            <v>PT PERTAMINA HULU KALIMANTAN TIMUR</v>
          </cell>
          <cell r="C3144" t="str">
            <v>Kalimantan Timur</v>
          </cell>
          <cell r="D3144" t="str">
            <v>Kalimantan</v>
          </cell>
        </row>
        <row r="3145">
          <cell r="B3145" t="str">
            <v>PT PERTAMINA HULU KALIMANTAN TIMUR</v>
          </cell>
          <cell r="C3145" t="str">
            <v>Kalimantan Timur</v>
          </cell>
          <cell r="D3145" t="str">
            <v>Kalimantan</v>
          </cell>
        </row>
        <row r="3146">
          <cell r="B3146" t="str">
            <v>PT PERTAMINA HULU KALIMANTAN TIMUR</v>
          </cell>
          <cell r="C3146" t="str">
            <v>Kalimantan Timur</v>
          </cell>
          <cell r="D3146" t="str">
            <v>Kalimantan</v>
          </cell>
        </row>
        <row r="3147">
          <cell r="B3147" t="str">
            <v>PT PERTAMINA HULU KALIMANTAN TIMUR</v>
          </cell>
          <cell r="C3147" t="str">
            <v>Kalimantan Timur</v>
          </cell>
          <cell r="D3147" t="str">
            <v>Kalimantan</v>
          </cell>
        </row>
        <row r="3148">
          <cell r="B3148" t="str">
            <v>PT PERTAMINA HULU KALIMANTAN TIMUR</v>
          </cell>
          <cell r="C3148" t="str">
            <v>Kalimantan Timur</v>
          </cell>
          <cell r="D3148" t="str">
            <v>Kalimantan</v>
          </cell>
        </row>
        <row r="3149">
          <cell r="B3149" t="str">
            <v>PT PERTAMINA HULU KALIMANTAN TIMUR</v>
          </cell>
          <cell r="C3149" t="str">
            <v>Kalimantan Timur</v>
          </cell>
          <cell r="D3149" t="str">
            <v>Kalimantan</v>
          </cell>
        </row>
        <row r="3150">
          <cell r="B3150" t="str">
            <v>PT PERTAMINA HULU KALIMANTAN TIMUR</v>
          </cell>
          <cell r="C3150" t="str">
            <v>Kalimantan Timur</v>
          </cell>
          <cell r="D3150" t="str">
            <v>Kalimantan</v>
          </cell>
        </row>
        <row r="3151">
          <cell r="B3151" t="str">
            <v>SANTOS (SAMPANG) PTY. LTD.</v>
          </cell>
          <cell r="C3151" t="str">
            <v>Laut Jawa</v>
          </cell>
          <cell r="D3151" t="str">
            <v>Jawa</v>
          </cell>
        </row>
        <row r="3152">
          <cell r="B3152" t="str">
            <v>SANTOS (SAMPANG) PTY. LTD.</v>
          </cell>
          <cell r="C3152" t="str">
            <v>Laut Jawa</v>
          </cell>
          <cell r="D3152" t="str">
            <v>Jawa</v>
          </cell>
        </row>
        <row r="3153">
          <cell r="B3153" t="str">
            <v>SANTOS (SAMPANG) PTY. LTD.</v>
          </cell>
          <cell r="C3153" t="str">
            <v>Laut Jawa</v>
          </cell>
          <cell r="D3153" t="str">
            <v>Jawa</v>
          </cell>
        </row>
        <row r="3154">
          <cell r="B3154" t="str">
            <v>PT MEDCO E&amp;P LEMATANG</v>
          </cell>
          <cell r="C3154" t="str">
            <v>Sumatera Selatan</v>
          </cell>
          <cell r="D3154" t="str">
            <v>Sumatera</v>
          </cell>
        </row>
        <row r="3155">
          <cell r="B3155" t="str">
            <v>PT MEDCO E&amp;P LEMATANG</v>
          </cell>
          <cell r="C3155" t="str">
            <v>Sumatera Selatan</v>
          </cell>
          <cell r="D3155" t="str">
            <v>Sumatera</v>
          </cell>
        </row>
        <row r="3156">
          <cell r="B3156" t="str">
            <v>PT MEDCO E&amp;P LEMATANG</v>
          </cell>
          <cell r="C3156" t="str">
            <v>Sumatera Selatan</v>
          </cell>
          <cell r="D3156" t="str">
            <v>Sumatera</v>
          </cell>
        </row>
        <row r="3157">
          <cell r="B3157" t="str">
            <v>PT MEDCO E&amp;P LEMATANG</v>
          </cell>
          <cell r="C3157" t="str">
            <v>Sumatera Selatan</v>
          </cell>
          <cell r="D3157" t="str">
            <v>Sumatera</v>
          </cell>
        </row>
        <row r="3158">
          <cell r="B3158" t="str">
            <v>PT MEDCO E&amp;P LEMATANG</v>
          </cell>
          <cell r="C3158" t="str">
            <v>Sumatera Selatan</v>
          </cell>
          <cell r="D3158" t="str">
            <v>Sumatera</v>
          </cell>
        </row>
        <row r="3159">
          <cell r="B3159" t="str">
            <v>PT MEDCO E&amp;P LEMATANG</v>
          </cell>
          <cell r="C3159" t="str">
            <v>Sumatera Selatan</v>
          </cell>
          <cell r="D3159" t="str">
            <v>Sumatera</v>
          </cell>
        </row>
        <row r="3160">
          <cell r="B3160" t="str">
            <v>PT MEDCO E&amp;P LEMATANG</v>
          </cell>
          <cell r="C3160" t="str">
            <v>Sumatera Selatan</v>
          </cell>
          <cell r="D3160" t="str">
            <v>Sumatera</v>
          </cell>
        </row>
        <row r="3161">
          <cell r="B3161" t="str">
            <v>PT MEDCO E&amp;P LEMATANG</v>
          </cell>
          <cell r="C3161" t="str">
            <v>Sumatera Selatan</v>
          </cell>
          <cell r="D3161" t="str">
            <v>Sumatera</v>
          </cell>
        </row>
        <row r="3162">
          <cell r="B3162" t="str">
            <v>PT MEDCO E&amp;P LEMATANG</v>
          </cell>
          <cell r="C3162" t="str">
            <v>Sumatera Selatan</v>
          </cell>
          <cell r="D3162" t="str">
            <v>Sumatera</v>
          </cell>
        </row>
        <row r="3163">
          <cell r="B3163" t="str">
            <v>PT MEDCO E&amp;P RIMAU</v>
          </cell>
          <cell r="C3163" t="str">
            <v>Sumatera Selatan</v>
          </cell>
          <cell r="D3163" t="str">
            <v>Sumatera</v>
          </cell>
        </row>
        <row r="3164">
          <cell r="B3164" t="str">
            <v>PT MEDCO E&amp;P RIMAU</v>
          </cell>
          <cell r="C3164" t="str">
            <v>Sumatera Selatan</v>
          </cell>
          <cell r="D3164" t="str">
            <v>Sumatera</v>
          </cell>
        </row>
        <row r="3165">
          <cell r="B3165" t="str">
            <v>PT MEDCO E&amp;P RIMAU</v>
          </cell>
          <cell r="C3165" t="str">
            <v>Sumatera Selatan</v>
          </cell>
          <cell r="D3165" t="str">
            <v>Sumatera</v>
          </cell>
        </row>
        <row r="3166">
          <cell r="B3166" t="str">
            <v>PT MEDCO E&amp;P RIMAU</v>
          </cell>
          <cell r="C3166" t="str">
            <v>Sumatera Selatan</v>
          </cell>
          <cell r="D3166" t="str">
            <v>Sumatera</v>
          </cell>
        </row>
        <row r="3167">
          <cell r="B3167" t="str">
            <v>PT MEDCO E&amp;P RIMAU</v>
          </cell>
          <cell r="C3167" t="str">
            <v>Sumatera Selatan</v>
          </cell>
          <cell r="D3167" t="str">
            <v>Sumatera</v>
          </cell>
        </row>
        <row r="3168">
          <cell r="B3168" t="str">
            <v>PT MEDCO E&amp;P RIMAU</v>
          </cell>
          <cell r="C3168" t="str">
            <v>Sumatera Selatan</v>
          </cell>
          <cell r="D3168" t="str">
            <v>Sumatera</v>
          </cell>
        </row>
        <row r="3169">
          <cell r="B3169" t="str">
            <v>MONTD'OR OIL TUNGKAL LTD.</v>
          </cell>
          <cell r="C3169" t="str">
            <v>Jambi</v>
          </cell>
          <cell r="D3169" t="str">
            <v>Sumatera</v>
          </cell>
        </row>
        <row r="3170">
          <cell r="B3170" t="str">
            <v>MONTD'OR OIL TUNGKAL LTD.</v>
          </cell>
          <cell r="C3170" t="str">
            <v>Jambi</v>
          </cell>
          <cell r="D3170" t="str">
            <v>Sumatera</v>
          </cell>
        </row>
        <row r="3171">
          <cell r="B3171" t="str">
            <v>MONTD'OR OIL TUNGKAL LTD.</v>
          </cell>
          <cell r="C3171" t="str">
            <v>Jambi</v>
          </cell>
          <cell r="D3171" t="str">
            <v>Sumatera</v>
          </cell>
        </row>
        <row r="3172">
          <cell r="B3172" t="str">
            <v>MONTD'OR OIL TUNGKAL LTD.</v>
          </cell>
          <cell r="C3172" t="str">
            <v>Jambi</v>
          </cell>
          <cell r="D3172" t="str">
            <v>Sumatera</v>
          </cell>
        </row>
        <row r="3173">
          <cell r="B3173" t="str">
            <v>MONTD'OR OIL TUNGKAL LTD.</v>
          </cell>
          <cell r="C3173" t="str">
            <v>Jambi</v>
          </cell>
          <cell r="D3173" t="str">
            <v>Sumatera</v>
          </cell>
        </row>
        <row r="3174">
          <cell r="B3174" t="str">
            <v>MONTD'OR OIL TUNGKAL LTD.</v>
          </cell>
          <cell r="C3174" t="str">
            <v>Jambi</v>
          </cell>
          <cell r="D3174" t="str">
            <v>Sumatera</v>
          </cell>
        </row>
        <row r="3175">
          <cell r="B3175" t="str">
            <v>PT. SELE RAYA MERANGIN DUA</v>
          </cell>
          <cell r="C3175" t="str">
            <v>Sumatera Selatan</v>
          </cell>
          <cell r="D3175" t="str">
            <v>Sumatera</v>
          </cell>
        </row>
        <row r="3176">
          <cell r="B3176" t="str">
            <v>PT. SELE RAYA MERANGIN DUA</v>
          </cell>
          <cell r="C3176" t="str">
            <v>Sumatera Selatan</v>
          </cell>
          <cell r="D3176" t="str">
            <v>Sumatera</v>
          </cell>
        </row>
        <row r="3177">
          <cell r="B3177" t="str">
            <v>PT. SELE RAYA MERANGIN DUA</v>
          </cell>
          <cell r="C3177" t="str">
            <v>Sumatera Selatan</v>
          </cell>
          <cell r="D3177" t="str">
            <v>Sumatera</v>
          </cell>
        </row>
        <row r="3178">
          <cell r="B3178" t="str">
            <v>TEXCAL MAHATO EP LTD.</v>
          </cell>
          <cell r="C3178" t="str">
            <v>Riau</v>
          </cell>
          <cell r="D3178" t="str">
            <v>Sumatera</v>
          </cell>
        </row>
        <row r="3179">
          <cell r="B3179" t="str">
            <v>TEXCAL MAHATO EP LTD.</v>
          </cell>
          <cell r="C3179" t="str">
            <v>Riau</v>
          </cell>
          <cell r="D3179" t="str">
            <v>Sumatera</v>
          </cell>
        </row>
        <row r="3180">
          <cell r="B3180" t="str">
            <v>TEXCAL MAHATO EP LTD.</v>
          </cell>
          <cell r="C3180" t="str">
            <v>Riau</v>
          </cell>
          <cell r="D3180" t="str">
            <v>Sumatera</v>
          </cell>
        </row>
        <row r="3181">
          <cell r="B3181" t="str">
            <v>PT PERTAMINA HULU ENERGI RAJA TEMPIRAI</v>
          </cell>
          <cell r="C3181" t="str">
            <v>Sumatera Selatan</v>
          </cell>
          <cell r="D3181" t="str">
            <v>Sumatera</v>
          </cell>
        </row>
        <row r="3182">
          <cell r="B3182" t="str">
            <v>PT PERTAMINA HULU ENERGI RAJA TEMPIRAI</v>
          </cell>
          <cell r="C3182" t="str">
            <v>Sumatera Selatan</v>
          </cell>
          <cell r="D3182" t="str">
            <v>Sumatera</v>
          </cell>
        </row>
        <row r="3183">
          <cell r="B3183" t="str">
            <v>PT PERTAMINA HULU ENERGI RAJA TEMPIRAI</v>
          </cell>
          <cell r="C3183" t="str">
            <v>Sumatera Selatan</v>
          </cell>
          <cell r="D3183" t="str">
            <v>Sumatera</v>
          </cell>
        </row>
        <row r="3184">
          <cell r="B3184" t="str">
            <v>PT PERTAMINA HULU ENERGI RAJA TEMPIRAI</v>
          </cell>
          <cell r="C3184" t="str">
            <v>Sumatera Selatan</v>
          </cell>
          <cell r="D3184" t="str">
            <v>Sumatera</v>
          </cell>
        </row>
        <row r="3185">
          <cell r="B3185" t="str">
            <v>PT PERTAMINA HULU ENERGI RAJA TEMPIRAI</v>
          </cell>
          <cell r="C3185" t="str">
            <v>Sumatera Selatan</v>
          </cell>
          <cell r="D3185" t="str">
            <v>Sumatera</v>
          </cell>
        </row>
        <row r="3186">
          <cell r="B3186" t="str">
            <v>PT PERTAMINA HULU ENERGI RAJA TEMPIRAI</v>
          </cell>
          <cell r="C3186" t="str">
            <v>Sumatera Selatan</v>
          </cell>
          <cell r="D3186" t="str">
            <v>Sumatera</v>
          </cell>
        </row>
        <row r="3187">
          <cell r="B3187" t="str">
            <v>JOB PERTAMINA - MEDCO E&amp;P SIMENGGARIS</v>
          </cell>
          <cell r="C3187" t="str">
            <v>Kalimantan Utara</v>
          </cell>
          <cell r="D3187" t="str">
            <v>Kalimantan</v>
          </cell>
        </row>
        <row r="3188">
          <cell r="B3188" t="str">
            <v>JOB PERTAMINA - MEDCO E&amp;P SIMENGGARIS</v>
          </cell>
          <cell r="C3188" t="str">
            <v>Kalimantan Utara</v>
          </cell>
          <cell r="D3188" t="str">
            <v>Kalimantan</v>
          </cell>
        </row>
        <row r="3189">
          <cell r="B3189" t="str">
            <v>JOB PERTAMINA - MEDCO E&amp;P SIMENGGARIS</v>
          </cell>
          <cell r="C3189" t="str">
            <v>Kalimantan Utara</v>
          </cell>
          <cell r="D3189" t="str">
            <v>Kalimantan</v>
          </cell>
        </row>
        <row r="3190">
          <cell r="B3190" t="str">
            <v>JOB PERTAMINA - MEDCO E&amp;P SIMENGGARIS</v>
          </cell>
          <cell r="C3190" t="str">
            <v>Kalimantan Utara</v>
          </cell>
          <cell r="D3190" t="str">
            <v>Kalimantan</v>
          </cell>
        </row>
        <row r="3191">
          <cell r="B3191" t="str">
            <v>JOB PERTAMINA - MEDCO E&amp;P SIMENGGARIS</v>
          </cell>
          <cell r="C3191" t="str">
            <v>Kalimantan Utara</v>
          </cell>
          <cell r="D3191" t="str">
            <v>Kalimantan</v>
          </cell>
        </row>
        <row r="3192">
          <cell r="B3192" t="str">
            <v>JOB PERTAMINA - MEDCO E&amp;P SIMENGGARIS</v>
          </cell>
          <cell r="C3192" t="str">
            <v>Kalimantan Utara</v>
          </cell>
          <cell r="D3192" t="str">
            <v>Kalimantan</v>
          </cell>
        </row>
        <row r="3193">
          <cell r="B3193" t="str">
            <v>PT PERTAMINA HULU ENERGI OSES</v>
          </cell>
          <cell r="C3193" t="str">
            <v>Laut Jawa</v>
          </cell>
          <cell r="D3193" t="str">
            <v>Jawa</v>
          </cell>
        </row>
        <row r="3194">
          <cell r="B3194" t="str">
            <v>PT PERTAMINA HULU ENERGI OSES</v>
          </cell>
          <cell r="C3194" t="str">
            <v>Laut Jawa</v>
          </cell>
          <cell r="D3194" t="str">
            <v>Jawa</v>
          </cell>
        </row>
        <row r="3195">
          <cell r="B3195" t="str">
            <v>PT PERTAMINA HULU ENERGI OSES</v>
          </cell>
          <cell r="C3195" t="str">
            <v>Laut Jawa</v>
          </cell>
          <cell r="D3195" t="str">
            <v>Jawa</v>
          </cell>
        </row>
        <row r="3196">
          <cell r="B3196" t="str">
            <v>PT PERTAMINA HULU ENERGI OSES</v>
          </cell>
          <cell r="C3196" t="str">
            <v>Laut Jawa</v>
          </cell>
          <cell r="D3196" t="str">
            <v>Jawa</v>
          </cell>
        </row>
        <row r="3197">
          <cell r="B3197" t="str">
            <v>PT PERTAMINA HULU ENERGI OSES</v>
          </cell>
          <cell r="C3197" t="str">
            <v>Laut Jawa</v>
          </cell>
          <cell r="D3197" t="str">
            <v>Jawa</v>
          </cell>
        </row>
        <row r="3198">
          <cell r="B3198" t="str">
            <v>PT PERTAMINA HULU ENERGI OSES</v>
          </cell>
          <cell r="C3198" t="str">
            <v>Laut Jawa</v>
          </cell>
          <cell r="D3198" t="str">
            <v>Jawa</v>
          </cell>
        </row>
        <row r="3199">
          <cell r="B3199" t="str">
            <v>PT PERTAMINA HULU ENERGI OSES</v>
          </cell>
          <cell r="C3199" t="str">
            <v>Laut Jawa</v>
          </cell>
          <cell r="D3199" t="str">
            <v>Jawa</v>
          </cell>
        </row>
        <row r="3200">
          <cell r="B3200" t="str">
            <v>PT PERTAMINA HULU ENERGI OSES</v>
          </cell>
          <cell r="C3200" t="str">
            <v>Laut Jawa</v>
          </cell>
          <cell r="D3200" t="str">
            <v>Jawa</v>
          </cell>
        </row>
        <row r="3201">
          <cell r="B3201" t="str">
            <v>PT PERTAMINA HULU ENERGI OSES</v>
          </cell>
          <cell r="C3201" t="str">
            <v>Laut Jawa</v>
          </cell>
          <cell r="D3201" t="str">
            <v>Jawa</v>
          </cell>
        </row>
        <row r="3202">
          <cell r="B3202" t="str">
            <v>PT PERTAMINA HULU ENERGI SIAK</v>
          </cell>
          <cell r="C3202" t="str">
            <v>Riau</v>
          </cell>
          <cell r="D3202" t="str">
            <v>Sumatera</v>
          </cell>
        </row>
        <row r="3203">
          <cell r="B3203" t="str">
            <v>PT PERTAMINA HULU ENERGI SIAK</v>
          </cell>
          <cell r="C3203" t="str">
            <v>Riau</v>
          </cell>
          <cell r="D3203" t="str">
            <v>Sumatera</v>
          </cell>
        </row>
        <row r="3204">
          <cell r="B3204" t="str">
            <v>PT PERTAMINA HULU ENERGI SIAK</v>
          </cell>
          <cell r="C3204" t="str">
            <v>Riau</v>
          </cell>
          <cell r="D3204" t="str">
            <v>Sumatera</v>
          </cell>
        </row>
        <row r="3205">
          <cell r="B3205" t="str">
            <v>PETROGAS (ISLAND) LTD.</v>
          </cell>
          <cell r="C3205" t="str">
            <v>Papua Barat</v>
          </cell>
          <cell r="D3205" t="str">
            <v>Timur</v>
          </cell>
        </row>
        <row r="3206">
          <cell r="B3206" t="str">
            <v>PETROGAS (ISLAND) LTD.</v>
          </cell>
          <cell r="C3206" t="str">
            <v>Papua Barat</v>
          </cell>
          <cell r="D3206" t="str">
            <v>Timur</v>
          </cell>
        </row>
        <row r="3207">
          <cell r="B3207" t="str">
            <v>PETROGAS (ISLAND) LTD.</v>
          </cell>
          <cell r="C3207" t="str">
            <v>Papua Barat</v>
          </cell>
          <cell r="D3207" t="str">
            <v>Timur</v>
          </cell>
        </row>
        <row r="3208">
          <cell r="B3208" t="str">
            <v>PT. Pertamina Hulu Energi (PHE) NSB</v>
          </cell>
          <cell r="C3208" t="str">
            <v>Aceh</v>
          </cell>
          <cell r="D3208" t="str">
            <v>Sumatera</v>
          </cell>
        </row>
        <row r="3209">
          <cell r="B3209" t="str">
            <v>PT. Pertamina Hulu Energi (PHE) NSB</v>
          </cell>
          <cell r="C3209" t="str">
            <v>Aceh</v>
          </cell>
          <cell r="D3209" t="str">
            <v>Sumatera</v>
          </cell>
        </row>
        <row r="3210">
          <cell r="B3210" t="str">
            <v>PT. Pertamina Hulu Energi (PHE) NSB</v>
          </cell>
          <cell r="C3210" t="str">
            <v>Aceh</v>
          </cell>
          <cell r="D3210" t="str">
            <v>Sumatera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ld"/>
      <sheetName val="Old+New"/>
      <sheetName val="Run Gas"/>
    </sheetNames>
    <sheetDataSet>
      <sheetData sheetId="0"/>
      <sheetData sheetId="1"/>
      <sheetData sheetId="2">
        <row r="3267">
          <cell r="E3267" t="str">
            <v>Panduk - N.Merbau</v>
          </cell>
          <cell r="F3267" t="str">
            <v>New</v>
          </cell>
          <cell r="G3267" t="str">
            <v>X0. Development Pending</v>
          </cell>
          <cell r="H3267"/>
          <cell r="I3267">
            <v>1</v>
          </cell>
          <cell r="J3267">
            <v>1</v>
          </cell>
          <cell r="K3267">
            <v>1</v>
          </cell>
          <cell r="L3267"/>
          <cell r="M3267"/>
          <cell r="N3267"/>
          <cell r="O3267"/>
          <cell r="P3267"/>
          <cell r="Q3267"/>
          <cell r="R3267">
            <v>0.21728890000000001</v>
          </cell>
          <cell r="S3267">
            <v>488.50330000000002</v>
          </cell>
          <cell r="T3267">
            <v>0.63394589999999995</v>
          </cell>
          <cell r="U3267">
            <v>0.69798470000000001</v>
          </cell>
          <cell r="V3267">
            <v>46.968116384319941</v>
          </cell>
          <cell r="W3267">
            <v>6.3406689536151903E-2</v>
          </cell>
          <cell r="X3267"/>
          <cell r="Y3267"/>
          <cell r="Z3267"/>
          <cell r="AA3267"/>
          <cell r="AB3267">
            <v>39.18741</v>
          </cell>
          <cell r="AC3267">
            <v>52.72166</v>
          </cell>
          <cell r="AD3267">
            <v>1</v>
          </cell>
          <cell r="AE3267">
            <v>1</v>
          </cell>
          <cell r="AF3267">
            <v>14.68328</v>
          </cell>
          <cell r="AG3267">
            <v>220.7638</v>
          </cell>
        </row>
        <row r="3268">
          <cell r="E3268" t="str">
            <v>Bandar Agung</v>
          </cell>
          <cell r="F3268" t="str">
            <v>New</v>
          </cell>
          <cell r="G3268" t="str">
            <v>X2. Development Undetermined</v>
          </cell>
          <cell r="H3268"/>
          <cell r="I3268">
            <v>45</v>
          </cell>
          <cell r="J3268">
            <v>36</v>
          </cell>
          <cell r="K3268">
            <v>0.8</v>
          </cell>
          <cell r="L3268"/>
          <cell r="M3268"/>
          <cell r="N3268"/>
          <cell r="O3268"/>
          <cell r="P3268"/>
          <cell r="Q3268"/>
          <cell r="R3268">
            <v>0.26252300000000001</v>
          </cell>
          <cell r="S3268">
            <v>1128.0930000000001</v>
          </cell>
          <cell r="T3268">
            <v>0.61072150000000003</v>
          </cell>
          <cell r="U3268">
            <v>0.83472259999999998</v>
          </cell>
          <cell r="V3268">
            <v>150.97242963717889</v>
          </cell>
          <cell r="W3268">
            <v>0.20381191990315634</v>
          </cell>
          <cell r="X3268"/>
          <cell r="Y3268"/>
          <cell r="Z3268"/>
          <cell r="AA3268"/>
          <cell r="AB3268">
            <v>44.6753</v>
          </cell>
          <cell r="AC3268">
            <v>39.918399999999998</v>
          </cell>
          <cell r="AD3268">
            <v>0.8</v>
          </cell>
          <cell r="AE3268">
            <v>36</v>
          </cell>
          <cell r="AF3268">
            <v>17.280390000000001</v>
          </cell>
          <cell r="AG3268">
            <v>102.79470000000001</v>
          </cell>
        </row>
        <row r="3269">
          <cell r="E3269" t="str">
            <v>Azalea-01</v>
          </cell>
          <cell r="F3269" t="str">
            <v>New</v>
          </cell>
          <cell r="G3269" t="str">
            <v>X2. Development Undetermined</v>
          </cell>
          <cell r="H3269"/>
          <cell r="I3269">
            <v>270</v>
          </cell>
          <cell r="J3269">
            <v>156</v>
          </cell>
          <cell r="K3269">
            <v>0.57777777777777772</v>
          </cell>
          <cell r="L3269"/>
          <cell r="M3269"/>
          <cell r="N3269"/>
          <cell r="O3269"/>
          <cell r="P3269"/>
          <cell r="Q3269"/>
          <cell r="R3269">
            <v>0.23134170000000001</v>
          </cell>
          <cell r="S3269">
            <v>313.5566</v>
          </cell>
          <cell r="T3269">
            <v>0.64158020000000004</v>
          </cell>
          <cell r="U3269">
            <v>0.64933399999999997</v>
          </cell>
          <cell r="V3269">
            <v>30.219617675220523</v>
          </cell>
          <cell r="W3269">
            <v>4.0796311696962254E-2</v>
          </cell>
          <cell r="X3269"/>
          <cell r="Y3269"/>
          <cell r="Z3269"/>
          <cell r="AA3269"/>
          <cell r="AB3269">
            <v>70.690830000000005</v>
          </cell>
          <cell r="AC3269">
            <v>19.968540000000001</v>
          </cell>
          <cell r="AD3269">
            <v>0.57777777777777772</v>
          </cell>
          <cell r="AE3269">
            <v>156</v>
          </cell>
          <cell r="AF3269">
            <v>24.832640000000001</v>
          </cell>
          <cell r="AG3269">
            <v>61.344430000000003</v>
          </cell>
        </row>
        <row r="3270">
          <cell r="E3270" t="str">
            <v>NSB J1</v>
          </cell>
          <cell r="F3270" t="str">
            <v>New</v>
          </cell>
          <cell r="G3270" t="str">
            <v>X2. Development Undetermined</v>
          </cell>
          <cell r="H3270"/>
          <cell r="I3270">
            <v>47</v>
          </cell>
          <cell r="J3270">
            <v>22</v>
          </cell>
          <cell r="K3270">
            <v>0.46808510638297873</v>
          </cell>
          <cell r="L3270"/>
          <cell r="M3270"/>
          <cell r="N3270"/>
          <cell r="O3270"/>
          <cell r="P3270"/>
          <cell r="Q3270"/>
          <cell r="R3270">
            <v>0.2552373</v>
          </cell>
          <cell r="S3270">
            <v>95.098960000000005</v>
          </cell>
          <cell r="T3270">
            <v>0.60616360000000002</v>
          </cell>
          <cell r="U3270">
            <v>0.90030770000000004</v>
          </cell>
          <cell r="V3270">
            <v>13.246487298894118</v>
          </cell>
          <cell r="W3270">
            <v>1.7882682386768236E-2</v>
          </cell>
          <cell r="X3270"/>
          <cell r="Y3270"/>
          <cell r="Z3270"/>
          <cell r="AA3270"/>
          <cell r="AB3270">
            <v>83.603139999999996</v>
          </cell>
          <cell r="AC3270">
            <v>71.339969999999994</v>
          </cell>
          <cell r="AD3270">
            <v>0.46808510638297873</v>
          </cell>
          <cell r="AE3270">
            <v>22</v>
          </cell>
          <cell r="AF3270">
            <v>22.039639999999999</v>
          </cell>
          <cell r="AG3270">
            <v>81.961839999999995</v>
          </cell>
        </row>
        <row r="3271">
          <cell r="E3271" t="str">
            <v>NSB J2</v>
          </cell>
          <cell r="F3271" t="str">
            <v>New</v>
          </cell>
          <cell r="G3271" t="str">
            <v>X2. Development Undetermined</v>
          </cell>
          <cell r="H3271"/>
          <cell r="I3271">
            <v>81</v>
          </cell>
          <cell r="J3271">
            <v>39</v>
          </cell>
          <cell r="K3271">
            <v>0.48148148148148145</v>
          </cell>
          <cell r="L3271"/>
          <cell r="M3271"/>
          <cell r="N3271"/>
          <cell r="O3271"/>
          <cell r="P3271"/>
          <cell r="Q3271"/>
          <cell r="R3271">
            <v>0.2333587</v>
          </cell>
          <cell r="S3271">
            <v>247.12909999999999</v>
          </cell>
          <cell r="T3271">
            <v>0.68113460000000003</v>
          </cell>
          <cell r="U3271">
            <v>0.64933399999999997</v>
          </cell>
          <cell r="V3271">
            <v>25.506388477429027</v>
          </cell>
          <cell r="W3271">
            <v>3.4433479131744438E-2</v>
          </cell>
          <cell r="X3271"/>
          <cell r="Y3271"/>
          <cell r="Z3271"/>
          <cell r="AA3271"/>
          <cell r="AB3271">
            <v>74.848060000000004</v>
          </cell>
          <cell r="AC3271">
            <v>100.0762</v>
          </cell>
          <cell r="AD3271">
            <v>0.48148148148148145</v>
          </cell>
          <cell r="AE3271">
            <v>39</v>
          </cell>
          <cell r="AF3271">
            <v>22.151679999999999</v>
          </cell>
          <cell r="AG3271">
            <v>90.481489999999994</v>
          </cell>
        </row>
        <row r="3272">
          <cell r="E3272" t="str">
            <v>NSO R</v>
          </cell>
          <cell r="F3272" t="str">
            <v>New</v>
          </cell>
          <cell r="G3272" t="str">
            <v>X2. Development Undetermined</v>
          </cell>
          <cell r="H3272"/>
          <cell r="I3272">
            <v>198</v>
          </cell>
          <cell r="J3272">
            <v>78</v>
          </cell>
          <cell r="K3272">
            <v>0.39393939393939392</v>
          </cell>
          <cell r="L3272"/>
          <cell r="M3272"/>
          <cell r="N3272"/>
          <cell r="O3272"/>
          <cell r="P3272"/>
          <cell r="Q3272"/>
          <cell r="R3272">
            <v>0.23867930000000001</v>
          </cell>
          <cell r="S3272">
            <v>151.90649999999999</v>
          </cell>
          <cell r="T3272">
            <v>0.73413320000000004</v>
          </cell>
          <cell r="U3272">
            <v>0.63213569999999997</v>
          </cell>
          <cell r="V3272">
            <v>16.825822210738643</v>
          </cell>
          <cell r="W3272">
            <v>2.2714764125881852E-2</v>
          </cell>
          <cell r="X3272"/>
          <cell r="Y3272"/>
          <cell r="Z3272"/>
          <cell r="AA3272"/>
          <cell r="AB3272">
            <v>117.9537</v>
          </cell>
          <cell r="AC3272">
            <v>26.71358</v>
          </cell>
          <cell r="AD3272">
            <v>0.39393939393939392</v>
          </cell>
          <cell r="AE3272">
            <v>78</v>
          </cell>
          <cell r="AF3272">
            <v>32.63937</v>
          </cell>
          <cell r="AG3272">
            <v>52.3626</v>
          </cell>
        </row>
        <row r="3273">
          <cell r="E3273" t="str">
            <v>NSO S</v>
          </cell>
          <cell r="F3273" t="str">
            <v>New</v>
          </cell>
          <cell r="G3273" t="str">
            <v>X2. Development Undetermined</v>
          </cell>
          <cell r="H3273"/>
          <cell r="I3273">
            <v>272</v>
          </cell>
          <cell r="J3273">
            <v>147</v>
          </cell>
          <cell r="K3273">
            <v>0.5404411764705882</v>
          </cell>
          <cell r="L3273"/>
          <cell r="M3273"/>
          <cell r="N3273"/>
          <cell r="O3273"/>
          <cell r="P3273"/>
          <cell r="Q3273"/>
          <cell r="R3273">
            <v>0.23134170000000001</v>
          </cell>
          <cell r="S3273">
            <v>313.5566</v>
          </cell>
          <cell r="T3273">
            <v>0.64158020000000004</v>
          </cell>
          <cell r="U3273">
            <v>0.64933399999999997</v>
          </cell>
          <cell r="V3273">
            <v>30.219617675220523</v>
          </cell>
          <cell r="W3273">
            <v>4.0796311696962254E-2</v>
          </cell>
          <cell r="X3273"/>
          <cell r="Y3273"/>
          <cell r="Z3273"/>
          <cell r="AA3273"/>
          <cell r="AB3273">
            <v>66.770600000000002</v>
          </cell>
          <cell r="AC3273">
            <v>19.968540000000001</v>
          </cell>
          <cell r="AD3273">
            <v>0.5404411764705882</v>
          </cell>
          <cell r="AE3273">
            <v>147</v>
          </cell>
          <cell r="AF3273">
            <v>25.179539999999999</v>
          </cell>
          <cell r="AG3273">
            <v>59.152650000000001</v>
          </cell>
        </row>
        <row r="3274">
          <cell r="E3274" t="str">
            <v>Tengah</v>
          </cell>
          <cell r="F3274" t="str">
            <v>Old-Update</v>
          </cell>
          <cell r="G3274" t="str">
            <v>X2. Development Undetermined</v>
          </cell>
          <cell r="H3274"/>
          <cell r="I3274">
            <v>12</v>
          </cell>
          <cell r="J3274">
            <v>8</v>
          </cell>
          <cell r="K3274">
            <v>0.66666666666666663</v>
          </cell>
          <cell r="L3274"/>
          <cell r="M3274"/>
          <cell r="N3274"/>
          <cell r="O3274"/>
          <cell r="P3274"/>
          <cell r="Q3274"/>
          <cell r="R3274">
            <v>0.2598608</v>
          </cell>
          <cell r="S3274">
            <v>109.1067</v>
          </cell>
          <cell r="T3274">
            <v>0.60377670000000006</v>
          </cell>
          <cell r="U3274">
            <v>0.79566440000000005</v>
          </cell>
          <cell r="V3274">
            <v>13.620669907447402</v>
          </cell>
          <cell r="W3274">
            <v>1.8387826776554456E-2</v>
          </cell>
          <cell r="X3274"/>
          <cell r="Y3274"/>
          <cell r="Z3274"/>
          <cell r="AA3274"/>
          <cell r="AB3274">
            <v>75.804900000000004</v>
          </cell>
          <cell r="AC3274">
            <v>13.2554</v>
          </cell>
          <cell r="AD3274">
            <v>0.66666666666666663</v>
          </cell>
          <cell r="AE3274">
            <v>8</v>
          </cell>
          <cell r="AF3274">
            <v>23.4758</v>
          </cell>
          <cell r="AG3274">
            <v>20.08258</v>
          </cell>
        </row>
        <row r="3275">
          <cell r="E3275" t="str">
            <v>Dian</v>
          </cell>
          <cell r="F3275" t="str">
            <v>New</v>
          </cell>
          <cell r="G3275" t="str">
            <v>X2. Development Undetermined</v>
          </cell>
          <cell r="H3275"/>
          <cell r="I3275">
            <v>71</v>
          </cell>
          <cell r="J3275">
            <v>50</v>
          </cell>
          <cell r="K3275">
            <v>0.70422535211267601</v>
          </cell>
          <cell r="L3275"/>
          <cell r="M3275"/>
          <cell r="N3275"/>
          <cell r="O3275"/>
          <cell r="P3275"/>
          <cell r="Q3275"/>
          <cell r="R3275">
            <v>0.2428333</v>
          </cell>
          <cell r="S3275">
            <v>287.50889999999998</v>
          </cell>
          <cell r="T3275">
            <v>0.7381124</v>
          </cell>
          <cell r="U3275">
            <v>0.65788610000000003</v>
          </cell>
          <cell r="V3275">
            <v>33.90257979358374</v>
          </cell>
          <cell r="W3275">
            <v>4.5768289574500173E-2</v>
          </cell>
          <cell r="X3275"/>
          <cell r="Y3275"/>
          <cell r="Z3275"/>
          <cell r="AA3275"/>
          <cell r="AB3275">
            <v>62.227519999999998</v>
          </cell>
          <cell r="AC3275">
            <v>166.07</v>
          </cell>
          <cell r="AD3275">
            <v>0.70422535211267601</v>
          </cell>
          <cell r="AE3275">
            <v>50</v>
          </cell>
          <cell r="AF3275">
            <v>17.616099999999999</v>
          </cell>
          <cell r="AG3275">
            <v>237.82660000000001</v>
          </cell>
        </row>
        <row r="3276">
          <cell r="E3276" t="str">
            <v>Petung</v>
          </cell>
          <cell r="F3276" t="str">
            <v>New</v>
          </cell>
          <cell r="G3276" t="str">
            <v>X2. Development Undetermined</v>
          </cell>
          <cell r="H3276"/>
          <cell r="I3276">
            <v>15</v>
          </cell>
          <cell r="J3276">
            <v>11</v>
          </cell>
          <cell r="K3276">
            <v>0.73333333333333328</v>
          </cell>
          <cell r="L3276"/>
          <cell r="M3276"/>
          <cell r="N3276"/>
          <cell r="O3276"/>
          <cell r="P3276"/>
          <cell r="Q3276"/>
          <cell r="R3276">
            <v>0.263351</v>
          </cell>
          <cell r="S3276">
            <v>462.59469999999999</v>
          </cell>
          <cell r="T3276">
            <v>0.61757949999999995</v>
          </cell>
          <cell r="U3276">
            <v>0.83049360000000005</v>
          </cell>
          <cell r="V3276">
            <v>62.483419086548629</v>
          </cell>
          <cell r="W3276">
            <v>8.4352259791723422E-2</v>
          </cell>
          <cell r="X3276"/>
          <cell r="Y3276"/>
          <cell r="Z3276"/>
          <cell r="AA3276"/>
          <cell r="AB3276">
            <v>30.51878</v>
          </cell>
          <cell r="AC3276">
            <v>7.0537809999999999</v>
          </cell>
          <cell r="AD3276">
            <v>0.73333333333333328</v>
          </cell>
          <cell r="AE3276">
            <v>11</v>
          </cell>
          <cell r="AF3276">
            <v>17.66574</v>
          </cell>
          <cell r="AG3276">
            <v>19.268419999999999</v>
          </cell>
        </row>
        <row r="3277">
          <cell r="E3277" t="str">
            <v>Pemarung</v>
          </cell>
          <cell r="F3277" t="str">
            <v>New</v>
          </cell>
          <cell r="G3277" t="str">
            <v>X2. Development Undetermined</v>
          </cell>
          <cell r="H3277"/>
          <cell r="I3277">
            <v>21</v>
          </cell>
          <cell r="J3277">
            <v>15</v>
          </cell>
          <cell r="K3277">
            <v>0.7142857142857143</v>
          </cell>
          <cell r="L3277"/>
          <cell r="M3277"/>
          <cell r="N3277"/>
          <cell r="O3277"/>
          <cell r="P3277"/>
          <cell r="Q3277"/>
          <cell r="R3277">
            <v>0.27633770000000002</v>
          </cell>
          <cell r="S3277">
            <v>284.5883</v>
          </cell>
          <cell r="T3277">
            <v>0.61751610000000001</v>
          </cell>
          <cell r="U3277">
            <v>0.84279130000000002</v>
          </cell>
          <cell r="V3277">
            <v>40.92846989014587</v>
          </cell>
          <cell r="W3277">
            <v>5.5253201177567213E-2</v>
          </cell>
          <cell r="X3277"/>
          <cell r="Y3277"/>
          <cell r="Z3277"/>
          <cell r="AA3277"/>
          <cell r="AB3277">
            <v>34.929029999999997</v>
          </cell>
          <cell r="AC3277">
            <v>97.36533</v>
          </cell>
          <cell r="AD3277">
            <v>0.7142857142857143</v>
          </cell>
          <cell r="AE3277">
            <v>15</v>
          </cell>
          <cell r="AF3277">
            <v>16.121639999999999</v>
          </cell>
          <cell r="AG3277">
            <v>142.06489999999999</v>
          </cell>
        </row>
        <row r="3278">
          <cell r="E3278" t="str">
            <v>Ginaya-1</v>
          </cell>
          <cell r="F3278" t="str">
            <v>New</v>
          </cell>
          <cell r="G3278" t="str">
            <v>X2. Development Undetermined</v>
          </cell>
          <cell r="H3278"/>
          <cell r="I3278">
            <v>91</v>
          </cell>
          <cell r="J3278">
            <v>34</v>
          </cell>
          <cell r="K3278">
            <v>0.37362637362637363</v>
          </cell>
          <cell r="L3278"/>
          <cell r="M3278"/>
          <cell r="N3278"/>
          <cell r="O3278"/>
          <cell r="P3278"/>
          <cell r="Q3278"/>
          <cell r="R3278">
            <v>0.25304169999999998</v>
          </cell>
          <cell r="S3278">
            <v>657.58529999999996</v>
          </cell>
          <cell r="T3278">
            <v>0.65363649999999995</v>
          </cell>
          <cell r="U3278">
            <v>0.8999125</v>
          </cell>
          <cell r="V3278">
            <v>97.877027835958998</v>
          </cell>
          <cell r="W3278">
            <v>0.13213342996202868</v>
          </cell>
          <cell r="X3278"/>
          <cell r="Y3278"/>
          <cell r="Z3278"/>
          <cell r="AA3278"/>
          <cell r="AB3278">
            <v>105.7846</v>
          </cell>
          <cell r="AC3278">
            <v>99.512799999999999</v>
          </cell>
          <cell r="AD3278">
            <v>0.37362637362637363</v>
          </cell>
          <cell r="AE3278">
            <v>34</v>
          </cell>
          <cell r="AF3278">
            <v>43.495959999999997</v>
          </cell>
          <cell r="AG3278">
            <v>88.725030000000004</v>
          </cell>
        </row>
        <row r="3279">
          <cell r="E3279" t="str">
            <v>Kayu Merah (KYM)-1</v>
          </cell>
          <cell r="F3279" t="str">
            <v>New</v>
          </cell>
          <cell r="G3279" t="str">
            <v>X2. Development Undetermined</v>
          </cell>
          <cell r="H3279"/>
          <cell r="I3279">
            <v>791</v>
          </cell>
          <cell r="J3279">
            <v>46</v>
          </cell>
          <cell r="K3279">
            <v>5.8154235145385591E-2</v>
          </cell>
          <cell r="L3279"/>
          <cell r="M3279"/>
          <cell r="N3279"/>
          <cell r="O3279"/>
          <cell r="P3279"/>
          <cell r="Q3279"/>
          <cell r="R3279">
            <v>0.2437629</v>
          </cell>
          <cell r="S3279">
            <v>637.03650000000005</v>
          </cell>
          <cell r="T3279">
            <v>0.7381124</v>
          </cell>
          <cell r="U3279">
            <v>0.65605740000000001</v>
          </cell>
          <cell r="V3279">
            <v>75.196264086760792</v>
          </cell>
          <cell r="W3279">
            <v>0.10151452811549165</v>
          </cell>
          <cell r="X3279"/>
          <cell r="Y3279"/>
          <cell r="Z3279"/>
          <cell r="AA3279"/>
          <cell r="AB3279">
            <v>231.33369999999999</v>
          </cell>
          <cell r="AC3279">
            <v>33.250500000000002</v>
          </cell>
          <cell r="AD3279">
            <v>5.8154235145385591E-2</v>
          </cell>
          <cell r="AE3279">
            <v>46</v>
          </cell>
          <cell r="AF3279">
            <v>15.76032</v>
          </cell>
          <cell r="AG3279">
            <v>190.3117</v>
          </cell>
        </row>
        <row r="3280">
          <cell r="E3280" t="str">
            <v>North_P-6-2 (PHE 52-1)</v>
          </cell>
          <cell r="F3280" t="str">
            <v>New</v>
          </cell>
          <cell r="G3280" t="str">
            <v>X2. Development Undetermined</v>
          </cell>
          <cell r="H3280"/>
          <cell r="I3280">
            <v>1</v>
          </cell>
          <cell r="J3280">
            <v>1</v>
          </cell>
          <cell r="K3280">
            <v>1</v>
          </cell>
          <cell r="L3280"/>
          <cell r="M3280"/>
          <cell r="N3280"/>
          <cell r="O3280"/>
          <cell r="P3280"/>
          <cell r="Q3280"/>
          <cell r="R3280">
            <v>0.21728890000000001</v>
          </cell>
          <cell r="S3280">
            <v>488.50330000000002</v>
          </cell>
          <cell r="T3280">
            <v>0.63394589999999995</v>
          </cell>
          <cell r="U3280">
            <v>0.69798470000000001</v>
          </cell>
          <cell r="V3280">
            <v>46.968116384319941</v>
          </cell>
          <cell r="W3280">
            <v>6.3406689536151903E-2</v>
          </cell>
          <cell r="X3280"/>
          <cell r="Y3280"/>
          <cell r="Z3280"/>
          <cell r="AA3280"/>
          <cell r="AB3280">
            <v>39.18741</v>
          </cell>
          <cell r="AC3280">
            <v>52.72166</v>
          </cell>
          <cell r="AD3280">
            <v>1</v>
          </cell>
          <cell r="AE3280">
            <v>1</v>
          </cell>
          <cell r="AF3280">
            <v>14.68328</v>
          </cell>
          <cell r="AG3280">
            <v>220.7638</v>
          </cell>
        </row>
        <row r="3281">
          <cell r="E3281" t="str">
            <v>North_R-1 (PHE N-3)</v>
          </cell>
          <cell r="F3281" t="str">
            <v>New</v>
          </cell>
          <cell r="G3281" t="str">
            <v>X2. Development Undetermined</v>
          </cell>
          <cell r="H3281"/>
          <cell r="I3281">
            <v>21</v>
          </cell>
          <cell r="J3281">
            <v>15</v>
          </cell>
          <cell r="K3281">
            <v>0.7142857142857143</v>
          </cell>
          <cell r="L3281"/>
          <cell r="M3281"/>
          <cell r="N3281"/>
          <cell r="O3281"/>
          <cell r="P3281"/>
          <cell r="Q3281"/>
          <cell r="R3281">
            <v>0.27633770000000002</v>
          </cell>
          <cell r="S3281">
            <v>284.5883</v>
          </cell>
          <cell r="T3281">
            <v>0.61751610000000001</v>
          </cell>
          <cell r="U3281">
            <v>0.84279130000000002</v>
          </cell>
          <cell r="V3281">
            <v>40.92846989014587</v>
          </cell>
          <cell r="W3281">
            <v>5.5253201177567213E-2</v>
          </cell>
          <cell r="X3281"/>
          <cell r="Y3281"/>
          <cell r="Z3281"/>
          <cell r="AA3281"/>
          <cell r="AB3281">
            <v>34.929029999999997</v>
          </cell>
          <cell r="AC3281">
            <v>97.36533</v>
          </cell>
          <cell r="AD3281">
            <v>0.7142857142857143</v>
          </cell>
          <cell r="AE3281">
            <v>15</v>
          </cell>
          <cell r="AF3281">
            <v>16.121639999999999</v>
          </cell>
          <cell r="AG3281">
            <v>142.06489999999999</v>
          </cell>
        </row>
        <row r="3282">
          <cell r="E3282" t="str">
            <v>North_R-4-1(PHE 53-2)</v>
          </cell>
          <cell r="F3282" t="str">
            <v>New</v>
          </cell>
          <cell r="G3282" t="str">
            <v>X2. Development Undetermined</v>
          </cell>
          <cell r="H3282"/>
          <cell r="I3282">
            <v>19</v>
          </cell>
          <cell r="J3282">
            <v>13</v>
          </cell>
          <cell r="K3282">
            <v>0.68421052631578949</v>
          </cell>
          <cell r="L3282"/>
          <cell r="M3282"/>
          <cell r="N3282"/>
          <cell r="O3282"/>
          <cell r="P3282"/>
          <cell r="Q3282"/>
          <cell r="R3282">
            <v>0.25282779999999999</v>
          </cell>
          <cell r="S3282">
            <v>657.58529999999996</v>
          </cell>
          <cell r="T3282">
            <v>0.67117329999999997</v>
          </cell>
          <cell r="U3282">
            <v>0.8999125</v>
          </cell>
          <cell r="V3282">
            <v>100.41807172793317</v>
          </cell>
          <cell r="W3282">
            <v>0.13556382473957887</v>
          </cell>
          <cell r="X3282"/>
          <cell r="Y3282"/>
          <cell r="Z3282"/>
          <cell r="AA3282"/>
          <cell r="AB3282">
            <v>122.0103</v>
          </cell>
          <cell r="AC3282">
            <v>78.357399999999998</v>
          </cell>
          <cell r="AD3282">
            <v>0.68421052631578949</v>
          </cell>
          <cell r="AE3282">
            <v>13</v>
          </cell>
          <cell r="AF3282">
            <v>27.14479</v>
          </cell>
          <cell r="AG3282">
            <v>85.945980000000006</v>
          </cell>
        </row>
        <row r="3283">
          <cell r="E3283" t="str">
            <v>Karunia</v>
          </cell>
          <cell r="F3283" t="str">
            <v>New</v>
          </cell>
          <cell r="G3283" t="str">
            <v>X2. Development Undetermined</v>
          </cell>
          <cell r="H3283"/>
          <cell r="I3283">
            <v>101</v>
          </cell>
          <cell r="J3283">
            <v>68</v>
          </cell>
          <cell r="K3283">
            <v>0.67326732673267331</v>
          </cell>
          <cell r="L3283"/>
          <cell r="M3283"/>
          <cell r="N3283"/>
          <cell r="O3283"/>
          <cell r="P3283"/>
          <cell r="Q3283"/>
          <cell r="R3283">
            <v>0.25526949999999998</v>
          </cell>
          <cell r="S3283">
            <v>95.098960000000005</v>
          </cell>
          <cell r="T3283">
            <v>0.60616360000000002</v>
          </cell>
          <cell r="U3283">
            <v>0.90030770000000004</v>
          </cell>
          <cell r="V3283">
            <v>13.248158437442536</v>
          </cell>
          <cell r="W3283">
            <v>1.7884938414287933E-2</v>
          </cell>
          <cell r="X3283"/>
          <cell r="Y3283"/>
          <cell r="Z3283"/>
          <cell r="AA3283"/>
          <cell r="AB3283">
            <v>91.414929999999998</v>
          </cell>
          <cell r="AC3283">
            <v>91.461280000000002</v>
          </cell>
          <cell r="AD3283">
            <v>0.67326732673267331</v>
          </cell>
          <cell r="AE3283">
            <v>68</v>
          </cell>
          <cell r="AF3283">
            <v>23.654219999999999</v>
          </cell>
          <cell r="AG3283">
            <v>87.192580000000007</v>
          </cell>
        </row>
        <row r="3284">
          <cell r="E3284" t="str">
            <v>Morea</v>
          </cell>
          <cell r="F3284" t="str">
            <v>New</v>
          </cell>
          <cell r="G3284" t="str">
            <v>X2. Development Undetermined</v>
          </cell>
          <cell r="H3284"/>
          <cell r="I3284">
            <v>58.97</v>
          </cell>
          <cell r="J3284">
            <v>40.39</v>
          </cell>
          <cell r="K3284">
            <v>0.68492453790062746</v>
          </cell>
          <cell r="L3284"/>
          <cell r="M3284"/>
          <cell r="N3284"/>
          <cell r="O3284"/>
          <cell r="P3284"/>
          <cell r="Q3284"/>
          <cell r="R3284">
            <v>0.22381619999999999</v>
          </cell>
          <cell r="S3284">
            <v>220.1001</v>
          </cell>
          <cell r="T3284">
            <v>0.62579379999999996</v>
          </cell>
          <cell r="U3284">
            <v>0.65112729999999996</v>
          </cell>
          <cell r="V3284">
            <v>20.072844415726578</v>
          </cell>
          <cell r="W3284">
            <v>2.709822560396221E-2</v>
          </cell>
          <cell r="X3284"/>
          <cell r="Y3284"/>
          <cell r="Z3284"/>
          <cell r="AA3284"/>
          <cell r="AB3284">
            <v>48.118839999999999</v>
          </cell>
          <cell r="AC3284">
            <v>58.237290000000002</v>
          </cell>
          <cell r="AD3284">
            <v>0.68492453790062746</v>
          </cell>
          <cell r="AE3284">
            <v>40.39</v>
          </cell>
          <cell r="AF3284">
            <v>15.03538</v>
          </cell>
          <cell r="AG3284">
            <v>147.8827</v>
          </cell>
        </row>
        <row r="3285">
          <cell r="E3285" t="str">
            <v>Melati</v>
          </cell>
          <cell r="F3285" t="str">
            <v>New</v>
          </cell>
          <cell r="G3285" t="str">
            <v>X2. Development Undetermined</v>
          </cell>
          <cell r="H3285"/>
          <cell r="I3285">
            <v>17</v>
          </cell>
          <cell r="J3285">
            <v>14</v>
          </cell>
          <cell r="K3285">
            <v>0.82352941176470584</v>
          </cell>
          <cell r="L3285"/>
          <cell r="M3285"/>
          <cell r="N3285"/>
          <cell r="O3285"/>
          <cell r="P3285"/>
          <cell r="Q3285"/>
          <cell r="R3285">
            <v>0.29192370000000001</v>
          </cell>
          <cell r="S3285">
            <v>314.7079</v>
          </cell>
          <cell r="T3285">
            <v>0.66344510000000001</v>
          </cell>
          <cell r="U3285">
            <v>0.84176960000000001</v>
          </cell>
          <cell r="V3285">
            <v>51.30683538884908</v>
          </cell>
          <cell r="W3285">
            <v>6.9263935474092542E-2</v>
          </cell>
          <cell r="X3285"/>
          <cell r="Y3285"/>
          <cell r="Z3285"/>
          <cell r="AA3285"/>
          <cell r="AB3285">
            <v>23.40888</v>
          </cell>
          <cell r="AC3285">
            <v>5.8198600000000003</v>
          </cell>
          <cell r="AD3285">
            <v>0.82352941176470584</v>
          </cell>
          <cell r="AE3285">
            <v>14</v>
          </cell>
          <cell r="AF3285">
            <v>20.095420000000001</v>
          </cell>
          <cell r="AG3285">
            <v>42.011310000000002</v>
          </cell>
        </row>
        <row r="3286">
          <cell r="E3286" t="str">
            <v>Penyu</v>
          </cell>
          <cell r="F3286" t="str">
            <v>New</v>
          </cell>
          <cell r="G3286" t="str">
            <v>X2. Development Undetermined</v>
          </cell>
          <cell r="H3286"/>
          <cell r="I3286">
            <v>71</v>
          </cell>
          <cell r="J3286">
            <v>39</v>
          </cell>
          <cell r="K3286">
            <v>0.54929577464788737</v>
          </cell>
          <cell r="L3286"/>
          <cell r="M3286"/>
          <cell r="N3286"/>
          <cell r="O3286"/>
          <cell r="P3286"/>
          <cell r="Q3286"/>
          <cell r="R3286">
            <v>0.2333587</v>
          </cell>
          <cell r="S3286">
            <v>247.12909999999999</v>
          </cell>
          <cell r="T3286">
            <v>0.68113460000000003</v>
          </cell>
          <cell r="U3286">
            <v>0.64933399999999997</v>
          </cell>
          <cell r="V3286">
            <v>25.506388477429027</v>
          </cell>
          <cell r="W3286">
            <v>3.4433479131744438E-2</v>
          </cell>
          <cell r="X3286"/>
          <cell r="Y3286"/>
          <cell r="Z3286"/>
          <cell r="AA3286"/>
          <cell r="AB3286">
            <v>80.679599999999994</v>
          </cell>
          <cell r="AC3286">
            <v>248.68780000000001</v>
          </cell>
          <cell r="AD3286">
            <v>0.54929577464788737</v>
          </cell>
          <cell r="AE3286">
            <v>39</v>
          </cell>
          <cell r="AF3286">
            <v>22.151679999999999</v>
          </cell>
          <cell r="AG3286">
            <v>55.890050000000002</v>
          </cell>
        </row>
        <row r="3287">
          <cell r="E3287" t="str">
            <v>Meraksa</v>
          </cell>
          <cell r="F3287" t="str">
            <v>New</v>
          </cell>
          <cell r="G3287" t="str">
            <v>X2. Development Undetermined</v>
          </cell>
          <cell r="H3287"/>
          <cell r="I3287">
            <v>121</v>
          </cell>
          <cell r="J3287">
            <v>85</v>
          </cell>
          <cell r="K3287">
            <v>0.7024793388429752</v>
          </cell>
          <cell r="L3287"/>
          <cell r="M3287"/>
          <cell r="N3287"/>
          <cell r="O3287"/>
          <cell r="P3287"/>
          <cell r="Q3287"/>
          <cell r="R3287">
            <v>0.25768560000000001</v>
          </cell>
          <cell r="S3287">
            <v>118.9913</v>
          </cell>
          <cell r="T3287">
            <v>0.60377670000000006</v>
          </cell>
          <cell r="U3287">
            <v>0.81774749999999996</v>
          </cell>
          <cell r="V3287">
            <v>15.139130538457016</v>
          </cell>
          <cell r="W3287">
            <v>2.0437739977575194E-2</v>
          </cell>
          <cell r="X3287"/>
          <cell r="Y3287"/>
          <cell r="Z3287"/>
          <cell r="AA3287"/>
          <cell r="AB3287">
            <v>60.041809999999998</v>
          </cell>
          <cell r="AC3287">
            <v>29.776969999999999</v>
          </cell>
          <cell r="AD3287">
            <v>0.7024793388429752</v>
          </cell>
          <cell r="AE3287">
            <v>85</v>
          </cell>
          <cell r="AF3287">
            <v>32.070099999999996</v>
          </cell>
          <cell r="AG3287">
            <v>39.495959999999997</v>
          </cell>
        </row>
        <row r="3288">
          <cell r="E3288" t="str">
            <v>Metur</v>
          </cell>
          <cell r="F3288" t="str">
            <v>New</v>
          </cell>
          <cell r="G3288" t="str">
            <v>X2. Development Undetermined</v>
          </cell>
          <cell r="H3288"/>
          <cell r="I3288">
            <v>30</v>
          </cell>
          <cell r="J3288">
            <v>24</v>
          </cell>
          <cell r="K3288">
            <v>0.8</v>
          </cell>
          <cell r="L3288"/>
          <cell r="M3288"/>
          <cell r="N3288"/>
          <cell r="O3288"/>
          <cell r="P3288"/>
          <cell r="Q3288"/>
          <cell r="R3288">
            <v>0.24872610000000001</v>
          </cell>
          <cell r="S3288">
            <v>232.9426</v>
          </cell>
          <cell r="T3288">
            <v>0.71846540000000003</v>
          </cell>
          <cell r="U3288">
            <v>0.91545609999999999</v>
          </cell>
          <cell r="V3288">
            <v>38.107780918489397</v>
          </cell>
          <cell r="W3288">
            <v>5.1445287135615594E-2</v>
          </cell>
          <cell r="X3288"/>
          <cell r="Y3288"/>
          <cell r="Z3288"/>
          <cell r="AA3288"/>
          <cell r="AB3288">
            <v>45.026449999999997</v>
          </cell>
          <cell r="AC3288">
            <v>96.808499999999995</v>
          </cell>
          <cell r="AD3288">
            <v>0.8</v>
          </cell>
          <cell r="AE3288">
            <v>24</v>
          </cell>
          <cell r="AF3288">
            <v>20.246929999999999</v>
          </cell>
          <cell r="AG3288">
            <v>151.57640000000001</v>
          </cell>
        </row>
        <row r="3289">
          <cell r="E3289" t="str">
            <v>Pinus Harum (PHR) - 001</v>
          </cell>
          <cell r="F3289" t="str">
            <v>New</v>
          </cell>
          <cell r="G3289" t="str">
            <v>X2. Development Undetermined</v>
          </cell>
          <cell r="H3289"/>
          <cell r="I3289">
            <v>13</v>
          </cell>
          <cell r="J3289">
            <v>10</v>
          </cell>
          <cell r="K3289">
            <v>0.76923076923076927</v>
          </cell>
          <cell r="L3289"/>
          <cell r="M3289"/>
          <cell r="N3289"/>
          <cell r="O3289"/>
          <cell r="P3289"/>
          <cell r="Q3289"/>
          <cell r="R3289">
            <v>0.25703130000000002</v>
          </cell>
          <cell r="S3289">
            <v>118.9913</v>
          </cell>
          <cell r="T3289">
            <v>0.60377670000000006</v>
          </cell>
          <cell r="U3289">
            <v>0.81774749999999996</v>
          </cell>
          <cell r="V3289">
            <v>15.100690155636585</v>
          </cell>
          <cell r="W3289">
            <v>2.0385845679766829E-2</v>
          </cell>
          <cell r="X3289"/>
          <cell r="Y3289"/>
          <cell r="Z3289"/>
          <cell r="AA3289"/>
          <cell r="AB3289">
            <v>44.955750000000002</v>
          </cell>
          <cell r="AC3289">
            <v>15.55345</v>
          </cell>
          <cell r="AD3289">
            <v>0.76923076923076927</v>
          </cell>
          <cell r="AE3289">
            <v>10</v>
          </cell>
          <cell r="AF3289">
            <v>44.257829999999998</v>
          </cell>
          <cell r="AG3289">
            <v>15.429119999999999</v>
          </cell>
        </row>
        <row r="3290">
          <cell r="E3290" t="str">
            <v>Tulip Jingga-001</v>
          </cell>
          <cell r="F3290" t="str">
            <v>New</v>
          </cell>
          <cell r="G3290" t="str">
            <v>X1. Discovery under Evaluation</v>
          </cell>
          <cell r="H3290"/>
          <cell r="I3290">
            <v>50.66</v>
          </cell>
          <cell r="J3290">
            <v>37.994999999999997</v>
          </cell>
          <cell r="K3290">
            <v>0.75</v>
          </cell>
          <cell r="L3290"/>
          <cell r="M3290"/>
          <cell r="N3290"/>
          <cell r="O3290"/>
          <cell r="P3290"/>
          <cell r="Q3290"/>
          <cell r="R3290">
            <v>0.22463269999999999</v>
          </cell>
          <cell r="S3290">
            <v>282.87549999999999</v>
          </cell>
          <cell r="T3290">
            <v>0.64133989999999996</v>
          </cell>
          <cell r="U3290">
            <v>0.65220219999999995</v>
          </cell>
          <cell r="V3290">
            <v>26.579011861543332</v>
          </cell>
          <cell r="W3290">
            <v>3.5881514589441811E-2</v>
          </cell>
          <cell r="X3290"/>
          <cell r="Y3290"/>
          <cell r="Z3290"/>
          <cell r="AA3290"/>
          <cell r="AB3290">
            <v>71.296790000000001</v>
          </cell>
          <cell r="AC3290">
            <v>65.007800000000003</v>
          </cell>
          <cell r="AD3290">
            <v>0.75</v>
          </cell>
          <cell r="AE3290">
            <v>37.994999999999997</v>
          </cell>
          <cell r="AF3290">
            <v>17.160430000000002</v>
          </cell>
          <cell r="AG3290">
            <v>80.982590000000002</v>
          </cell>
        </row>
        <row r="3291">
          <cell r="E3291" t="str">
            <v>Wolai</v>
          </cell>
          <cell r="F3291" t="str">
            <v>New</v>
          </cell>
          <cell r="G3291" t="str">
            <v>X2. Development Undetermined</v>
          </cell>
          <cell r="H3291"/>
          <cell r="I3291">
            <v>325.13</v>
          </cell>
          <cell r="J3291">
            <v>258.73</v>
          </cell>
          <cell r="K3291">
            <v>0.79577399809307048</v>
          </cell>
          <cell r="L3291"/>
          <cell r="M3291"/>
          <cell r="N3291"/>
          <cell r="O3291"/>
          <cell r="P3291"/>
          <cell r="Q3291"/>
          <cell r="R3291">
            <v>0.23493829999999999</v>
          </cell>
          <cell r="S3291">
            <v>129.96619999999999</v>
          </cell>
          <cell r="T3291">
            <v>0.62577709999999998</v>
          </cell>
          <cell r="U3291">
            <v>0.66048419999999997</v>
          </cell>
          <cell r="V3291">
            <v>12.620203043283441</v>
          </cell>
          <cell r="W3291">
            <v>1.7037202209706177E-2</v>
          </cell>
          <cell r="X3291"/>
          <cell r="Y3291"/>
          <cell r="Z3291"/>
          <cell r="AA3291"/>
          <cell r="AB3291">
            <v>83.742289999999997</v>
          </cell>
          <cell r="AC3291">
            <v>84.005840000000006</v>
          </cell>
          <cell r="AD3291">
            <v>0.79577399809307048</v>
          </cell>
          <cell r="AE3291">
            <v>258.73</v>
          </cell>
          <cell r="AF3291">
            <v>32.588929999999998</v>
          </cell>
          <cell r="AG3291">
            <v>107.73090000000001</v>
          </cell>
        </row>
        <row r="3292">
          <cell r="E3292" t="str">
            <v>Serban</v>
          </cell>
          <cell r="F3292" t="str">
            <v>New</v>
          </cell>
          <cell r="G3292" t="str">
            <v>X2. Development Undetermined</v>
          </cell>
          <cell r="H3292"/>
          <cell r="I3292">
            <v>59.428571428571438</v>
          </cell>
          <cell r="J3292">
            <v>41.6</v>
          </cell>
          <cell r="K3292">
            <v>0.7</v>
          </cell>
          <cell r="L3292"/>
          <cell r="M3292"/>
          <cell r="N3292"/>
          <cell r="O3292"/>
          <cell r="P3292"/>
          <cell r="Q3292"/>
          <cell r="R3292">
            <v>0.2233947</v>
          </cell>
          <cell r="S3292">
            <v>190.0025</v>
          </cell>
          <cell r="T3292">
            <v>0.63021530000000003</v>
          </cell>
          <cell r="U3292">
            <v>0.65112729999999996</v>
          </cell>
          <cell r="V3292">
            <v>17.417548466609027</v>
          </cell>
          <cell r="W3292">
            <v>2.3513591200175352E-2</v>
          </cell>
          <cell r="X3292"/>
          <cell r="Y3292"/>
          <cell r="Z3292"/>
          <cell r="AA3292"/>
          <cell r="AB3292">
            <v>141.67320000000001</v>
          </cell>
          <cell r="AC3292">
            <v>77.081540000000004</v>
          </cell>
          <cell r="AD3292">
            <v>0.7</v>
          </cell>
          <cell r="AE3292">
            <v>41.6</v>
          </cell>
          <cell r="AF3292">
            <v>30.12181</v>
          </cell>
          <cell r="AG3292">
            <v>90.038020000000003</v>
          </cell>
        </row>
        <row r="3293">
          <cell r="E3293" t="str">
            <v>Sukajaya</v>
          </cell>
          <cell r="F3293" t="str">
            <v>New</v>
          </cell>
          <cell r="G3293" t="str">
            <v>X1. Discovery under Evaluation</v>
          </cell>
          <cell r="H3293"/>
          <cell r="I3293">
            <v>6.8</v>
          </cell>
          <cell r="J3293">
            <v>6.28</v>
          </cell>
          <cell r="K3293">
            <v>0.92352941176470593</v>
          </cell>
          <cell r="L3293"/>
          <cell r="M3293"/>
          <cell r="N3293"/>
          <cell r="O3293"/>
          <cell r="P3293"/>
          <cell r="Q3293"/>
          <cell r="R3293">
            <v>0.21954380000000001</v>
          </cell>
          <cell r="S3293">
            <v>286.61709999999999</v>
          </cell>
          <cell r="T3293">
            <v>0.63138799999999995</v>
          </cell>
          <cell r="U3293">
            <v>0.73105059999999999</v>
          </cell>
          <cell r="V3293">
            <v>29.044709419255607</v>
          </cell>
          <cell r="W3293">
            <v>3.9210192244995057E-2</v>
          </cell>
          <cell r="X3293"/>
          <cell r="Y3293"/>
          <cell r="Z3293"/>
          <cell r="AA3293"/>
          <cell r="AB3293">
            <v>73.247550000000004</v>
          </cell>
          <cell r="AC3293">
            <v>131.17509999999999</v>
          </cell>
          <cell r="AD3293">
            <v>0.92352941176470593</v>
          </cell>
          <cell r="AE3293">
            <v>6.28</v>
          </cell>
          <cell r="AF3293">
            <v>11.4168</v>
          </cell>
          <cell r="AG3293">
            <v>326.48649999999998</v>
          </cell>
        </row>
        <row r="3294">
          <cell r="E3294" t="str">
            <v>Pulau Gading</v>
          </cell>
          <cell r="F3294" t="str">
            <v>New</v>
          </cell>
          <cell r="G3294" t="str">
            <v>X1. Discovery under Evaluation</v>
          </cell>
          <cell r="H3294"/>
          <cell r="I3294">
            <v>267.67</v>
          </cell>
          <cell r="J3294">
            <v>110</v>
          </cell>
          <cell r="K3294">
            <v>0.41095378637874991</v>
          </cell>
          <cell r="L3294"/>
          <cell r="M3294"/>
          <cell r="N3294"/>
          <cell r="O3294"/>
          <cell r="P3294"/>
          <cell r="Q3294"/>
          <cell r="R3294">
            <v>0.26557160000000002</v>
          </cell>
          <cell r="S3294">
            <v>200.66489999999999</v>
          </cell>
          <cell r="T3294">
            <v>0.68254139999999996</v>
          </cell>
          <cell r="U3294">
            <v>0.82075909999999996</v>
          </cell>
          <cell r="V3294">
            <v>29.853671426665919</v>
          </cell>
          <cell r="W3294">
            <v>4.0302286346250778E-2</v>
          </cell>
          <cell r="X3294"/>
          <cell r="Y3294"/>
          <cell r="Z3294"/>
          <cell r="AA3294"/>
          <cell r="AB3294">
            <v>70.690830000000005</v>
          </cell>
          <cell r="AC3294">
            <v>19.968540000000001</v>
          </cell>
          <cell r="AD3294">
            <v>0.41095378637874991</v>
          </cell>
          <cell r="AE3294">
            <v>110</v>
          </cell>
          <cell r="AF3294">
            <v>25.731629999999999</v>
          </cell>
          <cell r="AG3294">
            <v>30.81523</v>
          </cell>
        </row>
        <row r="3295">
          <cell r="E3295" t="str">
            <v>Batu Ampar</v>
          </cell>
          <cell r="F3295" t="str">
            <v>New</v>
          </cell>
          <cell r="G3295" t="str">
            <v>X2. Development Undetermined</v>
          </cell>
          <cell r="H3295"/>
          <cell r="I3295">
            <v>68.94285714285715</v>
          </cell>
          <cell r="J3295">
            <v>48.26</v>
          </cell>
          <cell r="K3295">
            <v>0.69999999999999984</v>
          </cell>
          <cell r="L3295"/>
          <cell r="M3295"/>
          <cell r="N3295"/>
          <cell r="O3295"/>
          <cell r="P3295"/>
          <cell r="Q3295"/>
          <cell r="R3295">
            <v>0.2437629</v>
          </cell>
          <cell r="S3295">
            <v>637.03650000000005</v>
          </cell>
          <cell r="T3295">
            <v>0.7381124</v>
          </cell>
          <cell r="U3295">
            <v>0.65605740000000001</v>
          </cell>
          <cell r="V3295">
            <v>75.196264086760792</v>
          </cell>
          <cell r="W3295">
            <v>0.10151452811549165</v>
          </cell>
          <cell r="X3295"/>
          <cell r="Y3295"/>
          <cell r="Z3295"/>
          <cell r="AA3295"/>
          <cell r="AB3295">
            <v>81.143320000000003</v>
          </cell>
          <cell r="AC3295">
            <v>114.54989999999999</v>
          </cell>
          <cell r="AD3295">
            <v>0.69999999999999984</v>
          </cell>
          <cell r="AE3295">
            <v>48.26</v>
          </cell>
          <cell r="AF3295">
            <v>15.76032</v>
          </cell>
          <cell r="AG3295">
            <v>283.79379999999998</v>
          </cell>
        </row>
        <row r="3296">
          <cell r="E3296" t="str">
            <v>Rengancondong</v>
          </cell>
          <cell r="F3296" t="str">
            <v>New</v>
          </cell>
          <cell r="G3296" t="str">
            <v>X2. Development Undetermined</v>
          </cell>
          <cell r="H3296"/>
          <cell r="I3296">
            <v>630</v>
          </cell>
          <cell r="J3296">
            <v>441</v>
          </cell>
          <cell r="K3296">
            <v>0.7</v>
          </cell>
          <cell r="L3296"/>
          <cell r="M3296"/>
          <cell r="N3296"/>
          <cell r="O3296"/>
          <cell r="P3296"/>
          <cell r="Q3296"/>
          <cell r="R3296">
            <v>0.23793110000000001</v>
          </cell>
          <cell r="S3296">
            <v>107.0462</v>
          </cell>
          <cell r="T3296">
            <v>0.61676390000000003</v>
          </cell>
          <cell r="U3296">
            <v>0.63070740000000003</v>
          </cell>
          <cell r="V3296">
            <v>9.9076199721609424</v>
          </cell>
          <cell r="W3296">
            <v>1.3375230517583865E-2</v>
          </cell>
          <cell r="X3296"/>
          <cell r="Y3296"/>
          <cell r="Z3296"/>
          <cell r="AA3296"/>
          <cell r="AB3296">
            <v>164.51669999999999</v>
          </cell>
          <cell r="AC3296">
            <v>51.79081</v>
          </cell>
          <cell r="AD3296">
            <v>0.7</v>
          </cell>
          <cell r="AE3296">
            <v>441</v>
          </cell>
          <cell r="AF3296">
            <v>51.996540000000003</v>
          </cell>
          <cell r="AG3296">
            <v>189.8278</v>
          </cell>
        </row>
        <row r="3297">
          <cell r="E3297" t="str">
            <v>Bulian-Malapari</v>
          </cell>
          <cell r="F3297" t="str">
            <v>New</v>
          </cell>
          <cell r="G3297" t="str">
            <v>X2. Development Undetermined</v>
          </cell>
          <cell r="H3297"/>
          <cell r="I3297">
            <v>472.85714285714289</v>
          </cell>
          <cell r="J3297">
            <v>331</v>
          </cell>
          <cell r="K3297">
            <v>0.7</v>
          </cell>
          <cell r="L3297"/>
          <cell r="M3297"/>
          <cell r="N3297"/>
          <cell r="O3297"/>
          <cell r="P3297"/>
          <cell r="Q3297"/>
          <cell r="R3297">
            <v>0.22733200000000001</v>
          </cell>
          <cell r="S3297">
            <v>290.05560000000003</v>
          </cell>
          <cell r="T3297">
            <v>0.65528059999999999</v>
          </cell>
          <cell r="U3297">
            <v>0.64697649999999995</v>
          </cell>
          <cell r="V3297">
            <v>27.954880760319462</v>
          </cell>
          <cell r="W3297">
            <v>3.77389297643086E-2</v>
          </cell>
          <cell r="X3297"/>
          <cell r="Y3297"/>
          <cell r="Z3297"/>
          <cell r="AA3297"/>
          <cell r="AB3297">
            <v>72.116200000000006</v>
          </cell>
          <cell r="AC3297">
            <v>42.933669999999999</v>
          </cell>
          <cell r="AD3297">
            <v>0.7</v>
          </cell>
          <cell r="AE3297">
            <v>331</v>
          </cell>
          <cell r="AF3297">
            <v>35.813479999999998</v>
          </cell>
          <cell r="AG3297">
            <v>145.43780000000001</v>
          </cell>
        </row>
        <row r="3298">
          <cell r="E3298" t="str">
            <v>Tanim</v>
          </cell>
          <cell r="F3298" t="str">
            <v>New</v>
          </cell>
          <cell r="G3298" t="str">
            <v>X2. Development Undetermined</v>
          </cell>
          <cell r="H3298"/>
          <cell r="I3298">
            <v>25.6</v>
          </cell>
          <cell r="J3298">
            <v>17.98</v>
          </cell>
          <cell r="K3298">
            <v>0.70234374999999993</v>
          </cell>
          <cell r="L3298"/>
          <cell r="M3298"/>
          <cell r="N3298"/>
          <cell r="O3298"/>
          <cell r="P3298"/>
          <cell r="Q3298"/>
          <cell r="R3298">
            <v>0.2420697</v>
          </cell>
          <cell r="S3298">
            <v>285.42910000000001</v>
          </cell>
          <cell r="T3298">
            <v>0.7381124</v>
          </cell>
          <cell r="U3298">
            <v>0.64760470000000003</v>
          </cell>
          <cell r="V3298">
            <v>33.027155669412402</v>
          </cell>
          <cell r="W3298">
            <v>4.4586471994259275E-2</v>
          </cell>
          <cell r="X3298"/>
          <cell r="Y3298"/>
          <cell r="Z3298"/>
          <cell r="AA3298"/>
          <cell r="AB3298">
            <v>57.755699999999997</v>
          </cell>
          <cell r="AC3298">
            <v>69.966840000000005</v>
          </cell>
          <cell r="AD3298">
            <v>0.70234374999999993</v>
          </cell>
          <cell r="AE3298">
            <v>17.98</v>
          </cell>
          <cell r="AF3298">
            <v>18.724540000000001</v>
          </cell>
          <cell r="AG3298">
            <v>154.6155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B12393-FD9C-410E-8FE7-E6EFFBCB9C5F}">
  <dimension ref="A1:AB1227"/>
  <sheetViews>
    <sheetView tabSelected="1" topLeftCell="D1" zoomScale="70" zoomScaleNormal="70" workbookViewId="0">
      <pane ySplit="1" topLeftCell="A1183" activePane="bottomLeft" state="frozen"/>
      <selection pane="bottomLeft" activeCell="G1191" sqref="G1191"/>
    </sheetView>
  </sheetViews>
  <sheetFormatPr defaultRowHeight="15"/>
  <cols>
    <col min="1" max="1" width="88.28515625" bestFit="1" customWidth="1"/>
    <col min="2" max="2" width="78.5703125" bestFit="1" customWidth="1"/>
    <col min="3" max="3" width="30.7109375" bestFit="1" customWidth="1"/>
    <col min="4" max="4" width="7.5703125" bestFit="1" customWidth="1"/>
    <col min="5" max="5" width="13.7109375" bestFit="1" customWidth="1"/>
    <col min="6" max="6" width="73.28515625" bestFit="1" customWidth="1"/>
    <col min="7" max="7" width="31.7109375" bestFit="1" customWidth="1"/>
    <col min="8" max="8" width="51.5703125" bestFit="1" customWidth="1"/>
    <col min="9" max="9" width="19.5703125" customWidth="1"/>
    <col min="11" max="12" width="19.5703125" customWidth="1"/>
    <col min="16" max="16" width="13.7109375" customWidth="1"/>
    <col min="19" max="19" width="9.28515625" bestFit="1" customWidth="1"/>
    <col min="20" max="20" width="12" customWidth="1"/>
    <col min="23" max="23" width="18" style="2" bestFit="1" customWidth="1"/>
    <col min="24" max="24" width="13.28515625" style="2" bestFit="1" customWidth="1"/>
    <col min="25" max="25" width="8.85546875" style="2"/>
  </cols>
  <sheetData>
    <row r="1" spans="1:28" ht="60">
      <c r="A1" s="1" t="s">
        <v>74</v>
      </c>
      <c r="B1" s="1" t="s">
        <v>75</v>
      </c>
      <c r="C1" s="4" t="s">
        <v>0</v>
      </c>
      <c r="D1" s="1" t="s">
        <v>4</v>
      </c>
      <c r="E1" s="1" t="s">
        <v>3</v>
      </c>
      <c r="F1" s="1" t="s">
        <v>1</v>
      </c>
      <c r="G1" s="4" t="s">
        <v>2</v>
      </c>
      <c r="H1" s="4" t="s">
        <v>76</v>
      </c>
      <c r="I1" s="4" t="s">
        <v>27</v>
      </c>
      <c r="J1" s="4" t="s">
        <v>819</v>
      </c>
      <c r="K1" s="4" t="s">
        <v>858</v>
      </c>
      <c r="L1" s="4" t="s">
        <v>866</v>
      </c>
      <c r="M1" s="4" t="s">
        <v>116</v>
      </c>
      <c r="N1" s="4" t="s">
        <v>117</v>
      </c>
      <c r="O1" s="4" t="s">
        <v>118</v>
      </c>
      <c r="P1" s="4" t="s">
        <v>119</v>
      </c>
      <c r="Q1" s="4" t="s">
        <v>820</v>
      </c>
      <c r="R1" s="4" t="s">
        <v>821</v>
      </c>
      <c r="S1" s="4" t="s">
        <v>854</v>
      </c>
      <c r="T1" s="4" t="s">
        <v>855</v>
      </c>
      <c r="U1" s="4" t="s">
        <v>853</v>
      </c>
      <c r="V1" s="4" t="s">
        <v>867</v>
      </c>
      <c r="W1" s="4" t="s">
        <v>827</v>
      </c>
      <c r="X1" s="4" t="s">
        <v>826</v>
      </c>
      <c r="Y1" s="4" t="s">
        <v>859</v>
      </c>
      <c r="Z1" s="4" t="s">
        <v>856</v>
      </c>
      <c r="AA1" s="15" t="s">
        <v>857</v>
      </c>
      <c r="AB1" s="15" t="s">
        <v>895</v>
      </c>
    </row>
    <row r="2" spans="1:28">
      <c r="A2" t="str">
        <f>F2&amp;E2</f>
        <v>ALAS TUA WEST - BASE1. Low Value</v>
      </c>
      <c r="B2" t="str">
        <f t="shared" ref="B2:B65" si="0">F2&amp;E2&amp;C2</f>
        <v>ALAS TUA WEST - BASE1. Low ValueX1. Discovery under Evaluation</v>
      </c>
      <c r="C2" t="s">
        <v>12</v>
      </c>
      <c r="D2" s="2" t="s">
        <v>13</v>
      </c>
      <c r="E2" t="s">
        <v>8</v>
      </c>
      <c r="F2" s="12" t="s">
        <v>120</v>
      </c>
      <c r="G2" s="12" t="s">
        <v>517</v>
      </c>
      <c r="H2" t="s">
        <v>102</v>
      </c>
      <c r="I2" s="2" t="s">
        <v>823</v>
      </c>
      <c r="J2">
        <f>VLOOKUP(A2,[1]Sheet3!$A$2:$H$3266,8,FALSE)</f>
        <v>247</v>
      </c>
      <c r="K2">
        <f>VLOOKUP(A2,[1]Sheet3!$A$2:$AD$3266,29,FALSE)</f>
        <v>0.69874429999999998</v>
      </c>
      <c r="L2">
        <f>VLOOKUP(A2,[1]Sheet3!$A$2:$AD$3266,30,FALSE)</f>
        <v>172.5898421</v>
      </c>
      <c r="M2">
        <f>VLOOKUP(A2,[1]Sheet3!$A$2:$L$3266,11,FALSE)</f>
        <v>5627</v>
      </c>
      <c r="N2" t="str">
        <f>VLOOKUP(A2,[1]Sheet3!$A$2:$L$3266,12,FALSE)</f>
        <v/>
      </c>
      <c r="O2">
        <f>VLOOKUP(A2,[1]Sheet3!$A$2:$T$3266,17,FALSE)</f>
        <v>0.2315401</v>
      </c>
      <c r="P2">
        <f>VLOOKUP(A2,[1]Sheet3!$A$2:$T$3266,18,FALSE)</f>
        <v>396.29480000000001</v>
      </c>
      <c r="Q2">
        <f>VLOOKUP(A2,[1]Sheet3!$A$2:$T$3266,19,FALSE)</f>
        <v>0.54464869999999999</v>
      </c>
      <c r="R2">
        <f>VLOOKUP(A2,[1]Sheet3!$A$2:$T$3266,20,FALSE)</f>
        <v>0.65473539999999997</v>
      </c>
      <c r="S2">
        <f>VLOOKUP(A2,[1]Sheet3!$A$2:$AB$3266,27,FALSE)</f>
        <v>88.121669999999995</v>
      </c>
      <c r="T2">
        <f>VLOOKUP(A2,[1]Sheet3!$A$2:$AB$3266,28,FALSE)</f>
        <v>7.390892</v>
      </c>
      <c r="U2">
        <f>VLOOKUP(A2,[1]Sheet3!$A$2:$AF$3266,31,FALSE)</f>
        <v>61.136189999999999</v>
      </c>
      <c r="V2">
        <f>VLOOKUP(A2,[1]Sheet3!$A$2:$AF$3266,32,FALSE)</f>
        <v>219.3734</v>
      </c>
      <c r="W2" s="2" t="str">
        <f>VLOOKUP(H2,[2]Sheet1!$B$2:$D$3210,2,FALSE)</f>
        <v>Jawa Timur</v>
      </c>
      <c r="X2" s="2" t="str">
        <f>VLOOKUP(H2,[2]Sheet1!$B$2:$D$3210,3,FALSE)</f>
        <v>Jawa</v>
      </c>
      <c r="Y2" s="2">
        <f>Scores!N2</f>
        <v>93</v>
      </c>
      <c r="Z2" t="s">
        <v>6</v>
      </c>
      <c r="AA2" t="str">
        <f>IF(Z2="2C",Z2&amp;"-"&amp;X2,"2P")</f>
        <v>2C-Jawa</v>
      </c>
      <c r="AB2" t="s">
        <v>896</v>
      </c>
    </row>
    <row r="3" spans="1:28">
      <c r="A3" t="str">
        <f t="shared" ref="A3:A66" si="1">F3&amp;E3</f>
        <v>ALAS TUA WEST - BASE2. Middle Value</v>
      </c>
      <c r="B3" t="str">
        <f t="shared" si="0"/>
        <v>ALAS TUA WEST - BASE2. Middle ValueX1. Discovery under Evaluation</v>
      </c>
      <c r="C3" t="s">
        <v>12</v>
      </c>
      <c r="D3" s="2" t="s">
        <v>13</v>
      </c>
      <c r="E3" t="s">
        <v>10</v>
      </c>
      <c r="F3" s="12" t="s">
        <v>120</v>
      </c>
      <c r="G3" s="12" t="s">
        <v>517</v>
      </c>
      <c r="H3" t="s">
        <v>102</v>
      </c>
      <c r="I3" s="2" t="s">
        <v>823</v>
      </c>
      <c r="J3">
        <f>VLOOKUP(A3,[1]Sheet3!$A$2:$H$3266,8,FALSE)</f>
        <v>280</v>
      </c>
      <c r="K3">
        <f>VLOOKUP(A3,[1]Sheet3!$A$2:$AD$3266,29,FALSE)</f>
        <v>0.69874429999999998</v>
      </c>
      <c r="L3">
        <f>VLOOKUP(A3,[1]Sheet3!$A$2:$AD$3266,30,FALSE)</f>
        <v>195.648404</v>
      </c>
      <c r="M3">
        <f>VLOOKUP(A3,[1]Sheet3!$A$2:$L$3266,11,FALSE)</f>
        <v>5627</v>
      </c>
      <c r="N3" t="str">
        <f>VLOOKUP(A3,[1]Sheet3!$A$2:$L$3266,12,FALSE)</f>
        <v/>
      </c>
      <c r="O3">
        <f>VLOOKUP(A3,[1]Sheet3!$A$2:$T$3266,17,FALSE)</f>
        <v>0.2315401</v>
      </c>
      <c r="P3">
        <f>VLOOKUP(A3,[1]Sheet3!$A$2:$T$3266,18,FALSE)</f>
        <v>396.29480000000001</v>
      </c>
      <c r="Q3">
        <f>VLOOKUP(A3,[1]Sheet3!$A$2:$T$3266,19,FALSE)</f>
        <v>0.54464869999999999</v>
      </c>
      <c r="R3">
        <f>VLOOKUP(A3,[1]Sheet3!$A$2:$T$3266,20,FALSE)</f>
        <v>0.65473539999999997</v>
      </c>
      <c r="S3">
        <f>VLOOKUP(A3,[1]Sheet3!$A$2:$AB$3266,27,FALSE)</f>
        <v>88.121669999999995</v>
      </c>
      <c r="T3">
        <f>VLOOKUP(A3,[1]Sheet3!$A$2:$AB$3266,28,FALSE)</f>
        <v>7.390892</v>
      </c>
      <c r="U3">
        <f>VLOOKUP(A3,[1]Sheet3!$A$2:$AF$3266,31,FALSE)</f>
        <v>61.136189999999999</v>
      </c>
      <c r="V3">
        <f>VLOOKUP(A3,[1]Sheet3!$A$2:$AF$3266,32,FALSE)</f>
        <v>219.3734</v>
      </c>
      <c r="W3" s="2" t="str">
        <f>VLOOKUP(H3,[2]Sheet1!$B$2:$D$3210,2,FALSE)</f>
        <v>Jawa Timur</v>
      </c>
      <c r="X3" s="2" t="str">
        <f>VLOOKUP(H3,[2]Sheet1!$B$2:$D$3210,3,FALSE)</f>
        <v>Jawa</v>
      </c>
      <c r="Y3" s="2">
        <f>Scores!N3</f>
        <v>93</v>
      </c>
      <c r="Z3" t="s">
        <v>6</v>
      </c>
      <c r="AA3" s="13" t="str">
        <f t="shared" ref="AA3:AA66" si="2">IF(Z3="2C",Z3&amp;"-"&amp;X3,"2P")</f>
        <v>2C-Jawa</v>
      </c>
      <c r="AB3" s="13" t="s">
        <v>896</v>
      </c>
    </row>
    <row r="4" spans="1:28">
      <c r="A4" t="str">
        <f t="shared" si="1"/>
        <v>ALAS TUA WEST - BASE3. High Value</v>
      </c>
      <c r="B4" t="str">
        <f t="shared" si="0"/>
        <v>ALAS TUA WEST - BASE3. High ValueX1. Discovery under Evaluation</v>
      </c>
      <c r="C4" t="s">
        <v>12</v>
      </c>
      <c r="D4" s="2" t="s">
        <v>13</v>
      </c>
      <c r="E4" t="s">
        <v>11</v>
      </c>
      <c r="F4" s="12" t="s">
        <v>120</v>
      </c>
      <c r="G4" s="12" t="s">
        <v>517</v>
      </c>
      <c r="H4" t="s">
        <v>102</v>
      </c>
      <c r="I4" s="2" t="s">
        <v>823</v>
      </c>
      <c r="J4">
        <f>VLOOKUP(A4,[1]Sheet3!$A$2:$H$3266,8,FALSE)</f>
        <v>554</v>
      </c>
      <c r="K4">
        <f>VLOOKUP(A4,[1]Sheet3!$A$2:$AD$3266,29,FALSE)</f>
        <v>0.69874429999999998</v>
      </c>
      <c r="L4">
        <f>VLOOKUP(A4,[1]Sheet3!$A$2:$AD$3266,30,FALSE)</f>
        <v>387.10434220000002</v>
      </c>
      <c r="M4">
        <f>VLOOKUP(A4,[1]Sheet3!$A$2:$L$3266,11,FALSE)</f>
        <v>5627</v>
      </c>
      <c r="N4" t="str">
        <f>VLOOKUP(A4,[1]Sheet3!$A$2:$L$3266,12,FALSE)</f>
        <v/>
      </c>
      <c r="O4">
        <f>VLOOKUP(A4,[1]Sheet3!$A$2:$T$3266,17,FALSE)</f>
        <v>0.2315401</v>
      </c>
      <c r="P4">
        <f>VLOOKUP(A4,[1]Sheet3!$A$2:$T$3266,18,FALSE)</f>
        <v>396.29480000000001</v>
      </c>
      <c r="Q4">
        <f>VLOOKUP(A4,[1]Sheet3!$A$2:$T$3266,19,FALSE)</f>
        <v>0.54464869999999999</v>
      </c>
      <c r="R4">
        <f>VLOOKUP(A4,[1]Sheet3!$A$2:$T$3266,20,FALSE)</f>
        <v>0.65473539999999997</v>
      </c>
      <c r="S4">
        <f>VLOOKUP(A4,[1]Sheet3!$A$2:$AB$3266,27,FALSE)</f>
        <v>88.121669999999995</v>
      </c>
      <c r="T4">
        <f>VLOOKUP(A4,[1]Sheet3!$A$2:$AB$3266,28,FALSE)</f>
        <v>7.390892</v>
      </c>
      <c r="U4">
        <f>VLOOKUP(A4,[1]Sheet3!$A$2:$AF$3266,31,FALSE)</f>
        <v>61.136189999999999</v>
      </c>
      <c r="V4">
        <f>VLOOKUP(A4,[1]Sheet3!$A$2:$AF$3266,32,FALSE)</f>
        <v>219.3734</v>
      </c>
      <c r="W4" s="2" t="str">
        <f>VLOOKUP(H4,[2]Sheet1!$B$2:$D$3210,2,FALSE)</f>
        <v>Jawa Timur</v>
      </c>
      <c r="X4" s="2" t="str">
        <f>VLOOKUP(H4,[2]Sheet1!$B$2:$D$3210,3,FALSE)</f>
        <v>Jawa</v>
      </c>
      <c r="Y4" s="2">
        <f>Scores!N4</f>
        <v>93</v>
      </c>
      <c r="Z4" t="s">
        <v>6</v>
      </c>
      <c r="AA4" s="13" t="str">
        <f t="shared" si="2"/>
        <v>2C-Jawa</v>
      </c>
      <c r="AB4" s="13" t="s">
        <v>896</v>
      </c>
    </row>
    <row r="5" spans="1:28">
      <c r="A5" t="str">
        <f t="shared" si="1"/>
        <v>APNC - BASE1. Low Value</v>
      </c>
      <c r="B5" t="str">
        <f t="shared" si="0"/>
        <v>APNC - BASE1. Low ValueX3. Development Not Viable</v>
      </c>
      <c r="C5" t="s">
        <v>17</v>
      </c>
      <c r="D5" s="2" t="s">
        <v>13</v>
      </c>
      <c r="E5" t="s">
        <v>8</v>
      </c>
      <c r="F5" s="12" t="s">
        <v>121</v>
      </c>
      <c r="G5" s="12" t="s">
        <v>518</v>
      </c>
      <c r="H5" t="s">
        <v>80</v>
      </c>
      <c r="I5" s="2" t="s">
        <v>824</v>
      </c>
      <c r="J5">
        <f>VLOOKUP(A5,[1]Sheet3!$A$2:$H$3266,8,FALSE)</f>
        <v>2.5</v>
      </c>
      <c r="K5">
        <f>VLOOKUP(A5,[1]Sheet3!$A$2:$AD$3266,29,FALSE)</f>
        <v>0.71034370000000002</v>
      </c>
      <c r="L5">
        <f>VLOOKUP(A5,[1]Sheet3!$A$2:$AD$3266,30,FALSE)</f>
        <v>1.7758592500000001</v>
      </c>
      <c r="M5">
        <f>VLOOKUP(A5,[1]Sheet3!$A$2:$L$3266,11,FALSE)</f>
        <v>1588</v>
      </c>
      <c r="N5" t="str">
        <f>VLOOKUP(A5,[1]Sheet3!$A$2:$L$3266,12,FALSE)</f>
        <v/>
      </c>
      <c r="O5">
        <f>VLOOKUP(A5,[1]Sheet3!$A$2:$T$3266,17,FALSE)</f>
        <v>0.3716486</v>
      </c>
      <c r="P5">
        <f>VLOOKUP(A5,[1]Sheet3!$A$2:$T$3266,18,FALSE)</f>
        <v>975.04489999999998</v>
      </c>
      <c r="Q5">
        <f>VLOOKUP(A5,[1]Sheet3!$A$2:$T$3266,19,FALSE)</f>
        <v>0.58618870000000001</v>
      </c>
      <c r="R5">
        <f>VLOOKUP(A5,[1]Sheet3!$A$2:$T$3266,20,FALSE)</f>
        <v>0.76975660000000001</v>
      </c>
      <c r="S5">
        <f>VLOOKUP(A5,[1]Sheet3!$A$2:$AB$3266,27,FALSE)</f>
        <v>16.350819999999999</v>
      </c>
      <c r="T5">
        <f>VLOOKUP(A5,[1]Sheet3!$A$2:$AB$3266,28,FALSE)</f>
        <v>0.48258380000000001</v>
      </c>
      <c r="U5">
        <f>VLOOKUP(A5,[1]Sheet3!$A$2:$AF$3266,31,FALSE)</f>
        <v>8.2606389999999994</v>
      </c>
      <c r="V5">
        <f>VLOOKUP(A5,[1]Sheet3!$A$2:$AF$3266,32,FALSE)</f>
        <v>6.763115</v>
      </c>
      <c r="W5" s="2" t="str">
        <f>VLOOKUP(H5,[2]Sheet1!$B$2:$D$3210,2,FALSE)</f>
        <v>Jawa Barat</v>
      </c>
      <c r="X5" s="2" t="str">
        <f>VLOOKUP(H5,[2]Sheet1!$B$2:$D$3210,3,FALSE)</f>
        <v>Jawa</v>
      </c>
      <c r="Y5" s="2">
        <f>Scores!N5</f>
        <v>40</v>
      </c>
      <c r="Z5" t="s">
        <v>6</v>
      </c>
      <c r="AA5" s="13" t="str">
        <f t="shared" si="2"/>
        <v>2C-Jawa</v>
      </c>
      <c r="AB5" s="13" t="s">
        <v>896</v>
      </c>
    </row>
    <row r="6" spans="1:28">
      <c r="A6" t="str">
        <f t="shared" si="1"/>
        <v>APNC - BASE2. Middle Value</v>
      </c>
      <c r="B6" t="str">
        <f t="shared" si="0"/>
        <v>APNC - BASE2. Middle ValueX3. Development Not Viable</v>
      </c>
      <c r="C6" t="s">
        <v>17</v>
      </c>
      <c r="D6" s="2" t="s">
        <v>13</v>
      </c>
      <c r="E6" t="s">
        <v>10</v>
      </c>
      <c r="F6" s="12" t="s">
        <v>121</v>
      </c>
      <c r="G6" s="12" t="s">
        <v>518</v>
      </c>
      <c r="H6" t="s">
        <v>80</v>
      </c>
      <c r="I6" s="2" t="s">
        <v>824</v>
      </c>
      <c r="J6">
        <f>VLOOKUP(A6,[1]Sheet3!$A$2:$H$3266,8,FALSE)</f>
        <v>5</v>
      </c>
      <c r="K6">
        <f>VLOOKUP(A6,[1]Sheet3!$A$2:$AD$3266,29,FALSE)</f>
        <v>0.71034370000000002</v>
      </c>
      <c r="L6">
        <f>VLOOKUP(A6,[1]Sheet3!$A$2:$AD$3266,30,FALSE)</f>
        <v>3.5517185000000002</v>
      </c>
      <c r="M6">
        <f>VLOOKUP(A6,[1]Sheet3!$A$2:$L$3266,11,FALSE)</f>
        <v>1588</v>
      </c>
      <c r="N6" t="str">
        <f>VLOOKUP(A6,[1]Sheet3!$A$2:$L$3266,12,FALSE)</f>
        <v/>
      </c>
      <c r="O6">
        <f>VLOOKUP(A6,[1]Sheet3!$A$2:$T$3266,17,FALSE)</f>
        <v>0.3716486</v>
      </c>
      <c r="P6">
        <f>VLOOKUP(A6,[1]Sheet3!$A$2:$T$3266,18,FALSE)</f>
        <v>975.04489999999998</v>
      </c>
      <c r="Q6">
        <f>VLOOKUP(A6,[1]Sheet3!$A$2:$T$3266,19,FALSE)</f>
        <v>0.58618870000000001</v>
      </c>
      <c r="R6">
        <f>VLOOKUP(A6,[1]Sheet3!$A$2:$T$3266,20,FALSE)</f>
        <v>0.76975660000000001</v>
      </c>
      <c r="S6">
        <f>VLOOKUP(A6,[1]Sheet3!$A$2:$AB$3266,27,FALSE)</f>
        <v>16.350819999999999</v>
      </c>
      <c r="T6">
        <f>VLOOKUP(A6,[1]Sheet3!$A$2:$AB$3266,28,FALSE)</f>
        <v>0.48258380000000001</v>
      </c>
      <c r="U6">
        <f>VLOOKUP(A6,[1]Sheet3!$A$2:$AF$3266,31,FALSE)</f>
        <v>8.2606389999999994</v>
      </c>
      <c r="V6">
        <f>VLOOKUP(A6,[1]Sheet3!$A$2:$AF$3266,32,FALSE)</f>
        <v>6.763115</v>
      </c>
      <c r="W6" s="2" t="str">
        <f>VLOOKUP(H6,[2]Sheet1!$B$2:$D$3210,2,FALSE)</f>
        <v>Jawa Barat</v>
      </c>
      <c r="X6" s="2" t="str">
        <f>VLOOKUP(H6,[2]Sheet1!$B$2:$D$3210,3,FALSE)</f>
        <v>Jawa</v>
      </c>
      <c r="Y6" s="2">
        <f>Scores!N6</f>
        <v>40</v>
      </c>
      <c r="Z6" t="s">
        <v>6</v>
      </c>
      <c r="AA6" s="13" t="str">
        <f t="shared" si="2"/>
        <v>2C-Jawa</v>
      </c>
      <c r="AB6" s="13" t="s">
        <v>896</v>
      </c>
    </row>
    <row r="7" spans="1:28">
      <c r="A7" t="str">
        <f t="shared" si="1"/>
        <v>APNC - BASE3. High Value</v>
      </c>
      <c r="B7" t="str">
        <f t="shared" si="0"/>
        <v>APNC - BASE3. High ValueX3. Development Not Viable</v>
      </c>
      <c r="C7" t="s">
        <v>17</v>
      </c>
      <c r="D7" s="2" t="s">
        <v>13</v>
      </c>
      <c r="E7" t="s">
        <v>11</v>
      </c>
      <c r="F7" s="12" t="s">
        <v>121</v>
      </c>
      <c r="G7" s="12" t="s">
        <v>518</v>
      </c>
      <c r="H7" t="s">
        <v>80</v>
      </c>
      <c r="I7" s="2" t="s">
        <v>824</v>
      </c>
      <c r="J7">
        <f>VLOOKUP(A7,[1]Sheet3!$A$2:$H$3266,8,FALSE)</f>
        <v>5</v>
      </c>
      <c r="K7">
        <f>VLOOKUP(A7,[1]Sheet3!$A$2:$AD$3266,29,FALSE)</f>
        <v>0.71034370000000002</v>
      </c>
      <c r="L7">
        <f>VLOOKUP(A7,[1]Sheet3!$A$2:$AD$3266,30,FALSE)</f>
        <v>3.5517185000000002</v>
      </c>
      <c r="M7">
        <f>VLOOKUP(A7,[1]Sheet3!$A$2:$L$3266,11,FALSE)</f>
        <v>1588</v>
      </c>
      <c r="N7" t="str">
        <f>VLOOKUP(A7,[1]Sheet3!$A$2:$L$3266,12,FALSE)</f>
        <v/>
      </c>
      <c r="O7">
        <f>VLOOKUP(A7,[1]Sheet3!$A$2:$T$3266,17,FALSE)</f>
        <v>0.3716486</v>
      </c>
      <c r="P7">
        <f>VLOOKUP(A7,[1]Sheet3!$A$2:$T$3266,18,FALSE)</f>
        <v>975.04489999999998</v>
      </c>
      <c r="Q7">
        <f>VLOOKUP(A7,[1]Sheet3!$A$2:$T$3266,19,FALSE)</f>
        <v>0.58618870000000001</v>
      </c>
      <c r="R7">
        <f>VLOOKUP(A7,[1]Sheet3!$A$2:$T$3266,20,FALSE)</f>
        <v>0.76975660000000001</v>
      </c>
      <c r="S7">
        <f>VLOOKUP(A7,[1]Sheet3!$A$2:$AB$3266,27,FALSE)</f>
        <v>16.350819999999999</v>
      </c>
      <c r="T7">
        <f>VLOOKUP(A7,[1]Sheet3!$A$2:$AB$3266,28,FALSE)</f>
        <v>0.48258380000000001</v>
      </c>
      <c r="U7">
        <f>VLOOKUP(A7,[1]Sheet3!$A$2:$AF$3266,31,FALSE)</f>
        <v>8.2606389999999994</v>
      </c>
      <c r="V7">
        <f>VLOOKUP(A7,[1]Sheet3!$A$2:$AF$3266,32,FALSE)</f>
        <v>6.763115</v>
      </c>
      <c r="W7" s="2" t="str">
        <f>VLOOKUP(H7,[2]Sheet1!$B$2:$D$3210,2,FALSE)</f>
        <v>Jawa Barat</v>
      </c>
      <c r="X7" s="2" t="str">
        <f>VLOOKUP(H7,[2]Sheet1!$B$2:$D$3210,3,FALSE)</f>
        <v>Jawa</v>
      </c>
      <c r="Y7" s="2">
        <f>Scores!N7</f>
        <v>40</v>
      </c>
      <c r="Z7" t="s">
        <v>6</v>
      </c>
      <c r="AA7" s="13" t="str">
        <f t="shared" si="2"/>
        <v>2C-Jawa</v>
      </c>
      <c r="AB7" s="13" t="s">
        <v>896</v>
      </c>
    </row>
    <row r="8" spans="1:28">
      <c r="A8" t="str">
        <f t="shared" si="1"/>
        <v>APNX - BASE1. Low Value</v>
      </c>
      <c r="B8" t="str">
        <f t="shared" si="0"/>
        <v>APNX - BASE1. Low ValueX3. Development Not Viable</v>
      </c>
      <c r="C8" t="s">
        <v>17</v>
      </c>
      <c r="D8" s="2" t="s">
        <v>13</v>
      </c>
      <c r="E8" t="s">
        <v>8</v>
      </c>
      <c r="F8" s="12" t="s">
        <v>122</v>
      </c>
      <c r="G8" s="12" t="s">
        <v>519</v>
      </c>
      <c r="H8" t="s">
        <v>80</v>
      </c>
      <c r="I8" s="2" t="s">
        <v>824</v>
      </c>
      <c r="J8">
        <f>VLOOKUP(A8,[1]Sheet3!$A$2:$H$3266,8,FALSE)</f>
        <v>4.68</v>
      </c>
      <c r="K8">
        <f>VLOOKUP(A8,[1]Sheet3!$A$2:$AD$3266,29,FALSE)</f>
        <v>0.63010619999999995</v>
      </c>
      <c r="L8">
        <f>VLOOKUP(A8,[1]Sheet3!$A$2:$AD$3266,30,FALSE)</f>
        <v>2.9488970159999996</v>
      </c>
      <c r="O8">
        <f>VLOOKUP(A8,[1]Sheet3!$A$2:$T$3266,17,FALSE)</f>
        <v>0.35087010000000002</v>
      </c>
      <c r="P8">
        <f>VLOOKUP(A8,[1]Sheet3!$A$2:$T$3266,18,FALSE)</f>
        <v>1985.5619999999999</v>
      </c>
      <c r="Q8">
        <f>VLOOKUP(A8,[1]Sheet3!$A$2:$T$3266,19,FALSE)</f>
        <v>0.62785630000000003</v>
      </c>
      <c r="R8">
        <f>VLOOKUP(A8,[1]Sheet3!$A$2:$T$3266,20,FALSE)</f>
        <v>0.77466740000000001</v>
      </c>
      <c r="S8">
        <f>VLOOKUP(A8,[1]Sheet3!$A$2:$AB$3266,27,FALSE)</f>
        <v>31.212980000000002</v>
      </c>
      <c r="T8">
        <f>VLOOKUP(A8,[1]Sheet3!$A$2:$AB$3266,28,FALSE)</f>
        <v>5.4445600000000001</v>
      </c>
      <c r="U8">
        <f>VLOOKUP(A8,[1]Sheet3!$A$2:$AF$3266,31,FALSE)</f>
        <v>0.20989189999999999</v>
      </c>
      <c r="V8">
        <f>VLOOKUP(A8,[1]Sheet3!$A$2:$AF$3266,32,FALSE)</f>
        <v>25.005369999999999</v>
      </c>
      <c r="W8" s="2" t="str">
        <f>VLOOKUP(H8,[2]Sheet1!$B$2:$D$3210,2,FALSE)</f>
        <v>Jawa Barat</v>
      </c>
      <c r="X8" s="2" t="str">
        <f>VLOOKUP(H8,[2]Sheet1!$B$2:$D$3210,3,FALSE)</f>
        <v>Jawa</v>
      </c>
      <c r="Y8" s="2">
        <f>Scores!N8</f>
        <v>36</v>
      </c>
      <c r="Z8" t="s">
        <v>6</v>
      </c>
      <c r="AA8" s="13" t="str">
        <f t="shared" si="2"/>
        <v>2C-Jawa</v>
      </c>
      <c r="AB8" s="13" t="s">
        <v>896</v>
      </c>
    </row>
    <row r="9" spans="1:28">
      <c r="A9" t="str">
        <f t="shared" si="1"/>
        <v>APNX - BASE2. Middle Value</v>
      </c>
      <c r="B9" t="str">
        <f t="shared" si="0"/>
        <v>APNX - BASE2. Middle ValueX3. Development Not Viable</v>
      </c>
      <c r="C9" t="s">
        <v>17</v>
      </c>
      <c r="D9" s="2" t="s">
        <v>13</v>
      </c>
      <c r="E9" t="s">
        <v>10</v>
      </c>
      <c r="F9" s="12" t="s">
        <v>122</v>
      </c>
      <c r="G9" s="12" t="s">
        <v>519</v>
      </c>
      <c r="H9" t="s">
        <v>80</v>
      </c>
      <c r="I9" s="2" t="s">
        <v>824</v>
      </c>
      <c r="J9">
        <f>VLOOKUP(A9,[1]Sheet3!$A$2:$H$3266,8,FALSE)</f>
        <v>17.309999999999999</v>
      </c>
      <c r="K9">
        <f>VLOOKUP(A9,[1]Sheet3!$A$2:$AD$3266,29,FALSE)</f>
        <v>0.63010619999999995</v>
      </c>
      <c r="L9">
        <f>VLOOKUP(A9,[1]Sheet3!$A$2:$AD$3266,30,FALSE)</f>
        <v>10.907138321999998</v>
      </c>
      <c r="O9">
        <f>VLOOKUP(A9,[1]Sheet3!$A$2:$T$3266,17,FALSE)</f>
        <v>0.35087010000000002</v>
      </c>
      <c r="P9">
        <f>VLOOKUP(A9,[1]Sheet3!$A$2:$T$3266,18,FALSE)</f>
        <v>1985.5619999999999</v>
      </c>
      <c r="Q9">
        <f>VLOOKUP(A9,[1]Sheet3!$A$2:$T$3266,19,FALSE)</f>
        <v>0.62785630000000003</v>
      </c>
      <c r="R9">
        <f>VLOOKUP(A9,[1]Sheet3!$A$2:$T$3266,20,FALSE)</f>
        <v>0.77466740000000001</v>
      </c>
      <c r="S9">
        <f>VLOOKUP(A9,[1]Sheet3!$A$2:$AB$3266,27,FALSE)</f>
        <v>31.212980000000002</v>
      </c>
      <c r="T9">
        <f>VLOOKUP(A9,[1]Sheet3!$A$2:$AB$3266,28,FALSE)</f>
        <v>5.4445600000000001</v>
      </c>
      <c r="U9">
        <f>VLOOKUP(A9,[1]Sheet3!$A$2:$AF$3266,31,FALSE)</f>
        <v>0.20989189999999999</v>
      </c>
      <c r="V9">
        <f>VLOOKUP(A9,[1]Sheet3!$A$2:$AF$3266,32,FALSE)</f>
        <v>25.005369999999999</v>
      </c>
      <c r="W9" s="2" t="str">
        <f>VLOOKUP(H9,[2]Sheet1!$B$2:$D$3210,2,FALSE)</f>
        <v>Jawa Barat</v>
      </c>
      <c r="X9" s="2" t="str">
        <f>VLOOKUP(H9,[2]Sheet1!$B$2:$D$3210,3,FALSE)</f>
        <v>Jawa</v>
      </c>
      <c r="Y9" s="2">
        <f>Scores!N9</f>
        <v>36</v>
      </c>
      <c r="Z9" t="s">
        <v>6</v>
      </c>
      <c r="AA9" s="13" t="str">
        <f t="shared" si="2"/>
        <v>2C-Jawa</v>
      </c>
      <c r="AB9" s="13" t="s">
        <v>896</v>
      </c>
    </row>
    <row r="10" spans="1:28">
      <c r="A10" t="str">
        <f t="shared" si="1"/>
        <v>APNX - BASE3. High Value</v>
      </c>
      <c r="B10" t="str">
        <f t="shared" si="0"/>
        <v>APNX - BASE3. High ValueX3. Development Not Viable</v>
      </c>
      <c r="C10" t="s">
        <v>17</v>
      </c>
      <c r="D10" s="2" t="s">
        <v>13</v>
      </c>
      <c r="E10" t="s">
        <v>11</v>
      </c>
      <c r="F10" s="12" t="s">
        <v>122</v>
      </c>
      <c r="G10" s="12" t="s">
        <v>519</v>
      </c>
      <c r="H10" t="s">
        <v>80</v>
      </c>
      <c r="I10" s="2" t="s">
        <v>824</v>
      </c>
      <c r="J10">
        <f>VLOOKUP(A10,[1]Sheet3!$A$2:$H$3266,8,FALSE)</f>
        <v>34.86</v>
      </c>
      <c r="K10">
        <f>VLOOKUP(A10,[1]Sheet3!$A$2:$AD$3266,29,FALSE)</f>
        <v>0.63010619999999995</v>
      </c>
      <c r="L10">
        <f>VLOOKUP(A10,[1]Sheet3!$A$2:$AD$3266,30,FALSE)</f>
        <v>21.965502131999997</v>
      </c>
      <c r="O10">
        <f>VLOOKUP(A10,[1]Sheet3!$A$2:$T$3266,17,FALSE)</f>
        <v>0.35087010000000002</v>
      </c>
      <c r="P10">
        <f>VLOOKUP(A10,[1]Sheet3!$A$2:$T$3266,18,FALSE)</f>
        <v>1985.5619999999999</v>
      </c>
      <c r="Q10">
        <f>VLOOKUP(A10,[1]Sheet3!$A$2:$T$3266,19,FALSE)</f>
        <v>0.62785630000000003</v>
      </c>
      <c r="R10">
        <f>VLOOKUP(A10,[1]Sheet3!$A$2:$T$3266,20,FALSE)</f>
        <v>0.77466740000000001</v>
      </c>
      <c r="S10">
        <f>VLOOKUP(A10,[1]Sheet3!$A$2:$AB$3266,27,FALSE)</f>
        <v>31.212980000000002</v>
      </c>
      <c r="T10">
        <f>VLOOKUP(A10,[1]Sheet3!$A$2:$AB$3266,28,FALSE)</f>
        <v>5.4445600000000001</v>
      </c>
      <c r="U10">
        <f>VLOOKUP(A10,[1]Sheet3!$A$2:$AF$3266,31,FALSE)</f>
        <v>0.20989189999999999</v>
      </c>
      <c r="V10">
        <f>VLOOKUP(A10,[1]Sheet3!$A$2:$AF$3266,32,FALSE)</f>
        <v>25.005369999999999</v>
      </c>
      <c r="W10" s="2" t="str">
        <f>VLOOKUP(H10,[2]Sheet1!$B$2:$D$3210,2,FALSE)</f>
        <v>Jawa Barat</v>
      </c>
      <c r="X10" s="2" t="str">
        <f>VLOOKUP(H10,[2]Sheet1!$B$2:$D$3210,3,FALSE)</f>
        <v>Jawa</v>
      </c>
      <c r="Y10" s="2">
        <f>Scores!N10</f>
        <v>36</v>
      </c>
      <c r="Z10" t="s">
        <v>6</v>
      </c>
      <c r="AA10" s="13" t="str">
        <f t="shared" si="2"/>
        <v>2C-Jawa</v>
      </c>
      <c r="AB10" s="13" t="s">
        <v>896</v>
      </c>
    </row>
    <row r="11" spans="1:28">
      <c r="A11" t="str">
        <f t="shared" si="1"/>
        <v>PECIKO - OPLL FUTURE1. Low Value</v>
      </c>
      <c r="B11" t="str">
        <f t="shared" si="0"/>
        <v>PECIKO - OPLL FUTURE1. Low ValueE8. Further Development Not Viable</v>
      </c>
      <c r="C11" t="s">
        <v>18</v>
      </c>
      <c r="D11" s="2" t="s">
        <v>13</v>
      </c>
      <c r="E11" t="s">
        <v>8</v>
      </c>
      <c r="F11" s="12" t="s">
        <v>123</v>
      </c>
      <c r="G11" s="12" t="s">
        <v>53</v>
      </c>
      <c r="H11" t="s">
        <v>82</v>
      </c>
      <c r="I11" s="2" t="s">
        <v>825</v>
      </c>
      <c r="J11">
        <f>VLOOKUP(A11,[1]Sheet3!$A$2:$H$3266,8,FALSE)</f>
        <v>6745</v>
      </c>
      <c r="K11">
        <f>VLOOKUP(A11,[1]Sheet3!$A$2:$AD$3266,29,FALSE)</f>
        <v>0.53947869999999998</v>
      </c>
      <c r="L11">
        <f>VLOOKUP(A11,[1]Sheet3!$A$2:$AD$3266,30,FALSE)</f>
        <v>3638.7838314999999</v>
      </c>
      <c r="M11">
        <f>VLOOKUP(A11,[1]Sheet3!$A$2:$L$3266,11,FALSE)</f>
        <v>6383</v>
      </c>
      <c r="N11">
        <f>VLOOKUP(A11,[1]Sheet3!$A$2:$L$3266,12,FALSE)</f>
        <v>76.45</v>
      </c>
      <c r="O11">
        <f>VLOOKUP(A11,[1]Sheet3!$A$2:$T$3266,17,FALSE)</f>
        <v>0.2012669</v>
      </c>
      <c r="P11">
        <f>VLOOKUP(A11,[1]Sheet3!$A$2:$T$3266,18,FALSE)</f>
        <v>619.76170000000002</v>
      </c>
      <c r="Q11">
        <f>VLOOKUP(A11,[1]Sheet3!$A$2:$T$3266,19,FALSE)</f>
        <v>0.68137449999999999</v>
      </c>
      <c r="R11">
        <f>VLOOKUP(A11,[1]Sheet3!$A$2:$T$3266,20,FALSE)</f>
        <v>0.78374869999999996</v>
      </c>
      <c r="S11">
        <f>VLOOKUP(A11,[1]Sheet3!$A$2:$AB$3266,27,FALSE)</f>
        <v>7.2692430000000003</v>
      </c>
      <c r="T11">
        <f>VLOOKUP(A11,[1]Sheet3!$A$2:$AB$3266,28,FALSE)</f>
        <v>15.765420000000001</v>
      </c>
      <c r="U11">
        <f>VLOOKUP(A11,[1]Sheet3!$A$2:$AF$3266,31,FALSE)</f>
        <v>15.833869999999999</v>
      </c>
      <c r="V11">
        <f>VLOOKUP(A11,[1]Sheet3!$A$2:$AF$3266,32,FALSE)</f>
        <v>3.8100510000000001</v>
      </c>
      <c r="W11" s="2" t="str">
        <f>VLOOKUP(H11,[2]Sheet1!$B$2:$D$3210,2,FALSE)</f>
        <v>Selat Makasar</v>
      </c>
      <c r="X11" s="2" t="str">
        <f>VLOOKUP(H11,[2]Sheet1!$B$2:$D$3210,3,FALSE)</f>
        <v>Kalimantan</v>
      </c>
      <c r="Y11" s="2">
        <f>Scores!N11</f>
        <v>56</v>
      </c>
      <c r="Z11" t="s">
        <v>6</v>
      </c>
      <c r="AA11" s="13" t="str">
        <f t="shared" si="2"/>
        <v>2C-Kalimantan</v>
      </c>
      <c r="AB11" s="13" t="s">
        <v>896</v>
      </c>
    </row>
    <row r="12" spans="1:28">
      <c r="A12" t="str">
        <f t="shared" si="1"/>
        <v>PECIKO - OPLL FUTURE2. Middle Value</v>
      </c>
      <c r="B12" t="str">
        <f t="shared" si="0"/>
        <v>PECIKO - OPLL FUTURE2. Middle ValueE8. Further Development Not Viable</v>
      </c>
      <c r="C12" t="s">
        <v>18</v>
      </c>
      <c r="D12" s="2" t="s">
        <v>13</v>
      </c>
      <c r="E12" t="s">
        <v>10</v>
      </c>
      <c r="F12" s="12" t="s">
        <v>123</v>
      </c>
      <c r="G12" s="12" t="s">
        <v>53</v>
      </c>
      <c r="H12" t="s">
        <v>82</v>
      </c>
      <c r="I12" s="2" t="s">
        <v>825</v>
      </c>
      <c r="J12">
        <f>VLOOKUP(A12,[1]Sheet3!$A$2:$H$3266,8,FALSE)</f>
        <v>7135</v>
      </c>
      <c r="K12">
        <f>VLOOKUP(A12,[1]Sheet3!$A$2:$AD$3266,29,FALSE)</f>
        <v>0.53947869999999998</v>
      </c>
      <c r="L12">
        <f>VLOOKUP(A12,[1]Sheet3!$A$2:$AD$3266,30,FALSE)</f>
        <v>3849.1805245</v>
      </c>
      <c r="M12">
        <f>VLOOKUP(A12,[1]Sheet3!$A$2:$L$3266,11,FALSE)</f>
        <v>6383</v>
      </c>
      <c r="N12">
        <f>VLOOKUP(A12,[1]Sheet3!$A$2:$L$3266,12,FALSE)</f>
        <v>76.45</v>
      </c>
      <c r="O12">
        <f>VLOOKUP(A12,[1]Sheet3!$A$2:$T$3266,17,FALSE)</f>
        <v>0.2012669</v>
      </c>
      <c r="P12">
        <f>VLOOKUP(A12,[1]Sheet3!$A$2:$T$3266,18,FALSE)</f>
        <v>619.76170000000002</v>
      </c>
      <c r="Q12">
        <f>VLOOKUP(A12,[1]Sheet3!$A$2:$T$3266,19,FALSE)</f>
        <v>0.68137449999999999</v>
      </c>
      <c r="R12">
        <f>VLOOKUP(A12,[1]Sheet3!$A$2:$T$3266,20,FALSE)</f>
        <v>0.78374869999999996</v>
      </c>
      <c r="S12">
        <f>VLOOKUP(A12,[1]Sheet3!$A$2:$AB$3266,27,FALSE)</f>
        <v>7.2692430000000003</v>
      </c>
      <c r="T12">
        <f>VLOOKUP(A12,[1]Sheet3!$A$2:$AB$3266,28,FALSE)</f>
        <v>15.765420000000001</v>
      </c>
      <c r="U12">
        <f>VLOOKUP(A12,[1]Sheet3!$A$2:$AF$3266,31,FALSE)</f>
        <v>15.833869999999999</v>
      </c>
      <c r="V12">
        <f>VLOOKUP(A12,[1]Sheet3!$A$2:$AF$3266,32,FALSE)</f>
        <v>3.8100510000000001</v>
      </c>
      <c r="W12" s="2" t="str">
        <f>VLOOKUP(H12,[2]Sheet1!$B$2:$D$3210,2,FALSE)</f>
        <v>Selat Makasar</v>
      </c>
      <c r="X12" s="2" t="str">
        <f>VLOOKUP(H12,[2]Sheet1!$B$2:$D$3210,3,FALSE)</f>
        <v>Kalimantan</v>
      </c>
      <c r="Y12" s="2">
        <f>Scores!N12</f>
        <v>56</v>
      </c>
      <c r="Z12" t="s">
        <v>6</v>
      </c>
      <c r="AA12" s="13" t="str">
        <f t="shared" si="2"/>
        <v>2C-Kalimantan</v>
      </c>
      <c r="AB12" s="13" t="s">
        <v>896</v>
      </c>
    </row>
    <row r="13" spans="1:28">
      <c r="A13" t="str">
        <f t="shared" si="1"/>
        <v>PECIKO - OPLL FUTURE3. High Value</v>
      </c>
      <c r="B13" t="str">
        <f t="shared" si="0"/>
        <v>PECIKO - OPLL FUTURE3. High ValueE8. Further Development Not Viable</v>
      </c>
      <c r="C13" t="s">
        <v>18</v>
      </c>
      <c r="D13" s="2" t="s">
        <v>13</v>
      </c>
      <c r="E13" t="s">
        <v>11</v>
      </c>
      <c r="F13" s="12" t="s">
        <v>123</v>
      </c>
      <c r="G13" s="12" t="s">
        <v>53</v>
      </c>
      <c r="H13" t="s">
        <v>82</v>
      </c>
      <c r="I13" s="2" t="s">
        <v>825</v>
      </c>
      <c r="J13">
        <f>VLOOKUP(A13,[1]Sheet3!$A$2:$H$3266,8,FALSE)</f>
        <v>7305</v>
      </c>
      <c r="K13">
        <f>VLOOKUP(A13,[1]Sheet3!$A$2:$AD$3266,29,FALSE)</f>
        <v>0.53947869999999998</v>
      </c>
      <c r="L13">
        <f>VLOOKUP(A13,[1]Sheet3!$A$2:$AD$3266,30,FALSE)</f>
        <v>3940.8919034999999</v>
      </c>
      <c r="M13">
        <f>VLOOKUP(A13,[1]Sheet3!$A$2:$L$3266,11,FALSE)</f>
        <v>6383</v>
      </c>
      <c r="N13">
        <f>VLOOKUP(A13,[1]Sheet3!$A$2:$L$3266,12,FALSE)</f>
        <v>76.45</v>
      </c>
      <c r="O13">
        <f>VLOOKUP(A13,[1]Sheet3!$A$2:$T$3266,17,FALSE)</f>
        <v>0.2012669</v>
      </c>
      <c r="P13">
        <f>VLOOKUP(A13,[1]Sheet3!$A$2:$T$3266,18,FALSE)</f>
        <v>619.76170000000002</v>
      </c>
      <c r="Q13">
        <f>VLOOKUP(A13,[1]Sheet3!$A$2:$T$3266,19,FALSE)</f>
        <v>0.68137449999999999</v>
      </c>
      <c r="R13">
        <f>VLOOKUP(A13,[1]Sheet3!$A$2:$T$3266,20,FALSE)</f>
        <v>0.78374869999999996</v>
      </c>
      <c r="S13">
        <f>VLOOKUP(A13,[1]Sheet3!$A$2:$AB$3266,27,FALSE)</f>
        <v>7.2692430000000003</v>
      </c>
      <c r="T13">
        <f>VLOOKUP(A13,[1]Sheet3!$A$2:$AB$3266,28,FALSE)</f>
        <v>15.765420000000001</v>
      </c>
      <c r="U13">
        <f>VLOOKUP(A13,[1]Sheet3!$A$2:$AF$3266,31,FALSE)</f>
        <v>15.833869999999999</v>
      </c>
      <c r="V13">
        <f>VLOOKUP(A13,[1]Sheet3!$A$2:$AF$3266,32,FALSE)</f>
        <v>3.8100510000000001</v>
      </c>
      <c r="W13" s="2" t="str">
        <f>VLOOKUP(H13,[2]Sheet1!$B$2:$D$3210,2,FALSE)</f>
        <v>Selat Makasar</v>
      </c>
      <c r="X13" s="2" t="str">
        <f>VLOOKUP(H13,[2]Sheet1!$B$2:$D$3210,3,FALSE)</f>
        <v>Kalimantan</v>
      </c>
      <c r="Y13" s="2">
        <f>Scores!N13</f>
        <v>56</v>
      </c>
      <c r="Z13" t="s">
        <v>6</v>
      </c>
      <c r="AA13" s="13" t="str">
        <f t="shared" si="2"/>
        <v>2C-Kalimantan</v>
      </c>
      <c r="AB13" s="13" t="s">
        <v>896</v>
      </c>
    </row>
    <row r="14" spans="1:28">
      <c r="A14" t="str">
        <f t="shared" si="1"/>
        <v>BENTU DEEP - BASE1. Low Value</v>
      </c>
      <c r="B14" t="str">
        <f t="shared" si="0"/>
        <v>BENTU DEEP - BASE1. Low ValueX1. Discovery under Evaluation</v>
      </c>
      <c r="C14" t="s">
        <v>12</v>
      </c>
      <c r="D14" s="2" t="s">
        <v>13</v>
      </c>
      <c r="E14" t="s">
        <v>8</v>
      </c>
      <c r="F14" s="12" t="s">
        <v>124</v>
      </c>
      <c r="G14" s="12" t="s">
        <v>520</v>
      </c>
      <c r="H14" t="s">
        <v>95</v>
      </c>
      <c r="I14" s="2" t="s">
        <v>823</v>
      </c>
      <c r="J14">
        <f>VLOOKUP(A14,[1]Sheet3!$A$2:$H$3266,8,FALSE)</f>
        <v>2.2000000000000002</v>
      </c>
      <c r="K14">
        <f>VLOOKUP(A14,[1]Sheet3!$A$2:$AD$3266,29,FALSE)</f>
        <v>0.34357270000000001</v>
      </c>
      <c r="L14">
        <f>VLOOKUP(A14,[1]Sheet3!$A$2:$AD$3266,30,FALSE)</f>
        <v>0.75585994000000012</v>
      </c>
      <c r="M14">
        <f>VLOOKUP(A14,[1]Sheet3!$A$2:$L$3266,11,FALSE)</f>
        <v>2067</v>
      </c>
      <c r="N14" t="str">
        <f>VLOOKUP(A14,[1]Sheet3!$A$2:$L$3266,12,FALSE)</f>
        <v/>
      </c>
      <c r="O14">
        <f>VLOOKUP(A14,[1]Sheet3!$A$2:$T$3266,17,FALSE)</f>
        <v>0.2130108</v>
      </c>
      <c r="P14">
        <f>VLOOKUP(A14,[1]Sheet3!$A$2:$T$3266,18,FALSE)</f>
        <v>108.1771</v>
      </c>
      <c r="Q14">
        <f>VLOOKUP(A14,[1]Sheet3!$A$2:$T$3266,19,FALSE)</f>
        <v>0.70141019999999998</v>
      </c>
      <c r="R14">
        <f>VLOOKUP(A14,[1]Sheet3!$A$2:$T$3266,20,FALSE)</f>
        <v>0.71062630000000004</v>
      </c>
      <c r="S14">
        <f>VLOOKUP(A14,[1]Sheet3!$A$2:$AB$3266,27,FALSE)</f>
        <v>6.1471580000000001</v>
      </c>
      <c r="T14">
        <f>VLOOKUP(A14,[1]Sheet3!$A$2:$AB$3266,28,FALSE)</f>
        <v>1.8678790000000001</v>
      </c>
      <c r="U14">
        <f>VLOOKUP(A14,[1]Sheet3!$A$2:$AF$3266,31,FALSE)</f>
        <v>6.9299150000000003</v>
      </c>
      <c r="V14">
        <f>VLOOKUP(A14,[1]Sheet3!$A$2:$AF$3266,32,FALSE)</f>
        <v>112.4465</v>
      </c>
      <c r="W14" s="2" t="str">
        <f>VLOOKUP(H14,[2]Sheet1!$B$2:$D$3210,2,FALSE)</f>
        <v>Riau</v>
      </c>
      <c r="X14" s="2" t="str">
        <f>VLOOKUP(H14,[2]Sheet1!$B$2:$D$3210,3,FALSE)</f>
        <v>Sumatera</v>
      </c>
      <c r="Y14" s="2">
        <f>Scores!N14</f>
        <v>73</v>
      </c>
      <c r="Z14" t="s">
        <v>6</v>
      </c>
      <c r="AA14" s="13" t="str">
        <f t="shared" si="2"/>
        <v>2C-Sumatera</v>
      </c>
      <c r="AB14" s="13" t="s">
        <v>896</v>
      </c>
    </row>
    <row r="15" spans="1:28">
      <c r="A15" t="str">
        <f t="shared" si="1"/>
        <v>BENTU DEEP - BASE2. Middle Value</v>
      </c>
      <c r="B15" t="str">
        <f t="shared" si="0"/>
        <v>BENTU DEEP - BASE2. Middle ValueX1. Discovery under Evaluation</v>
      </c>
      <c r="C15" t="s">
        <v>12</v>
      </c>
      <c r="D15" s="2" t="s">
        <v>13</v>
      </c>
      <c r="E15" t="s">
        <v>10</v>
      </c>
      <c r="F15" s="12" t="s">
        <v>124</v>
      </c>
      <c r="G15" s="12" t="s">
        <v>520</v>
      </c>
      <c r="H15" t="s">
        <v>95</v>
      </c>
      <c r="I15" s="2" t="s">
        <v>823</v>
      </c>
      <c r="J15">
        <f>VLOOKUP(A15,[1]Sheet3!$A$2:$H$3266,8,FALSE)</f>
        <v>15.9</v>
      </c>
      <c r="K15">
        <f>VLOOKUP(A15,[1]Sheet3!$A$2:$AD$3266,29,FALSE)</f>
        <v>0.34357270000000001</v>
      </c>
      <c r="L15">
        <f>VLOOKUP(A15,[1]Sheet3!$A$2:$AD$3266,30,FALSE)</f>
        <v>5.46280593</v>
      </c>
      <c r="M15">
        <f>VLOOKUP(A15,[1]Sheet3!$A$2:$L$3266,11,FALSE)</f>
        <v>2067</v>
      </c>
      <c r="N15" t="str">
        <f>VLOOKUP(A15,[1]Sheet3!$A$2:$L$3266,12,FALSE)</f>
        <v/>
      </c>
      <c r="O15">
        <f>VLOOKUP(A15,[1]Sheet3!$A$2:$T$3266,17,FALSE)</f>
        <v>0.2130108</v>
      </c>
      <c r="P15">
        <f>VLOOKUP(A15,[1]Sheet3!$A$2:$T$3266,18,FALSE)</f>
        <v>108.1771</v>
      </c>
      <c r="Q15">
        <f>VLOOKUP(A15,[1]Sheet3!$A$2:$T$3266,19,FALSE)</f>
        <v>0.70141019999999998</v>
      </c>
      <c r="R15">
        <f>VLOOKUP(A15,[1]Sheet3!$A$2:$T$3266,20,FALSE)</f>
        <v>0.71062630000000004</v>
      </c>
      <c r="S15">
        <f>VLOOKUP(A15,[1]Sheet3!$A$2:$AB$3266,27,FALSE)</f>
        <v>6.1471580000000001</v>
      </c>
      <c r="T15">
        <f>VLOOKUP(A15,[1]Sheet3!$A$2:$AB$3266,28,FALSE)</f>
        <v>1.8678790000000001</v>
      </c>
      <c r="U15">
        <f>VLOOKUP(A15,[1]Sheet3!$A$2:$AF$3266,31,FALSE)</f>
        <v>6.9299150000000003</v>
      </c>
      <c r="V15">
        <f>VLOOKUP(A15,[1]Sheet3!$A$2:$AF$3266,32,FALSE)</f>
        <v>112.4465</v>
      </c>
      <c r="W15" s="2" t="str">
        <f>VLOOKUP(H15,[2]Sheet1!$B$2:$D$3210,2,FALSE)</f>
        <v>Riau</v>
      </c>
      <c r="X15" s="2" t="str">
        <f>VLOOKUP(H15,[2]Sheet1!$B$2:$D$3210,3,FALSE)</f>
        <v>Sumatera</v>
      </c>
      <c r="Y15" s="2">
        <f>Scores!N15</f>
        <v>73</v>
      </c>
      <c r="Z15" t="s">
        <v>6</v>
      </c>
      <c r="AA15" s="13" t="str">
        <f t="shared" si="2"/>
        <v>2C-Sumatera</v>
      </c>
      <c r="AB15" s="13" t="s">
        <v>896</v>
      </c>
    </row>
    <row r="16" spans="1:28">
      <c r="A16" t="str">
        <f t="shared" si="1"/>
        <v>BENTU DEEP - BASE3. High Value</v>
      </c>
      <c r="B16" t="str">
        <f t="shared" si="0"/>
        <v>BENTU DEEP - BASE3. High ValueX1. Discovery under Evaluation</v>
      </c>
      <c r="C16" t="s">
        <v>12</v>
      </c>
      <c r="D16" s="2" t="s">
        <v>13</v>
      </c>
      <c r="E16" t="s">
        <v>11</v>
      </c>
      <c r="F16" s="12" t="s">
        <v>124</v>
      </c>
      <c r="G16" s="12" t="s">
        <v>520</v>
      </c>
      <c r="H16" t="s">
        <v>95</v>
      </c>
      <c r="I16" s="2" t="s">
        <v>823</v>
      </c>
      <c r="J16">
        <f>VLOOKUP(A16,[1]Sheet3!$A$2:$H$3266,8,FALSE)</f>
        <v>27.2</v>
      </c>
      <c r="K16">
        <f>VLOOKUP(A16,[1]Sheet3!$A$2:$AD$3266,29,FALSE)</f>
        <v>0.34357270000000001</v>
      </c>
      <c r="L16">
        <f>VLOOKUP(A16,[1]Sheet3!$A$2:$AD$3266,30,FALSE)</f>
        <v>9.3451774400000005</v>
      </c>
      <c r="M16">
        <f>VLOOKUP(A16,[1]Sheet3!$A$2:$L$3266,11,FALSE)</f>
        <v>2067</v>
      </c>
      <c r="N16" t="str">
        <f>VLOOKUP(A16,[1]Sheet3!$A$2:$L$3266,12,FALSE)</f>
        <v/>
      </c>
      <c r="O16">
        <f>VLOOKUP(A16,[1]Sheet3!$A$2:$T$3266,17,FALSE)</f>
        <v>0.2130108</v>
      </c>
      <c r="P16">
        <f>VLOOKUP(A16,[1]Sheet3!$A$2:$T$3266,18,FALSE)</f>
        <v>108.1771</v>
      </c>
      <c r="Q16">
        <f>VLOOKUP(A16,[1]Sheet3!$A$2:$T$3266,19,FALSE)</f>
        <v>0.70141019999999998</v>
      </c>
      <c r="R16">
        <f>VLOOKUP(A16,[1]Sheet3!$A$2:$T$3266,20,FALSE)</f>
        <v>0.71062630000000004</v>
      </c>
      <c r="S16">
        <f>VLOOKUP(A16,[1]Sheet3!$A$2:$AB$3266,27,FALSE)</f>
        <v>6.1471580000000001</v>
      </c>
      <c r="T16">
        <f>VLOOKUP(A16,[1]Sheet3!$A$2:$AB$3266,28,FALSE)</f>
        <v>1.8678790000000001</v>
      </c>
      <c r="U16">
        <f>VLOOKUP(A16,[1]Sheet3!$A$2:$AF$3266,31,FALSE)</f>
        <v>6.9299150000000003</v>
      </c>
      <c r="V16">
        <f>VLOOKUP(A16,[1]Sheet3!$A$2:$AF$3266,32,FALSE)</f>
        <v>112.4465</v>
      </c>
      <c r="W16" s="2" t="str">
        <f>VLOOKUP(H16,[2]Sheet1!$B$2:$D$3210,2,FALSE)</f>
        <v>Riau</v>
      </c>
      <c r="X16" s="2" t="str">
        <f>VLOOKUP(H16,[2]Sheet1!$B$2:$D$3210,3,FALSE)</f>
        <v>Sumatera</v>
      </c>
      <c r="Y16" s="2">
        <f>Scores!N16</f>
        <v>73</v>
      </c>
      <c r="Z16" t="s">
        <v>6</v>
      </c>
      <c r="AA16" s="13" t="str">
        <f t="shared" si="2"/>
        <v>2C-Sumatera</v>
      </c>
      <c r="AB16" s="13" t="s">
        <v>896</v>
      </c>
    </row>
    <row r="17" spans="1:28">
      <c r="A17" t="str">
        <f t="shared" si="1"/>
        <v>BRONANG - BASE1. Low Value</v>
      </c>
      <c r="B17" t="str">
        <f t="shared" si="0"/>
        <v>BRONANG - BASE1. Low ValueX1. Discovery under Evaluation</v>
      </c>
      <c r="C17" t="s">
        <v>12</v>
      </c>
      <c r="D17" s="2" t="s">
        <v>13</v>
      </c>
      <c r="E17" t="s">
        <v>8</v>
      </c>
      <c r="F17" s="12" t="s">
        <v>125</v>
      </c>
      <c r="G17" s="12" t="s">
        <v>521</v>
      </c>
      <c r="H17" t="s">
        <v>85</v>
      </c>
      <c r="I17" s="2" t="s">
        <v>824</v>
      </c>
      <c r="J17">
        <f>VLOOKUP(A17,[1]Sheet3!$A$2:$H$3266,8,FALSE)</f>
        <v>44</v>
      </c>
      <c r="K17">
        <f>VLOOKUP(A17,[1]Sheet3!$A$2:$AD$3266,29,FALSE)</f>
        <v>0.59105680000000005</v>
      </c>
      <c r="L17">
        <f>VLOOKUP(A17,[1]Sheet3!$A$2:$AD$3266,30,FALSE)</f>
        <v>26.0064992</v>
      </c>
      <c r="M17">
        <f>VLOOKUP(A17,[1]Sheet3!$A$2:$L$3266,11,FALSE)</f>
        <v>4000</v>
      </c>
      <c r="N17" t="str">
        <f>VLOOKUP(A17,[1]Sheet3!$A$2:$L$3266,12,FALSE)</f>
        <v/>
      </c>
      <c r="O17">
        <f>VLOOKUP(A17,[1]Sheet3!$A$2:$T$3266,17,FALSE)</f>
        <v>0.2221543</v>
      </c>
      <c r="P17">
        <f>VLOOKUP(A17,[1]Sheet3!$A$2:$T$3266,18,FALSE)</f>
        <v>666.41089999999997</v>
      </c>
      <c r="Q17">
        <f>VLOOKUP(A17,[1]Sheet3!$A$2:$T$3266,19,FALSE)</f>
        <v>0.62380310000000005</v>
      </c>
      <c r="R17">
        <f>VLOOKUP(A17,[1]Sheet3!$A$2:$T$3266,20,FALSE)</f>
        <v>0.71470520000000004</v>
      </c>
      <c r="S17">
        <f>VLOOKUP(A17,[1]Sheet3!$A$2:$AB$3266,27,FALSE)</f>
        <v>30.844380000000001</v>
      </c>
      <c r="T17">
        <f>VLOOKUP(A17,[1]Sheet3!$A$2:$AB$3266,28,FALSE)</f>
        <v>10.0907</v>
      </c>
      <c r="U17">
        <f>VLOOKUP(A17,[1]Sheet3!$A$2:$AF$3266,31,FALSE)</f>
        <v>5.0092749999999997</v>
      </c>
      <c r="V17">
        <f>VLOOKUP(A17,[1]Sheet3!$A$2:$AF$3266,32,FALSE)</f>
        <v>35.92192</v>
      </c>
      <c r="W17" s="2" t="str">
        <f>VLOOKUP(H17,[2]Sheet1!$B$2:$D$3210,2,FALSE)</f>
        <v>Laut Natuna Utara</v>
      </c>
      <c r="X17" s="2" t="str">
        <f>VLOOKUP(H17,[2]Sheet1!$B$2:$D$3210,3,FALSE)</f>
        <v>Sumatera</v>
      </c>
      <c r="Y17" s="2">
        <f>Scores!N17</f>
        <v>68</v>
      </c>
      <c r="Z17" t="s">
        <v>6</v>
      </c>
      <c r="AA17" s="13" t="str">
        <f t="shared" si="2"/>
        <v>2C-Sumatera</v>
      </c>
      <c r="AB17" s="13" t="s">
        <v>896</v>
      </c>
    </row>
    <row r="18" spans="1:28">
      <c r="A18" t="str">
        <f t="shared" si="1"/>
        <v>BRONANG - BASE2. Middle Value</v>
      </c>
      <c r="B18" t="str">
        <f t="shared" si="0"/>
        <v>BRONANG - BASE2. Middle ValueX1. Discovery under Evaluation</v>
      </c>
      <c r="C18" t="s">
        <v>12</v>
      </c>
      <c r="D18" s="2" t="s">
        <v>13</v>
      </c>
      <c r="E18" t="s">
        <v>10</v>
      </c>
      <c r="F18" s="12" t="s">
        <v>125</v>
      </c>
      <c r="G18" s="12" t="s">
        <v>521</v>
      </c>
      <c r="H18" t="s">
        <v>85</v>
      </c>
      <c r="I18" s="2" t="s">
        <v>824</v>
      </c>
      <c r="J18">
        <f>VLOOKUP(A18,[1]Sheet3!$A$2:$H$3266,8,FALSE)</f>
        <v>76</v>
      </c>
      <c r="K18">
        <f>VLOOKUP(A18,[1]Sheet3!$A$2:$AD$3266,29,FALSE)</f>
        <v>0.59105680000000005</v>
      </c>
      <c r="L18">
        <f>VLOOKUP(A18,[1]Sheet3!$A$2:$AD$3266,30,FALSE)</f>
        <v>44.920316800000002</v>
      </c>
      <c r="M18">
        <f>VLOOKUP(A18,[1]Sheet3!$A$2:$L$3266,11,FALSE)</f>
        <v>4000</v>
      </c>
      <c r="N18" t="str">
        <f>VLOOKUP(A18,[1]Sheet3!$A$2:$L$3266,12,FALSE)</f>
        <v/>
      </c>
      <c r="O18">
        <f>VLOOKUP(A18,[1]Sheet3!$A$2:$T$3266,17,FALSE)</f>
        <v>0.2221543</v>
      </c>
      <c r="P18">
        <f>VLOOKUP(A18,[1]Sheet3!$A$2:$T$3266,18,FALSE)</f>
        <v>666.41089999999997</v>
      </c>
      <c r="Q18">
        <f>VLOOKUP(A18,[1]Sheet3!$A$2:$T$3266,19,FALSE)</f>
        <v>0.62380310000000005</v>
      </c>
      <c r="R18">
        <f>VLOOKUP(A18,[1]Sheet3!$A$2:$T$3266,20,FALSE)</f>
        <v>0.71470520000000004</v>
      </c>
      <c r="S18">
        <f>VLOOKUP(A18,[1]Sheet3!$A$2:$AB$3266,27,FALSE)</f>
        <v>30.844380000000001</v>
      </c>
      <c r="T18">
        <f>VLOOKUP(A18,[1]Sheet3!$A$2:$AB$3266,28,FALSE)</f>
        <v>10.0907</v>
      </c>
      <c r="U18">
        <f>VLOOKUP(A18,[1]Sheet3!$A$2:$AF$3266,31,FALSE)</f>
        <v>5.0092749999999997</v>
      </c>
      <c r="V18">
        <f>VLOOKUP(A18,[1]Sheet3!$A$2:$AF$3266,32,FALSE)</f>
        <v>35.92192</v>
      </c>
      <c r="W18" s="2" t="str">
        <f>VLOOKUP(H18,[2]Sheet1!$B$2:$D$3210,2,FALSE)</f>
        <v>Laut Natuna Utara</v>
      </c>
      <c r="X18" s="2" t="str">
        <f>VLOOKUP(H18,[2]Sheet1!$B$2:$D$3210,3,FALSE)</f>
        <v>Sumatera</v>
      </c>
      <c r="Y18" s="2">
        <f>Scores!N18</f>
        <v>68</v>
      </c>
      <c r="Z18" t="s">
        <v>6</v>
      </c>
      <c r="AA18" s="13" t="str">
        <f t="shared" si="2"/>
        <v>2C-Sumatera</v>
      </c>
      <c r="AB18" s="13" t="s">
        <v>896</v>
      </c>
    </row>
    <row r="19" spans="1:28">
      <c r="A19" t="str">
        <f t="shared" si="1"/>
        <v>BRONANG - BASE3. High Value</v>
      </c>
      <c r="B19" t="str">
        <f t="shared" si="0"/>
        <v>BRONANG - BASE3. High ValueX1. Discovery under Evaluation</v>
      </c>
      <c r="C19" t="s">
        <v>12</v>
      </c>
      <c r="D19" s="2" t="s">
        <v>13</v>
      </c>
      <c r="E19" t="s">
        <v>11</v>
      </c>
      <c r="F19" s="12" t="s">
        <v>125</v>
      </c>
      <c r="G19" s="12" t="s">
        <v>521</v>
      </c>
      <c r="H19" t="s">
        <v>85</v>
      </c>
      <c r="I19" s="2" t="s">
        <v>824</v>
      </c>
      <c r="J19">
        <f>VLOOKUP(A19,[1]Sheet3!$A$2:$H$3266,8,FALSE)</f>
        <v>140</v>
      </c>
      <c r="K19">
        <f>VLOOKUP(A19,[1]Sheet3!$A$2:$AD$3266,29,FALSE)</f>
        <v>0.59105680000000005</v>
      </c>
      <c r="L19">
        <f>VLOOKUP(A19,[1]Sheet3!$A$2:$AD$3266,30,FALSE)</f>
        <v>82.747952000000012</v>
      </c>
      <c r="M19">
        <f>VLOOKUP(A19,[1]Sheet3!$A$2:$L$3266,11,FALSE)</f>
        <v>4000</v>
      </c>
      <c r="N19" t="str">
        <f>VLOOKUP(A19,[1]Sheet3!$A$2:$L$3266,12,FALSE)</f>
        <v/>
      </c>
      <c r="O19">
        <f>VLOOKUP(A19,[1]Sheet3!$A$2:$T$3266,17,FALSE)</f>
        <v>0.2221543</v>
      </c>
      <c r="P19">
        <f>VLOOKUP(A19,[1]Sheet3!$A$2:$T$3266,18,FALSE)</f>
        <v>666.41089999999997</v>
      </c>
      <c r="Q19">
        <f>VLOOKUP(A19,[1]Sheet3!$A$2:$T$3266,19,FALSE)</f>
        <v>0.62380310000000005</v>
      </c>
      <c r="R19">
        <f>VLOOKUP(A19,[1]Sheet3!$A$2:$T$3266,20,FALSE)</f>
        <v>0.71470520000000004</v>
      </c>
      <c r="S19">
        <f>VLOOKUP(A19,[1]Sheet3!$A$2:$AB$3266,27,FALSE)</f>
        <v>30.844380000000001</v>
      </c>
      <c r="T19">
        <f>VLOOKUP(A19,[1]Sheet3!$A$2:$AB$3266,28,FALSE)</f>
        <v>10.0907</v>
      </c>
      <c r="U19">
        <f>VLOOKUP(A19,[1]Sheet3!$A$2:$AF$3266,31,FALSE)</f>
        <v>5.0092749999999997</v>
      </c>
      <c r="V19">
        <f>VLOOKUP(A19,[1]Sheet3!$A$2:$AF$3266,32,FALSE)</f>
        <v>35.92192</v>
      </c>
      <c r="W19" s="2" t="str">
        <f>VLOOKUP(H19,[2]Sheet1!$B$2:$D$3210,2,FALSE)</f>
        <v>Laut Natuna Utara</v>
      </c>
      <c r="X19" s="2" t="str">
        <f>VLOOKUP(H19,[2]Sheet1!$B$2:$D$3210,3,FALSE)</f>
        <v>Sumatera</v>
      </c>
      <c r="Y19" s="2">
        <f>Scores!N19</f>
        <v>68</v>
      </c>
      <c r="Z19" t="s">
        <v>6</v>
      </c>
      <c r="AA19" s="13" t="str">
        <f t="shared" si="2"/>
        <v>2C-Sumatera</v>
      </c>
      <c r="AB19" s="13" t="s">
        <v>896</v>
      </c>
    </row>
    <row r="20" spans="1:28">
      <c r="A20" t="str">
        <f t="shared" si="1"/>
        <v>BUDIDEEP - BASE1. Low Value</v>
      </c>
      <c r="B20" t="str">
        <f t="shared" si="0"/>
        <v>BUDIDEEP - BASE1. Low ValueX1. Discovery under Evaluation</v>
      </c>
      <c r="C20" t="s">
        <v>12</v>
      </c>
      <c r="D20" s="2" t="s">
        <v>13</v>
      </c>
      <c r="E20" t="s">
        <v>8</v>
      </c>
      <c r="F20" s="12" t="s">
        <v>126</v>
      </c>
      <c r="G20" s="12" t="s">
        <v>522</v>
      </c>
      <c r="H20" t="s">
        <v>107</v>
      </c>
      <c r="I20" s="2" t="s">
        <v>823</v>
      </c>
      <c r="J20">
        <f>VLOOKUP(A20,[1]Sheet3!$A$2:$H$3266,8,FALSE)</f>
        <v>253</v>
      </c>
      <c r="K20">
        <f>VLOOKUP(A20,[1]Sheet3!$A$2:$AD$3266,29,FALSE)</f>
        <v>0.81817770000000001</v>
      </c>
      <c r="L20">
        <f>VLOOKUP(A20,[1]Sheet3!$A$2:$AD$3266,30,FALSE)</f>
        <v>206.99895810000001</v>
      </c>
      <c r="O20">
        <f>VLOOKUP(A20,[1]Sheet3!$A$2:$T$3266,17,FALSE)</f>
        <v>0.28830040000000001</v>
      </c>
      <c r="P20">
        <f>VLOOKUP(A20,[1]Sheet3!$A$2:$T$3266,18,FALSE)</f>
        <v>3978.549</v>
      </c>
      <c r="Q20">
        <f>VLOOKUP(A20,[1]Sheet3!$A$2:$T$3266,19,FALSE)</f>
        <v>0.7396817</v>
      </c>
      <c r="R20">
        <f>VLOOKUP(A20,[1]Sheet3!$A$2:$T$3266,20,FALSE)</f>
        <v>0.84501139999999997</v>
      </c>
      <c r="S20">
        <f>VLOOKUP(A20,[1]Sheet3!$A$2:$AB$3266,27,FALSE)</f>
        <v>33.132100000000001</v>
      </c>
      <c r="T20">
        <f>VLOOKUP(A20,[1]Sheet3!$A$2:$AB$3266,28,FALSE)</f>
        <v>48.426630000000003</v>
      </c>
      <c r="U20">
        <f>VLOOKUP(A20,[1]Sheet3!$A$2:$AF$3266,31,FALSE)</f>
        <v>459.42790000000002</v>
      </c>
      <c r="V20">
        <f>VLOOKUP(A20,[1]Sheet3!$A$2:$AF$3266,32,FALSE)</f>
        <v>651.20609999999999</v>
      </c>
      <c r="W20" s="2" t="str">
        <f>VLOOKUP(H20,[2]Sheet1!$B$2:$D$3210,2,FALSE)</f>
        <v>Sumatera Selatan</v>
      </c>
      <c r="X20" s="2" t="str">
        <f>VLOOKUP(H20,[2]Sheet1!$B$2:$D$3210,3,FALSE)</f>
        <v>Sumatera</v>
      </c>
      <c r="Y20" s="2">
        <f>Scores!N20</f>
        <v>22</v>
      </c>
      <c r="Z20" t="s">
        <v>6</v>
      </c>
      <c r="AA20" s="13" t="str">
        <f t="shared" si="2"/>
        <v>2C-Sumatera</v>
      </c>
      <c r="AB20" s="13" t="s">
        <v>896</v>
      </c>
    </row>
    <row r="21" spans="1:28">
      <c r="A21" t="str">
        <f t="shared" si="1"/>
        <v>BUDIDEEP - BASE2. Middle Value</v>
      </c>
      <c r="B21" t="str">
        <f t="shared" si="0"/>
        <v>BUDIDEEP - BASE2. Middle ValueX1. Discovery under Evaluation</v>
      </c>
      <c r="C21" t="s">
        <v>12</v>
      </c>
      <c r="D21" s="2" t="s">
        <v>13</v>
      </c>
      <c r="E21" t="s">
        <v>10</v>
      </c>
      <c r="F21" s="12" t="s">
        <v>126</v>
      </c>
      <c r="G21" s="12" t="s">
        <v>522</v>
      </c>
      <c r="H21" t="s">
        <v>107</v>
      </c>
      <c r="I21" s="2" t="s">
        <v>823</v>
      </c>
      <c r="J21">
        <f>VLOOKUP(A21,[1]Sheet3!$A$2:$H$3266,8,FALSE)</f>
        <v>861</v>
      </c>
      <c r="K21">
        <f>VLOOKUP(A21,[1]Sheet3!$A$2:$AD$3266,29,FALSE)</f>
        <v>0.81817770000000001</v>
      </c>
      <c r="L21">
        <f>VLOOKUP(A21,[1]Sheet3!$A$2:$AD$3266,30,FALSE)</f>
        <v>704.45099970000001</v>
      </c>
      <c r="O21">
        <f>VLOOKUP(A21,[1]Sheet3!$A$2:$T$3266,17,FALSE)</f>
        <v>0.28830040000000001</v>
      </c>
      <c r="P21">
        <f>VLOOKUP(A21,[1]Sheet3!$A$2:$T$3266,18,FALSE)</f>
        <v>3978.549</v>
      </c>
      <c r="Q21">
        <f>VLOOKUP(A21,[1]Sheet3!$A$2:$T$3266,19,FALSE)</f>
        <v>0.7396817</v>
      </c>
      <c r="R21">
        <f>VLOOKUP(A21,[1]Sheet3!$A$2:$T$3266,20,FALSE)</f>
        <v>0.84501139999999997</v>
      </c>
      <c r="S21">
        <f>VLOOKUP(A21,[1]Sheet3!$A$2:$AB$3266,27,FALSE)</f>
        <v>33.132100000000001</v>
      </c>
      <c r="T21">
        <f>VLOOKUP(A21,[1]Sheet3!$A$2:$AB$3266,28,FALSE)</f>
        <v>48.426630000000003</v>
      </c>
      <c r="U21">
        <f>VLOOKUP(A21,[1]Sheet3!$A$2:$AF$3266,31,FALSE)</f>
        <v>459.42790000000002</v>
      </c>
      <c r="V21">
        <f>VLOOKUP(A21,[1]Sheet3!$A$2:$AF$3266,32,FALSE)</f>
        <v>651.20609999999999</v>
      </c>
      <c r="W21" s="2" t="str">
        <f>VLOOKUP(H21,[2]Sheet1!$B$2:$D$3210,2,FALSE)</f>
        <v>Sumatera Selatan</v>
      </c>
      <c r="X21" s="2" t="str">
        <f>VLOOKUP(H21,[2]Sheet1!$B$2:$D$3210,3,FALSE)</f>
        <v>Sumatera</v>
      </c>
      <c r="Y21" s="2">
        <f>Scores!N21</f>
        <v>22</v>
      </c>
      <c r="Z21" t="s">
        <v>6</v>
      </c>
      <c r="AA21" s="13" t="str">
        <f t="shared" si="2"/>
        <v>2C-Sumatera</v>
      </c>
      <c r="AB21" s="13" t="s">
        <v>896</v>
      </c>
    </row>
    <row r="22" spans="1:28">
      <c r="A22" t="str">
        <f t="shared" si="1"/>
        <v>BUDIDEEP - BASE3. High Value</v>
      </c>
      <c r="B22" t="str">
        <f t="shared" si="0"/>
        <v>BUDIDEEP - BASE3. High ValueX1. Discovery under Evaluation</v>
      </c>
      <c r="C22" t="s">
        <v>12</v>
      </c>
      <c r="D22" s="2" t="s">
        <v>13</v>
      </c>
      <c r="E22" t="s">
        <v>11</v>
      </c>
      <c r="F22" s="12" t="s">
        <v>126</v>
      </c>
      <c r="G22" s="12" t="s">
        <v>522</v>
      </c>
      <c r="H22" t="s">
        <v>107</v>
      </c>
      <c r="I22" s="2" t="s">
        <v>823</v>
      </c>
      <c r="J22">
        <f>VLOOKUP(A22,[1]Sheet3!$A$2:$H$3266,8,FALSE)</f>
        <v>1324</v>
      </c>
      <c r="K22">
        <f>VLOOKUP(A22,[1]Sheet3!$A$2:$AD$3266,29,FALSE)</f>
        <v>0.81817770000000001</v>
      </c>
      <c r="L22">
        <f>VLOOKUP(A22,[1]Sheet3!$A$2:$AD$3266,30,FALSE)</f>
        <v>1083.2672748</v>
      </c>
      <c r="O22">
        <f>VLOOKUP(A22,[1]Sheet3!$A$2:$T$3266,17,FALSE)</f>
        <v>0.28830040000000001</v>
      </c>
      <c r="P22">
        <f>VLOOKUP(A22,[1]Sheet3!$A$2:$T$3266,18,FALSE)</f>
        <v>3978.549</v>
      </c>
      <c r="Q22">
        <f>VLOOKUP(A22,[1]Sheet3!$A$2:$T$3266,19,FALSE)</f>
        <v>0.7396817</v>
      </c>
      <c r="R22">
        <f>VLOOKUP(A22,[1]Sheet3!$A$2:$T$3266,20,FALSE)</f>
        <v>0.84501139999999997</v>
      </c>
      <c r="S22">
        <f>VLOOKUP(A22,[1]Sheet3!$A$2:$AB$3266,27,FALSE)</f>
        <v>33.132100000000001</v>
      </c>
      <c r="T22">
        <f>VLOOKUP(A22,[1]Sheet3!$A$2:$AB$3266,28,FALSE)</f>
        <v>48.426630000000003</v>
      </c>
      <c r="U22">
        <f>VLOOKUP(A22,[1]Sheet3!$A$2:$AF$3266,31,FALSE)</f>
        <v>459.42790000000002</v>
      </c>
      <c r="V22">
        <f>VLOOKUP(A22,[1]Sheet3!$A$2:$AF$3266,32,FALSE)</f>
        <v>651.20609999999999</v>
      </c>
      <c r="W22" s="2" t="str">
        <f>VLOOKUP(H22,[2]Sheet1!$B$2:$D$3210,2,FALSE)</f>
        <v>Sumatera Selatan</v>
      </c>
      <c r="X22" s="2" t="str">
        <f>VLOOKUP(H22,[2]Sheet1!$B$2:$D$3210,3,FALSE)</f>
        <v>Sumatera</v>
      </c>
      <c r="Y22" s="2">
        <f>Scores!N22</f>
        <v>22</v>
      </c>
      <c r="Z22" t="s">
        <v>6</v>
      </c>
      <c r="AA22" s="13" t="str">
        <f t="shared" si="2"/>
        <v>2C-Sumatera</v>
      </c>
      <c r="AB22" s="13" t="s">
        <v>896</v>
      </c>
    </row>
    <row r="23" spans="1:28">
      <c r="A23" t="str">
        <f t="shared" si="1"/>
        <v>CENDANA - BASE1. Low Value</v>
      </c>
      <c r="B23" t="str">
        <f t="shared" si="0"/>
        <v>CENDANA - BASE1. Low ValueX1. Discovery under Evaluation</v>
      </c>
      <c r="C23" t="s">
        <v>12</v>
      </c>
      <c r="D23" s="2" t="s">
        <v>13</v>
      </c>
      <c r="E23" t="s">
        <v>8</v>
      </c>
      <c r="F23" s="12" t="s">
        <v>127</v>
      </c>
      <c r="G23" s="12" t="s">
        <v>523</v>
      </c>
      <c r="H23" t="s">
        <v>102</v>
      </c>
      <c r="I23" s="2" t="s">
        <v>823</v>
      </c>
      <c r="J23">
        <f>VLOOKUP(A23,[1]Sheet3!$A$2:$H$3266,8,FALSE)</f>
        <v>208</v>
      </c>
      <c r="K23">
        <f>VLOOKUP(A23,[1]Sheet3!$A$2:$AD$3266,29,FALSE)</f>
        <v>0.65988630000000004</v>
      </c>
      <c r="L23">
        <f>VLOOKUP(A23,[1]Sheet3!$A$2:$AD$3266,30,FALSE)</f>
        <v>137.2563504</v>
      </c>
      <c r="M23">
        <f>VLOOKUP(A23,[1]Sheet3!$A$2:$L$3266,11,FALSE)</f>
        <v>6588</v>
      </c>
      <c r="N23" t="str">
        <f>VLOOKUP(A23,[1]Sheet3!$A$2:$L$3266,12,FALSE)</f>
        <v/>
      </c>
      <c r="O23">
        <f>VLOOKUP(A23,[1]Sheet3!$A$2:$T$3266,17,FALSE)</f>
        <v>0.15732750000000001</v>
      </c>
      <c r="P23">
        <f>VLOOKUP(A23,[1]Sheet3!$A$2:$T$3266,18,FALSE)</f>
        <v>122.5359</v>
      </c>
      <c r="Q23">
        <f>VLOOKUP(A23,[1]Sheet3!$A$2:$T$3266,19,FALSE)</f>
        <v>0.42811630000000001</v>
      </c>
      <c r="R23">
        <f>VLOOKUP(A23,[1]Sheet3!$A$2:$T$3266,20,FALSE)</f>
        <v>0.80343279999999995</v>
      </c>
      <c r="S23">
        <f>VLOOKUP(A23,[1]Sheet3!$A$2:$AB$3266,27,FALSE)</f>
        <v>30.633929999999999</v>
      </c>
      <c r="T23">
        <f>VLOOKUP(A23,[1]Sheet3!$A$2:$AB$3266,28,FALSE)</f>
        <v>3.8807879999999999</v>
      </c>
      <c r="U23">
        <f>VLOOKUP(A23,[1]Sheet3!$A$2:$AF$3266,31,FALSE)</f>
        <v>16.778500000000001</v>
      </c>
      <c r="V23">
        <f>VLOOKUP(A23,[1]Sheet3!$A$2:$AF$3266,32,FALSE)</f>
        <v>18.964569999999998</v>
      </c>
      <c r="W23" s="2" t="str">
        <f>VLOOKUP(H23,[2]Sheet1!$B$2:$D$3210,2,FALSE)</f>
        <v>Jawa Timur</v>
      </c>
      <c r="X23" s="2" t="str">
        <f>VLOOKUP(H23,[2]Sheet1!$B$2:$D$3210,3,FALSE)</f>
        <v>Jawa</v>
      </c>
      <c r="Y23" s="2">
        <f>Scores!N23</f>
        <v>91</v>
      </c>
      <c r="Z23" t="s">
        <v>6</v>
      </c>
      <c r="AA23" s="13" t="str">
        <f t="shared" si="2"/>
        <v>2C-Jawa</v>
      </c>
      <c r="AB23" s="13" t="s">
        <v>896</v>
      </c>
    </row>
    <row r="24" spans="1:28">
      <c r="A24" t="str">
        <f t="shared" si="1"/>
        <v>CENDANA - BASE2. Middle Value</v>
      </c>
      <c r="B24" t="str">
        <f t="shared" si="0"/>
        <v>CENDANA - BASE2. Middle ValueX1. Discovery under Evaluation</v>
      </c>
      <c r="C24" t="s">
        <v>12</v>
      </c>
      <c r="D24" s="2" t="s">
        <v>13</v>
      </c>
      <c r="E24" t="s">
        <v>10</v>
      </c>
      <c r="F24" s="12" t="s">
        <v>127</v>
      </c>
      <c r="G24" s="12" t="s">
        <v>523</v>
      </c>
      <c r="H24" t="s">
        <v>102</v>
      </c>
      <c r="I24" s="2" t="s">
        <v>823</v>
      </c>
      <c r="J24">
        <f>VLOOKUP(A24,[1]Sheet3!$A$2:$H$3266,8,FALSE)</f>
        <v>263</v>
      </c>
      <c r="K24">
        <f>VLOOKUP(A24,[1]Sheet3!$A$2:$AD$3266,29,FALSE)</f>
        <v>0.65988630000000004</v>
      </c>
      <c r="L24">
        <f>VLOOKUP(A24,[1]Sheet3!$A$2:$AD$3266,30,FALSE)</f>
        <v>173.5500969</v>
      </c>
      <c r="M24">
        <f>VLOOKUP(A24,[1]Sheet3!$A$2:$L$3266,11,FALSE)</f>
        <v>6588</v>
      </c>
      <c r="N24" t="str">
        <f>VLOOKUP(A24,[1]Sheet3!$A$2:$L$3266,12,FALSE)</f>
        <v/>
      </c>
      <c r="O24">
        <f>VLOOKUP(A24,[1]Sheet3!$A$2:$T$3266,17,FALSE)</f>
        <v>0.15732750000000001</v>
      </c>
      <c r="P24">
        <f>VLOOKUP(A24,[1]Sheet3!$A$2:$T$3266,18,FALSE)</f>
        <v>122.5359</v>
      </c>
      <c r="Q24">
        <f>VLOOKUP(A24,[1]Sheet3!$A$2:$T$3266,19,FALSE)</f>
        <v>0.42811630000000001</v>
      </c>
      <c r="R24">
        <f>VLOOKUP(A24,[1]Sheet3!$A$2:$T$3266,20,FALSE)</f>
        <v>0.80343279999999995</v>
      </c>
      <c r="S24">
        <f>VLOOKUP(A24,[1]Sheet3!$A$2:$AB$3266,27,FALSE)</f>
        <v>30.633929999999999</v>
      </c>
      <c r="T24">
        <f>VLOOKUP(A24,[1]Sheet3!$A$2:$AB$3266,28,FALSE)</f>
        <v>3.8807879999999999</v>
      </c>
      <c r="U24">
        <f>VLOOKUP(A24,[1]Sheet3!$A$2:$AF$3266,31,FALSE)</f>
        <v>16.778500000000001</v>
      </c>
      <c r="V24">
        <f>VLOOKUP(A24,[1]Sheet3!$A$2:$AF$3266,32,FALSE)</f>
        <v>18.964569999999998</v>
      </c>
      <c r="W24" s="2" t="str">
        <f>VLOOKUP(H24,[2]Sheet1!$B$2:$D$3210,2,FALSE)</f>
        <v>Jawa Timur</v>
      </c>
      <c r="X24" s="2" t="str">
        <f>VLOOKUP(H24,[2]Sheet1!$B$2:$D$3210,3,FALSE)</f>
        <v>Jawa</v>
      </c>
      <c r="Y24" s="2">
        <f>Scores!N24</f>
        <v>91</v>
      </c>
      <c r="Z24" t="s">
        <v>6</v>
      </c>
      <c r="AA24" s="13" t="str">
        <f t="shared" si="2"/>
        <v>2C-Jawa</v>
      </c>
      <c r="AB24" s="13" t="s">
        <v>896</v>
      </c>
    </row>
    <row r="25" spans="1:28">
      <c r="A25" t="str">
        <f t="shared" si="1"/>
        <v>CENDANA - BASE3. High Value</v>
      </c>
      <c r="B25" t="str">
        <f t="shared" si="0"/>
        <v>CENDANA - BASE3. High ValueX1. Discovery under Evaluation</v>
      </c>
      <c r="C25" t="s">
        <v>12</v>
      </c>
      <c r="D25" s="2" t="s">
        <v>13</v>
      </c>
      <c r="E25" t="s">
        <v>11</v>
      </c>
      <c r="F25" s="12" t="s">
        <v>127</v>
      </c>
      <c r="G25" s="12" t="s">
        <v>523</v>
      </c>
      <c r="H25" t="s">
        <v>102</v>
      </c>
      <c r="I25" s="2" t="s">
        <v>823</v>
      </c>
      <c r="J25">
        <f>VLOOKUP(A25,[1]Sheet3!$A$2:$H$3266,8,FALSE)</f>
        <v>407</v>
      </c>
      <c r="K25">
        <f>VLOOKUP(A25,[1]Sheet3!$A$2:$AD$3266,29,FALSE)</f>
        <v>0.65988630000000004</v>
      </c>
      <c r="L25">
        <f>VLOOKUP(A25,[1]Sheet3!$A$2:$AD$3266,30,FALSE)</f>
        <v>268.57372409999999</v>
      </c>
      <c r="M25">
        <f>VLOOKUP(A25,[1]Sheet3!$A$2:$L$3266,11,FALSE)</f>
        <v>6588</v>
      </c>
      <c r="N25" t="str">
        <f>VLOOKUP(A25,[1]Sheet3!$A$2:$L$3266,12,FALSE)</f>
        <v/>
      </c>
      <c r="O25">
        <f>VLOOKUP(A25,[1]Sheet3!$A$2:$T$3266,17,FALSE)</f>
        <v>0.15732750000000001</v>
      </c>
      <c r="P25">
        <f>VLOOKUP(A25,[1]Sheet3!$A$2:$T$3266,18,FALSE)</f>
        <v>122.5359</v>
      </c>
      <c r="Q25">
        <f>VLOOKUP(A25,[1]Sheet3!$A$2:$T$3266,19,FALSE)</f>
        <v>0.42811630000000001</v>
      </c>
      <c r="R25">
        <f>VLOOKUP(A25,[1]Sheet3!$A$2:$T$3266,20,FALSE)</f>
        <v>0.80343279999999995</v>
      </c>
      <c r="S25">
        <f>VLOOKUP(A25,[1]Sheet3!$A$2:$AB$3266,27,FALSE)</f>
        <v>30.633929999999999</v>
      </c>
      <c r="T25">
        <f>VLOOKUP(A25,[1]Sheet3!$A$2:$AB$3266,28,FALSE)</f>
        <v>3.8807879999999999</v>
      </c>
      <c r="U25">
        <f>VLOOKUP(A25,[1]Sheet3!$A$2:$AF$3266,31,FALSE)</f>
        <v>16.778500000000001</v>
      </c>
      <c r="V25">
        <f>VLOOKUP(A25,[1]Sheet3!$A$2:$AF$3266,32,FALSE)</f>
        <v>18.964569999999998</v>
      </c>
      <c r="W25" s="2" t="str">
        <f>VLOOKUP(H25,[2]Sheet1!$B$2:$D$3210,2,FALSE)</f>
        <v>Jawa Timur</v>
      </c>
      <c r="X25" s="2" t="str">
        <f>VLOOKUP(H25,[2]Sheet1!$B$2:$D$3210,3,FALSE)</f>
        <v>Jawa</v>
      </c>
      <c r="Y25" s="2">
        <f>Scores!N25</f>
        <v>91</v>
      </c>
      <c r="Z25" t="s">
        <v>6</v>
      </c>
      <c r="AA25" s="13" t="str">
        <f t="shared" si="2"/>
        <v>2C-Jawa</v>
      </c>
      <c r="AB25" s="13" t="s">
        <v>896</v>
      </c>
    </row>
    <row r="26" spans="1:28">
      <c r="A26" t="str">
        <f t="shared" si="1"/>
        <v>DAWANG - BASE1. Low Value</v>
      </c>
      <c r="B26" t="str">
        <f t="shared" si="0"/>
        <v>DAWANG - BASE1. Low ValueX1. Discovery under Evaluation</v>
      </c>
      <c r="C26" t="s">
        <v>12</v>
      </c>
      <c r="D26" s="2" t="s">
        <v>13</v>
      </c>
      <c r="E26" t="s">
        <v>8</v>
      </c>
      <c r="F26" s="12" t="s">
        <v>128</v>
      </c>
      <c r="G26" s="12" t="s">
        <v>524</v>
      </c>
      <c r="H26" t="s">
        <v>84</v>
      </c>
      <c r="I26" s="2" t="s">
        <v>823</v>
      </c>
      <c r="J26">
        <f>VLOOKUP(A26,[1]Sheet3!$A$2:$H$3266,8,FALSE)</f>
        <v>0.621</v>
      </c>
      <c r="K26">
        <f>VLOOKUP(A26,[1]Sheet3!$A$2:$AD$3266,29,FALSE)</f>
        <v>0.50049960000000004</v>
      </c>
      <c r="L26">
        <f>VLOOKUP(A26,[1]Sheet3!$A$2:$AD$3266,30,FALSE)</f>
        <v>0.31081025160000003</v>
      </c>
      <c r="M26">
        <f>VLOOKUP(A26,[1]Sheet3!$A$2:$L$3266,11,FALSE)</f>
        <v>2000</v>
      </c>
      <c r="N26" t="str">
        <f>VLOOKUP(A26,[1]Sheet3!$A$2:$L$3266,12,FALSE)</f>
        <v/>
      </c>
      <c r="O26">
        <f>VLOOKUP(A26,[1]Sheet3!$A$2:$T$3266,17,FALSE)</f>
        <v>0.26587820000000001</v>
      </c>
      <c r="P26">
        <f>VLOOKUP(A26,[1]Sheet3!$A$2:$T$3266,18,FALSE)</f>
        <v>92.949520000000007</v>
      </c>
      <c r="Q26">
        <f>VLOOKUP(A26,[1]Sheet3!$A$2:$T$3266,19,FALSE)</f>
        <v>0.69915249999999995</v>
      </c>
      <c r="R26">
        <f>VLOOKUP(A26,[1]Sheet3!$A$2:$T$3266,20,FALSE)</f>
        <v>0.81933840000000002</v>
      </c>
      <c r="S26">
        <f>VLOOKUP(A26,[1]Sheet3!$A$2:$AB$3266,27,FALSE)</f>
        <v>359.29829999999998</v>
      </c>
      <c r="T26">
        <f>VLOOKUP(A26,[1]Sheet3!$A$2:$AB$3266,28,FALSE)</f>
        <v>254.4973</v>
      </c>
      <c r="U26">
        <f>VLOOKUP(A26,[1]Sheet3!$A$2:$AF$3266,31,FALSE)</f>
        <v>23.664169999999999</v>
      </c>
      <c r="V26">
        <f>VLOOKUP(A26,[1]Sheet3!$A$2:$AF$3266,32,FALSE)</f>
        <v>89.380120000000005</v>
      </c>
      <c r="W26" s="2" t="str">
        <f>VLOOKUP(H26,[2]Sheet1!$B$2:$D$3210,2,FALSE)</f>
        <v>Maluku</v>
      </c>
      <c r="X26" s="2" t="str">
        <f>VLOOKUP(H26,[2]Sheet1!$B$2:$D$3210,3,FALSE)</f>
        <v>Timur</v>
      </c>
      <c r="Y26" s="2">
        <f>Scores!N26</f>
        <v>84</v>
      </c>
      <c r="Z26" t="s">
        <v>6</v>
      </c>
      <c r="AA26" s="13" t="str">
        <f t="shared" si="2"/>
        <v>2C-Timur</v>
      </c>
      <c r="AB26" s="13" t="s">
        <v>896</v>
      </c>
    </row>
    <row r="27" spans="1:28">
      <c r="A27" t="str">
        <f t="shared" si="1"/>
        <v>DAWANG - BASE2. Middle Value</v>
      </c>
      <c r="B27" t="str">
        <f t="shared" si="0"/>
        <v>DAWANG - BASE2. Middle ValueX1. Discovery under Evaluation</v>
      </c>
      <c r="C27" t="s">
        <v>12</v>
      </c>
      <c r="D27" s="2" t="s">
        <v>13</v>
      </c>
      <c r="E27" t="s">
        <v>10</v>
      </c>
      <c r="F27" s="12" t="s">
        <v>128</v>
      </c>
      <c r="G27" s="12" t="s">
        <v>524</v>
      </c>
      <c r="H27" t="s">
        <v>84</v>
      </c>
      <c r="I27" s="2" t="s">
        <v>823</v>
      </c>
      <c r="J27">
        <f>VLOOKUP(A27,[1]Sheet3!$A$2:$H$3266,8,FALSE)</f>
        <v>2.1589999999999998</v>
      </c>
      <c r="K27">
        <f>VLOOKUP(A27,[1]Sheet3!$A$2:$AD$3266,29,FALSE)</f>
        <v>0.50049960000000004</v>
      </c>
      <c r="L27">
        <f>VLOOKUP(A27,[1]Sheet3!$A$2:$AD$3266,30,FALSE)</f>
        <v>1.0805786364000001</v>
      </c>
      <c r="M27">
        <f>VLOOKUP(A27,[1]Sheet3!$A$2:$L$3266,11,FALSE)</f>
        <v>2000</v>
      </c>
      <c r="N27" t="str">
        <f>VLOOKUP(A27,[1]Sheet3!$A$2:$L$3266,12,FALSE)</f>
        <v/>
      </c>
      <c r="O27">
        <f>VLOOKUP(A27,[1]Sheet3!$A$2:$T$3266,17,FALSE)</f>
        <v>0.26587820000000001</v>
      </c>
      <c r="P27">
        <f>VLOOKUP(A27,[1]Sheet3!$A$2:$T$3266,18,FALSE)</f>
        <v>92.949520000000007</v>
      </c>
      <c r="Q27">
        <f>VLOOKUP(A27,[1]Sheet3!$A$2:$T$3266,19,FALSE)</f>
        <v>0.69915249999999995</v>
      </c>
      <c r="R27">
        <f>VLOOKUP(A27,[1]Sheet3!$A$2:$T$3266,20,FALSE)</f>
        <v>0.81933840000000002</v>
      </c>
      <c r="S27">
        <f>VLOOKUP(A27,[1]Sheet3!$A$2:$AB$3266,27,FALSE)</f>
        <v>359.29829999999998</v>
      </c>
      <c r="T27">
        <f>VLOOKUP(A27,[1]Sheet3!$A$2:$AB$3266,28,FALSE)</f>
        <v>254.4973</v>
      </c>
      <c r="U27">
        <f>VLOOKUP(A27,[1]Sheet3!$A$2:$AF$3266,31,FALSE)</f>
        <v>23.664169999999999</v>
      </c>
      <c r="V27">
        <f>VLOOKUP(A27,[1]Sheet3!$A$2:$AF$3266,32,FALSE)</f>
        <v>89.380120000000005</v>
      </c>
      <c r="W27" s="2" t="str">
        <f>VLOOKUP(H27,[2]Sheet1!$B$2:$D$3210,2,FALSE)</f>
        <v>Maluku</v>
      </c>
      <c r="X27" s="2" t="str">
        <f>VLOOKUP(H27,[2]Sheet1!$B$2:$D$3210,3,FALSE)</f>
        <v>Timur</v>
      </c>
      <c r="Y27" s="2">
        <f>Scores!N27</f>
        <v>84</v>
      </c>
      <c r="Z27" t="s">
        <v>6</v>
      </c>
      <c r="AA27" s="13" t="str">
        <f t="shared" si="2"/>
        <v>2C-Timur</v>
      </c>
      <c r="AB27" s="13" t="s">
        <v>896</v>
      </c>
    </row>
    <row r="28" spans="1:28">
      <c r="A28" t="str">
        <f t="shared" si="1"/>
        <v>DAWANG - BASE3. High Value</v>
      </c>
      <c r="B28" t="str">
        <f t="shared" si="0"/>
        <v>DAWANG - BASE3. High ValueX1. Discovery under Evaluation</v>
      </c>
      <c r="C28" t="s">
        <v>12</v>
      </c>
      <c r="D28" s="2" t="s">
        <v>13</v>
      </c>
      <c r="E28" t="s">
        <v>11</v>
      </c>
      <c r="F28" s="12" t="s">
        <v>128</v>
      </c>
      <c r="G28" s="12" t="s">
        <v>524</v>
      </c>
      <c r="H28" t="s">
        <v>84</v>
      </c>
      <c r="I28" s="2" t="s">
        <v>823</v>
      </c>
      <c r="J28">
        <f>VLOOKUP(A28,[1]Sheet3!$A$2:$H$3266,8,FALSE)</f>
        <v>14.8</v>
      </c>
      <c r="K28">
        <f>VLOOKUP(A28,[1]Sheet3!$A$2:$AD$3266,29,FALSE)</f>
        <v>0.50049960000000004</v>
      </c>
      <c r="L28">
        <f>VLOOKUP(A28,[1]Sheet3!$A$2:$AD$3266,30,FALSE)</f>
        <v>7.4073940800000013</v>
      </c>
      <c r="M28">
        <f>VLOOKUP(A28,[1]Sheet3!$A$2:$L$3266,11,FALSE)</f>
        <v>2000</v>
      </c>
      <c r="N28" t="str">
        <f>VLOOKUP(A28,[1]Sheet3!$A$2:$L$3266,12,FALSE)</f>
        <v/>
      </c>
      <c r="O28">
        <f>VLOOKUP(A28,[1]Sheet3!$A$2:$T$3266,17,FALSE)</f>
        <v>0.26587820000000001</v>
      </c>
      <c r="P28">
        <f>VLOOKUP(A28,[1]Sheet3!$A$2:$T$3266,18,FALSE)</f>
        <v>92.949520000000007</v>
      </c>
      <c r="Q28">
        <f>VLOOKUP(A28,[1]Sheet3!$A$2:$T$3266,19,FALSE)</f>
        <v>0.69915249999999995</v>
      </c>
      <c r="R28">
        <f>VLOOKUP(A28,[1]Sheet3!$A$2:$T$3266,20,FALSE)</f>
        <v>0.81933840000000002</v>
      </c>
      <c r="S28">
        <f>VLOOKUP(A28,[1]Sheet3!$A$2:$AB$3266,27,FALSE)</f>
        <v>359.29829999999998</v>
      </c>
      <c r="T28">
        <f>VLOOKUP(A28,[1]Sheet3!$A$2:$AB$3266,28,FALSE)</f>
        <v>254.4973</v>
      </c>
      <c r="U28">
        <f>VLOOKUP(A28,[1]Sheet3!$A$2:$AF$3266,31,FALSE)</f>
        <v>23.664169999999999</v>
      </c>
      <c r="V28">
        <f>VLOOKUP(A28,[1]Sheet3!$A$2:$AF$3266,32,FALSE)</f>
        <v>89.380120000000005</v>
      </c>
      <c r="W28" s="2" t="str">
        <f>VLOOKUP(H28,[2]Sheet1!$B$2:$D$3210,2,FALSE)</f>
        <v>Maluku</v>
      </c>
      <c r="X28" s="2" t="str">
        <f>VLOOKUP(H28,[2]Sheet1!$B$2:$D$3210,3,FALSE)</f>
        <v>Timur</v>
      </c>
      <c r="Y28" s="2">
        <f>Scores!N28</f>
        <v>84</v>
      </c>
      <c r="Z28" t="s">
        <v>6</v>
      </c>
      <c r="AA28" s="13" t="str">
        <f t="shared" si="2"/>
        <v>2C-Timur</v>
      </c>
      <c r="AB28" s="13" t="s">
        <v>896</v>
      </c>
    </row>
    <row r="29" spans="1:28">
      <c r="A29" t="str">
        <f t="shared" si="1"/>
        <v>GPS - BASE1. Low Value</v>
      </c>
      <c r="B29" t="str">
        <f t="shared" si="0"/>
        <v>GPS - BASE1. Low ValueX3. Development Not Viable</v>
      </c>
      <c r="C29" t="s">
        <v>17</v>
      </c>
      <c r="D29" s="2" t="s">
        <v>13</v>
      </c>
      <c r="E29" t="s">
        <v>8</v>
      </c>
      <c r="F29" s="12" t="s">
        <v>129</v>
      </c>
      <c r="G29" s="12" t="s">
        <v>525</v>
      </c>
      <c r="H29" t="s">
        <v>80</v>
      </c>
      <c r="I29" s="2" t="s">
        <v>824</v>
      </c>
      <c r="J29">
        <f>VLOOKUP(A29,[1]Sheet3!$A$2:$H$3266,8,FALSE)</f>
        <v>2</v>
      </c>
      <c r="K29">
        <f>VLOOKUP(A29,[1]Sheet3!$A$2:$AD$3266,29,FALSE)</f>
        <v>0.92671700000000001</v>
      </c>
      <c r="L29">
        <f>VLOOKUP(A29,[1]Sheet3!$A$2:$AD$3266,30,FALSE)</f>
        <v>1.853434</v>
      </c>
      <c r="O29">
        <f>VLOOKUP(A29,[1]Sheet3!$A$2:$T$3266,17,FALSE)</f>
        <v>0.33863880000000002</v>
      </c>
      <c r="P29">
        <f>VLOOKUP(A29,[1]Sheet3!$A$2:$T$3266,18,FALSE)</f>
        <v>126.3486</v>
      </c>
      <c r="Q29">
        <f>VLOOKUP(A29,[1]Sheet3!$A$2:$T$3266,19,FALSE)</f>
        <v>0.6991754</v>
      </c>
      <c r="R29">
        <f>VLOOKUP(A29,[1]Sheet3!$A$2:$T$3266,20,FALSE)</f>
        <v>0.77466740000000001</v>
      </c>
      <c r="S29">
        <f>VLOOKUP(A29,[1]Sheet3!$A$2:$AB$3266,27,FALSE)</f>
        <v>359.37509999999997</v>
      </c>
      <c r="T29">
        <f>VLOOKUP(A29,[1]Sheet3!$A$2:$AB$3266,28,FALSE)</f>
        <v>466.05259999999998</v>
      </c>
      <c r="U29">
        <f>VLOOKUP(A29,[1]Sheet3!$A$2:$AF$3266,31,FALSE)</f>
        <v>10.571490000000001</v>
      </c>
      <c r="V29">
        <f>VLOOKUP(A29,[1]Sheet3!$A$2:$AF$3266,32,FALSE)</f>
        <v>91.824719999999999</v>
      </c>
      <c r="W29" s="2" t="str">
        <f>VLOOKUP(H29,[2]Sheet1!$B$2:$D$3210,2,FALSE)</f>
        <v>Jawa Barat</v>
      </c>
      <c r="X29" s="2" t="str">
        <f>VLOOKUP(H29,[2]Sheet1!$B$2:$D$3210,3,FALSE)</f>
        <v>Jawa</v>
      </c>
      <c r="Y29" s="2">
        <f>Scores!N29</f>
        <v>91</v>
      </c>
      <c r="Z29" t="s">
        <v>6</v>
      </c>
      <c r="AA29" s="13" t="str">
        <f t="shared" si="2"/>
        <v>2C-Jawa</v>
      </c>
      <c r="AB29" s="13" t="s">
        <v>896</v>
      </c>
    </row>
    <row r="30" spans="1:28">
      <c r="A30" t="str">
        <f t="shared" si="1"/>
        <v>GPS - BASE2. Middle Value</v>
      </c>
      <c r="B30" t="str">
        <f t="shared" si="0"/>
        <v>GPS - BASE2. Middle ValueX3. Development Not Viable</v>
      </c>
      <c r="C30" t="s">
        <v>17</v>
      </c>
      <c r="D30" s="2" t="s">
        <v>13</v>
      </c>
      <c r="E30" t="s">
        <v>10</v>
      </c>
      <c r="F30" s="12" t="s">
        <v>129</v>
      </c>
      <c r="G30" s="12" t="s">
        <v>525</v>
      </c>
      <c r="H30" t="s">
        <v>80</v>
      </c>
      <c r="I30" s="2" t="s">
        <v>824</v>
      </c>
      <c r="J30">
        <f>VLOOKUP(A30,[1]Sheet3!$A$2:$H$3266,8,FALSE)</f>
        <v>6</v>
      </c>
      <c r="K30">
        <f>VLOOKUP(A30,[1]Sheet3!$A$2:$AD$3266,29,FALSE)</f>
        <v>0.92671700000000001</v>
      </c>
      <c r="L30">
        <f>VLOOKUP(A30,[1]Sheet3!$A$2:$AD$3266,30,FALSE)</f>
        <v>5.5603020000000001</v>
      </c>
      <c r="O30">
        <f>VLOOKUP(A30,[1]Sheet3!$A$2:$T$3266,17,FALSE)</f>
        <v>0.33863880000000002</v>
      </c>
      <c r="P30">
        <f>VLOOKUP(A30,[1]Sheet3!$A$2:$T$3266,18,FALSE)</f>
        <v>126.3486</v>
      </c>
      <c r="Q30">
        <f>VLOOKUP(A30,[1]Sheet3!$A$2:$T$3266,19,FALSE)</f>
        <v>0.6991754</v>
      </c>
      <c r="R30">
        <f>VLOOKUP(A30,[1]Sheet3!$A$2:$T$3266,20,FALSE)</f>
        <v>0.77466740000000001</v>
      </c>
      <c r="S30">
        <f>VLOOKUP(A30,[1]Sheet3!$A$2:$AB$3266,27,FALSE)</f>
        <v>359.37509999999997</v>
      </c>
      <c r="T30">
        <f>VLOOKUP(A30,[1]Sheet3!$A$2:$AB$3266,28,FALSE)</f>
        <v>466.05259999999998</v>
      </c>
      <c r="U30">
        <f>VLOOKUP(A30,[1]Sheet3!$A$2:$AF$3266,31,FALSE)</f>
        <v>10.571490000000001</v>
      </c>
      <c r="V30">
        <f>VLOOKUP(A30,[1]Sheet3!$A$2:$AF$3266,32,FALSE)</f>
        <v>91.824719999999999</v>
      </c>
      <c r="W30" s="2" t="str">
        <f>VLOOKUP(H30,[2]Sheet1!$B$2:$D$3210,2,FALSE)</f>
        <v>Jawa Barat</v>
      </c>
      <c r="X30" s="2" t="str">
        <f>VLOOKUP(H30,[2]Sheet1!$B$2:$D$3210,3,FALSE)</f>
        <v>Jawa</v>
      </c>
      <c r="Y30" s="2">
        <f>Scores!N30</f>
        <v>91</v>
      </c>
      <c r="Z30" t="s">
        <v>6</v>
      </c>
      <c r="AA30" s="13" t="str">
        <f t="shared" si="2"/>
        <v>2C-Jawa</v>
      </c>
      <c r="AB30" s="13" t="s">
        <v>896</v>
      </c>
    </row>
    <row r="31" spans="1:28">
      <c r="A31" t="str">
        <f t="shared" si="1"/>
        <v>GPS - BASE3. High Value</v>
      </c>
      <c r="B31" t="str">
        <f t="shared" si="0"/>
        <v>GPS - BASE3. High ValueX3. Development Not Viable</v>
      </c>
      <c r="C31" t="s">
        <v>17</v>
      </c>
      <c r="D31" s="2" t="s">
        <v>13</v>
      </c>
      <c r="E31" t="s">
        <v>11</v>
      </c>
      <c r="F31" s="12" t="s">
        <v>129</v>
      </c>
      <c r="G31" s="12" t="s">
        <v>525</v>
      </c>
      <c r="H31" t="s">
        <v>80</v>
      </c>
      <c r="I31" s="2" t="s">
        <v>824</v>
      </c>
      <c r="J31">
        <f>VLOOKUP(A31,[1]Sheet3!$A$2:$H$3266,8,FALSE)</f>
        <v>10</v>
      </c>
      <c r="K31">
        <f>VLOOKUP(A31,[1]Sheet3!$A$2:$AD$3266,29,FALSE)</f>
        <v>0.92671700000000001</v>
      </c>
      <c r="L31">
        <f>VLOOKUP(A31,[1]Sheet3!$A$2:$AD$3266,30,FALSE)</f>
        <v>9.2671700000000001</v>
      </c>
      <c r="O31">
        <f>VLOOKUP(A31,[1]Sheet3!$A$2:$T$3266,17,FALSE)</f>
        <v>0.33863880000000002</v>
      </c>
      <c r="P31">
        <f>VLOOKUP(A31,[1]Sheet3!$A$2:$T$3266,18,FALSE)</f>
        <v>126.3486</v>
      </c>
      <c r="Q31">
        <f>VLOOKUP(A31,[1]Sheet3!$A$2:$T$3266,19,FALSE)</f>
        <v>0.6991754</v>
      </c>
      <c r="R31">
        <f>VLOOKUP(A31,[1]Sheet3!$A$2:$T$3266,20,FALSE)</f>
        <v>0.77466740000000001</v>
      </c>
      <c r="S31">
        <f>VLOOKUP(A31,[1]Sheet3!$A$2:$AB$3266,27,FALSE)</f>
        <v>359.37509999999997</v>
      </c>
      <c r="T31">
        <f>VLOOKUP(A31,[1]Sheet3!$A$2:$AB$3266,28,FALSE)</f>
        <v>466.05259999999998</v>
      </c>
      <c r="U31">
        <f>VLOOKUP(A31,[1]Sheet3!$A$2:$AF$3266,31,FALSE)</f>
        <v>10.571490000000001</v>
      </c>
      <c r="V31">
        <f>VLOOKUP(A31,[1]Sheet3!$A$2:$AF$3266,32,FALSE)</f>
        <v>91.824719999999999</v>
      </c>
      <c r="W31" s="2" t="str">
        <f>VLOOKUP(H31,[2]Sheet1!$B$2:$D$3210,2,FALSE)</f>
        <v>Jawa Barat</v>
      </c>
      <c r="X31" s="2" t="str">
        <f>VLOOKUP(H31,[2]Sheet1!$B$2:$D$3210,3,FALSE)</f>
        <v>Jawa</v>
      </c>
      <c r="Y31" s="2">
        <f>Scores!N31</f>
        <v>91</v>
      </c>
      <c r="Z31" t="s">
        <v>6</v>
      </c>
      <c r="AA31" s="13" t="str">
        <f t="shared" si="2"/>
        <v>2C-Jawa</v>
      </c>
      <c r="AB31" s="13" t="s">
        <v>896</v>
      </c>
    </row>
    <row r="32" spans="1:28">
      <c r="A32" t="str">
        <f t="shared" si="1"/>
        <v>GQE - BASE1. Low Value</v>
      </c>
      <c r="B32" t="str">
        <f t="shared" si="0"/>
        <v>GQE - BASE1. Low ValueX3. Development Not Viable</v>
      </c>
      <c r="C32" t="s">
        <v>17</v>
      </c>
      <c r="D32" s="2" t="s">
        <v>13</v>
      </c>
      <c r="E32" t="s">
        <v>8</v>
      </c>
      <c r="F32" s="12" t="s">
        <v>130</v>
      </c>
      <c r="G32" s="12" t="s">
        <v>526</v>
      </c>
      <c r="H32" t="s">
        <v>80</v>
      </c>
      <c r="I32" s="2" t="s">
        <v>824</v>
      </c>
      <c r="J32">
        <f>VLOOKUP(A32,[1]Sheet3!$A$2:$H$3266,8,FALSE)</f>
        <v>13</v>
      </c>
      <c r="K32">
        <f>VLOOKUP(A32,[1]Sheet3!$A$2:$AD$3266,29,FALSE)</f>
        <v>0.72598439999999997</v>
      </c>
      <c r="L32">
        <f>VLOOKUP(A32,[1]Sheet3!$A$2:$AD$3266,30,FALSE)</f>
        <v>9.4377972000000003</v>
      </c>
      <c r="M32">
        <f>VLOOKUP(A32,[1]Sheet3!$A$2:$L$3266,11,FALSE)</f>
        <v>1900</v>
      </c>
      <c r="N32">
        <f>VLOOKUP(A32,[1]Sheet3!$A$2:$L$3266,12,FALSE)</f>
        <v>51.7</v>
      </c>
      <c r="O32">
        <f>VLOOKUP(A32,[1]Sheet3!$A$2:$T$3266,17,FALSE)</f>
        <v>0.25529160000000001</v>
      </c>
      <c r="P32">
        <f>VLOOKUP(A32,[1]Sheet3!$A$2:$T$3266,18,FALSE)</f>
        <v>56.439390000000003</v>
      </c>
      <c r="Q32">
        <f>VLOOKUP(A32,[1]Sheet3!$A$2:$T$3266,19,FALSE)</f>
        <v>0.78284629999999999</v>
      </c>
      <c r="R32">
        <f>VLOOKUP(A32,[1]Sheet3!$A$2:$T$3266,20,FALSE)</f>
        <v>0.91766630000000005</v>
      </c>
      <c r="S32">
        <f>VLOOKUP(A32,[1]Sheet3!$A$2:$AB$3266,27,FALSE)</f>
        <v>92.097239999999999</v>
      </c>
      <c r="T32">
        <f>VLOOKUP(A32,[1]Sheet3!$A$2:$AB$3266,28,FALSE)</f>
        <v>22.704000000000001</v>
      </c>
      <c r="U32">
        <f>VLOOKUP(A32,[1]Sheet3!$A$2:$AF$3266,31,FALSE)</f>
        <v>4.4573720000000003</v>
      </c>
      <c r="V32">
        <f>VLOOKUP(A32,[1]Sheet3!$A$2:$AF$3266,32,FALSE)</f>
        <v>205.75020000000001</v>
      </c>
      <c r="W32" s="2" t="str">
        <f>VLOOKUP(H32,[2]Sheet1!$B$2:$D$3210,2,FALSE)</f>
        <v>Jawa Barat</v>
      </c>
      <c r="X32" s="2" t="str">
        <f>VLOOKUP(H32,[2]Sheet1!$B$2:$D$3210,3,FALSE)</f>
        <v>Jawa</v>
      </c>
      <c r="Y32" s="2">
        <f>Scores!N32</f>
        <v>51</v>
      </c>
      <c r="Z32" t="s">
        <v>6</v>
      </c>
      <c r="AA32" s="13" t="str">
        <f t="shared" si="2"/>
        <v>2C-Jawa</v>
      </c>
      <c r="AB32" s="13" t="s">
        <v>896</v>
      </c>
    </row>
    <row r="33" spans="1:28">
      <c r="A33" t="str">
        <f t="shared" si="1"/>
        <v>GQE - BASE2. Middle Value</v>
      </c>
      <c r="B33" t="str">
        <f t="shared" si="0"/>
        <v>GQE - BASE2. Middle ValueX3. Development Not Viable</v>
      </c>
      <c r="C33" t="s">
        <v>17</v>
      </c>
      <c r="D33" s="2" t="s">
        <v>13</v>
      </c>
      <c r="E33" t="s">
        <v>10</v>
      </c>
      <c r="F33" s="12" t="s">
        <v>130</v>
      </c>
      <c r="G33" s="12" t="s">
        <v>526</v>
      </c>
      <c r="H33" t="s">
        <v>80</v>
      </c>
      <c r="I33" s="2" t="s">
        <v>824</v>
      </c>
      <c r="J33">
        <f>VLOOKUP(A33,[1]Sheet3!$A$2:$H$3266,8,FALSE)</f>
        <v>26</v>
      </c>
      <c r="K33">
        <f>VLOOKUP(A33,[1]Sheet3!$A$2:$AD$3266,29,FALSE)</f>
        <v>0.72598439999999997</v>
      </c>
      <c r="L33">
        <f>VLOOKUP(A33,[1]Sheet3!$A$2:$AD$3266,30,FALSE)</f>
        <v>18.875594400000001</v>
      </c>
      <c r="M33">
        <f>VLOOKUP(A33,[1]Sheet3!$A$2:$L$3266,11,FALSE)</f>
        <v>1900</v>
      </c>
      <c r="N33">
        <f>VLOOKUP(A33,[1]Sheet3!$A$2:$L$3266,12,FALSE)</f>
        <v>51.7</v>
      </c>
      <c r="O33">
        <f>VLOOKUP(A33,[1]Sheet3!$A$2:$T$3266,17,FALSE)</f>
        <v>0.25529160000000001</v>
      </c>
      <c r="P33">
        <f>VLOOKUP(A33,[1]Sheet3!$A$2:$T$3266,18,FALSE)</f>
        <v>56.439390000000003</v>
      </c>
      <c r="Q33">
        <f>VLOOKUP(A33,[1]Sheet3!$A$2:$T$3266,19,FALSE)</f>
        <v>0.78284629999999999</v>
      </c>
      <c r="R33">
        <f>VLOOKUP(A33,[1]Sheet3!$A$2:$T$3266,20,FALSE)</f>
        <v>0.91766630000000005</v>
      </c>
      <c r="S33">
        <f>VLOOKUP(A33,[1]Sheet3!$A$2:$AB$3266,27,FALSE)</f>
        <v>92.097239999999999</v>
      </c>
      <c r="T33">
        <f>VLOOKUP(A33,[1]Sheet3!$A$2:$AB$3266,28,FALSE)</f>
        <v>22.704000000000001</v>
      </c>
      <c r="U33">
        <f>VLOOKUP(A33,[1]Sheet3!$A$2:$AF$3266,31,FALSE)</f>
        <v>4.4573720000000003</v>
      </c>
      <c r="V33">
        <f>VLOOKUP(A33,[1]Sheet3!$A$2:$AF$3266,32,FALSE)</f>
        <v>205.75020000000001</v>
      </c>
      <c r="W33" s="2" t="str">
        <f>VLOOKUP(H33,[2]Sheet1!$B$2:$D$3210,2,FALSE)</f>
        <v>Jawa Barat</v>
      </c>
      <c r="X33" s="2" t="str">
        <f>VLOOKUP(H33,[2]Sheet1!$B$2:$D$3210,3,FALSE)</f>
        <v>Jawa</v>
      </c>
      <c r="Y33" s="2">
        <f>Scores!N33</f>
        <v>51</v>
      </c>
      <c r="Z33" t="s">
        <v>6</v>
      </c>
      <c r="AA33" s="13" t="str">
        <f t="shared" si="2"/>
        <v>2C-Jawa</v>
      </c>
      <c r="AB33" s="13" t="s">
        <v>896</v>
      </c>
    </row>
    <row r="34" spans="1:28">
      <c r="A34" t="str">
        <f t="shared" si="1"/>
        <v>GQE - BASE3. High Value</v>
      </c>
      <c r="B34" t="str">
        <f t="shared" si="0"/>
        <v>GQE - BASE3. High ValueX3. Development Not Viable</v>
      </c>
      <c r="C34" t="s">
        <v>17</v>
      </c>
      <c r="D34" s="2" t="s">
        <v>13</v>
      </c>
      <c r="E34" t="s">
        <v>11</v>
      </c>
      <c r="F34" s="12" t="s">
        <v>130</v>
      </c>
      <c r="G34" s="12" t="s">
        <v>526</v>
      </c>
      <c r="H34" t="s">
        <v>80</v>
      </c>
      <c r="I34" s="2" t="s">
        <v>824</v>
      </c>
      <c r="J34">
        <f>VLOOKUP(A34,[1]Sheet3!$A$2:$H$3266,8,FALSE)</f>
        <v>30</v>
      </c>
      <c r="K34">
        <f>VLOOKUP(A34,[1]Sheet3!$A$2:$AD$3266,29,FALSE)</f>
        <v>0.72598439999999997</v>
      </c>
      <c r="L34">
        <f>VLOOKUP(A34,[1]Sheet3!$A$2:$AD$3266,30,FALSE)</f>
        <v>21.779532</v>
      </c>
      <c r="M34">
        <f>VLOOKUP(A34,[1]Sheet3!$A$2:$L$3266,11,FALSE)</f>
        <v>1900</v>
      </c>
      <c r="N34">
        <f>VLOOKUP(A34,[1]Sheet3!$A$2:$L$3266,12,FALSE)</f>
        <v>51.7</v>
      </c>
      <c r="O34">
        <f>VLOOKUP(A34,[1]Sheet3!$A$2:$T$3266,17,FALSE)</f>
        <v>0.25529160000000001</v>
      </c>
      <c r="P34">
        <f>VLOOKUP(A34,[1]Sheet3!$A$2:$T$3266,18,FALSE)</f>
        <v>56.439390000000003</v>
      </c>
      <c r="Q34">
        <f>VLOOKUP(A34,[1]Sheet3!$A$2:$T$3266,19,FALSE)</f>
        <v>0.78284629999999999</v>
      </c>
      <c r="R34">
        <f>VLOOKUP(A34,[1]Sheet3!$A$2:$T$3266,20,FALSE)</f>
        <v>0.91766630000000005</v>
      </c>
      <c r="S34">
        <f>VLOOKUP(A34,[1]Sheet3!$A$2:$AB$3266,27,FALSE)</f>
        <v>92.097239999999999</v>
      </c>
      <c r="T34">
        <f>VLOOKUP(A34,[1]Sheet3!$A$2:$AB$3266,28,FALSE)</f>
        <v>22.704000000000001</v>
      </c>
      <c r="U34">
        <f>VLOOKUP(A34,[1]Sheet3!$A$2:$AF$3266,31,FALSE)</f>
        <v>4.4573720000000003</v>
      </c>
      <c r="V34">
        <f>VLOOKUP(A34,[1]Sheet3!$A$2:$AF$3266,32,FALSE)</f>
        <v>205.75020000000001</v>
      </c>
      <c r="W34" s="2" t="str">
        <f>VLOOKUP(H34,[2]Sheet1!$B$2:$D$3210,2,FALSE)</f>
        <v>Jawa Barat</v>
      </c>
      <c r="X34" s="2" t="str">
        <f>VLOOKUP(H34,[2]Sheet1!$B$2:$D$3210,3,FALSE)</f>
        <v>Jawa</v>
      </c>
      <c r="Y34" s="2">
        <f>Scores!N34</f>
        <v>51</v>
      </c>
      <c r="Z34" t="s">
        <v>6</v>
      </c>
      <c r="AA34" s="13" t="str">
        <f t="shared" si="2"/>
        <v>2C-Jawa</v>
      </c>
      <c r="AB34" s="13" t="s">
        <v>896</v>
      </c>
    </row>
    <row r="35" spans="1:28">
      <c r="A35" t="str">
        <f t="shared" si="1"/>
        <v>JAMBU AYE UTARA BASE1. Low Value</v>
      </c>
      <c r="B35" t="str">
        <f t="shared" si="0"/>
        <v>JAMBU AYE UTARA BASE1. Low ValueX3. Development Not Viable</v>
      </c>
      <c r="C35" t="s">
        <v>17</v>
      </c>
      <c r="D35" s="2" t="s">
        <v>13</v>
      </c>
      <c r="E35" t="s">
        <v>8</v>
      </c>
      <c r="F35" s="12" t="s">
        <v>131</v>
      </c>
      <c r="G35" s="12" t="s">
        <v>527</v>
      </c>
      <c r="H35" t="s">
        <v>779</v>
      </c>
      <c r="I35" s="2" t="s">
        <v>824</v>
      </c>
      <c r="J35">
        <f>VLOOKUP(A35,[1]Sheet3!$A$2:$H$3266,8,FALSE)</f>
        <v>146</v>
      </c>
      <c r="K35">
        <f>VLOOKUP(A35,[1]Sheet3!$A$2:$AD$3266,29,FALSE)</f>
        <v>0.37895410000000002</v>
      </c>
      <c r="L35">
        <f>VLOOKUP(A35,[1]Sheet3!$A$2:$AD$3266,30,FALSE)</f>
        <v>55.327298599999999</v>
      </c>
      <c r="M35">
        <f>VLOOKUP(A35,[1]Sheet3!$A$2:$L$3266,11,FALSE)</f>
        <v>7736</v>
      </c>
      <c r="N35" t="str">
        <f>VLOOKUP(A35,[1]Sheet3!$A$2:$L$3266,12,FALSE)</f>
        <v/>
      </c>
      <c r="O35">
        <f>VLOOKUP(A35,[1]Sheet3!$A$2:$T$3266,17,FALSE)</f>
        <v>0.120361</v>
      </c>
      <c r="P35">
        <f>VLOOKUP(A35,[1]Sheet3!$A$2:$T$3266,18,FALSE)</f>
        <v>193.04409999999999</v>
      </c>
      <c r="Q35">
        <f>VLOOKUP(A35,[1]Sheet3!$A$2:$T$3266,19,FALSE)</f>
        <v>0.1742464</v>
      </c>
      <c r="R35">
        <f>VLOOKUP(A35,[1]Sheet3!$A$2:$T$3266,20,FALSE)</f>
        <v>0.79773830000000001</v>
      </c>
      <c r="S35">
        <f>VLOOKUP(A35,[1]Sheet3!$A$2:$AB$3266,27,FALSE)</f>
        <v>42.101010000000002</v>
      </c>
      <c r="T35">
        <f>VLOOKUP(A35,[1]Sheet3!$A$2:$AB$3266,28,FALSE)</f>
        <v>4.9571750000000003</v>
      </c>
      <c r="U35">
        <f>VLOOKUP(A35,[1]Sheet3!$A$2:$AF$3266,31,FALSE)</f>
        <v>6.420026</v>
      </c>
      <c r="V35">
        <f>VLOOKUP(A35,[1]Sheet3!$A$2:$AF$3266,32,FALSE)</f>
        <v>11.2135</v>
      </c>
      <c r="W35" s="2" t="s">
        <v>830</v>
      </c>
      <c r="X35" s="2" t="s">
        <v>829</v>
      </c>
      <c r="Y35" s="2">
        <f>Scores!N35</f>
        <v>92</v>
      </c>
      <c r="Z35" t="s">
        <v>6</v>
      </c>
      <c r="AA35" s="13" t="str">
        <f t="shared" si="2"/>
        <v>2C-Sumatera</v>
      </c>
      <c r="AB35" s="13" t="s">
        <v>896</v>
      </c>
    </row>
    <row r="36" spans="1:28">
      <c r="A36" t="str">
        <f t="shared" si="1"/>
        <v>JAMBU AYE UTARA BASE2. Middle Value</v>
      </c>
      <c r="B36" t="str">
        <f t="shared" si="0"/>
        <v>JAMBU AYE UTARA BASE2. Middle ValueX3. Development Not Viable</v>
      </c>
      <c r="C36" t="s">
        <v>17</v>
      </c>
      <c r="D36" s="2" t="s">
        <v>13</v>
      </c>
      <c r="E36" t="s">
        <v>10</v>
      </c>
      <c r="F36" s="12" t="s">
        <v>131</v>
      </c>
      <c r="G36" s="12" t="s">
        <v>527</v>
      </c>
      <c r="H36" t="s">
        <v>779</v>
      </c>
      <c r="I36" s="2" t="s">
        <v>824</v>
      </c>
      <c r="J36">
        <f>VLOOKUP(A36,[1]Sheet3!$A$2:$H$3266,8,FALSE)</f>
        <v>280</v>
      </c>
      <c r="K36">
        <f>VLOOKUP(A36,[1]Sheet3!$A$2:$AD$3266,29,FALSE)</f>
        <v>0.37895410000000002</v>
      </c>
      <c r="L36">
        <f>VLOOKUP(A36,[1]Sheet3!$A$2:$AD$3266,30,FALSE)</f>
        <v>106.10714800000001</v>
      </c>
      <c r="M36">
        <f>VLOOKUP(A36,[1]Sheet3!$A$2:$L$3266,11,FALSE)</f>
        <v>7736</v>
      </c>
      <c r="N36" t="str">
        <f>VLOOKUP(A36,[1]Sheet3!$A$2:$L$3266,12,FALSE)</f>
        <v/>
      </c>
      <c r="O36">
        <f>VLOOKUP(A36,[1]Sheet3!$A$2:$T$3266,17,FALSE)</f>
        <v>0.120361</v>
      </c>
      <c r="P36">
        <f>VLOOKUP(A36,[1]Sheet3!$A$2:$T$3266,18,FALSE)</f>
        <v>193.04409999999999</v>
      </c>
      <c r="Q36">
        <f>VLOOKUP(A36,[1]Sheet3!$A$2:$T$3266,19,FALSE)</f>
        <v>0.1742464</v>
      </c>
      <c r="R36">
        <f>VLOOKUP(A36,[1]Sheet3!$A$2:$T$3266,20,FALSE)</f>
        <v>0.79773830000000001</v>
      </c>
      <c r="S36">
        <f>VLOOKUP(A36,[1]Sheet3!$A$2:$AB$3266,27,FALSE)</f>
        <v>42.101010000000002</v>
      </c>
      <c r="T36">
        <f>VLOOKUP(A36,[1]Sheet3!$A$2:$AB$3266,28,FALSE)</f>
        <v>4.9571750000000003</v>
      </c>
      <c r="U36">
        <f>VLOOKUP(A36,[1]Sheet3!$A$2:$AF$3266,31,FALSE)</f>
        <v>6.420026</v>
      </c>
      <c r="V36">
        <f>VLOOKUP(A36,[1]Sheet3!$A$2:$AF$3266,32,FALSE)</f>
        <v>11.2135</v>
      </c>
      <c r="W36" s="2" t="s">
        <v>830</v>
      </c>
      <c r="X36" s="2" t="s">
        <v>829</v>
      </c>
      <c r="Y36" s="2">
        <f>Scores!N36</f>
        <v>92</v>
      </c>
      <c r="Z36" t="s">
        <v>6</v>
      </c>
      <c r="AA36" s="13" t="str">
        <f t="shared" si="2"/>
        <v>2C-Sumatera</v>
      </c>
      <c r="AB36" s="13" t="s">
        <v>896</v>
      </c>
    </row>
    <row r="37" spans="1:28">
      <c r="A37" t="str">
        <f t="shared" si="1"/>
        <v>JAMBU AYE UTARA BASE3. High Value</v>
      </c>
      <c r="B37" t="str">
        <f t="shared" si="0"/>
        <v>JAMBU AYE UTARA BASE3. High ValueX3. Development Not Viable</v>
      </c>
      <c r="C37" t="s">
        <v>17</v>
      </c>
      <c r="D37" s="2" t="s">
        <v>13</v>
      </c>
      <c r="E37" t="s">
        <v>11</v>
      </c>
      <c r="F37" s="12" t="s">
        <v>131</v>
      </c>
      <c r="G37" s="12" t="s">
        <v>527</v>
      </c>
      <c r="H37" t="s">
        <v>779</v>
      </c>
      <c r="I37" s="2" t="s">
        <v>824</v>
      </c>
      <c r="J37">
        <f>VLOOKUP(A37,[1]Sheet3!$A$2:$H$3266,8,FALSE)</f>
        <v>280</v>
      </c>
      <c r="K37">
        <f>VLOOKUP(A37,[1]Sheet3!$A$2:$AD$3266,29,FALSE)</f>
        <v>0.37895410000000002</v>
      </c>
      <c r="L37">
        <f>VLOOKUP(A37,[1]Sheet3!$A$2:$AD$3266,30,FALSE)</f>
        <v>106.10714800000001</v>
      </c>
      <c r="M37">
        <f>VLOOKUP(A37,[1]Sheet3!$A$2:$L$3266,11,FALSE)</f>
        <v>7736</v>
      </c>
      <c r="N37" t="str">
        <f>VLOOKUP(A37,[1]Sheet3!$A$2:$L$3266,12,FALSE)</f>
        <v/>
      </c>
      <c r="O37">
        <f>VLOOKUP(A37,[1]Sheet3!$A$2:$T$3266,17,FALSE)</f>
        <v>0.120361</v>
      </c>
      <c r="P37">
        <f>VLOOKUP(A37,[1]Sheet3!$A$2:$T$3266,18,FALSE)</f>
        <v>193.04409999999999</v>
      </c>
      <c r="Q37">
        <f>VLOOKUP(A37,[1]Sheet3!$A$2:$T$3266,19,FALSE)</f>
        <v>0.1742464</v>
      </c>
      <c r="R37">
        <f>VLOOKUP(A37,[1]Sheet3!$A$2:$T$3266,20,FALSE)</f>
        <v>0.79773830000000001</v>
      </c>
      <c r="S37">
        <f>VLOOKUP(A37,[1]Sheet3!$A$2:$AB$3266,27,FALSE)</f>
        <v>42.101010000000002</v>
      </c>
      <c r="T37">
        <f>VLOOKUP(A37,[1]Sheet3!$A$2:$AB$3266,28,FALSE)</f>
        <v>4.9571750000000003</v>
      </c>
      <c r="U37">
        <f>VLOOKUP(A37,[1]Sheet3!$A$2:$AF$3266,31,FALSE)</f>
        <v>6.420026</v>
      </c>
      <c r="V37">
        <f>VLOOKUP(A37,[1]Sheet3!$A$2:$AF$3266,32,FALSE)</f>
        <v>11.2135</v>
      </c>
      <c r="W37" s="2" t="s">
        <v>830</v>
      </c>
      <c r="X37" s="2" t="s">
        <v>829</v>
      </c>
      <c r="Y37" s="2">
        <f>Scores!N37</f>
        <v>92</v>
      </c>
      <c r="Z37" t="s">
        <v>6</v>
      </c>
      <c r="AA37" s="13" t="str">
        <f t="shared" si="2"/>
        <v>2C-Sumatera</v>
      </c>
      <c r="AB37" s="13" t="s">
        <v>896</v>
      </c>
    </row>
    <row r="38" spans="1:28">
      <c r="A38" t="str">
        <f t="shared" si="1"/>
        <v>KACI - BASE1. Low Value</v>
      </c>
      <c r="B38" t="str">
        <f t="shared" si="0"/>
        <v>KACI - BASE1. Low ValueX1. Discovery under Evaluation</v>
      </c>
      <c r="C38" t="s">
        <v>12</v>
      </c>
      <c r="D38" s="2" t="s">
        <v>13</v>
      </c>
      <c r="E38" t="s">
        <v>8</v>
      </c>
      <c r="F38" s="12" t="s">
        <v>132</v>
      </c>
      <c r="G38" s="12" t="s">
        <v>528</v>
      </c>
      <c r="H38" t="s">
        <v>85</v>
      </c>
      <c r="I38" s="2" t="s">
        <v>824</v>
      </c>
      <c r="J38">
        <f>VLOOKUP(A38,[1]Sheet3!$A$2:$H$3266,8,FALSE)</f>
        <v>122</v>
      </c>
      <c r="K38">
        <f>VLOOKUP(A38,[1]Sheet3!$A$2:$AD$3266,29,FALSE)</f>
        <v>0.50060280000000001</v>
      </c>
      <c r="L38">
        <f>VLOOKUP(A38,[1]Sheet3!$A$2:$AD$3266,30,FALSE)</f>
        <v>61.073541599999999</v>
      </c>
      <c r="M38">
        <f>VLOOKUP(A38,[1]Sheet3!$A$2:$L$3266,11,FALSE)</f>
        <v>1250</v>
      </c>
      <c r="N38" t="str">
        <f>VLOOKUP(A38,[1]Sheet3!$A$2:$L$3266,12,FALSE)</f>
        <v/>
      </c>
      <c r="O38">
        <f>VLOOKUP(A38,[1]Sheet3!$A$2:$T$3266,17,FALSE)</f>
        <v>0.28071940000000001</v>
      </c>
      <c r="P38">
        <f>VLOOKUP(A38,[1]Sheet3!$A$2:$T$3266,18,FALSE)</f>
        <v>814.57029999999997</v>
      </c>
      <c r="Q38">
        <f>VLOOKUP(A38,[1]Sheet3!$A$2:$T$3266,19,FALSE)</f>
        <v>0.64686390000000005</v>
      </c>
      <c r="R38">
        <f>VLOOKUP(A38,[1]Sheet3!$A$2:$T$3266,20,FALSE)</f>
        <v>0.84178319999999995</v>
      </c>
      <c r="S38">
        <f>VLOOKUP(A38,[1]Sheet3!$A$2:$AB$3266,27,FALSE)</f>
        <v>40.943390000000001</v>
      </c>
      <c r="T38">
        <f>VLOOKUP(A38,[1]Sheet3!$A$2:$AB$3266,28,FALSE)</f>
        <v>23.83304</v>
      </c>
      <c r="U38">
        <f>VLOOKUP(A38,[1]Sheet3!$A$2:$AF$3266,31,FALSE)</f>
        <v>11.06545</v>
      </c>
      <c r="V38">
        <f>VLOOKUP(A38,[1]Sheet3!$A$2:$AF$3266,32,FALSE)</f>
        <v>30.58914</v>
      </c>
      <c r="W38" s="2" t="str">
        <f>VLOOKUP(H38,[2]Sheet1!$B$2:$D$3210,2,FALSE)</f>
        <v>Laut Natuna Utara</v>
      </c>
      <c r="X38" s="2" t="str">
        <f>VLOOKUP(H38,[2]Sheet1!$B$2:$D$3210,3,FALSE)</f>
        <v>Sumatera</v>
      </c>
      <c r="Y38" s="2">
        <f>Scores!N38</f>
        <v>37</v>
      </c>
      <c r="Z38" t="s">
        <v>6</v>
      </c>
      <c r="AA38" s="13" t="str">
        <f t="shared" si="2"/>
        <v>2C-Sumatera</v>
      </c>
      <c r="AB38" s="13" t="s">
        <v>896</v>
      </c>
    </row>
    <row r="39" spans="1:28">
      <c r="A39" t="str">
        <f t="shared" si="1"/>
        <v>KACI - BASE2. Middle Value</v>
      </c>
      <c r="B39" t="str">
        <f t="shared" si="0"/>
        <v>KACI - BASE2. Middle ValueX1. Discovery under Evaluation</v>
      </c>
      <c r="C39" t="s">
        <v>12</v>
      </c>
      <c r="D39" s="2" t="s">
        <v>13</v>
      </c>
      <c r="E39" t="s">
        <v>10</v>
      </c>
      <c r="F39" s="12" t="s">
        <v>132</v>
      </c>
      <c r="G39" s="12" t="s">
        <v>528</v>
      </c>
      <c r="H39" t="s">
        <v>85</v>
      </c>
      <c r="I39" s="2" t="s">
        <v>824</v>
      </c>
      <c r="J39">
        <f>VLOOKUP(A39,[1]Sheet3!$A$2:$H$3266,8,FALSE)</f>
        <v>173</v>
      </c>
      <c r="K39">
        <f>VLOOKUP(A39,[1]Sheet3!$A$2:$AD$3266,29,FALSE)</f>
        <v>0.50060280000000001</v>
      </c>
      <c r="L39">
        <f>VLOOKUP(A39,[1]Sheet3!$A$2:$AD$3266,30,FALSE)</f>
        <v>86.604284399999997</v>
      </c>
      <c r="M39">
        <f>VLOOKUP(A39,[1]Sheet3!$A$2:$L$3266,11,FALSE)</f>
        <v>1250</v>
      </c>
      <c r="N39" t="str">
        <f>VLOOKUP(A39,[1]Sheet3!$A$2:$L$3266,12,FALSE)</f>
        <v/>
      </c>
      <c r="O39">
        <f>VLOOKUP(A39,[1]Sheet3!$A$2:$T$3266,17,FALSE)</f>
        <v>0.28071940000000001</v>
      </c>
      <c r="P39">
        <f>VLOOKUP(A39,[1]Sheet3!$A$2:$T$3266,18,FALSE)</f>
        <v>814.57029999999997</v>
      </c>
      <c r="Q39">
        <f>VLOOKUP(A39,[1]Sheet3!$A$2:$T$3266,19,FALSE)</f>
        <v>0.64686390000000005</v>
      </c>
      <c r="R39">
        <f>VLOOKUP(A39,[1]Sheet3!$A$2:$T$3266,20,FALSE)</f>
        <v>0.84178319999999995</v>
      </c>
      <c r="S39">
        <f>VLOOKUP(A39,[1]Sheet3!$A$2:$AB$3266,27,FALSE)</f>
        <v>40.943390000000001</v>
      </c>
      <c r="T39">
        <f>VLOOKUP(A39,[1]Sheet3!$A$2:$AB$3266,28,FALSE)</f>
        <v>23.83304</v>
      </c>
      <c r="U39">
        <f>VLOOKUP(A39,[1]Sheet3!$A$2:$AF$3266,31,FALSE)</f>
        <v>11.06545</v>
      </c>
      <c r="V39">
        <f>VLOOKUP(A39,[1]Sheet3!$A$2:$AF$3266,32,FALSE)</f>
        <v>30.58914</v>
      </c>
      <c r="W39" s="2" t="str">
        <f>VLOOKUP(H39,[2]Sheet1!$B$2:$D$3210,2,FALSE)</f>
        <v>Laut Natuna Utara</v>
      </c>
      <c r="X39" s="2" t="str">
        <f>VLOOKUP(H39,[2]Sheet1!$B$2:$D$3210,3,FALSE)</f>
        <v>Sumatera</v>
      </c>
      <c r="Y39" s="2">
        <f>Scores!N39</f>
        <v>37</v>
      </c>
      <c r="Z39" t="s">
        <v>6</v>
      </c>
      <c r="AA39" s="13" t="str">
        <f t="shared" si="2"/>
        <v>2C-Sumatera</v>
      </c>
      <c r="AB39" s="13" t="s">
        <v>896</v>
      </c>
    </row>
    <row r="40" spans="1:28">
      <c r="A40" t="str">
        <f t="shared" si="1"/>
        <v>KACI - BASE3. High Value</v>
      </c>
      <c r="B40" t="str">
        <f t="shared" si="0"/>
        <v>KACI - BASE3. High ValueX1. Discovery under Evaluation</v>
      </c>
      <c r="C40" t="s">
        <v>12</v>
      </c>
      <c r="D40" s="2" t="s">
        <v>13</v>
      </c>
      <c r="E40" t="s">
        <v>11</v>
      </c>
      <c r="F40" s="12" t="s">
        <v>132</v>
      </c>
      <c r="G40" s="12" t="s">
        <v>528</v>
      </c>
      <c r="H40" t="s">
        <v>85</v>
      </c>
      <c r="I40" s="2" t="s">
        <v>824</v>
      </c>
      <c r="J40">
        <f>VLOOKUP(A40,[1]Sheet3!$A$2:$H$3266,8,FALSE)</f>
        <v>235</v>
      </c>
      <c r="K40">
        <f>VLOOKUP(A40,[1]Sheet3!$A$2:$AD$3266,29,FALSE)</f>
        <v>0.50060280000000001</v>
      </c>
      <c r="L40">
        <f>VLOOKUP(A40,[1]Sheet3!$A$2:$AD$3266,30,FALSE)</f>
        <v>117.64165800000001</v>
      </c>
      <c r="M40">
        <f>VLOOKUP(A40,[1]Sheet3!$A$2:$L$3266,11,FALSE)</f>
        <v>1250</v>
      </c>
      <c r="N40" t="str">
        <f>VLOOKUP(A40,[1]Sheet3!$A$2:$L$3266,12,FALSE)</f>
        <v/>
      </c>
      <c r="O40">
        <f>VLOOKUP(A40,[1]Sheet3!$A$2:$T$3266,17,FALSE)</f>
        <v>0.28071940000000001</v>
      </c>
      <c r="P40">
        <f>VLOOKUP(A40,[1]Sheet3!$A$2:$T$3266,18,FALSE)</f>
        <v>814.57029999999997</v>
      </c>
      <c r="Q40">
        <f>VLOOKUP(A40,[1]Sheet3!$A$2:$T$3266,19,FALSE)</f>
        <v>0.64686390000000005</v>
      </c>
      <c r="R40">
        <f>VLOOKUP(A40,[1]Sheet3!$A$2:$T$3266,20,FALSE)</f>
        <v>0.84178319999999995</v>
      </c>
      <c r="S40">
        <f>VLOOKUP(A40,[1]Sheet3!$A$2:$AB$3266,27,FALSE)</f>
        <v>40.943390000000001</v>
      </c>
      <c r="T40">
        <f>VLOOKUP(A40,[1]Sheet3!$A$2:$AB$3266,28,FALSE)</f>
        <v>23.83304</v>
      </c>
      <c r="U40">
        <f>VLOOKUP(A40,[1]Sheet3!$A$2:$AF$3266,31,FALSE)</f>
        <v>11.06545</v>
      </c>
      <c r="V40">
        <f>VLOOKUP(A40,[1]Sheet3!$A$2:$AF$3266,32,FALSE)</f>
        <v>30.58914</v>
      </c>
      <c r="W40" s="2" t="str">
        <f>VLOOKUP(H40,[2]Sheet1!$B$2:$D$3210,2,FALSE)</f>
        <v>Laut Natuna Utara</v>
      </c>
      <c r="X40" s="2" t="str">
        <f>VLOOKUP(H40,[2]Sheet1!$B$2:$D$3210,3,FALSE)</f>
        <v>Sumatera</v>
      </c>
      <c r="Y40" s="2">
        <f>Scores!N40</f>
        <v>37</v>
      </c>
      <c r="Z40" t="s">
        <v>6</v>
      </c>
      <c r="AA40" s="13" t="str">
        <f t="shared" si="2"/>
        <v>2C-Sumatera</v>
      </c>
      <c r="AB40" s="13" t="s">
        <v>896</v>
      </c>
    </row>
    <row r="41" spans="1:28">
      <c r="A41" t="str">
        <f t="shared" si="1"/>
        <v>KAKATUA WEST - BASE1. Low Value</v>
      </c>
      <c r="B41" t="str">
        <f t="shared" si="0"/>
        <v>KAKATUA WEST - BASE1. Low ValueX1. Discovery under Evaluation</v>
      </c>
      <c r="C41" t="s">
        <v>12</v>
      </c>
      <c r="D41" s="2" t="s">
        <v>13</v>
      </c>
      <c r="E41" t="s">
        <v>8</v>
      </c>
      <c r="F41" s="12" t="s">
        <v>133</v>
      </c>
      <c r="G41" s="12" t="s">
        <v>529</v>
      </c>
      <c r="H41" t="s">
        <v>780</v>
      </c>
      <c r="I41" s="2" t="s">
        <v>824</v>
      </c>
      <c r="J41">
        <f>VLOOKUP(A41,[1]Sheet3!$A$2:$H$3266,8,FALSE)</f>
        <v>11</v>
      </c>
      <c r="K41">
        <f>VLOOKUP(A41,[1]Sheet3!$A$2:$AD$3266,29,FALSE)</f>
        <v>0.74162050000000002</v>
      </c>
      <c r="L41">
        <f>VLOOKUP(A41,[1]Sheet3!$A$2:$AD$3266,30,FALSE)</f>
        <v>8.1578254999999995</v>
      </c>
      <c r="O41">
        <f>VLOOKUP(A41,[1]Sheet3!$A$2:$T$3266,17,FALSE)</f>
        <v>0.31988420000000001</v>
      </c>
      <c r="P41">
        <f>VLOOKUP(A41,[1]Sheet3!$A$2:$T$3266,18,FALSE)</f>
        <v>160.48609999999999</v>
      </c>
      <c r="Q41">
        <f>VLOOKUP(A41,[1]Sheet3!$A$2:$T$3266,19,FALSE)</f>
        <v>0.6991754</v>
      </c>
      <c r="R41">
        <f>VLOOKUP(A41,[1]Sheet3!$A$2:$T$3266,20,FALSE)</f>
        <v>0.77465340000000005</v>
      </c>
      <c r="S41">
        <f>VLOOKUP(A41,[1]Sheet3!$A$2:$AB$3266,27,FALSE)</f>
        <v>347.09750000000003</v>
      </c>
      <c r="T41">
        <f>VLOOKUP(A41,[1]Sheet3!$A$2:$AB$3266,28,FALSE)</f>
        <v>28.58821</v>
      </c>
      <c r="U41">
        <f>VLOOKUP(A41,[1]Sheet3!$A$2:$AF$3266,31,FALSE)</f>
        <v>22.01876</v>
      </c>
      <c r="V41">
        <f>VLOOKUP(A41,[1]Sheet3!$A$2:$AF$3266,32,FALSE)</f>
        <v>11.687620000000001</v>
      </c>
      <c r="W41" s="2" t="s">
        <v>834</v>
      </c>
      <c r="X41" s="2" t="s">
        <v>840</v>
      </c>
      <c r="Y41" s="2">
        <f>Scores!N41</f>
        <v>73</v>
      </c>
      <c r="Z41" t="s">
        <v>6</v>
      </c>
      <c r="AA41" s="13" t="str">
        <f t="shared" si="2"/>
        <v>2C-Jawa</v>
      </c>
      <c r="AB41" s="13" t="s">
        <v>896</v>
      </c>
    </row>
    <row r="42" spans="1:28">
      <c r="A42" t="str">
        <f t="shared" si="1"/>
        <v>KAKATUA WEST - BASE2. Middle Value</v>
      </c>
      <c r="B42" t="str">
        <f t="shared" si="0"/>
        <v>KAKATUA WEST - BASE2. Middle ValueX1. Discovery under Evaluation</v>
      </c>
      <c r="C42" t="s">
        <v>12</v>
      </c>
      <c r="D42" s="2" t="s">
        <v>13</v>
      </c>
      <c r="E42" t="s">
        <v>10</v>
      </c>
      <c r="F42" s="12" t="s">
        <v>133</v>
      </c>
      <c r="G42" s="12" t="s">
        <v>529</v>
      </c>
      <c r="H42" t="s">
        <v>780</v>
      </c>
      <c r="I42" s="2" t="s">
        <v>824</v>
      </c>
      <c r="J42">
        <f>VLOOKUP(A42,[1]Sheet3!$A$2:$H$3266,8,FALSE)</f>
        <v>34</v>
      </c>
      <c r="K42">
        <f>VLOOKUP(A42,[1]Sheet3!$A$2:$AD$3266,29,FALSE)</f>
        <v>0.74162050000000002</v>
      </c>
      <c r="L42">
        <f>VLOOKUP(A42,[1]Sheet3!$A$2:$AD$3266,30,FALSE)</f>
        <v>25.215097</v>
      </c>
      <c r="O42">
        <f>VLOOKUP(A42,[1]Sheet3!$A$2:$T$3266,17,FALSE)</f>
        <v>0.31988420000000001</v>
      </c>
      <c r="P42">
        <f>VLOOKUP(A42,[1]Sheet3!$A$2:$T$3266,18,FALSE)</f>
        <v>160.48609999999999</v>
      </c>
      <c r="Q42">
        <f>VLOOKUP(A42,[1]Sheet3!$A$2:$T$3266,19,FALSE)</f>
        <v>0.6991754</v>
      </c>
      <c r="R42">
        <f>VLOOKUP(A42,[1]Sheet3!$A$2:$T$3266,20,FALSE)</f>
        <v>0.77465340000000005</v>
      </c>
      <c r="S42">
        <f>VLOOKUP(A42,[1]Sheet3!$A$2:$AB$3266,27,FALSE)</f>
        <v>347.09750000000003</v>
      </c>
      <c r="T42">
        <f>VLOOKUP(A42,[1]Sheet3!$A$2:$AB$3266,28,FALSE)</f>
        <v>28.58821</v>
      </c>
      <c r="U42">
        <f>VLOOKUP(A42,[1]Sheet3!$A$2:$AF$3266,31,FALSE)</f>
        <v>22.01876</v>
      </c>
      <c r="V42">
        <f>VLOOKUP(A42,[1]Sheet3!$A$2:$AF$3266,32,FALSE)</f>
        <v>11.687620000000001</v>
      </c>
      <c r="W42" s="2" t="s">
        <v>834</v>
      </c>
      <c r="X42" s="2" t="s">
        <v>840</v>
      </c>
      <c r="Y42" s="2">
        <f>Scores!N42</f>
        <v>73</v>
      </c>
      <c r="Z42" t="s">
        <v>6</v>
      </c>
      <c r="AA42" s="13" t="str">
        <f t="shared" si="2"/>
        <v>2C-Jawa</v>
      </c>
      <c r="AB42" s="13" t="s">
        <v>896</v>
      </c>
    </row>
    <row r="43" spans="1:28">
      <c r="A43" t="str">
        <f t="shared" si="1"/>
        <v>KAKATUA WEST - BASE3. High Value</v>
      </c>
      <c r="B43" t="str">
        <f t="shared" si="0"/>
        <v>KAKATUA WEST - BASE3. High ValueX1. Discovery under Evaluation</v>
      </c>
      <c r="C43" t="s">
        <v>12</v>
      </c>
      <c r="D43" s="2" t="s">
        <v>13</v>
      </c>
      <c r="E43" t="s">
        <v>11</v>
      </c>
      <c r="F43" s="12" t="s">
        <v>133</v>
      </c>
      <c r="G43" s="12" t="s">
        <v>529</v>
      </c>
      <c r="H43" t="s">
        <v>780</v>
      </c>
      <c r="I43" s="2" t="s">
        <v>824</v>
      </c>
      <c r="J43">
        <f>VLOOKUP(A43,[1]Sheet3!$A$2:$H$3266,8,FALSE)</f>
        <v>112</v>
      </c>
      <c r="K43">
        <f>VLOOKUP(A43,[1]Sheet3!$A$2:$AD$3266,29,FALSE)</f>
        <v>0.74162050000000002</v>
      </c>
      <c r="L43">
        <f>VLOOKUP(A43,[1]Sheet3!$A$2:$AD$3266,30,FALSE)</f>
        <v>83.061496000000005</v>
      </c>
      <c r="O43">
        <f>VLOOKUP(A43,[1]Sheet3!$A$2:$T$3266,17,FALSE)</f>
        <v>0.31988420000000001</v>
      </c>
      <c r="P43">
        <f>VLOOKUP(A43,[1]Sheet3!$A$2:$T$3266,18,FALSE)</f>
        <v>160.48609999999999</v>
      </c>
      <c r="Q43">
        <f>VLOOKUP(A43,[1]Sheet3!$A$2:$T$3266,19,FALSE)</f>
        <v>0.6991754</v>
      </c>
      <c r="R43">
        <f>VLOOKUP(A43,[1]Sheet3!$A$2:$T$3266,20,FALSE)</f>
        <v>0.77465340000000005</v>
      </c>
      <c r="S43">
        <f>VLOOKUP(A43,[1]Sheet3!$A$2:$AB$3266,27,FALSE)</f>
        <v>347.09750000000003</v>
      </c>
      <c r="T43">
        <f>VLOOKUP(A43,[1]Sheet3!$A$2:$AB$3266,28,FALSE)</f>
        <v>28.58821</v>
      </c>
      <c r="U43">
        <f>VLOOKUP(A43,[1]Sheet3!$A$2:$AF$3266,31,FALSE)</f>
        <v>22.01876</v>
      </c>
      <c r="V43">
        <f>VLOOKUP(A43,[1]Sheet3!$A$2:$AF$3266,32,FALSE)</f>
        <v>11.687620000000001</v>
      </c>
      <c r="W43" s="2" t="s">
        <v>834</v>
      </c>
      <c r="X43" s="2" t="s">
        <v>840</v>
      </c>
      <c r="Y43" s="2">
        <f>Scores!N43</f>
        <v>73</v>
      </c>
      <c r="Z43" t="s">
        <v>6</v>
      </c>
      <c r="AA43" s="13" t="str">
        <f t="shared" si="2"/>
        <v>2C-Jawa</v>
      </c>
      <c r="AB43" s="13" t="s">
        <v>896</v>
      </c>
    </row>
    <row r="44" spans="1:28">
      <c r="A44" t="str">
        <f t="shared" si="1"/>
        <v>KALIBERAU DALAM - BASE1. Low Value</v>
      </c>
      <c r="B44" t="str">
        <f t="shared" si="0"/>
        <v>KALIBERAU DALAM - BASE1. Low ValueE3. Justified for Development</v>
      </c>
      <c r="C44" t="s">
        <v>20</v>
      </c>
      <c r="D44" s="2" t="s">
        <v>13</v>
      </c>
      <c r="E44" t="s">
        <v>8</v>
      </c>
      <c r="F44" s="12" t="s">
        <v>134</v>
      </c>
      <c r="G44" s="12" t="s">
        <v>530</v>
      </c>
      <c r="H44" t="s">
        <v>781</v>
      </c>
      <c r="I44" s="2" t="s">
        <v>823</v>
      </c>
      <c r="J44">
        <f>VLOOKUP(A44,[1]Sheet3!$A$2:$H$3266,8,FALSE)</f>
        <v>396</v>
      </c>
      <c r="K44">
        <f>VLOOKUP(A44,[1]Sheet3!$A$2:$AD$3266,29,FALSE)</f>
        <v>0.71039059999999998</v>
      </c>
      <c r="L44">
        <f>VLOOKUP(A44,[1]Sheet3!$A$2:$AD$3266,30,FALSE)</f>
        <v>281.31467759999998</v>
      </c>
      <c r="M44">
        <f>VLOOKUP(A44,[1]Sheet3!$A$2:$L$3266,11,FALSE)</f>
        <v>7250</v>
      </c>
      <c r="N44" t="str">
        <f>VLOOKUP(A44,[1]Sheet3!$A$2:$L$3266,12,FALSE)</f>
        <v/>
      </c>
      <c r="O44">
        <f>VLOOKUP(A44,[1]Sheet3!$A$2:$T$3266,17,FALSE)</f>
        <v>0.15284790000000001</v>
      </c>
      <c r="P44">
        <f>VLOOKUP(A44,[1]Sheet3!$A$2:$T$3266,18,FALSE)</f>
        <v>20.85388</v>
      </c>
      <c r="Q44">
        <f>VLOOKUP(A44,[1]Sheet3!$A$2:$T$3266,19,FALSE)</f>
        <v>0.48828339999999998</v>
      </c>
      <c r="R44">
        <f>VLOOKUP(A44,[1]Sheet3!$A$2:$T$3266,20,FALSE)</f>
        <v>0.80313579999999996</v>
      </c>
      <c r="S44">
        <f>VLOOKUP(A44,[1]Sheet3!$A$2:$AB$3266,27,FALSE)</f>
        <v>37.07056</v>
      </c>
      <c r="T44">
        <f>VLOOKUP(A44,[1]Sheet3!$A$2:$AB$3266,28,FALSE)</f>
        <v>38.788379999999997</v>
      </c>
      <c r="U44">
        <f>VLOOKUP(A44,[1]Sheet3!$A$2:$AF$3266,31,FALSE)</f>
        <v>51.883890000000001</v>
      </c>
      <c r="V44">
        <f>VLOOKUP(A44,[1]Sheet3!$A$2:$AF$3266,32,FALSE)</f>
        <v>74.635530000000003</v>
      </c>
      <c r="W44" s="2" t="s">
        <v>843</v>
      </c>
      <c r="X44" s="2" t="s">
        <v>829</v>
      </c>
      <c r="Y44" s="2">
        <f>Scores!N44</f>
        <v>95</v>
      </c>
      <c r="Z44" t="s">
        <v>16</v>
      </c>
      <c r="AA44" s="13" t="str">
        <f t="shared" si="2"/>
        <v>2P</v>
      </c>
      <c r="AB44" s="13" t="s">
        <v>896</v>
      </c>
    </row>
    <row r="45" spans="1:28">
      <c r="A45" t="str">
        <f t="shared" si="1"/>
        <v>KALIBERAU DALAM - BASE2. Middle Value</v>
      </c>
      <c r="B45" t="str">
        <f t="shared" si="0"/>
        <v>KALIBERAU DALAM - BASE2. Middle ValueE3. Justified for Development</v>
      </c>
      <c r="C45" t="s">
        <v>20</v>
      </c>
      <c r="D45" s="2" t="s">
        <v>13</v>
      </c>
      <c r="E45" t="s">
        <v>10</v>
      </c>
      <c r="F45" s="12" t="s">
        <v>134</v>
      </c>
      <c r="G45" s="12" t="s">
        <v>530</v>
      </c>
      <c r="H45" t="s">
        <v>781</v>
      </c>
      <c r="I45" s="2" t="s">
        <v>823</v>
      </c>
      <c r="J45">
        <f>VLOOKUP(A45,[1]Sheet3!$A$2:$H$3266,8,FALSE)</f>
        <v>527</v>
      </c>
      <c r="K45">
        <f>VLOOKUP(A45,[1]Sheet3!$A$2:$AD$3266,29,FALSE)</f>
        <v>0.71039059999999998</v>
      </c>
      <c r="L45">
        <f>VLOOKUP(A45,[1]Sheet3!$A$2:$AD$3266,30,FALSE)</f>
        <v>374.37584620000001</v>
      </c>
      <c r="M45">
        <f>VLOOKUP(A45,[1]Sheet3!$A$2:$L$3266,11,FALSE)</f>
        <v>7250</v>
      </c>
      <c r="N45" t="str">
        <f>VLOOKUP(A45,[1]Sheet3!$A$2:$L$3266,12,FALSE)</f>
        <v/>
      </c>
      <c r="O45">
        <f>VLOOKUP(A45,[1]Sheet3!$A$2:$T$3266,17,FALSE)</f>
        <v>0.15284790000000001</v>
      </c>
      <c r="P45">
        <f>VLOOKUP(A45,[1]Sheet3!$A$2:$T$3266,18,FALSE)</f>
        <v>20.85388</v>
      </c>
      <c r="Q45">
        <f>VLOOKUP(A45,[1]Sheet3!$A$2:$T$3266,19,FALSE)</f>
        <v>0.48828339999999998</v>
      </c>
      <c r="R45">
        <f>VLOOKUP(A45,[1]Sheet3!$A$2:$T$3266,20,FALSE)</f>
        <v>0.80313579999999996</v>
      </c>
      <c r="S45">
        <f>VLOOKUP(A45,[1]Sheet3!$A$2:$AB$3266,27,FALSE)</f>
        <v>37.07056</v>
      </c>
      <c r="T45">
        <f>VLOOKUP(A45,[1]Sheet3!$A$2:$AB$3266,28,FALSE)</f>
        <v>38.788379999999997</v>
      </c>
      <c r="U45">
        <f>VLOOKUP(A45,[1]Sheet3!$A$2:$AF$3266,31,FALSE)</f>
        <v>51.883890000000001</v>
      </c>
      <c r="V45">
        <f>VLOOKUP(A45,[1]Sheet3!$A$2:$AF$3266,32,FALSE)</f>
        <v>74.635530000000003</v>
      </c>
      <c r="W45" s="2" t="s">
        <v>843</v>
      </c>
      <c r="X45" s="2" t="s">
        <v>829</v>
      </c>
      <c r="Y45" s="2">
        <f>Scores!N45</f>
        <v>95</v>
      </c>
      <c r="Z45" t="s">
        <v>16</v>
      </c>
      <c r="AA45" s="13" t="str">
        <f t="shared" si="2"/>
        <v>2P</v>
      </c>
      <c r="AB45" s="13" t="s">
        <v>896</v>
      </c>
    </row>
    <row r="46" spans="1:28">
      <c r="A46" t="str">
        <f t="shared" si="1"/>
        <v>KALIBERAU DALAM - BASE3. High Value</v>
      </c>
      <c r="B46" t="str">
        <f t="shared" si="0"/>
        <v>KALIBERAU DALAM - BASE3. High ValueE3. Justified for Development</v>
      </c>
      <c r="C46" t="s">
        <v>20</v>
      </c>
      <c r="D46" s="2" t="s">
        <v>13</v>
      </c>
      <c r="E46" t="s">
        <v>11</v>
      </c>
      <c r="F46" s="12" t="s">
        <v>134</v>
      </c>
      <c r="G46" s="12" t="s">
        <v>530</v>
      </c>
      <c r="H46" t="s">
        <v>781</v>
      </c>
      <c r="I46" s="2" t="s">
        <v>823</v>
      </c>
      <c r="J46">
        <f>VLOOKUP(A46,[1]Sheet3!$A$2:$H$3266,8,FALSE)</f>
        <v>737</v>
      </c>
      <c r="K46">
        <f>VLOOKUP(A46,[1]Sheet3!$A$2:$AD$3266,29,FALSE)</f>
        <v>0.71039059999999998</v>
      </c>
      <c r="L46">
        <f>VLOOKUP(A46,[1]Sheet3!$A$2:$AD$3266,30,FALSE)</f>
        <v>523.55787220000002</v>
      </c>
      <c r="M46">
        <f>VLOOKUP(A46,[1]Sheet3!$A$2:$L$3266,11,FALSE)</f>
        <v>7250</v>
      </c>
      <c r="N46" t="str">
        <f>VLOOKUP(A46,[1]Sheet3!$A$2:$L$3266,12,FALSE)</f>
        <v/>
      </c>
      <c r="O46">
        <f>VLOOKUP(A46,[1]Sheet3!$A$2:$T$3266,17,FALSE)</f>
        <v>0.15284790000000001</v>
      </c>
      <c r="P46">
        <f>VLOOKUP(A46,[1]Sheet3!$A$2:$T$3266,18,FALSE)</f>
        <v>20.85388</v>
      </c>
      <c r="Q46">
        <f>VLOOKUP(A46,[1]Sheet3!$A$2:$T$3266,19,FALSE)</f>
        <v>0.48828339999999998</v>
      </c>
      <c r="R46">
        <f>VLOOKUP(A46,[1]Sheet3!$A$2:$T$3266,20,FALSE)</f>
        <v>0.80313579999999996</v>
      </c>
      <c r="S46">
        <f>VLOOKUP(A46,[1]Sheet3!$A$2:$AB$3266,27,FALSE)</f>
        <v>37.07056</v>
      </c>
      <c r="T46">
        <f>VLOOKUP(A46,[1]Sheet3!$A$2:$AB$3266,28,FALSE)</f>
        <v>38.788379999999997</v>
      </c>
      <c r="U46">
        <f>VLOOKUP(A46,[1]Sheet3!$A$2:$AF$3266,31,FALSE)</f>
        <v>51.883890000000001</v>
      </c>
      <c r="V46">
        <f>VLOOKUP(A46,[1]Sheet3!$A$2:$AF$3266,32,FALSE)</f>
        <v>74.635530000000003</v>
      </c>
      <c r="W46" s="2" t="s">
        <v>843</v>
      </c>
      <c r="X46" s="2" t="s">
        <v>829</v>
      </c>
      <c r="Y46" s="2">
        <f>Scores!N46</f>
        <v>95</v>
      </c>
      <c r="Z46" t="s">
        <v>16</v>
      </c>
      <c r="AA46" s="13" t="str">
        <f t="shared" si="2"/>
        <v>2P</v>
      </c>
      <c r="AB46" s="13" t="s">
        <v>896</v>
      </c>
    </row>
    <row r="47" spans="1:28">
      <c r="A47" t="str">
        <f t="shared" si="1"/>
        <v>SE KENANGA1. Low Value</v>
      </c>
      <c r="B47" t="str">
        <f t="shared" si="0"/>
        <v>SE KENANGA1. Low ValueX2. Development Undetermined</v>
      </c>
      <c r="C47" t="s">
        <v>21</v>
      </c>
      <c r="D47" s="2" t="s">
        <v>13</v>
      </c>
      <c r="E47" t="s">
        <v>8</v>
      </c>
      <c r="F47" s="12" t="s">
        <v>135</v>
      </c>
      <c r="G47" s="12" t="s">
        <v>531</v>
      </c>
      <c r="H47" t="s">
        <v>782</v>
      </c>
      <c r="I47" s="2" t="s">
        <v>823</v>
      </c>
      <c r="J47">
        <f>VLOOKUP(A47,[1]Sheet3!$A$2:$H$3266,8,FALSE)</f>
        <v>204</v>
      </c>
      <c r="K47">
        <f>VLOOKUP(A47,[1]Sheet3!$A$2:$AD$3266,29,FALSE)</f>
        <v>0.67028030000000005</v>
      </c>
      <c r="L47">
        <f>VLOOKUP(A47,[1]Sheet3!$A$2:$AD$3266,30,FALSE)</f>
        <v>136.73718120000001</v>
      </c>
      <c r="M47">
        <f>VLOOKUP(A47,[1]Sheet3!$A$2:$L$3266,11,FALSE)</f>
        <v>5500</v>
      </c>
      <c r="N47" t="str">
        <f>VLOOKUP(A47,[1]Sheet3!$A$2:$L$3266,12,FALSE)</f>
        <v/>
      </c>
      <c r="O47">
        <f>VLOOKUP(A47,[1]Sheet3!$A$2:$T$3266,17,FALSE)</f>
        <v>0.2191516</v>
      </c>
      <c r="P47">
        <f>VLOOKUP(A47,[1]Sheet3!$A$2:$T$3266,18,FALSE)</f>
        <v>184.57929999999999</v>
      </c>
      <c r="Q47">
        <f>VLOOKUP(A47,[1]Sheet3!$A$2:$T$3266,19,FALSE)</f>
        <v>0.51350430000000002</v>
      </c>
      <c r="R47">
        <f>VLOOKUP(A47,[1]Sheet3!$A$2:$T$3266,20,FALSE)</f>
        <v>0.73928450000000001</v>
      </c>
      <c r="S47">
        <f>VLOOKUP(A47,[1]Sheet3!$A$2:$AB$3266,27,FALSE)</f>
        <v>17.892440000000001</v>
      </c>
      <c r="T47">
        <f>VLOOKUP(A47,[1]Sheet3!$A$2:$AB$3266,28,FALSE)</f>
        <v>1.805221</v>
      </c>
      <c r="U47">
        <f>VLOOKUP(A47,[1]Sheet3!$A$2:$AF$3266,31,FALSE)</f>
        <v>53.276049999999998</v>
      </c>
      <c r="V47">
        <f>VLOOKUP(A47,[1]Sheet3!$A$2:$AF$3266,32,FALSE)</f>
        <v>13.09721</v>
      </c>
      <c r="W47" s="2" t="s">
        <v>844</v>
      </c>
      <c r="X47" s="2" t="s">
        <v>829</v>
      </c>
      <c r="Y47" s="2">
        <f>Scores!N47</f>
        <v>86</v>
      </c>
      <c r="Z47" t="s">
        <v>6</v>
      </c>
      <c r="AA47" s="13" t="str">
        <f t="shared" si="2"/>
        <v>2C-Sumatera</v>
      </c>
      <c r="AB47" s="13" t="s">
        <v>896</v>
      </c>
    </row>
    <row r="48" spans="1:28">
      <c r="A48" t="str">
        <f t="shared" si="1"/>
        <v>SE KENANGA2. Middle Value</v>
      </c>
      <c r="B48" t="str">
        <f t="shared" si="0"/>
        <v>SE KENANGA2. Middle ValueX2. Development Undetermined</v>
      </c>
      <c r="C48" t="s">
        <v>21</v>
      </c>
      <c r="D48" s="2" t="s">
        <v>13</v>
      </c>
      <c r="E48" t="s">
        <v>10</v>
      </c>
      <c r="F48" s="12" t="s">
        <v>135</v>
      </c>
      <c r="G48" s="12" t="s">
        <v>531</v>
      </c>
      <c r="H48" t="s">
        <v>782</v>
      </c>
      <c r="I48" s="2" t="s">
        <v>823</v>
      </c>
      <c r="J48">
        <f>VLOOKUP(A48,[1]Sheet3!$A$2:$H$3266,8,FALSE)</f>
        <v>272</v>
      </c>
      <c r="K48">
        <f>VLOOKUP(A48,[1]Sheet3!$A$2:$AD$3266,29,FALSE)</f>
        <v>0.67028030000000005</v>
      </c>
      <c r="L48">
        <f>VLOOKUP(A48,[1]Sheet3!$A$2:$AD$3266,30,FALSE)</f>
        <v>182.31624160000001</v>
      </c>
      <c r="M48">
        <f>VLOOKUP(A48,[1]Sheet3!$A$2:$L$3266,11,FALSE)</f>
        <v>5500</v>
      </c>
      <c r="N48" t="str">
        <f>VLOOKUP(A48,[1]Sheet3!$A$2:$L$3266,12,FALSE)</f>
        <v/>
      </c>
      <c r="O48">
        <f>VLOOKUP(A48,[1]Sheet3!$A$2:$T$3266,17,FALSE)</f>
        <v>0.2191516</v>
      </c>
      <c r="P48">
        <f>VLOOKUP(A48,[1]Sheet3!$A$2:$T$3266,18,FALSE)</f>
        <v>184.57929999999999</v>
      </c>
      <c r="Q48">
        <f>VLOOKUP(A48,[1]Sheet3!$A$2:$T$3266,19,FALSE)</f>
        <v>0.51350430000000002</v>
      </c>
      <c r="R48">
        <f>VLOOKUP(A48,[1]Sheet3!$A$2:$T$3266,20,FALSE)</f>
        <v>0.73928450000000001</v>
      </c>
      <c r="S48">
        <f>VLOOKUP(A48,[1]Sheet3!$A$2:$AB$3266,27,FALSE)</f>
        <v>17.892440000000001</v>
      </c>
      <c r="T48">
        <f>VLOOKUP(A48,[1]Sheet3!$A$2:$AB$3266,28,FALSE)</f>
        <v>1.805221</v>
      </c>
      <c r="U48">
        <f>VLOOKUP(A48,[1]Sheet3!$A$2:$AF$3266,31,FALSE)</f>
        <v>53.276049999999998</v>
      </c>
      <c r="V48">
        <f>VLOOKUP(A48,[1]Sheet3!$A$2:$AF$3266,32,FALSE)</f>
        <v>13.09721</v>
      </c>
      <c r="W48" s="2" t="s">
        <v>844</v>
      </c>
      <c r="X48" s="2" t="s">
        <v>829</v>
      </c>
      <c r="Y48" s="2">
        <f>Scores!N48</f>
        <v>86</v>
      </c>
      <c r="Z48" t="s">
        <v>6</v>
      </c>
      <c r="AA48" s="13" t="str">
        <f t="shared" si="2"/>
        <v>2C-Sumatera</v>
      </c>
      <c r="AB48" s="13" t="s">
        <v>896</v>
      </c>
    </row>
    <row r="49" spans="1:28">
      <c r="A49" t="str">
        <f t="shared" si="1"/>
        <v>SE KENANGA3. High Value</v>
      </c>
      <c r="B49" t="str">
        <f t="shared" si="0"/>
        <v>SE KENANGA3. High ValueX2. Development Undetermined</v>
      </c>
      <c r="C49" t="s">
        <v>21</v>
      </c>
      <c r="D49" s="2" t="s">
        <v>13</v>
      </c>
      <c r="E49" t="s">
        <v>11</v>
      </c>
      <c r="F49" s="12" t="s">
        <v>135</v>
      </c>
      <c r="G49" s="12" t="s">
        <v>531</v>
      </c>
      <c r="H49" t="s">
        <v>782</v>
      </c>
      <c r="I49" s="2" t="s">
        <v>823</v>
      </c>
      <c r="J49">
        <f>VLOOKUP(A49,[1]Sheet3!$A$2:$H$3266,8,FALSE)</f>
        <v>302</v>
      </c>
      <c r="K49">
        <f>VLOOKUP(A49,[1]Sheet3!$A$2:$AD$3266,29,FALSE)</f>
        <v>0.67028030000000005</v>
      </c>
      <c r="L49">
        <f>VLOOKUP(A49,[1]Sheet3!$A$2:$AD$3266,30,FALSE)</f>
        <v>202.42465060000001</v>
      </c>
      <c r="M49">
        <f>VLOOKUP(A49,[1]Sheet3!$A$2:$L$3266,11,FALSE)</f>
        <v>5500</v>
      </c>
      <c r="N49" t="str">
        <f>VLOOKUP(A49,[1]Sheet3!$A$2:$L$3266,12,FALSE)</f>
        <v/>
      </c>
      <c r="O49">
        <f>VLOOKUP(A49,[1]Sheet3!$A$2:$T$3266,17,FALSE)</f>
        <v>0.2191516</v>
      </c>
      <c r="P49">
        <f>VLOOKUP(A49,[1]Sheet3!$A$2:$T$3266,18,FALSE)</f>
        <v>184.57929999999999</v>
      </c>
      <c r="Q49">
        <f>VLOOKUP(A49,[1]Sheet3!$A$2:$T$3266,19,FALSE)</f>
        <v>0.51350430000000002</v>
      </c>
      <c r="R49">
        <f>VLOOKUP(A49,[1]Sheet3!$A$2:$T$3266,20,FALSE)</f>
        <v>0.73928450000000001</v>
      </c>
      <c r="S49">
        <f>VLOOKUP(A49,[1]Sheet3!$A$2:$AB$3266,27,FALSE)</f>
        <v>17.892440000000001</v>
      </c>
      <c r="T49">
        <f>VLOOKUP(A49,[1]Sheet3!$A$2:$AB$3266,28,FALSE)</f>
        <v>1.805221</v>
      </c>
      <c r="U49">
        <f>VLOOKUP(A49,[1]Sheet3!$A$2:$AF$3266,31,FALSE)</f>
        <v>53.276049999999998</v>
      </c>
      <c r="V49">
        <f>VLOOKUP(A49,[1]Sheet3!$A$2:$AF$3266,32,FALSE)</f>
        <v>13.09721</v>
      </c>
      <c r="W49" s="2" t="s">
        <v>844</v>
      </c>
      <c r="X49" s="2" t="s">
        <v>829</v>
      </c>
      <c r="Y49" s="2">
        <f>Scores!N49</f>
        <v>86</v>
      </c>
      <c r="Z49" t="s">
        <v>6</v>
      </c>
      <c r="AA49" s="13" t="str">
        <f t="shared" si="2"/>
        <v>2C-Sumatera</v>
      </c>
      <c r="AB49" s="13" t="s">
        <v>896</v>
      </c>
    </row>
    <row r="50" spans="1:28">
      <c r="A50" t="str">
        <f t="shared" si="1"/>
        <v>KIDO SHALLOW - BASE1. Low Value</v>
      </c>
      <c r="B50" t="str">
        <f t="shared" si="0"/>
        <v>KIDO SHALLOW - BASE1. Low ValueX2. Development Undetermined</v>
      </c>
      <c r="C50" t="s">
        <v>21</v>
      </c>
      <c r="D50" s="2" t="s">
        <v>13</v>
      </c>
      <c r="E50" t="s">
        <v>8</v>
      </c>
      <c r="F50" s="12" t="s">
        <v>136</v>
      </c>
      <c r="G50" s="12" t="s">
        <v>532</v>
      </c>
      <c r="H50" t="s">
        <v>783</v>
      </c>
      <c r="I50" s="2" t="s">
        <v>823</v>
      </c>
      <c r="J50">
        <f>VLOOKUP(A50,[1]Sheet3!$A$2:$H$3266,8,FALSE)</f>
        <v>210.23</v>
      </c>
      <c r="K50">
        <f>VLOOKUP(A50,[1]Sheet3!$A$2:$AD$3266,29,FALSE)</f>
        <v>0.2378691</v>
      </c>
      <c r="L50">
        <f>VLOOKUP(A50,[1]Sheet3!$A$2:$AD$3266,30,FALSE)</f>
        <v>50.007220892999996</v>
      </c>
      <c r="O50">
        <f>VLOOKUP(A50,[1]Sheet3!$A$2:$T$3266,17,FALSE)</f>
        <v>0.24545210000000001</v>
      </c>
      <c r="P50">
        <f>VLOOKUP(A50,[1]Sheet3!$A$2:$T$3266,18,FALSE)</f>
        <v>861.96479999999997</v>
      </c>
      <c r="Q50">
        <f>VLOOKUP(A50,[1]Sheet3!$A$2:$T$3266,19,FALSE)</f>
        <v>0.76728090000000004</v>
      </c>
      <c r="R50">
        <f>VLOOKUP(A50,[1]Sheet3!$A$2:$T$3266,20,FALSE)</f>
        <v>0.65166800000000003</v>
      </c>
      <c r="S50">
        <f>VLOOKUP(A50,[1]Sheet3!$A$2:$AB$3266,27,FALSE)</f>
        <v>102.2376</v>
      </c>
      <c r="T50">
        <f>VLOOKUP(A50,[1]Sheet3!$A$2:$AB$3266,28,FALSE)</f>
        <v>57.465299999999999</v>
      </c>
      <c r="U50">
        <f>VLOOKUP(A50,[1]Sheet3!$A$2:$AF$3266,31,FALSE)</f>
        <v>7.2727789999999999</v>
      </c>
      <c r="V50">
        <f>VLOOKUP(A50,[1]Sheet3!$A$2:$AF$3266,32,FALSE)</f>
        <v>171.64340000000001</v>
      </c>
      <c r="W50" s="2" t="s">
        <v>831</v>
      </c>
      <c r="X50" s="2" t="s">
        <v>833</v>
      </c>
      <c r="Y50" s="2">
        <f>Scores!N50</f>
        <v>62</v>
      </c>
      <c r="Z50" t="s">
        <v>6</v>
      </c>
      <c r="AA50" s="13" t="str">
        <f t="shared" si="2"/>
        <v>2C-Timur</v>
      </c>
      <c r="AB50" s="13" t="s">
        <v>896</v>
      </c>
    </row>
    <row r="51" spans="1:28">
      <c r="A51" t="str">
        <f t="shared" si="1"/>
        <v>KIDO SHALLOW - BASE2. Middle Value</v>
      </c>
      <c r="B51" t="str">
        <f t="shared" si="0"/>
        <v>KIDO SHALLOW - BASE2. Middle ValueX2. Development Undetermined</v>
      </c>
      <c r="C51" t="s">
        <v>21</v>
      </c>
      <c r="D51" s="2" t="s">
        <v>13</v>
      </c>
      <c r="E51" t="s">
        <v>10</v>
      </c>
      <c r="F51" s="12" t="s">
        <v>136</v>
      </c>
      <c r="G51" s="12" t="s">
        <v>532</v>
      </c>
      <c r="H51" t="s">
        <v>783</v>
      </c>
      <c r="I51" s="2" t="s">
        <v>823</v>
      </c>
      <c r="J51">
        <f>VLOOKUP(A51,[1]Sheet3!$A$2:$H$3266,8,FALSE)</f>
        <v>675.04200000000003</v>
      </c>
      <c r="K51">
        <f>VLOOKUP(A51,[1]Sheet3!$A$2:$AD$3266,29,FALSE)</f>
        <v>0.2378691</v>
      </c>
      <c r="L51">
        <f>VLOOKUP(A51,[1]Sheet3!$A$2:$AD$3266,30,FALSE)</f>
        <v>160.5716330022</v>
      </c>
      <c r="O51">
        <f>VLOOKUP(A51,[1]Sheet3!$A$2:$T$3266,17,FALSE)</f>
        <v>0.24545210000000001</v>
      </c>
      <c r="P51">
        <f>VLOOKUP(A51,[1]Sheet3!$A$2:$T$3266,18,FALSE)</f>
        <v>861.96479999999997</v>
      </c>
      <c r="Q51">
        <f>VLOOKUP(A51,[1]Sheet3!$A$2:$T$3266,19,FALSE)</f>
        <v>0.76728090000000004</v>
      </c>
      <c r="R51">
        <f>VLOOKUP(A51,[1]Sheet3!$A$2:$T$3266,20,FALSE)</f>
        <v>0.65166800000000003</v>
      </c>
      <c r="S51">
        <f>VLOOKUP(A51,[1]Sheet3!$A$2:$AB$3266,27,FALSE)</f>
        <v>102.2376</v>
      </c>
      <c r="T51">
        <f>VLOOKUP(A51,[1]Sheet3!$A$2:$AB$3266,28,FALSE)</f>
        <v>57.465299999999999</v>
      </c>
      <c r="U51">
        <f>VLOOKUP(A51,[1]Sheet3!$A$2:$AF$3266,31,FALSE)</f>
        <v>7.2727789999999999</v>
      </c>
      <c r="V51">
        <f>VLOOKUP(A51,[1]Sheet3!$A$2:$AF$3266,32,FALSE)</f>
        <v>171.64340000000001</v>
      </c>
      <c r="W51" s="2" t="s">
        <v>831</v>
      </c>
      <c r="X51" s="2" t="s">
        <v>833</v>
      </c>
      <c r="Y51" s="2">
        <f>Scores!N51</f>
        <v>62</v>
      </c>
      <c r="Z51" t="s">
        <v>6</v>
      </c>
      <c r="AA51" s="13" t="str">
        <f t="shared" si="2"/>
        <v>2C-Timur</v>
      </c>
      <c r="AB51" s="13" t="s">
        <v>896</v>
      </c>
    </row>
    <row r="52" spans="1:28">
      <c r="A52" t="str">
        <f t="shared" si="1"/>
        <v>KIDO SHALLOW - BASE3. High Value</v>
      </c>
      <c r="B52" t="str">
        <f t="shared" si="0"/>
        <v>KIDO SHALLOW - BASE3. High ValueX2. Development Undetermined</v>
      </c>
      <c r="C52" t="s">
        <v>21</v>
      </c>
      <c r="D52" s="2" t="s">
        <v>13</v>
      </c>
      <c r="E52" t="s">
        <v>11</v>
      </c>
      <c r="F52" s="12" t="s">
        <v>136</v>
      </c>
      <c r="G52" s="12" t="s">
        <v>532</v>
      </c>
      <c r="H52" t="s">
        <v>783</v>
      </c>
      <c r="I52" s="2" t="s">
        <v>823</v>
      </c>
      <c r="J52">
        <f>VLOOKUP(A52,[1]Sheet3!$A$2:$H$3266,8,FALSE)</f>
        <v>2249.8470000000002</v>
      </c>
      <c r="K52">
        <f>VLOOKUP(A52,[1]Sheet3!$A$2:$AD$3266,29,FALSE)</f>
        <v>0.2378691</v>
      </c>
      <c r="L52">
        <f>VLOOKUP(A52,[1]Sheet3!$A$2:$AD$3266,30,FALSE)</f>
        <v>535.16908102770003</v>
      </c>
      <c r="O52">
        <f>VLOOKUP(A52,[1]Sheet3!$A$2:$T$3266,17,FALSE)</f>
        <v>0.24545210000000001</v>
      </c>
      <c r="P52">
        <f>VLOOKUP(A52,[1]Sheet3!$A$2:$T$3266,18,FALSE)</f>
        <v>861.96479999999997</v>
      </c>
      <c r="Q52">
        <f>VLOOKUP(A52,[1]Sheet3!$A$2:$T$3266,19,FALSE)</f>
        <v>0.76728090000000004</v>
      </c>
      <c r="R52">
        <f>VLOOKUP(A52,[1]Sheet3!$A$2:$T$3266,20,FALSE)</f>
        <v>0.65166800000000003</v>
      </c>
      <c r="S52">
        <f>VLOOKUP(A52,[1]Sheet3!$A$2:$AB$3266,27,FALSE)</f>
        <v>102.2376</v>
      </c>
      <c r="T52">
        <f>VLOOKUP(A52,[1]Sheet3!$A$2:$AB$3266,28,FALSE)</f>
        <v>57.465299999999999</v>
      </c>
      <c r="U52">
        <f>VLOOKUP(A52,[1]Sheet3!$A$2:$AF$3266,31,FALSE)</f>
        <v>7.2727789999999999</v>
      </c>
      <c r="V52">
        <f>VLOOKUP(A52,[1]Sheet3!$A$2:$AF$3266,32,FALSE)</f>
        <v>171.64340000000001</v>
      </c>
      <c r="W52" s="2" t="s">
        <v>831</v>
      </c>
      <c r="X52" s="2" t="s">
        <v>833</v>
      </c>
      <c r="Y52" s="2">
        <f>Scores!N52</f>
        <v>62</v>
      </c>
      <c r="Z52" t="s">
        <v>6</v>
      </c>
      <c r="AA52" s="13" t="str">
        <f t="shared" si="2"/>
        <v>2C-Timur</v>
      </c>
      <c r="AB52" s="13" t="s">
        <v>896</v>
      </c>
    </row>
    <row r="53" spans="1:28">
      <c r="A53" t="str">
        <f t="shared" si="1"/>
        <v>KLX - OPL1. Low Value</v>
      </c>
      <c r="B53" t="str">
        <f t="shared" si="0"/>
        <v>KLX - OPL1. Low ValueE6. Further Development</v>
      </c>
      <c r="C53" t="s">
        <v>5</v>
      </c>
      <c r="D53" s="2" t="s">
        <v>13</v>
      </c>
      <c r="E53" t="s">
        <v>8</v>
      </c>
      <c r="F53" s="12" t="s">
        <v>137</v>
      </c>
      <c r="G53" s="12" t="s">
        <v>533</v>
      </c>
      <c r="H53" t="s">
        <v>80</v>
      </c>
      <c r="I53" s="2" t="s">
        <v>824</v>
      </c>
      <c r="J53">
        <f>VLOOKUP(A53,[1]Sheet3!$A$2:$H$3266,8,FALSE)</f>
        <v>350</v>
      </c>
      <c r="K53">
        <f>VLOOKUP(A53,[1]Sheet3!$A$2:$AD$3266,29,FALSE)</f>
        <v>0.79939170000000004</v>
      </c>
      <c r="L53">
        <f>VLOOKUP(A53,[1]Sheet3!$A$2:$AD$3266,30,FALSE)</f>
        <v>279.78709500000002</v>
      </c>
      <c r="O53">
        <f>VLOOKUP(A53,[1]Sheet3!$A$2:$T$3266,17,FALSE)</f>
        <v>0.2626095</v>
      </c>
      <c r="P53">
        <f>VLOOKUP(A53,[1]Sheet3!$A$2:$T$3266,18,FALSE)</f>
        <v>332.6764</v>
      </c>
      <c r="Q53">
        <f>VLOOKUP(A53,[1]Sheet3!$A$2:$T$3266,19,FALSE)</f>
        <v>0.59208550000000004</v>
      </c>
      <c r="R53">
        <f>VLOOKUP(A53,[1]Sheet3!$A$2:$T$3266,20,FALSE)</f>
        <v>0.83829710000000002</v>
      </c>
      <c r="S53">
        <f>VLOOKUP(A53,[1]Sheet3!$A$2:$AB$3266,27,FALSE)</f>
        <v>36.596769999999999</v>
      </c>
      <c r="T53">
        <f>VLOOKUP(A53,[1]Sheet3!$A$2:$AB$3266,28,FALSE)</f>
        <v>107.60080000000001</v>
      </c>
      <c r="U53">
        <f>VLOOKUP(A53,[1]Sheet3!$A$2:$AF$3266,31,FALSE)</f>
        <v>53.458440000000003</v>
      </c>
      <c r="V53">
        <f>VLOOKUP(A53,[1]Sheet3!$A$2:$AF$3266,32,FALSE)</f>
        <v>742.17399999999998</v>
      </c>
      <c r="W53" s="2" t="str">
        <f>VLOOKUP(H53,[2]Sheet1!$B$2:$D$3210,2,FALSE)</f>
        <v>Jawa Barat</v>
      </c>
      <c r="X53" s="2" t="str">
        <f>VLOOKUP(H53,[2]Sheet1!$B$2:$D$3210,3,FALSE)</f>
        <v>Jawa</v>
      </c>
      <c r="Y53" s="2">
        <f>Scores!N53</f>
        <v>62</v>
      </c>
      <c r="Z53" t="s">
        <v>6</v>
      </c>
      <c r="AA53" s="13" t="str">
        <f t="shared" si="2"/>
        <v>2C-Jawa</v>
      </c>
      <c r="AB53" s="13" t="s">
        <v>896</v>
      </c>
    </row>
    <row r="54" spans="1:28">
      <c r="A54" t="str">
        <f t="shared" si="1"/>
        <v>KLX - OPL2. Middle Value</v>
      </c>
      <c r="B54" t="str">
        <f t="shared" si="0"/>
        <v>KLX - OPL2. Middle ValueE6. Further Development</v>
      </c>
      <c r="C54" t="s">
        <v>5</v>
      </c>
      <c r="D54" s="2" t="s">
        <v>13</v>
      </c>
      <c r="E54" t="s">
        <v>10</v>
      </c>
      <c r="F54" s="12" t="s">
        <v>137</v>
      </c>
      <c r="G54" s="12" t="s">
        <v>533</v>
      </c>
      <c r="H54" t="s">
        <v>80</v>
      </c>
      <c r="I54" s="2" t="s">
        <v>824</v>
      </c>
      <c r="J54">
        <f>VLOOKUP(A54,[1]Sheet3!$A$2:$H$3266,8,FALSE)</f>
        <v>360</v>
      </c>
      <c r="K54">
        <f>VLOOKUP(A54,[1]Sheet3!$A$2:$AD$3266,29,FALSE)</f>
        <v>0.79939170000000004</v>
      </c>
      <c r="L54">
        <f>VLOOKUP(A54,[1]Sheet3!$A$2:$AD$3266,30,FALSE)</f>
        <v>287.78101200000003</v>
      </c>
      <c r="O54">
        <f>VLOOKUP(A54,[1]Sheet3!$A$2:$T$3266,17,FALSE)</f>
        <v>0.2626095</v>
      </c>
      <c r="P54">
        <f>VLOOKUP(A54,[1]Sheet3!$A$2:$T$3266,18,FALSE)</f>
        <v>332.6764</v>
      </c>
      <c r="Q54">
        <f>VLOOKUP(A54,[1]Sheet3!$A$2:$T$3266,19,FALSE)</f>
        <v>0.59208550000000004</v>
      </c>
      <c r="R54">
        <f>VLOOKUP(A54,[1]Sheet3!$A$2:$T$3266,20,FALSE)</f>
        <v>0.83829710000000002</v>
      </c>
      <c r="S54">
        <f>VLOOKUP(A54,[1]Sheet3!$A$2:$AB$3266,27,FALSE)</f>
        <v>36.596769999999999</v>
      </c>
      <c r="T54">
        <f>VLOOKUP(A54,[1]Sheet3!$A$2:$AB$3266,28,FALSE)</f>
        <v>107.60080000000001</v>
      </c>
      <c r="U54">
        <f>VLOOKUP(A54,[1]Sheet3!$A$2:$AF$3266,31,FALSE)</f>
        <v>53.458440000000003</v>
      </c>
      <c r="V54">
        <f>VLOOKUP(A54,[1]Sheet3!$A$2:$AF$3266,32,FALSE)</f>
        <v>742.17399999999998</v>
      </c>
      <c r="W54" s="2" t="str">
        <f>VLOOKUP(H54,[2]Sheet1!$B$2:$D$3210,2,FALSE)</f>
        <v>Jawa Barat</v>
      </c>
      <c r="X54" s="2" t="str">
        <f>VLOOKUP(H54,[2]Sheet1!$B$2:$D$3210,3,FALSE)</f>
        <v>Jawa</v>
      </c>
      <c r="Y54" s="2">
        <f>Scores!N54</f>
        <v>62</v>
      </c>
      <c r="Z54" t="s">
        <v>6</v>
      </c>
      <c r="AA54" s="13" t="str">
        <f t="shared" si="2"/>
        <v>2C-Jawa</v>
      </c>
      <c r="AB54" s="13" t="s">
        <v>896</v>
      </c>
    </row>
    <row r="55" spans="1:28">
      <c r="A55" t="str">
        <f t="shared" si="1"/>
        <v>KLX - OPL3. High Value</v>
      </c>
      <c r="B55" t="str">
        <f t="shared" si="0"/>
        <v>KLX - OPL3. High ValueE6. Further Development</v>
      </c>
      <c r="C55" t="s">
        <v>5</v>
      </c>
      <c r="D55" s="2" t="s">
        <v>13</v>
      </c>
      <c r="E55" t="s">
        <v>11</v>
      </c>
      <c r="F55" s="12" t="s">
        <v>137</v>
      </c>
      <c r="G55" s="12" t="s">
        <v>533</v>
      </c>
      <c r="H55" t="s">
        <v>80</v>
      </c>
      <c r="I55" s="2" t="s">
        <v>824</v>
      </c>
      <c r="J55">
        <f>VLOOKUP(A55,[1]Sheet3!$A$2:$H$3266,8,FALSE)</f>
        <v>370</v>
      </c>
      <c r="K55">
        <f>VLOOKUP(A55,[1]Sheet3!$A$2:$AD$3266,29,FALSE)</f>
        <v>0.79939170000000004</v>
      </c>
      <c r="L55">
        <f>VLOOKUP(A55,[1]Sheet3!$A$2:$AD$3266,30,FALSE)</f>
        <v>295.77492899999999</v>
      </c>
      <c r="O55">
        <f>VLOOKUP(A55,[1]Sheet3!$A$2:$T$3266,17,FALSE)</f>
        <v>0.2626095</v>
      </c>
      <c r="P55">
        <f>VLOOKUP(A55,[1]Sheet3!$A$2:$T$3266,18,FALSE)</f>
        <v>332.6764</v>
      </c>
      <c r="Q55">
        <f>VLOOKUP(A55,[1]Sheet3!$A$2:$T$3266,19,FALSE)</f>
        <v>0.59208550000000004</v>
      </c>
      <c r="R55">
        <f>VLOOKUP(A55,[1]Sheet3!$A$2:$T$3266,20,FALSE)</f>
        <v>0.83829710000000002</v>
      </c>
      <c r="S55">
        <f>VLOOKUP(A55,[1]Sheet3!$A$2:$AB$3266,27,FALSE)</f>
        <v>36.596769999999999</v>
      </c>
      <c r="T55">
        <f>VLOOKUP(A55,[1]Sheet3!$A$2:$AB$3266,28,FALSE)</f>
        <v>107.60080000000001</v>
      </c>
      <c r="U55">
        <f>VLOOKUP(A55,[1]Sheet3!$A$2:$AF$3266,31,FALSE)</f>
        <v>53.458440000000003</v>
      </c>
      <c r="V55">
        <f>VLOOKUP(A55,[1]Sheet3!$A$2:$AF$3266,32,FALSE)</f>
        <v>742.17399999999998</v>
      </c>
      <c r="W55" s="2" t="str">
        <f>VLOOKUP(H55,[2]Sheet1!$B$2:$D$3210,2,FALSE)</f>
        <v>Jawa Barat</v>
      </c>
      <c r="X55" s="2" t="str">
        <f>VLOOKUP(H55,[2]Sheet1!$B$2:$D$3210,3,FALSE)</f>
        <v>Jawa</v>
      </c>
      <c r="Y55" s="2">
        <f>Scores!N55</f>
        <v>62</v>
      </c>
      <c r="Z55" t="s">
        <v>6</v>
      </c>
      <c r="AA55" s="13" t="str">
        <f t="shared" si="2"/>
        <v>2C-Jawa</v>
      </c>
      <c r="AB55" s="13" t="s">
        <v>896</v>
      </c>
    </row>
    <row r="56" spans="1:28">
      <c r="A56" t="str">
        <f t="shared" si="1"/>
        <v>KLY - OPL1. Low Value</v>
      </c>
      <c r="B56" t="str">
        <f t="shared" si="0"/>
        <v>KLY - OPL1. Low ValueE6. Further Development</v>
      </c>
      <c r="C56" t="s">
        <v>5</v>
      </c>
      <c r="D56" s="2" t="s">
        <v>13</v>
      </c>
      <c r="E56" t="s">
        <v>8</v>
      </c>
      <c r="F56" s="12" t="s">
        <v>138</v>
      </c>
      <c r="G56" s="12" t="s">
        <v>534</v>
      </c>
      <c r="H56" t="s">
        <v>80</v>
      </c>
      <c r="I56" s="2" t="s">
        <v>824</v>
      </c>
      <c r="J56">
        <f>VLOOKUP(A56,[1]Sheet3!$A$2:$H$3266,8,FALSE)</f>
        <v>239</v>
      </c>
      <c r="K56">
        <f>VLOOKUP(A56,[1]Sheet3!$A$2:$AD$3266,29,FALSE)</f>
        <v>0.73950709999999997</v>
      </c>
      <c r="L56">
        <f>VLOOKUP(A56,[1]Sheet3!$A$2:$AD$3266,30,FALSE)</f>
        <v>176.74219689999998</v>
      </c>
      <c r="O56">
        <f>VLOOKUP(A56,[1]Sheet3!$A$2:$T$3266,17,FALSE)</f>
        <v>0.2739607</v>
      </c>
      <c r="P56">
        <f>VLOOKUP(A56,[1]Sheet3!$A$2:$T$3266,18,FALSE)</f>
        <v>151.16849999999999</v>
      </c>
      <c r="Q56">
        <f>VLOOKUP(A56,[1]Sheet3!$A$2:$T$3266,19,FALSE)</f>
        <v>0.62362320000000004</v>
      </c>
      <c r="R56">
        <f>VLOOKUP(A56,[1]Sheet3!$A$2:$T$3266,20,FALSE)</f>
        <v>0.83652159999999998</v>
      </c>
      <c r="S56">
        <f>VLOOKUP(A56,[1]Sheet3!$A$2:$AB$3266,27,FALSE)</f>
        <v>87.458889999999997</v>
      </c>
      <c r="T56">
        <f>VLOOKUP(A56,[1]Sheet3!$A$2:$AB$3266,28,FALSE)</f>
        <v>18.656389999999998</v>
      </c>
      <c r="U56">
        <f>VLOOKUP(A56,[1]Sheet3!$A$2:$AF$3266,31,FALSE)</f>
        <v>14.39353</v>
      </c>
      <c r="V56">
        <f>VLOOKUP(A56,[1]Sheet3!$A$2:$AF$3266,32,FALSE)</f>
        <v>219.66069999999999</v>
      </c>
      <c r="W56" s="2" t="str">
        <f>VLOOKUP(H56,[2]Sheet1!$B$2:$D$3210,2,FALSE)</f>
        <v>Jawa Barat</v>
      </c>
      <c r="X56" s="2" t="str">
        <f>VLOOKUP(H56,[2]Sheet1!$B$2:$D$3210,3,FALSE)</f>
        <v>Jawa</v>
      </c>
      <c r="Y56" s="2">
        <f>Scores!N56</f>
        <v>65</v>
      </c>
      <c r="Z56" t="s">
        <v>6</v>
      </c>
      <c r="AA56" s="13" t="str">
        <f t="shared" si="2"/>
        <v>2C-Jawa</v>
      </c>
      <c r="AB56" s="13" t="s">
        <v>896</v>
      </c>
    </row>
    <row r="57" spans="1:28">
      <c r="A57" t="str">
        <f t="shared" si="1"/>
        <v>KLY - OPL2. Middle Value</v>
      </c>
      <c r="B57" t="str">
        <f t="shared" si="0"/>
        <v>KLY - OPL2. Middle ValueE6. Further Development</v>
      </c>
      <c r="C57" t="s">
        <v>5</v>
      </c>
      <c r="D57" s="2" t="s">
        <v>13</v>
      </c>
      <c r="E57" t="s">
        <v>10</v>
      </c>
      <c r="F57" s="12" t="s">
        <v>138</v>
      </c>
      <c r="G57" s="12" t="s">
        <v>534</v>
      </c>
      <c r="H57" t="s">
        <v>80</v>
      </c>
      <c r="I57" s="2" t="s">
        <v>824</v>
      </c>
      <c r="J57">
        <f>VLOOKUP(A57,[1]Sheet3!$A$2:$H$3266,8,FALSE)</f>
        <v>239</v>
      </c>
      <c r="K57">
        <f>VLOOKUP(A57,[1]Sheet3!$A$2:$AD$3266,29,FALSE)</f>
        <v>0.73950709999999997</v>
      </c>
      <c r="L57">
        <f>VLOOKUP(A57,[1]Sheet3!$A$2:$AD$3266,30,FALSE)</f>
        <v>176.74219689999998</v>
      </c>
      <c r="O57">
        <f>VLOOKUP(A57,[1]Sheet3!$A$2:$T$3266,17,FALSE)</f>
        <v>0.2739607</v>
      </c>
      <c r="P57">
        <f>VLOOKUP(A57,[1]Sheet3!$A$2:$T$3266,18,FALSE)</f>
        <v>151.16849999999999</v>
      </c>
      <c r="Q57">
        <f>VLOOKUP(A57,[1]Sheet3!$A$2:$T$3266,19,FALSE)</f>
        <v>0.62362320000000004</v>
      </c>
      <c r="R57">
        <f>VLOOKUP(A57,[1]Sheet3!$A$2:$T$3266,20,FALSE)</f>
        <v>0.83652159999999998</v>
      </c>
      <c r="S57">
        <f>VLOOKUP(A57,[1]Sheet3!$A$2:$AB$3266,27,FALSE)</f>
        <v>87.458889999999997</v>
      </c>
      <c r="T57">
        <f>VLOOKUP(A57,[1]Sheet3!$A$2:$AB$3266,28,FALSE)</f>
        <v>18.656389999999998</v>
      </c>
      <c r="U57">
        <f>VLOOKUP(A57,[1]Sheet3!$A$2:$AF$3266,31,FALSE)</f>
        <v>14.39353</v>
      </c>
      <c r="V57">
        <f>VLOOKUP(A57,[1]Sheet3!$A$2:$AF$3266,32,FALSE)</f>
        <v>219.66069999999999</v>
      </c>
      <c r="W57" s="2" t="str">
        <f>VLOOKUP(H57,[2]Sheet1!$B$2:$D$3210,2,FALSE)</f>
        <v>Jawa Barat</v>
      </c>
      <c r="X57" s="2" t="str">
        <f>VLOOKUP(H57,[2]Sheet1!$B$2:$D$3210,3,FALSE)</f>
        <v>Jawa</v>
      </c>
      <c r="Y57" s="2">
        <f>Scores!N57</f>
        <v>65</v>
      </c>
      <c r="Z57" t="s">
        <v>6</v>
      </c>
      <c r="AA57" s="13" t="str">
        <f t="shared" si="2"/>
        <v>2C-Jawa</v>
      </c>
      <c r="AB57" s="13" t="s">
        <v>896</v>
      </c>
    </row>
    <row r="58" spans="1:28">
      <c r="A58" t="str">
        <f t="shared" si="1"/>
        <v>KLY - OPL3. High Value</v>
      </c>
      <c r="B58" t="str">
        <f t="shared" si="0"/>
        <v>KLY - OPL3. High ValueE6. Further Development</v>
      </c>
      <c r="C58" t="s">
        <v>5</v>
      </c>
      <c r="D58" s="2" t="s">
        <v>13</v>
      </c>
      <c r="E58" t="s">
        <v>11</v>
      </c>
      <c r="F58" s="12" t="s">
        <v>138</v>
      </c>
      <c r="G58" s="12" t="s">
        <v>534</v>
      </c>
      <c r="H58" t="s">
        <v>80</v>
      </c>
      <c r="I58" s="2" t="s">
        <v>824</v>
      </c>
      <c r="J58">
        <f>VLOOKUP(A58,[1]Sheet3!$A$2:$H$3266,8,FALSE)</f>
        <v>239</v>
      </c>
      <c r="K58">
        <f>VLOOKUP(A58,[1]Sheet3!$A$2:$AD$3266,29,FALSE)</f>
        <v>0.73950709999999997</v>
      </c>
      <c r="L58">
        <f>VLOOKUP(A58,[1]Sheet3!$A$2:$AD$3266,30,FALSE)</f>
        <v>176.74219689999998</v>
      </c>
      <c r="O58">
        <f>VLOOKUP(A58,[1]Sheet3!$A$2:$T$3266,17,FALSE)</f>
        <v>0.2739607</v>
      </c>
      <c r="P58">
        <f>VLOOKUP(A58,[1]Sheet3!$A$2:$T$3266,18,FALSE)</f>
        <v>151.16849999999999</v>
      </c>
      <c r="Q58">
        <f>VLOOKUP(A58,[1]Sheet3!$A$2:$T$3266,19,FALSE)</f>
        <v>0.62362320000000004</v>
      </c>
      <c r="R58">
        <f>VLOOKUP(A58,[1]Sheet3!$A$2:$T$3266,20,FALSE)</f>
        <v>0.83652159999999998</v>
      </c>
      <c r="S58">
        <f>VLOOKUP(A58,[1]Sheet3!$A$2:$AB$3266,27,FALSE)</f>
        <v>87.458889999999997</v>
      </c>
      <c r="T58">
        <f>VLOOKUP(A58,[1]Sheet3!$A$2:$AB$3266,28,FALSE)</f>
        <v>18.656389999999998</v>
      </c>
      <c r="U58">
        <f>VLOOKUP(A58,[1]Sheet3!$A$2:$AF$3266,31,FALSE)</f>
        <v>14.39353</v>
      </c>
      <c r="V58">
        <f>VLOOKUP(A58,[1]Sheet3!$A$2:$AF$3266,32,FALSE)</f>
        <v>219.66069999999999</v>
      </c>
      <c r="W58" s="2" t="str">
        <f>VLOOKUP(H58,[2]Sheet1!$B$2:$D$3210,2,FALSE)</f>
        <v>Jawa Barat</v>
      </c>
      <c r="X58" s="2" t="str">
        <f>VLOOKUP(H58,[2]Sheet1!$B$2:$D$3210,3,FALSE)</f>
        <v>Jawa</v>
      </c>
      <c r="Y58" s="2">
        <f>Scores!N58</f>
        <v>65</v>
      </c>
      <c r="Z58" t="s">
        <v>6</v>
      </c>
      <c r="AA58" s="13" t="str">
        <f t="shared" si="2"/>
        <v>2C-Jawa</v>
      </c>
      <c r="AB58" s="13" t="s">
        <v>896</v>
      </c>
    </row>
    <row r="59" spans="1:28">
      <c r="A59" t="str">
        <f t="shared" si="1"/>
        <v>KUALA LANGSA - BASE1. Low Value</v>
      </c>
      <c r="B59" t="str">
        <f t="shared" si="0"/>
        <v>KUALA LANGSA - BASE1. Low ValueX1. Discovery under Evaluation</v>
      </c>
      <c r="C59" t="s">
        <v>12</v>
      </c>
      <c r="D59" s="2" t="s">
        <v>13</v>
      </c>
      <c r="E59" t="s">
        <v>8</v>
      </c>
      <c r="F59" s="12" t="s">
        <v>139</v>
      </c>
      <c r="G59" s="12" t="s">
        <v>535</v>
      </c>
      <c r="H59" t="s">
        <v>784</v>
      </c>
      <c r="I59" s="2" t="s">
        <v>823</v>
      </c>
      <c r="J59">
        <f>VLOOKUP(A59,[1]Sheet3!$A$2:$H$3266,8,FALSE)</f>
        <v>4238</v>
      </c>
      <c r="K59">
        <f>VLOOKUP(A59,[1]Sheet3!$A$2:$AD$3266,29,FALSE)</f>
        <v>0.69956050000000003</v>
      </c>
      <c r="L59">
        <v>592.9474798</v>
      </c>
      <c r="M59">
        <f>VLOOKUP(A59,[1]Sheet3!$A$2:$L$3266,11,FALSE)</f>
        <v>11056</v>
      </c>
      <c r="N59">
        <f>VLOOKUP(A59,[1]Sheet3!$A$2:$L$3266,12,FALSE)</f>
        <v>204</v>
      </c>
      <c r="O59">
        <f>VLOOKUP(A59,[1]Sheet3!$A$2:$T$3266,17,FALSE)</f>
        <v>0.1394514</v>
      </c>
      <c r="P59">
        <f>VLOOKUP(A59,[1]Sheet3!$A$2:$T$3266,18,FALSE)</f>
        <v>18.672550000000001</v>
      </c>
      <c r="Q59">
        <f>VLOOKUP(A59,[1]Sheet3!$A$2:$T$3266,19,FALSE)</f>
        <v>0.59038690000000005</v>
      </c>
      <c r="R59">
        <f>VLOOKUP(A59,[1]Sheet3!$A$2:$T$3266,20,FALSE)</f>
        <v>0.71257230000000005</v>
      </c>
      <c r="S59">
        <f>VLOOKUP(A59,[1]Sheet3!$A$2:$AB$3266,27,FALSE)</f>
        <v>33.3264</v>
      </c>
      <c r="T59">
        <v>512.40820000000008</v>
      </c>
      <c r="U59">
        <f>VLOOKUP(A59,[1]Sheet3!$A$2:$AF$3266,31,FALSE)</f>
        <v>15.833869999999999</v>
      </c>
      <c r="V59">
        <v>292.71980000000002</v>
      </c>
      <c r="W59" s="2" t="s">
        <v>845</v>
      </c>
      <c r="X59" s="2" t="s">
        <v>829</v>
      </c>
      <c r="Y59" s="2">
        <f>Scores!N59</f>
        <v>117</v>
      </c>
      <c r="Z59" t="s">
        <v>6</v>
      </c>
      <c r="AA59" s="13" t="str">
        <f t="shared" si="2"/>
        <v>2C-Sumatera</v>
      </c>
      <c r="AB59" s="13" t="s">
        <v>896</v>
      </c>
    </row>
    <row r="60" spans="1:28">
      <c r="A60" t="str">
        <f t="shared" si="1"/>
        <v>KUALA LANGSA - BASE2. Middle Value</v>
      </c>
      <c r="B60" t="str">
        <f t="shared" si="0"/>
        <v>KUALA LANGSA - BASE2. Middle ValueX1. Discovery under Evaluation</v>
      </c>
      <c r="C60" t="s">
        <v>12</v>
      </c>
      <c r="D60" s="2" t="s">
        <v>13</v>
      </c>
      <c r="E60" t="s">
        <v>10</v>
      </c>
      <c r="F60" s="12" t="s">
        <v>139</v>
      </c>
      <c r="G60" s="12" t="s">
        <v>535</v>
      </c>
      <c r="H60" t="s">
        <v>784</v>
      </c>
      <c r="I60" s="2" t="s">
        <v>823</v>
      </c>
      <c r="J60">
        <f>VLOOKUP(A60,[1]Sheet3!$A$2:$H$3266,8,FALSE)</f>
        <v>6743</v>
      </c>
      <c r="K60">
        <f>VLOOKUP(A60,[1]Sheet3!$A$2:$AD$3266,29,FALSE)</f>
        <v>0.69956050000000003</v>
      </c>
      <c r="L60">
        <v>943.4272903000001</v>
      </c>
      <c r="M60">
        <f>VLOOKUP(A60,[1]Sheet3!$A$2:$L$3266,11,FALSE)</f>
        <v>11056</v>
      </c>
      <c r="N60">
        <f>VLOOKUP(A60,[1]Sheet3!$A$2:$L$3266,12,FALSE)</f>
        <v>204</v>
      </c>
      <c r="O60">
        <f>VLOOKUP(A60,[1]Sheet3!$A$2:$T$3266,17,FALSE)</f>
        <v>0.1394514</v>
      </c>
      <c r="P60">
        <f>VLOOKUP(A60,[1]Sheet3!$A$2:$T$3266,18,FALSE)</f>
        <v>18.672550000000001</v>
      </c>
      <c r="Q60">
        <f>VLOOKUP(A60,[1]Sheet3!$A$2:$T$3266,19,FALSE)</f>
        <v>0.59038690000000005</v>
      </c>
      <c r="R60">
        <f>VLOOKUP(A60,[1]Sheet3!$A$2:$T$3266,20,FALSE)</f>
        <v>0.71257230000000005</v>
      </c>
      <c r="S60">
        <f>VLOOKUP(A60,[1]Sheet3!$A$2:$AB$3266,27,FALSE)</f>
        <v>33.3264</v>
      </c>
      <c r="T60">
        <v>512.40820000000008</v>
      </c>
      <c r="U60">
        <f>VLOOKUP(A60,[1]Sheet3!$A$2:$AF$3266,31,FALSE)</f>
        <v>15.833869999999999</v>
      </c>
      <c r="V60">
        <v>292.71980000000002</v>
      </c>
      <c r="W60" s="2" t="s">
        <v>845</v>
      </c>
      <c r="X60" s="2" t="s">
        <v>829</v>
      </c>
      <c r="Y60" s="2">
        <f>Scores!N60</f>
        <v>117</v>
      </c>
      <c r="Z60" t="s">
        <v>6</v>
      </c>
      <c r="AA60" s="13" t="str">
        <f t="shared" si="2"/>
        <v>2C-Sumatera</v>
      </c>
      <c r="AB60" s="13" t="s">
        <v>896</v>
      </c>
    </row>
    <row r="61" spans="1:28">
      <c r="A61" t="str">
        <f t="shared" si="1"/>
        <v>KUALA LANGSA - BASE3. High Value</v>
      </c>
      <c r="B61" t="str">
        <f t="shared" si="0"/>
        <v>KUALA LANGSA - BASE3. High ValueX1. Discovery under Evaluation</v>
      </c>
      <c r="C61" t="s">
        <v>12</v>
      </c>
      <c r="D61" s="2" t="s">
        <v>13</v>
      </c>
      <c r="E61" t="s">
        <v>11</v>
      </c>
      <c r="F61" s="12" t="s">
        <v>139</v>
      </c>
      <c r="G61" s="12" t="s">
        <v>535</v>
      </c>
      <c r="H61" t="s">
        <v>784</v>
      </c>
      <c r="I61" s="2" t="s">
        <v>823</v>
      </c>
      <c r="J61">
        <f>VLOOKUP(A61,[1]Sheet3!$A$2:$H$3266,8,FALSE)</f>
        <v>10319</v>
      </c>
      <c r="K61">
        <f>VLOOKUP(A61,[1]Sheet3!$A$2:$AD$3266,29,FALSE)</f>
        <v>0.69956050000000003</v>
      </c>
      <c r="L61">
        <v>1443.7529599000002</v>
      </c>
      <c r="M61">
        <f>VLOOKUP(A61,[1]Sheet3!$A$2:$L$3266,11,FALSE)</f>
        <v>11056</v>
      </c>
      <c r="N61">
        <f>VLOOKUP(A61,[1]Sheet3!$A$2:$L$3266,12,FALSE)</f>
        <v>204</v>
      </c>
      <c r="O61">
        <f>VLOOKUP(A61,[1]Sheet3!$A$2:$T$3266,17,FALSE)</f>
        <v>0.1394514</v>
      </c>
      <c r="P61">
        <f>VLOOKUP(A61,[1]Sheet3!$A$2:$T$3266,18,FALSE)</f>
        <v>18.672550000000001</v>
      </c>
      <c r="Q61">
        <f>VLOOKUP(A61,[1]Sheet3!$A$2:$T$3266,19,FALSE)</f>
        <v>0.59038690000000005</v>
      </c>
      <c r="R61">
        <f>VLOOKUP(A61,[1]Sheet3!$A$2:$T$3266,20,FALSE)</f>
        <v>0.71257230000000005</v>
      </c>
      <c r="S61">
        <f>VLOOKUP(A61,[1]Sheet3!$A$2:$AB$3266,27,FALSE)</f>
        <v>33.3264</v>
      </c>
      <c r="T61">
        <v>512.40820000000008</v>
      </c>
      <c r="U61">
        <f>VLOOKUP(A61,[1]Sheet3!$A$2:$AF$3266,31,FALSE)</f>
        <v>15.833869999999999</v>
      </c>
      <c r="V61">
        <v>292.71980000000002</v>
      </c>
      <c r="W61" s="2" t="s">
        <v>845</v>
      </c>
      <c r="X61" s="2" t="s">
        <v>829</v>
      </c>
      <c r="Y61" s="2">
        <f>Scores!N61</f>
        <v>117</v>
      </c>
      <c r="Z61" t="s">
        <v>6</v>
      </c>
      <c r="AA61" s="13" t="str">
        <f t="shared" si="2"/>
        <v>2C-Sumatera</v>
      </c>
      <c r="AB61" s="13" t="s">
        <v>896</v>
      </c>
    </row>
    <row r="62" spans="1:28">
      <c r="A62" t="str">
        <f t="shared" si="1"/>
        <v>LOFIN - BASE1. Low Value</v>
      </c>
      <c r="B62" t="str">
        <f t="shared" si="0"/>
        <v>LOFIN - BASE1. Low ValueX1. Discovery under Evaluation</v>
      </c>
      <c r="C62" t="s">
        <v>12</v>
      </c>
      <c r="D62" s="2" t="s">
        <v>13</v>
      </c>
      <c r="E62" t="s">
        <v>8</v>
      </c>
      <c r="F62" s="12" t="s">
        <v>140</v>
      </c>
      <c r="G62" s="12" t="s">
        <v>536</v>
      </c>
      <c r="H62" t="s">
        <v>84</v>
      </c>
      <c r="I62" s="2" t="s">
        <v>823</v>
      </c>
      <c r="J62">
        <f>VLOOKUP(A62,[1]Sheet3!$A$2:$H$3266,8,FALSE)</f>
        <v>154</v>
      </c>
      <c r="K62">
        <f>VLOOKUP(A62,[1]Sheet3!$A$2:$AD$3266,29,FALSE)</f>
        <v>0.40485520000000003</v>
      </c>
      <c r="L62">
        <f>VLOOKUP(A62,[1]Sheet3!$A$2:$AD$3266,30,FALSE)</f>
        <v>62.347700800000005</v>
      </c>
      <c r="M62">
        <f>VLOOKUP(A62,[1]Sheet3!$A$2:$L$3266,11,FALSE)</f>
        <v>13993</v>
      </c>
      <c r="N62" t="str">
        <f>VLOOKUP(A62,[1]Sheet3!$A$2:$L$3266,12,FALSE)</f>
        <v/>
      </c>
      <c r="O62">
        <f>VLOOKUP(A62,[1]Sheet3!$A$2:$T$3266,17,FALSE)</f>
        <v>4.4164929999999998E-2</v>
      </c>
      <c r="P62">
        <f>VLOOKUP(A62,[1]Sheet3!$A$2:$T$3266,18,FALSE)</f>
        <v>12.280670000000001</v>
      </c>
      <c r="Q62">
        <f>VLOOKUP(A62,[1]Sheet3!$A$2:$T$3266,19,FALSE)</f>
        <v>0.79823489999999997</v>
      </c>
      <c r="R62">
        <f>VLOOKUP(A62,[1]Sheet3!$A$2:$T$3266,20,FALSE)</f>
        <v>1.4579960000000001</v>
      </c>
      <c r="S62">
        <f>VLOOKUP(A62,[1]Sheet3!$A$2:$AB$3266,27,FALSE)</f>
        <v>411.27339999999998</v>
      </c>
      <c r="T62">
        <f>VLOOKUP(A62,[1]Sheet3!$A$2:$AB$3266,28,FALSE)</f>
        <v>304.5034</v>
      </c>
      <c r="U62">
        <f>VLOOKUP(A62,[1]Sheet3!$A$2:$AF$3266,31,FALSE)</f>
        <v>15.70125</v>
      </c>
      <c r="V62">
        <f>VLOOKUP(A62,[1]Sheet3!$A$2:$AF$3266,32,FALSE)</f>
        <v>158.5231</v>
      </c>
      <c r="W62" s="2" t="str">
        <f>VLOOKUP(H62,[2]Sheet1!$B$2:$D$3210,2,FALSE)</f>
        <v>Maluku</v>
      </c>
      <c r="X62" s="2" t="str">
        <f>VLOOKUP(H62,[2]Sheet1!$B$2:$D$3210,3,FALSE)</f>
        <v>Timur</v>
      </c>
      <c r="Y62" s="2">
        <f>Scores!N62</f>
        <v>92</v>
      </c>
      <c r="Z62" t="s">
        <v>6</v>
      </c>
      <c r="AA62" s="13" t="str">
        <f t="shared" si="2"/>
        <v>2C-Timur</v>
      </c>
      <c r="AB62" s="13" t="s">
        <v>896</v>
      </c>
    </row>
    <row r="63" spans="1:28">
      <c r="A63" t="str">
        <f t="shared" si="1"/>
        <v>LOFIN - BASE2. Middle Value</v>
      </c>
      <c r="B63" t="str">
        <f t="shared" si="0"/>
        <v>LOFIN - BASE2. Middle ValueX1. Discovery under Evaluation</v>
      </c>
      <c r="C63" t="s">
        <v>12</v>
      </c>
      <c r="D63" s="2" t="s">
        <v>13</v>
      </c>
      <c r="E63" t="s">
        <v>10</v>
      </c>
      <c r="F63" s="12" t="s">
        <v>140</v>
      </c>
      <c r="G63" s="12" t="s">
        <v>536</v>
      </c>
      <c r="H63" t="s">
        <v>84</v>
      </c>
      <c r="I63" s="2" t="s">
        <v>823</v>
      </c>
      <c r="J63">
        <f>VLOOKUP(A63,[1]Sheet3!$A$2:$H$3266,8,FALSE)</f>
        <v>1337</v>
      </c>
      <c r="K63">
        <f>VLOOKUP(A63,[1]Sheet3!$A$2:$AD$3266,29,FALSE)</f>
        <v>0.40485520000000003</v>
      </c>
      <c r="L63">
        <f>VLOOKUP(A63,[1]Sheet3!$A$2:$AD$3266,30,FALSE)</f>
        <v>541.29140240000004</v>
      </c>
      <c r="M63">
        <f>VLOOKUP(A63,[1]Sheet3!$A$2:$L$3266,11,FALSE)</f>
        <v>13993</v>
      </c>
      <c r="N63" t="str">
        <f>VLOOKUP(A63,[1]Sheet3!$A$2:$L$3266,12,FALSE)</f>
        <v/>
      </c>
      <c r="O63">
        <f>VLOOKUP(A63,[1]Sheet3!$A$2:$T$3266,17,FALSE)</f>
        <v>4.4164929999999998E-2</v>
      </c>
      <c r="P63">
        <f>VLOOKUP(A63,[1]Sheet3!$A$2:$T$3266,18,FALSE)</f>
        <v>12.280670000000001</v>
      </c>
      <c r="Q63">
        <f>VLOOKUP(A63,[1]Sheet3!$A$2:$T$3266,19,FALSE)</f>
        <v>0.79823489999999997</v>
      </c>
      <c r="R63">
        <f>VLOOKUP(A63,[1]Sheet3!$A$2:$T$3266,20,FALSE)</f>
        <v>1.4579960000000001</v>
      </c>
      <c r="S63">
        <f>VLOOKUP(A63,[1]Sheet3!$A$2:$AB$3266,27,FALSE)</f>
        <v>411.27339999999998</v>
      </c>
      <c r="T63">
        <f>VLOOKUP(A63,[1]Sheet3!$A$2:$AB$3266,28,FALSE)</f>
        <v>304.5034</v>
      </c>
      <c r="U63">
        <f>VLOOKUP(A63,[1]Sheet3!$A$2:$AF$3266,31,FALSE)</f>
        <v>15.70125</v>
      </c>
      <c r="V63">
        <f>VLOOKUP(A63,[1]Sheet3!$A$2:$AF$3266,32,FALSE)</f>
        <v>158.5231</v>
      </c>
      <c r="W63" s="2" t="str">
        <f>VLOOKUP(H63,[2]Sheet1!$B$2:$D$3210,2,FALSE)</f>
        <v>Maluku</v>
      </c>
      <c r="X63" s="2" t="str">
        <f>VLOOKUP(H63,[2]Sheet1!$B$2:$D$3210,3,FALSE)</f>
        <v>Timur</v>
      </c>
      <c r="Y63" s="2">
        <f>Scores!N63</f>
        <v>92</v>
      </c>
      <c r="Z63" t="s">
        <v>6</v>
      </c>
      <c r="AA63" s="13" t="str">
        <f t="shared" si="2"/>
        <v>2C-Timur</v>
      </c>
      <c r="AB63" s="13" t="s">
        <v>896</v>
      </c>
    </row>
    <row r="64" spans="1:28">
      <c r="A64" t="str">
        <f t="shared" si="1"/>
        <v>LOFIN - BASE3. High Value</v>
      </c>
      <c r="B64" t="str">
        <f t="shared" si="0"/>
        <v>LOFIN - BASE3. High ValueX1. Discovery under Evaluation</v>
      </c>
      <c r="C64" t="s">
        <v>12</v>
      </c>
      <c r="D64" s="2" t="s">
        <v>13</v>
      </c>
      <c r="E64" t="s">
        <v>11</v>
      </c>
      <c r="F64" s="12" t="s">
        <v>140</v>
      </c>
      <c r="G64" s="12" t="s">
        <v>536</v>
      </c>
      <c r="H64" t="s">
        <v>84</v>
      </c>
      <c r="I64" s="2" t="s">
        <v>823</v>
      </c>
      <c r="J64">
        <f>VLOOKUP(A64,[1]Sheet3!$A$2:$H$3266,8,FALSE)</f>
        <v>3070</v>
      </c>
      <c r="K64">
        <f>VLOOKUP(A64,[1]Sheet3!$A$2:$AD$3266,29,FALSE)</f>
        <v>0.40485520000000003</v>
      </c>
      <c r="L64">
        <f>VLOOKUP(A64,[1]Sheet3!$A$2:$AD$3266,30,FALSE)</f>
        <v>1242.9054640000002</v>
      </c>
      <c r="M64">
        <f>VLOOKUP(A64,[1]Sheet3!$A$2:$L$3266,11,FALSE)</f>
        <v>13993</v>
      </c>
      <c r="N64" t="str">
        <f>VLOOKUP(A64,[1]Sheet3!$A$2:$L$3266,12,FALSE)</f>
        <v/>
      </c>
      <c r="O64">
        <f>VLOOKUP(A64,[1]Sheet3!$A$2:$T$3266,17,FALSE)</f>
        <v>4.4164929999999998E-2</v>
      </c>
      <c r="P64">
        <f>VLOOKUP(A64,[1]Sheet3!$A$2:$T$3266,18,FALSE)</f>
        <v>12.280670000000001</v>
      </c>
      <c r="Q64">
        <f>VLOOKUP(A64,[1]Sheet3!$A$2:$T$3266,19,FALSE)</f>
        <v>0.79823489999999997</v>
      </c>
      <c r="R64">
        <f>VLOOKUP(A64,[1]Sheet3!$A$2:$T$3266,20,FALSE)</f>
        <v>1.4579960000000001</v>
      </c>
      <c r="S64">
        <f>VLOOKUP(A64,[1]Sheet3!$A$2:$AB$3266,27,FALSE)</f>
        <v>411.27339999999998</v>
      </c>
      <c r="T64">
        <f>VLOOKUP(A64,[1]Sheet3!$A$2:$AB$3266,28,FALSE)</f>
        <v>304.5034</v>
      </c>
      <c r="U64">
        <f>VLOOKUP(A64,[1]Sheet3!$A$2:$AF$3266,31,FALSE)</f>
        <v>15.70125</v>
      </c>
      <c r="V64">
        <f>VLOOKUP(A64,[1]Sheet3!$A$2:$AF$3266,32,FALSE)</f>
        <v>158.5231</v>
      </c>
      <c r="W64" s="2" t="str">
        <f>VLOOKUP(H64,[2]Sheet1!$B$2:$D$3210,2,FALSE)</f>
        <v>Maluku</v>
      </c>
      <c r="X64" s="2" t="str">
        <f>VLOOKUP(H64,[2]Sheet1!$B$2:$D$3210,3,FALSE)</f>
        <v>Timur</v>
      </c>
      <c r="Y64" s="2">
        <f>Scores!N64</f>
        <v>92</v>
      </c>
      <c r="Z64" t="s">
        <v>6</v>
      </c>
      <c r="AA64" s="13" t="str">
        <f t="shared" si="2"/>
        <v>2C-Timur</v>
      </c>
      <c r="AB64" s="13" t="s">
        <v>896</v>
      </c>
    </row>
    <row r="65" spans="1:28">
      <c r="A65" t="str">
        <f t="shared" si="1"/>
        <v>LUKAH - BASE1. Low Value</v>
      </c>
      <c r="B65" t="str">
        <f t="shared" si="0"/>
        <v>LUKAH - BASE1. Low ValueE8. Further Development Not Viable</v>
      </c>
      <c r="C65" t="s">
        <v>18</v>
      </c>
      <c r="D65" s="2" t="s">
        <v>13</v>
      </c>
      <c r="E65" t="s">
        <v>8</v>
      </c>
      <c r="F65" s="12" t="s">
        <v>141</v>
      </c>
      <c r="G65" s="12" t="s">
        <v>537</v>
      </c>
      <c r="H65" t="s">
        <v>86</v>
      </c>
      <c r="I65" s="2" t="s">
        <v>824</v>
      </c>
      <c r="J65">
        <f>VLOOKUP(A65,[1]Sheet3!$A$2:$H$3266,8,FALSE)</f>
        <v>8.5860000000000003</v>
      </c>
      <c r="K65">
        <f>VLOOKUP(A65,[1]Sheet3!$A$2:$AD$3266,29,FALSE)</f>
        <v>0.49901109999999999</v>
      </c>
      <c r="L65">
        <f>VLOOKUP(A65,[1]Sheet3!$A$2:$AD$3266,30,FALSE)</f>
        <v>4.2845093046000002</v>
      </c>
      <c r="M65">
        <f>VLOOKUP(A65,[1]Sheet3!$A$2:$L$3266,11,FALSE)</f>
        <v>3035</v>
      </c>
      <c r="N65">
        <f>VLOOKUP(A65,[1]Sheet3!$A$2:$L$3266,12,FALSE)</f>
        <v>59.882899999999999</v>
      </c>
      <c r="O65">
        <f>VLOOKUP(A65,[1]Sheet3!$A$2:$T$3266,17,FALSE)</f>
        <v>0.18704899999999999</v>
      </c>
      <c r="P65">
        <f>VLOOKUP(A65,[1]Sheet3!$A$2:$T$3266,18,FALSE)</f>
        <v>1219.9780000000001</v>
      </c>
      <c r="Q65">
        <f>VLOOKUP(A65,[1]Sheet3!$A$2:$T$3266,19,FALSE)</f>
        <v>0.52064109999999997</v>
      </c>
      <c r="R65">
        <f>VLOOKUP(A65,[1]Sheet3!$A$2:$T$3266,20,FALSE)</f>
        <v>0.83289820000000003</v>
      </c>
      <c r="S65">
        <f>VLOOKUP(A65,[1]Sheet3!$A$2:$AB$3266,27,FALSE)</f>
        <v>16.744689999999999</v>
      </c>
      <c r="T65">
        <f>VLOOKUP(A65,[1]Sheet3!$A$2:$AB$3266,28,FALSE)</f>
        <v>0.47307830000000001</v>
      </c>
      <c r="U65">
        <f>VLOOKUP(A65,[1]Sheet3!$A$2:$AF$3266,31,FALSE)</f>
        <v>11.794119999999999</v>
      </c>
      <c r="V65">
        <f>VLOOKUP(A65,[1]Sheet3!$A$2:$AF$3266,32,FALSE)</f>
        <v>8.8368450000000003</v>
      </c>
      <c r="W65" s="2" t="str">
        <f>VLOOKUP(H65,[2]Sheet1!$B$2:$D$3210,2,FALSE)</f>
        <v>Laut Natuna Utara</v>
      </c>
      <c r="X65" s="2" t="str">
        <f>VLOOKUP(H65,[2]Sheet1!$B$2:$D$3210,3,FALSE)</f>
        <v>Sumatera</v>
      </c>
      <c r="Y65" s="2">
        <f>Scores!N65</f>
        <v>57</v>
      </c>
      <c r="Z65" t="s">
        <v>6</v>
      </c>
      <c r="AA65" s="13" t="str">
        <f t="shared" si="2"/>
        <v>2C-Sumatera</v>
      </c>
      <c r="AB65" s="13" t="s">
        <v>896</v>
      </c>
    </row>
    <row r="66" spans="1:28">
      <c r="A66" t="str">
        <f t="shared" si="1"/>
        <v>LUKAH - BASE2. Middle Value</v>
      </c>
      <c r="B66" t="str">
        <f t="shared" ref="B66:B129" si="3">F66&amp;E66&amp;C66</f>
        <v>LUKAH - BASE2. Middle ValueE8. Further Development Not Viable</v>
      </c>
      <c r="C66" t="s">
        <v>18</v>
      </c>
      <c r="D66" s="2" t="s">
        <v>13</v>
      </c>
      <c r="E66" t="s">
        <v>10</v>
      </c>
      <c r="F66" s="12" t="s">
        <v>141</v>
      </c>
      <c r="G66" s="12" t="s">
        <v>537</v>
      </c>
      <c r="H66" t="s">
        <v>86</v>
      </c>
      <c r="I66" s="2" t="s">
        <v>824</v>
      </c>
      <c r="J66">
        <f>VLOOKUP(A66,[1]Sheet3!$A$2:$H$3266,8,FALSE)</f>
        <v>8.5860000000000003</v>
      </c>
      <c r="K66">
        <f>VLOOKUP(A66,[1]Sheet3!$A$2:$AD$3266,29,FALSE)</f>
        <v>0.49901109999999999</v>
      </c>
      <c r="L66">
        <f>VLOOKUP(A66,[1]Sheet3!$A$2:$AD$3266,30,FALSE)</f>
        <v>4.2845093046000002</v>
      </c>
      <c r="M66">
        <f>VLOOKUP(A66,[1]Sheet3!$A$2:$L$3266,11,FALSE)</f>
        <v>3035</v>
      </c>
      <c r="N66">
        <f>VLOOKUP(A66,[1]Sheet3!$A$2:$L$3266,12,FALSE)</f>
        <v>59.882899999999999</v>
      </c>
      <c r="O66">
        <f>VLOOKUP(A66,[1]Sheet3!$A$2:$T$3266,17,FALSE)</f>
        <v>0.18704899999999999</v>
      </c>
      <c r="P66">
        <f>VLOOKUP(A66,[1]Sheet3!$A$2:$T$3266,18,FALSE)</f>
        <v>1219.9780000000001</v>
      </c>
      <c r="Q66">
        <f>VLOOKUP(A66,[1]Sheet3!$A$2:$T$3266,19,FALSE)</f>
        <v>0.52064109999999997</v>
      </c>
      <c r="R66">
        <f>VLOOKUP(A66,[1]Sheet3!$A$2:$T$3266,20,FALSE)</f>
        <v>0.83289820000000003</v>
      </c>
      <c r="S66">
        <f>VLOOKUP(A66,[1]Sheet3!$A$2:$AB$3266,27,FALSE)</f>
        <v>16.744689999999999</v>
      </c>
      <c r="T66">
        <f>VLOOKUP(A66,[1]Sheet3!$A$2:$AB$3266,28,FALSE)</f>
        <v>0.47307830000000001</v>
      </c>
      <c r="U66">
        <f>VLOOKUP(A66,[1]Sheet3!$A$2:$AF$3266,31,FALSE)</f>
        <v>11.794119999999999</v>
      </c>
      <c r="V66">
        <f>VLOOKUP(A66,[1]Sheet3!$A$2:$AF$3266,32,FALSE)</f>
        <v>8.8368450000000003</v>
      </c>
      <c r="W66" s="2" t="str">
        <f>VLOOKUP(H66,[2]Sheet1!$B$2:$D$3210,2,FALSE)</f>
        <v>Laut Natuna Utara</v>
      </c>
      <c r="X66" s="2" t="str">
        <f>VLOOKUP(H66,[2]Sheet1!$B$2:$D$3210,3,FALSE)</f>
        <v>Sumatera</v>
      </c>
      <c r="Y66" s="2">
        <f>Scores!N66</f>
        <v>57</v>
      </c>
      <c r="Z66" t="s">
        <v>6</v>
      </c>
      <c r="AA66" s="13" t="str">
        <f t="shared" si="2"/>
        <v>2C-Sumatera</v>
      </c>
      <c r="AB66" s="13" t="s">
        <v>896</v>
      </c>
    </row>
    <row r="67" spans="1:28">
      <c r="A67" t="str">
        <f t="shared" ref="A67:A130" si="4">F67&amp;E67</f>
        <v>LUKAH - BASE3. High Value</v>
      </c>
      <c r="B67" t="str">
        <f t="shared" si="3"/>
        <v>LUKAH - BASE3. High ValueE8. Further Development Not Viable</v>
      </c>
      <c r="C67" t="s">
        <v>18</v>
      </c>
      <c r="D67" s="2" t="s">
        <v>13</v>
      </c>
      <c r="E67" t="s">
        <v>11</v>
      </c>
      <c r="F67" s="12" t="s">
        <v>141</v>
      </c>
      <c r="G67" s="12" t="s">
        <v>537</v>
      </c>
      <c r="H67" t="s">
        <v>86</v>
      </c>
      <c r="I67" s="2" t="s">
        <v>824</v>
      </c>
      <c r="J67">
        <f>VLOOKUP(A67,[1]Sheet3!$A$2:$H$3266,8,FALSE)</f>
        <v>8.5860000000000003</v>
      </c>
      <c r="K67">
        <f>VLOOKUP(A67,[1]Sheet3!$A$2:$AD$3266,29,FALSE)</f>
        <v>0.49901109999999999</v>
      </c>
      <c r="L67">
        <f>VLOOKUP(A67,[1]Sheet3!$A$2:$AD$3266,30,FALSE)</f>
        <v>4.2845093046000002</v>
      </c>
      <c r="M67">
        <f>VLOOKUP(A67,[1]Sheet3!$A$2:$L$3266,11,FALSE)</f>
        <v>3035</v>
      </c>
      <c r="N67">
        <f>VLOOKUP(A67,[1]Sheet3!$A$2:$L$3266,12,FALSE)</f>
        <v>59.882899999999999</v>
      </c>
      <c r="O67">
        <f>VLOOKUP(A67,[1]Sheet3!$A$2:$T$3266,17,FALSE)</f>
        <v>0.18704899999999999</v>
      </c>
      <c r="P67">
        <f>VLOOKUP(A67,[1]Sheet3!$A$2:$T$3266,18,FALSE)</f>
        <v>1219.9780000000001</v>
      </c>
      <c r="Q67">
        <f>VLOOKUP(A67,[1]Sheet3!$A$2:$T$3266,19,FALSE)</f>
        <v>0.52064109999999997</v>
      </c>
      <c r="R67">
        <f>VLOOKUP(A67,[1]Sheet3!$A$2:$T$3266,20,FALSE)</f>
        <v>0.83289820000000003</v>
      </c>
      <c r="S67">
        <f>VLOOKUP(A67,[1]Sheet3!$A$2:$AB$3266,27,FALSE)</f>
        <v>16.744689999999999</v>
      </c>
      <c r="T67">
        <f>VLOOKUP(A67,[1]Sheet3!$A$2:$AB$3266,28,FALSE)</f>
        <v>0.47307830000000001</v>
      </c>
      <c r="U67">
        <f>VLOOKUP(A67,[1]Sheet3!$A$2:$AF$3266,31,FALSE)</f>
        <v>11.794119999999999</v>
      </c>
      <c r="V67">
        <f>VLOOKUP(A67,[1]Sheet3!$A$2:$AF$3266,32,FALSE)</f>
        <v>8.8368450000000003</v>
      </c>
      <c r="W67" s="2" t="str">
        <f>VLOOKUP(H67,[2]Sheet1!$B$2:$D$3210,2,FALSE)</f>
        <v>Laut Natuna Utara</v>
      </c>
      <c r="X67" s="2" t="str">
        <f>VLOOKUP(H67,[2]Sheet1!$B$2:$D$3210,3,FALSE)</f>
        <v>Sumatera</v>
      </c>
      <c r="Y67" s="2">
        <f>Scores!N67</f>
        <v>57</v>
      </c>
      <c r="Z67" t="s">
        <v>6</v>
      </c>
      <c r="AA67" s="13" t="str">
        <f t="shared" ref="AA67:AA130" si="5">IF(Z67="2C",Z67&amp;"-"&amp;X67,"2P")</f>
        <v>2C-Sumatera</v>
      </c>
      <c r="AB67" s="13" t="s">
        <v>896</v>
      </c>
    </row>
    <row r="68" spans="1:28">
      <c r="A68" t="str">
        <f t="shared" si="4"/>
        <v>LX - BASE1. Low Value</v>
      </c>
      <c r="B68" t="str">
        <f t="shared" si="3"/>
        <v>LX - BASE1. Low ValueX3. Development Not Viable</v>
      </c>
      <c r="C68" t="s">
        <v>17</v>
      </c>
      <c r="D68" s="2" t="s">
        <v>13</v>
      </c>
      <c r="E68" t="s">
        <v>8</v>
      </c>
      <c r="F68" s="12" t="s">
        <v>142</v>
      </c>
      <c r="G68" s="12" t="s">
        <v>538</v>
      </c>
      <c r="H68" t="s">
        <v>80</v>
      </c>
      <c r="I68" s="2" t="s">
        <v>824</v>
      </c>
      <c r="J68">
        <f>VLOOKUP(A68,[1]Sheet3!$A$2:$H$3266,8,FALSE)</f>
        <v>5.601</v>
      </c>
      <c r="K68">
        <f>VLOOKUP(A68,[1]Sheet3!$A$2:$AD$3266,29,FALSE)</f>
        <v>0.70008669999999995</v>
      </c>
      <c r="L68">
        <f>VLOOKUP(A68,[1]Sheet3!$A$2:$AD$3266,30,FALSE)</f>
        <v>3.9211856066999995</v>
      </c>
      <c r="O68">
        <f>VLOOKUP(A68,[1]Sheet3!$A$2:$T$3266,17,FALSE)</f>
        <v>0.35539470000000001</v>
      </c>
      <c r="P68">
        <f>VLOOKUP(A68,[1]Sheet3!$A$2:$T$3266,18,FALSE)</f>
        <v>67.912080000000003</v>
      </c>
      <c r="Q68">
        <f>VLOOKUP(A68,[1]Sheet3!$A$2:$T$3266,19,FALSE)</f>
        <v>0.62785630000000003</v>
      </c>
      <c r="R68">
        <f>VLOOKUP(A68,[1]Sheet3!$A$2:$T$3266,20,FALSE)</f>
        <v>0.77466740000000001</v>
      </c>
      <c r="S68">
        <f>VLOOKUP(A68,[1]Sheet3!$A$2:$AB$3266,27,FALSE)</f>
        <v>342.49529999999999</v>
      </c>
      <c r="T68">
        <f>VLOOKUP(A68,[1]Sheet3!$A$2:$AB$3266,28,FALSE)</f>
        <v>3.1233140000000001</v>
      </c>
      <c r="U68">
        <f>VLOOKUP(A68,[1]Sheet3!$A$2:$AF$3266,31,FALSE)</f>
        <v>125.57980000000001</v>
      </c>
      <c r="V68">
        <f>VLOOKUP(A68,[1]Sheet3!$A$2:$AF$3266,32,FALSE)</f>
        <v>42.49821</v>
      </c>
      <c r="W68" s="2" t="str">
        <f>VLOOKUP(H68,[2]Sheet1!$B$2:$D$3210,2,FALSE)</f>
        <v>Jawa Barat</v>
      </c>
      <c r="X68" s="2" t="str">
        <f>VLOOKUP(H68,[2]Sheet1!$B$2:$D$3210,3,FALSE)</f>
        <v>Jawa</v>
      </c>
      <c r="Y68" s="2">
        <f>Scores!N68</f>
        <v>81</v>
      </c>
      <c r="Z68" t="s">
        <v>6</v>
      </c>
      <c r="AA68" s="13" t="str">
        <f t="shared" si="5"/>
        <v>2C-Jawa</v>
      </c>
      <c r="AB68" s="13" t="s">
        <v>896</v>
      </c>
    </row>
    <row r="69" spans="1:28">
      <c r="A69" t="str">
        <f t="shared" si="4"/>
        <v>LX - BASE2. Middle Value</v>
      </c>
      <c r="B69" t="str">
        <f t="shared" si="3"/>
        <v>LX - BASE2. Middle ValueX3. Development Not Viable</v>
      </c>
      <c r="C69" t="s">
        <v>17</v>
      </c>
      <c r="D69" s="2" t="s">
        <v>13</v>
      </c>
      <c r="E69" t="s">
        <v>10</v>
      </c>
      <c r="F69" s="12" t="s">
        <v>142</v>
      </c>
      <c r="G69" s="12" t="s">
        <v>538</v>
      </c>
      <c r="H69" t="s">
        <v>80</v>
      </c>
      <c r="I69" s="2" t="s">
        <v>824</v>
      </c>
      <c r="J69">
        <f>VLOOKUP(A69,[1]Sheet3!$A$2:$H$3266,8,FALSE)</f>
        <v>18.405000000000001</v>
      </c>
      <c r="K69">
        <f>VLOOKUP(A69,[1]Sheet3!$A$2:$AD$3266,29,FALSE)</f>
        <v>0.70008669999999995</v>
      </c>
      <c r="L69">
        <f>VLOOKUP(A69,[1]Sheet3!$A$2:$AD$3266,30,FALSE)</f>
        <v>12.8850957135</v>
      </c>
      <c r="O69">
        <f>VLOOKUP(A69,[1]Sheet3!$A$2:$T$3266,17,FALSE)</f>
        <v>0.35539470000000001</v>
      </c>
      <c r="P69">
        <f>VLOOKUP(A69,[1]Sheet3!$A$2:$T$3266,18,FALSE)</f>
        <v>67.912080000000003</v>
      </c>
      <c r="Q69">
        <f>VLOOKUP(A69,[1]Sheet3!$A$2:$T$3266,19,FALSE)</f>
        <v>0.62785630000000003</v>
      </c>
      <c r="R69">
        <f>VLOOKUP(A69,[1]Sheet3!$A$2:$T$3266,20,FALSE)</f>
        <v>0.77466740000000001</v>
      </c>
      <c r="S69">
        <f>VLOOKUP(A69,[1]Sheet3!$A$2:$AB$3266,27,FALSE)</f>
        <v>342.49529999999999</v>
      </c>
      <c r="T69">
        <f>VLOOKUP(A69,[1]Sheet3!$A$2:$AB$3266,28,FALSE)</f>
        <v>3.1233140000000001</v>
      </c>
      <c r="U69">
        <f>VLOOKUP(A69,[1]Sheet3!$A$2:$AF$3266,31,FALSE)</f>
        <v>125.57980000000001</v>
      </c>
      <c r="V69">
        <f>VLOOKUP(A69,[1]Sheet3!$A$2:$AF$3266,32,FALSE)</f>
        <v>42.49821</v>
      </c>
      <c r="W69" s="2" t="str">
        <f>VLOOKUP(H69,[2]Sheet1!$B$2:$D$3210,2,FALSE)</f>
        <v>Jawa Barat</v>
      </c>
      <c r="X69" s="2" t="str">
        <f>VLOOKUP(H69,[2]Sheet1!$B$2:$D$3210,3,FALSE)</f>
        <v>Jawa</v>
      </c>
      <c r="Y69" s="2">
        <f>Scores!N69</f>
        <v>81</v>
      </c>
      <c r="Z69" t="s">
        <v>6</v>
      </c>
      <c r="AA69" s="13" t="str">
        <f t="shared" si="5"/>
        <v>2C-Jawa</v>
      </c>
      <c r="AB69" s="13" t="s">
        <v>896</v>
      </c>
    </row>
    <row r="70" spans="1:28">
      <c r="A70" t="str">
        <f t="shared" si="4"/>
        <v>LX - BASE3. High Value</v>
      </c>
      <c r="B70" t="str">
        <f t="shared" si="3"/>
        <v>LX - BASE3. High ValueX3. Development Not Viable</v>
      </c>
      <c r="C70" t="s">
        <v>17</v>
      </c>
      <c r="D70" s="2" t="s">
        <v>13</v>
      </c>
      <c r="E70" t="s">
        <v>11</v>
      </c>
      <c r="F70" s="12" t="s">
        <v>142</v>
      </c>
      <c r="G70" s="12" t="s">
        <v>538</v>
      </c>
      <c r="H70" t="s">
        <v>80</v>
      </c>
      <c r="I70" s="2" t="s">
        <v>824</v>
      </c>
      <c r="J70">
        <f>VLOOKUP(A70,[1]Sheet3!$A$2:$H$3266,8,FALSE)</f>
        <v>18.405000000000001</v>
      </c>
      <c r="K70">
        <f>VLOOKUP(A70,[1]Sheet3!$A$2:$AD$3266,29,FALSE)</f>
        <v>0.70008669999999995</v>
      </c>
      <c r="L70">
        <f>VLOOKUP(A70,[1]Sheet3!$A$2:$AD$3266,30,FALSE)</f>
        <v>12.8850957135</v>
      </c>
      <c r="O70">
        <f>VLOOKUP(A70,[1]Sheet3!$A$2:$T$3266,17,FALSE)</f>
        <v>0.35539470000000001</v>
      </c>
      <c r="P70">
        <f>VLOOKUP(A70,[1]Sheet3!$A$2:$T$3266,18,FALSE)</f>
        <v>67.912080000000003</v>
      </c>
      <c r="Q70">
        <f>VLOOKUP(A70,[1]Sheet3!$A$2:$T$3266,19,FALSE)</f>
        <v>0.62785630000000003</v>
      </c>
      <c r="R70">
        <f>VLOOKUP(A70,[1]Sheet3!$A$2:$T$3266,20,FALSE)</f>
        <v>0.77466740000000001</v>
      </c>
      <c r="S70">
        <f>VLOOKUP(A70,[1]Sheet3!$A$2:$AB$3266,27,FALSE)</f>
        <v>342.49529999999999</v>
      </c>
      <c r="T70">
        <f>VLOOKUP(A70,[1]Sheet3!$A$2:$AB$3266,28,FALSE)</f>
        <v>3.1233140000000001</v>
      </c>
      <c r="U70">
        <f>VLOOKUP(A70,[1]Sheet3!$A$2:$AF$3266,31,FALSE)</f>
        <v>125.57980000000001</v>
      </c>
      <c r="V70">
        <f>VLOOKUP(A70,[1]Sheet3!$A$2:$AF$3266,32,FALSE)</f>
        <v>42.49821</v>
      </c>
      <c r="W70" s="2" t="str">
        <f>VLOOKUP(H70,[2]Sheet1!$B$2:$D$3210,2,FALSE)</f>
        <v>Jawa Barat</v>
      </c>
      <c r="X70" s="2" t="str">
        <f>VLOOKUP(H70,[2]Sheet1!$B$2:$D$3210,3,FALSE)</f>
        <v>Jawa</v>
      </c>
      <c r="Y70" s="2">
        <f>Scores!N70</f>
        <v>81</v>
      </c>
      <c r="Z70" t="s">
        <v>6</v>
      </c>
      <c r="AA70" s="13" t="str">
        <f t="shared" si="5"/>
        <v>2C-Jawa</v>
      </c>
      <c r="AB70" s="13" t="s">
        <v>896</v>
      </c>
    </row>
    <row r="71" spans="1:28">
      <c r="A71" t="str">
        <f t="shared" si="4"/>
        <v>MAHA UNITISASI GANAL1. Low Value</v>
      </c>
      <c r="B71" t="str">
        <f t="shared" si="3"/>
        <v>MAHA UNITISASI GANAL1. Low ValueE8. Further Development Not Viable</v>
      </c>
      <c r="C71" t="s">
        <v>18</v>
      </c>
      <c r="D71" s="2" t="s">
        <v>13</v>
      </c>
      <c r="E71" t="s">
        <v>8</v>
      </c>
      <c r="F71" s="12" t="s">
        <v>143</v>
      </c>
      <c r="G71" s="12" t="s">
        <v>539</v>
      </c>
      <c r="H71" t="s">
        <v>785</v>
      </c>
      <c r="I71" s="2" t="s">
        <v>824</v>
      </c>
      <c r="J71">
        <f>VLOOKUP(A71,[1]Sheet3!$A$2:$H$3266,8,FALSE)</f>
        <v>76.2</v>
      </c>
      <c r="K71">
        <f>VLOOKUP(A71,[1]Sheet3!$A$2:$AD$3266,29,FALSE)</f>
        <v>0.70994080000000004</v>
      </c>
      <c r="L71">
        <f>VLOOKUP(A71,[1]Sheet3!$A$2:$AD$3266,30,FALSE)</f>
        <v>54.097488960000007</v>
      </c>
      <c r="M71">
        <f>VLOOKUP(A71,[1]Sheet3!$A$2:$L$3266,11,FALSE)</f>
        <v>8200</v>
      </c>
      <c r="N71" t="str">
        <f>VLOOKUP(A71,[1]Sheet3!$A$2:$L$3266,12,FALSE)</f>
        <v/>
      </c>
      <c r="O71">
        <f>VLOOKUP(A71,[1]Sheet3!$A$2:$T$3266,17,FALSE)</f>
        <v>0.30044120000000002</v>
      </c>
      <c r="P71">
        <f>VLOOKUP(A71,[1]Sheet3!$A$2:$T$3266,18,FALSE)</f>
        <v>57.953090000000003</v>
      </c>
      <c r="Q71">
        <f>VLOOKUP(A71,[1]Sheet3!$A$2:$T$3266,19,FALSE)</f>
        <v>0.6225463</v>
      </c>
      <c r="R71">
        <f>VLOOKUP(A71,[1]Sheet3!$A$2:$T$3266,20,FALSE)</f>
        <v>0.84238550000000001</v>
      </c>
      <c r="S71">
        <f>VLOOKUP(A71,[1]Sheet3!$A$2:$AB$3266,27,FALSE)</f>
        <v>181.04480000000001</v>
      </c>
      <c r="T71">
        <f>VLOOKUP(A71,[1]Sheet3!$A$2:$AB$3266,28,FALSE)</f>
        <v>45.58623</v>
      </c>
      <c r="U71">
        <f>VLOOKUP(A71,[1]Sheet3!$A$2:$AF$3266,31,FALSE)</f>
        <v>30.00198</v>
      </c>
      <c r="V71">
        <f>VLOOKUP(A71,[1]Sheet3!$A$2:$AF$3266,32,FALSE)</f>
        <v>248.7996</v>
      </c>
      <c r="W71" s="2" t="s">
        <v>836</v>
      </c>
      <c r="X71" s="2" t="s">
        <v>837</v>
      </c>
      <c r="Y71" s="2">
        <f>Scores!N71</f>
        <v>74</v>
      </c>
      <c r="Z71" t="s">
        <v>6</v>
      </c>
      <c r="AA71" s="13" t="str">
        <f t="shared" si="5"/>
        <v>2C-Kalimantan</v>
      </c>
      <c r="AB71" s="13" t="s">
        <v>896</v>
      </c>
    </row>
    <row r="72" spans="1:28">
      <c r="A72" t="str">
        <f t="shared" si="4"/>
        <v>MAHA UNITISASI GANAL2. Middle Value</v>
      </c>
      <c r="B72" t="str">
        <f t="shared" si="3"/>
        <v>MAHA UNITISASI GANAL2. Middle ValueE8. Further Development Not Viable</v>
      </c>
      <c r="C72" t="s">
        <v>18</v>
      </c>
      <c r="D72" s="2" t="s">
        <v>13</v>
      </c>
      <c r="E72" t="s">
        <v>10</v>
      </c>
      <c r="F72" s="12" t="s">
        <v>143</v>
      </c>
      <c r="G72" s="12" t="s">
        <v>539</v>
      </c>
      <c r="H72" t="s">
        <v>785</v>
      </c>
      <c r="I72" s="2" t="s">
        <v>824</v>
      </c>
      <c r="J72">
        <f>VLOOKUP(A72,[1]Sheet3!$A$2:$H$3266,8,FALSE)</f>
        <v>92.3</v>
      </c>
      <c r="K72">
        <f>VLOOKUP(A72,[1]Sheet3!$A$2:$AD$3266,29,FALSE)</f>
        <v>0.70994080000000004</v>
      </c>
      <c r="L72">
        <f>VLOOKUP(A72,[1]Sheet3!$A$2:$AD$3266,30,FALSE)</f>
        <v>65.527535839999999</v>
      </c>
      <c r="M72">
        <f>VLOOKUP(A72,[1]Sheet3!$A$2:$L$3266,11,FALSE)</f>
        <v>8200</v>
      </c>
      <c r="N72" t="str">
        <f>VLOOKUP(A72,[1]Sheet3!$A$2:$L$3266,12,FALSE)</f>
        <v/>
      </c>
      <c r="O72">
        <f>VLOOKUP(A72,[1]Sheet3!$A$2:$T$3266,17,FALSE)</f>
        <v>0.30044120000000002</v>
      </c>
      <c r="P72">
        <f>VLOOKUP(A72,[1]Sheet3!$A$2:$T$3266,18,FALSE)</f>
        <v>57.953090000000003</v>
      </c>
      <c r="Q72">
        <f>VLOOKUP(A72,[1]Sheet3!$A$2:$T$3266,19,FALSE)</f>
        <v>0.6225463</v>
      </c>
      <c r="R72">
        <f>VLOOKUP(A72,[1]Sheet3!$A$2:$T$3266,20,FALSE)</f>
        <v>0.84238550000000001</v>
      </c>
      <c r="S72">
        <f>VLOOKUP(A72,[1]Sheet3!$A$2:$AB$3266,27,FALSE)</f>
        <v>181.04480000000001</v>
      </c>
      <c r="T72">
        <f>VLOOKUP(A72,[1]Sheet3!$A$2:$AB$3266,28,FALSE)</f>
        <v>45.58623</v>
      </c>
      <c r="U72">
        <f>VLOOKUP(A72,[1]Sheet3!$A$2:$AF$3266,31,FALSE)</f>
        <v>30.00198</v>
      </c>
      <c r="V72">
        <f>VLOOKUP(A72,[1]Sheet3!$A$2:$AF$3266,32,FALSE)</f>
        <v>248.7996</v>
      </c>
      <c r="W72" s="2" t="s">
        <v>836</v>
      </c>
      <c r="X72" s="2" t="s">
        <v>837</v>
      </c>
      <c r="Y72" s="2">
        <f>Scores!N72</f>
        <v>74</v>
      </c>
      <c r="Z72" t="s">
        <v>6</v>
      </c>
      <c r="AA72" s="13" t="str">
        <f t="shared" si="5"/>
        <v>2C-Kalimantan</v>
      </c>
      <c r="AB72" s="13" t="s">
        <v>896</v>
      </c>
    </row>
    <row r="73" spans="1:28">
      <c r="A73" t="str">
        <f t="shared" si="4"/>
        <v>MAHA UNITISASI GANAL3. High Value</v>
      </c>
      <c r="B73" t="str">
        <f t="shared" si="3"/>
        <v>MAHA UNITISASI GANAL3. High ValueE8. Further Development Not Viable</v>
      </c>
      <c r="C73" t="s">
        <v>18</v>
      </c>
      <c r="D73" s="2" t="s">
        <v>13</v>
      </c>
      <c r="E73" t="s">
        <v>11</v>
      </c>
      <c r="F73" s="12" t="s">
        <v>143</v>
      </c>
      <c r="G73" s="12" t="s">
        <v>539</v>
      </c>
      <c r="H73" t="s">
        <v>785</v>
      </c>
      <c r="I73" s="2" t="s">
        <v>824</v>
      </c>
      <c r="J73">
        <f>VLOOKUP(A73,[1]Sheet3!$A$2:$H$3266,8,FALSE)</f>
        <v>107.8</v>
      </c>
      <c r="K73">
        <f>VLOOKUP(A73,[1]Sheet3!$A$2:$AD$3266,29,FALSE)</f>
        <v>0.70994080000000004</v>
      </c>
      <c r="L73">
        <f>VLOOKUP(A73,[1]Sheet3!$A$2:$AD$3266,30,FALSE)</f>
        <v>76.53161824</v>
      </c>
      <c r="M73">
        <f>VLOOKUP(A73,[1]Sheet3!$A$2:$L$3266,11,FALSE)</f>
        <v>8200</v>
      </c>
      <c r="N73" t="str">
        <f>VLOOKUP(A73,[1]Sheet3!$A$2:$L$3266,12,FALSE)</f>
        <v/>
      </c>
      <c r="O73">
        <f>VLOOKUP(A73,[1]Sheet3!$A$2:$T$3266,17,FALSE)</f>
        <v>0.30044120000000002</v>
      </c>
      <c r="P73">
        <f>VLOOKUP(A73,[1]Sheet3!$A$2:$T$3266,18,FALSE)</f>
        <v>57.953090000000003</v>
      </c>
      <c r="Q73">
        <f>VLOOKUP(A73,[1]Sheet3!$A$2:$T$3266,19,FALSE)</f>
        <v>0.6225463</v>
      </c>
      <c r="R73">
        <f>VLOOKUP(A73,[1]Sheet3!$A$2:$T$3266,20,FALSE)</f>
        <v>0.84238550000000001</v>
      </c>
      <c r="S73">
        <f>VLOOKUP(A73,[1]Sheet3!$A$2:$AB$3266,27,FALSE)</f>
        <v>181.04480000000001</v>
      </c>
      <c r="T73">
        <f>VLOOKUP(A73,[1]Sheet3!$A$2:$AB$3266,28,FALSE)</f>
        <v>45.58623</v>
      </c>
      <c r="U73">
        <f>VLOOKUP(A73,[1]Sheet3!$A$2:$AF$3266,31,FALSE)</f>
        <v>30.00198</v>
      </c>
      <c r="V73">
        <f>VLOOKUP(A73,[1]Sheet3!$A$2:$AF$3266,32,FALSE)</f>
        <v>248.7996</v>
      </c>
      <c r="W73" s="2" t="s">
        <v>836</v>
      </c>
      <c r="X73" s="2" t="s">
        <v>837</v>
      </c>
      <c r="Y73" s="2">
        <f>Scores!N73</f>
        <v>74</v>
      </c>
      <c r="Z73" t="s">
        <v>6</v>
      </c>
      <c r="AA73" s="13" t="str">
        <f t="shared" si="5"/>
        <v>2C-Kalimantan</v>
      </c>
      <c r="AB73" s="13" t="s">
        <v>896</v>
      </c>
    </row>
    <row r="74" spans="1:28">
      <c r="A74" t="str">
        <f t="shared" si="4"/>
        <v>MATANG - BASE1. Low Value</v>
      </c>
      <c r="B74" t="str">
        <f t="shared" si="3"/>
        <v>MATANG - BASE1. Low ValueX1. Discovery under Evaluation</v>
      </c>
      <c r="C74" t="s">
        <v>12</v>
      </c>
      <c r="D74" s="2" t="s">
        <v>13</v>
      </c>
      <c r="E74" t="s">
        <v>8</v>
      </c>
      <c r="F74" s="12" t="s">
        <v>144</v>
      </c>
      <c r="G74" s="12" t="s">
        <v>540</v>
      </c>
      <c r="H74" t="s">
        <v>784</v>
      </c>
      <c r="I74" s="2" t="s">
        <v>823</v>
      </c>
      <c r="J74">
        <f>VLOOKUP(A74,[1]Sheet3!$A$2:$H$3266,8,FALSE)</f>
        <v>19</v>
      </c>
      <c r="K74">
        <f>VLOOKUP(A74,[1]Sheet3!$A$2:$AD$3266,29,FALSE)</f>
        <v>0.76999070000000003</v>
      </c>
      <c r="L74">
        <f>VLOOKUP(A74,[1]Sheet3!$A$2:$AD$3266,30,FALSE)</f>
        <v>14.6298233</v>
      </c>
      <c r="M74">
        <f>VLOOKUP(A74,[1]Sheet3!$A$2:$L$3266,11,FALSE)</f>
        <v>7785</v>
      </c>
      <c r="N74" t="str">
        <f>VLOOKUP(A74,[1]Sheet3!$A$2:$L$3266,12,FALSE)</f>
        <v/>
      </c>
      <c r="O74">
        <f>VLOOKUP(A74,[1]Sheet3!$A$2:$T$3266,17,FALSE)</f>
        <v>0.15476019999999999</v>
      </c>
      <c r="P74">
        <f>VLOOKUP(A74,[1]Sheet3!$A$2:$T$3266,18,FALSE)</f>
        <v>245.08439999999999</v>
      </c>
      <c r="Q74">
        <f>VLOOKUP(A74,[1]Sheet3!$A$2:$T$3266,19,FALSE)</f>
        <v>0.48755549999999998</v>
      </c>
      <c r="R74">
        <f>VLOOKUP(A74,[1]Sheet3!$A$2:$T$3266,20,FALSE)</f>
        <v>0.80343279999999995</v>
      </c>
      <c r="S74">
        <f>VLOOKUP(A74,[1]Sheet3!$A$2:$AB$3266,27,FALSE)</f>
        <v>44.523359999999997</v>
      </c>
      <c r="T74">
        <f>VLOOKUP(A74,[1]Sheet3!$A$2:$AB$3266,28,FALSE)</f>
        <v>12.989050000000001</v>
      </c>
      <c r="U74">
        <f>VLOOKUP(A74,[1]Sheet3!$A$2:$AF$3266,31,FALSE)</f>
        <v>78.287319999999994</v>
      </c>
      <c r="V74">
        <f>VLOOKUP(A74,[1]Sheet3!$A$2:$AF$3266,32,FALSE)</f>
        <v>3.5118550000000002</v>
      </c>
      <c r="W74" s="2" t="s">
        <v>845</v>
      </c>
      <c r="X74" s="2" t="s">
        <v>829</v>
      </c>
      <c r="Y74" s="2">
        <f>Scores!N74</f>
        <v>90</v>
      </c>
      <c r="Z74" t="s">
        <v>6</v>
      </c>
      <c r="AA74" s="13" t="str">
        <f t="shared" si="5"/>
        <v>2C-Sumatera</v>
      </c>
      <c r="AB74" s="13" t="s">
        <v>896</v>
      </c>
    </row>
    <row r="75" spans="1:28">
      <c r="A75" t="str">
        <f t="shared" si="4"/>
        <v>MATANG - BASE2. Middle Value</v>
      </c>
      <c r="B75" t="str">
        <f t="shared" si="3"/>
        <v>MATANG - BASE2. Middle ValueX1. Discovery under Evaluation</v>
      </c>
      <c r="C75" t="s">
        <v>12</v>
      </c>
      <c r="D75" s="2" t="s">
        <v>13</v>
      </c>
      <c r="E75" t="s">
        <v>10</v>
      </c>
      <c r="F75" s="12" t="s">
        <v>144</v>
      </c>
      <c r="G75" s="12" t="s">
        <v>540</v>
      </c>
      <c r="H75" t="s">
        <v>784</v>
      </c>
      <c r="I75" s="2" t="s">
        <v>823</v>
      </c>
      <c r="J75">
        <f>VLOOKUP(A75,[1]Sheet3!$A$2:$H$3266,8,FALSE)</f>
        <v>80.900000000000006</v>
      </c>
      <c r="K75">
        <f>VLOOKUP(A75,[1]Sheet3!$A$2:$AD$3266,29,FALSE)</f>
        <v>0.76999070000000003</v>
      </c>
      <c r="L75">
        <f>VLOOKUP(A75,[1]Sheet3!$A$2:$AD$3266,30,FALSE)</f>
        <v>62.292247630000006</v>
      </c>
      <c r="M75">
        <f>VLOOKUP(A75,[1]Sheet3!$A$2:$L$3266,11,FALSE)</f>
        <v>7785</v>
      </c>
      <c r="N75" t="str">
        <f>VLOOKUP(A75,[1]Sheet3!$A$2:$L$3266,12,FALSE)</f>
        <v/>
      </c>
      <c r="O75">
        <f>VLOOKUP(A75,[1]Sheet3!$A$2:$T$3266,17,FALSE)</f>
        <v>0.15476019999999999</v>
      </c>
      <c r="P75">
        <f>VLOOKUP(A75,[1]Sheet3!$A$2:$T$3266,18,FALSE)</f>
        <v>245.08439999999999</v>
      </c>
      <c r="Q75">
        <f>VLOOKUP(A75,[1]Sheet3!$A$2:$T$3266,19,FALSE)</f>
        <v>0.48755549999999998</v>
      </c>
      <c r="R75">
        <f>VLOOKUP(A75,[1]Sheet3!$A$2:$T$3266,20,FALSE)</f>
        <v>0.80343279999999995</v>
      </c>
      <c r="S75">
        <f>VLOOKUP(A75,[1]Sheet3!$A$2:$AB$3266,27,FALSE)</f>
        <v>44.523359999999997</v>
      </c>
      <c r="T75">
        <f>VLOOKUP(A75,[1]Sheet3!$A$2:$AB$3266,28,FALSE)</f>
        <v>12.989050000000001</v>
      </c>
      <c r="U75">
        <f>VLOOKUP(A75,[1]Sheet3!$A$2:$AF$3266,31,FALSE)</f>
        <v>78.287319999999994</v>
      </c>
      <c r="V75">
        <f>VLOOKUP(A75,[1]Sheet3!$A$2:$AF$3266,32,FALSE)</f>
        <v>3.5118550000000002</v>
      </c>
      <c r="W75" s="2" t="s">
        <v>845</v>
      </c>
      <c r="X75" s="2" t="s">
        <v>829</v>
      </c>
      <c r="Y75" s="2">
        <f>Scores!N75</f>
        <v>90</v>
      </c>
      <c r="Z75" t="s">
        <v>6</v>
      </c>
      <c r="AA75" s="13" t="str">
        <f t="shared" si="5"/>
        <v>2C-Sumatera</v>
      </c>
      <c r="AB75" s="13" t="s">
        <v>896</v>
      </c>
    </row>
    <row r="76" spans="1:28">
      <c r="A76" t="str">
        <f t="shared" si="4"/>
        <v>MATANG - BASE3. High Value</v>
      </c>
      <c r="B76" t="str">
        <f t="shared" si="3"/>
        <v>MATANG - BASE3. High ValueX1. Discovery under Evaluation</v>
      </c>
      <c r="C76" t="s">
        <v>12</v>
      </c>
      <c r="D76" s="2" t="s">
        <v>13</v>
      </c>
      <c r="E76" t="s">
        <v>11</v>
      </c>
      <c r="F76" s="12" t="s">
        <v>144</v>
      </c>
      <c r="G76" s="12" t="s">
        <v>540</v>
      </c>
      <c r="H76" t="s">
        <v>784</v>
      </c>
      <c r="I76" s="2" t="s">
        <v>823</v>
      </c>
      <c r="J76">
        <f>VLOOKUP(A76,[1]Sheet3!$A$2:$H$3266,8,FALSE)</f>
        <v>282.8</v>
      </c>
      <c r="K76">
        <f>VLOOKUP(A76,[1]Sheet3!$A$2:$AD$3266,29,FALSE)</f>
        <v>0.76999070000000003</v>
      </c>
      <c r="L76">
        <f>VLOOKUP(A76,[1]Sheet3!$A$2:$AD$3266,30,FALSE)</f>
        <v>217.75336996000001</v>
      </c>
      <c r="M76">
        <f>VLOOKUP(A76,[1]Sheet3!$A$2:$L$3266,11,FALSE)</f>
        <v>7785</v>
      </c>
      <c r="N76" t="str">
        <f>VLOOKUP(A76,[1]Sheet3!$A$2:$L$3266,12,FALSE)</f>
        <v/>
      </c>
      <c r="O76">
        <f>VLOOKUP(A76,[1]Sheet3!$A$2:$T$3266,17,FALSE)</f>
        <v>0.15476019999999999</v>
      </c>
      <c r="P76">
        <f>VLOOKUP(A76,[1]Sheet3!$A$2:$T$3266,18,FALSE)</f>
        <v>245.08439999999999</v>
      </c>
      <c r="Q76">
        <f>VLOOKUP(A76,[1]Sheet3!$A$2:$T$3266,19,FALSE)</f>
        <v>0.48755549999999998</v>
      </c>
      <c r="R76">
        <f>VLOOKUP(A76,[1]Sheet3!$A$2:$T$3266,20,FALSE)</f>
        <v>0.80343279999999995</v>
      </c>
      <c r="S76">
        <f>VLOOKUP(A76,[1]Sheet3!$A$2:$AB$3266,27,FALSE)</f>
        <v>44.523359999999997</v>
      </c>
      <c r="T76">
        <f>VLOOKUP(A76,[1]Sheet3!$A$2:$AB$3266,28,FALSE)</f>
        <v>12.989050000000001</v>
      </c>
      <c r="U76">
        <f>VLOOKUP(A76,[1]Sheet3!$A$2:$AF$3266,31,FALSE)</f>
        <v>78.287319999999994</v>
      </c>
      <c r="V76">
        <f>VLOOKUP(A76,[1]Sheet3!$A$2:$AF$3266,32,FALSE)</f>
        <v>3.5118550000000002</v>
      </c>
      <c r="W76" s="2" t="s">
        <v>845</v>
      </c>
      <c r="X76" s="2" t="s">
        <v>829</v>
      </c>
      <c r="Y76" s="2">
        <f>Scores!N76</f>
        <v>90</v>
      </c>
      <c r="Z76" t="s">
        <v>6</v>
      </c>
      <c r="AA76" s="13" t="str">
        <f t="shared" si="5"/>
        <v>2C-Sumatera</v>
      </c>
      <c r="AB76" s="13" t="s">
        <v>896</v>
      </c>
    </row>
    <row r="77" spans="1:28">
      <c r="A77" t="str">
        <f t="shared" si="4"/>
        <v>MAX - BASE1. Low Value</v>
      </c>
      <c r="B77" t="str">
        <f t="shared" si="3"/>
        <v>MAX - BASE1. Low ValueX1. Discovery under Evaluation</v>
      </c>
      <c r="C77" t="s">
        <v>12</v>
      </c>
      <c r="D77" s="2" t="s">
        <v>13</v>
      </c>
      <c r="E77" t="s">
        <v>8</v>
      </c>
      <c r="F77" s="12" t="s">
        <v>145</v>
      </c>
      <c r="G77" s="12" t="s">
        <v>541</v>
      </c>
      <c r="H77" t="s">
        <v>109</v>
      </c>
      <c r="I77" s="2" t="s">
        <v>825</v>
      </c>
      <c r="J77">
        <f>VLOOKUP(A77,[1]Sheet3!$A$2:$H$3266,8,FALSE)</f>
        <v>19</v>
      </c>
      <c r="K77">
        <f>VLOOKUP(A77,[1]Sheet3!$A$2:$AD$3266,29,FALSE)</f>
        <v>0.76999070000000003</v>
      </c>
      <c r="L77">
        <f>VLOOKUP(A77,[1]Sheet3!$A$2:$AD$3266,30,FALSE)</f>
        <v>14.6298233</v>
      </c>
      <c r="O77">
        <f>VLOOKUP(A77,[1]Sheet3!$A$2:$T$3266,17,FALSE)</f>
        <v>0.30142580000000002</v>
      </c>
      <c r="P77">
        <f>VLOOKUP(A77,[1]Sheet3!$A$2:$T$3266,18,FALSE)</f>
        <v>57.953090000000003</v>
      </c>
      <c r="Q77">
        <f>VLOOKUP(A77,[1]Sheet3!$A$2:$T$3266,19,FALSE)</f>
        <v>0.70339629999999997</v>
      </c>
      <c r="R77">
        <f>VLOOKUP(A77,[1]Sheet3!$A$2:$T$3266,20,FALSE)</f>
        <v>0.84238550000000001</v>
      </c>
      <c r="S77">
        <f>VLOOKUP(A77,[1]Sheet3!$A$2:$AB$3266,27,FALSE)</f>
        <v>44.523359999999997</v>
      </c>
      <c r="T77">
        <f>VLOOKUP(A77,[1]Sheet3!$A$2:$AB$3266,28,FALSE)</f>
        <v>12.989050000000001</v>
      </c>
      <c r="U77">
        <f>VLOOKUP(A77,[1]Sheet3!$A$2:$AF$3266,31,FALSE)</f>
        <v>66.494450000000001</v>
      </c>
      <c r="V77">
        <f>VLOOKUP(A77,[1]Sheet3!$A$2:$AF$3266,32,FALSE)</f>
        <v>15.66933</v>
      </c>
      <c r="W77" s="2" t="str">
        <f>VLOOKUP(H77,[2]Sheet1!$B$2:$D$3210,2,FALSE)</f>
        <v>Laut Jawa</v>
      </c>
      <c r="X77" s="2" t="str">
        <f>VLOOKUP(H77,[2]Sheet1!$B$2:$D$3210,3,FALSE)</f>
        <v>Jawa</v>
      </c>
      <c r="Y77" s="2">
        <f>Scores!N77</f>
        <v>47</v>
      </c>
      <c r="Z77" t="s">
        <v>6</v>
      </c>
      <c r="AA77" s="13" t="str">
        <f t="shared" si="5"/>
        <v>2C-Jawa</v>
      </c>
      <c r="AB77" s="13" t="s">
        <v>896</v>
      </c>
    </row>
    <row r="78" spans="1:28">
      <c r="A78" t="str">
        <f t="shared" si="4"/>
        <v>MAX - BASE2. Middle Value</v>
      </c>
      <c r="B78" t="str">
        <f t="shared" si="3"/>
        <v>MAX - BASE2. Middle ValueX1. Discovery under Evaluation</v>
      </c>
      <c r="C78" t="s">
        <v>12</v>
      </c>
      <c r="D78" s="2" t="s">
        <v>13</v>
      </c>
      <c r="E78" t="s">
        <v>10</v>
      </c>
      <c r="F78" s="12" t="s">
        <v>145</v>
      </c>
      <c r="G78" s="12" t="s">
        <v>541</v>
      </c>
      <c r="H78" t="s">
        <v>109</v>
      </c>
      <c r="I78" s="2" t="s">
        <v>825</v>
      </c>
      <c r="J78">
        <f>VLOOKUP(A78,[1]Sheet3!$A$2:$H$3266,8,FALSE)</f>
        <v>107.11</v>
      </c>
      <c r="K78">
        <f>VLOOKUP(A78,[1]Sheet3!$A$2:$AD$3266,29,FALSE)</f>
        <v>0.76999070000000003</v>
      </c>
      <c r="L78">
        <f>VLOOKUP(A78,[1]Sheet3!$A$2:$AD$3266,30,FALSE)</f>
        <v>82.473703877000005</v>
      </c>
      <c r="O78">
        <f>VLOOKUP(A78,[1]Sheet3!$A$2:$T$3266,17,FALSE)</f>
        <v>0.30142580000000002</v>
      </c>
      <c r="P78">
        <f>VLOOKUP(A78,[1]Sheet3!$A$2:$T$3266,18,FALSE)</f>
        <v>57.953090000000003</v>
      </c>
      <c r="Q78">
        <f>VLOOKUP(A78,[1]Sheet3!$A$2:$T$3266,19,FALSE)</f>
        <v>0.70339629999999997</v>
      </c>
      <c r="R78">
        <f>VLOOKUP(A78,[1]Sheet3!$A$2:$T$3266,20,FALSE)</f>
        <v>0.84238550000000001</v>
      </c>
      <c r="S78">
        <f>VLOOKUP(A78,[1]Sheet3!$A$2:$AB$3266,27,FALSE)</f>
        <v>44.523359999999997</v>
      </c>
      <c r="T78">
        <f>VLOOKUP(A78,[1]Sheet3!$A$2:$AB$3266,28,FALSE)</f>
        <v>12.989050000000001</v>
      </c>
      <c r="U78">
        <f>VLOOKUP(A78,[1]Sheet3!$A$2:$AF$3266,31,FALSE)</f>
        <v>66.494450000000001</v>
      </c>
      <c r="V78">
        <f>VLOOKUP(A78,[1]Sheet3!$A$2:$AF$3266,32,FALSE)</f>
        <v>15.66933</v>
      </c>
      <c r="W78" s="2" t="str">
        <f>VLOOKUP(H78,[2]Sheet1!$B$2:$D$3210,2,FALSE)</f>
        <v>Laut Jawa</v>
      </c>
      <c r="X78" s="2" t="str">
        <f>VLOOKUP(H78,[2]Sheet1!$B$2:$D$3210,3,FALSE)</f>
        <v>Jawa</v>
      </c>
      <c r="Y78" s="2">
        <f>Scores!N78</f>
        <v>47</v>
      </c>
      <c r="Z78" t="s">
        <v>6</v>
      </c>
      <c r="AA78" s="13" t="str">
        <f t="shared" si="5"/>
        <v>2C-Jawa</v>
      </c>
      <c r="AB78" s="13" t="s">
        <v>896</v>
      </c>
    </row>
    <row r="79" spans="1:28">
      <c r="A79" t="str">
        <f t="shared" si="4"/>
        <v>MAX - BASE3. High Value</v>
      </c>
      <c r="B79" t="str">
        <f t="shared" si="3"/>
        <v>MAX - BASE3. High ValueX1. Discovery under Evaluation</v>
      </c>
      <c r="C79" t="s">
        <v>12</v>
      </c>
      <c r="D79" s="2" t="s">
        <v>13</v>
      </c>
      <c r="E79" t="s">
        <v>11</v>
      </c>
      <c r="F79" s="12" t="s">
        <v>145</v>
      </c>
      <c r="G79" s="12" t="s">
        <v>541</v>
      </c>
      <c r="H79" t="s">
        <v>109</v>
      </c>
      <c r="I79" s="2" t="s">
        <v>825</v>
      </c>
      <c r="J79">
        <f>VLOOKUP(A79,[1]Sheet3!$A$2:$H$3266,8,FALSE)</f>
        <v>134</v>
      </c>
      <c r="K79">
        <f>VLOOKUP(A79,[1]Sheet3!$A$2:$AD$3266,29,FALSE)</f>
        <v>0.76999070000000003</v>
      </c>
      <c r="L79">
        <f>VLOOKUP(A79,[1]Sheet3!$A$2:$AD$3266,30,FALSE)</f>
        <v>103.17875380000001</v>
      </c>
      <c r="O79">
        <f>VLOOKUP(A79,[1]Sheet3!$A$2:$T$3266,17,FALSE)</f>
        <v>0.30142580000000002</v>
      </c>
      <c r="P79">
        <f>VLOOKUP(A79,[1]Sheet3!$A$2:$T$3266,18,FALSE)</f>
        <v>57.953090000000003</v>
      </c>
      <c r="Q79">
        <f>VLOOKUP(A79,[1]Sheet3!$A$2:$T$3266,19,FALSE)</f>
        <v>0.70339629999999997</v>
      </c>
      <c r="R79">
        <f>VLOOKUP(A79,[1]Sheet3!$A$2:$T$3266,20,FALSE)</f>
        <v>0.84238550000000001</v>
      </c>
      <c r="S79">
        <f>VLOOKUP(A79,[1]Sheet3!$A$2:$AB$3266,27,FALSE)</f>
        <v>44.523359999999997</v>
      </c>
      <c r="T79">
        <f>VLOOKUP(A79,[1]Sheet3!$A$2:$AB$3266,28,FALSE)</f>
        <v>12.989050000000001</v>
      </c>
      <c r="U79">
        <f>VLOOKUP(A79,[1]Sheet3!$A$2:$AF$3266,31,FALSE)</f>
        <v>66.494450000000001</v>
      </c>
      <c r="V79">
        <f>VLOOKUP(A79,[1]Sheet3!$A$2:$AF$3266,32,FALSE)</f>
        <v>15.66933</v>
      </c>
      <c r="W79" s="2" t="str">
        <f>VLOOKUP(H79,[2]Sheet1!$B$2:$D$3210,2,FALSE)</f>
        <v>Laut Jawa</v>
      </c>
      <c r="X79" s="2" t="str">
        <f>VLOOKUP(H79,[2]Sheet1!$B$2:$D$3210,3,FALSE)</f>
        <v>Jawa</v>
      </c>
      <c r="Y79" s="2">
        <f>Scores!N79</f>
        <v>47</v>
      </c>
      <c r="Z79" t="s">
        <v>6</v>
      </c>
      <c r="AA79" s="13" t="str">
        <f t="shared" si="5"/>
        <v>2C-Jawa</v>
      </c>
      <c r="AB79" s="13" t="s">
        <v>896</v>
      </c>
    </row>
    <row r="80" spans="1:28">
      <c r="A80" t="str">
        <f t="shared" si="4"/>
        <v>MBF - BASE1. Low Value</v>
      </c>
      <c r="B80" t="str">
        <f t="shared" si="3"/>
        <v>MBF - BASE1. Low ValueX1. Discovery under Evaluation</v>
      </c>
      <c r="C80" t="s">
        <v>12</v>
      </c>
      <c r="D80" s="2" t="s">
        <v>13</v>
      </c>
      <c r="E80" t="s">
        <v>8</v>
      </c>
      <c r="F80" s="12" t="s">
        <v>146</v>
      </c>
      <c r="G80" s="12" t="s">
        <v>542</v>
      </c>
      <c r="H80" t="s">
        <v>109</v>
      </c>
      <c r="I80" s="2" t="s">
        <v>825</v>
      </c>
      <c r="J80">
        <f>VLOOKUP(A80,[1]Sheet3!$A$2:$H$3266,8,FALSE)</f>
        <v>42</v>
      </c>
      <c r="K80">
        <f>VLOOKUP(A80,[1]Sheet3!$A$2:$AD$3266,29,FALSE)</f>
        <v>0.70032669999999997</v>
      </c>
      <c r="L80">
        <f>VLOOKUP(A80,[1]Sheet3!$A$2:$AD$3266,30,FALSE)</f>
        <v>29.4137214</v>
      </c>
      <c r="M80">
        <f>VLOOKUP(A80,[1]Sheet3!$A$2:$L$3266,11,FALSE)</f>
        <v>2300</v>
      </c>
      <c r="N80" t="str">
        <f>VLOOKUP(A80,[1]Sheet3!$A$2:$L$3266,12,FALSE)</f>
        <v/>
      </c>
      <c r="O80">
        <f>VLOOKUP(A80,[1]Sheet3!$A$2:$T$3266,17,FALSE)</f>
        <v>0.20696700000000001</v>
      </c>
      <c r="P80">
        <f>VLOOKUP(A80,[1]Sheet3!$A$2:$T$3266,18,FALSE)</f>
        <v>963.39400000000001</v>
      </c>
      <c r="Q80">
        <f>VLOOKUP(A80,[1]Sheet3!$A$2:$T$3266,19,FALSE)</f>
        <v>0.47886519999999999</v>
      </c>
      <c r="R80">
        <f>VLOOKUP(A80,[1]Sheet3!$A$2:$T$3266,20,FALSE)</f>
        <v>0.71653829999999996</v>
      </c>
      <c r="S80">
        <f>VLOOKUP(A80,[1]Sheet3!$A$2:$AB$3266,27,FALSE)</f>
        <v>98.636380000000003</v>
      </c>
      <c r="T80">
        <f>VLOOKUP(A80,[1]Sheet3!$A$2:$AB$3266,28,FALSE)</f>
        <v>80.700739999999996</v>
      </c>
      <c r="U80">
        <f>VLOOKUP(A80,[1]Sheet3!$A$2:$AF$3266,31,FALSE)</f>
        <v>9.2799370000000003</v>
      </c>
      <c r="V80">
        <f>VLOOKUP(A80,[1]Sheet3!$A$2:$AF$3266,32,FALSE)</f>
        <v>31.976310000000002</v>
      </c>
      <c r="W80" s="2" t="str">
        <f>VLOOKUP(H80,[2]Sheet1!$B$2:$D$3210,2,FALSE)</f>
        <v>Laut Jawa</v>
      </c>
      <c r="X80" s="2" t="str">
        <f>VLOOKUP(H80,[2]Sheet1!$B$2:$D$3210,3,FALSE)</f>
        <v>Jawa</v>
      </c>
      <c r="Y80" s="2">
        <f>Scores!N80</f>
        <v>86</v>
      </c>
      <c r="Z80" t="s">
        <v>6</v>
      </c>
      <c r="AA80" s="13" t="str">
        <f t="shared" si="5"/>
        <v>2C-Jawa</v>
      </c>
      <c r="AB80" s="13" t="s">
        <v>896</v>
      </c>
    </row>
    <row r="81" spans="1:28">
      <c r="A81" t="str">
        <f t="shared" si="4"/>
        <v>MBF - BASE2. Middle Value</v>
      </c>
      <c r="B81" t="str">
        <f t="shared" si="3"/>
        <v>MBF - BASE2. Middle ValueX1. Discovery under Evaluation</v>
      </c>
      <c r="C81" t="s">
        <v>12</v>
      </c>
      <c r="D81" s="2" t="s">
        <v>13</v>
      </c>
      <c r="E81" t="s">
        <v>10</v>
      </c>
      <c r="F81" s="12" t="s">
        <v>146</v>
      </c>
      <c r="G81" s="12" t="s">
        <v>542</v>
      </c>
      <c r="H81" t="s">
        <v>109</v>
      </c>
      <c r="I81" s="2" t="s">
        <v>825</v>
      </c>
      <c r="J81">
        <f>VLOOKUP(A81,[1]Sheet3!$A$2:$H$3266,8,FALSE)</f>
        <v>44.1</v>
      </c>
      <c r="K81">
        <f>VLOOKUP(A81,[1]Sheet3!$A$2:$AD$3266,29,FALSE)</f>
        <v>0.70032669999999997</v>
      </c>
      <c r="L81">
        <f>VLOOKUP(A81,[1]Sheet3!$A$2:$AD$3266,30,FALSE)</f>
        <v>30.884407469999999</v>
      </c>
      <c r="M81">
        <f>VLOOKUP(A81,[1]Sheet3!$A$2:$L$3266,11,FALSE)</f>
        <v>2300</v>
      </c>
      <c r="N81" t="str">
        <f>VLOOKUP(A81,[1]Sheet3!$A$2:$L$3266,12,FALSE)</f>
        <v/>
      </c>
      <c r="O81">
        <f>VLOOKUP(A81,[1]Sheet3!$A$2:$T$3266,17,FALSE)</f>
        <v>0.20696700000000001</v>
      </c>
      <c r="P81">
        <f>VLOOKUP(A81,[1]Sheet3!$A$2:$T$3266,18,FALSE)</f>
        <v>963.39400000000001</v>
      </c>
      <c r="Q81">
        <f>VLOOKUP(A81,[1]Sheet3!$A$2:$T$3266,19,FALSE)</f>
        <v>0.47886519999999999</v>
      </c>
      <c r="R81">
        <f>VLOOKUP(A81,[1]Sheet3!$A$2:$T$3266,20,FALSE)</f>
        <v>0.71653829999999996</v>
      </c>
      <c r="S81">
        <f>VLOOKUP(A81,[1]Sheet3!$A$2:$AB$3266,27,FALSE)</f>
        <v>98.636380000000003</v>
      </c>
      <c r="T81">
        <f>VLOOKUP(A81,[1]Sheet3!$A$2:$AB$3266,28,FALSE)</f>
        <v>80.700739999999996</v>
      </c>
      <c r="U81">
        <f>VLOOKUP(A81,[1]Sheet3!$A$2:$AF$3266,31,FALSE)</f>
        <v>9.2799370000000003</v>
      </c>
      <c r="V81">
        <f>VLOOKUP(A81,[1]Sheet3!$A$2:$AF$3266,32,FALSE)</f>
        <v>31.976310000000002</v>
      </c>
      <c r="W81" s="2" t="str">
        <f>VLOOKUP(H81,[2]Sheet1!$B$2:$D$3210,2,FALSE)</f>
        <v>Laut Jawa</v>
      </c>
      <c r="X81" s="2" t="str">
        <f>VLOOKUP(H81,[2]Sheet1!$B$2:$D$3210,3,FALSE)</f>
        <v>Jawa</v>
      </c>
      <c r="Y81" s="2">
        <f>Scores!N81</f>
        <v>86</v>
      </c>
      <c r="Z81" t="s">
        <v>6</v>
      </c>
      <c r="AA81" s="13" t="str">
        <f t="shared" si="5"/>
        <v>2C-Jawa</v>
      </c>
      <c r="AB81" s="13" t="s">
        <v>896</v>
      </c>
    </row>
    <row r="82" spans="1:28">
      <c r="A82" t="str">
        <f t="shared" si="4"/>
        <v>MBF - BASE3. High Value</v>
      </c>
      <c r="B82" t="str">
        <f t="shared" si="3"/>
        <v>MBF - BASE3. High ValueX1. Discovery under Evaluation</v>
      </c>
      <c r="C82" t="s">
        <v>12</v>
      </c>
      <c r="D82" s="2" t="s">
        <v>13</v>
      </c>
      <c r="E82" t="s">
        <v>11</v>
      </c>
      <c r="F82" s="12" t="s">
        <v>146</v>
      </c>
      <c r="G82" s="12" t="s">
        <v>542</v>
      </c>
      <c r="H82" t="s">
        <v>109</v>
      </c>
      <c r="I82" s="2" t="s">
        <v>825</v>
      </c>
      <c r="J82">
        <f>VLOOKUP(A82,[1]Sheet3!$A$2:$H$3266,8,FALSE)</f>
        <v>66</v>
      </c>
      <c r="K82">
        <f>VLOOKUP(A82,[1]Sheet3!$A$2:$AD$3266,29,FALSE)</f>
        <v>0.70032669999999997</v>
      </c>
      <c r="L82">
        <f>VLOOKUP(A82,[1]Sheet3!$A$2:$AD$3266,30,FALSE)</f>
        <v>46.221562200000001</v>
      </c>
      <c r="M82">
        <f>VLOOKUP(A82,[1]Sheet3!$A$2:$L$3266,11,FALSE)</f>
        <v>2300</v>
      </c>
      <c r="N82" t="str">
        <f>VLOOKUP(A82,[1]Sheet3!$A$2:$L$3266,12,FALSE)</f>
        <v/>
      </c>
      <c r="O82">
        <f>VLOOKUP(A82,[1]Sheet3!$A$2:$T$3266,17,FALSE)</f>
        <v>0.20696700000000001</v>
      </c>
      <c r="P82">
        <f>VLOOKUP(A82,[1]Sheet3!$A$2:$T$3266,18,FALSE)</f>
        <v>963.39400000000001</v>
      </c>
      <c r="Q82">
        <f>VLOOKUP(A82,[1]Sheet3!$A$2:$T$3266,19,FALSE)</f>
        <v>0.47886519999999999</v>
      </c>
      <c r="R82">
        <f>VLOOKUP(A82,[1]Sheet3!$A$2:$T$3266,20,FALSE)</f>
        <v>0.71653829999999996</v>
      </c>
      <c r="S82">
        <f>VLOOKUP(A82,[1]Sheet3!$A$2:$AB$3266,27,FALSE)</f>
        <v>98.636380000000003</v>
      </c>
      <c r="T82">
        <f>VLOOKUP(A82,[1]Sheet3!$A$2:$AB$3266,28,FALSE)</f>
        <v>80.700739999999996</v>
      </c>
      <c r="U82">
        <f>VLOOKUP(A82,[1]Sheet3!$A$2:$AF$3266,31,FALSE)</f>
        <v>9.2799370000000003</v>
      </c>
      <c r="V82">
        <f>VLOOKUP(A82,[1]Sheet3!$A$2:$AF$3266,32,FALSE)</f>
        <v>31.976310000000002</v>
      </c>
      <c r="W82" s="2" t="str">
        <f>VLOOKUP(H82,[2]Sheet1!$B$2:$D$3210,2,FALSE)</f>
        <v>Laut Jawa</v>
      </c>
      <c r="X82" s="2" t="str">
        <f>VLOOKUP(H82,[2]Sheet1!$B$2:$D$3210,3,FALSE)</f>
        <v>Jawa</v>
      </c>
      <c r="Y82" s="2">
        <f>Scores!N82</f>
        <v>86</v>
      </c>
      <c r="Z82" t="s">
        <v>6</v>
      </c>
      <c r="AA82" s="13" t="str">
        <f t="shared" si="5"/>
        <v>2C-Jawa</v>
      </c>
      <c r="AB82" s="13" t="s">
        <v>896</v>
      </c>
    </row>
    <row r="83" spans="1:28">
      <c r="A83" t="str">
        <f t="shared" si="4"/>
        <v>MDA - BASE1. Low Value</v>
      </c>
      <c r="B83" t="str">
        <f t="shared" si="3"/>
        <v>MDA - BASE1. Low ValueX1. Discovery under Evaluation</v>
      </c>
      <c r="C83" t="s">
        <v>12</v>
      </c>
      <c r="D83" s="2" t="s">
        <v>13</v>
      </c>
      <c r="E83" t="s">
        <v>8</v>
      </c>
      <c r="F83" s="12" t="s">
        <v>147</v>
      </c>
      <c r="G83" s="12" t="s">
        <v>543</v>
      </c>
      <c r="H83" t="s">
        <v>109</v>
      </c>
      <c r="I83" s="2" t="s">
        <v>825</v>
      </c>
      <c r="J83">
        <f>VLOOKUP(A83,[1]Sheet3!$A$2:$H$3266,8,FALSE)</f>
        <v>48</v>
      </c>
      <c r="K83">
        <f>VLOOKUP(A83,[1]Sheet3!$A$2:$AD$3266,29,FALSE)</f>
        <v>0.78037179999999995</v>
      </c>
      <c r="L83">
        <f>VLOOKUP(A83,[1]Sheet3!$A$2:$AD$3266,30,FALSE)</f>
        <v>37.457846399999994</v>
      </c>
      <c r="M83">
        <f>VLOOKUP(A83,[1]Sheet3!$A$2:$L$3266,11,FALSE)</f>
        <v>4068</v>
      </c>
      <c r="N83" t="str">
        <f>VLOOKUP(A83,[1]Sheet3!$A$2:$L$3266,12,FALSE)</f>
        <v/>
      </c>
      <c r="O83">
        <f>VLOOKUP(A83,[1]Sheet3!$A$2:$T$3266,17,FALSE)</f>
        <v>0.37422660000000002</v>
      </c>
      <c r="P83">
        <f>VLOOKUP(A83,[1]Sheet3!$A$2:$T$3266,18,FALSE)</f>
        <v>975.04489999999998</v>
      </c>
      <c r="Q83">
        <f>VLOOKUP(A83,[1]Sheet3!$A$2:$T$3266,19,FALSE)</f>
        <v>0.45491680000000001</v>
      </c>
      <c r="R83">
        <f>VLOOKUP(A83,[1]Sheet3!$A$2:$T$3266,20,FALSE)</f>
        <v>0.76975660000000001</v>
      </c>
      <c r="S83">
        <f>VLOOKUP(A83,[1]Sheet3!$A$2:$AB$3266,27,FALSE)</f>
        <v>53.459110000000003</v>
      </c>
      <c r="T83">
        <f>VLOOKUP(A83,[1]Sheet3!$A$2:$AB$3266,28,FALSE)</f>
        <v>15.40781</v>
      </c>
      <c r="U83">
        <f>VLOOKUP(A83,[1]Sheet3!$A$2:$AF$3266,31,FALSE)</f>
        <v>74.842110000000005</v>
      </c>
      <c r="V83">
        <f>VLOOKUP(A83,[1]Sheet3!$A$2:$AF$3266,32,FALSE)</f>
        <v>10.61223</v>
      </c>
      <c r="W83" s="2" t="str">
        <f>VLOOKUP(H83,[2]Sheet1!$B$2:$D$3210,2,FALSE)</f>
        <v>Laut Jawa</v>
      </c>
      <c r="X83" s="2" t="str">
        <f>VLOOKUP(H83,[2]Sheet1!$B$2:$D$3210,3,FALSE)</f>
        <v>Jawa</v>
      </c>
      <c r="Y83" s="2">
        <f>Scores!N83</f>
        <v>52</v>
      </c>
      <c r="Z83" t="s">
        <v>6</v>
      </c>
      <c r="AA83" s="13" t="str">
        <f t="shared" si="5"/>
        <v>2C-Jawa</v>
      </c>
      <c r="AB83" s="13" t="s">
        <v>896</v>
      </c>
    </row>
    <row r="84" spans="1:28">
      <c r="A84" t="str">
        <f t="shared" si="4"/>
        <v>MDA - BASE2. Middle Value</v>
      </c>
      <c r="B84" t="str">
        <f t="shared" si="3"/>
        <v>MDA - BASE2. Middle ValueX1. Discovery under Evaluation</v>
      </c>
      <c r="C84" t="s">
        <v>12</v>
      </c>
      <c r="D84" s="2" t="s">
        <v>13</v>
      </c>
      <c r="E84" t="s">
        <v>10</v>
      </c>
      <c r="F84" s="12" t="s">
        <v>147</v>
      </c>
      <c r="G84" s="12" t="s">
        <v>543</v>
      </c>
      <c r="H84" t="s">
        <v>109</v>
      </c>
      <c r="I84" s="2" t="s">
        <v>825</v>
      </c>
      <c r="J84">
        <f>VLOOKUP(A84,[1]Sheet3!$A$2:$H$3266,8,FALSE)</f>
        <v>62</v>
      </c>
      <c r="K84">
        <f>VLOOKUP(A84,[1]Sheet3!$A$2:$AD$3266,29,FALSE)</f>
        <v>0.78037179999999995</v>
      </c>
      <c r="L84">
        <f>VLOOKUP(A84,[1]Sheet3!$A$2:$AD$3266,30,FALSE)</f>
        <v>48.383051599999995</v>
      </c>
      <c r="M84">
        <f>VLOOKUP(A84,[1]Sheet3!$A$2:$L$3266,11,FALSE)</f>
        <v>4068</v>
      </c>
      <c r="N84" t="str">
        <f>VLOOKUP(A84,[1]Sheet3!$A$2:$L$3266,12,FALSE)</f>
        <v/>
      </c>
      <c r="O84">
        <f>VLOOKUP(A84,[1]Sheet3!$A$2:$T$3266,17,FALSE)</f>
        <v>0.37422660000000002</v>
      </c>
      <c r="P84">
        <f>VLOOKUP(A84,[1]Sheet3!$A$2:$T$3266,18,FALSE)</f>
        <v>975.04489999999998</v>
      </c>
      <c r="Q84">
        <f>VLOOKUP(A84,[1]Sheet3!$A$2:$T$3266,19,FALSE)</f>
        <v>0.45491680000000001</v>
      </c>
      <c r="R84">
        <f>VLOOKUP(A84,[1]Sheet3!$A$2:$T$3266,20,FALSE)</f>
        <v>0.76975660000000001</v>
      </c>
      <c r="S84">
        <f>VLOOKUP(A84,[1]Sheet3!$A$2:$AB$3266,27,FALSE)</f>
        <v>53.459110000000003</v>
      </c>
      <c r="T84">
        <f>VLOOKUP(A84,[1]Sheet3!$A$2:$AB$3266,28,FALSE)</f>
        <v>15.40781</v>
      </c>
      <c r="U84">
        <f>VLOOKUP(A84,[1]Sheet3!$A$2:$AF$3266,31,FALSE)</f>
        <v>74.842110000000005</v>
      </c>
      <c r="V84">
        <f>VLOOKUP(A84,[1]Sheet3!$A$2:$AF$3266,32,FALSE)</f>
        <v>10.61223</v>
      </c>
      <c r="W84" s="2" t="str">
        <f>VLOOKUP(H84,[2]Sheet1!$B$2:$D$3210,2,FALSE)</f>
        <v>Laut Jawa</v>
      </c>
      <c r="X84" s="2" t="str">
        <f>VLOOKUP(H84,[2]Sheet1!$B$2:$D$3210,3,FALSE)</f>
        <v>Jawa</v>
      </c>
      <c r="Y84" s="2">
        <f>Scores!N84</f>
        <v>52</v>
      </c>
      <c r="Z84" t="s">
        <v>6</v>
      </c>
      <c r="AA84" s="13" t="str">
        <f t="shared" si="5"/>
        <v>2C-Jawa</v>
      </c>
      <c r="AB84" s="13" t="s">
        <v>896</v>
      </c>
    </row>
    <row r="85" spans="1:28">
      <c r="A85" t="str">
        <f t="shared" si="4"/>
        <v>MDA - BASE3. High Value</v>
      </c>
      <c r="B85" t="str">
        <f t="shared" si="3"/>
        <v>MDA - BASE3. High ValueX1. Discovery under Evaluation</v>
      </c>
      <c r="C85" t="s">
        <v>12</v>
      </c>
      <c r="D85" s="2" t="s">
        <v>13</v>
      </c>
      <c r="E85" t="s">
        <v>11</v>
      </c>
      <c r="F85" s="12" t="s">
        <v>147</v>
      </c>
      <c r="G85" s="12" t="s">
        <v>543</v>
      </c>
      <c r="H85" t="s">
        <v>109</v>
      </c>
      <c r="I85" s="2" t="s">
        <v>825</v>
      </c>
      <c r="J85">
        <f>VLOOKUP(A85,[1]Sheet3!$A$2:$H$3266,8,FALSE)</f>
        <v>79</v>
      </c>
      <c r="K85">
        <f>VLOOKUP(A85,[1]Sheet3!$A$2:$AD$3266,29,FALSE)</f>
        <v>0.78037179999999995</v>
      </c>
      <c r="L85">
        <f>VLOOKUP(A85,[1]Sheet3!$A$2:$AD$3266,30,FALSE)</f>
        <v>61.649372199999995</v>
      </c>
      <c r="M85">
        <f>VLOOKUP(A85,[1]Sheet3!$A$2:$L$3266,11,FALSE)</f>
        <v>4068</v>
      </c>
      <c r="N85" t="str">
        <f>VLOOKUP(A85,[1]Sheet3!$A$2:$L$3266,12,FALSE)</f>
        <v/>
      </c>
      <c r="O85">
        <f>VLOOKUP(A85,[1]Sheet3!$A$2:$T$3266,17,FALSE)</f>
        <v>0.37422660000000002</v>
      </c>
      <c r="P85">
        <f>VLOOKUP(A85,[1]Sheet3!$A$2:$T$3266,18,FALSE)</f>
        <v>975.04489999999998</v>
      </c>
      <c r="Q85">
        <f>VLOOKUP(A85,[1]Sheet3!$A$2:$T$3266,19,FALSE)</f>
        <v>0.45491680000000001</v>
      </c>
      <c r="R85">
        <f>VLOOKUP(A85,[1]Sheet3!$A$2:$T$3266,20,FALSE)</f>
        <v>0.76975660000000001</v>
      </c>
      <c r="S85">
        <f>VLOOKUP(A85,[1]Sheet3!$A$2:$AB$3266,27,FALSE)</f>
        <v>53.459110000000003</v>
      </c>
      <c r="T85">
        <f>VLOOKUP(A85,[1]Sheet3!$A$2:$AB$3266,28,FALSE)</f>
        <v>15.40781</v>
      </c>
      <c r="U85">
        <f>VLOOKUP(A85,[1]Sheet3!$A$2:$AF$3266,31,FALSE)</f>
        <v>74.842110000000005</v>
      </c>
      <c r="V85">
        <f>VLOOKUP(A85,[1]Sheet3!$A$2:$AF$3266,32,FALSE)</f>
        <v>10.61223</v>
      </c>
      <c r="W85" s="2" t="str">
        <f>VLOOKUP(H85,[2]Sheet1!$B$2:$D$3210,2,FALSE)</f>
        <v>Laut Jawa</v>
      </c>
      <c r="X85" s="2" t="str">
        <f>VLOOKUP(H85,[2]Sheet1!$B$2:$D$3210,3,FALSE)</f>
        <v>Jawa</v>
      </c>
      <c r="Y85" s="2">
        <f>Scores!N85</f>
        <v>52</v>
      </c>
      <c r="Z85" t="s">
        <v>6</v>
      </c>
      <c r="AA85" s="13" t="str">
        <f t="shared" si="5"/>
        <v>2C-Jawa</v>
      </c>
      <c r="AB85" s="13" t="s">
        <v>896</v>
      </c>
    </row>
    <row r="86" spans="1:28">
      <c r="A86" t="str">
        <f t="shared" si="4"/>
        <v>MDK - BASE1. Low Value</v>
      </c>
      <c r="B86" t="str">
        <f t="shared" si="3"/>
        <v>MDK - BASE1. Low ValueE2. Under Development</v>
      </c>
      <c r="C86" t="s">
        <v>26</v>
      </c>
      <c r="D86" s="2" t="s">
        <v>13</v>
      </c>
      <c r="E86" t="s">
        <v>8</v>
      </c>
      <c r="F86" s="12" t="s">
        <v>148</v>
      </c>
      <c r="G86" s="12" t="s">
        <v>544</v>
      </c>
      <c r="H86" t="s">
        <v>109</v>
      </c>
      <c r="I86" s="2" t="s">
        <v>825</v>
      </c>
      <c r="J86">
        <f>VLOOKUP(A86,[1]Sheet3!$A$2:$H$3266,8,FALSE)</f>
        <v>43</v>
      </c>
      <c r="K86">
        <f>VLOOKUP(A86,[1]Sheet3!$A$2:$AD$3266,29,FALSE)</f>
        <v>0.67004920000000001</v>
      </c>
      <c r="L86">
        <f>VLOOKUP(A86,[1]Sheet3!$A$2:$AD$3266,30,FALSE)</f>
        <v>28.812115600000002</v>
      </c>
      <c r="M86">
        <f>VLOOKUP(A86,[1]Sheet3!$A$2:$L$3266,11,FALSE)</f>
        <v>3250</v>
      </c>
      <c r="N86" t="str">
        <f>VLOOKUP(A86,[1]Sheet3!$A$2:$L$3266,12,FALSE)</f>
        <v/>
      </c>
      <c r="O86">
        <f>VLOOKUP(A86,[1]Sheet3!$A$2:$T$3266,17,FALSE)</f>
        <v>0.30295440000000001</v>
      </c>
      <c r="P86">
        <f>VLOOKUP(A86,[1]Sheet3!$A$2:$T$3266,18,FALSE)</f>
        <v>114.4529</v>
      </c>
      <c r="Q86">
        <f>VLOOKUP(A86,[1]Sheet3!$A$2:$T$3266,19,FALSE)</f>
        <v>0.6609739</v>
      </c>
      <c r="R86">
        <f>VLOOKUP(A86,[1]Sheet3!$A$2:$T$3266,20,FALSE)</f>
        <v>0.84238550000000001</v>
      </c>
      <c r="S86">
        <f>VLOOKUP(A86,[1]Sheet3!$A$2:$AB$3266,27,FALSE)</f>
        <v>98.636380000000003</v>
      </c>
      <c r="T86">
        <f>VLOOKUP(A86,[1]Sheet3!$A$2:$AB$3266,28,FALSE)</f>
        <v>63.558430000000001</v>
      </c>
      <c r="U86">
        <f>VLOOKUP(A86,[1]Sheet3!$A$2:$AF$3266,31,FALSE)</f>
        <v>9.1030200000000008</v>
      </c>
      <c r="V86">
        <f>VLOOKUP(A86,[1]Sheet3!$A$2:$AF$3266,32,FALSE)</f>
        <v>144.9187</v>
      </c>
      <c r="W86" s="2" t="str">
        <f>VLOOKUP(H86,[2]Sheet1!$B$2:$D$3210,2,FALSE)</f>
        <v>Laut Jawa</v>
      </c>
      <c r="X86" s="2" t="str">
        <f>VLOOKUP(H86,[2]Sheet1!$B$2:$D$3210,3,FALSE)</f>
        <v>Jawa</v>
      </c>
      <c r="Y86" s="2">
        <f>Scores!N86</f>
        <v>59</v>
      </c>
      <c r="Z86" t="s">
        <v>16</v>
      </c>
      <c r="AA86" s="13" t="str">
        <f t="shared" si="5"/>
        <v>2P</v>
      </c>
      <c r="AB86" s="13" t="s">
        <v>896</v>
      </c>
    </row>
    <row r="87" spans="1:28">
      <c r="A87" t="str">
        <f t="shared" si="4"/>
        <v>MDK - BASE2. Middle Value</v>
      </c>
      <c r="B87" t="str">
        <f t="shared" si="3"/>
        <v>MDK - BASE2. Middle ValueE2. Under Development</v>
      </c>
      <c r="C87" t="s">
        <v>26</v>
      </c>
      <c r="D87" s="2" t="s">
        <v>13</v>
      </c>
      <c r="E87" t="s">
        <v>10</v>
      </c>
      <c r="F87" s="12" t="s">
        <v>148</v>
      </c>
      <c r="G87" s="12" t="s">
        <v>544</v>
      </c>
      <c r="H87" t="s">
        <v>109</v>
      </c>
      <c r="I87" s="2" t="s">
        <v>825</v>
      </c>
      <c r="J87">
        <f>VLOOKUP(A87,[1]Sheet3!$A$2:$H$3266,8,FALSE)</f>
        <v>125.599</v>
      </c>
      <c r="K87">
        <f>VLOOKUP(A87,[1]Sheet3!$A$2:$AD$3266,29,FALSE)</f>
        <v>0.67004920000000001</v>
      </c>
      <c r="L87">
        <f>VLOOKUP(A87,[1]Sheet3!$A$2:$AD$3266,30,FALSE)</f>
        <v>84.157509470800008</v>
      </c>
      <c r="M87">
        <f>VLOOKUP(A87,[1]Sheet3!$A$2:$L$3266,11,FALSE)</f>
        <v>3250</v>
      </c>
      <c r="N87" t="str">
        <f>VLOOKUP(A87,[1]Sheet3!$A$2:$L$3266,12,FALSE)</f>
        <v/>
      </c>
      <c r="O87">
        <f>VLOOKUP(A87,[1]Sheet3!$A$2:$T$3266,17,FALSE)</f>
        <v>0.30295440000000001</v>
      </c>
      <c r="P87">
        <f>VLOOKUP(A87,[1]Sheet3!$A$2:$T$3266,18,FALSE)</f>
        <v>114.4529</v>
      </c>
      <c r="Q87">
        <f>VLOOKUP(A87,[1]Sheet3!$A$2:$T$3266,19,FALSE)</f>
        <v>0.6609739</v>
      </c>
      <c r="R87">
        <f>VLOOKUP(A87,[1]Sheet3!$A$2:$T$3266,20,FALSE)</f>
        <v>0.84238550000000001</v>
      </c>
      <c r="S87">
        <f>VLOOKUP(A87,[1]Sheet3!$A$2:$AB$3266,27,FALSE)</f>
        <v>98.636380000000003</v>
      </c>
      <c r="T87">
        <f>VLOOKUP(A87,[1]Sheet3!$A$2:$AB$3266,28,FALSE)</f>
        <v>63.558430000000001</v>
      </c>
      <c r="U87">
        <f>VLOOKUP(A87,[1]Sheet3!$A$2:$AF$3266,31,FALSE)</f>
        <v>9.1030200000000008</v>
      </c>
      <c r="V87">
        <f>VLOOKUP(A87,[1]Sheet3!$A$2:$AF$3266,32,FALSE)</f>
        <v>144.9187</v>
      </c>
      <c r="W87" s="2" t="str">
        <f>VLOOKUP(H87,[2]Sheet1!$B$2:$D$3210,2,FALSE)</f>
        <v>Laut Jawa</v>
      </c>
      <c r="X87" s="2" t="str">
        <f>VLOOKUP(H87,[2]Sheet1!$B$2:$D$3210,3,FALSE)</f>
        <v>Jawa</v>
      </c>
      <c r="Y87" s="2">
        <f>Scores!N87</f>
        <v>59</v>
      </c>
      <c r="Z87" t="s">
        <v>16</v>
      </c>
      <c r="AA87" s="13" t="str">
        <f t="shared" si="5"/>
        <v>2P</v>
      </c>
      <c r="AB87" s="13" t="s">
        <v>896</v>
      </c>
    </row>
    <row r="88" spans="1:28">
      <c r="A88" t="str">
        <f t="shared" si="4"/>
        <v>MDK - BASE3. High Value</v>
      </c>
      <c r="B88" t="str">
        <f t="shared" si="3"/>
        <v>MDK - BASE3. High ValueE2. Under Development</v>
      </c>
      <c r="C88" t="s">
        <v>26</v>
      </c>
      <c r="D88" s="2" t="s">
        <v>13</v>
      </c>
      <c r="E88" t="s">
        <v>11</v>
      </c>
      <c r="F88" s="12" t="s">
        <v>148</v>
      </c>
      <c r="G88" s="12" t="s">
        <v>544</v>
      </c>
      <c r="H88" t="s">
        <v>109</v>
      </c>
      <c r="I88" s="2" t="s">
        <v>825</v>
      </c>
      <c r="J88">
        <f>VLOOKUP(A88,[1]Sheet3!$A$2:$H$3266,8,FALSE)</f>
        <v>183</v>
      </c>
      <c r="K88">
        <f>VLOOKUP(A88,[1]Sheet3!$A$2:$AD$3266,29,FALSE)</f>
        <v>0.67004920000000001</v>
      </c>
      <c r="L88">
        <f>VLOOKUP(A88,[1]Sheet3!$A$2:$AD$3266,30,FALSE)</f>
        <v>122.6190036</v>
      </c>
      <c r="M88">
        <f>VLOOKUP(A88,[1]Sheet3!$A$2:$L$3266,11,FALSE)</f>
        <v>3250</v>
      </c>
      <c r="N88" t="str">
        <f>VLOOKUP(A88,[1]Sheet3!$A$2:$L$3266,12,FALSE)</f>
        <v/>
      </c>
      <c r="O88">
        <f>VLOOKUP(A88,[1]Sheet3!$A$2:$T$3266,17,FALSE)</f>
        <v>0.30295440000000001</v>
      </c>
      <c r="P88">
        <f>VLOOKUP(A88,[1]Sheet3!$A$2:$T$3266,18,FALSE)</f>
        <v>114.4529</v>
      </c>
      <c r="Q88">
        <f>VLOOKUP(A88,[1]Sheet3!$A$2:$T$3266,19,FALSE)</f>
        <v>0.6609739</v>
      </c>
      <c r="R88">
        <f>VLOOKUP(A88,[1]Sheet3!$A$2:$T$3266,20,FALSE)</f>
        <v>0.84238550000000001</v>
      </c>
      <c r="S88">
        <f>VLOOKUP(A88,[1]Sheet3!$A$2:$AB$3266,27,FALSE)</f>
        <v>98.636380000000003</v>
      </c>
      <c r="T88">
        <f>VLOOKUP(A88,[1]Sheet3!$A$2:$AB$3266,28,FALSE)</f>
        <v>63.558430000000001</v>
      </c>
      <c r="U88">
        <f>VLOOKUP(A88,[1]Sheet3!$A$2:$AF$3266,31,FALSE)</f>
        <v>9.1030200000000008</v>
      </c>
      <c r="V88">
        <f>VLOOKUP(A88,[1]Sheet3!$A$2:$AF$3266,32,FALSE)</f>
        <v>144.9187</v>
      </c>
      <c r="W88" s="2" t="str">
        <f>VLOOKUP(H88,[2]Sheet1!$B$2:$D$3210,2,FALSE)</f>
        <v>Laut Jawa</v>
      </c>
      <c r="X88" s="2" t="str">
        <f>VLOOKUP(H88,[2]Sheet1!$B$2:$D$3210,3,FALSE)</f>
        <v>Jawa</v>
      </c>
      <c r="Y88" s="2">
        <f>Scores!N88</f>
        <v>59</v>
      </c>
      <c r="Z88" t="s">
        <v>16</v>
      </c>
      <c r="AA88" s="13" t="str">
        <f t="shared" si="5"/>
        <v>2P</v>
      </c>
      <c r="AB88" s="13" t="s">
        <v>896</v>
      </c>
    </row>
    <row r="89" spans="1:28">
      <c r="A89" t="str">
        <f t="shared" si="4"/>
        <v>MOGOI DEEP - BASE1. Low Value</v>
      </c>
      <c r="B89" t="str">
        <f t="shared" si="3"/>
        <v>MOGOI DEEP - BASE1. Low ValueX1. Discovery under Evaluation</v>
      </c>
      <c r="C89" t="s">
        <v>12</v>
      </c>
      <c r="D89" s="2" t="s">
        <v>13</v>
      </c>
      <c r="E89" t="s">
        <v>8</v>
      </c>
      <c r="F89" s="12" t="s">
        <v>149</v>
      </c>
      <c r="G89" s="12" t="s">
        <v>545</v>
      </c>
      <c r="H89" t="s">
        <v>786</v>
      </c>
      <c r="I89" s="2" t="s">
        <v>825</v>
      </c>
      <c r="J89">
        <f>VLOOKUP(A89,[1]Sheet3!$A$2:$H$3266,8,FALSE)</f>
        <v>427</v>
      </c>
      <c r="K89">
        <f>VLOOKUP(A89,[1]Sheet3!$A$2:$AD$3266,29,FALSE)</f>
        <v>0.86171980000000004</v>
      </c>
      <c r="L89">
        <f>VLOOKUP(A89,[1]Sheet3!$A$2:$AD$3266,30,FALSE)</f>
        <v>367.95435459999999</v>
      </c>
      <c r="O89">
        <f>VLOOKUP(A89,[1]Sheet3!$A$2:$T$3266,17,FALSE)</f>
        <v>0.2626095</v>
      </c>
      <c r="P89">
        <f>VLOOKUP(A89,[1]Sheet3!$A$2:$T$3266,18,FALSE)</f>
        <v>332.6764</v>
      </c>
      <c r="Q89">
        <f>VLOOKUP(A89,[1]Sheet3!$A$2:$T$3266,19,FALSE)</f>
        <v>0.59208550000000004</v>
      </c>
      <c r="R89">
        <f>VLOOKUP(A89,[1]Sheet3!$A$2:$T$3266,20,FALSE)</f>
        <v>0.83829710000000002</v>
      </c>
      <c r="S89">
        <f>VLOOKUP(A89,[1]Sheet3!$A$2:$AB$3266,27,FALSE)</f>
        <v>10.03342</v>
      </c>
      <c r="T89">
        <f>VLOOKUP(A89,[1]Sheet3!$A$2:$AB$3266,28,FALSE)</f>
        <v>0.80025670000000004</v>
      </c>
      <c r="U89">
        <f>VLOOKUP(A89,[1]Sheet3!$A$2:$AF$3266,31,FALSE)</f>
        <v>49.191070000000003</v>
      </c>
      <c r="V89">
        <f>VLOOKUP(A89,[1]Sheet3!$A$2:$AF$3266,32,FALSE)</f>
        <v>130.41849999999999</v>
      </c>
      <c r="W89" s="2" t="s">
        <v>831</v>
      </c>
      <c r="X89" s="2" t="s">
        <v>833</v>
      </c>
      <c r="Y89" s="2">
        <f>Scores!N89</f>
        <v>55</v>
      </c>
      <c r="Z89" t="s">
        <v>6</v>
      </c>
      <c r="AA89" s="13" t="str">
        <f t="shared" si="5"/>
        <v>2C-Timur</v>
      </c>
      <c r="AB89" s="13" t="s">
        <v>896</v>
      </c>
    </row>
    <row r="90" spans="1:28">
      <c r="A90" t="str">
        <f t="shared" si="4"/>
        <v>MOGOI DEEP - BASE2. Middle Value</v>
      </c>
      <c r="B90" t="str">
        <f t="shared" si="3"/>
        <v>MOGOI DEEP - BASE2. Middle ValueX1. Discovery under Evaluation</v>
      </c>
      <c r="C90" t="s">
        <v>12</v>
      </c>
      <c r="D90" s="2" t="s">
        <v>13</v>
      </c>
      <c r="E90" t="s">
        <v>10</v>
      </c>
      <c r="F90" s="12" t="s">
        <v>149</v>
      </c>
      <c r="G90" s="12" t="s">
        <v>545</v>
      </c>
      <c r="H90" t="s">
        <v>786</v>
      </c>
      <c r="I90" s="2" t="s">
        <v>825</v>
      </c>
      <c r="J90">
        <f>VLOOKUP(A90,[1]Sheet3!$A$2:$H$3266,8,FALSE)</f>
        <v>427</v>
      </c>
      <c r="K90">
        <f>VLOOKUP(A90,[1]Sheet3!$A$2:$AD$3266,29,FALSE)</f>
        <v>0.86171980000000004</v>
      </c>
      <c r="L90">
        <f>VLOOKUP(A90,[1]Sheet3!$A$2:$AD$3266,30,FALSE)</f>
        <v>367.95435459999999</v>
      </c>
      <c r="O90">
        <f>VLOOKUP(A90,[1]Sheet3!$A$2:$T$3266,17,FALSE)</f>
        <v>0.2626095</v>
      </c>
      <c r="P90">
        <f>VLOOKUP(A90,[1]Sheet3!$A$2:$T$3266,18,FALSE)</f>
        <v>332.6764</v>
      </c>
      <c r="Q90">
        <f>VLOOKUP(A90,[1]Sheet3!$A$2:$T$3266,19,FALSE)</f>
        <v>0.59208550000000004</v>
      </c>
      <c r="R90">
        <f>VLOOKUP(A90,[1]Sheet3!$A$2:$T$3266,20,FALSE)</f>
        <v>0.83829710000000002</v>
      </c>
      <c r="S90">
        <f>VLOOKUP(A90,[1]Sheet3!$A$2:$AB$3266,27,FALSE)</f>
        <v>10.03342</v>
      </c>
      <c r="T90">
        <f>VLOOKUP(A90,[1]Sheet3!$A$2:$AB$3266,28,FALSE)</f>
        <v>0.80025670000000004</v>
      </c>
      <c r="U90">
        <f>VLOOKUP(A90,[1]Sheet3!$A$2:$AF$3266,31,FALSE)</f>
        <v>49.191070000000003</v>
      </c>
      <c r="V90">
        <f>VLOOKUP(A90,[1]Sheet3!$A$2:$AF$3266,32,FALSE)</f>
        <v>130.41849999999999</v>
      </c>
      <c r="W90" s="2" t="s">
        <v>831</v>
      </c>
      <c r="X90" s="2" t="s">
        <v>833</v>
      </c>
      <c r="Y90" s="2">
        <f>Scores!N90</f>
        <v>55</v>
      </c>
      <c r="Z90" t="s">
        <v>6</v>
      </c>
      <c r="AA90" s="13" t="str">
        <f t="shared" si="5"/>
        <v>2C-Timur</v>
      </c>
      <c r="AB90" s="13" t="s">
        <v>896</v>
      </c>
    </row>
    <row r="91" spans="1:28">
      <c r="A91" t="str">
        <f t="shared" si="4"/>
        <v>MOGOI DEEP - BASE3. High Value</v>
      </c>
      <c r="B91" t="str">
        <f t="shared" si="3"/>
        <v>MOGOI DEEP - BASE3. High ValueX1. Discovery under Evaluation</v>
      </c>
      <c r="C91" t="s">
        <v>12</v>
      </c>
      <c r="D91" s="2" t="s">
        <v>13</v>
      </c>
      <c r="E91" t="s">
        <v>11</v>
      </c>
      <c r="F91" s="12" t="s">
        <v>149</v>
      </c>
      <c r="G91" s="12" t="s">
        <v>545</v>
      </c>
      <c r="H91" t="s">
        <v>786</v>
      </c>
      <c r="I91" s="2" t="s">
        <v>825</v>
      </c>
      <c r="J91">
        <f>VLOOKUP(A91,[1]Sheet3!$A$2:$H$3266,8,FALSE)</f>
        <v>427</v>
      </c>
      <c r="K91">
        <f>VLOOKUP(A91,[1]Sheet3!$A$2:$AD$3266,29,FALSE)</f>
        <v>0.86171980000000004</v>
      </c>
      <c r="L91">
        <f>VLOOKUP(A91,[1]Sheet3!$A$2:$AD$3266,30,FALSE)</f>
        <v>367.95435459999999</v>
      </c>
      <c r="O91">
        <f>VLOOKUP(A91,[1]Sheet3!$A$2:$T$3266,17,FALSE)</f>
        <v>0.2626095</v>
      </c>
      <c r="P91">
        <f>VLOOKUP(A91,[1]Sheet3!$A$2:$T$3266,18,FALSE)</f>
        <v>332.6764</v>
      </c>
      <c r="Q91">
        <f>VLOOKUP(A91,[1]Sheet3!$A$2:$T$3266,19,FALSE)</f>
        <v>0.59208550000000004</v>
      </c>
      <c r="R91">
        <f>VLOOKUP(A91,[1]Sheet3!$A$2:$T$3266,20,FALSE)</f>
        <v>0.83829710000000002</v>
      </c>
      <c r="S91">
        <f>VLOOKUP(A91,[1]Sheet3!$A$2:$AB$3266,27,FALSE)</f>
        <v>10.03342</v>
      </c>
      <c r="T91">
        <f>VLOOKUP(A91,[1]Sheet3!$A$2:$AB$3266,28,FALSE)</f>
        <v>0.80025670000000004</v>
      </c>
      <c r="U91">
        <f>VLOOKUP(A91,[1]Sheet3!$A$2:$AF$3266,31,FALSE)</f>
        <v>49.191070000000003</v>
      </c>
      <c r="V91">
        <f>VLOOKUP(A91,[1]Sheet3!$A$2:$AF$3266,32,FALSE)</f>
        <v>130.41849999999999</v>
      </c>
      <c r="W91" s="2" t="s">
        <v>831</v>
      </c>
      <c r="X91" s="2" t="s">
        <v>833</v>
      </c>
      <c r="Y91" s="2">
        <f>Scores!N91</f>
        <v>55</v>
      </c>
      <c r="Z91" t="s">
        <v>6</v>
      </c>
      <c r="AA91" s="13" t="str">
        <f t="shared" si="5"/>
        <v>2C-Timur</v>
      </c>
      <c r="AB91" s="13" t="s">
        <v>896</v>
      </c>
    </row>
    <row r="92" spans="1:28">
      <c r="A92" t="str">
        <f t="shared" si="4"/>
        <v>MOLAH - BASE1. Low Value</v>
      </c>
      <c r="B92" t="str">
        <f t="shared" si="3"/>
        <v>MOLAH - BASE1. Low ValueX1. Discovery under Evaluation</v>
      </c>
      <c r="C92" t="s">
        <v>12</v>
      </c>
      <c r="D92" s="2" t="s">
        <v>13</v>
      </c>
      <c r="E92" t="s">
        <v>8</v>
      </c>
      <c r="F92" s="12" t="s">
        <v>150</v>
      </c>
      <c r="G92" s="12" t="s">
        <v>546</v>
      </c>
      <c r="H92" t="s">
        <v>780</v>
      </c>
      <c r="I92" s="2" t="s">
        <v>824</v>
      </c>
      <c r="J92">
        <f>VLOOKUP(A92,[1]Sheet3!$A$2:$H$3266,8,FALSE)</f>
        <v>49</v>
      </c>
      <c r="K92">
        <f>VLOOKUP(A92,[1]Sheet3!$A$2:$AD$3266,29,FALSE)</f>
        <v>0.74904800000000005</v>
      </c>
      <c r="L92">
        <f>VLOOKUP(A92,[1]Sheet3!$A$2:$AD$3266,30,FALSE)</f>
        <v>36.703352000000002</v>
      </c>
      <c r="O92">
        <f>VLOOKUP(A92,[1]Sheet3!$A$2:$T$3266,17,FALSE)</f>
        <v>0.30337789999999998</v>
      </c>
      <c r="P92">
        <f>VLOOKUP(A92,[1]Sheet3!$A$2:$T$3266,18,FALSE)</f>
        <v>114.4529</v>
      </c>
      <c r="Q92">
        <f>VLOOKUP(A92,[1]Sheet3!$A$2:$T$3266,19,FALSE)</f>
        <v>0.70339629999999997</v>
      </c>
      <c r="R92">
        <f>VLOOKUP(A92,[1]Sheet3!$A$2:$T$3266,20,FALSE)</f>
        <v>0.84238550000000001</v>
      </c>
      <c r="S92">
        <f>VLOOKUP(A92,[1]Sheet3!$A$2:$AB$3266,27,FALSE)</f>
        <v>182.41820000000001</v>
      </c>
      <c r="T92">
        <f>VLOOKUP(A92,[1]Sheet3!$A$2:$AB$3266,28,FALSE)</f>
        <v>15.58769</v>
      </c>
      <c r="U92">
        <f>VLOOKUP(A92,[1]Sheet3!$A$2:$AF$3266,31,FALSE)</f>
        <v>52.618209999999998</v>
      </c>
      <c r="V92">
        <f>VLOOKUP(A92,[1]Sheet3!$A$2:$AF$3266,32,FALSE)</f>
        <v>248.7431</v>
      </c>
      <c r="W92" s="2" t="s">
        <v>834</v>
      </c>
      <c r="X92" s="2" t="s">
        <v>840</v>
      </c>
      <c r="Y92" s="2">
        <f>Scores!N92</f>
        <v>64</v>
      </c>
      <c r="Z92" t="s">
        <v>6</v>
      </c>
      <c r="AA92" s="13" t="str">
        <f t="shared" si="5"/>
        <v>2C-Jawa</v>
      </c>
      <c r="AB92" s="13" t="s">
        <v>896</v>
      </c>
    </row>
    <row r="93" spans="1:28">
      <c r="A93" t="str">
        <f t="shared" si="4"/>
        <v>MOLAH - BASE2. Middle Value</v>
      </c>
      <c r="B93" t="str">
        <f t="shared" si="3"/>
        <v>MOLAH - BASE2. Middle ValueX1. Discovery under Evaluation</v>
      </c>
      <c r="C93" t="s">
        <v>12</v>
      </c>
      <c r="D93" s="2" t="s">
        <v>13</v>
      </c>
      <c r="E93" t="s">
        <v>10</v>
      </c>
      <c r="F93" s="12" t="s">
        <v>150</v>
      </c>
      <c r="G93" s="12" t="s">
        <v>546</v>
      </c>
      <c r="H93" t="s">
        <v>780</v>
      </c>
      <c r="I93" s="2" t="s">
        <v>824</v>
      </c>
      <c r="J93">
        <f>VLOOKUP(A93,[1]Sheet3!$A$2:$H$3266,8,FALSE)</f>
        <v>75</v>
      </c>
      <c r="K93">
        <f>VLOOKUP(A93,[1]Sheet3!$A$2:$AD$3266,29,FALSE)</f>
        <v>0.74904800000000005</v>
      </c>
      <c r="L93">
        <f>VLOOKUP(A93,[1]Sheet3!$A$2:$AD$3266,30,FALSE)</f>
        <v>56.178600000000003</v>
      </c>
      <c r="O93">
        <f>VLOOKUP(A93,[1]Sheet3!$A$2:$T$3266,17,FALSE)</f>
        <v>0.30337789999999998</v>
      </c>
      <c r="P93">
        <f>VLOOKUP(A93,[1]Sheet3!$A$2:$T$3266,18,FALSE)</f>
        <v>114.4529</v>
      </c>
      <c r="Q93">
        <f>VLOOKUP(A93,[1]Sheet3!$A$2:$T$3266,19,FALSE)</f>
        <v>0.70339629999999997</v>
      </c>
      <c r="R93">
        <f>VLOOKUP(A93,[1]Sheet3!$A$2:$T$3266,20,FALSE)</f>
        <v>0.84238550000000001</v>
      </c>
      <c r="S93">
        <f>VLOOKUP(A93,[1]Sheet3!$A$2:$AB$3266,27,FALSE)</f>
        <v>182.41820000000001</v>
      </c>
      <c r="T93">
        <f>VLOOKUP(A93,[1]Sheet3!$A$2:$AB$3266,28,FALSE)</f>
        <v>15.58769</v>
      </c>
      <c r="U93">
        <f>VLOOKUP(A93,[1]Sheet3!$A$2:$AF$3266,31,FALSE)</f>
        <v>52.618209999999998</v>
      </c>
      <c r="V93">
        <f>VLOOKUP(A93,[1]Sheet3!$A$2:$AF$3266,32,FALSE)</f>
        <v>248.7431</v>
      </c>
      <c r="W93" s="2" t="s">
        <v>834</v>
      </c>
      <c r="X93" s="2" t="s">
        <v>840</v>
      </c>
      <c r="Y93" s="2">
        <f>Scores!N93</f>
        <v>64</v>
      </c>
      <c r="Z93" t="s">
        <v>6</v>
      </c>
      <c r="AA93" s="13" t="str">
        <f t="shared" si="5"/>
        <v>2C-Jawa</v>
      </c>
      <c r="AB93" s="13" t="s">
        <v>896</v>
      </c>
    </row>
    <row r="94" spans="1:28">
      <c r="A94" t="str">
        <f t="shared" si="4"/>
        <v>MOLAH - BASE3. High Value</v>
      </c>
      <c r="B94" t="str">
        <f t="shared" si="3"/>
        <v>MOLAH - BASE3. High ValueX1. Discovery under Evaluation</v>
      </c>
      <c r="C94" t="s">
        <v>12</v>
      </c>
      <c r="D94" s="2" t="s">
        <v>13</v>
      </c>
      <c r="E94" t="s">
        <v>11</v>
      </c>
      <c r="F94" s="12" t="s">
        <v>150</v>
      </c>
      <c r="G94" s="12" t="s">
        <v>546</v>
      </c>
      <c r="H94" t="s">
        <v>780</v>
      </c>
      <c r="I94" s="2" t="s">
        <v>824</v>
      </c>
      <c r="J94">
        <f>VLOOKUP(A94,[1]Sheet3!$A$2:$H$3266,8,FALSE)</f>
        <v>115</v>
      </c>
      <c r="K94">
        <f>VLOOKUP(A94,[1]Sheet3!$A$2:$AD$3266,29,FALSE)</f>
        <v>0.74904800000000005</v>
      </c>
      <c r="L94">
        <f>VLOOKUP(A94,[1]Sheet3!$A$2:$AD$3266,30,FALSE)</f>
        <v>86.140520000000009</v>
      </c>
      <c r="O94">
        <f>VLOOKUP(A94,[1]Sheet3!$A$2:$T$3266,17,FALSE)</f>
        <v>0.30337789999999998</v>
      </c>
      <c r="P94">
        <f>VLOOKUP(A94,[1]Sheet3!$A$2:$T$3266,18,FALSE)</f>
        <v>114.4529</v>
      </c>
      <c r="Q94">
        <f>VLOOKUP(A94,[1]Sheet3!$A$2:$T$3266,19,FALSE)</f>
        <v>0.70339629999999997</v>
      </c>
      <c r="R94">
        <f>VLOOKUP(A94,[1]Sheet3!$A$2:$T$3266,20,FALSE)</f>
        <v>0.84238550000000001</v>
      </c>
      <c r="S94">
        <f>VLOOKUP(A94,[1]Sheet3!$A$2:$AB$3266,27,FALSE)</f>
        <v>182.41820000000001</v>
      </c>
      <c r="T94">
        <f>VLOOKUP(A94,[1]Sheet3!$A$2:$AB$3266,28,FALSE)</f>
        <v>15.58769</v>
      </c>
      <c r="U94">
        <f>VLOOKUP(A94,[1]Sheet3!$A$2:$AF$3266,31,FALSE)</f>
        <v>52.618209999999998</v>
      </c>
      <c r="V94">
        <f>VLOOKUP(A94,[1]Sheet3!$A$2:$AF$3266,32,FALSE)</f>
        <v>248.7431</v>
      </c>
      <c r="W94" s="2" t="s">
        <v>834</v>
      </c>
      <c r="X94" s="2" t="s">
        <v>840</v>
      </c>
      <c r="Y94" s="2">
        <f>Scores!N94</f>
        <v>64</v>
      </c>
      <c r="Z94" t="s">
        <v>6</v>
      </c>
      <c r="AA94" s="13" t="str">
        <f t="shared" si="5"/>
        <v>2C-Jawa</v>
      </c>
      <c r="AB94" s="13" t="s">
        <v>896</v>
      </c>
    </row>
    <row r="95" spans="1:28">
      <c r="A95" t="str">
        <f t="shared" si="4"/>
        <v>MUSTIKA - BASE1. Low Value</v>
      </c>
      <c r="B95" t="str">
        <f t="shared" si="3"/>
        <v>MUSTIKA - BASE1. Low ValueX1. Discovery under Evaluation</v>
      </c>
      <c r="C95" t="s">
        <v>12</v>
      </c>
      <c r="D95" s="2" t="s">
        <v>13</v>
      </c>
      <c r="E95" t="s">
        <v>8</v>
      </c>
      <c r="F95" s="12" t="s">
        <v>151</v>
      </c>
      <c r="G95" s="12" t="s">
        <v>547</v>
      </c>
      <c r="H95" t="s">
        <v>787</v>
      </c>
      <c r="I95" s="2" t="s">
        <v>824</v>
      </c>
      <c r="J95">
        <f>VLOOKUP(A95,[1]Sheet3!$A$2:$H$3266,8,FALSE)</f>
        <v>637</v>
      </c>
      <c r="K95">
        <f>VLOOKUP(A95,[1]Sheet3!$A$2:$AD$3266,29,FALSE)</f>
        <v>0.69007149999999995</v>
      </c>
      <c r="L95">
        <f>VLOOKUP(A95,[1]Sheet3!$A$2:$AD$3266,30,FALSE)</f>
        <v>439.57554549999998</v>
      </c>
      <c r="M95">
        <f>VLOOKUP(A95,[1]Sheet3!$A$2:$L$3266,11,FALSE)</f>
        <v>2250</v>
      </c>
      <c r="N95" t="str">
        <f>VLOOKUP(A95,[1]Sheet3!$A$2:$L$3266,12,FALSE)</f>
        <v/>
      </c>
      <c r="O95">
        <f>VLOOKUP(A95,[1]Sheet3!$A$2:$T$3266,17,FALSE)</f>
        <v>0.1977402</v>
      </c>
      <c r="P95">
        <f>VLOOKUP(A95,[1]Sheet3!$A$2:$T$3266,18,FALSE)</f>
        <v>165.1927</v>
      </c>
      <c r="Q95">
        <f>VLOOKUP(A95,[1]Sheet3!$A$2:$T$3266,19,FALSE)</f>
        <v>0.46142559999999999</v>
      </c>
      <c r="R95">
        <f>VLOOKUP(A95,[1]Sheet3!$A$2:$T$3266,20,FALSE)</f>
        <v>0.78080070000000001</v>
      </c>
      <c r="S95">
        <f>VLOOKUP(A95,[1]Sheet3!$A$2:$AB$3266,27,FALSE)</f>
        <v>30.142399999999999</v>
      </c>
      <c r="T95">
        <f>VLOOKUP(A95,[1]Sheet3!$A$2:$AB$3266,28,FALSE)</f>
        <v>39.995080000000002</v>
      </c>
      <c r="U95">
        <f>VLOOKUP(A95,[1]Sheet3!$A$2:$AF$3266,31,FALSE)</f>
        <v>47.480060000000002</v>
      </c>
      <c r="V95">
        <f>VLOOKUP(A95,[1]Sheet3!$A$2:$AF$3266,32,FALSE)</f>
        <v>444.56360000000001</v>
      </c>
      <c r="W95" s="2" t="s">
        <v>834</v>
      </c>
      <c r="X95" s="2" t="s">
        <v>840</v>
      </c>
      <c r="Y95" s="2">
        <f>Scores!N95</f>
        <v>88</v>
      </c>
      <c r="Z95" t="s">
        <v>6</v>
      </c>
      <c r="AA95" s="13" t="str">
        <f t="shared" si="5"/>
        <v>2C-Jawa</v>
      </c>
      <c r="AB95" s="13" t="s">
        <v>896</v>
      </c>
    </row>
    <row r="96" spans="1:28">
      <c r="A96" t="str">
        <f t="shared" si="4"/>
        <v>MUSTIKA - BASE2. Middle Value</v>
      </c>
      <c r="B96" t="str">
        <f t="shared" si="3"/>
        <v>MUSTIKA - BASE2. Middle ValueX1. Discovery under Evaluation</v>
      </c>
      <c r="C96" t="s">
        <v>12</v>
      </c>
      <c r="D96" s="2" t="s">
        <v>13</v>
      </c>
      <c r="E96" t="s">
        <v>10</v>
      </c>
      <c r="F96" s="12" t="s">
        <v>151</v>
      </c>
      <c r="G96" s="12" t="s">
        <v>547</v>
      </c>
      <c r="H96" t="s">
        <v>787</v>
      </c>
      <c r="I96" s="2" t="s">
        <v>824</v>
      </c>
      <c r="J96">
        <f>VLOOKUP(A96,[1]Sheet3!$A$2:$H$3266,8,FALSE)</f>
        <v>820</v>
      </c>
      <c r="K96">
        <f>VLOOKUP(A96,[1]Sheet3!$A$2:$AD$3266,29,FALSE)</f>
        <v>0.69007149999999995</v>
      </c>
      <c r="L96">
        <f>VLOOKUP(A96,[1]Sheet3!$A$2:$AD$3266,30,FALSE)</f>
        <v>565.85862999999995</v>
      </c>
      <c r="M96">
        <f>VLOOKUP(A96,[1]Sheet3!$A$2:$L$3266,11,FALSE)</f>
        <v>2250</v>
      </c>
      <c r="N96" t="str">
        <f>VLOOKUP(A96,[1]Sheet3!$A$2:$L$3266,12,FALSE)</f>
        <v/>
      </c>
      <c r="O96">
        <f>VLOOKUP(A96,[1]Sheet3!$A$2:$T$3266,17,FALSE)</f>
        <v>0.1977402</v>
      </c>
      <c r="P96">
        <f>VLOOKUP(A96,[1]Sheet3!$A$2:$T$3266,18,FALSE)</f>
        <v>165.1927</v>
      </c>
      <c r="Q96">
        <f>VLOOKUP(A96,[1]Sheet3!$A$2:$T$3266,19,FALSE)</f>
        <v>0.46142559999999999</v>
      </c>
      <c r="R96">
        <f>VLOOKUP(A96,[1]Sheet3!$A$2:$T$3266,20,FALSE)</f>
        <v>0.78080070000000001</v>
      </c>
      <c r="S96">
        <f>VLOOKUP(A96,[1]Sheet3!$A$2:$AB$3266,27,FALSE)</f>
        <v>30.142399999999999</v>
      </c>
      <c r="T96">
        <f>VLOOKUP(A96,[1]Sheet3!$A$2:$AB$3266,28,FALSE)</f>
        <v>39.995080000000002</v>
      </c>
      <c r="U96">
        <f>VLOOKUP(A96,[1]Sheet3!$A$2:$AF$3266,31,FALSE)</f>
        <v>47.480060000000002</v>
      </c>
      <c r="V96">
        <f>VLOOKUP(A96,[1]Sheet3!$A$2:$AF$3266,32,FALSE)</f>
        <v>444.56360000000001</v>
      </c>
      <c r="W96" s="2" t="s">
        <v>834</v>
      </c>
      <c r="X96" s="2" t="s">
        <v>840</v>
      </c>
      <c r="Y96" s="2">
        <f>Scores!N96</f>
        <v>88</v>
      </c>
      <c r="Z96" t="s">
        <v>6</v>
      </c>
      <c r="AA96" s="13" t="str">
        <f t="shared" si="5"/>
        <v>2C-Jawa</v>
      </c>
      <c r="AB96" s="13" t="s">
        <v>896</v>
      </c>
    </row>
    <row r="97" spans="1:28">
      <c r="A97" t="str">
        <f t="shared" si="4"/>
        <v>MUSTIKA - BASE3. High Value</v>
      </c>
      <c r="B97" t="str">
        <f t="shared" si="3"/>
        <v>MUSTIKA - BASE3. High ValueX1. Discovery under Evaluation</v>
      </c>
      <c r="C97" t="s">
        <v>12</v>
      </c>
      <c r="D97" s="2" t="s">
        <v>13</v>
      </c>
      <c r="E97" t="s">
        <v>11</v>
      </c>
      <c r="F97" s="12" t="s">
        <v>151</v>
      </c>
      <c r="G97" s="12" t="s">
        <v>547</v>
      </c>
      <c r="H97" t="s">
        <v>787</v>
      </c>
      <c r="I97" s="2" t="s">
        <v>824</v>
      </c>
      <c r="J97">
        <f>VLOOKUP(A97,[1]Sheet3!$A$2:$H$3266,8,FALSE)</f>
        <v>1040</v>
      </c>
      <c r="K97">
        <f>VLOOKUP(A97,[1]Sheet3!$A$2:$AD$3266,29,FALSE)</f>
        <v>0.69007149999999995</v>
      </c>
      <c r="L97">
        <f>VLOOKUP(A97,[1]Sheet3!$A$2:$AD$3266,30,FALSE)</f>
        <v>717.67435999999998</v>
      </c>
      <c r="M97">
        <f>VLOOKUP(A97,[1]Sheet3!$A$2:$L$3266,11,FALSE)</f>
        <v>2250</v>
      </c>
      <c r="N97" t="str">
        <f>VLOOKUP(A97,[1]Sheet3!$A$2:$L$3266,12,FALSE)</f>
        <v/>
      </c>
      <c r="O97">
        <f>VLOOKUP(A97,[1]Sheet3!$A$2:$T$3266,17,FALSE)</f>
        <v>0.1977402</v>
      </c>
      <c r="P97">
        <f>VLOOKUP(A97,[1]Sheet3!$A$2:$T$3266,18,FALSE)</f>
        <v>165.1927</v>
      </c>
      <c r="Q97">
        <f>VLOOKUP(A97,[1]Sheet3!$A$2:$T$3266,19,FALSE)</f>
        <v>0.46142559999999999</v>
      </c>
      <c r="R97">
        <f>VLOOKUP(A97,[1]Sheet3!$A$2:$T$3266,20,FALSE)</f>
        <v>0.78080070000000001</v>
      </c>
      <c r="S97">
        <f>VLOOKUP(A97,[1]Sheet3!$A$2:$AB$3266,27,FALSE)</f>
        <v>30.142399999999999</v>
      </c>
      <c r="T97">
        <f>VLOOKUP(A97,[1]Sheet3!$A$2:$AB$3266,28,FALSE)</f>
        <v>39.995080000000002</v>
      </c>
      <c r="U97">
        <f>VLOOKUP(A97,[1]Sheet3!$A$2:$AF$3266,31,FALSE)</f>
        <v>47.480060000000002</v>
      </c>
      <c r="V97">
        <f>VLOOKUP(A97,[1]Sheet3!$A$2:$AF$3266,32,FALSE)</f>
        <v>444.56360000000001</v>
      </c>
      <c r="W97" s="2" t="s">
        <v>834</v>
      </c>
      <c r="X97" s="2" t="s">
        <v>840</v>
      </c>
      <c r="Y97" s="2">
        <f>Scores!N97</f>
        <v>88</v>
      </c>
      <c r="Z97" t="s">
        <v>6</v>
      </c>
      <c r="AA97" s="13" t="str">
        <f t="shared" si="5"/>
        <v>2C-Jawa</v>
      </c>
      <c r="AB97" s="13" t="s">
        <v>896</v>
      </c>
    </row>
    <row r="98" spans="1:28">
      <c r="A98" t="str">
        <f t="shared" si="4"/>
        <v>NORTH BETARA EXTENTION - BETARA GUF1. Low Value</v>
      </c>
      <c r="B98" t="str">
        <f t="shared" si="3"/>
        <v>NORTH BETARA EXTENTION - BETARA GUF1. Low ValueX0. Development Pending</v>
      </c>
      <c r="C98" t="s">
        <v>19</v>
      </c>
      <c r="D98" s="2" t="s">
        <v>13</v>
      </c>
      <c r="E98" t="s">
        <v>8</v>
      </c>
      <c r="F98" s="12" t="s">
        <v>152</v>
      </c>
      <c r="G98" s="12" t="s">
        <v>548</v>
      </c>
      <c r="H98" t="s">
        <v>90</v>
      </c>
      <c r="I98" s="2" t="s">
        <v>823</v>
      </c>
      <c r="J98">
        <f>VLOOKUP(A98,[1]Sheet3!$A$2:$H$3266,8,FALSE)</f>
        <v>20.309999999999999</v>
      </c>
      <c r="K98">
        <f>VLOOKUP(A98,[1]Sheet3!$A$2:$AD$3266,29,FALSE)</f>
        <v>0.7593048</v>
      </c>
      <c r="L98">
        <f>VLOOKUP(A98,[1]Sheet3!$A$2:$AD$3266,30,FALSE)</f>
        <v>15.421480487999998</v>
      </c>
      <c r="O98">
        <f>VLOOKUP(A98,[1]Sheet3!$A$2:$T$3266,17,FALSE)</f>
        <v>0.33362989999999998</v>
      </c>
      <c r="P98">
        <f>VLOOKUP(A98,[1]Sheet3!$A$2:$T$3266,18,FALSE)</f>
        <v>325.2355</v>
      </c>
      <c r="Q98">
        <f>VLOOKUP(A98,[1]Sheet3!$A$2:$T$3266,19,FALSE)</f>
        <v>0.6991754</v>
      </c>
      <c r="R98">
        <f>VLOOKUP(A98,[1]Sheet3!$A$2:$T$3266,20,FALSE)</f>
        <v>0.77762149999999997</v>
      </c>
      <c r="S98">
        <f>VLOOKUP(A98,[1]Sheet3!$A$2:$AB$3266,27,FALSE)</f>
        <v>34.430639999999997</v>
      </c>
      <c r="T98">
        <f>VLOOKUP(A98,[1]Sheet3!$A$2:$AB$3266,28,FALSE)</f>
        <v>6.672631</v>
      </c>
      <c r="U98">
        <f>VLOOKUP(A98,[1]Sheet3!$A$2:$AF$3266,31,FALSE)</f>
        <v>21.285640000000001</v>
      </c>
      <c r="V98">
        <f>VLOOKUP(A98,[1]Sheet3!$A$2:$AF$3266,32,FALSE)</f>
        <v>227.67140000000001</v>
      </c>
      <c r="W98" s="2" t="str">
        <f>VLOOKUP(H98,[2]Sheet1!$B$2:$D$3210,2,FALSE)</f>
        <v>Jambi</v>
      </c>
      <c r="X98" s="2" t="str">
        <f>VLOOKUP(H98,[2]Sheet1!$B$2:$D$3210,3,FALSE)</f>
        <v>Sumatera</v>
      </c>
      <c r="Y98" s="2">
        <f>Scores!N98</f>
        <v>46</v>
      </c>
      <c r="Z98" t="s">
        <v>6</v>
      </c>
      <c r="AA98" s="13" t="str">
        <f t="shared" si="5"/>
        <v>2C-Sumatera</v>
      </c>
      <c r="AB98" s="13" t="s">
        <v>896</v>
      </c>
    </row>
    <row r="99" spans="1:28">
      <c r="A99" t="str">
        <f t="shared" si="4"/>
        <v>NORTH BETARA EXTENTION - BETARA GUF2. Middle Value</v>
      </c>
      <c r="B99" t="str">
        <f t="shared" si="3"/>
        <v>NORTH BETARA EXTENTION - BETARA GUF2. Middle ValueX0. Development Pending</v>
      </c>
      <c r="C99" t="s">
        <v>19</v>
      </c>
      <c r="D99" s="2" t="s">
        <v>13</v>
      </c>
      <c r="E99" t="s">
        <v>10</v>
      </c>
      <c r="F99" s="12" t="s">
        <v>152</v>
      </c>
      <c r="G99" s="12" t="s">
        <v>548</v>
      </c>
      <c r="H99" t="s">
        <v>90</v>
      </c>
      <c r="I99" s="2" t="s">
        <v>823</v>
      </c>
      <c r="J99">
        <f>VLOOKUP(A99,[1]Sheet3!$A$2:$H$3266,8,FALSE)</f>
        <v>20.309999999999999</v>
      </c>
      <c r="K99">
        <f>VLOOKUP(A99,[1]Sheet3!$A$2:$AD$3266,29,FALSE)</f>
        <v>0.7593048</v>
      </c>
      <c r="L99">
        <f>VLOOKUP(A99,[1]Sheet3!$A$2:$AD$3266,30,FALSE)</f>
        <v>15.421480487999998</v>
      </c>
      <c r="O99">
        <f>VLOOKUP(A99,[1]Sheet3!$A$2:$T$3266,17,FALSE)</f>
        <v>0.33362989999999998</v>
      </c>
      <c r="P99">
        <f>VLOOKUP(A99,[1]Sheet3!$A$2:$T$3266,18,FALSE)</f>
        <v>325.2355</v>
      </c>
      <c r="Q99">
        <f>VLOOKUP(A99,[1]Sheet3!$A$2:$T$3266,19,FALSE)</f>
        <v>0.6991754</v>
      </c>
      <c r="R99">
        <f>VLOOKUP(A99,[1]Sheet3!$A$2:$T$3266,20,FALSE)</f>
        <v>0.77762149999999997</v>
      </c>
      <c r="S99">
        <f>VLOOKUP(A99,[1]Sheet3!$A$2:$AB$3266,27,FALSE)</f>
        <v>34.430639999999997</v>
      </c>
      <c r="T99">
        <f>VLOOKUP(A99,[1]Sheet3!$A$2:$AB$3266,28,FALSE)</f>
        <v>6.672631</v>
      </c>
      <c r="U99">
        <f>VLOOKUP(A99,[1]Sheet3!$A$2:$AF$3266,31,FALSE)</f>
        <v>21.285640000000001</v>
      </c>
      <c r="V99">
        <f>VLOOKUP(A99,[1]Sheet3!$A$2:$AF$3266,32,FALSE)</f>
        <v>227.67140000000001</v>
      </c>
      <c r="W99" s="2" t="str">
        <f>VLOOKUP(H99,[2]Sheet1!$B$2:$D$3210,2,FALSE)</f>
        <v>Jambi</v>
      </c>
      <c r="X99" s="2" t="str">
        <f>VLOOKUP(H99,[2]Sheet1!$B$2:$D$3210,3,FALSE)</f>
        <v>Sumatera</v>
      </c>
      <c r="Y99" s="2">
        <f>Scores!N99</f>
        <v>46</v>
      </c>
      <c r="Z99" t="s">
        <v>6</v>
      </c>
      <c r="AA99" s="13" t="str">
        <f t="shared" si="5"/>
        <v>2C-Sumatera</v>
      </c>
      <c r="AB99" s="13" t="s">
        <v>896</v>
      </c>
    </row>
    <row r="100" spans="1:28">
      <c r="A100" t="str">
        <f t="shared" si="4"/>
        <v>NORTH BETARA EXTENTION - BETARA GUF3. High Value</v>
      </c>
      <c r="B100" t="str">
        <f t="shared" si="3"/>
        <v>NORTH BETARA EXTENTION - BETARA GUF3. High ValueX0. Development Pending</v>
      </c>
      <c r="C100" t="s">
        <v>19</v>
      </c>
      <c r="D100" s="2" t="s">
        <v>13</v>
      </c>
      <c r="E100" t="s">
        <v>11</v>
      </c>
      <c r="F100" s="12" t="s">
        <v>152</v>
      </c>
      <c r="G100" s="12" t="s">
        <v>548</v>
      </c>
      <c r="H100" t="s">
        <v>90</v>
      </c>
      <c r="I100" s="2" t="s">
        <v>823</v>
      </c>
      <c r="J100">
        <f>VLOOKUP(A100,[1]Sheet3!$A$2:$H$3266,8,FALSE)</f>
        <v>34.31</v>
      </c>
      <c r="K100">
        <f>VLOOKUP(A100,[1]Sheet3!$A$2:$AD$3266,29,FALSE)</f>
        <v>0.7593048</v>
      </c>
      <c r="L100">
        <f>VLOOKUP(A100,[1]Sheet3!$A$2:$AD$3266,30,FALSE)</f>
        <v>26.051747688000003</v>
      </c>
      <c r="O100">
        <f>VLOOKUP(A100,[1]Sheet3!$A$2:$T$3266,17,FALSE)</f>
        <v>0.33362989999999998</v>
      </c>
      <c r="P100">
        <f>VLOOKUP(A100,[1]Sheet3!$A$2:$T$3266,18,FALSE)</f>
        <v>325.2355</v>
      </c>
      <c r="Q100">
        <f>VLOOKUP(A100,[1]Sheet3!$A$2:$T$3266,19,FALSE)</f>
        <v>0.6991754</v>
      </c>
      <c r="R100">
        <f>VLOOKUP(A100,[1]Sheet3!$A$2:$T$3266,20,FALSE)</f>
        <v>0.77762149999999997</v>
      </c>
      <c r="S100">
        <f>VLOOKUP(A100,[1]Sheet3!$A$2:$AB$3266,27,FALSE)</f>
        <v>34.430639999999997</v>
      </c>
      <c r="T100">
        <f>VLOOKUP(A100,[1]Sheet3!$A$2:$AB$3266,28,FALSE)</f>
        <v>6.672631</v>
      </c>
      <c r="U100">
        <f>VLOOKUP(A100,[1]Sheet3!$A$2:$AF$3266,31,FALSE)</f>
        <v>21.285640000000001</v>
      </c>
      <c r="V100">
        <f>VLOOKUP(A100,[1]Sheet3!$A$2:$AF$3266,32,FALSE)</f>
        <v>227.67140000000001</v>
      </c>
      <c r="W100" s="2" t="str">
        <f>VLOOKUP(H100,[2]Sheet1!$B$2:$D$3210,2,FALSE)</f>
        <v>Jambi</v>
      </c>
      <c r="X100" s="2" t="str">
        <f>VLOOKUP(H100,[2]Sheet1!$B$2:$D$3210,3,FALSE)</f>
        <v>Sumatera</v>
      </c>
      <c r="Y100" s="2">
        <f>Scores!N100</f>
        <v>46</v>
      </c>
      <c r="Z100" t="s">
        <v>6</v>
      </c>
      <c r="AA100" s="13" t="str">
        <f t="shared" si="5"/>
        <v>2C-Sumatera</v>
      </c>
      <c r="AB100" s="13" t="s">
        <v>896</v>
      </c>
    </row>
    <row r="101" spans="1:28">
      <c r="A101" t="str">
        <f t="shared" si="4"/>
        <v>NORTH CENTRAL JAVA A - BASE1. Low Value</v>
      </c>
      <c r="B101" t="str">
        <f t="shared" si="3"/>
        <v>NORTH CENTRAL JAVA A - BASE1. Low ValueX0. Development Pending</v>
      </c>
      <c r="C101" t="s">
        <v>19</v>
      </c>
      <c r="D101" s="2" t="s">
        <v>13</v>
      </c>
      <c r="E101" t="s">
        <v>8</v>
      </c>
      <c r="F101" s="12" t="s">
        <v>153</v>
      </c>
      <c r="G101" s="12" t="s">
        <v>549</v>
      </c>
      <c r="H101" t="s">
        <v>77</v>
      </c>
      <c r="I101" s="2" t="s">
        <v>825</v>
      </c>
      <c r="J101">
        <f>VLOOKUP(A101,[1]Sheet3!$A$2:$H$3266,8,FALSE)</f>
        <v>14.9</v>
      </c>
      <c r="K101">
        <f>VLOOKUP(A101,[1]Sheet3!$A$2:$AD$3266,29,FALSE)</f>
        <v>0.84158040000000001</v>
      </c>
      <c r="L101">
        <f>VLOOKUP(A101,[1]Sheet3!$A$2:$AD$3266,30,FALSE)</f>
        <v>12.53954796</v>
      </c>
      <c r="M101">
        <f>VLOOKUP(A101,[1]Sheet3!$A$2:$L$3266,11,FALSE)</f>
        <v>3927</v>
      </c>
      <c r="N101" t="str">
        <f>VLOOKUP(A101,[1]Sheet3!$A$2:$L$3266,12,FALSE)</f>
        <v/>
      </c>
      <c r="O101">
        <f>VLOOKUP(A101,[1]Sheet3!$A$2:$T$3266,17,FALSE)</f>
        <v>0.26748280000000002</v>
      </c>
      <c r="P101">
        <f>VLOOKUP(A101,[1]Sheet3!$A$2:$T$3266,18,FALSE)</f>
        <v>74.646259999999998</v>
      </c>
      <c r="Q101">
        <f>VLOOKUP(A101,[1]Sheet3!$A$2:$T$3266,19,FALSE)</f>
        <v>0.56893930000000004</v>
      </c>
      <c r="R101">
        <f>VLOOKUP(A101,[1]Sheet3!$A$2:$T$3266,20,FALSE)</f>
        <v>0.76155360000000005</v>
      </c>
      <c r="S101">
        <f>VLOOKUP(A101,[1]Sheet3!$A$2:$AB$3266,27,FALSE)</f>
        <v>60.032040000000002</v>
      </c>
      <c r="T101">
        <f>VLOOKUP(A101,[1]Sheet3!$A$2:$AB$3266,28,FALSE)</f>
        <v>15.87064</v>
      </c>
      <c r="U101">
        <f>VLOOKUP(A101,[1]Sheet3!$A$2:$AF$3266,31,FALSE)</f>
        <v>70.172229999999999</v>
      </c>
      <c r="V101">
        <f>VLOOKUP(A101,[1]Sheet3!$A$2:$AF$3266,32,FALSE)</f>
        <v>7.216869</v>
      </c>
      <c r="W101" s="2" t="str">
        <f>VLOOKUP(H101,[2]Sheet1!$B$2:$D$3210,2,FALSE)</f>
        <v>Jawa Barat</v>
      </c>
      <c r="X101" s="2" t="str">
        <f>VLOOKUP(H101,[2]Sheet1!$B$2:$D$3210,3,FALSE)</f>
        <v>Jawa</v>
      </c>
      <c r="Y101" s="2">
        <f>Scores!N101</f>
        <v>78</v>
      </c>
      <c r="Z101" t="s">
        <v>6</v>
      </c>
      <c r="AA101" s="13" t="str">
        <f t="shared" si="5"/>
        <v>2C-Jawa</v>
      </c>
      <c r="AB101" s="13" t="s">
        <v>896</v>
      </c>
    </row>
    <row r="102" spans="1:28">
      <c r="A102" t="str">
        <f t="shared" si="4"/>
        <v>NORTH CENTRAL JAVA A - BASE2. Middle Value</v>
      </c>
      <c r="B102" t="str">
        <f t="shared" si="3"/>
        <v>NORTH CENTRAL JAVA A - BASE2. Middle ValueX0. Development Pending</v>
      </c>
      <c r="C102" t="s">
        <v>19</v>
      </c>
      <c r="D102" s="2" t="s">
        <v>13</v>
      </c>
      <c r="E102" t="s">
        <v>10</v>
      </c>
      <c r="F102" s="12" t="s">
        <v>153</v>
      </c>
      <c r="G102" s="12" t="s">
        <v>549</v>
      </c>
      <c r="H102" t="s">
        <v>77</v>
      </c>
      <c r="I102" s="2" t="s">
        <v>825</v>
      </c>
      <c r="J102">
        <f>VLOOKUP(A102,[1]Sheet3!$A$2:$H$3266,8,FALSE)</f>
        <v>14.9</v>
      </c>
      <c r="K102">
        <f>VLOOKUP(A102,[1]Sheet3!$A$2:$AD$3266,29,FALSE)</f>
        <v>0.84158040000000001</v>
      </c>
      <c r="L102">
        <f>VLOOKUP(A102,[1]Sheet3!$A$2:$AD$3266,30,FALSE)</f>
        <v>12.53954796</v>
      </c>
      <c r="M102">
        <f>VLOOKUP(A102,[1]Sheet3!$A$2:$L$3266,11,FALSE)</f>
        <v>3927</v>
      </c>
      <c r="N102" t="str">
        <f>VLOOKUP(A102,[1]Sheet3!$A$2:$L$3266,12,FALSE)</f>
        <v/>
      </c>
      <c r="O102">
        <f>VLOOKUP(A102,[1]Sheet3!$A$2:$T$3266,17,FALSE)</f>
        <v>0.26748280000000002</v>
      </c>
      <c r="P102">
        <f>VLOOKUP(A102,[1]Sheet3!$A$2:$T$3266,18,FALSE)</f>
        <v>74.646259999999998</v>
      </c>
      <c r="Q102">
        <f>VLOOKUP(A102,[1]Sheet3!$A$2:$T$3266,19,FALSE)</f>
        <v>0.56893930000000004</v>
      </c>
      <c r="R102">
        <f>VLOOKUP(A102,[1]Sheet3!$A$2:$T$3266,20,FALSE)</f>
        <v>0.76155360000000005</v>
      </c>
      <c r="S102">
        <f>VLOOKUP(A102,[1]Sheet3!$A$2:$AB$3266,27,FALSE)</f>
        <v>60.032040000000002</v>
      </c>
      <c r="T102">
        <f>VLOOKUP(A102,[1]Sheet3!$A$2:$AB$3266,28,FALSE)</f>
        <v>15.87064</v>
      </c>
      <c r="U102">
        <f>VLOOKUP(A102,[1]Sheet3!$A$2:$AF$3266,31,FALSE)</f>
        <v>70.172229999999999</v>
      </c>
      <c r="V102">
        <f>VLOOKUP(A102,[1]Sheet3!$A$2:$AF$3266,32,FALSE)</f>
        <v>7.216869</v>
      </c>
      <c r="W102" s="2" t="str">
        <f>VLOOKUP(H102,[2]Sheet1!$B$2:$D$3210,2,FALSE)</f>
        <v>Jawa Barat</v>
      </c>
      <c r="X102" s="2" t="str">
        <f>VLOOKUP(H102,[2]Sheet1!$B$2:$D$3210,3,FALSE)</f>
        <v>Jawa</v>
      </c>
      <c r="Y102" s="2">
        <f>Scores!N102</f>
        <v>78</v>
      </c>
      <c r="Z102" t="s">
        <v>6</v>
      </c>
      <c r="AA102" s="13" t="str">
        <f t="shared" si="5"/>
        <v>2C-Jawa</v>
      </c>
      <c r="AB102" s="13" t="s">
        <v>896</v>
      </c>
    </row>
    <row r="103" spans="1:28">
      <c r="A103" t="str">
        <f t="shared" si="4"/>
        <v>NORTH CENTRAL JAVA A - BASE3. High Value</v>
      </c>
      <c r="B103" t="str">
        <f t="shared" si="3"/>
        <v>NORTH CENTRAL JAVA A - BASE3. High ValueX0. Development Pending</v>
      </c>
      <c r="C103" t="s">
        <v>19</v>
      </c>
      <c r="D103" s="2" t="s">
        <v>13</v>
      </c>
      <c r="E103" t="s">
        <v>11</v>
      </c>
      <c r="F103" s="12" t="s">
        <v>153</v>
      </c>
      <c r="G103" s="12" t="s">
        <v>549</v>
      </c>
      <c r="H103" t="s">
        <v>77</v>
      </c>
      <c r="I103" s="2" t="s">
        <v>825</v>
      </c>
      <c r="J103">
        <f>VLOOKUP(A103,[1]Sheet3!$A$2:$H$3266,8,FALSE)</f>
        <v>14.9</v>
      </c>
      <c r="K103">
        <f>VLOOKUP(A103,[1]Sheet3!$A$2:$AD$3266,29,FALSE)</f>
        <v>0.84158040000000001</v>
      </c>
      <c r="L103">
        <f>VLOOKUP(A103,[1]Sheet3!$A$2:$AD$3266,30,FALSE)</f>
        <v>12.53954796</v>
      </c>
      <c r="M103">
        <f>VLOOKUP(A103,[1]Sheet3!$A$2:$L$3266,11,FALSE)</f>
        <v>3927</v>
      </c>
      <c r="N103" t="str">
        <f>VLOOKUP(A103,[1]Sheet3!$A$2:$L$3266,12,FALSE)</f>
        <v/>
      </c>
      <c r="O103">
        <f>VLOOKUP(A103,[1]Sheet3!$A$2:$T$3266,17,FALSE)</f>
        <v>0.26748280000000002</v>
      </c>
      <c r="P103">
        <f>VLOOKUP(A103,[1]Sheet3!$A$2:$T$3266,18,FALSE)</f>
        <v>74.646259999999998</v>
      </c>
      <c r="Q103">
        <f>VLOOKUP(A103,[1]Sheet3!$A$2:$T$3266,19,FALSE)</f>
        <v>0.56893930000000004</v>
      </c>
      <c r="R103">
        <f>VLOOKUP(A103,[1]Sheet3!$A$2:$T$3266,20,FALSE)</f>
        <v>0.76155360000000005</v>
      </c>
      <c r="S103">
        <f>VLOOKUP(A103,[1]Sheet3!$A$2:$AB$3266,27,FALSE)</f>
        <v>60.032040000000002</v>
      </c>
      <c r="T103">
        <f>VLOOKUP(A103,[1]Sheet3!$A$2:$AB$3266,28,FALSE)</f>
        <v>15.87064</v>
      </c>
      <c r="U103">
        <f>VLOOKUP(A103,[1]Sheet3!$A$2:$AF$3266,31,FALSE)</f>
        <v>70.172229999999999</v>
      </c>
      <c r="V103">
        <f>VLOOKUP(A103,[1]Sheet3!$A$2:$AF$3266,32,FALSE)</f>
        <v>7.216869</v>
      </c>
      <c r="W103" s="2" t="str">
        <f>VLOOKUP(H103,[2]Sheet1!$B$2:$D$3210,2,FALSE)</f>
        <v>Jawa Barat</v>
      </c>
      <c r="X103" s="2" t="str">
        <f>VLOOKUP(H103,[2]Sheet1!$B$2:$D$3210,3,FALSE)</f>
        <v>Jawa</v>
      </c>
      <c r="Y103" s="2">
        <f>Scores!N103</f>
        <v>78</v>
      </c>
      <c r="Z103" t="s">
        <v>6</v>
      </c>
      <c r="AA103" s="13" t="str">
        <f t="shared" si="5"/>
        <v>2C-Jawa</v>
      </c>
      <c r="AB103" s="13" t="s">
        <v>896</v>
      </c>
    </row>
    <row r="104" spans="1:28">
      <c r="A104" t="str">
        <f t="shared" si="4"/>
        <v>NORTH CENTRAL JAVA B - BASE1. Low Value</v>
      </c>
      <c r="B104" t="str">
        <f t="shared" si="3"/>
        <v>NORTH CENTRAL JAVA B - BASE1. Low ValueX0. Development Pending</v>
      </c>
      <c r="C104" t="s">
        <v>19</v>
      </c>
      <c r="D104" s="2" t="s">
        <v>13</v>
      </c>
      <c r="E104" t="s">
        <v>8</v>
      </c>
      <c r="F104" s="12" t="s">
        <v>154</v>
      </c>
      <c r="G104" s="12" t="s">
        <v>550</v>
      </c>
      <c r="H104" t="s">
        <v>77</v>
      </c>
      <c r="I104" s="2" t="s">
        <v>825</v>
      </c>
      <c r="J104">
        <f>VLOOKUP(A104,[1]Sheet3!$A$2:$H$3266,8,FALSE)</f>
        <v>11.47</v>
      </c>
      <c r="K104">
        <f>VLOOKUP(A104,[1]Sheet3!$A$2:$AD$3266,29,FALSE)</f>
        <v>0.72068430000000006</v>
      </c>
      <c r="L104">
        <f>VLOOKUP(A104,[1]Sheet3!$A$2:$AD$3266,30,FALSE)</f>
        <v>8.2662489210000007</v>
      </c>
      <c r="O104">
        <f>VLOOKUP(A104,[1]Sheet3!$A$2:$T$3266,17,FALSE)</f>
        <v>0.29072819999999999</v>
      </c>
      <c r="P104">
        <f>VLOOKUP(A104,[1]Sheet3!$A$2:$T$3266,18,FALSE)</f>
        <v>2487.279</v>
      </c>
      <c r="Q104">
        <f>VLOOKUP(A104,[1]Sheet3!$A$2:$T$3266,19,FALSE)</f>
        <v>0.66479710000000003</v>
      </c>
      <c r="R104">
        <f>VLOOKUP(A104,[1]Sheet3!$A$2:$T$3266,20,FALSE)</f>
        <v>0.84501139999999997</v>
      </c>
      <c r="S104">
        <f>VLOOKUP(A104,[1]Sheet3!$A$2:$AB$3266,27,FALSE)</f>
        <v>26.214970000000001</v>
      </c>
      <c r="T104">
        <f>VLOOKUP(A104,[1]Sheet3!$A$2:$AB$3266,28,FALSE)</f>
        <v>6.8580069999999997</v>
      </c>
      <c r="U104">
        <f>VLOOKUP(A104,[1]Sheet3!$A$2:$AF$3266,31,FALSE)</f>
        <v>74.645380000000003</v>
      </c>
      <c r="V104">
        <f>VLOOKUP(A104,[1]Sheet3!$A$2:$AF$3266,32,FALSE)</f>
        <v>20.730910000000002</v>
      </c>
      <c r="W104" s="2" t="str">
        <f>VLOOKUP(H104,[2]Sheet1!$B$2:$D$3210,2,FALSE)</f>
        <v>Jawa Barat</v>
      </c>
      <c r="X104" s="2" t="str">
        <f>VLOOKUP(H104,[2]Sheet1!$B$2:$D$3210,3,FALSE)</f>
        <v>Jawa</v>
      </c>
      <c r="Y104" s="2">
        <f>Scores!N104</f>
        <v>27</v>
      </c>
      <c r="Z104" t="s">
        <v>6</v>
      </c>
      <c r="AA104" s="13" t="str">
        <f t="shared" si="5"/>
        <v>2C-Jawa</v>
      </c>
      <c r="AB104" s="13" t="s">
        <v>896</v>
      </c>
    </row>
    <row r="105" spans="1:28">
      <c r="A105" t="str">
        <f t="shared" si="4"/>
        <v>NORTH CENTRAL JAVA B - BASE2. Middle Value</v>
      </c>
      <c r="B105" t="str">
        <f t="shared" si="3"/>
        <v>NORTH CENTRAL JAVA B - BASE2. Middle ValueX0. Development Pending</v>
      </c>
      <c r="C105" t="s">
        <v>19</v>
      </c>
      <c r="D105" s="2" t="s">
        <v>13</v>
      </c>
      <c r="E105" t="s">
        <v>10</v>
      </c>
      <c r="F105" s="12" t="s">
        <v>154</v>
      </c>
      <c r="G105" s="12" t="s">
        <v>550</v>
      </c>
      <c r="H105" t="s">
        <v>77</v>
      </c>
      <c r="I105" s="2" t="s">
        <v>825</v>
      </c>
      <c r="J105">
        <f>VLOOKUP(A105,[1]Sheet3!$A$2:$H$3266,8,FALSE)</f>
        <v>49.804000000000002</v>
      </c>
      <c r="K105">
        <f>VLOOKUP(A105,[1]Sheet3!$A$2:$AD$3266,29,FALSE)</f>
        <v>0.72068430000000006</v>
      </c>
      <c r="L105">
        <f>VLOOKUP(A105,[1]Sheet3!$A$2:$AD$3266,30,FALSE)</f>
        <v>35.892960877200004</v>
      </c>
      <c r="O105">
        <f>VLOOKUP(A105,[1]Sheet3!$A$2:$T$3266,17,FALSE)</f>
        <v>0.29072819999999999</v>
      </c>
      <c r="P105">
        <f>VLOOKUP(A105,[1]Sheet3!$A$2:$T$3266,18,FALSE)</f>
        <v>2487.279</v>
      </c>
      <c r="Q105">
        <f>VLOOKUP(A105,[1]Sheet3!$A$2:$T$3266,19,FALSE)</f>
        <v>0.66479710000000003</v>
      </c>
      <c r="R105">
        <f>VLOOKUP(A105,[1]Sheet3!$A$2:$T$3266,20,FALSE)</f>
        <v>0.84501139999999997</v>
      </c>
      <c r="S105">
        <f>VLOOKUP(A105,[1]Sheet3!$A$2:$AB$3266,27,FALSE)</f>
        <v>26.214970000000001</v>
      </c>
      <c r="T105">
        <f>VLOOKUP(A105,[1]Sheet3!$A$2:$AB$3266,28,FALSE)</f>
        <v>6.8580069999999997</v>
      </c>
      <c r="U105">
        <f>VLOOKUP(A105,[1]Sheet3!$A$2:$AF$3266,31,FALSE)</f>
        <v>74.645380000000003</v>
      </c>
      <c r="V105">
        <f>VLOOKUP(A105,[1]Sheet3!$A$2:$AF$3266,32,FALSE)</f>
        <v>20.730910000000002</v>
      </c>
      <c r="W105" s="2" t="str">
        <f>VLOOKUP(H105,[2]Sheet1!$B$2:$D$3210,2,FALSE)</f>
        <v>Jawa Barat</v>
      </c>
      <c r="X105" s="2" t="str">
        <f>VLOOKUP(H105,[2]Sheet1!$B$2:$D$3210,3,FALSE)</f>
        <v>Jawa</v>
      </c>
      <c r="Y105" s="2">
        <f>Scores!N105</f>
        <v>27</v>
      </c>
      <c r="Z105" t="s">
        <v>6</v>
      </c>
      <c r="AA105" s="13" t="str">
        <f t="shared" si="5"/>
        <v>2C-Jawa</v>
      </c>
      <c r="AB105" s="13" t="s">
        <v>896</v>
      </c>
    </row>
    <row r="106" spans="1:28">
      <c r="A106" t="str">
        <f t="shared" si="4"/>
        <v>NORTH CENTRAL JAVA B - BASE3. High Value</v>
      </c>
      <c r="B106" t="str">
        <f t="shared" si="3"/>
        <v>NORTH CENTRAL JAVA B - BASE3. High ValueX0. Development Pending</v>
      </c>
      <c r="C106" t="s">
        <v>19</v>
      </c>
      <c r="D106" s="2" t="s">
        <v>13</v>
      </c>
      <c r="E106" t="s">
        <v>11</v>
      </c>
      <c r="F106" s="12" t="s">
        <v>154</v>
      </c>
      <c r="G106" s="12" t="s">
        <v>550</v>
      </c>
      <c r="H106" t="s">
        <v>77</v>
      </c>
      <c r="I106" s="2" t="s">
        <v>825</v>
      </c>
      <c r="J106">
        <f>VLOOKUP(A106,[1]Sheet3!$A$2:$H$3266,8,FALSE)</f>
        <v>49.804000000000002</v>
      </c>
      <c r="K106">
        <f>VLOOKUP(A106,[1]Sheet3!$A$2:$AD$3266,29,FALSE)</f>
        <v>0.72068430000000006</v>
      </c>
      <c r="L106">
        <f>VLOOKUP(A106,[1]Sheet3!$A$2:$AD$3266,30,FALSE)</f>
        <v>35.892960877200004</v>
      </c>
      <c r="O106">
        <f>VLOOKUP(A106,[1]Sheet3!$A$2:$T$3266,17,FALSE)</f>
        <v>0.29072819999999999</v>
      </c>
      <c r="P106">
        <f>VLOOKUP(A106,[1]Sheet3!$A$2:$T$3266,18,FALSE)</f>
        <v>2487.279</v>
      </c>
      <c r="Q106">
        <f>VLOOKUP(A106,[1]Sheet3!$A$2:$T$3266,19,FALSE)</f>
        <v>0.66479710000000003</v>
      </c>
      <c r="R106">
        <f>VLOOKUP(A106,[1]Sheet3!$A$2:$T$3266,20,FALSE)</f>
        <v>0.84501139999999997</v>
      </c>
      <c r="S106">
        <f>VLOOKUP(A106,[1]Sheet3!$A$2:$AB$3266,27,FALSE)</f>
        <v>26.214970000000001</v>
      </c>
      <c r="T106">
        <f>VLOOKUP(A106,[1]Sheet3!$A$2:$AB$3266,28,FALSE)</f>
        <v>6.8580069999999997</v>
      </c>
      <c r="U106">
        <f>VLOOKUP(A106,[1]Sheet3!$A$2:$AF$3266,31,FALSE)</f>
        <v>74.645380000000003</v>
      </c>
      <c r="V106">
        <f>VLOOKUP(A106,[1]Sheet3!$A$2:$AF$3266,32,FALSE)</f>
        <v>20.730910000000002</v>
      </c>
      <c r="W106" s="2" t="str">
        <f>VLOOKUP(H106,[2]Sheet1!$B$2:$D$3210,2,FALSE)</f>
        <v>Jawa Barat</v>
      </c>
      <c r="X106" s="2" t="str">
        <f>VLOOKUP(H106,[2]Sheet1!$B$2:$D$3210,3,FALSE)</f>
        <v>Jawa</v>
      </c>
      <c r="Y106" s="2">
        <f>Scores!N106</f>
        <v>27</v>
      </c>
      <c r="Z106" t="s">
        <v>6</v>
      </c>
      <c r="AA106" s="13" t="str">
        <f t="shared" si="5"/>
        <v>2C-Jawa</v>
      </c>
      <c r="AB106" s="13" t="s">
        <v>896</v>
      </c>
    </row>
    <row r="107" spans="1:28">
      <c r="A107" t="str">
        <f t="shared" si="4"/>
        <v>NORTH HANDIL1. Low Value</v>
      </c>
      <c r="B107" t="str">
        <f t="shared" si="3"/>
        <v>NORTH HANDIL1. Low ValueX2. Development Undetermined</v>
      </c>
      <c r="C107" t="s">
        <v>21</v>
      </c>
      <c r="D107" s="2" t="s">
        <v>13</v>
      </c>
      <c r="E107" t="s">
        <v>8</v>
      </c>
      <c r="F107" s="12" t="s">
        <v>155</v>
      </c>
      <c r="G107" s="12" t="s">
        <v>551</v>
      </c>
      <c r="H107" t="s">
        <v>114</v>
      </c>
      <c r="I107" s="2" t="s">
        <v>823</v>
      </c>
      <c r="J107">
        <f>VLOOKUP(A107,[1]Sheet3!$A$2:$H$3266,8,FALSE)</f>
        <v>5.4</v>
      </c>
      <c r="K107">
        <f>VLOOKUP(A107,[1]Sheet3!$A$2:$AD$3266,29,FALSE)</f>
        <v>0.48345549999999998</v>
      </c>
      <c r="L107">
        <f>VLOOKUP(A107,[1]Sheet3!$A$2:$AD$3266,30,FALSE)</f>
        <v>2.6106597000000002</v>
      </c>
      <c r="M107">
        <f>VLOOKUP(A107,[1]Sheet3!$A$2:$L$3266,11,FALSE)</f>
        <v>10000</v>
      </c>
      <c r="N107" t="str">
        <f>VLOOKUP(A107,[1]Sheet3!$A$2:$L$3266,12,FALSE)</f>
        <v/>
      </c>
      <c r="O107">
        <f>VLOOKUP(A107,[1]Sheet3!$A$2:$T$3266,17,FALSE)</f>
        <v>0.19204830000000001</v>
      </c>
      <c r="P107">
        <f>VLOOKUP(A107,[1]Sheet3!$A$2:$T$3266,18,FALSE)</f>
        <v>106.1219</v>
      </c>
      <c r="Q107">
        <f>VLOOKUP(A107,[1]Sheet3!$A$2:$T$3266,19,FALSE)</f>
        <v>0.78160070000000004</v>
      </c>
      <c r="R107">
        <f>VLOOKUP(A107,[1]Sheet3!$A$2:$T$3266,20,FALSE)</f>
        <v>0.81869650000000005</v>
      </c>
      <c r="S107">
        <f>VLOOKUP(A107,[1]Sheet3!$A$2:$AB$3266,27,FALSE)</f>
        <v>90.399420000000006</v>
      </c>
      <c r="T107">
        <f>VLOOKUP(A107,[1]Sheet3!$A$2:$AB$3266,28,FALSE)</f>
        <v>10.32817</v>
      </c>
      <c r="U107">
        <f>VLOOKUP(A107,[1]Sheet3!$A$2:$AF$3266,31,FALSE)</f>
        <v>6.9500970000000004</v>
      </c>
      <c r="V107">
        <f>VLOOKUP(A107,[1]Sheet3!$A$2:$AF$3266,32,FALSE)</f>
        <v>142.30969999999999</v>
      </c>
      <c r="W107" s="2" t="str">
        <f>VLOOKUP(H107,[2]Sheet1!$B$2:$D$3210,2,FALSE)</f>
        <v>Kalimantan Timur</v>
      </c>
      <c r="X107" s="2" t="str">
        <f>VLOOKUP(H107,[2]Sheet1!$B$2:$D$3210,3,FALSE)</f>
        <v>Kalimantan</v>
      </c>
      <c r="Y107" s="2">
        <f>Scores!N107</f>
        <v>67</v>
      </c>
      <c r="Z107" t="s">
        <v>6</v>
      </c>
      <c r="AA107" s="13" t="str">
        <f t="shared" si="5"/>
        <v>2C-Kalimantan</v>
      </c>
      <c r="AB107" s="13" t="s">
        <v>896</v>
      </c>
    </row>
    <row r="108" spans="1:28">
      <c r="A108" t="str">
        <f t="shared" si="4"/>
        <v>NORTH HANDIL2. Middle Value</v>
      </c>
      <c r="B108" t="str">
        <f t="shared" si="3"/>
        <v>NORTH HANDIL2. Middle ValueX2. Development Undetermined</v>
      </c>
      <c r="C108" t="s">
        <v>21</v>
      </c>
      <c r="D108" s="2" t="s">
        <v>13</v>
      </c>
      <c r="E108" t="s">
        <v>10</v>
      </c>
      <c r="F108" s="12" t="s">
        <v>155</v>
      </c>
      <c r="G108" s="12" t="s">
        <v>551</v>
      </c>
      <c r="H108" t="s">
        <v>114</v>
      </c>
      <c r="I108" s="2" t="s">
        <v>823</v>
      </c>
      <c r="J108">
        <f>VLOOKUP(A108,[1]Sheet3!$A$2:$H$3266,8,FALSE)</f>
        <v>9.6999999999999993</v>
      </c>
      <c r="K108">
        <f>VLOOKUP(A108,[1]Sheet3!$A$2:$AD$3266,29,FALSE)</f>
        <v>0.48345549999999998</v>
      </c>
      <c r="L108">
        <f>VLOOKUP(A108,[1]Sheet3!$A$2:$AD$3266,30,FALSE)</f>
        <v>4.6895183499999993</v>
      </c>
      <c r="M108">
        <f>VLOOKUP(A108,[1]Sheet3!$A$2:$L$3266,11,FALSE)</f>
        <v>10000</v>
      </c>
      <c r="N108" t="str">
        <f>VLOOKUP(A108,[1]Sheet3!$A$2:$L$3266,12,FALSE)</f>
        <v/>
      </c>
      <c r="O108">
        <f>VLOOKUP(A108,[1]Sheet3!$A$2:$T$3266,17,FALSE)</f>
        <v>0.19204830000000001</v>
      </c>
      <c r="P108">
        <f>VLOOKUP(A108,[1]Sheet3!$A$2:$T$3266,18,FALSE)</f>
        <v>106.1219</v>
      </c>
      <c r="Q108">
        <f>VLOOKUP(A108,[1]Sheet3!$A$2:$T$3266,19,FALSE)</f>
        <v>0.78160070000000004</v>
      </c>
      <c r="R108">
        <f>VLOOKUP(A108,[1]Sheet3!$A$2:$T$3266,20,FALSE)</f>
        <v>0.81869650000000005</v>
      </c>
      <c r="S108">
        <f>VLOOKUP(A108,[1]Sheet3!$A$2:$AB$3266,27,FALSE)</f>
        <v>90.399420000000006</v>
      </c>
      <c r="T108">
        <f>VLOOKUP(A108,[1]Sheet3!$A$2:$AB$3266,28,FALSE)</f>
        <v>10.32817</v>
      </c>
      <c r="U108">
        <f>VLOOKUP(A108,[1]Sheet3!$A$2:$AF$3266,31,FALSE)</f>
        <v>6.9500970000000004</v>
      </c>
      <c r="V108">
        <f>VLOOKUP(A108,[1]Sheet3!$A$2:$AF$3266,32,FALSE)</f>
        <v>142.30969999999999</v>
      </c>
      <c r="W108" s="2" t="str">
        <f>VLOOKUP(H108,[2]Sheet1!$B$2:$D$3210,2,FALSE)</f>
        <v>Kalimantan Timur</v>
      </c>
      <c r="X108" s="2" t="str">
        <f>VLOOKUP(H108,[2]Sheet1!$B$2:$D$3210,3,FALSE)</f>
        <v>Kalimantan</v>
      </c>
      <c r="Y108" s="2">
        <f>Scores!N108</f>
        <v>67</v>
      </c>
      <c r="Z108" t="s">
        <v>6</v>
      </c>
      <c r="AA108" s="13" t="str">
        <f t="shared" si="5"/>
        <v>2C-Kalimantan</v>
      </c>
      <c r="AB108" s="13" t="s">
        <v>896</v>
      </c>
    </row>
    <row r="109" spans="1:28">
      <c r="A109" t="str">
        <f t="shared" si="4"/>
        <v>NORTH HANDIL3. High Value</v>
      </c>
      <c r="B109" t="str">
        <f t="shared" si="3"/>
        <v>NORTH HANDIL3. High ValueX2. Development Undetermined</v>
      </c>
      <c r="C109" t="s">
        <v>21</v>
      </c>
      <c r="D109" s="2" t="s">
        <v>13</v>
      </c>
      <c r="E109" t="s">
        <v>11</v>
      </c>
      <c r="F109" s="12" t="s">
        <v>155</v>
      </c>
      <c r="G109" s="12" t="s">
        <v>551</v>
      </c>
      <c r="H109" t="s">
        <v>114</v>
      </c>
      <c r="I109" s="2" t="s">
        <v>823</v>
      </c>
      <c r="J109">
        <f>VLOOKUP(A109,[1]Sheet3!$A$2:$H$3266,8,FALSE)</f>
        <v>16.100000000000001</v>
      </c>
      <c r="K109">
        <f>VLOOKUP(A109,[1]Sheet3!$A$2:$AD$3266,29,FALSE)</f>
        <v>0.48345549999999998</v>
      </c>
      <c r="L109">
        <f>VLOOKUP(A109,[1]Sheet3!$A$2:$AD$3266,30,FALSE)</f>
        <v>7.7836335500000002</v>
      </c>
      <c r="M109">
        <f>VLOOKUP(A109,[1]Sheet3!$A$2:$L$3266,11,FALSE)</f>
        <v>10000</v>
      </c>
      <c r="N109" t="str">
        <f>VLOOKUP(A109,[1]Sheet3!$A$2:$L$3266,12,FALSE)</f>
        <v/>
      </c>
      <c r="O109">
        <f>VLOOKUP(A109,[1]Sheet3!$A$2:$T$3266,17,FALSE)</f>
        <v>0.19204830000000001</v>
      </c>
      <c r="P109">
        <f>VLOOKUP(A109,[1]Sheet3!$A$2:$T$3266,18,FALSE)</f>
        <v>106.1219</v>
      </c>
      <c r="Q109">
        <f>VLOOKUP(A109,[1]Sheet3!$A$2:$T$3266,19,FALSE)</f>
        <v>0.78160070000000004</v>
      </c>
      <c r="R109">
        <f>VLOOKUP(A109,[1]Sheet3!$A$2:$T$3266,20,FALSE)</f>
        <v>0.81869650000000005</v>
      </c>
      <c r="S109">
        <f>VLOOKUP(A109,[1]Sheet3!$A$2:$AB$3266,27,FALSE)</f>
        <v>90.399420000000006</v>
      </c>
      <c r="T109">
        <f>VLOOKUP(A109,[1]Sheet3!$A$2:$AB$3266,28,FALSE)</f>
        <v>10.32817</v>
      </c>
      <c r="U109">
        <f>VLOOKUP(A109,[1]Sheet3!$A$2:$AF$3266,31,FALSE)</f>
        <v>6.9500970000000004</v>
      </c>
      <c r="V109">
        <f>VLOOKUP(A109,[1]Sheet3!$A$2:$AF$3266,32,FALSE)</f>
        <v>142.30969999999999</v>
      </c>
      <c r="W109" s="2" t="str">
        <f>VLOOKUP(H109,[2]Sheet1!$B$2:$D$3210,2,FALSE)</f>
        <v>Kalimantan Timur</v>
      </c>
      <c r="X109" s="2" t="str">
        <f>VLOOKUP(H109,[2]Sheet1!$B$2:$D$3210,3,FALSE)</f>
        <v>Kalimantan</v>
      </c>
      <c r="Y109" s="2">
        <f>Scores!N109</f>
        <v>67</v>
      </c>
      <c r="Z109" t="s">
        <v>6</v>
      </c>
      <c r="AA109" s="13" t="str">
        <f t="shared" si="5"/>
        <v>2C-Kalimantan</v>
      </c>
      <c r="AB109" s="13" t="s">
        <v>896</v>
      </c>
    </row>
    <row r="110" spans="1:28">
      <c r="A110" t="str">
        <f t="shared" si="4"/>
        <v>NORTH SUMATRA AREA B J1  - BASE1. Low Value</v>
      </c>
      <c r="B110" t="str">
        <f t="shared" si="3"/>
        <v>NORTH SUMATRA AREA B J1  - BASE1. Low ValueX1. Discovery under Evaluation</v>
      </c>
      <c r="C110" t="s">
        <v>12</v>
      </c>
      <c r="D110" s="2" t="s">
        <v>13</v>
      </c>
      <c r="E110" t="s">
        <v>8</v>
      </c>
      <c r="F110" s="12" t="s">
        <v>156</v>
      </c>
      <c r="G110" s="12" t="s">
        <v>552</v>
      </c>
      <c r="H110" t="s">
        <v>94</v>
      </c>
      <c r="I110" s="2" t="s">
        <v>825</v>
      </c>
      <c r="J110">
        <f>VLOOKUP(A110,[1]Sheet3!$A$2:$H$3266,8,FALSE)</f>
        <v>19</v>
      </c>
      <c r="K110">
        <f>VLOOKUP(A110,[1]Sheet3!$A$2:$AD$3266,29,FALSE)</f>
        <v>0.76999070000000003</v>
      </c>
      <c r="L110">
        <f>VLOOKUP(A110,[1]Sheet3!$A$2:$AD$3266,30,FALSE)</f>
        <v>14.6298233</v>
      </c>
      <c r="O110">
        <f>VLOOKUP(A110,[1]Sheet3!$A$2:$T$3266,17,FALSE)</f>
        <v>0.29726789999999997</v>
      </c>
      <c r="P110">
        <f>VLOOKUP(A110,[1]Sheet3!$A$2:$T$3266,18,FALSE)</f>
        <v>235.67349999999999</v>
      </c>
      <c r="Q110">
        <f>VLOOKUP(A110,[1]Sheet3!$A$2:$T$3266,19,FALSE)</f>
        <v>0.68780649999999999</v>
      </c>
      <c r="R110">
        <f>VLOOKUP(A110,[1]Sheet3!$A$2:$T$3266,20,FALSE)</f>
        <v>0.84238550000000001</v>
      </c>
      <c r="S110">
        <f>VLOOKUP(A110,[1]Sheet3!$A$2:$AB$3266,27,FALSE)</f>
        <v>44.523359999999997</v>
      </c>
      <c r="T110">
        <f>VLOOKUP(A110,[1]Sheet3!$A$2:$AB$3266,28,FALSE)</f>
        <v>12.989050000000001</v>
      </c>
      <c r="U110">
        <f>VLOOKUP(A110,[1]Sheet3!$A$2:$AF$3266,31,FALSE)</f>
        <v>71.425579999999997</v>
      </c>
      <c r="V110">
        <f>VLOOKUP(A110,[1]Sheet3!$A$2:$AF$3266,32,FALSE)</f>
        <v>60.111649999999997</v>
      </c>
      <c r="W110" s="2" t="str">
        <f>VLOOKUP(H110,[2]Sheet1!$B$2:$D$3210,2,FALSE)</f>
        <v>Selat Malaka</v>
      </c>
      <c r="X110" s="2" t="str">
        <f>VLOOKUP(H110,[2]Sheet1!$B$2:$D$3210,3,FALSE)</f>
        <v>Sumatera</v>
      </c>
      <c r="Y110" s="2">
        <f>Scores!N110</f>
        <v>45</v>
      </c>
      <c r="Z110" t="s">
        <v>6</v>
      </c>
      <c r="AA110" s="13" t="str">
        <f t="shared" si="5"/>
        <v>2C-Sumatera</v>
      </c>
      <c r="AB110" s="13" t="s">
        <v>896</v>
      </c>
    </row>
    <row r="111" spans="1:28">
      <c r="A111" t="str">
        <f t="shared" si="4"/>
        <v>NORTH SUMATRA AREA B J1  - BASE2. Middle Value</v>
      </c>
      <c r="B111" t="str">
        <f t="shared" si="3"/>
        <v>NORTH SUMATRA AREA B J1  - BASE2. Middle ValueX1. Discovery under Evaluation</v>
      </c>
      <c r="C111" t="s">
        <v>12</v>
      </c>
      <c r="D111" s="2" t="s">
        <v>13</v>
      </c>
      <c r="E111" t="s">
        <v>10</v>
      </c>
      <c r="F111" s="12" t="s">
        <v>156</v>
      </c>
      <c r="G111" s="12" t="s">
        <v>552</v>
      </c>
      <c r="H111" t="s">
        <v>94</v>
      </c>
      <c r="I111" s="2" t="s">
        <v>825</v>
      </c>
      <c r="J111">
        <f>VLOOKUP(A111,[1]Sheet3!$A$2:$H$3266,8,FALSE)</f>
        <v>47</v>
      </c>
      <c r="K111">
        <f>VLOOKUP(A111,[1]Sheet3!$A$2:$AD$3266,29,FALSE)</f>
        <v>0.76999070000000003</v>
      </c>
      <c r="L111">
        <f>VLOOKUP(A111,[1]Sheet3!$A$2:$AD$3266,30,FALSE)</f>
        <v>36.189562899999999</v>
      </c>
      <c r="O111">
        <f>VLOOKUP(A111,[1]Sheet3!$A$2:$T$3266,17,FALSE)</f>
        <v>0.29726789999999997</v>
      </c>
      <c r="P111">
        <f>VLOOKUP(A111,[1]Sheet3!$A$2:$T$3266,18,FALSE)</f>
        <v>235.67349999999999</v>
      </c>
      <c r="Q111">
        <f>VLOOKUP(A111,[1]Sheet3!$A$2:$T$3266,19,FALSE)</f>
        <v>0.68780649999999999</v>
      </c>
      <c r="R111">
        <f>VLOOKUP(A111,[1]Sheet3!$A$2:$T$3266,20,FALSE)</f>
        <v>0.84238550000000001</v>
      </c>
      <c r="S111">
        <f>VLOOKUP(A111,[1]Sheet3!$A$2:$AB$3266,27,FALSE)</f>
        <v>44.523359999999997</v>
      </c>
      <c r="T111">
        <f>VLOOKUP(A111,[1]Sheet3!$A$2:$AB$3266,28,FALSE)</f>
        <v>12.989050000000001</v>
      </c>
      <c r="U111">
        <f>VLOOKUP(A111,[1]Sheet3!$A$2:$AF$3266,31,FALSE)</f>
        <v>71.425579999999997</v>
      </c>
      <c r="V111">
        <f>VLOOKUP(A111,[1]Sheet3!$A$2:$AF$3266,32,FALSE)</f>
        <v>60.111649999999997</v>
      </c>
      <c r="W111" s="2" t="str">
        <f>VLOOKUP(H111,[2]Sheet1!$B$2:$D$3210,2,FALSE)</f>
        <v>Selat Malaka</v>
      </c>
      <c r="X111" s="2" t="str">
        <f>VLOOKUP(H111,[2]Sheet1!$B$2:$D$3210,3,FALSE)</f>
        <v>Sumatera</v>
      </c>
      <c r="Y111" s="2">
        <f>Scores!N111</f>
        <v>45</v>
      </c>
      <c r="Z111" t="s">
        <v>6</v>
      </c>
      <c r="AA111" s="13" t="str">
        <f t="shared" si="5"/>
        <v>2C-Sumatera</v>
      </c>
      <c r="AB111" s="13" t="s">
        <v>896</v>
      </c>
    </row>
    <row r="112" spans="1:28">
      <c r="A112" t="str">
        <f t="shared" si="4"/>
        <v>NORTH SUMATRA AREA B J1  - BASE3. High Value</v>
      </c>
      <c r="B112" t="str">
        <f t="shared" si="3"/>
        <v>NORTH SUMATRA AREA B J1  - BASE3. High ValueX1. Discovery under Evaluation</v>
      </c>
      <c r="C112" t="s">
        <v>12</v>
      </c>
      <c r="D112" s="2" t="s">
        <v>13</v>
      </c>
      <c r="E112" t="s">
        <v>11</v>
      </c>
      <c r="F112" s="12" t="s">
        <v>156</v>
      </c>
      <c r="G112" s="12" t="s">
        <v>552</v>
      </c>
      <c r="H112" t="s">
        <v>94</v>
      </c>
      <c r="I112" s="2" t="s">
        <v>825</v>
      </c>
      <c r="J112">
        <f>VLOOKUP(A112,[1]Sheet3!$A$2:$H$3266,8,FALSE)</f>
        <v>101</v>
      </c>
      <c r="K112">
        <f>VLOOKUP(A112,[1]Sheet3!$A$2:$AD$3266,29,FALSE)</f>
        <v>0.76999070000000003</v>
      </c>
      <c r="L112">
        <f>VLOOKUP(A112,[1]Sheet3!$A$2:$AD$3266,30,FALSE)</f>
        <v>77.769060699999997</v>
      </c>
      <c r="O112">
        <f>VLOOKUP(A112,[1]Sheet3!$A$2:$T$3266,17,FALSE)</f>
        <v>0.29726789999999997</v>
      </c>
      <c r="P112">
        <f>VLOOKUP(A112,[1]Sheet3!$A$2:$T$3266,18,FALSE)</f>
        <v>235.67349999999999</v>
      </c>
      <c r="Q112">
        <f>VLOOKUP(A112,[1]Sheet3!$A$2:$T$3266,19,FALSE)</f>
        <v>0.68780649999999999</v>
      </c>
      <c r="R112">
        <f>VLOOKUP(A112,[1]Sheet3!$A$2:$T$3266,20,FALSE)</f>
        <v>0.84238550000000001</v>
      </c>
      <c r="S112">
        <f>VLOOKUP(A112,[1]Sheet3!$A$2:$AB$3266,27,FALSE)</f>
        <v>44.523359999999997</v>
      </c>
      <c r="T112">
        <f>VLOOKUP(A112,[1]Sheet3!$A$2:$AB$3266,28,FALSE)</f>
        <v>12.989050000000001</v>
      </c>
      <c r="U112">
        <f>VLOOKUP(A112,[1]Sheet3!$A$2:$AF$3266,31,FALSE)</f>
        <v>71.425579999999997</v>
      </c>
      <c r="V112">
        <f>VLOOKUP(A112,[1]Sheet3!$A$2:$AF$3266,32,FALSE)</f>
        <v>60.111649999999997</v>
      </c>
      <c r="W112" s="2" t="str">
        <f>VLOOKUP(H112,[2]Sheet1!$B$2:$D$3210,2,FALSE)</f>
        <v>Selat Malaka</v>
      </c>
      <c r="X112" s="2" t="str">
        <f>VLOOKUP(H112,[2]Sheet1!$B$2:$D$3210,3,FALSE)</f>
        <v>Sumatera</v>
      </c>
      <c r="Y112" s="2">
        <f>Scores!N112</f>
        <v>45</v>
      </c>
      <c r="Z112" t="s">
        <v>6</v>
      </c>
      <c r="AA112" s="13" t="str">
        <f t="shared" si="5"/>
        <v>2C-Sumatera</v>
      </c>
      <c r="AB112" s="13" t="s">
        <v>896</v>
      </c>
    </row>
    <row r="113" spans="1:28">
      <c r="A113" t="str">
        <f t="shared" si="4"/>
        <v>NORTH SUMATRA AREA B J2 - BASE1. Low Value</v>
      </c>
      <c r="B113" t="str">
        <f t="shared" si="3"/>
        <v>NORTH SUMATRA AREA B J2 - BASE1. Low ValueX1. Discovery under Evaluation</v>
      </c>
      <c r="C113" t="s">
        <v>12</v>
      </c>
      <c r="D113" s="2" t="s">
        <v>13</v>
      </c>
      <c r="E113" t="s">
        <v>8</v>
      </c>
      <c r="F113" s="12" t="s">
        <v>157</v>
      </c>
      <c r="G113" s="12" t="s">
        <v>553</v>
      </c>
      <c r="H113" t="s">
        <v>94</v>
      </c>
      <c r="I113" s="2" t="s">
        <v>825</v>
      </c>
      <c r="J113">
        <f>VLOOKUP(A113,[1]Sheet3!$A$2:$H$3266,8,FALSE)</f>
        <v>33</v>
      </c>
      <c r="K113">
        <f>VLOOKUP(A113,[1]Sheet3!$A$2:$AD$3266,29,FALSE)</f>
        <v>0.42333100000000001</v>
      </c>
      <c r="L113">
        <f>VLOOKUP(A113,[1]Sheet3!$A$2:$AD$3266,30,FALSE)</f>
        <v>13.969923</v>
      </c>
      <c r="O113">
        <f>VLOOKUP(A113,[1]Sheet3!$A$2:$T$3266,17,FALSE)</f>
        <v>0.29714499999999999</v>
      </c>
      <c r="P113">
        <f>VLOOKUP(A113,[1]Sheet3!$A$2:$T$3266,18,FALSE)</f>
        <v>59.636609999999997</v>
      </c>
      <c r="Q113">
        <f>VLOOKUP(A113,[1]Sheet3!$A$2:$T$3266,19,FALSE)</f>
        <v>0.61324829999999997</v>
      </c>
      <c r="R113">
        <f>VLOOKUP(A113,[1]Sheet3!$A$2:$T$3266,20,FALSE)</f>
        <v>0.84238550000000001</v>
      </c>
      <c r="S113">
        <f>VLOOKUP(A113,[1]Sheet3!$A$2:$AB$3266,27,FALSE)</f>
        <v>53.533529999999999</v>
      </c>
      <c r="T113">
        <f>VLOOKUP(A113,[1]Sheet3!$A$2:$AB$3266,28,FALSE)</f>
        <v>264.322</v>
      </c>
      <c r="U113">
        <f>VLOOKUP(A113,[1]Sheet3!$A$2:$AF$3266,31,FALSE)</f>
        <v>78.287319999999994</v>
      </c>
      <c r="V113">
        <f>VLOOKUP(A113,[1]Sheet3!$A$2:$AF$3266,32,FALSE)</f>
        <v>42.54945</v>
      </c>
      <c r="W113" s="2" t="str">
        <f>VLOOKUP(H113,[2]Sheet1!$B$2:$D$3210,2,FALSE)</f>
        <v>Selat Malaka</v>
      </c>
      <c r="X113" s="2" t="str">
        <f>VLOOKUP(H113,[2]Sheet1!$B$2:$D$3210,3,FALSE)</f>
        <v>Sumatera</v>
      </c>
      <c r="Y113" s="2">
        <f>Scores!N113</f>
        <v>68</v>
      </c>
      <c r="Z113" t="s">
        <v>6</v>
      </c>
      <c r="AA113" s="13" t="str">
        <f t="shared" si="5"/>
        <v>2C-Sumatera</v>
      </c>
      <c r="AB113" s="13" t="s">
        <v>896</v>
      </c>
    </row>
    <row r="114" spans="1:28">
      <c r="A114" t="str">
        <f t="shared" si="4"/>
        <v>NORTH SUMATRA AREA B J2 - BASE2. Middle Value</v>
      </c>
      <c r="B114" t="str">
        <f t="shared" si="3"/>
        <v>NORTH SUMATRA AREA B J2 - BASE2. Middle ValueX1. Discovery under Evaluation</v>
      </c>
      <c r="C114" t="s">
        <v>12</v>
      </c>
      <c r="D114" s="2" t="s">
        <v>13</v>
      </c>
      <c r="E114" t="s">
        <v>10</v>
      </c>
      <c r="F114" s="12" t="s">
        <v>157</v>
      </c>
      <c r="G114" s="12" t="s">
        <v>553</v>
      </c>
      <c r="H114" t="s">
        <v>94</v>
      </c>
      <c r="I114" s="2" t="s">
        <v>825</v>
      </c>
      <c r="J114">
        <f>VLOOKUP(A114,[1]Sheet3!$A$2:$H$3266,8,FALSE)</f>
        <v>81</v>
      </c>
      <c r="K114">
        <f>VLOOKUP(A114,[1]Sheet3!$A$2:$AD$3266,29,FALSE)</f>
        <v>0.42333100000000001</v>
      </c>
      <c r="L114">
        <f>VLOOKUP(A114,[1]Sheet3!$A$2:$AD$3266,30,FALSE)</f>
        <v>34.289811</v>
      </c>
      <c r="O114">
        <f>VLOOKUP(A114,[1]Sheet3!$A$2:$T$3266,17,FALSE)</f>
        <v>0.29714499999999999</v>
      </c>
      <c r="P114">
        <f>VLOOKUP(A114,[1]Sheet3!$A$2:$T$3266,18,FALSE)</f>
        <v>59.636609999999997</v>
      </c>
      <c r="Q114">
        <f>VLOOKUP(A114,[1]Sheet3!$A$2:$T$3266,19,FALSE)</f>
        <v>0.61324829999999997</v>
      </c>
      <c r="R114">
        <f>VLOOKUP(A114,[1]Sheet3!$A$2:$T$3266,20,FALSE)</f>
        <v>0.84238550000000001</v>
      </c>
      <c r="S114">
        <f>VLOOKUP(A114,[1]Sheet3!$A$2:$AB$3266,27,FALSE)</f>
        <v>53.533529999999999</v>
      </c>
      <c r="T114">
        <f>VLOOKUP(A114,[1]Sheet3!$A$2:$AB$3266,28,FALSE)</f>
        <v>264.322</v>
      </c>
      <c r="U114">
        <f>VLOOKUP(A114,[1]Sheet3!$A$2:$AF$3266,31,FALSE)</f>
        <v>78.287319999999994</v>
      </c>
      <c r="V114">
        <f>VLOOKUP(A114,[1]Sheet3!$A$2:$AF$3266,32,FALSE)</f>
        <v>42.54945</v>
      </c>
      <c r="W114" s="2" t="str">
        <f>VLOOKUP(H114,[2]Sheet1!$B$2:$D$3210,2,FALSE)</f>
        <v>Selat Malaka</v>
      </c>
      <c r="X114" s="2" t="str">
        <f>VLOOKUP(H114,[2]Sheet1!$B$2:$D$3210,3,FALSE)</f>
        <v>Sumatera</v>
      </c>
      <c r="Y114" s="2">
        <f>Scores!N114</f>
        <v>68</v>
      </c>
      <c r="Z114" t="s">
        <v>6</v>
      </c>
      <c r="AA114" s="13" t="str">
        <f t="shared" si="5"/>
        <v>2C-Sumatera</v>
      </c>
      <c r="AB114" s="13" t="s">
        <v>896</v>
      </c>
    </row>
    <row r="115" spans="1:28">
      <c r="A115" t="str">
        <f t="shared" si="4"/>
        <v>NORTH SUMATRA AREA B J2 - BASE3. High Value</v>
      </c>
      <c r="B115" t="str">
        <f t="shared" si="3"/>
        <v>NORTH SUMATRA AREA B J2 - BASE3. High ValueX1. Discovery under Evaluation</v>
      </c>
      <c r="C115" t="s">
        <v>12</v>
      </c>
      <c r="D115" s="2" t="s">
        <v>13</v>
      </c>
      <c r="E115" t="s">
        <v>11</v>
      </c>
      <c r="F115" s="12" t="s">
        <v>157</v>
      </c>
      <c r="G115" s="12" t="s">
        <v>553</v>
      </c>
      <c r="H115" t="s">
        <v>94</v>
      </c>
      <c r="I115" s="2" t="s">
        <v>825</v>
      </c>
      <c r="J115">
        <f>VLOOKUP(A115,[1]Sheet3!$A$2:$H$3266,8,FALSE)</f>
        <v>180</v>
      </c>
      <c r="K115">
        <f>VLOOKUP(A115,[1]Sheet3!$A$2:$AD$3266,29,FALSE)</f>
        <v>0.42333100000000001</v>
      </c>
      <c r="L115">
        <f>VLOOKUP(A115,[1]Sheet3!$A$2:$AD$3266,30,FALSE)</f>
        <v>76.199579999999997</v>
      </c>
      <c r="O115">
        <f>VLOOKUP(A115,[1]Sheet3!$A$2:$T$3266,17,FALSE)</f>
        <v>0.29714499999999999</v>
      </c>
      <c r="P115">
        <f>VLOOKUP(A115,[1]Sheet3!$A$2:$T$3266,18,FALSE)</f>
        <v>59.636609999999997</v>
      </c>
      <c r="Q115">
        <f>VLOOKUP(A115,[1]Sheet3!$A$2:$T$3266,19,FALSE)</f>
        <v>0.61324829999999997</v>
      </c>
      <c r="R115">
        <f>VLOOKUP(A115,[1]Sheet3!$A$2:$T$3266,20,FALSE)</f>
        <v>0.84238550000000001</v>
      </c>
      <c r="S115">
        <f>VLOOKUP(A115,[1]Sheet3!$A$2:$AB$3266,27,FALSE)</f>
        <v>53.533529999999999</v>
      </c>
      <c r="T115">
        <f>VLOOKUP(A115,[1]Sheet3!$A$2:$AB$3266,28,FALSE)</f>
        <v>264.322</v>
      </c>
      <c r="U115">
        <f>VLOOKUP(A115,[1]Sheet3!$A$2:$AF$3266,31,FALSE)</f>
        <v>78.287319999999994</v>
      </c>
      <c r="V115">
        <f>VLOOKUP(A115,[1]Sheet3!$A$2:$AF$3266,32,FALSE)</f>
        <v>42.54945</v>
      </c>
      <c r="W115" s="2" t="str">
        <f>VLOOKUP(H115,[2]Sheet1!$B$2:$D$3210,2,FALSE)</f>
        <v>Selat Malaka</v>
      </c>
      <c r="X115" s="2" t="str">
        <f>VLOOKUP(H115,[2]Sheet1!$B$2:$D$3210,3,FALSE)</f>
        <v>Sumatera</v>
      </c>
      <c r="Y115" s="2">
        <f>Scores!N115</f>
        <v>68</v>
      </c>
      <c r="Z115" t="s">
        <v>6</v>
      </c>
      <c r="AA115" s="13" t="str">
        <f t="shared" si="5"/>
        <v>2C-Sumatera</v>
      </c>
      <c r="AB115" s="13" t="s">
        <v>896</v>
      </c>
    </row>
    <row r="116" spans="1:28">
      <c r="A116" t="str">
        <f t="shared" si="4"/>
        <v>OY - BASE1. Low Value</v>
      </c>
      <c r="B116" t="str">
        <f t="shared" si="3"/>
        <v>OY - BASE1. Low ValueX3. Development Not Viable</v>
      </c>
      <c r="C116" t="s">
        <v>17</v>
      </c>
      <c r="D116" s="2" t="s">
        <v>13</v>
      </c>
      <c r="E116" t="s">
        <v>8</v>
      </c>
      <c r="F116" s="12" t="s">
        <v>158</v>
      </c>
      <c r="G116" s="12" t="s">
        <v>554</v>
      </c>
      <c r="H116" t="s">
        <v>80</v>
      </c>
      <c r="I116" s="2" t="s">
        <v>824</v>
      </c>
      <c r="J116">
        <f>VLOOKUP(A116,[1]Sheet3!$A$2:$H$3266,8,FALSE)</f>
        <v>1.55</v>
      </c>
      <c r="K116">
        <f>VLOOKUP(A116,[1]Sheet3!$A$2:$AD$3266,29,FALSE)</f>
        <v>0.75009199999999998</v>
      </c>
      <c r="L116">
        <f>VLOOKUP(A116,[1]Sheet3!$A$2:$AD$3266,30,FALSE)</f>
        <v>1.1626426000000001</v>
      </c>
      <c r="M116">
        <f>VLOOKUP(A116,[1]Sheet3!$A$2:$L$3266,11,FALSE)</f>
        <v>2300</v>
      </c>
      <c r="N116">
        <f>VLOOKUP(A116,[1]Sheet3!$A$2:$L$3266,12,FALSE)</f>
        <v>64.900000000000006</v>
      </c>
      <c r="O116">
        <f>VLOOKUP(A116,[1]Sheet3!$A$2:$T$3266,17,FALSE)</f>
        <v>0.16002540000000001</v>
      </c>
      <c r="P116">
        <f>VLOOKUP(A116,[1]Sheet3!$A$2:$T$3266,18,FALSE)</f>
        <v>85.91798</v>
      </c>
      <c r="Q116">
        <f>VLOOKUP(A116,[1]Sheet3!$A$2:$T$3266,19,FALSE)</f>
        <v>0.46868130000000002</v>
      </c>
      <c r="R116">
        <f>VLOOKUP(A116,[1]Sheet3!$A$2:$T$3266,20,FALSE)</f>
        <v>0.79206259999999995</v>
      </c>
      <c r="S116">
        <f>VLOOKUP(A116,[1]Sheet3!$A$2:$AB$3266,27,FALSE)</f>
        <v>102.02630000000001</v>
      </c>
      <c r="T116">
        <f>VLOOKUP(A116,[1]Sheet3!$A$2:$AB$3266,28,FALSE)</f>
        <v>464.6703</v>
      </c>
      <c r="U116">
        <f>VLOOKUP(A116,[1]Sheet3!$A$2:$AF$3266,31,FALSE)</f>
        <v>10.24635</v>
      </c>
      <c r="V116">
        <f>VLOOKUP(A116,[1]Sheet3!$A$2:$AF$3266,32,FALSE)</f>
        <v>46.360259999999997</v>
      </c>
      <c r="W116" s="2" t="str">
        <f>VLOOKUP(H116,[2]Sheet1!$B$2:$D$3210,2,FALSE)</f>
        <v>Jawa Barat</v>
      </c>
      <c r="X116" s="2" t="str">
        <f>VLOOKUP(H116,[2]Sheet1!$B$2:$D$3210,3,FALSE)</f>
        <v>Jawa</v>
      </c>
      <c r="Y116" s="2">
        <f>Scores!N116</f>
        <v>122</v>
      </c>
      <c r="Z116" t="s">
        <v>6</v>
      </c>
      <c r="AA116" s="13" t="str">
        <f t="shared" si="5"/>
        <v>2C-Jawa</v>
      </c>
      <c r="AB116" s="13" t="s">
        <v>896</v>
      </c>
    </row>
    <row r="117" spans="1:28">
      <c r="A117" t="str">
        <f t="shared" si="4"/>
        <v>OY - BASE2. Middle Value</v>
      </c>
      <c r="B117" t="str">
        <f t="shared" si="3"/>
        <v>OY - BASE2. Middle ValueX3. Development Not Viable</v>
      </c>
      <c r="C117" t="s">
        <v>17</v>
      </c>
      <c r="D117" s="2" t="s">
        <v>13</v>
      </c>
      <c r="E117" t="s">
        <v>10</v>
      </c>
      <c r="F117" s="12" t="s">
        <v>158</v>
      </c>
      <c r="G117" s="12" t="s">
        <v>554</v>
      </c>
      <c r="H117" t="s">
        <v>80</v>
      </c>
      <c r="I117" s="2" t="s">
        <v>824</v>
      </c>
      <c r="J117">
        <f>VLOOKUP(A117,[1]Sheet3!$A$2:$H$3266,8,FALSE)</f>
        <v>1.95</v>
      </c>
      <c r="K117">
        <f>VLOOKUP(A117,[1]Sheet3!$A$2:$AD$3266,29,FALSE)</f>
        <v>0.75009199999999998</v>
      </c>
      <c r="L117">
        <f>VLOOKUP(A117,[1]Sheet3!$A$2:$AD$3266,30,FALSE)</f>
        <v>1.4626793999999999</v>
      </c>
      <c r="M117">
        <f>VLOOKUP(A117,[1]Sheet3!$A$2:$L$3266,11,FALSE)</f>
        <v>2300</v>
      </c>
      <c r="N117">
        <f>VLOOKUP(A117,[1]Sheet3!$A$2:$L$3266,12,FALSE)</f>
        <v>64.900000000000006</v>
      </c>
      <c r="O117">
        <f>VLOOKUP(A117,[1]Sheet3!$A$2:$T$3266,17,FALSE)</f>
        <v>0.16002540000000001</v>
      </c>
      <c r="P117">
        <f>VLOOKUP(A117,[1]Sheet3!$A$2:$T$3266,18,FALSE)</f>
        <v>85.91798</v>
      </c>
      <c r="Q117">
        <f>VLOOKUP(A117,[1]Sheet3!$A$2:$T$3266,19,FALSE)</f>
        <v>0.46868130000000002</v>
      </c>
      <c r="R117">
        <f>VLOOKUP(A117,[1]Sheet3!$A$2:$T$3266,20,FALSE)</f>
        <v>0.79206259999999995</v>
      </c>
      <c r="S117">
        <f>VLOOKUP(A117,[1]Sheet3!$A$2:$AB$3266,27,FALSE)</f>
        <v>102.02630000000001</v>
      </c>
      <c r="T117">
        <f>VLOOKUP(A117,[1]Sheet3!$A$2:$AB$3266,28,FALSE)</f>
        <v>464.6703</v>
      </c>
      <c r="U117">
        <f>VLOOKUP(A117,[1]Sheet3!$A$2:$AF$3266,31,FALSE)</f>
        <v>10.24635</v>
      </c>
      <c r="V117">
        <f>VLOOKUP(A117,[1]Sheet3!$A$2:$AF$3266,32,FALSE)</f>
        <v>46.360259999999997</v>
      </c>
      <c r="W117" s="2" t="str">
        <f>VLOOKUP(H117,[2]Sheet1!$B$2:$D$3210,2,FALSE)</f>
        <v>Jawa Barat</v>
      </c>
      <c r="X117" s="2" t="str">
        <f>VLOOKUP(H117,[2]Sheet1!$B$2:$D$3210,3,FALSE)</f>
        <v>Jawa</v>
      </c>
      <c r="Y117" s="2">
        <f>Scores!N117</f>
        <v>122</v>
      </c>
      <c r="Z117" t="s">
        <v>6</v>
      </c>
      <c r="AA117" s="13" t="str">
        <f t="shared" si="5"/>
        <v>2C-Jawa</v>
      </c>
      <c r="AB117" s="13" t="s">
        <v>896</v>
      </c>
    </row>
    <row r="118" spans="1:28">
      <c r="A118" t="str">
        <f t="shared" si="4"/>
        <v>OY - BASE3. High Value</v>
      </c>
      <c r="B118" t="str">
        <f t="shared" si="3"/>
        <v>OY - BASE3. High ValueX3. Development Not Viable</v>
      </c>
      <c r="C118" t="s">
        <v>17</v>
      </c>
      <c r="D118" s="2" t="s">
        <v>13</v>
      </c>
      <c r="E118" t="s">
        <v>11</v>
      </c>
      <c r="F118" s="12" t="s">
        <v>158</v>
      </c>
      <c r="G118" s="12" t="s">
        <v>554</v>
      </c>
      <c r="H118" t="s">
        <v>80</v>
      </c>
      <c r="I118" s="2" t="s">
        <v>824</v>
      </c>
      <c r="J118">
        <f>VLOOKUP(A118,[1]Sheet3!$A$2:$H$3266,8,FALSE)</f>
        <v>2.27</v>
      </c>
      <c r="K118">
        <f>VLOOKUP(A118,[1]Sheet3!$A$2:$AD$3266,29,FALSE)</f>
        <v>0.75009199999999998</v>
      </c>
      <c r="L118">
        <f>VLOOKUP(A118,[1]Sheet3!$A$2:$AD$3266,30,FALSE)</f>
        <v>1.7027088399999999</v>
      </c>
      <c r="M118">
        <f>VLOOKUP(A118,[1]Sheet3!$A$2:$L$3266,11,FALSE)</f>
        <v>2300</v>
      </c>
      <c r="N118">
        <f>VLOOKUP(A118,[1]Sheet3!$A$2:$L$3266,12,FALSE)</f>
        <v>64.900000000000006</v>
      </c>
      <c r="O118">
        <f>VLOOKUP(A118,[1]Sheet3!$A$2:$T$3266,17,FALSE)</f>
        <v>0.16002540000000001</v>
      </c>
      <c r="P118">
        <f>VLOOKUP(A118,[1]Sheet3!$A$2:$T$3266,18,FALSE)</f>
        <v>85.91798</v>
      </c>
      <c r="Q118">
        <f>VLOOKUP(A118,[1]Sheet3!$A$2:$T$3266,19,FALSE)</f>
        <v>0.46868130000000002</v>
      </c>
      <c r="R118">
        <f>VLOOKUP(A118,[1]Sheet3!$A$2:$T$3266,20,FALSE)</f>
        <v>0.79206259999999995</v>
      </c>
      <c r="S118">
        <f>VLOOKUP(A118,[1]Sheet3!$A$2:$AB$3266,27,FALSE)</f>
        <v>102.02630000000001</v>
      </c>
      <c r="T118">
        <f>VLOOKUP(A118,[1]Sheet3!$A$2:$AB$3266,28,FALSE)</f>
        <v>464.6703</v>
      </c>
      <c r="U118">
        <f>VLOOKUP(A118,[1]Sheet3!$A$2:$AF$3266,31,FALSE)</f>
        <v>10.24635</v>
      </c>
      <c r="V118">
        <f>VLOOKUP(A118,[1]Sheet3!$A$2:$AF$3266,32,FALSE)</f>
        <v>46.360259999999997</v>
      </c>
      <c r="W118" s="2" t="str">
        <f>VLOOKUP(H118,[2]Sheet1!$B$2:$D$3210,2,FALSE)</f>
        <v>Jawa Barat</v>
      </c>
      <c r="X118" s="2" t="str">
        <f>VLOOKUP(H118,[2]Sheet1!$B$2:$D$3210,3,FALSE)</f>
        <v>Jawa</v>
      </c>
      <c r="Y118" s="2">
        <f>Scores!N118</f>
        <v>122</v>
      </c>
      <c r="Z118" t="s">
        <v>6</v>
      </c>
      <c r="AA118" s="13" t="str">
        <f t="shared" si="5"/>
        <v>2C-Jawa</v>
      </c>
      <c r="AB118" s="13" t="s">
        <v>896</v>
      </c>
    </row>
    <row r="119" spans="1:28">
      <c r="A119" t="str">
        <f t="shared" si="4"/>
        <v>PANDUK N.MERBAU - BASE1. Low Value</v>
      </c>
      <c r="B119" t="str">
        <f t="shared" si="3"/>
        <v>PANDUK N.MERBAU - BASE1. Low ValueX1. Discovery under Evaluation</v>
      </c>
      <c r="C119" t="s">
        <v>12</v>
      </c>
      <c r="D119" s="2" t="s">
        <v>13</v>
      </c>
      <c r="E119" t="s">
        <v>8</v>
      </c>
      <c r="F119" s="12" t="s">
        <v>159</v>
      </c>
      <c r="G119" s="12" t="s">
        <v>555</v>
      </c>
      <c r="H119" t="s">
        <v>104</v>
      </c>
      <c r="I119" s="2" t="s">
        <v>823</v>
      </c>
      <c r="J119">
        <f>VLOOKUP(A119,[1]Sheet3!$A$2:$H$3266,8,FALSE)</f>
        <v>11.48</v>
      </c>
      <c r="K119">
        <f>VLOOKUP(A119,[1]Sheet3!$A$2:$AD$3266,29,FALSE)</f>
        <v>0.29984539999999998</v>
      </c>
      <c r="L119">
        <f>VLOOKUP(A119,[1]Sheet3!$A$2:$AD$3266,30,FALSE)</f>
        <v>3.442225192</v>
      </c>
      <c r="O119">
        <f>VLOOKUP(A119,[1]Sheet3!$A$2:$T$3266,17,FALSE)</f>
        <v>0.3209264</v>
      </c>
      <c r="P119">
        <f>VLOOKUP(A119,[1]Sheet3!$A$2:$T$3266,18,FALSE)</f>
        <v>160.48609999999999</v>
      </c>
      <c r="Q119">
        <f>VLOOKUP(A119,[1]Sheet3!$A$2:$T$3266,19,FALSE)</f>
        <v>0.6991754</v>
      </c>
      <c r="R119">
        <f>VLOOKUP(A119,[1]Sheet3!$A$2:$T$3266,20,FALSE)</f>
        <v>0.77465340000000005</v>
      </c>
      <c r="S119">
        <f>VLOOKUP(A119,[1]Sheet3!$A$2:$AB$3266,27,FALSE)</f>
        <v>54.587299999999999</v>
      </c>
      <c r="T119">
        <f>VLOOKUP(A119,[1]Sheet3!$A$2:$AB$3266,28,FALSE)</f>
        <v>63.450830000000003</v>
      </c>
      <c r="U119">
        <f>VLOOKUP(A119,[1]Sheet3!$A$2:$AF$3266,31,FALSE)</f>
        <v>7.8385920000000002</v>
      </c>
      <c r="V119">
        <f>VLOOKUP(A119,[1]Sheet3!$A$2:$AF$3266,32,FALSE)</f>
        <v>180.61969999999999</v>
      </c>
      <c r="W119" s="2" t="str">
        <f>VLOOKUP(H119,[2]Sheet1!$B$2:$D$3210,2,FALSE)</f>
        <v>Riau</v>
      </c>
      <c r="X119" s="2" t="str">
        <f>VLOOKUP(H119,[2]Sheet1!$B$2:$D$3210,3,FALSE)</f>
        <v>Sumatera</v>
      </c>
      <c r="Y119" s="2">
        <f>Scores!N119</f>
        <v>56</v>
      </c>
      <c r="Z119" t="s">
        <v>6</v>
      </c>
      <c r="AA119" s="13" t="str">
        <f t="shared" si="5"/>
        <v>2C-Sumatera</v>
      </c>
      <c r="AB119" s="13" t="s">
        <v>896</v>
      </c>
    </row>
    <row r="120" spans="1:28">
      <c r="A120" t="str">
        <f t="shared" si="4"/>
        <v>PANDUK N.MERBAU - BASE2. Middle Value</v>
      </c>
      <c r="B120" t="str">
        <f t="shared" si="3"/>
        <v>PANDUK N.MERBAU - BASE2. Middle ValueX1. Discovery under Evaluation</v>
      </c>
      <c r="C120" t="s">
        <v>12</v>
      </c>
      <c r="D120" s="2" t="s">
        <v>13</v>
      </c>
      <c r="E120" t="s">
        <v>10</v>
      </c>
      <c r="F120" s="12" t="s">
        <v>159</v>
      </c>
      <c r="G120" s="12" t="s">
        <v>555</v>
      </c>
      <c r="H120" t="s">
        <v>104</v>
      </c>
      <c r="I120" s="2" t="s">
        <v>823</v>
      </c>
      <c r="J120">
        <f>VLOOKUP(A120,[1]Sheet3!$A$2:$H$3266,8,FALSE)</f>
        <v>29.27</v>
      </c>
      <c r="K120">
        <f>VLOOKUP(A120,[1]Sheet3!$A$2:$AD$3266,29,FALSE)</f>
        <v>0.29984539999999998</v>
      </c>
      <c r="L120">
        <f>VLOOKUP(A120,[1]Sheet3!$A$2:$AD$3266,30,FALSE)</f>
        <v>8.7764748580000003</v>
      </c>
      <c r="O120">
        <f>VLOOKUP(A120,[1]Sheet3!$A$2:$T$3266,17,FALSE)</f>
        <v>0.3209264</v>
      </c>
      <c r="P120">
        <f>VLOOKUP(A120,[1]Sheet3!$A$2:$T$3266,18,FALSE)</f>
        <v>160.48609999999999</v>
      </c>
      <c r="Q120">
        <f>VLOOKUP(A120,[1]Sheet3!$A$2:$T$3266,19,FALSE)</f>
        <v>0.6991754</v>
      </c>
      <c r="R120">
        <f>VLOOKUP(A120,[1]Sheet3!$A$2:$T$3266,20,FALSE)</f>
        <v>0.77465340000000005</v>
      </c>
      <c r="S120">
        <f>VLOOKUP(A120,[1]Sheet3!$A$2:$AB$3266,27,FALSE)</f>
        <v>54.587299999999999</v>
      </c>
      <c r="T120">
        <f>VLOOKUP(A120,[1]Sheet3!$A$2:$AB$3266,28,FALSE)</f>
        <v>63.450830000000003</v>
      </c>
      <c r="U120">
        <f>VLOOKUP(A120,[1]Sheet3!$A$2:$AF$3266,31,FALSE)</f>
        <v>7.8385920000000002</v>
      </c>
      <c r="V120">
        <f>VLOOKUP(A120,[1]Sheet3!$A$2:$AF$3266,32,FALSE)</f>
        <v>180.61969999999999</v>
      </c>
      <c r="W120" s="2" t="str">
        <f>VLOOKUP(H120,[2]Sheet1!$B$2:$D$3210,2,FALSE)</f>
        <v>Riau</v>
      </c>
      <c r="X120" s="2" t="str">
        <f>VLOOKUP(H120,[2]Sheet1!$B$2:$D$3210,3,FALSE)</f>
        <v>Sumatera</v>
      </c>
      <c r="Y120" s="2">
        <f>Scores!N120</f>
        <v>56</v>
      </c>
      <c r="Z120" t="s">
        <v>6</v>
      </c>
      <c r="AA120" s="13" t="str">
        <f t="shared" si="5"/>
        <v>2C-Sumatera</v>
      </c>
      <c r="AB120" s="13" t="s">
        <v>896</v>
      </c>
    </row>
    <row r="121" spans="1:28">
      <c r="A121" t="str">
        <f t="shared" si="4"/>
        <v>PANDUK N.MERBAU - BASE3. High Value</v>
      </c>
      <c r="B121" t="str">
        <f t="shared" si="3"/>
        <v>PANDUK N.MERBAU - BASE3. High ValueX1. Discovery under Evaluation</v>
      </c>
      <c r="C121" t="s">
        <v>12</v>
      </c>
      <c r="D121" s="2" t="s">
        <v>13</v>
      </c>
      <c r="E121" t="s">
        <v>11</v>
      </c>
      <c r="F121" s="12" t="s">
        <v>159</v>
      </c>
      <c r="G121" s="12" t="s">
        <v>555</v>
      </c>
      <c r="H121" t="s">
        <v>104</v>
      </c>
      <c r="I121" s="2" t="s">
        <v>823</v>
      </c>
      <c r="J121">
        <f>VLOOKUP(A121,[1]Sheet3!$A$2:$H$3266,8,FALSE)</f>
        <v>54.22</v>
      </c>
      <c r="K121">
        <f>VLOOKUP(A121,[1]Sheet3!$A$2:$AD$3266,29,FALSE)</f>
        <v>0.29984539999999998</v>
      </c>
      <c r="L121">
        <f>VLOOKUP(A121,[1]Sheet3!$A$2:$AD$3266,30,FALSE)</f>
        <v>16.257617587999999</v>
      </c>
      <c r="O121">
        <f>VLOOKUP(A121,[1]Sheet3!$A$2:$T$3266,17,FALSE)</f>
        <v>0.3209264</v>
      </c>
      <c r="P121">
        <f>VLOOKUP(A121,[1]Sheet3!$A$2:$T$3266,18,FALSE)</f>
        <v>160.48609999999999</v>
      </c>
      <c r="Q121">
        <f>VLOOKUP(A121,[1]Sheet3!$A$2:$T$3266,19,FALSE)</f>
        <v>0.6991754</v>
      </c>
      <c r="R121">
        <f>VLOOKUP(A121,[1]Sheet3!$A$2:$T$3266,20,FALSE)</f>
        <v>0.77465340000000005</v>
      </c>
      <c r="S121">
        <f>VLOOKUP(A121,[1]Sheet3!$A$2:$AB$3266,27,FALSE)</f>
        <v>54.587299999999999</v>
      </c>
      <c r="T121">
        <f>VLOOKUP(A121,[1]Sheet3!$A$2:$AB$3266,28,FALSE)</f>
        <v>63.450830000000003</v>
      </c>
      <c r="U121">
        <f>VLOOKUP(A121,[1]Sheet3!$A$2:$AF$3266,31,FALSE)</f>
        <v>7.8385920000000002</v>
      </c>
      <c r="V121">
        <f>VLOOKUP(A121,[1]Sheet3!$A$2:$AF$3266,32,FALSE)</f>
        <v>180.61969999999999</v>
      </c>
      <c r="W121" s="2" t="str">
        <f>VLOOKUP(H121,[2]Sheet1!$B$2:$D$3210,2,FALSE)</f>
        <v>Riau</v>
      </c>
      <c r="X121" s="2" t="str">
        <f>VLOOKUP(H121,[2]Sheet1!$B$2:$D$3210,3,FALSE)</f>
        <v>Sumatera</v>
      </c>
      <c r="Y121" s="2">
        <f>Scores!N121</f>
        <v>56</v>
      </c>
      <c r="Z121" t="s">
        <v>6</v>
      </c>
      <c r="AA121" s="13" t="str">
        <f t="shared" si="5"/>
        <v>2C-Sumatera</v>
      </c>
      <c r="AB121" s="13" t="s">
        <v>896</v>
      </c>
    </row>
    <row r="122" spans="1:28">
      <c r="A122" t="str">
        <f t="shared" si="4"/>
        <v>PASIRJADI NAIK - BASE1. Low Value</v>
      </c>
      <c r="B122" t="str">
        <f t="shared" si="3"/>
        <v>PASIRJADI NAIK - BASE1. Low ValueX0. Development Pending</v>
      </c>
      <c r="C122" t="s">
        <v>19</v>
      </c>
      <c r="D122" s="2" t="s">
        <v>13</v>
      </c>
      <c r="E122" t="s">
        <v>8</v>
      </c>
      <c r="F122" s="12" t="s">
        <v>160</v>
      </c>
      <c r="G122" s="12" t="s">
        <v>556</v>
      </c>
      <c r="H122" t="s">
        <v>77</v>
      </c>
      <c r="I122" s="2" t="s">
        <v>825</v>
      </c>
      <c r="J122">
        <f>VLOOKUP(A122,[1]Sheet3!$A$2:$H$3266,8,FALSE)</f>
        <v>3.9529999999999998</v>
      </c>
      <c r="K122">
        <f>VLOOKUP(A122,[1]Sheet3!$A$2:$AD$3266,29,FALSE)</f>
        <v>0.30547170000000001</v>
      </c>
      <c r="L122">
        <f>VLOOKUP(A122,[1]Sheet3!$A$2:$AD$3266,30,FALSE)</f>
        <v>1.2075296301</v>
      </c>
      <c r="M122">
        <f>VLOOKUP(A122,[1]Sheet3!$A$2:$L$3266,11,FALSE)</f>
        <v>1581</v>
      </c>
      <c r="N122" t="str">
        <f>VLOOKUP(A122,[1]Sheet3!$A$2:$L$3266,12,FALSE)</f>
        <v/>
      </c>
      <c r="O122">
        <f>VLOOKUP(A122,[1]Sheet3!$A$2:$T$3266,17,FALSE)</f>
        <v>0.2984117</v>
      </c>
      <c r="P122">
        <f>VLOOKUP(A122,[1]Sheet3!$A$2:$T$3266,18,FALSE)</f>
        <v>165.29939999999999</v>
      </c>
      <c r="Q122">
        <f>VLOOKUP(A122,[1]Sheet3!$A$2:$T$3266,19,FALSE)</f>
        <v>0.69471799999999995</v>
      </c>
      <c r="R122">
        <f>VLOOKUP(A122,[1]Sheet3!$A$2:$T$3266,20,FALSE)</f>
        <v>0.84238550000000001</v>
      </c>
      <c r="S122">
        <f>VLOOKUP(A122,[1]Sheet3!$A$2:$AB$3266,27,FALSE)</f>
        <v>27.075289999999999</v>
      </c>
      <c r="T122">
        <f>VLOOKUP(A122,[1]Sheet3!$A$2:$AB$3266,28,FALSE)</f>
        <v>162.55260000000001</v>
      </c>
      <c r="U122">
        <f>VLOOKUP(A122,[1]Sheet3!$A$2:$AF$3266,31,FALSE)</f>
        <v>6.4900520000000004</v>
      </c>
      <c r="V122">
        <f>VLOOKUP(A122,[1]Sheet3!$A$2:$AF$3266,32,FALSE)</f>
        <v>898.24009999999998</v>
      </c>
      <c r="W122" s="2" t="str">
        <f>VLOOKUP(H122,[2]Sheet1!$B$2:$D$3210,2,FALSE)</f>
        <v>Jawa Barat</v>
      </c>
      <c r="X122" s="2" t="str">
        <f>VLOOKUP(H122,[2]Sheet1!$B$2:$D$3210,3,FALSE)</f>
        <v>Jawa</v>
      </c>
      <c r="Y122" s="2">
        <f>Scores!N122</f>
        <v>50</v>
      </c>
      <c r="Z122" t="s">
        <v>6</v>
      </c>
      <c r="AA122" s="13" t="str">
        <f t="shared" si="5"/>
        <v>2C-Jawa</v>
      </c>
      <c r="AB122" s="13" t="s">
        <v>896</v>
      </c>
    </row>
    <row r="123" spans="1:28">
      <c r="A123" t="str">
        <f t="shared" si="4"/>
        <v>PASIRJADI NAIK - BASE2. Middle Value</v>
      </c>
      <c r="B123" t="str">
        <f t="shared" si="3"/>
        <v>PASIRJADI NAIK - BASE2. Middle ValueX0. Development Pending</v>
      </c>
      <c r="C123" t="s">
        <v>19</v>
      </c>
      <c r="D123" s="2" t="s">
        <v>13</v>
      </c>
      <c r="E123" t="s">
        <v>10</v>
      </c>
      <c r="F123" s="12" t="s">
        <v>160</v>
      </c>
      <c r="G123" s="12" t="s">
        <v>556</v>
      </c>
      <c r="H123" t="s">
        <v>77</v>
      </c>
      <c r="I123" s="2" t="s">
        <v>825</v>
      </c>
      <c r="J123">
        <f>VLOOKUP(A123,[1]Sheet3!$A$2:$H$3266,8,FALSE)</f>
        <v>3.9529999999999998</v>
      </c>
      <c r="K123">
        <f>VLOOKUP(A123,[1]Sheet3!$A$2:$AD$3266,29,FALSE)</f>
        <v>0.30547170000000001</v>
      </c>
      <c r="L123">
        <f>VLOOKUP(A123,[1]Sheet3!$A$2:$AD$3266,30,FALSE)</f>
        <v>1.2075296301</v>
      </c>
      <c r="M123">
        <f>VLOOKUP(A123,[1]Sheet3!$A$2:$L$3266,11,FALSE)</f>
        <v>1581</v>
      </c>
      <c r="N123" t="str">
        <f>VLOOKUP(A123,[1]Sheet3!$A$2:$L$3266,12,FALSE)</f>
        <v/>
      </c>
      <c r="O123">
        <f>VLOOKUP(A123,[1]Sheet3!$A$2:$T$3266,17,FALSE)</f>
        <v>0.2984117</v>
      </c>
      <c r="P123">
        <f>VLOOKUP(A123,[1]Sheet3!$A$2:$T$3266,18,FALSE)</f>
        <v>165.29939999999999</v>
      </c>
      <c r="Q123">
        <f>VLOOKUP(A123,[1]Sheet3!$A$2:$T$3266,19,FALSE)</f>
        <v>0.69471799999999995</v>
      </c>
      <c r="R123">
        <f>VLOOKUP(A123,[1]Sheet3!$A$2:$T$3266,20,FALSE)</f>
        <v>0.84238550000000001</v>
      </c>
      <c r="S123">
        <f>VLOOKUP(A123,[1]Sheet3!$A$2:$AB$3266,27,FALSE)</f>
        <v>27.075289999999999</v>
      </c>
      <c r="T123">
        <f>VLOOKUP(A123,[1]Sheet3!$A$2:$AB$3266,28,FALSE)</f>
        <v>162.55260000000001</v>
      </c>
      <c r="U123">
        <f>VLOOKUP(A123,[1]Sheet3!$A$2:$AF$3266,31,FALSE)</f>
        <v>6.4900520000000004</v>
      </c>
      <c r="V123">
        <f>VLOOKUP(A123,[1]Sheet3!$A$2:$AF$3266,32,FALSE)</f>
        <v>898.24009999999998</v>
      </c>
      <c r="W123" s="2" t="str">
        <f>VLOOKUP(H123,[2]Sheet1!$B$2:$D$3210,2,FALSE)</f>
        <v>Jawa Barat</v>
      </c>
      <c r="X123" s="2" t="str">
        <f>VLOOKUP(H123,[2]Sheet1!$B$2:$D$3210,3,FALSE)</f>
        <v>Jawa</v>
      </c>
      <c r="Y123" s="2">
        <f>Scores!N123</f>
        <v>50</v>
      </c>
      <c r="Z123" t="s">
        <v>6</v>
      </c>
      <c r="AA123" s="13" t="str">
        <f t="shared" si="5"/>
        <v>2C-Jawa</v>
      </c>
      <c r="AB123" s="13" t="s">
        <v>896</v>
      </c>
    </row>
    <row r="124" spans="1:28">
      <c r="A124" t="str">
        <f t="shared" si="4"/>
        <v>PASIRJADI NAIK - BASE3. High Value</v>
      </c>
      <c r="B124" t="str">
        <f t="shared" si="3"/>
        <v>PASIRJADI NAIK - BASE3. High ValueX0. Development Pending</v>
      </c>
      <c r="C124" t="s">
        <v>19</v>
      </c>
      <c r="D124" s="2" t="s">
        <v>13</v>
      </c>
      <c r="E124" t="s">
        <v>11</v>
      </c>
      <c r="F124" s="12" t="s">
        <v>160</v>
      </c>
      <c r="G124" s="12" t="s">
        <v>556</v>
      </c>
      <c r="H124" t="s">
        <v>77</v>
      </c>
      <c r="I124" s="2" t="s">
        <v>825</v>
      </c>
      <c r="J124">
        <f>VLOOKUP(A124,[1]Sheet3!$A$2:$H$3266,8,FALSE)</f>
        <v>3.9529999999999998</v>
      </c>
      <c r="K124">
        <f>VLOOKUP(A124,[1]Sheet3!$A$2:$AD$3266,29,FALSE)</f>
        <v>0.30547170000000001</v>
      </c>
      <c r="L124">
        <f>VLOOKUP(A124,[1]Sheet3!$A$2:$AD$3266,30,FALSE)</f>
        <v>1.2075296301</v>
      </c>
      <c r="M124">
        <f>VLOOKUP(A124,[1]Sheet3!$A$2:$L$3266,11,FALSE)</f>
        <v>1581</v>
      </c>
      <c r="N124" t="str">
        <f>VLOOKUP(A124,[1]Sheet3!$A$2:$L$3266,12,FALSE)</f>
        <v/>
      </c>
      <c r="O124">
        <f>VLOOKUP(A124,[1]Sheet3!$A$2:$T$3266,17,FALSE)</f>
        <v>0.2984117</v>
      </c>
      <c r="P124">
        <f>VLOOKUP(A124,[1]Sheet3!$A$2:$T$3266,18,FALSE)</f>
        <v>165.29939999999999</v>
      </c>
      <c r="Q124">
        <f>VLOOKUP(A124,[1]Sheet3!$A$2:$T$3266,19,FALSE)</f>
        <v>0.69471799999999995</v>
      </c>
      <c r="R124">
        <f>VLOOKUP(A124,[1]Sheet3!$A$2:$T$3266,20,FALSE)</f>
        <v>0.84238550000000001</v>
      </c>
      <c r="S124">
        <f>VLOOKUP(A124,[1]Sheet3!$A$2:$AB$3266,27,FALSE)</f>
        <v>27.075289999999999</v>
      </c>
      <c r="T124">
        <f>VLOOKUP(A124,[1]Sheet3!$A$2:$AB$3266,28,FALSE)</f>
        <v>162.55260000000001</v>
      </c>
      <c r="U124">
        <f>VLOOKUP(A124,[1]Sheet3!$A$2:$AF$3266,31,FALSE)</f>
        <v>6.4900520000000004</v>
      </c>
      <c r="V124">
        <f>VLOOKUP(A124,[1]Sheet3!$A$2:$AF$3266,32,FALSE)</f>
        <v>898.24009999999998</v>
      </c>
      <c r="W124" s="2" t="str">
        <f>VLOOKUP(H124,[2]Sheet1!$B$2:$D$3210,2,FALSE)</f>
        <v>Jawa Barat</v>
      </c>
      <c r="X124" s="2" t="str">
        <f>VLOOKUP(H124,[2]Sheet1!$B$2:$D$3210,3,FALSE)</f>
        <v>Jawa</v>
      </c>
      <c r="Y124" s="2">
        <f>Scores!N124</f>
        <v>50</v>
      </c>
      <c r="Z124" t="s">
        <v>6</v>
      </c>
      <c r="AA124" s="13" t="str">
        <f t="shared" si="5"/>
        <v>2C-Jawa</v>
      </c>
      <c r="AB124" s="13" t="s">
        <v>896</v>
      </c>
    </row>
    <row r="125" spans="1:28">
      <c r="A125" t="str">
        <f t="shared" si="4"/>
        <v>PRANGAT1. Low Value</v>
      </c>
      <c r="B125" t="str">
        <f t="shared" si="3"/>
        <v>PRANGAT1. Low ValueX2. Development Undetermined</v>
      </c>
      <c r="C125" t="s">
        <v>21</v>
      </c>
      <c r="D125" s="2" t="s">
        <v>13</v>
      </c>
      <c r="E125" t="s">
        <v>8</v>
      </c>
      <c r="F125" s="12" t="s">
        <v>161</v>
      </c>
      <c r="G125" s="12" t="s">
        <v>557</v>
      </c>
      <c r="H125" t="s">
        <v>114</v>
      </c>
      <c r="I125" s="2" t="s">
        <v>823</v>
      </c>
      <c r="J125">
        <f>VLOOKUP(A125,[1]Sheet3!$A$2:$H$3266,8,FALSE)</f>
        <v>7.4</v>
      </c>
      <c r="K125">
        <f>VLOOKUP(A125,[1]Sheet3!$A$2:$AD$3266,29,FALSE)</f>
        <v>0.68419370000000002</v>
      </c>
      <c r="L125">
        <f>VLOOKUP(A125,[1]Sheet3!$A$2:$AD$3266,30,FALSE)</f>
        <v>5.0630333800000002</v>
      </c>
      <c r="M125">
        <f>VLOOKUP(A125,[1]Sheet3!$A$2:$L$3266,11,FALSE)</f>
        <v>1970</v>
      </c>
      <c r="N125" t="str">
        <f>VLOOKUP(A125,[1]Sheet3!$A$2:$L$3266,12,FALSE)</f>
        <v/>
      </c>
      <c r="O125">
        <f>VLOOKUP(A125,[1]Sheet3!$A$2:$T$3266,17,FALSE)</f>
        <v>0.23764179999999999</v>
      </c>
      <c r="P125">
        <f>VLOOKUP(A125,[1]Sheet3!$A$2:$T$3266,18,FALSE)</f>
        <v>59.308720000000001</v>
      </c>
      <c r="Q125">
        <f>VLOOKUP(A125,[1]Sheet3!$A$2:$T$3266,19,FALSE)</f>
        <v>0.54089419999999999</v>
      </c>
      <c r="R125">
        <f>VLOOKUP(A125,[1]Sheet3!$A$2:$T$3266,20,FALSE)</f>
        <v>0.62480930000000001</v>
      </c>
      <c r="S125">
        <f>VLOOKUP(A125,[1]Sheet3!$A$2:$AB$3266,27,FALSE)</f>
        <v>347.09750000000003</v>
      </c>
      <c r="T125">
        <f>VLOOKUP(A125,[1]Sheet3!$A$2:$AB$3266,28,FALSE)</f>
        <v>32.00403</v>
      </c>
      <c r="U125">
        <f>VLOOKUP(A125,[1]Sheet3!$A$2:$AF$3266,31,FALSE)</f>
        <v>27.243870000000001</v>
      </c>
      <c r="V125">
        <f>VLOOKUP(A125,[1]Sheet3!$A$2:$AF$3266,32,FALSE)</f>
        <v>15.91588</v>
      </c>
      <c r="W125" s="2" t="str">
        <f>VLOOKUP(H125,[2]Sheet1!$B$2:$D$3210,2,FALSE)</f>
        <v>Kalimantan Timur</v>
      </c>
      <c r="X125" s="2" t="str">
        <f>VLOOKUP(H125,[2]Sheet1!$B$2:$D$3210,3,FALSE)</f>
        <v>Kalimantan</v>
      </c>
      <c r="Y125" s="2">
        <f>Scores!N125</f>
        <v>115</v>
      </c>
      <c r="Z125" t="s">
        <v>6</v>
      </c>
      <c r="AA125" s="13" t="str">
        <f t="shared" si="5"/>
        <v>2C-Kalimantan</v>
      </c>
      <c r="AB125" s="13" t="s">
        <v>896</v>
      </c>
    </row>
    <row r="126" spans="1:28">
      <c r="A126" t="str">
        <f t="shared" si="4"/>
        <v>PRANGAT2. Middle Value</v>
      </c>
      <c r="B126" t="str">
        <f t="shared" si="3"/>
        <v>PRANGAT2. Middle ValueX2. Development Undetermined</v>
      </c>
      <c r="C126" t="s">
        <v>21</v>
      </c>
      <c r="D126" s="2" t="s">
        <v>13</v>
      </c>
      <c r="E126" t="s">
        <v>10</v>
      </c>
      <c r="F126" s="12" t="s">
        <v>161</v>
      </c>
      <c r="G126" s="12" t="s">
        <v>557</v>
      </c>
      <c r="H126" t="s">
        <v>114</v>
      </c>
      <c r="I126" s="2" t="s">
        <v>823</v>
      </c>
      <c r="J126">
        <f>VLOOKUP(A126,[1]Sheet3!$A$2:$H$3266,8,FALSE)</f>
        <v>8.3249999999999993</v>
      </c>
      <c r="K126">
        <f>VLOOKUP(A126,[1]Sheet3!$A$2:$AD$3266,29,FALSE)</f>
        <v>0.68419370000000002</v>
      </c>
      <c r="L126">
        <f>VLOOKUP(A126,[1]Sheet3!$A$2:$AD$3266,30,FALSE)</f>
        <v>5.6959125524999994</v>
      </c>
      <c r="M126">
        <f>VLOOKUP(A126,[1]Sheet3!$A$2:$L$3266,11,FALSE)</f>
        <v>1970</v>
      </c>
      <c r="N126" t="str">
        <f>VLOOKUP(A126,[1]Sheet3!$A$2:$L$3266,12,FALSE)</f>
        <v/>
      </c>
      <c r="O126">
        <f>VLOOKUP(A126,[1]Sheet3!$A$2:$T$3266,17,FALSE)</f>
        <v>0.23764179999999999</v>
      </c>
      <c r="P126">
        <f>VLOOKUP(A126,[1]Sheet3!$A$2:$T$3266,18,FALSE)</f>
        <v>59.308720000000001</v>
      </c>
      <c r="Q126">
        <f>VLOOKUP(A126,[1]Sheet3!$A$2:$T$3266,19,FALSE)</f>
        <v>0.54089419999999999</v>
      </c>
      <c r="R126">
        <f>VLOOKUP(A126,[1]Sheet3!$A$2:$T$3266,20,FALSE)</f>
        <v>0.62480930000000001</v>
      </c>
      <c r="S126">
        <f>VLOOKUP(A126,[1]Sheet3!$A$2:$AB$3266,27,FALSE)</f>
        <v>347.09750000000003</v>
      </c>
      <c r="T126">
        <f>VLOOKUP(A126,[1]Sheet3!$A$2:$AB$3266,28,FALSE)</f>
        <v>32.00403</v>
      </c>
      <c r="U126">
        <f>VLOOKUP(A126,[1]Sheet3!$A$2:$AF$3266,31,FALSE)</f>
        <v>27.243870000000001</v>
      </c>
      <c r="V126">
        <f>VLOOKUP(A126,[1]Sheet3!$A$2:$AF$3266,32,FALSE)</f>
        <v>15.91588</v>
      </c>
      <c r="W126" s="2" t="str">
        <f>VLOOKUP(H126,[2]Sheet1!$B$2:$D$3210,2,FALSE)</f>
        <v>Kalimantan Timur</v>
      </c>
      <c r="X126" s="2" t="str">
        <f>VLOOKUP(H126,[2]Sheet1!$B$2:$D$3210,3,FALSE)</f>
        <v>Kalimantan</v>
      </c>
      <c r="Y126" s="2">
        <f>Scores!N126</f>
        <v>115</v>
      </c>
      <c r="Z126" t="s">
        <v>6</v>
      </c>
      <c r="AA126" s="13" t="str">
        <f t="shared" si="5"/>
        <v>2C-Kalimantan</v>
      </c>
      <c r="AB126" s="13" t="s">
        <v>896</v>
      </c>
    </row>
    <row r="127" spans="1:28">
      <c r="A127" t="str">
        <f t="shared" si="4"/>
        <v>PRANGAT3. High Value</v>
      </c>
      <c r="B127" t="str">
        <f t="shared" si="3"/>
        <v>PRANGAT3. High ValueX2. Development Undetermined</v>
      </c>
      <c r="C127" t="s">
        <v>21</v>
      </c>
      <c r="D127" s="2" t="s">
        <v>13</v>
      </c>
      <c r="E127" t="s">
        <v>11</v>
      </c>
      <c r="F127" s="12" t="s">
        <v>161</v>
      </c>
      <c r="G127" s="12" t="s">
        <v>557</v>
      </c>
      <c r="H127" t="s">
        <v>114</v>
      </c>
      <c r="I127" s="2" t="s">
        <v>823</v>
      </c>
      <c r="J127">
        <f>VLOOKUP(A127,[1]Sheet3!$A$2:$H$3266,8,FALSE)</f>
        <v>10.175000000000001</v>
      </c>
      <c r="K127">
        <f>VLOOKUP(A127,[1]Sheet3!$A$2:$AD$3266,29,FALSE)</f>
        <v>0.68419370000000002</v>
      </c>
      <c r="L127">
        <f>VLOOKUP(A127,[1]Sheet3!$A$2:$AD$3266,30,FALSE)</f>
        <v>6.9616708975000003</v>
      </c>
      <c r="M127">
        <f>VLOOKUP(A127,[1]Sheet3!$A$2:$L$3266,11,FALSE)</f>
        <v>1970</v>
      </c>
      <c r="N127" t="str">
        <f>VLOOKUP(A127,[1]Sheet3!$A$2:$L$3266,12,FALSE)</f>
        <v/>
      </c>
      <c r="O127">
        <f>VLOOKUP(A127,[1]Sheet3!$A$2:$T$3266,17,FALSE)</f>
        <v>0.23764179999999999</v>
      </c>
      <c r="P127">
        <f>VLOOKUP(A127,[1]Sheet3!$A$2:$T$3266,18,FALSE)</f>
        <v>59.308720000000001</v>
      </c>
      <c r="Q127">
        <f>VLOOKUP(A127,[1]Sheet3!$A$2:$T$3266,19,FALSE)</f>
        <v>0.54089419999999999</v>
      </c>
      <c r="R127">
        <f>VLOOKUP(A127,[1]Sheet3!$A$2:$T$3266,20,FALSE)</f>
        <v>0.62480930000000001</v>
      </c>
      <c r="S127">
        <f>VLOOKUP(A127,[1]Sheet3!$A$2:$AB$3266,27,FALSE)</f>
        <v>347.09750000000003</v>
      </c>
      <c r="T127">
        <f>VLOOKUP(A127,[1]Sheet3!$A$2:$AB$3266,28,FALSE)</f>
        <v>32.00403</v>
      </c>
      <c r="U127">
        <f>VLOOKUP(A127,[1]Sheet3!$A$2:$AF$3266,31,FALSE)</f>
        <v>27.243870000000001</v>
      </c>
      <c r="V127">
        <f>VLOOKUP(A127,[1]Sheet3!$A$2:$AF$3266,32,FALSE)</f>
        <v>15.91588</v>
      </c>
      <c r="W127" s="2" t="str">
        <f>VLOOKUP(H127,[2]Sheet1!$B$2:$D$3210,2,FALSE)</f>
        <v>Kalimantan Timur</v>
      </c>
      <c r="X127" s="2" t="str">
        <f>VLOOKUP(H127,[2]Sheet1!$B$2:$D$3210,3,FALSE)</f>
        <v>Kalimantan</v>
      </c>
      <c r="Y127" s="2">
        <f>Scores!N127</f>
        <v>115</v>
      </c>
      <c r="Z127" t="s">
        <v>6</v>
      </c>
      <c r="AA127" s="13" t="str">
        <f t="shared" si="5"/>
        <v>2C-Kalimantan</v>
      </c>
      <c r="AB127" s="13" t="s">
        <v>896</v>
      </c>
    </row>
    <row r="128" spans="1:28">
      <c r="A128" t="str">
        <f t="shared" si="4"/>
        <v>RAHMAT - BASE1. Low Value</v>
      </c>
      <c r="B128" t="str">
        <f t="shared" si="3"/>
        <v>RAHMAT - BASE1. Low ValueX2. Development Undetermined</v>
      </c>
      <c r="C128" t="s">
        <v>21</v>
      </c>
      <c r="D128" s="2" t="s">
        <v>13</v>
      </c>
      <c r="E128" t="s">
        <v>8</v>
      </c>
      <c r="F128" s="12" t="s">
        <v>162</v>
      </c>
      <c r="G128" s="12" t="s">
        <v>558</v>
      </c>
      <c r="H128" t="s">
        <v>96</v>
      </c>
      <c r="I128" s="2" t="s">
        <v>823</v>
      </c>
      <c r="J128">
        <f>VLOOKUP(A128,[1]Sheet3!$A$2:$H$3266,8,FALSE)</f>
        <v>7548</v>
      </c>
      <c r="K128">
        <f>VLOOKUP(A128,[1]Sheet3!$A$2:$AD$3266,29,FALSE)</f>
        <v>0.79752020000000001</v>
      </c>
      <c r="L128">
        <f>VLOOKUP(A128,[1]Sheet3!$A$2:$AD$3266,30,FALSE)</f>
        <v>6019.6824696000003</v>
      </c>
      <c r="O128">
        <f>VLOOKUP(A128,[1]Sheet3!$A$2:$T$3266,17,FALSE)</f>
        <v>0.3072473</v>
      </c>
      <c r="P128">
        <f>VLOOKUP(A128,[1]Sheet3!$A$2:$T$3266,18,FALSE)</f>
        <v>942.74239999999998</v>
      </c>
      <c r="Q128">
        <f>VLOOKUP(A128,[1]Sheet3!$A$2:$T$3266,19,FALSE)</f>
        <v>0.61834619999999996</v>
      </c>
      <c r="R128">
        <f>VLOOKUP(A128,[1]Sheet3!$A$2:$T$3266,20,FALSE)</f>
        <v>0.84406930000000002</v>
      </c>
      <c r="S128">
        <f>VLOOKUP(A128,[1]Sheet3!$A$2:$AB$3266,27,FALSE)</f>
        <v>9.1857109999999995</v>
      </c>
      <c r="T128">
        <f>VLOOKUP(A128,[1]Sheet3!$A$2:$AB$3266,28,FALSE)</f>
        <v>83.9101</v>
      </c>
      <c r="U128">
        <f>VLOOKUP(A128,[1]Sheet3!$A$2:$AF$3266,31,FALSE)</f>
        <v>165.6952</v>
      </c>
      <c r="V128">
        <f>VLOOKUP(A128,[1]Sheet3!$A$2:$AF$3266,32,FALSE)</f>
        <v>201.46860000000001</v>
      </c>
      <c r="W128" s="2" t="str">
        <f>VLOOKUP(H128,[2]Sheet1!$B$2:$D$3210,2,FALSE)</f>
        <v>Sumatera Selatan</v>
      </c>
      <c r="X128" s="2" t="str">
        <f>VLOOKUP(H128,[2]Sheet1!$B$2:$D$3210,3,FALSE)</f>
        <v>Sumatera</v>
      </c>
      <c r="Y128" s="2">
        <f>Scores!N128</f>
        <v>32</v>
      </c>
      <c r="Z128" t="s">
        <v>6</v>
      </c>
      <c r="AA128" s="13" t="str">
        <f t="shared" si="5"/>
        <v>2C-Sumatera</v>
      </c>
      <c r="AB128" s="13" t="s">
        <v>896</v>
      </c>
    </row>
    <row r="129" spans="1:28">
      <c r="A129" t="str">
        <f t="shared" si="4"/>
        <v>RAHMAT - BASE2. Middle Value</v>
      </c>
      <c r="B129" t="str">
        <f t="shared" si="3"/>
        <v>RAHMAT - BASE2. Middle ValueX2. Development Undetermined</v>
      </c>
      <c r="C129" t="s">
        <v>21</v>
      </c>
      <c r="D129" s="2" t="s">
        <v>13</v>
      </c>
      <c r="E129" t="s">
        <v>10</v>
      </c>
      <c r="F129" s="12" t="s">
        <v>162</v>
      </c>
      <c r="G129" s="12" t="s">
        <v>558</v>
      </c>
      <c r="H129" t="s">
        <v>96</v>
      </c>
      <c r="I129" s="2" t="s">
        <v>823</v>
      </c>
      <c r="J129">
        <f>VLOOKUP(A129,[1]Sheet3!$A$2:$H$3266,8,FALSE)</f>
        <v>20140</v>
      </c>
      <c r="K129">
        <f>VLOOKUP(A129,[1]Sheet3!$A$2:$AD$3266,29,FALSE)</f>
        <v>0.79752020000000001</v>
      </c>
      <c r="L129">
        <f>VLOOKUP(A129,[1]Sheet3!$A$2:$AD$3266,30,FALSE)</f>
        <v>16062.056828000001</v>
      </c>
      <c r="O129">
        <f>VLOOKUP(A129,[1]Sheet3!$A$2:$T$3266,17,FALSE)</f>
        <v>0.3072473</v>
      </c>
      <c r="P129">
        <f>VLOOKUP(A129,[1]Sheet3!$A$2:$T$3266,18,FALSE)</f>
        <v>942.74239999999998</v>
      </c>
      <c r="Q129">
        <f>VLOOKUP(A129,[1]Sheet3!$A$2:$T$3266,19,FALSE)</f>
        <v>0.61834619999999996</v>
      </c>
      <c r="R129">
        <f>VLOOKUP(A129,[1]Sheet3!$A$2:$T$3266,20,FALSE)</f>
        <v>0.84406930000000002</v>
      </c>
      <c r="S129">
        <f>VLOOKUP(A129,[1]Sheet3!$A$2:$AB$3266,27,FALSE)</f>
        <v>9.1857109999999995</v>
      </c>
      <c r="T129">
        <f>VLOOKUP(A129,[1]Sheet3!$A$2:$AB$3266,28,FALSE)</f>
        <v>83.9101</v>
      </c>
      <c r="U129">
        <f>VLOOKUP(A129,[1]Sheet3!$A$2:$AF$3266,31,FALSE)</f>
        <v>165.6952</v>
      </c>
      <c r="V129">
        <f>VLOOKUP(A129,[1]Sheet3!$A$2:$AF$3266,32,FALSE)</f>
        <v>201.46860000000001</v>
      </c>
      <c r="W129" s="2" t="str">
        <f>VLOOKUP(H129,[2]Sheet1!$B$2:$D$3210,2,FALSE)</f>
        <v>Sumatera Selatan</v>
      </c>
      <c r="X129" s="2" t="str">
        <f>VLOOKUP(H129,[2]Sheet1!$B$2:$D$3210,3,FALSE)</f>
        <v>Sumatera</v>
      </c>
      <c r="Y129" s="2">
        <f>Scores!N129</f>
        <v>32</v>
      </c>
      <c r="Z129" t="s">
        <v>6</v>
      </c>
      <c r="AA129" s="13" t="str">
        <f t="shared" si="5"/>
        <v>2C-Sumatera</v>
      </c>
      <c r="AB129" s="13" t="s">
        <v>896</v>
      </c>
    </row>
    <row r="130" spans="1:28">
      <c r="A130" t="str">
        <f t="shared" si="4"/>
        <v>RAHMAT - BASE3. High Value</v>
      </c>
      <c r="B130" t="str">
        <f t="shared" ref="B130:B193" si="6">F130&amp;E130&amp;C130</f>
        <v>RAHMAT - BASE3. High ValueX2. Development Undetermined</v>
      </c>
      <c r="C130" t="s">
        <v>21</v>
      </c>
      <c r="D130" s="2" t="s">
        <v>13</v>
      </c>
      <c r="E130" t="s">
        <v>11</v>
      </c>
      <c r="F130" s="12" t="s">
        <v>162</v>
      </c>
      <c r="G130" s="12" t="s">
        <v>558</v>
      </c>
      <c r="H130" t="s">
        <v>96</v>
      </c>
      <c r="I130" s="2" t="s">
        <v>823</v>
      </c>
      <c r="J130">
        <f>VLOOKUP(A130,[1]Sheet3!$A$2:$H$3266,8,FALSE)</f>
        <v>36400</v>
      </c>
      <c r="K130">
        <f>VLOOKUP(A130,[1]Sheet3!$A$2:$AD$3266,29,FALSE)</f>
        <v>0.79752020000000001</v>
      </c>
      <c r="L130">
        <f>VLOOKUP(A130,[1]Sheet3!$A$2:$AD$3266,30,FALSE)</f>
        <v>29029.735280000001</v>
      </c>
      <c r="O130">
        <f>VLOOKUP(A130,[1]Sheet3!$A$2:$T$3266,17,FALSE)</f>
        <v>0.3072473</v>
      </c>
      <c r="P130">
        <f>VLOOKUP(A130,[1]Sheet3!$A$2:$T$3266,18,FALSE)</f>
        <v>942.74239999999998</v>
      </c>
      <c r="Q130">
        <f>VLOOKUP(A130,[1]Sheet3!$A$2:$T$3266,19,FALSE)</f>
        <v>0.61834619999999996</v>
      </c>
      <c r="R130">
        <f>VLOOKUP(A130,[1]Sheet3!$A$2:$T$3266,20,FALSE)</f>
        <v>0.84406930000000002</v>
      </c>
      <c r="S130">
        <f>VLOOKUP(A130,[1]Sheet3!$A$2:$AB$3266,27,FALSE)</f>
        <v>9.1857109999999995</v>
      </c>
      <c r="T130">
        <f>VLOOKUP(A130,[1]Sheet3!$A$2:$AB$3266,28,FALSE)</f>
        <v>83.9101</v>
      </c>
      <c r="U130">
        <f>VLOOKUP(A130,[1]Sheet3!$A$2:$AF$3266,31,FALSE)</f>
        <v>165.6952</v>
      </c>
      <c r="V130">
        <f>VLOOKUP(A130,[1]Sheet3!$A$2:$AF$3266,32,FALSE)</f>
        <v>201.46860000000001</v>
      </c>
      <c r="W130" s="2" t="str">
        <f>VLOOKUP(H130,[2]Sheet1!$B$2:$D$3210,2,FALSE)</f>
        <v>Sumatera Selatan</v>
      </c>
      <c r="X130" s="2" t="str">
        <f>VLOOKUP(H130,[2]Sheet1!$B$2:$D$3210,3,FALSE)</f>
        <v>Sumatera</v>
      </c>
      <c r="Y130" s="2">
        <f>Scores!N130</f>
        <v>32</v>
      </c>
      <c r="Z130" t="s">
        <v>6</v>
      </c>
      <c r="AA130" s="13" t="str">
        <f t="shared" si="5"/>
        <v>2C-Sumatera</v>
      </c>
      <c r="AB130" s="13" t="s">
        <v>896</v>
      </c>
    </row>
    <row r="131" spans="1:28">
      <c r="A131" t="str">
        <f t="shared" ref="A131:A194" si="7">F131&amp;E131</f>
        <v>RENGASDENGKLOK N - BASE1. Low Value</v>
      </c>
      <c r="B131" t="str">
        <f t="shared" si="6"/>
        <v>RENGASDENGKLOK N - BASE1. Low ValueX0. Development Pending</v>
      </c>
      <c r="C131" t="s">
        <v>19</v>
      </c>
      <c r="D131" s="2" t="s">
        <v>13</v>
      </c>
      <c r="E131" t="s">
        <v>8</v>
      </c>
      <c r="F131" s="12" t="s">
        <v>163</v>
      </c>
      <c r="G131" s="12" t="s">
        <v>559</v>
      </c>
      <c r="H131" t="s">
        <v>77</v>
      </c>
      <c r="I131" s="2" t="s">
        <v>825</v>
      </c>
      <c r="J131">
        <f>VLOOKUP(A131,[1]Sheet3!$A$2:$H$3266,8,FALSE)</f>
        <v>9.4290000000000003</v>
      </c>
      <c r="K131">
        <f>VLOOKUP(A131,[1]Sheet3!$A$2:$AD$3266,29,FALSE)</f>
        <v>0.70672639999999998</v>
      </c>
      <c r="L131">
        <f>VLOOKUP(A131,[1]Sheet3!$A$2:$AD$3266,30,FALSE)</f>
        <v>6.6637232256000001</v>
      </c>
      <c r="M131">
        <f>VLOOKUP(A131,[1]Sheet3!$A$2:$L$3266,11,FALSE)</f>
        <v>1985</v>
      </c>
      <c r="N131" t="str">
        <f>VLOOKUP(A131,[1]Sheet3!$A$2:$L$3266,12,FALSE)</f>
        <v/>
      </c>
      <c r="O131">
        <f>VLOOKUP(A131,[1]Sheet3!$A$2:$T$3266,17,FALSE)</f>
        <v>0.22052189999999999</v>
      </c>
      <c r="P131">
        <f>VLOOKUP(A131,[1]Sheet3!$A$2:$T$3266,18,FALSE)</f>
        <v>165.1224</v>
      </c>
      <c r="Q131">
        <f>VLOOKUP(A131,[1]Sheet3!$A$2:$T$3266,19,FALSE)</f>
        <v>0.69121540000000004</v>
      </c>
      <c r="R131">
        <f>VLOOKUP(A131,[1]Sheet3!$A$2:$T$3266,20,FALSE)</f>
        <v>0.73969700000000005</v>
      </c>
      <c r="S131">
        <f>VLOOKUP(A131,[1]Sheet3!$A$2:$AB$3266,27,FALSE)</f>
        <v>137.7276</v>
      </c>
      <c r="T131">
        <f>VLOOKUP(A131,[1]Sheet3!$A$2:$AB$3266,28,FALSE)</f>
        <v>15.566509999999999</v>
      </c>
      <c r="U131">
        <f>VLOOKUP(A131,[1]Sheet3!$A$2:$AF$3266,31,FALSE)</f>
        <v>13.31598</v>
      </c>
      <c r="V131">
        <f>VLOOKUP(A131,[1]Sheet3!$A$2:$AF$3266,32,FALSE)</f>
        <v>39.119579999999999</v>
      </c>
      <c r="W131" s="2" t="str">
        <f>VLOOKUP(H131,[2]Sheet1!$B$2:$D$3210,2,FALSE)</f>
        <v>Jawa Barat</v>
      </c>
      <c r="X131" s="2" t="str">
        <f>VLOOKUP(H131,[2]Sheet1!$B$2:$D$3210,3,FALSE)</f>
        <v>Jawa</v>
      </c>
      <c r="Y131" s="2">
        <f>Scores!N131</f>
        <v>85</v>
      </c>
      <c r="Z131" t="s">
        <v>6</v>
      </c>
      <c r="AA131" s="13" t="str">
        <f t="shared" ref="AA131:AA194" si="8">IF(Z131="2C",Z131&amp;"-"&amp;X131,"2P")</f>
        <v>2C-Jawa</v>
      </c>
      <c r="AB131" s="13" t="s">
        <v>896</v>
      </c>
    </row>
    <row r="132" spans="1:28">
      <c r="A132" t="str">
        <f t="shared" si="7"/>
        <v>RENGASDENGKLOK N - BASE2. Middle Value</v>
      </c>
      <c r="B132" t="str">
        <f t="shared" si="6"/>
        <v>RENGASDENGKLOK N - BASE2. Middle ValueX0. Development Pending</v>
      </c>
      <c r="C132" t="s">
        <v>19</v>
      </c>
      <c r="D132" s="2" t="s">
        <v>13</v>
      </c>
      <c r="E132" t="s">
        <v>10</v>
      </c>
      <c r="F132" s="12" t="s">
        <v>163</v>
      </c>
      <c r="G132" s="12" t="s">
        <v>559</v>
      </c>
      <c r="H132" t="s">
        <v>77</v>
      </c>
      <c r="I132" s="2" t="s">
        <v>825</v>
      </c>
      <c r="J132">
        <f>VLOOKUP(A132,[1]Sheet3!$A$2:$H$3266,8,FALSE)</f>
        <v>9.4290000000000003</v>
      </c>
      <c r="K132">
        <f>VLOOKUP(A132,[1]Sheet3!$A$2:$AD$3266,29,FALSE)</f>
        <v>0.70672639999999998</v>
      </c>
      <c r="L132">
        <f>VLOOKUP(A132,[1]Sheet3!$A$2:$AD$3266,30,FALSE)</f>
        <v>6.6637232256000001</v>
      </c>
      <c r="M132">
        <f>VLOOKUP(A132,[1]Sheet3!$A$2:$L$3266,11,FALSE)</f>
        <v>1985</v>
      </c>
      <c r="N132" t="str">
        <f>VLOOKUP(A132,[1]Sheet3!$A$2:$L$3266,12,FALSE)</f>
        <v/>
      </c>
      <c r="O132">
        <f>VLOOKUP(A132,[1]Sheet3!$A$2:$T$3266,17,FALSE)</f>
        <v>0.22052189999999999</v>
      </c>
      <c r="P132">
        <f>VLOOKUP(A132,[1]Sheet3!$A$2:$T$3266,18,FALSE)</f>
        <v>165.1224</v>
      </c>
      <c r="Q132">
        <f>VLOOKUP(A132,[1]Sheet3!$A$2:$T$3266,19,FALSE)</f>
        <v>0.69121540000000004</v>
      </c>
      <c r="R132">
        <f>VLOOKUP(A132,[1]Sheet3!$A$2:$T$3266,20,FALSE)</f>
        <v>0.73969700000000005</v>
      </c>
      <c r="S132">
        <f>VLOOKUP(A132,[1]Sheet3!$A$2:$AB$3266,27,FALSE)</f>
        <v>137.7276</v>
      </c>
      <c r="T132">
        <f>VLOOKUP(A132,[1]Sheet3!$A$2:$AB$3266,28,FALSE)</f>
        <v>15.566509999999999</v>
      </c>
      <c r="U132">
        <f>VLOOKUP(A132,[1]Sheet3!$A$2:$AF$3266,31,FALSE)</f>
        <v>13.31598</v>
      </c>
      <c r="V132">
        <f>VLOOKUP(A132,[1]Sheet3!$A$2:$AF$3266,32,FALSE)</f>
        <v>39.119579999999999</v>
      </c>
      <c r="W132" s="2" t="str">
        <f>VLOOKUP(H132,[2]Sheet1!$B$2:$D$3210,2,FALSE)</f>
        <v>Jawa Barat</v>
      </c>
      <c r="X132" s="2" t="str">
        <f>VLOOKUP(H132,[2]Sheet1!$B$2:$D$3210,3,FALSE)</f>
        <v>Jawa</v>
      </c>
      <c r="Y132" s="2">
        <f>Scores!N132</f>
        <v>85</v>
      </c>
      <c r="Z132" t="s">
        <v>6</v>
      </c>
      <c r="AA132" s="13" t="str">
        <f t="shared" si="8"/>
        <v>2C-Jawa</v>
      </c>
      <c r="AB132" s="13" t="s">
        <v>896</v>
      </c>
    </row>
    <row r="133" spans="1:28">
      <c r="A133" t="str">
        <f t="shared" si="7"/>
        <v>RENGASDENGKLOK N - BASE3. High Value</v>
      </c>
      <c r="B133" t="str">
        <f t="shared" si="6"/>
        <v>RENGASDENGKLOK N - BASE3. High ValueX0. Development Pending</v>
      </c>
      <c r="C133" t="s">
        <v>19</v>
      </c>
      <c r="D133" s="2" t="s">
        <v>13</v>
      </c>
      <c r="E133" t="s">
        <v>11</v>
      </c>
      <c r="F133" s="12" t="s">
        <v>163</v>
      </c>
      <c r="G133" s="12" t="s">
        <v>559</v>
      </c>
      <c r="H133" t="s">
        <v>77</v>
      </c>
      <c r="I133" s="2" t="s">
        <v>825</v>
      </c>
      <c r="J133">
        <f>VLOOKUP(A133,[1]Sheet3!$A$2:$H$3266,8,FALSE)</f>
        <v>9.4290000000000003</v>
      </c>
      <c r="K133">
        <f>VLOOKUP(A133,[1]Sheet3!$A$2:$AD$3266,29,FALSE)</f>
        <v>0.70672639999999998</v>
      </c>
      <c r="L133">
        <f>VLOOKUP(A133,[1]Sheet3!$A$2:$AD$3266,30,FALSE)</f>
        <v>6.6637232256000001</v>
      </c>
      <c r="M133">
        <f>VLOOKUP(A133,[1]Sheet3!$A$2:$L$3266,11,FALSE)</f>
        <v>1985</v>
      </c>
      <c r="N133" t="str">
        <f>VLOOKUP(A133,[1]Sheet3!$A$2:$L$3266,12,FALSE)</f>
        <v/>
      </c>
      <c r="O133">
        <f>VLOOKUP(A133,[1]Sheet3!$A$2:$T$3266,17,FALSE)</f>
        <v>0.22052189999999999</v>
      </c>
      <c r="P133">
        <f>VLOOKUP(A133,[1]Sheet3!$A$2:$T$3266,18,FALSE)</f>
        <v>165.1224</v>
      </c>
      <c r="Q133">
        <f>VLOOKUP(A133,[1]Sheet3!$A$2:$T$3266,19,FALSE)</f>
        <v>0.69121540000000004</v>
      </c>
      <c r="R133">
        <f>VLOOKUP(A133,[1]Sheet3!$A$2:$T$3266,20,FALSE)</f>
        <v>0.73969700000000005</v>
      </c>
      <c r="S133">
        <f>VLOOKUP(A133,[1]Sheet3!$A$2:$AB$3266,27,FALSE)</f>
        <v>137.7276</v>
      </c>
      <c r="T133">
        <f>VLOOKUP(A133,[1]Sheet3!$A$2:$AB$3266,28,FALSE)</f>
        <v>15.566509999999999</v>
      </c>
      <c r="U133">
        <f>VLOOKUP(A133,[1]Sheet3!$A$2:$AF$3266,31,FALSE)</f>
        <v>13.31598</v>
      </c>
      <c r="V133">
        <f>VLOOKUP(A133,[1]Sheet3!$A$2:$AF$3266,32,FALSE)</f>
        <v>39.119579999999999</v>
      </c>
      <c r="W133" s="2" t="str">
        <f>VLOOKUP(H133,[2]Sheet1!$B$2:$D$3210,2,FALSE)</f>
        <v>Jawa Barat</v>
      </c>
      <c r="X133" s="2" t="str">
        <f>VLOOKUP(H133,[2]Sheet1!$B$2:$D$3210,3,FALSE)</f>
        <v>Jawa</v>
      </c>
      <c r="Y133" s="2">
        <f>Scores!N133</f>
        <v>85</v>
      </c>
      <c r="Z133" t="s">
        <v>6</v>
      </c>
      <c r="AA133" s="13" t="str">
        <f t="shared" si="8"/>
        <v>2C-Jawa</v>
      </c>
      <c r="AB133" s="13" t="s">
        <v>896</v>
      </c>
    </row>
    <row r="134" spans="1:28">
      <c r="A134" t="str">
        <f t="shared" si="7"/>
        <v>RENGASDENGKLOK O - BASE1. Low Value</v>
      </c>
      <c r="B134" t="str">
        <f t="shared" si="6"/>
        <v>RENGASDENGKLOK O - BASE1. Low ValueX0. Development Pending</v>
      </c>
      <c r="C134" t="s">
        <v>19</v>
      </c>
      <c r="D134" s="2" t="s">
        <v>13</v>
      </c>
      <c r="E134" t="s">
        <v>8</v>
      </c>
      <c r="F134" s="12" t="s">
        <v>164</v>
      </c>
      <c r="G134" s="12" t="s">
        <v>560</v>
      </c>
      <c r="H134" t="s">
        <v>77</v>
      </c>
      <c r="I134" s="2" t="s">
        <v>825</v>
      </c>
      <c r="J134">
        <f>VLOOKUP(A134,[1]Sheet3!$A$2:$H$3266,8,FALSE)</f>
        <v>2.9129999999999998</v>
      </c>
      <c r="K134">
        <f>VLOOKUP(A134,[1]Sheet3!$A$2:$AD$3266,29,FALSE)</f>
        <v>0.71886380000000005</v>
      </c>
      <c r="L134">
        <f>VLOOKUP(A134,[1]Sheet3!$A$2:$AD$3266,30,FALSE)</f>
        <v>2.0940502494</v>
      </c>
      <c r="M134">
        <f>VLOOKUP(A134,[1]Sheet3!$A$2:$L$3266,11,FALSE)</f>
        <v>3250</v>
      </c>
      <c r="N134" t="str">
        <f>VLOOKUP(A134,[1]Sheet3!$A$2:$L$3266,12,FALSE)</f>
        <v/>
      </c>
      <c r="O134">
        <f>VLOOKUP(A134,[1]Sheet3!$A$2:$T$3266,17,FALSE)</f>
        <v>0.1968782</v>
      </c>
      <c r="P134">
        <f>VLOOKUP(A134,[1]Sheet3!$A$2:$T$3266,18,FALSE)</f>
        <v>107.35590000000001</v>
      </c>
      <c r="Q134">
        <f>VLOOKUP(A134,[1]Sheet3!$A$2:$T$3266,19,FALSE)</f>
        <v>0.5945665</v>
      </c>
      <c r="R134">
        <f>VLOOKUP(A134,[1]Sheet3!$A$2:$T$3266,20,FALSE)</f>
        <v>0.82014169999999997</v>
      </c>
      <c r="S134">
        <f>VLOOKUP(A134,[1]Sheet3!$A$2:$AB$3266,27,FALSE)</f>
        <v>150.43369999999999</v>
      </c>
      <c r="T134">
        <f>VLOOKUP(A134,[1]Sheet3!$A$2:$AB$3266,28,FALSE)</f>
        <v>468.64109999999999</v>
      </c>
      <c r="U134">
        <f>VLOOKUP(A134,[1]Sheet3!$A$2:$AF$3266,31,FALSE)</f>
        <v>2.691344</v>
      </c>
      <c r="V134">
        <f>VLOOKUP(A134,[1]Sheet3!$A$2:$AF$3266,32,FALSE)</f>
        <v>66.364080000000001</v>
      </c>
      <c r="W134" s="2" t="str">
        <f>VLOOKUP(H134,[2]Sheet1!$B$2:$D$3210,2,FALSE)</f>
        <v>Jawa Barat</v>
      </c>
      <c r="X134" s="2" t="str">
        <f>VLOOKUP(H134,[2]Sheet1!$B$2:$D$3210,3,FALSE)</f>
        <v>Jawa</v>
      </c>
      <c r="Y134" s="2">
        <f>Scores!N134</f>
        <v>109</v>
      </c>
      <c r="Z134" t="s">
        <v>6</v>
      </c>
      <c r="AA134" s="13" t="str">
        <f t="shared" si="8"/>
        <v>2C-Jawa</v>
      </c>
      <c r="AB134" s="13" t="s">
        <v>896</v>
      </c>
    </row>
    <row r="135" spans="1:28">
      <c r="A135" t="str">
        <f t="shared" si="7"/>
        <v>RENGASDENGKLOK O - BASE2. Middle Value</v>
      </c>
      <c r="B135" t="str">
        <f t="shared" si="6"/>
        <v>RENGASDENGKLOK O - BASE2. Middle ValueX0. Development Pending</v>
      </c>
      <c r="C135" t="s">
        <v>19</v>
      </c>
      <c r="D135" s="2" t="s">
        <v>13</v>
      </c>
      <c r="E135" t="s">
        <v>10</v>
      </c>
      <c r="F135" s="12" t="s">
        <v>164</v>
      </c>
      <c r="G135" s="12" t="s">
        <v>560</v>
      </c>
      <c r="H135" t="s">
        <v>77</v>
      </c>
      <c r="I135" s="2" t="s">
        <v>825</v>
      </c>
      <c r="J135">
        <f>VLOOKUP(A135,[1]Sheet3!$A$2:$H$3266,8,FALSE)</f>
        <v>2.9129999999999998</v>
      </c>
      <c r="K135">
        <f>VLOOKUP(A135,[1]Sheet3!$A$2:$AD$3266,29,FALSE)</f>
        <v>0.71886380000000005</v>
      </c>
      <c r="L135">
        <f>VLOOKUP(A135,[1]Sheet3!$A$2:$AD$3266,30,FALSE)</f>
        <v>2.0940502494</v>
      </c>
      <c r="M135">
        <f>VLOOKUP(A135,[1]Sheet3!$A$2:$L$3266,11,FALSE)</f>
        <v>3250</v>
      </c>
      <c r="N135" t="str">
        <f>VLOOKUP(A135,[1]Sheet3!$A$2:$L$3266,12,FALSE)</f>
        <v/>
      </c>
      <c r="O135">
        <f>VLOOKUP(A135,[1]Sheet3!$A$2:$T$3266,17,FALSE)</f>
        <v>0.1968782</v>
      </c>
      <c r="P135">
        <f>VLOOKUP(A135,[1]Sheet3!$A$2:$T$3266,18,FALSE)</f>
        <v>107.35590000000001</v>
      </c>
      <c r="Q135">
        <f>VLOOKUP(A135,[1]Sheet3!$A$2:$T$3266,19,FALSE)</f>
        <v>0.5945665</v>
      </c>
      <c r="R135">
        <f>VLOOKUP(A135,[1]Sheet3!$A$2:$T$3266,20,FALSE)</f>
        <v>0.82014169999999997</v>
      </c>
      <c r="S135">
        <f>VLOOKUP(A135,[1]Sheet3!$A$2:$AB$3266,27,FALSE)</f>
        <v>150.43369999999999</v>
      </c>
      <c r="T135">
        <f>VLOOKUP(A135,[1]Sheet3!$A$2:$AB$3266,28,FALSE)</f>
        <v>468.64109999999999</v>
      </c>
      <c r="U135">
        <f>VLOOKUP(A135,[1]Sheet3!$A$2:$AF$3266,31,FALSE)</f>
        <v>2.691344</v>
      </c>
      <c r="V135">
        <f>VLOOKUP(A135,[1]Sheet3!$A$2:$AF$3266,32,FALSE)</f>
        <v>66.364080000000001</v>
      </c>
      <c r="W135" s="2" t="str">
        <f>VLOOKUP(H135,[2]Sheet1!$B$2:$D$3210,2,FALSE)</f>
        <v>Jawa Barat</v>
      </c>
      <c r="X135" s="2" t="str">
        <f>VLOOKUP(H135,[2]Sheet1!$B$2:$D$3210,3,FALSE)</f>
        <v>Jawa</v>
      </c>
      <c r="Y135" s="2">
        <f>Scores!N135</f>
        <v>109</v>
      </c>
      <c r="Z135" t="s">
        <v>6</v>
      </c>
      <c r="AA135" s="13" t="str">
        <f t="shared" si="8"/>
        <v>2C-Jawa</v>
      </c>
      <c r="AB135" s="13" t="s">
        <v>896</v>
      </c>
    </row>
    <row r="136" spans="1:28">
      <c r="A136" t="str">
        <f t="shared" si="7"/>
        <v>RENGASDENGKLOK O - BASE3. High Value</v>
      </c>
      <c r="B136" t="str">
        <f t="shared" si="6"/>
        <v>RENGASDENGKLOK O - BASE3. High ValueX0. Development Pending</v>
      </c>
      <c r="C136" t="s">
        <v>19</v>
      </c>
      <c r="D136" s="2" t="s">
        <v>13</v>
      </c>
      <c r="E136" t="s">
        <v>11</v>
      </c>
      <c r="F136" s="12" t="s">
        <v>164</v>
      </c>
      <c r="G136" s="12" t="s">
        <v>560</v>
      </c>
      <c r="H136" t="s">
        <v>77</v>
      </c>
      <c r="I136" s="2" t="s">
        <v>825</v>
      </c>
      <c r="J136">
        <f>VLOOKUP(A136,[1]Sheet3!$A$2:$H$3266,8,FALSE)</f>
        <v>2.9129999999999998</v>
      </c>
      <c r="K136">
        <f>VLOOKUP(A136,[1]Sheet3!$A$2:$AD$3266,29,FALSE)</f>
        <v>0.71886380000000005</v>
      </c>
      <c r="L136">
        <f>VLOOKUP(A136,[1]Sheet3!$A$2:$AD$3266,30,FALSE)</f>
        <v>2.0940502494</v>
      </c>
      <c r="M136">
        <f>VLOOKUP(A136,[1]Sheet3!$A$2:$L$3266,11,FALSE)</f>
        <v>3250</v>
      </c>
      <c r="N136" t="str">
        <f>VLOOKUP(A136,[1]Sheet3!$A$2:$L$3266,12,FALSE)</f>
        <v/>
      </c>
      <c r="O136">
        <f>VLOOKUP(A136,[1]Sheet3!$A$2:$T$3266,17,FALSE)</f>
        <v>0.1968782</v>
      </c>
      <c r="P136">
        <f>VLOOKUP(A136,[1]Sheet3!$A$2:$T$3266,18,FALSE)</f>
        <v>107.35590000000001</v>
      </c>
      <c r="Q136">
        <f>VLOOKUP(A136,[1]Sheet3!$A$2:$T$3266,19,FALSE)</f>
        <v>0.5945665</v>
      </c>
      <c r="R136">
        <f>VLOOKUP(A136,[1]Sheet3!$A$2:$T$3266,20,FALSE)</f>
        <v>0.82014169999999997</v>
      </c>
      <c r="S136">
        <f>VLOOKUP(A136,[1]Sheet3!$A$2:$AB$3266,27,FALSE)</f>
        <v>150.43369999999999</v>
      </c>
      <c r="T136">
        <f>VLOOKUP(A136,[1]Sheet3!$A$2:$AB$3266,28,FALSE)</f>
        <v>468.64109999999999</v>
      </c>
      <c r="U136">
        <f>VLOOKUP(A136,[1]Sheet3!$A$2:$AF$3266,31,FALSE)</f>
        <v>2.691344</v>
      </c>
      <c r="V136">
        <f>VLOOKUP(A136,[1]Sheet3!$A$2:$AF$3266,32,FALSE)</f>
        <v>66.364080000000001</v>
      </c>
      <c r="W136" s="2" t="str">
        <f>VLOOKUP(H136,[2]Sheet1!$B$2:$D$3210,2,FALSE)</f>
        <v>Jawa Barat</v>
      </c>
      <c r="X136" s="2" t="str">
        <f>VLOOKUP(H136,[2]Sheet1!$B$2:$D$3210,3,FALSE)</f>
        <v>Jawa</v>
      </c>
      <c r="Y136" s="2">
        <f>Scores!N136</f>
        <v>109</v>
      </c>
      <c r="Z136" t="s">
        <v>6</v>
      </c>
      <c r="AA136" s="13" t="str">
        <f t="shared" si="8"/>
        <v>2C-Jawa</v>
      </c>
      <c r="AB136" s="13" t="s">
        <v>896</v>
      </c>
    </row>
    <row r="137" spans="1:28">
      <c r="A137" t="str">
        <f t="shared" si="7"/>
        <v>SABAR - BETARA GUF1. Low Value</v>
      </c>
      <c r="B137" t="str">
        <f t="shared" si="6"/>
        <v>SABAR - BETARA GUF1. Low ValueX0. Development Pending</v>
      </c>
      <c r="C137" t="s">
        <v>19</v>
      </c>
      <c r="D137" s="2" t="s">
        <v>13</v>
      </c>
      <c r="E137" t="s">
        <v>8</v>
      </c>
      <c r="F137" s="12" t="s">
        <v>165</v>
      </c>
      <c r="G137" s="12" t="s">
        <v>561</v>
      </c>
      <c r="H137" t="s">
        <v>90</v>
      </c>
      <c r="I137" s="2" t="s">
        <v>823</v>
      </c>
      <c r="J137">
        <f>VLOOKUP(A137,[1]Sheet3!$A$2:$H$3266,8,FALSE)</f>
        <v>118.1</v>
      </c>
      <c r="K137">
        <f>VLOOKUP(A137,[1]Sheet3!$A$2:$AD$3266,29,FALSE)</f>
        <v>0.5904606</v>
      </c>
      <c r="L137">
        <f>VLOOKUP(A137,[1]Sheet3!$A$2:$AD$3266,30,FALSE)</f>
        <v>69.733396859999999</v>
      </c>
      <c r="M137">
        <f>VLOOKUP(A137,[1]Sheet3!$A$2:$L$3266,11,FALSE)</f>
        <v>5300</v>
      </c>
      <c r="N137" t="str">
        <f>VLOOKUP(A137,[1]Sheet3!$A$2:$L$3266,12,FALSE)</f>
        <v/>
      </c>
      <c r="O137">
        <f>VLOOKUP(A137,[1]Sheet3!$A$2:$T$3266,17,FALSE)</f>
        <v>0.2037659</v>
      </c>
      <c r="P137">
        <f>VLOOKUP(A137,[1]Sheet3!$A$2:$T$3266,18,FALSE)</f>
        <v>148.48169999999999</v>
      </c>
      <c r="Q137">
        <f>VLOOKUP(A137,[1]Sheet3!$A$2:$T$3266,19,FALSE)</f>
        <v>0.50204499999999996</v>
      </c>
      <c r="R137">
        <f>VLOOKUP(A137,[1]Sheet3!$A$2:$T$3266,20,FALSE)</f>
        <v>0.88068349999999995</v>
      </c>
      <c r="S137">
        <f>VLOOKUP(A137,[1]Sheet3!$A$2:$AB$3266,27,FALSE)</f>
        <v>187.4821</v>
      </c>
      <c r="T137">
        <f>VLOOKUP(A137,[1]Sheet3!$A$2:$AB$3266,28,FALSE)</f>
        <v>33.340170000000001</v>
      </c>
      <c r="U137">
        <f>VLOOKUP(A137,[1]Sheet3!$A$2:$AF$3266,31,FALSE)</f>
        <v>25.380970000000001</v>
      </c>
      <c r="V137">
        <f>VLOOKUP(A137,[1]Sheet3!$A$2:$AF$3266,32,FALSE)</f>
        <v>244.8879</v>
      </c>
      <c r="W137" s="2" t="str">
        <f>VLOOKUP(H137,[2]Sheet1!$B$2:$D$3210,2,FALSE)</f>
        <v>Jambi</v>
      </c>
      <c r="X137" s="2" t="str">
        <f>VLOOKUP(H137,[2]Sheet1!$B$2:$D$3210,3,FALSE)</f>
        <v>Sumatera</v>
      </c>
      <c r="Y137" s="2">
        <f>Scores!N137</f>
        <v>96</v>
      </c>
      <c r="Z137" t="s">
        <v>6</v>
      </c>
      <c r="AA137" s="13" t="str">
        <f t="shared" si="8"/>
        <v>2C-Sumatera</v>
      </c>
      <c r="AB137" s="13" t="s">
        <v>896</v>
      </c>
    </row>
    <row r="138" spans="1:28">
      <c r="A138" t="str">
        <f t="shared" si="7"/>
        <v>SABAR - BETARA GUF2. Middle Value</v>
      </c>
      <c r="B138" t="str">
        <f t="shared" si="6"/>
        <v>SABAR - BETARA GUF2. Middle ValueX0. Development Pending</v>
      </c>
      <c r="C138" t="s">
        <v>19</v>
      </c>
      <c r="D138" s="2" t="s">
        <v>13</v>
      </c>
      <c r="E138" t="s">
        <v>10</v>
      </c>
      <c r="F138" s="12" t="s">
        <v>165</v>
      </c>
      <c r="G138" s="12" t="s">
        <v>561</v>
      </c>
      <c r="H138" t="s">
        <v>90</v>
      </c>
      <c r="I138" s="2" t="s">
        <v>823</v>
      </c>
      <c r="J138">
        <f>VLOOKUP(A138,[1]Sheet3!$A$2:$H$3266,8,FALSE)</f>
        <v>207.42</v>
      </c>
      <c r="K138">
        <f>VLOOKUP(A138,[1]Sheet3!$A$2:$AD$3266,29,FALSE)</f>
        <v>0.5904606</v>
      </c>
      <c r="L138">
        <f>VLOOKUP(A138,[1]Sheet3!$A$2:$AD$3266,30,FALSE)</f>
        <v>122.473337652</v>
      </c>
      <c r="M138">
        <f>VLOOKUP(A138,[1]Sheet3!$A$2:$L$3266,11,FALSE)</f>
        <v>5300</v>
      </c>
      <c r="N138" t="str">
        <f>VLOOKUP(A138,[1]Sheet3!$A$2:$L$3266,12,FALSE)</f>
        <v/>
      </c>
      <c r="O138">
        <f>VLOOKUP(A138,[1]Sheet3!$A$2:$T$3266,17,FALSE)</f>
        <v>0.2037659</v>
      </c>
      <c r="P138">
        <f>VLOOKUP(A138,[1]Sheet3!$A$2:$T$3266,18,FALSE)</f>
        <v>148.48169999999999</v>
      </c>
      <c r="Q138">
        <f>VLOOKUP(A138,[1]Sheet3!$A$2:$T$3266,19,FALSE)</f>
        <v>0.50204499999999996</v>
      </c>
      <c r="R138">
        <f>VLOOKUP(A138,[1]Sheet3!$A$2:$T$3266,20,FALSE)</f>
        <v>0.88068349999999995</v>
      </c>
      <c r="S138">
        <f>VLOOKUP(A138,[1]Sheet3!$A$2:$AB$3266,27,FALSE)</f>
        <v>187.4821</v>
      </c>
      <c r="T138">
        <f>VLOOKUP(A138,[1]Sheet3!$A$2:$AB$3266,28,FALSE)</f>
        <v>33.340170000000001</v>
      </c>
      <c r="U138">
        <f>VLOOKUP(A138,[1]Sheet3!$A$2:$AF$3266,31,FALSE)</f>
        <v>25.380970000000001</v>
      </c>
      <c r="V138">
        <f>VLOOKUP(A138,[1]Sheet3!$A$2:$AF$3266,32,FALSE)</f>
        <v>244.8879</v>
      </c>
      <c r="W138" s="2" t="str">
        <f>VLOOKUP(H138,[2]Sheet1!$B$2:$D$3210,2,FALSE)</f>
        <v>Jambi</v>
      </c>
      <c r="X138" s="2" t="str">
        <f>VLOOKUP(H138,[2]Sheet1!$B$2:$D$3210,3,FALSE)</f>
        <v>Sumatera</v>
      </c>
      <c r="Y138" s="2">
        <f>Scores!N138</f>
        <v>96</v>
      </c>
      <c r="Z138" t="s">
        <v>6</v>
      </c>
      <c r="AA138" s="13" t="str">
        <f t="shared" si="8"/>
        <v>2C-Sumatera</v>
      </c>
      <c r="AB138" s="13" t="s">
        <v>896</v>
      </c>
    </row>
    <row r="139" spans="1:28">
      <c r="A139" t="str">
        <f t="shared" si="7"/>
        <v>SABAR - BETARA GUF3. High Value</v>
      </c>
      <c r="B139" t="str">
        <f t="shared" si="6"/>
        <v>SABAR - BETARA GUF3. High ValueX0. Development Pending</v>
      </c>
      <c r="C139" t="s">
        <v>19</v>
      </c>
      <c r="D139" s="2" t="s">
        <v>13</v>
      </c>
      <c r="E139" t="s">
        <v>11</v>
      </c>
      <c r="F139" s="12" t="s">
        <v>165</v>
      </c>
      <c r="G139" s="12" t="s">
        <v>561</v>
      </c>
      <c r="H139" t="s">
        <v>90</v>
      </c>
      <c r="I139" s="2" t="s">
        <v>823</v>
      </c>
      <c r="J139">
        <f>VLOOKUP(A139,[1]Sheet3!$A$2:$H$3266,8,FALSE)</f>
        <v>207.42</v>
      </c>
      <c r="K139">
        <f>VLOOKUP(A139,[1]Sheet3!$A$2:$AD$3266,29,FALSE)</f>
        <v>0.5904606</v>
      </c>
      <c r="L139">
        <f>VLOOKUP(A139,[1]Sheet3!$A$2:$AD$3266,30,FALSE)</f>
        <v>122.473337652</v>
      </c>
      <c r="M139">
        <f>VLOOKUP(A139,[1]Sheet3!$A$2:$L$3266,11,FALSE)</f>
        <v>5300</v>
      </c>
      <c r="N139" t="str">
        <f>VLOOKUP(A139,[1]Sheet3!$A$2:$L$3266,12,FALSE)</f>
        <v/>
      </c>
      <c r="O139">
        <f>VLOOKUP(A139,[1]Sheet3!$A$2:$T$3266,17,FALSE)</f>
        <v>0.2037659</v>
      </c>
      <c r="P139">
        <f>VLOOKUP(A139,[1]Sheet3!$A$2:$T$3266,18,FALSE)</f>
        <v>148.48169999999999</v>
      </c>
      <c r="Q139">
        <f>VLOOKUP(A139,[1]Sheet3!$A$2:$T$3266,19,FALSE)</f>
        <v>0.50204499999999996</v>
      </c>
      <c r="R139">
        <f>VLOOKUP(A139,[1]Sheet3!$A$2:$T$3266,20,FALSE)</f>
        <v>0.88068349999999995</v>
      </c>
      <c r="S139">
        <f>VLOOKUP(A139,[1]Sheet3!$A$2:$AB$3266,27,FALSE)</f>
        <v>187.4821</v>
      </c>
      <c r="T139">
        <f>VLOOKUP(A139,[1]Sheet3!$A$2:$AB$3266,28,FALSE)</f>
        <v>33.340170000000001</v>
      </c>
      <c r="U139">
        <f>VLOOKUP(A139,[1]Sheet3!$A$2:$AF$3266,31,FALSE)</f>
        <v>25.380970000000001</v>
      </c>
      <c r="V139">
        <f>VLOOKUP(A139,[1]Sheet3!$A$2:$AF$3266,32,FALSE)</f>
        <v>244.8879</v>
      </c>
      <c r="W139" s="2" t="str">
        <f>VLOOKUP(H139,[2]Sheet1!$B$2:$D$3210,2,FALSE)</f>
        <v>Jambi</v>
      </c>
      <c r="X139" s="2" t="str">
        <f>VLOOKUP(H139,[2]Sheet1!$B$2:$D$3210,3,FALSE)</f>
        <v>Sumatera</v>
      </c>
      <c r="Y139" s="2">
        <f>Scores!N139</f>
        <v>96</v>
      </c>
      <c r="Z139" t="s">
        <v>6</v>
      </c>
      <c r="AA139" s="13" t="str">
        <f t="shared" si="8"/>
        <v>2C-Sumatera</v>
      </c>
      <c r="AB139" s="13" t="s">
        <v>896</v>
      </c>
    </row>
    <row r="140" spans="1:28">
      <c r="A140" t="str">
        <f t="shared" si="7"/>
        <v>SAPI FURTHER DEVELOPMENT 1. Low Value</v>
      </c>
      <c r="B140" t="str">
        <f t="shared" si="6"/>
        <v>SAPI FURTHER DEVELOPMENT 1. Low ValueE6. Further Development</v>
      </c>
      <c r="C140" t="s">
        <v>5</v>
      </c>
      <c r="D140" s="2" t="s">
        <v>13</v>
      </c>
      <c r="E140" t="s">
        <v>8</v>
      </c>
      <c r="F140" s="12" t="s">
        <v>166</v>
      </c>
      <c r="G140" s="12" t="s">
        <v>562</v>
      </c>
      <c r="H140" t="s">
        <v>79</v>
      </c>
      <c r="I140" s="2" t="s">
        <v>824</v>
      </c>
      <c r="J140">
        <f>VLOOKUP(A140,[1]Sheet3!$A$2:$H$3266,8,FALSE)</f>
        <v>166.86600000000001</v>
      </c>
      <c r="K140">
        <f>VLOOKUP(A140,[1]Sheet3!$A$2:$AD$3266,29,FALSE)</f>
        <v>0.40047339999999998</v>
      </c>
      <c r="L140">
        <f>VLOOKUP(A140,[1]Sheet3!$A$2:$AD$3266,30,FALSE)</f>
        <v>66.825394364399997</v>
      </c>
      <c r="M140">
        <f>VLOOKUP(A140,[1]Sheet3!$A$2:$L$3266,11,FALSE)</f>
        <v>8250</v>
      </c>
      <c r="N140" t="str">
        <f>VLOOKUP(A140,[1]Sheet3!$A$2:$L$3266,12,FALSE)</f>
        <v/>
      </c>
      <c r="O140">
        <f>VLOOKUP(A140,[1]Sheet3!$A$2:$T$3266,17,FALSE)</f>
        <v>0.18208820000000001</v>
      </c>
      <c r="P140">
        <f>VLOOKUP(A140,[1]Sheet3!$A$2:$T$3266,18,FALSE)</f>
        <v>58.210700000000003</v>
      </c>
      <c r="Q140">
        <f>VLOOKUP(A140,[1]Sheet3!$A$2:$T$3266,19,FALSE)</f>
        <v>0.60096939999999999</v>
      </c>
      <c r="R140">
        <f>VLOOKUP(A140,[1]Sheet3!$A$2:$T$3266,20,FALSE)</f>
        <v>0.81928900000000004</v>
      </c>
      <c r="S140">
        <f>VLOOKUP(A140,[1]Sheet3!$A$2:$AB$3266,27,FALSE)</f>
        <v>55.901710000000001</v>
      </c>
      <c r="T140">
        <f>VLOOKUP(A140,[1]Sheet3!$A$2:$AB$3266,28,FALSE)</f>
        <v>35.020180000000003</v>
      </c>
      <c r="U140">
        <f>VLOOKUP(A140,[1]Sheet3!$A$2:$AF$3266,31,FALSE)</f>
        <v>64.210080000000005</v>
      </c>
      <c r="V140">
        <f>VLOOKUP(A140,[1]Sheet3!$A$2:$AF$3266,32,FALSE)</f>
        <v>12.30058</v>
      </c>
      <c r="W140" s="2" t="str">
        <f>VLOOKUP(H140,[2]Sheet1!$B$2:$D$3210,2,FALSE)</f>
        <v>Selat Makasar</v>
      </c>
      <c r="X140" s="2" t="str">
        <f>VLOOKUP(H140,[2]Sheet1!$B$2:$D$3210,3,FALSE)</f>
        <v>Kalimantan</v>
      </c>
      <c r="Y140" s="2">
        <f>Scores!N140</f>
        <v>83</v>
      </c>
      <c r="Z140" t="s">
        <v>6</v>
      </c>
      <c r="AA140" s="13" t="str">
        <f t="shared" si="8"/>
        <v>2C-Kalimantan</v>
      </c>
      <c r="AB140" s="13" t="s">
        <v>896</v>
      </c>
    </row>
    <row r="141" spans="1:28">
      <c r="A141" t="str">
        <f t="shared" si="7"/>
        <v>SAPI FURTHER DEVELOPMENT 2. Middle Value</v>
      </c>
      <c r="B141" t="str">
        <f t="shared" si="6"/>
        <v>SAPI FURTHER DEVELOPMENT 2. Middle ValueE6. Further Development</v>
      </c>
      <c r="C141" t="s">
        <v>5</v>
      </c>
      <c r="D141" s="2" t="s">
        <v>13</v>
      </c>
      <c r="E141" t="s">
        <v>10</v>
      </c>
      <c r="F141" s="12" t="s">
        <v>166</v>
      </c>
      <c r="G141" s="12" t="s">
        <v>562</v>
      </c>
      <c r="H141" t="s">
        <v>79</v>
      </c>
      <c r="I141" s="2" t="s">
        <v>824</v>
      </c>
      <c r="J141">
        <f>VLOOKUP(A141,[1]Sheet3!$A$2:$H$3266,8,FALSE)</f>
        <v>201</v>
      </c>
      <c r="K141">
        <f>VLOOKUP(A141,[1]Sheet3!$A$2:$AD$3266,29,FALSE)</f>
        <v>0.40047339999999998</v>
      </c>
      <c r="L141">
        <f>VLOOKUP(A141,[1]Sheet3!$A$2:$AD$3266,30,FALSE)</f>
        <v>80.495153399999992</v>
      </c>
      <c r="M141">
        <f>VLOOKUP(A141,[1]Sheet3!$A$2:$L$3266,11,FALSE)</f>
        <v>8250</v>
      </c>
      <c r="N141" t="str">
        <f>VLOOKUP(A141,[1]Sheet3!$A$2:$L$3266,12,FALSE)</f>
        <v/>
      </c>
      <c r="O141">
        <f>VLOOKUP(A141,[1]Sheet3!$A$2:$T$3266,17,FALSE)</f>
        <v>0.18208820000000001</v>
      </c>
      <c r="P141">
        <f>VLOOKUP(A141,[1]Sheet3!$A$2:$T$3266,18,FALSE)</f>
        <v>58.210700000000003</v>
      </c>
      <c r="Q141">
        <f>VLOOKUP(A141,[1]Sheet3!$A$2:$T$3266,19,FALSE)</f>
        <v>0.60096939999999999</v>
      </c>
      <c r="R141">
        <f>VLOOKUP(A141,[1]Sheet3!$A$2:$T$3266,20,FALSE)</f>
        <v>0.81928900000000004</v>
      </c>
      <c r="S141">
        <f>VLOOKUP(A141,[1]Sheet3!$A$2:$AB$3266,27,FALSE)</f>
        <v>55.901710000000001</v>
      </c>
      <c r="T141">
        <f>VLOOKUP(A141,[1]Sheet3!$A$2:$AB$3266,28,FALSE)</f>
        <v>35.020180000000003</v>
      </c>
      <c r="U141">
        <f>VLOOKUP(A141,[1]Sheet3!$A$2:$AF$3266,31,FALSE)</f>
        <v>64.210080000000005</v>
      </c>
      <c r="V141">
        <f>VLOOKUP(A141,[1]Sheet3!$A$2:$AF$3266,32,FALSE)</f>
        <v>12.30058</v>
      </c>
      <c r="W141" s="2" t="str">
        <f>VLOOKUP(H141,[2]Sheet1!$B$2:$D$3210,2,FALSE)</f>
        <v>Selat Makasar</v>
      </c>
      <c r="X141" s="2" t="str">
        <f>VLOOKUP(H141,[2]Sheet1!$B$2:$D$3210,3,FALSE)</f>
        <v>Kalimantan</v>
      </c>
      <c r="Y141" s="2">
        <f>Scores!N141</f>
        <v>83</v>
      </c>
      <c r="Z141" t="s">
        <v>6</v>
      </c>
      <c r="AA141" s="13" t="str">
        <f t="shared" si="8"/>
        <v>2C-Kalimantan</v>
      </c>
      <c r="AB141" s="13" t="s">
        <v>896</v>
      </c>
    </row>
    <row r="142" spans="1:28">
      <c r="A142" t="str">
        <f t="shared" si="7"/>
        <v>SAPI FURTHER DEVELOPMENT 3. High Value</v>
      </c>
      <c r="B142" t="str">
        <f t="shared" si="6"/>
        <v>SAPI FURTHER DEVELOPMENT 3. High ValueE6. Further Development</v>
      </c>
      <c r="C142" t="s">
        <v>5</v>
      </c>
      <c r="D142" s="2" t="s">
        <v>13</v>
      </c>
      <c r="E142" t="s">
        <v>11</v>
      </c>
      <c r="F142" s="12" t="s">
        <v>166</v>
      </c>
      <c r="G142" s="12" t="s">
        <v>562</v>
      </c>
      <c r="H142" t="s">
        <v>79</v>
      </c>
      <c r="I142" s="2" t="s">
        <v>824</v>
      </c>
      <c r="J142">
        <f>VLOOKUP(A142,[1]Sheet3!$A$2:$H$3266,8,FALSE)</f>
        <v>241.3</v>
      </c>
      <c r="K142">
        <f>VLOOKUP(A142,[1]Sheet3!$A$2:$AD$3266,29,FALSE)</f>
        <v>0.40047339999999998</v>
      </c>
      <c r="L142">
        <f>VLOOKUP(A142,[1]Sheet3!$A$2:$AD$3266,30,FALSE)</f>
        <v>96.634231420000006</v>
      </c>
      <c r="M142">
        <f>VLOOKUP(A142,[1]Sheet3!$A$2:$L$3266,11,FALSE)</f>
        <v>8250</v>
      </c>
      <c r="N142" t="str">
        <f>VLOOKUP(A142,[1]Sheet3!$A$2:$L$3266,12,FALSE)</f>
        <v/>
      </c>
      <c r="O142">
        <f>VLOOKUP(A142,[1]Sheet3!$A$2:$T$3266,17,FALSE)</f>
        <v>0.18208820000000001</v>
      </c>
      <c r="P142">
        <f>VLOOKUP(A142,[1]Sheet3!$A$2:$T$3266,18,FALSE)</f>
        <v>58.210700000000003</v>
      </c>
      <c r="Q142">
        <f>VLOOKUP(A142,[1]Sheet3!$A$2:$T$3266,19,FALSE)</f>
        <v>0.60096939999999999</v>
      </c>
      <c r="R142">
        <f>VLOOKUP(A142,[1]Sheet3!$A$2:$T$3266,20,FALSE)</f>
        <v>0.81928900000000004</v>
      </c>
      <c r="S142">
        <f>VLOOKUP(A142,[1]Sheet3!$A$2:$AB$3266,27,FALSE)</f>
        <v>55.901710000000001</v>
      </c>
      <c r="T142">
        <f>VLOOKUP(A142,[1]Sheet3!$A$2:$AB$3266,28,FALSE)</f>
        <v>35.020180000000003</v>
      </c>
      <c r="U142">
        <f>VLOOKUP(A142,[1]Sheet3!$A$2:$AF$3266,31,FALSE)</f>
        <v>64.210080000000005</v>
      </c>
      <c r="V142">
        <f>VLOOKUP(A142,[1]Sheet3!$A$2:$AF$3266,32,FALSE)</f>
        <v>12.30058</v>
      </c>
      <c r="W142" s="2" t="str">
        <f>VLOOKUP(H142,[2]Sheet1!$B$2:$D$3210,2,FALSE)</f>
        <v>Selat Makasar</v>
      </c>
      <c r="X142" s="2" t="str">
        <f>VLOOKUP(H142,[2]Sheet1!$B$2:$D$3210,3,FALSE)</f>
        <v>Kalimantan</v>
      </c>
      <c r="Y142" s="2">
        <f>Scores!N142</f>
        <v>83</v>
      </c>
      <c r="Z142" t="s">
        <v>6</v>
      </c>
      <c r="AA142" s="13" t="str">
        <f t="shared" si="8"/>
        <v>2C-Kalimantan</v>
      </c>
      <c r="AB142" s="13" t="s">
        <v>896</v>
      </c>
    </row>
    <row r="143" spans="1:28">
      <c r="A143" t="str">
        <f t="shared" si="7"/>
        <v>SE - BASE1. Low Value</v>
      </c>
      <c r="B143" t="str">
        <f t="shared" si="6"/>
        <v>SE - BASE1. Low ValueX3. Development Not Viable</v>
      </c>
      <c r="C143" t="s">
        <v>17</v>
      </c>
      <c r="D143" s="2" t="s">
        <v>13</v>
      </c>
      <c r="E143" t="s">
        <v>8</v>
      </c>
      <c r="F143" s="12" t="s">
        <v>167</v>
      </c>
      <c r="G143" s="12" t="s">
        <v>563</v>
      </c>
      <c r="H143" t="s">
        <v>80</v>
      </c>
      <c r="I143" s="2" t="s">
        <v>824</v>
      </c>
      <c r="J143">
        <f>VLOOKUP(A143,[1]Sheet3!$A$2:$H$3266,8,FALSE)</f>
        <v>3.5</v>
      </c>
      <c r="K143">
        <f>VLOOKUP(A143,[1]Sheet3!$A$2:$AD$3266,29,FALSE)</f>
        <v>0.72019469999999997</v>
      </c>
      <c r="L143">
        <f>VLOOKUP(A143,[1]Sheet3!$A$2:$AD$3266,30,FALSE)</f>
        <v>2.5206814499999997</v>
      </c>
      <c r="M143">
        <f>VLOOKUP(A143,[1]Sheet3!$A$2:$L$3266,11,FALSE)</f>
        <v>3300</v>
      </c>
      <c r="N143">
        <f>VLOOKUP(A143,[1]Sheet3!$A$2:$L$3266,12,FALSE)</f>
        <v>103.4</v>
      </c>
      <c r="O143">
        <f>VLOOKUP(A143,[1]Sheet3!$A$2:$T$3266,17,FALSE)</f>
        <v>0.27275490000000002</v>
      </c>
      <c r="P143">
        <f>VLOOKUP(A143,[1]Sheet3!$A$2:$T$3266,18,FALSE)</f>
        <v>879.66250000000002</v>
      </c>
      <c r="Q143">
        <f>VLOOKUP(A143,[1]Sheet3!$A$2:$T$3266,19,FALSE)</f>
        <v>0.44971860000000002</v>
      </c>
      <c r="R143">
        <f>VLOOKUP(A143,[1]Sheet3!$A$2:$T$3266,20,FALSE)</f>
        <v>0.90409059999999997</v>
      </c>
      <c r="S143">
        <f>VLOOKUP(A143,[1]Sheet3!$A$2:$AB$3266,27,FALSE)</f>
        <v>56.82687</v>
      </c>
      <c r="T143">
        <f>VLOOKUP(A143,[1]Sheet3!$A$2:$AB$3266,28,FALSE)</f>
        <v>43.208599999999997</v>
      </c>
      <c r="U143">
        <f>VLOOKUP(A143,[1]Sheet3!$A$2:$AF$3266,31,FALSE)</f>
        <v>60.163600000000002</v>
      </c>
      <c r="V143">
        <f>VLOOKUP(A143,[1]Sheet3!$A$2:$AF$3266,32,FALSE)</f>
        <v>11.59526</v>
      </c>
      <c r="W143" s="2" t="str">
        <f>VLOOKUP(H143,[2]Sheet1!$B$2:$D$3210,2,FALSE)</f>
        <v>Jawa Barat</v>
      </c>
      <c r="X143" s="2" t="str">
        <f>VLOOKUP(H143,[2]Sheet1!$B$2:$D$3210,3,FALSE)</f>
        <v>Jawa</v>
      </c>
      <c r="Y143" s="2">
        <f>Scores!N143</f>
        <v>51</v>
      </c>
      <c r="Z143" t="s">
        <v>6</v>
      </c>
      <c r="AA143" s="13" t="str">
        <f t="shared" si="8"/>
        <v>2C-Jawa</v>
      </c>
      <c r="AB143" s="13" t="s">
        <v>896</v>
      </c>
    </row>
    <row r="144" spans="1:28">
      <c r="A144" t="str">
        <f t="shared" si="7"/>
        <v>SE - BASE2. Middle Value</v>
      </c>
      <c r="B144" t="str">
        <f t="shared" si="6"/>
        <v>SE - BASE2. Middle ValueX3. Development Not Viable</v>
      </c>
      <c r="C144" t="s">
        <v>17</v>
      </c>
      <c r="D144" s="2" t="s">
        <v>13</v>
      </c>
      <c r="E144" t="s">
        <v>10</v>
      </c>
      <c r="F144" s="12" t="s">
        <v>167</v>
      </c>
      <c r="G144" s="12" t="s">
        <v>563</v>
      </c>
      <c r="H144" t="s">
        <v>80</v>
      </c>
      <c r="I144" s="2" t="s">
        <v>824</v>
      </c>
      <c r="J144">
        <f>VLOOKUP(A144,[1]Sheet3!$A$2:$H$3266,8,FALSE)</f>
        <v>3.5</v>
      </c>
      <c r="K144">
        <f>VLOOKUP(A144,[1]Sheet3!$A$2:$AD$3266,29,FALSE)</f>
        <v>0.72019469999999997</v>
      </c>
      <c r="L144">
        <f>VLOOKUP(A144,[1]Sheet3!$A$2:$AD$3266,30,FALSE)</f>
        <v>2.5206814499999997</v>
      </c>
      <c r="M144">
        <f>VLOOKUP(A144,[1]Sheet3!$A$2:$L$3266,11,FALSE)</f>
        <v>3300</v>
      </c>
      <c r="N144">
        <f>VLOOKUP(A144,[1]Sheet3!$A$2:$L$3266,12,FALSE)</f>
        <v>103.4</v>
      </c>
      <c r="O144">
        <f>VLOOKUP(A144,[1]Sheet3!$A$2:$T$3266,17,FALSE)</f>
        <v>0.27275490000000002</v>
      </c>
      <c r="P144">
        <f>VLOOKUP(A144,[1]Sheet3!$A$2:$T$3266,18,FALSE)</f>
        <v>879.66250000000002</v>
      </c>
      <c r="Q144">
        <f>VLOOKUP(A144,[1]Sheet3!$A$2:$T$3266,19,FALSE)</f>
        <v>0.44971860000000002</v>
      </c>
      <c r="R144">
        <f>VLOOKUP(A144,[1]Sheet3!$A$2:$T$3266,20,FALSE)</f>
        <v>0.90409059999999997</v>
      </c>
      <c r="S144">
        <f>VLOOKUP(A144,[1]Sheet3!$A$2:$AB$3266,27,FALSE)</f>
        <v>56.82687</v>
      </c>
      <c r="T144">
        <f>VLOOKUP(A144,[1]Sheet3!$A$2:$AB$3266,28,FALSE)</f>
        <v>43.208599999999997</v>
      </c>
      <c r="U144">
        <f>VLOOKUP(A144,[1]Sheet3!$A$2:$AF$3266,31,FALSE)</f>
        <v>60.163600000000002</v>
      </c>
      <c r="V144">
        <f>VLOOKUP(A144,[1]Sheet3!$A$2:$AF$3266,32,FALSE)</f>
        <v>11.59526</v>
      </c>
      <c r="W144" s="2" t="str">
        <f>VLOOKUP(H144,[2]Sheet1!$B$2:$D$3210,2,FALSE)</f>
        <v>Jawa Barat</v>
      </c>
      <c r="X144" s="2" t="str">
        <f>VLOOKUP(H144,[2]Sheet1!$B$2:$D$3210,3,FALSE)</f>
        <v>Jawa</v>
      </c>
      <c r="Y144" s="2">
        <f>Scores!N144</f>
        <v>51</v>
      </c>
      <c r="Z144" t="s">
        <v>6</v>
      </c>
      <c r="AA144" s="13" t="str">
        <f t="shared" si="8"/>
        <v>2C-Jawa</v>
      </c>
      <c r="AB144" s="13" t="s">
        <v>896</v>
      </c>
    </row>
    <row r="145" spans="1:28">
      <c r="A145" t="str">
        <f t="shared" si="7"/>
        <v>SE - BASE3. High Value</v>
      </c>
      <c r="B145" t="str">
        <f t="shared" si="6"/>
        <v>SE - BASE3. High ValueX3. Development Not Viable</v>
      </c>
      <c r="C145" t="s">
        <v>17</v>
      </c>
      <c r="D145" s="2" t="s">
        <v>13</v>
      </c>
      <c r="E145" t="s">
        <v>11</v>
      </c>
      <c r="F145" s="12" t="s">
        <v>167</v>
      </c>
      <c r="G145" s="12" t="s">
        <v>563</v>
      </c>
      <c r="H145" t="s">
        <v>80</v>
      </c>
      <c r="I145" s="2" t="s">
        <v>824</v>
      </c>
      <c r="J145">
        <f>VLOOKUP(A145,[1]Sheet3!$A$2:$H$3266,8,FALSE)</f>
        <v>3.5</v>
      </c>
      <c r="K145">
        <f>VLOOKUP(A145,[1]Sheet3!$A$2:$AD$3266,29,FALSE)</f>
        <v>0.72019469999999997</v>
      </c>
      <c r="L145">
        <f>VLOOKUP(A145,[1]Sheet3!$A$2:$AD$3266,30,FALSE)</f>
        <v>2.5206814499999997</v>
      </c>
      <c r="M145">
        <f>VLOOKUP(A145,[1]Sheet3!$A$2:$L$3266,11,FALSE)</f>
        <v>3300</v>
      </c>
      <c r="N145">
        <f>VLOOKUP(A145,[1]Sheet3!$A$2:$L$3266,12,FALSE)</f>
        <v>103.4</v>
      </c>
      <c r="O145">
        <f>VLOOKUP(A145,[1]Sheet3!$A$2:$T$3266,17,FALSE)</f>
        <v>0.27275490000000002</v>
      </c>
      <c r="P145">
        <f>VLOOKUP(A145,[1]Sheet3!$A$2:$T$3266,18,FALSE)</f>
        <v>879.66250000000002</v>
      </c>
      <c r="Q145">
        <f>VLOOKUP(A145,[1]Sheet3!$A$2:$T$3266,19,FALSE)</f>
        <v>0.44971860000000002</v>
      </c>
      <c r="R145">
        <f>VLOOKUP(A145,[1]Sheet3!$A$2:$T$3266,20,FALSE)</f>
        <v>0.90409059999999997</v>
      </c>
      <c r="S145">
        <f>VLOOKUP(A145,[1]Sheet3!$A$2:$AB$3266,27,FALSE)</f>
        <v>56.82687</v>
      </c>
      <c r="T145">
        <f>VLOOKUP(A145,[1]Sheet3!$A$2:$AB$3266,28,FALSE)</f>
        <v>43.208599999999997</v>
      </c>
      <c r="U145">
        <f>VLOOKUP(A145,[1]Sheet3!$A$2:$AF$3266,31,FALSE)</f>
        <v>60.163600000000002</v>
      </c>
      <c r="V145">
        <f>VLOOKUP(A145,[1]Sheet3!$A$2:$AF$3266,32,FALSE)</f>
        <v>11.59526</v>
      </c>
      <c r="W145" s="2" t="str">
        <f>VLOOKUP(H145,[2]Sheet1!$B$2:$D$3210,2,FALSE)</f>
        <v>Jawa Barat</v>
      </c>
      <c r="X145" s="2" t="str">
        <f>VLOOKUP(H145,[2]Sheet1!$B$2:$D$3210,3,FALSE)</f>
        <v>Jawa</v>
      </c>
      <c r="Y145" s="2">
        <f>Scores!N145</f>
        <v>51</v>
      </c>
      <c r="Z145" t="s">
        <v>6</v>
      </c>
      <c r="AA145" s="13" t="str">
        <f t="shared" si="8"/>
        <v>2C-Jawa</v>
      </c>
      <c r="AB145" s="13" t="s">
        <v>896</v>
      </c>
    </row>
    <row r="146" spans="1:28">
      <c r="A146" t="str">
        <f t="shared" si="7"/>
        <v>SECANGGANG - BASE1. Low Value</v>
      </c>
      <c r="B146" t="str">
        <f t="shared" si="6"/>
        <v>SECANGGANG - BASE1. Low ValueX1. Discovery under Evaluation</v>
      </c>
      <c r="C146" t="s">
        <v>12</v>
      </c>
      <c r="D146" s="2" t="s">
        <v>13</v>
      </c>
      <c r="E146" t="s">
        <v>8</v>
      </c>
      <c r="F146" s="12" t="s">
        <v>168</v>
      </c>
      <c r="G146" s="12" t="s">
        <v>564</v>
      </c>
      <c r="H146" t="s">
        <v>93</v>
      </c>
      <c r="I146" s="2" t="s">
        <v>825</v>
      </c>
      <c r="J146">
        <f>VLOOKUP(A146,[1]Sheet3!$A$2:$H$3266,8,FALSE)</f>
        <v>419.16</v>
      </c>
      <c r="K146">
        <f>VLOOKUP(A146,[1]Sheet3!$A$2:$AD$3266,29,FALSE)</f>
        <v>0.69049249999999995</v>
      </c>
      <c r="L146">
        <f>VLOOKUP(A146,[1]Sheet3!$A$2:$AD$3266,30,FALSE)</f>
        <v>289.42683629999999</v>
      </c>
      <c r="M146">
        <f>VLOOKUP(A146,[1]Sheet3!$A$2:$L$3266,11,FALSE)</f>
        <v>6174</v>
      </c>
      <c r="N146" t="str">
        <f>VLOOKUP(A146,[1]Sheet3!$A$2:$L$3266,12,FALSE)</f>
        <v/>
      </c>
      <c r="O146">
        <f>VLOOKUP(A146,[1]Sheet3!$A$2:$T$3266,17,FALSE)</f>
        <v>0.12162290000000001</v>
      </c>
      <c r="P146">
        <f>VLOOKUP(A146,[1]Sheet3!$A$2:$T$3266,18,FALSE)</f>
        <v>193.04409999999999</v>
      </c>
      <c r="Q146">
        <f>VLOOKUP(A146,[1]Sheet3!$A$2:$T$3266,19,FALSE)</f>
        <v>0.30004429999999999</v>
      </c>
      <c r="R146">
        <f>VLOOKUP(A146,[1]Sheet3!$A$2:$T$3266,20,FALSE)</f>
        <v>0.79773830000000001</v>
      </c>
      <c r="S146">
        <f>VLOOKUP(A146,[1]Sheet3!$A$2:$AB$3266,27,FALSE)</f>
        <v>113.33580000000001</v>
      </c>
      <c r="T146">
        <f>VLOOKUP(A146,[1]Sheet3!$A$2:$AB$3266,28,FALSE)</f>
        <v>39.749090000000002</v>
      </c>
      <c r="U146">
        <f>VLOOKUP(A146,[1]Sheet3!$A$2:$AF$3266,31,FALSE)</f>
        <v>17.166550000000001</v>
      </c>
      <c r="V146">
        <f>VLOOKUP(A146,[1]Sheet3!$A$2:$AF$3266,32,FALSE)</f>
        <v>50.975099999999998</v>
      </c>
      <c r="W146" s="2" t="str">
        <f>VLOOKUP(H146,[2]Sheet1!$B$2:$D$3210,2,FALSE)</f>
        <v>Selat Malaka</v>
      </c>
      <c r="X146" s="2" t="str">
        <f>VLOOKUP(H146,[2]Sheet1!$B$2:$D$3210,3,FALSE)</f>
        <v>Sumatera</v>
      </c>
      <c r="Y146" s="2">
        <f>Scores!N146</f>
        <v>102</v>
      </c>
      <c r="Z146" t="s">
        <v>6</v>
      </c>
      <c r="AA146" s="13" t="str">
        <f t="shared" si="8"/>
        <v>2C-Sumatera</v>
      </c>
      <c r="AB146" s="13" t="s">
        <v>896</v>
      </c>
    </row>
    <row r="147" spans="1:28">
      <c r="A147" t="str">
        <f t="shared" si="7"/>
        <v>SECANGGANG - BASE2. Middle Value</v>
      </c>
      <c r="B147" t="str">
        <f t="shared" si="6"/>
        <v>SECANGGANG - BASE2. Middle ValueX1. Discovery under Evaluation</v>
      </c>
      <c r="C147" t="s">
        <v>12</v>
      </c>
      <c r="D147" s="2" t="s">
        <v>13</v>
      </c>
      <c r="E147" t="s">
        <v>10</v>
      </c>
      <c r="F147" s="12" t="s">
        <v>168</v>
      </c>
      <c r="G147" s="12" t="s">
        <v>564</v>
      </c>
      <c r="H147" t="s">
        <v>93</v>
      </c>
      <c r="I147" s="2" t="s">
        <v>825</v>
      </c>
      <c r="J147">
        <f>VLOOKUP(A147,[1]Sheet3!$A$2:$H$3266,8,FALSE)</f>
        <v>1438.15</v>
      </c>
      <c r="K147">
        <f>VLOOKUP(A147,[1]Sheet3!$A$2:$AD$3266,29,FALSE)</f>
        <v>0.69049249999999995</v>
      </c>
      <c r="L147">
        <f>VLOOKUP(A147,[1]Sheet3!$A$2:$AD$3266,30,FALSE)</f>
        <v>993.03178887499996</v>
      </c>
      <c r="M147">
        <f>VLOOKUP(A147,[1]Sheet3!$A$2:$L$3266,11,FALSE)</f>
        <v>6174</v>
      </c>
      <c r="N147" t="str">
        <f>VLOOKUP(A147,[1]Sheet3!$A$2:$L$3266,12,FALSE)</f>
        <v/>
      </c>
      <c r="O147">
        <f>VLOOKUP(A147,[1]Sheet3!$A$2:$T$3266,17,FALSE)</f>
        <v>0.12162290000000001</v>
      </c>
      <c r="P147">
        <f>VLOOKUP(A147,[1]Sheet3!$A$2:$T$3266,18,FALSE)</f>
        <v>193.04409999999999</v>
      </c>
      <c r="Q147">
        <f>VLOOKUP(A147,[1]Sheet3!$A$2:$T$3266,19,FALSE)</f>
        <v>0.30004429999999999</v>
      </c>
      <c r="R147">
        <f>VLOOKUP(A147,[1]Sheet3!$A$2:$T$3266,20,FALSE)</f>
        <v>0.79773830000000001</v>
      </c>
      <c r="S147">
        <f>VLOOKUP(A147,[1]Sheet3!$A$2:$AB$3266,27,FALSE)</f>
        <v>113.33580000000001</v>
      </c>
      <c r="T147">
        <f>VLOOKUP(A147,[1]Sheet3!$A$2:$AB$3266,28,FALSE)</f>
        <v>39.749090000000002</v>
      </c>
      <c r="U147">
        <f>VLOOKUP(A147,[1]Sheet3!$A$2:$AF$3266,31,FALSE)</f>
        <v>17.166550000000001</v>
      </c>
      <c r="V147">
        <f>VLOOKUP(A147,[1]Sheet3!$A$2:$AF$3266,32,FALSE)</f>
        <v>50.975099999999998</v>
      </c>
      <c r="W147" s="2" t="str">
        <f>VLOOKUP(H147,[2]Sheet1!$B$2:$D$3210,2,FALSE)</f>
        <v>Selat Malaka</v>
      </c>
      <c r="X147" s="2" t="str">
        <f>VLOOKUP(H147,[2]Sheet1!$B$2:$D$3210,3,FALSE)</f>
        <v>Sumatera</v>
      </c>
      <c r="Y147" s="2">
        <f>Scores!N147</f>
        <v>102</v>
      </c>
      <c r="Z147" t="s">
        <v>6</v>
      </c>
      <c r="AA147" s="13" t="str">
        <f t="shared" si="8"/>
        <v>2C-Sumatera</v>
      </c>
      <c r="AB147" s="13" t="s">
        <v>896</v>
      </c>
    </row>
    <row r="148" spans="1:28">
      <c r="A148" t="str">
        <f t="shared" si="7"/>
        <v>SECANGGANG - BASE3. High Value</v>
      </c>
      <c r="B148" t="str">
        <f t="shared" si="6"/>
        <v>SECANGGANG - BASE3. High ValueX1. Discovery under Evaluation</v>
      </c>
      <c r="C148" t="s">
        <v>12</v>
      </c>
      <c r="D148" s="2" t="s">
        <v>13</v>
      </c>
      <c r="E148" t="s">
        <v>11</v>
      </c>
      <c r="F148" s="12" t="s">
        <v>168</v>
      </c>
      <c r="G148" s="12" t="s">
        <v>564</v>
      </c>
      <c r="H148" t="s">
        <v>93</v>
      </c>
      <c r="I148" s="2" t="s">
        <v>825</v>
      </c>
      <c r="J148">
        <f>VLOOKUP(A148,[1]Sheet3!$A$2:$H$3266,8,FALSE)</f>
        <v>2157.27</v>
      </c>
      <c r="K148">
        <f>VLOOKUP(A148,[1]Sheet3!$A$2:$AD$3266,29,FALSE)</f>
        <v>0.69049249999999995</v>
      </c>
      <c r="L148">
        <f>VLOOKUP(A148,[1]Sheet3!$A$2:$AD$3266,30,FALSE)</f>
        <v>1489.578755475</v>
      </c>
      <c r="M148">
        <f>VLOOKUP(A148,[1]Sheet3!$A$2:$L$3266,11,FALSE)</f>
        <v>6174</v>
      </c>
      <c r="N148" t="str">
        <f>VLOOKUP(A148,[1]Sheet3!$A$2:$L$3266,12,FALSE)</f>
        <v/>
      </c>
      <c r="O148">
        <f>VLOOKUP(A148,[1]Sheet3!$A$2:$T$3266,17,FALSE)</f>
        <v>0.12162290000000001</v>
      </c>
      <c r="P148">
        <f>VLOOKUP(A148,[1]Sheet3!$A$2:$T$3266,18,FALSE)</f>
        <v>193.04409999999999</v>
      </c>
      <c r="Q148">
        <f>VLOOKUP(A148,[1]Sheet3!$A$2:$T$3266,19,FALSE)</f>
        <v>0.30004429999999999</v>
      </c>
      <c r="R148">
        <f>VLOOKUP(A148,[1]Sheet3!$A$2:$T$3266,20,FALSE)</f>
        <v>0.79773830000000001</v>
      </c>
      <c r="S148">
        <f>VLOOKUP(A148,[1]Sheet3!$A$2:$AB$3266,27,FALSE)</f>
        <v>113.33580000000001</v>
      </c>
      <c r="T148">
        <f>VLOOKUP(A148,[1]Sheet3!$A$2:$AB$3266,28,FALSE)</f>
        <v>39.749090000000002</v>
      </c>
      <c r="U148">
        <f>VLOOKUP(A148,[1]Sheet3!$A$2:$AF$3266,31,FALSE)</f>
        <v>17.166550000000001</v>
      </c>
      <c r="V148">
        <f>VLOOKUP(A148,[1]Sheet3!$A$2:$AF$3266,32,FALSE)</f>
        <v>50.975099999999998</v>
      </c>
      <c r="W148" s="2" t="str">
        <f>VLOOKUP(H148,[2]Sheet1!$B$2:$D$3210,2,FALSE)</f>
        <v>Selat Malaka</v>
      </c>
      <c r="X148" s="2" t="str">
        <f>VLOOKUP(H148,[2]Sheet1!$B$2:$D$3210,3,FALSE)</f>
        <v>Sumatera</v>
      </c>
      <c r="Y148" s="2">
        <f>Scores!N148</f>
        <v>102</v>
      </c>
      <c r="Z148" t="s">
        <v>6</v>
      </c>
      <c r="AA148" s="13" t="str">
        <f t="shared" si="8"/>
        <v>2C-Sumatera</v>
      </c>
      <c r="AB148" s="13" t="s">
        <v>896</v>
      </c>
    </row>
    <row r="149" spans="1:28">
      <c r="A149" t="str">
        <f t="shared" si="7"/>
        <v>SESAYAP TABUL - BASE1. Low Value</v>
      </c>
      <c r="B149" t="str">
        <f t="shared" si="6"/>
        <v>SESAYAP TABUL - BASE1. Low ValueX1. Discovery under Evaluation</v>
      </c>
      <c r="C149" t="s">
        <v>12</v>
      </c>
      <c r="D149" s="2" t="s">
        <v>13</v>
      </c>
      <c r="E149" t="s">
        <v>8</v>
      </c>
      <c r="F149" s="12" t="s">
        <v>169</v>
      </c>
      <c r="G149" s="12" t="s">
        <v>565</v>
      </c>
      <c r="H149" t="s">
        <v>97</v>
      </c>
      <c r="I149" s="2" t="s">
        <v>825</v>
      </c>
      <c r="J149">
        <f>VLOOKUP(A149,[1]Sheet3!$A$2:$H$3266,8,FALSE)</f>
        <v>167.4</v>
      </c>
      <c r="K149">
        <f>VLOOKUP(A149,[1]Sheet3!$A$2:$AD$3266,29,FALSE)</f>
        <v>0.54021070000000004</v>
      </c>
      <c r="L149">
        <f>VLOOKUP(A149,[1]Sheet3!$A$2:$AD$3266,30,FALSE)</f>
        <v>90.43127118000001</v>
      </c>
      <c r="O149">
        <f>VLOOKUP(A149,[1]Sheet3!$A$2:$T$3266,17,FALSE)</f>
        <v>0.27690789999999998</v>
      </c>
      <c r="P149">
        <f>VLOOKUP(A149,[1]Sheet3!$A$2:$T$3266,18,FALSE)</f>
        <v>269.43369999999999</v>
      </c>
      <c r="Q149">
        <f>VLOOKUP(A149,[1]Sheet3!$A$2:$T$3266,19,FALSE)</f>
        <v>0.61330660000000004</v>
      </c>
      <c r="R149">
        <f>VLOOKUP(A149,[1]Sheet3!$A$2:$T$3266,20,FALSE)</f>
        <v>0.84178319999999995</v>
      </c>
      <c r="S149">
        <f>VLOOKUP(A149,[1]Sheet3!$A$2:$AB$3266,27,FALSE)</f>
        <v>13.935420000000001</v>
      </c>
      <c r="T149">
        <f>VLOOKUP(A149,[1]Sheet3!$A$2:$AB$3266,28,FALSE)</f>
        <v>18.025880000000001</v>
      </c>
      <c r="U149">
        <f>VLOOKUP(A149,[1]Sheet3!$A$2:$AF$3266,31,FALSE)</f>
        <v>66.468559999999997</v>
      </c>
      <c r="V149">
        <f>VLOOKUP(A149,[1]Sheet3!$A$2:$AF$3266,32,FALSE)</f>
        <v>4.8908909999999999</v>
      </c>
      <c r="W149" s="2" t="str">
        <f>VLOOKUP(H149,[2]Sheet1!$B$2:$D$3210,2,FALSE)</f>
        <v>Kalimantan Utara</v>
      </c>
      <c r="X149" s="2" t="str">
        <f>VLOOKUP(H149,[2]Sheet1!$B$2:$D$3210,3,FALSE)</f>
        <v>Kalimantan</v>
      </c>
      <c r="Y149" s="2">
        <f>Scores!N149</f>
        <v>51</v>
      </c>
      <c r="Z149" t="s">
        <v>6</v>
      </c>
      <c r="AA149" s="13" t="str">
        <f t="shared" si="8"/>
        <v>2C-Kalimantan</v>
      </c>
      <c r="AB149" s="13" t="s">
        <v>896</v>
      </c>
    </row>
    <row r="150" spans="1:28">
      <c r="A150" t="str">
        <f t="shared" si="7"/>
        <v>SESAYAP TABUL - BASE2. Middle Value</v>
      </c>
      <c r="B150" t="str">
        <f t="shared" si="6"/>
        <v>SESAYAP TABUL - BASE2. Middle ValueX1. Discovery under Evaluation</v>
      </c>
      <c r="C150" t="s">
        <v>12</v>
      </c>
      <c r="D150" s="2" t="s">
        <v>13</v>
      </c>
      <c r="E150" t="s">
        <v>10</v>
      </c>
      <c r="F150" s="12" t="s">
        <v>169</v>
      </c>
      <c r="G150" s="12" t="s">
        <v>565</v>
      </c>
      <c r="H150" t="s">
        <v>97</v>
      </c>
      <c r="I150" s="2" t="s">
        <v>825</v>
      </c>
      <c r="J150">
        <f>VLOOKUP(A150,[1]Sheet3!$A$2:$H$3266,8,FALSE)</f>
        <v>265.39999999999998</v>
      </c>
      <c r="K150">
        <f>VLOOKUP(A150,[1]Sheet3!$A$2:$AD$3266,29,FALSE)</f>
        <v>0.54021070000000004</v>
      </c>
      <c r="L150">
        <f>VLOOKUP(A150,[1]Sheet3!$A$2:$AD$3266,30,FALSE)</f>
        <v>143.37191978000001</v>
      </c>
      <c r="O150">
        <f>VLOOKUP(A150,[1]Sheet3!$A$2:$T$3266,17,FALSE)</f>
        <v>0.27690789999999998</v>
      </c>
      <c r="P150">
        <f>VLOOKUP(A150,[1]Sheet3!$A$2:$T$3266,18,FALSE)</f>
        <v>269.43369999999999</v>
      </c>
      <c r="Q150">
        <f>VLOOKUP(A150,[1]Sheet3!$A$2:$T$3266,19,FALSE)</f>
        <v>0.61330660000000004</v>
      </c>
      <c r="R150">
        <f>VLOOKUP(A150,[1]Sheet3!$A$2:$T$3266,20,FALSE)</f>
        <v>0.84178319999999995</v>
      </c>
      <c r="S150">
        <f>VLOOKUP(A150,[1]Sheet3!$A$2:$AB$3266,27,FALSE)</f>
        <v>13.935420000000001</v>
      </c>
      <c r="T150">
        <f>VLOOKUP(A150,[1]Sheet3!$A$2:$AB$3266,28,FALSE)</f>
        <v>18.025880000000001</v>
      </c>
      <c r="U150">
        <f>VLOOKUP(A150,[1]Sheet3!$A$2:$AF$3266,31,FALSE)</f>
        <v>66.468559999999997</v>
      </c>
      <c r="V150">
        <f>VLOOKUP(A150,[1]Sheet3!$A$2:$AF$3266,32,FALSE)</f>
        <v>4.8908909999999999</v>
      </c>
      <c r="W150" s="2" t="str">
        <f>VLOOKUP(H150,[2]Sheet1!$B$2:$D$3210,2,FALSE)</f>
        <v>Kalimantan Utara</v>
      </c>
      <c r="X150" s="2" t="str">
        <f>VLOOKUP(H150,[2]Sheet1!$B$2:$D$3210,3,FALSE)</f>
        <v>Kalimantan</v>
      </c>
      <c r="Y150" s="2">
        <f>Scores!N150</f>
        <v>51</v>
      </c>
      <c r="Z150" t="s">
        <v>6</v>
      </c>
      <c r="AA150" s="13" t="str">
        <f t="shared" si="8"/>
        <v>2C-Kalimantan</v>
      </c>
      <c r="AB150" s="13" t="s">
        <v>896</v>
      </c>
    </row>
    <row r="151" spans="1:28">
      <c r="A151" t="str">
        <f t="shared" si="7"/>
        <v>SESAYAP TABUL - BASE3. High Value</v>
      </c>
      <c r="B151" t="str">
        <f t="shared" si="6"/>
        <v>SESAYAP TABUL - BASE3. High ValueX1. Discovery under Evaluation</v>
      </c>
      <c r="C151" t="s">
        <v>12</v>
      </c>
      <c r="D151" s="2" t="s">
        <v>13</v>
      </c>
      <c r="E151" t="s">
        <v>11</v>
      </c>
      <c r="F151" s="12" t="s">
        <v>169</v>
      </c>
      <c r="G151" s="12" t="s">
        <v>565</v>
      </c>
      <c r="H151" t="s">
        <v>97</v>
      </c>
      <c r="I151" s="2" t="s">
        <v>825</v>
      </c>
      <c r="J151">
        <f>VLOOKUP(A151,[1]Sheet3!$A$2:$H$3266,8,FALSE)</f>
        <v>423.8</v>
      </c>
      <c r="K151">
        <f>VLOOKUP(A151,[1]Sheet3!$A$2:$AD$3266,29,FALSE)</f>
        <v>0.54021070000000004</v>
      </c>
      <c r="L151">
        <f>VLOOKUP(A151,[1]Sheet3!$A$2:$AD$3266,30,FALSE)</f>
        <v>228.94129466000001</v>
      </c>
      <c r="O151">
        <f>VLOOKUP(A151,[1]Sheet3!$A$2:$T$3266,17,FALSE)</f>
        <v>0.27690789999999998</v>
      </c>
      <c r="P151">
        <f>VLOOKUP(A151,[1]Sheet3!$A$2:$T$3266,18,FALSE)</f>
        <v>269.43369999999999</v>
      </c>
      <c r="Q151">
        <f>VLOOKUP(A151,[1]Sheet3!$A$2:$T$3266,19,FALSE)</f>
        <v>0.61330660000000004</v>
      </c>
      <c r="R151">
        <f>VLOOKUP(A151,[1]Sheet3!$A$2:$T$3266,20,FALSE)</f>
        <v>0.84178319999999995</v>
      </c>
      <c r="S151">
        <f>VLOOKUP(A151,[1]Sheet3!$A$2:$AB$3266,27,FALSE)</f>
        <v>13.935420000000001</v>
      </c>
      <c r="T151">
        <f>VLOOKUP(A151,[1]Sheet3!$A$2:$AB$3266,28,FALSE)</f>
        <v>18.025880000000001</v>
      </c>
      <c r="U151">
        <f>VLOOKUP(A151,[1]Sheet3!$A$2:$AF$3266,31,FALSE)</f>
        <v>66.468559999999997</v>
      </c>
      <c r="V151">
        <f>VLOOKUP(A151,[1]Sheet3!$A$2:$AF$3266,32,FALSE)</f>
        <v>4.8908909999999999</v>
      </c>
      <c r="W151" s="2" t="str">
        <f>VLOOKUP(H151,[2]Sheet1!$B$2:$D$3210,2,FALSE)</f>
        <v>Kalimantan Utara</v>
      </c>
      <c r="X151" s="2" t="str">
        <f>VLOOKUP(H151,[2]Sheet1!$B$2:$D$3210,3,FALSE)</f>
        <v>Kalimantan</v>
      </c>
      <c r="Y151" s="2">
        <f>Scores!N151</f>
        <v>51</v>
      </c>
      <c r="Z151" t="s">
        <v>6</v>
      </c>
      <c r="AA151" s="13" t="str">
        <f t="shared" si="8"/>
        <v>2C-Kalimantan</v>
      </c>
      <c r="AB151" s="13" t="s">
        <v>896</v>
      </c>
    </row>
    <row r="152" spans="1:28">
      <c r="A152" t="str">
        <f t="shared" si="7"/>
        <v>SETURIAN FURTHER DEVELOPMENT 1. Low Value</v>
      </c>
      <c r="B152" t="str">
        <f t="shared" si="6"/>
        <v>SETURIAN FURTHER DEVELOPMENT 1. Low ValueE6. Further Development</v>
      </c>
      <c r="C152" t="s">
        <v>5</v>
      </c>
      <c r="D152" s="2" t="s">
        <v>13</v>
      </c>
      <c r="E152" t="s">
        <v>8</v>
      </c>
      <c r="F152" s="12" t="s">
        <v>170</v>
      </c>
      <c r="G152" s="12" t="s">
        <v>566</v>
      </c>
      <c r="H152" t="s">
        <v>79</v>
      </c>
      <c r="I152" s="2" t="s">
        <v>824</v>
      </c>
      <c r="J152">
        <f>VLOOKUP(A152,[1]Sheet3!$A$2:$H$3266,8,FALSE)</f>
        <v>91.438999999999993</v>
      </c>
      <c r="K152">
        <f>VLOOKUP(A152,[1]Sheet3!$A$2:$AD$3266,29,FALSE)</f>
        <v>0.66238839999999999</v>
      </c>
      <c r="L152">
        <f>VLOOKUP(A152,[1]Sheet3!$A$2:$AD$3266,30,FALSE)</f>
        <v>60.568132907599995</v>
      </c>
      <c r="M152">
        <f>VLOOKUP(A152,[1]Sheet3!$A$2:$L$3266,11,FALSE)</f>
        <v>7100</v>
      </c>
      <c r="N152" t="str">
        <f>VLOOKUP(A152,[1]Sheet3!$A$2:$L$3266,12,FALSE)</f>
        <v/>
      </c>
      <c r="O152">
        <f>VLOOKUP(A152,[1]Sheet3!$A$2:$T$3266,17,FALSE)</f>
        <v>0.22347259999999999</v>
      </c>
      <c r="P152">
        <f>VLOOKUP(A152,[1]Sheet3!$A$2:$T$3266,18,FALSE)</f>
        <v>93.648859999999999</v>
      </c>
      <c r="Q152">
        <f>VLOOKUP(A152,[1]Sheet3!$A$2:$T$3266,19,FALSE)</f>
        <v>0.5616331</v>
      </c>
      <c r="R152">
        <f>VLOOKUP(A152,[1]Sheet3!$A$2:$T$3266,20,FALSE)</f>
        <v>0.64334820000000004</v>
      </c>
      <c r="S152">
        <f>VLOOKUP(A152,[1]Sheet3!$A$2:$AB$3266,27,FALSE)</f>
        <v>129.84559999999999</v>
      </c>
      <c r="T152">
        <f>VLOOKUP(A152,[1]Sheet3!$A$2:$AB$3266,28,FALSE)</f>
        <v>11.76008</v>
      </c>
      <c r="U152">
        <f>VLOOKUP(A152,[1]Sheet3!$A$2:$AF$3266,31,FALSE)</f>
        <v>32.922069999999998</v>
      </c>
      <c r="V152">
        <f>VLOOKUP(A152,[1]Sheet3!$A$2:$AF$3266,32,FALSE)</f>
        <v>149.9563</v>
      </c>
      <c r="W152" s="2" t="str">
        <f>VLOOKUP(H152,[2]Sheet1!$B$2:$D$3210,2,FALSE)</f>
        <v>Selat Makasar</v>
      </c>
      <c r="X152" s="2" t="str">
        <f>VLOOKUP(H152,[2]Sheet1!$B$2:$D$3210,3,FALSE)</f>
        <v>Kalimantan</v>
      </c>
      <c r="Y152" s="2">
        <f>Scores!N152</f>
        <v>105</v>
      </c>
      <c r="Z152" t="s">
        <v>6</v>
      </c>
      <c r="AA152" s="13" t="str">
        <f t="shared" si="8"/>
        <v>2C-Kalimantan</v>
      </c>
      <c r="AB152" s="13" t="s">
        <v>896</v>
      </c>
    </row>
    <row r="153" spans="1:28">
      <c r="A153" t="str">
        <f t="shared" si="7"/>
        <v>SETURIAN FURTHER DEVELOPMENT 2. Middle Value</v>
      </c>
      <c r="B153" t="str">
        <f t="shared" si="6"/>
        <v>SETURIAN FURTHER DEVELOPMENT 2. Middle ValueE6. Further Development</v>
      </c>
      <c r="C153" t="s">
        <v>5</v>
      </c>
      <c r="D153" s="2" t="s">
        <v>13</v>
      </c>
      <c r="E153" t="s">
        <v>10</v>
      </c>
      <c r="F153" s="12" t="s">
        <v>170</v>
      </c>
      <c r="G153" s="12" t="s">
        <v>566</v>
      </c>
      <c r="H153" t="s">
        <v>79</v>
      </c>
      <c r="I153" s="2" t="s">
        <v>824</v>
      </c>
      <c r="J153">
        <f>VLOOKUP(A153,[1]Sheet3!$A$2:$H$3266,8,FALSE)</f>
        <v>141.018</v>
      </c>
      <c r="K153">
        <f>VLOOKUP(A153,[1]Sheet3!$A$2:$AD$3266,29,FALSE)</f>
        <v>0.66238839999999999</v>
      </c>
      <c r="L153">
        <f>VLOOKUP(A153,[1]Sheet3!$A$2:$AD$3266,30,FALSE)</f>
        <v>93.408687391200004</v>
      </c>
      <c r="M153">
        <f>VLOOKUP(A153,[1]Sheet3!$A$2:$L$3266,11,FALSE)</f>
        <v>7100</v>
      </c>
      <c r="N153" t="str">
        <f>VLOOKUP(A153,[1]Sheet3!$A$2:$L$3266,12,FALSE)</f>
        <v/>
      </c>
      <c r="O153">
        <f>VLOOKUP(A153,[1]Sheet3!$A$2:$T$3266,17,FALSE)</f>
        <v>0.22347259999999999</v>
      </c>
      <c r="P153">
        <f>VLOOKUP(A153,[1]Sheet3!$A$2:$T$3266,18,FALSE)</f>
        <v>93.648859999999999</v>
      </c>
      <c r="Q153">
        <f>VLOOKUP(A153,[1]Sheet3!$A$2:$T$3266,19,FALSE)</f>
        <v>0.5616331</v>
      </c>
      <c r="R153">
        <f>VLOOKUP(A153,[1]Sheet3!$A$2:$T$3266,20,FALSE)</f>
        <v>0.64334820000000004</v>
      </c>
      <c r="S153">
        <f>VLOOKUP(A153,[1]Sheet3!$A$2:$AB$3266,27,FALSE)</f>
        <v>129.84559999999999</v>
      </c>
      <c r="T153">
        <f>VLOOKUP(A153,[1]Sheet3!$A$2:$AB$3266,28,FALSE)</f>
        <v>11.76008</v>
      </c>
      <c r="U153">
        <f>VLOOKUP(A153,[1]Sheet3!$A$2:$AF$3266,31,FALSE)</f>
        <v>32.922069999999998</v>
      </c>
      <c r="V153">
        <f>VLOOKUP(A153,[1]Sheet3!$A$2:$AF$3266,32,FALSE)</f>
        <v>149.9563</v>
      </c>
      <c r="W153" s="2" t="str">
        <f>VLOOKUP(H153,[2]Sheet1!$B$2:$D$3210,2,FALSE)</f>
        <v>Selat Makasar</v>
      </c>
      <c r="X153" s="2" t="str">
        <f>VLOOKUP(H153,[2]Sheet1!$B$2:$D$3210,3,FALSE)</f>
        <v>Kalimantan</v>
      </c>
      <c r="Y153" s="2">
        <f>Scores!N153</f>
        <v>105</v>
      </c>
      <c r="Z153" t="s">
        <v>6</v>
      </c>
      <c r="AA153" s="13" t="str">
        <f t="shared" si="8"/>
        <v>2C-Kalimantan</v>
      </c>
      <c r="AB153" s="13" t="s">
        <v>896</v>
      </c>
    </row>
    <row r="154" spans="1:28">
      <c r="A154" t="str">
        <f t="shared" si="7"/>
        <v>SETURIAN FURTHER DEVELOPMENT 3. High Value</v>
      </c>
      <c r="B154" t="str">
        <f t="shared" si="6"/>
        <v>SETURIAN FURTHER DEVELOPMENT 3. High ValueE6. Further Development</v>
      </c>
      <c r="C154" t="s">
        <v>5</v>
      </c>
      <c r="D154" s="2" t="s">
        <v>13</v>
      </c>
      <c r="E154" t="s">
        <v>11</v>
      </c>
      <c r="F154" s="12" t="s">
        <v>170</v>
      </c>
      <c r="G154" s="12" t="s">
        <v>566</v>
      </c>
      <c r="H154" t="s">
        <v>79</v>
      </c>
      <c r="I154" s="2" t="s">
        <v>824</v>
      </c>
      <c r="J154">
        <f>VLOOKUP(A154,[1]Sheet3!$A$2:$H$3266,8,FALSE)</f>
        <v>234.28700000000001</v>
      </c>
      <c r="K154">
        <f>VLOOKUP(A154,[1]Sheet3!$A$2:$AD$3266,29,FALSE)</f>
        <v>0.66238839999999999</v>
      </c>
      <c r="L154">
        <f>VLOOKUP(A154,[1]Sheet3!$A$2:$AD$3266,30,FALSE)</f>
        <v>155.1889910708</v>
      </c>
      <c r="M154">
        <f>VLOOKUP(A154,[1]Sheet3!$A$2:$L$3266,11,FALSE)</f>
        <v>7100</v>
      </c>
      <c r="N154" t="str">
        <f>VLOOKUP(A154,[1]Sheet3!$A$2:$L$3266,12,FALSE)</f>
        <v/>
      </c>
      <c r="O154">
        <f>VLOOKUP(A154,[1]Sheet3!$A$2:$T$3266,17,FALSE)</f>
        <v>0.22347259999999999</v>
      </c>
      <c r="P154">
        <f>VLOOKUP(A154,[1]Sheet3!$A$2:$T$3266,18,FALSE)</f>
        <v>93.648859999999999</v>
      </c>
      <c r="Q154">
        <f>VLOOKUP(A154,[1]Sheet3!$A$2:$T$3266,19,FALSE)</f>
        <v>0.5616331</v>
      </c>
      <c r="R154">
        <f>VLOOKUP(A154,[1]Sheet3!$A$2:$T$3266,20,FALSE)</f>
        <v>0.64334820000000004</v>
      </c>
      <c r="S154">
        <f>VLOOKUP(A154,[1]Sheet3!$A$2:$AB$3266,27,FALSE)</f>
        <v>129.84559999999999</v>
      </c>
      <c r="T154">
        <f>VLOOKUP(A154,[1]Sheet3!$A$2:$AB$3266,28,FALSE)</f>
        <v>11.76008</v>
      </c>
      <c r="U154">
        <f>VLOOKUP(A154,[1]Sheet3!$A$2:$AF$3266,31,FALSE)</f>
        <v>32.922069999999998</v>
      </c>
      <c r="V154">
        <f>VLOOKUP(A154,[1]Sheet3!$A$2:$AF$3266,32,FALSE)</f>
        <v>149.9563</v>
      </c>
      <c r="W154" s="2" t="str">
        <f>VLOOKUP(H154,[2]Sheet1!$B$2:$D$3210,2,FALSE)</f>
        <v>Selat Makasar</v>
      </c>
      <c r="X154" s="2" t="str">
        <f>VLOOKUP(H154,[2]Sheet1!$B$2:$D$3210,3,FALSE)</f>
        <v>Kalimantan</v>
      </c>
      <c r="Y154" s="2">
        <f>Scores!N154</f>
        <v>105</v>
      </c>
      <c r="Z154" t="s">
        <v>6</v>
      </c>
      <c r="AA154" s="13" t="str">
        <f t="shared" si="8"/>
        <v>2C-Kalimantan</v>
      </c>
      <c r="AB154" s="13" t="s">
        <v>896</v>
      </c>
    </row>
    <row r="155" spans="1:28">
      <c r="A155" t="str">
        <f t="shared" si="7"/>
        <v>SOKANG - BASE1. Low Value</v>
      </c>
      <c r="B155" t="str">
        <f t="shared" si="6"/>
        <v>SOKANG - BASE1. Low ValueX1. Discovery under Evaluation</v>
      </c>
      <c r="C155" t="s">
        <v>12</v>
      </c>
      <c r="D155" s="2" t="s">
        <v>13</v>
      </c>
      <c r="E155" t="s">
        <v>8</v>
      </c>
      <c r="F155" s="12" t="s">
        <v>171</v>
      </c>
      <c r="G155" s="12" t="s">
        <v>567</v>
      </c>
      <c r="H155" t="s">
        <v>85</v>
      </c>
      <c r="I155" s="2" t="s">
        <v>824</v>
      </c>
      <c r="J155">
        <f>VLOOKUP(A155,[1]Sheet3!$A$2:$H$3266,8,FALSE)</f>
        <v>104</v>
      </c>
      <c r="K155">
        <f>VLOOKUP(A155,[1]Sheet3!$A$2:$AD$3266,29,FALSE)</f>
        <v>0.79963740000000005</v>
      </c>
      <c r="L155">
        <f>VLOOKUP(A155,[1]Sheet3!$A$2:$AD$3266,30,FALSE)</f>
        <v>83.162289600000008</v>
      </c>
      <c r="M155">
        <f>VLOOKUP(A155,[1]Sheet3!$A$2:$L$3266,11,FALSE)</f>
        <v>5948</v>
      </c>
      <c r="N155" t="str">
        <f>VLOOKUP(A155,[1]Sheet3!$A$2:$L$3266,12,FALSE)</f>
        <v/>
      </c>
      <c r="O155">
        <f>VLOOKUP(A155,[1]Sheet3!$A$2:$T$3266,17,FALSE)</f>
        <v>0.23680290000000001</v>
      </c>
      <c r="P155">
        <f>VLOOKUP(A155,[1]Sheet3!$A$2:$T$3266,18,FALSE)</f>
        <v>502.73829999999998</v>
      </c>
      <c r="Q155">
        <f>VLOOKUP(A155,[1]Sheet3!$A$2:$T$3266,19,FALSE)</f>
        <v>0.73278080000000001</v>
      </c>
      <c r="R155">
        <f>VLOOKUP(A155,[1]Sheet3!$A$2:$T$3266,20,FALSE)</f>
        <v>0.62480930000000001</v>
      </c>
      <c r="S155">
        <f>VLOOKUP(A155,[1]Sheet3!$A$2:$AB$3266,27,FALSE)</f>
        <v>33.844850000000001</v>
      </c>
      <c r="T155">
        <f>VLOOKUP(A155,[1]Sheet3!$A$2:$AB$3266,28,FALSE)</f>
        <v>35.790469999999999</v>
      </c>
      <c r="U155">
        <f>VLOOKUP(A155,[1]Sheet3!$A$2:$AF$3266,31,FALSE)</f>
        <v>82.319559999999996</v>
      </c>
      <c r="V155">
        <f>VLOOKUP(A155,[1]Sheet3!$A$2:$AF$3266,32,FALSE)</f>
        <v>235.40440000000001</v>
      </c>
      <c r="W155" s="2" t="str">
        <f>VLOOKUP(H155,[2]Sheet1!$B$2:$D$3210,2,FALSE)</f>
        <v>Laut Natuna Utara</v>
      </c>
      <c r="X155" s="2" t="str">
        <f>VLOOKUP(H155,[2]Sheet1!$B$2:$D$3210,3,FALSE)</f>
        <v>Sumatera</v>
      </c>
      <c r="Y155" s="2">
        <f>Scores!N155</f>
        <v>66</v>
      </c>
      <c r="Z155" t="s">
        <v>6</v>
      </c>
      <c r="AA155" s="13" t="str">
        <f t="shared" si="8"/>
        <v>2C-Sumatera</v>
      </c>
      <c r="AB155" s="13" t="s">
        <v>896</v>
      </c>
    </row>
    <row r="156" spans="1:28">
      <c r="A156" t="str">
        <f t="shared" si="7"/>
        <v>SOKANG - BASE2. Middle Value</v>
      </c>
      <c r="B156" t="str">
        <f t="shared" si="6"/>
        <v>SOKANG - BASE2. Middle ValueX1. Discovery under Evaluation</v>
      </c>
      <c r="C156" t="s">
        <v>12</v>
      </c>
      <c r="D156" s="2" t="s">
        <v>13</v>
      </c>
      <c r="E156" t="s">
        <v>10</v>
      </c>
      <c r="F156" s="12" t="s">
        <v>171</v>
      </c>
      <c r="G156" s="12" t="s">
        <v>567</v>
      </c>
      <c r="H156" t="s">
        <v>85</v>
      </c>
      <c r="I156" s="2" t="s">
        <v>824</v>
      </c>
      <c r="J156">
        <f>VLOOKUP(A156,[1]Sheet3!$A$2:$H$3266,8,FALSE)</f>
        <v>157</v>
      </c>
      <c r="K156">
        <f>VLOOKUP(A156,[1]Sheet3!$A$2:$AD$3266,29,FALSE)</f>
        <v>0.79963740000000005</v>
      </c>
      <c r="L156">
        <f>VLOOKUP(A156,[1]Sheet3!$A$2:$AD$3266,30,FALSE)</f>
        <v>125.54307180000001</v>
      </c>
      <c r="M156">
        <f>VLOOKUP(A156,[1]Sheet3!$A$2:$L$3266,11,FALSE)</f>
        <v>5948</v>
      </c>
      <c r="N156" t="str">
        <f>VLOOKUP(A156,[1]Sheet3!$A$2:$L$3266,12,FALSE)</f>
        <v/>
      </c>
      <c r="O156">
        <f>VLOOKUP(A156,[1]Sheet3!$A$2:$T$3266,17,FALSE)</f>
        <v>0.23680290000000001</v>
      </c>
      <c r="P156">
        <f>VLOOKUP(A156,[1]Sheet3!$A$2:$T$3266,18,FALSE)</f>
        <v>502.73829999999998</v>
      </c>
      <c r="Q156">
        <f>VLOOKUP(A156,[1]Sheet3!$A$2:$T$3266,19,FALSE)</f>
        <v>0.73278080000000001</v>
      </c>
      <c r="R156">
        <f>VLOOKUP(A156,[1]Sheet3!$A$2:$T$3266,20,FALSE)</f>
        <v>0.62480930000000001</v>
      </c>
      <c r="S156">
        <f>VLOOKUP(A156,[1]Sheet3!$A$2:$AB$3266,27,FALSE)</f>
        <v>33.844850000000001</v>
      </c>
      <c r="T156">
        <f>VLOOKUP(A156,[1]Sheet3!$A$2:$AB$3266,28,FALSE)</f>
        <v>35.790469999999999</v>
      </c>
      <c r="U156">
        <f>VLOOKUP(A156,[1]Sheet3!$A$2:$AF$3266,31,FALSE)</f>
        <v>82.319559999999996</v>
      </c>
      <c r="V156">
        <f>VLOOKUP(A156,[1]Sheet3!$A$2:$AF$3266,32,FALSE)</f>
        <v>235.40440000000001</v>
      </c>
      <c r="W156" s="2" t="str">
        <f>VLOOKUP(H156,[2]Sheet1!$B$2:$D$3210,2,FALSE)</f>
        <v>Laut Natuna Utara</v>
      </c>
      <c r="X156" s="2" t="str">
        <f>VLOOKUP(H156,[2]Sheet1!$B$2:$D$3210,3,FALSE)</f>
        <v>Sumatera</v>
      </c>
      <c r="Y156" s="2">
        <f>Scores!N156</f>
        <v>66</v>
      </c>
      <c r="Z156" t="s">
        <v>6</v>
      </c>
      <c r="AA156" s="13" t="str">
        <f t="shared" si="8"/>
        <v>2C-Sumatera</v>
      </c>
      <c r="AB156" s="13" t="s">
        <v>896</v>
      </c>
    </row>
    <row r="157" spans="1:28">
      <c r="A157" t="str">
        <f t="shared" si="7"/>
        <v>SOKANG - BASE3. High Value</v>
      </c>
      <c r="B157" t="str">
        <f t="shared" si="6"/>
        <v>SOKANG - BASE3. High ValueX1. Discovery under Evaluation</v>
      </c>
      <c r="C157" t="s">
        <v>12</v>
      </c>
      <c r="D157" s="2" t="s">
        <v>13</v>
      </c>
      <c r="E157" t="s">
        <v>11</v>
      </c>
      <c r="F157" s="12" t="s">
        <v>171</v>
      </c>
      <c r="G157" s="12" t="s">
        <v>567</v>
      </c>
      <c r="H157" t="s">
        <v>85</v>
      </c>
      <c r="I157" s="2" t="s">
        <v>824</v>
      </c>
      <c r="J157">
        <f>VLOOKUP(A157,[1]Sheet3!$A$2:$H$3266,8,FALSE)</f>
        <v>226</v>
      </c>
      <c r="K157">
        <f>VLOOKUP(A157,[1]Sheet3!$A$2:$AD$3266,29,FALSE)</f>
        <v>0.79963740000000005</v>
      </c>
      <c r="L157">
        <f>VLOOKUP(A157,[1]Sheet3!$A$2:$AD$3266,30,FALSE)</f>
        <v>180.7180524</v>
      </c>
      <c r="M157">
        <f>VLOOKUP(A157,[1]Sheet3!$A$2:$L$3266,11,FALSE)</f>
        <v>5948</v>
      </c>
      <c r="N157" t="str">
        <f>VLOOKUP(A157,[1]Sheet3!$A$2:$L$3266,12,FALSE)</f>
        <v/>
      </c>
      <c r="O157">
        <f>VLOOKUP(A157,[1]Sheet3!$A$2:$T$3266,17,FALSE)</f>
        <v>0.23680290000000001</v>
      </c>
      <c r="P157">
        <f>VLOOKUP(A157,[1]Sheet3!$A$2:$T$3266,18,FALSE)</f>
        <v>502.73829999999998</v>
      </c>
      <c r="Q157">
        <f>VLOOKUP(A157,[1]Sheet3!$A$2:$T$3266,19,FALSE)</f>
        <v>0.73278080000000001</v>
      </c>
      <c r="R157">
        <f>VLOOKUP(A157,[1]Sheet3!$A$2:$T$3266,20,FALSE)</f>
        <v>0.62480930000000001</v>
      </c>
      <c r="S157">
        <f>VLOOKUP(A157,[1]Sheet3!$A$2:$AB$3266,27,FALSE)</f>
        <v>33.844850000000001</v>
      </c>
      <c r="T157">
        <f>VLOOKUP(A157,[1]Sheet3!$A$2:$AB$3266,28,FALSE)</f>
        <v>35.790469999999999</v>
      </c>
      <c r="U157">
        <f>VLOOKUP(A157,[1]Sheet3!$A$2:$AF$3266,31,FALSE)</f>
        <v>82.319559999999996</v>
      </c>
      <c r="V157">
        <f>VLOOKUP(A157,[1]Sheet3!$A$2:$AF$3266,32,FALSE)</f>
        <v>235.40440000000001</v>
      </c>
      <c r="W157" s="2" t="str">
        <f>VLOOKUP(H157,[2]Sheet1!$B$2:$D$3210,2,FALSE)</f>
        <v>Laut Natuna Utara</v>
      </c>
      <c r="X157" s="2" t="str">
        <f>VLOOKUP(H157,[2]Sheet1!$B$2:$D$3210,3,FALSE)</f>
        <v>Sumatera</v>
      </c>
      <c r="Y157" s="2">
        <f>Scores!N157</f>
        <v>66</v>
      </c>
      <c r="Z157" t="s">
        <v>6</v>
      </c>
      <c r="AA157" s="13" t="str">
        <f t="shared" si="8"/>
        <v>2C-Sumatera</v>
      </c>
      <c r="AB157" s="13" t="s">
        <v>896</v>
      </c>
    </row>
    <row r="158" spans="1:28">
      <c r="A158" t="str">
        <f t="shared" si="7"/>
        <v>OPL-11. Low Value</v>
      </c>
      <c r="B158" t="str">
        <f t="shared" si="6"/>
        <v>OPL-11. Low ValueE6. Further Development</v>
      </c>
      <c r="C158" t="s">
        <v>5</v>
      </c>
      <c r="D158" s="2" t="s">
        <v>13</v>
      </c>
      <c r="E158" t="s">
        <v>8</v>
      </c>
      <c r="F158" s="12" t="s">
        <v>172</v>
      </c>
      <c r="G158" s="12" t="s">
        <v>568</v>
      </c>
      <c r="H158" t="s">
        <v>97</v>
      </c>
      <c r="I158" s="2" t="s">
        <v>825</v>
      </c>
      <c r="J158">
        <f>VLOOKUP(A158,[1]Sheet3!$A$2:$H$3266,8,FALSE)</f>
        <v>41.619</v>
      </c>
      <c r="K158">
        <f>VLOOKUP(A158,[1]Sheet3!$A$2:$AD$3266,29,FALSE)</f>
        <v>0.79911540000000003</v>
      </c>
      <c r="L158">
        <f>VLOOKUP(A158,[1]Sheet3!$A$2:$AD$3266,30,FALSE)</f>
        <v>33.258383832600003</v>
      </c>
      <c r="M158">
        <f>VLOOKUP(A158,[1]Sheet3!$A$2:$L$3266,11,FALSE)</f>
        <v>2300</v>
      </c>
      <c r="N158">
        <f>VLOOKUP(A158,[1]Sheet3!$A$2:$L$3266,12,FALSE)</f>
        <v>59.400000000000006</v>
      </c>
      <c r="O158">
        <f>VLOOKUP(A158,[1]Sheet3!$A$2:$T$3266,17,FALSE)</f>
        <v>0.17343800000000001</v>
      </c>
      <c r="P158">
        <f>VLOOKUP(A158,[1]Sheet3!$A$2:$T$3266,18,FALSE)</f>
        <v>478.49509999999998</v>
      </c>
      <c r="Q158">
        <f>VLOOKUP(A158,[1]Sheet3!$A$2:$T$3266,19,FALSE)</f>
        <v>0.38637949999999999</v>
      </c>
      <c r="R158">
        <f>VLOOKUP(A158,[1]Sheet3!$A$2:$T$3266,20,FALSE)</f>
        <v>0.83289820000000003</v>
      </c>
      <c r="S158">
        <f>VLOOKUP(A158,[1]Sheet3!$A$2:$AB$3266,27,FALSE)</f>
        <v>98.636380000000003</v>
      </c>
      <c r="T158">
        <f>VLOOKUP(A158,[1]Sheet3!$A$2:$AB$3266,28,FALSE)</f>
        <v>80.700739999999996</v>
      </c>
      <c r="U158">
        <f>VLOOKUP(A158,[1]Sheet3!$A$2:$AF$3266,31,FALSE)</f>
        <v>15.518470000000001</v>
      </c>
      <c r="V158">
        <f>VLOOKUP(A158,[1]Sheet3!$A$2:$AF$3266,32,FALSE)</f>
        <v>160.62309999999999</v>
      </c>
      <c r="W158" s="2" t="str">
        <f>VLOOKUP(H158,[2]Sheet1!$B$2:$D$3210,2,FALSE)</f>
        <v>Kalimantan Utara</v>
      </c>
      <c r="X158" s="2" t="str">
        <f>VLOOKUP(H158,[2]Sheet1!$B$2:$D$3210,3,FALSE)</f>
        <v>Kalimantan</v>
      </c>
      <c r="Y158" s="2">
        <f>Scores!N158</f>
        <v>89</v>
      </c>
      <c r="Z158" t="s">
        <v>6</v>
      </c>
      <c r="AA158" s="13" t="str">
        <f t="shared" si="8"/>
        <v>2C-Kalimantan</v>
      </c>
      <c r="AB158" s="13" t="s">
        <v>896</v>
      </c>
    </row>
    <row r="159" spans="1:28">
      <c r="A159" t="str">
        <f t="shared" si="7"/>
        <v>OPL-12. Middle Value</v>
      </c>
      <c r="B159" t="str">
        <f t="shared" si="6"/>
        <v>OPL-12. Middle ValueE6. Further Development</v>
      </c>
      <c r="C159" t="s">
        <v>5</v>
      </c>
      <c r="D159" s="2" t="s">
        <v>13</v>
      </c>
      <c r="E159" t="s">
        <v>10</v>
      </c>
      <c r="F159" s="12" t="s">
        <v>172</v>
      </c>
      <c r="G159" s="12" t="s">
        <v>568</v>
      </c>
      <c r="H159" t="s">
        <v>97</v>
      </c>
      <c r="I159" s="2" t="s">
        <v>825</v>
      </c>
      <c r="J159">
        <f>VLOOKUP(A159,[1]Sheet3!$A$2:$H$3266,8,FALSE)</f>
        <v>49.32</v>
      </c>
      <c r="K159">
        <f>VLOOKUP(A159,[1]Sheet3!$A$2:$AD$3266,29,FALSE)</f>
        <v>0.79911540000000003</v>
      </c>
      <c r="L159">
        <f>VLOOKUP(A159,[1]Sheet3!$A$2:$AD$3266,30,FALSE)</f>
        <v>39.412371528000001</v>
      </c>
      <c r="M159">
        <f>VLOOKUP(A159,[1]Sheet3!$A$2:$L$3266,11,FALSE)</f>
        <v>2300</v>
      </c>
      <c r="N159">
        <f>VLOOKUP(A159,[1]Sheet3!$A$2:$L$3266,12,FALSE)</f>
        <v>59.400000000000006</v>
      </c>
      <c r="O159">
        <f>VLOOKUP(A159,[1]Sheet3!$A$2:$T$3266,17,FALSE)</f>
        <v>0.17343800000000001</v>
      </c>
      <c r="P159">
        <f>VLOOKUP(A159,[1]Sheet3!$A$2:$T$3266,18,FALSE)</f>
        <v>478.49509999999998</v>
      </c>
      <c r="Q159">
        <f>VLOOKUP(A159,[1]Sheet3!$A$2:$T$3266,19,FALSE)</f>
        <v>0.38637949999999999</v>
      </c>
      <c r="R159">
        <f>VLOOKUP(A159,[1]Sheet3!$A$2:$T$3266,20,FALSE)</f>
        <v>0.83289820000000003</v>
      </c>
      <c r="S159">
        <f>VLOOKUP(A159,[1]Sheet3!$A$2:$AB$3266,27,FALSE)</f>
        <v>98.636380000000003</v>
      </c>
      <c r="T159">
        <f>VLOOKUP(A159,[1]Sheet3!$A$2:$AB$3266,28,FALSE)</f>
        <v>80.700739999999996</v>
      </c>
      <c r="U159">
        <f>VLOOKUP(A159,[1]Sheet3!$A$2:$AF$3266,31,FALSE)</f>
        <v>15.518470000000001</v>
      </c>
      <c r="V159">
        <f>VLOOKUP(A159,[1]Sheet3!$A$2:$AF$3266,32,FALSE)</f>
        <v>160.62309999999999</v>
      </c>
      <c r="W159" s="2" t="str">
        <f>VLOOKUP(H159,[2]Sheet1!$B$2:$D$3210,2,FALSE)</f>
        <v>Kalimantan Utara</v>
      </c>
      <c r="X159" s="2" t="str">
        <f>VLOOKUP(H159,[2]Sheet1!$B$2:$D$3210,3,FALSE)</f>
        <v>Kalimantan</v>
      </c>
      <c r="Y159" s="2">
        <f>Scores!N159</f>
        <v>89</v>
      </c>
      <c r="Z159" t="s">
        <v>6</v>
      </c>
      <c r="AA159" s="13" t="str">
        <f t="shared" si="8"/>
        <v>2C-Kalimantan</v>
      </c>
      <c r="AB159" s="13" t="s">
        <v>896</v>
      </c>
    </row>
    <row r="160" spans="1:28">
      <c r="A160" t="str">
        <f t="shared" si="7"/>
        <v>OPL-13. High Value</v>
      </c>
      <c r="B160" t="str">
        <f t="shared" si="6"/>
        <v>OPL-13. High ValueE6. Further Development</v>
      </c>
      <c r="C160" t="s">
        <v>5</v>
      </c>
      <c r="D160" s="2" t="s">
        <v>13</v>
      </c>
      <c r="E160" t="s">
        <v>11</v>
      </c>
      <c r="F160" s="12" t="s">
        <v>172</v>
      </c>
      <c r="G160" s="12" t="s">
        <v>568</v>
      </c>
      <c r="H160" t="s">
        <v>97</v>
      </c>
      <c r="I160" s="2" t="s">
        <v>825</v>
      </c>
      <c r="J160">
        <f>VLOOKUP(A160,[1]Sheet3!$A$2:$H$3266,8,FALSE)</f>
        <v>55.058</v>
      </c>
      <c r="K160">
        <f>VLOOKUP(A160,[1]Sheet3!$A$2:$AD$3266,29,FALSE)</f>
        <v>0.79911540000000003</v>
      </c>
      <c r="L160">
        <f>VLOOKUP(A160,[1]Sheet3!$A$2:$AD$3266,30,FALSE)</f>
        <v>43.997695693200001</v>
      </c>
      <c r="M160">
        <f>VLOOKUP(A160,[1]Sheet3!$A$2:$L$3266,11,FALSE)</f>
        <v>2300</v>
      </c>
      <c r="N160">
        <f>VLOOKUP(A160,[1]Sheet3!$A$2:$L$3266,12,FALSE)</f>
        <v>59.400000000000006</v>
      </c>
      <c r="O160">
        <f>VLOOKUP(A160,[1]Sheet3!$A$2:$T$3266,17,FALSE)</f>
        <v>0.17343800000000001</v>
      </c>
      <c r="P160">
        <f>VLOOKUP(A160,[1]Sheet3!$A$2:$T$3266,18,FALSE)</f>
        <v>478.49509999999998</v>
      </c>
      <c r="Q160">
        <f>VLOOKUP(A160,[1]Sheet3!$A$2:$T$3266,19,FALSE)</f>
        <v>0.38637949999999999</v>
      </c>
      <c r="R160">
        <f>VLOOKUP(A160,[1]Sheet3!$A$2:$T$3266,20,FALSE)</f>
        <v>0.83289820000000003</v>
      </c>
      <c r="S160">
        <f>VLOOKUP(A160,[1]Sheet3!$A$2:$AB$3266,27,FALSE)</f>
        <v>98.636380000000003</v>
      </c>
      <c r="T160">
        <f>VLOOKUP(A160,[1]Sheet3!$A$2:$AB$3266,28,FALSE)</f>
        <v>80.700739999999996</v>
      </c>
      <c r="U160">
        <f>VLOOKUP(A160,[1]Sheet3!$A$2:$AF$3266,31,FALSE)</f>
        <v>15.518470000000001</v>
      </c>
      <c r="V160">
        <f>VLOOKUP(A160,[1]Sheet3!$A$2:$AF$3266,32,FALSE)</f>
        <v>160.62309999999999</v>
      </c>
      <c r="W160" s="2" t="str">
        <f>VLOOKUP(H160,[2]Sheet1!$B$2:$D$3210,2,FALSE)</f>
        <v>Kalimantan Utara</v>
      </c>
      <c r="X160" s="2" t="str">
        <f>VLOOKUP(H160,[2]Sheet1!$B$2:$D$3210,3,FALSE)</f>
        <v>Kalimantan</v>
      </c>
      <c r="Y160" s="2">
        <f>Scores!N160</f>
        <v>89</v>
      </c>
      <c r="Z160" t="s">
        <v>6</v>
      </c>
      <c r="AA160" s="13" t="str">
        <f t="shared" si="8"/>
        <v>2C-Kalimantan</v>
      </c>
      <c r="AB160" s="13" t="s">
        <v>896</v>
      </c>
    </row>
    <row r="161" spans="1:28">
      <c r="A161" t="str">
        <f t="shared" si="7"/>
        <v>SSX - BASE1. Low Value</v>
      </c>
      <c r="B161" t="str">
        <f t="shared" si="6"/>
        <v>SSX - BASE1. Low ValueX3. Development Not Viable</v>
      </c>
      <c r="C161" t="s">
        <v>17</v>
      </c>
      <c r="D161" s="2" t="s">
        <v>13</v>
      </c>
      <c r="E161" t="s">
        <v>8</v>
      </c>
      <c r="F161" s="12" t="s">
        <v>173</v>
      </c>
      <c r="G161" s="12" t="s">
        <v>569</v>
      </c>
      <c r="H161" t="s">
        <v>80</v>
      </c>
      <c r="I161" s="2" t="s">
        <v>824</v>
      </c>
      <c r="J161">
        <f>VLOOKUP(A161,[1]Sheet3!$A$2:$H$3266,8,FALSE)</f>
        <v>6.19</v>
      </c>
      <c r="K161">
        <f>VLOOKUP(A161,[1]Sheet3!$A$2:$AD$3266,29,FALSE)</f>
        <v>0.9297588</v>
      </c>
      <c r="L161">
        <f>VLOOKUP(A161,[1]Sheet3!$A$2:$AD$3266,30,FALSE)</f>
        <v>5.7552069720000008</v>
      </c>
      <c r="M161">
        <f>VLOOKUP(A161,[1]Sheet3!$A$2:$L$3266,11,FALSE)</f>
        <v>1800</v>
      </c>
      <c r="N161">
        <f>VLOOKUP(A161,[1]Sheet3!$A$2:$L$3266,12,FALSE)</f>
        <v>64.900000000000006</v>
      </c>
      <c r="O161">
        <f>VLOOKUP(A161,[1]Sheet3!$A$2:$T$3266,17,FALSE)</f>
        <v>0.28374349999999998</v>
      </c>
      <c r="P161">
        <f>VLOOKUP(A161,[1]Sheet3!$A$2:$T$3266,18,FALSE)</f>
        <v>2360.4140000000002</v>
      </c>
      <c r="Q161">
        <f>VLOOKUP(A161,[1]Sheet3!$A$2:$T$3266,19,FALSE)</f>
        <v>0.63600769999999995</v>
      </c>
      <c r="R161">
        <f>VLOOKUP(A161,[1]Sheet3!$A$2:$T$3266,20,FALSE)</f>
        <v>0.75662399999999996</v>
      </c>
      <c r="S161">
        <f>VLOOKUP(A161,[1]Sheet3!$A$2:$AB$3266,27,FALSE)</f>
        <v>26.214970000000001</v>
      </c>
      <c r="T161">
        <f>VLOOKUP(A161,[1]Sheet3!$A$2:$AB$3266,28,FALSE)</f>
        <v>3.964931</v>
      </c>
      <c r="U161">
        <f>VLOOKUP(A161,[1]Sheet3!$A$2:$AF$3266,31,FALSE)</f>
        <v>56.156959999999998</v>
      </c>
      <c r="V161">
        <f>VLOOKUP(A161,[1]Sheet3!$A$2:$AF$3266,32,FALSE)</f>
        <v>19.354959999999998</v>
      </c>
      <c r="W161" s="2" t="str">
        <f>VLOOKUP(H161,[2]Sheet1!$B$2:$D$3210,2,FALSE)</f>
        <v>Jawa Barat</v>
      </c>
      <c r="X161" s="2" t="str">
        <f>VLOOKUP(H161,[2]Sheet1!$B$2:$D$3210,3,FALSE)</f>
        <v>Jawa</v>
      </c>
      <c r="Y161" s="2">
        <f>Scores!N161</f>
        <v>41</v>
      </c>
      <c r="Z161" t="s">
        <v>6</v>
      </c>
      <c r="AA161" s="13" t="str">
        <f t="shared" si="8"/>
        <v>2C-Jawa</v>
      </c>
      <c r="AB161" s="13" t="s">
        <v>896</v>
      </c>
    </row>
    <row r="162" spans="1:28">
      <c r="A162" t="str">
        <f t="shared" si="7"/>
        <v>SSX - BASE2. Middle Value</v>
      </c>
      <c r="B162" t="str">
        <f t="shared" si="6"/>
        <v>SSX - BASE2. Middle ValueX3. Development Not Viable</v>
      </c>
      <c r="C162" t="s">
        <v>17</v>
      </c>
      <c r="D162" s="2" t="s">
        <v>13</v>
      </c>
      <c r="E162" t="s">
        <v>10</v>
      </c>
      <c r="F162" s="12" t="s">
        <v>173</v>
      </c>
      <c r="G162" s="12" t="s">
        <v>569</v>
      </c>
      <c r="H162" t="s">
        <v>80</v>
      </c>
      <c r="I162" s="2" t="s">
        <v>824</v>
      </c>
      <c r="J162">
        <f>VLOOKUP(A162,[1]Sheet3!$A$2:$H$3266,8,FALSE)</f>
        <v>6.19</v>
      </c>
      <c r="K162">
        <f>VLOOKUP(A162,[1]Sheet3!$A$2:$AD$3266,29,FALSE)</f>
        <v>0.9297588</v>
      </c>
      <c r="L162">
        <f>VLOOKUP(A162,[1]Sheet3!$A$2:$AD$3266,30,FALSE)</f>
        <v>5.7552069720000008</v>
      </c>
      <c r="M162">
        <f>VLOOKUP(A162,[1]Sheet3!$A$2:$L$3266,11,FALSE)</f>
        <v>1800</v>
      </c>
      <c r="N162">
        <f>VLOOKUP(A162,[1]Sheet3!$A$2:$L$3266,12,FALSE)</f>
        <v>64.900000000000006</v>
      </c>
      <c r="O162">
        <f>VLOOKUP(A162,[1]Sheet3!$A$2:$T$3266,17,FALSE)</f>
        <v>0.28374349999999998</v>
      </c>
      <c r="P162">
        <f>VLOOKUP(A162,[1]Sheet3!$A$2:$T$3266,18,FALSE)</f>
        <v>2360.4140000000002</v>
      </c>
      <c r="Q162">
        <f>VLOOKUP(A162,[1]Sheet3!$A$2:$T$3266,19,FALSE)</f>
        <v>0.63600769999999995</v>
      </c>
      <c r="R162">
        <f>VLOOKUP(A162,[1]Sheet3!$A$2:$T$3266,20,FALSE)</f>
        <v>0.75662399999999996</v>
      </c>
      <c r="S162">
        <f>VLOOKUP(A162,[1]Sheet3!$A$2:$AB$3266,27,FALSE)</f>
        <v>26.214970000000001</v>
      </c>
      <c r="T162">
        <f>VLOOKUP(A162,[1]Sheet3!$A$2:$AB$3266,28,FALSE)</f>
        <v>3.964931</v>
      </c>
      <c r="U162">
        <f>VLOOKUP(A162,[1]Sheet3!$A$2:$AF$3266,31,FALSE)</f>
        <v>56.156959999999998</v>
      </c>
      <c r="V162">
        <f>VLOOKUP(A162,[1]Sheet3!$A$2:$AF$3266,32,FALSE)</f>
        <v>19.354959999999998</v>
      </c>
      <c r="W162" s="2" t="str">
        <f>VLOOKUP(H162,[2]Sheet1!$B$2:$D$3210,2,FALSE)</f>
        <v>Jawa Barat</v>
      </c>
      <c r="X162" s="2" t="str">
        <f>VLOOKUP(H162,[2]Sheet1!$B$2:$D$3210,3,FALSE)</f>
        <v>Jawa</v>
      </c>
      <c r="Y162" s="2">
        <f>Scores!N162</f>
        <v>41</v>
      </c>
      <c r="Z162" t="s">
        <v>6</v>
      </c>
      <c r="AA162" s="13" t="str">
        <f t="shared" si="8"/>
        <v>2C-Jawa</v>
      </c>
      <c r="AB162" s="13" t="s">
        <v>896</v>
      </c>
    </row>
    <row r="163" spans="1:28">
      <c r="A163" t="str">
        <f t="shared" si="7"/>
        <v>SSX - BASE3. High Value</v>
      </c>
      <c r="B163" t="str">
        <f t="shared" si="6"/>
        <v>SSX - BASE3. High ValueX3. Development Not Viable</v>
      </c>
      <c r="C163" t="s">
        <v>17</v>
      </c>
      <c r="D163" s="2" t="s">
        <v>13</v>
      </c>
      <c r="E163" t="s">
        <v>11</v>
      </c>
      <c r="F163" s="12" t="s">
        <v>173</v>
      </c>
      <c r="G163" s="12" t="s">
        <v>569</v>
      </c>
      <c r="H163" t="s">
        <v>80</v>
      </c>
      <c r="I163" s="2" t="s">
        <v>824</v>
      </c>
      <c r="J163">
        <f>VLOOKUP(A163,[1]Sheet3!$A$2:$H$3266,8,FALSE)</f>
        <v>6.19</v>
      </c>
      <c r="K163">
        <f>VLOOKUP(A163,[1]Sheet3!$A$2:$AD$3266,29,FALSE)</f>
        <v>0.9297588</v>
      </c>
      <c r="L163">
        <f>VLOOKUP(A163,[1]Sheet3!$A$2:$AD$3266,30,FALSE)</f>
        <v>5.7552069720000008</v>
      </c>
      <c r="M163">
        <f>VLOOKUP(A163,[1]Sheet3!$A$2:$L$3266,11,FALSE)</f>
        <v>1800</v>
      </c>
      <c r="N163">
        <f>VLOOKUP(A163,[1]Sheet3!$A$2:$L$3266,12,FALSE)</f>
        <v>64.900000000000006</v>
      </c>
      <c r="O163">
        <f>VLOOKUP(A163,[1]Sheet3!$A$2:$T$3266,17,FALSE)</f>
        <v>0.28374349999999998</v>
      </c>
      <c r="P163">
        <f>VLOOKUP(A163,[1]Sheet3!$A$2:$T$3266,18,FALSE)</f>
        <v>2360.4140000000002</v>
      </c>
      <c r="Q163">
        <f>VLOOKUP(A163,[1]Sheet3!$A$2:$T$3266,19,FALSE)</f>
        <v>0.63600769999999995</v>
      </c>
      <c r="R163">
        <f>VLOOKUP(A163,[1]Sheet3!$A$2:$T$3266,20,FALSE)</f>
        <v>0.75662399999999996</v>
      </c>
      <c r="S163">
        <f>VLOOKUP(A163,[1]Sheet3!$A$2:$AB$3266,27,FALSE)</f>
        <v>26.214970000000001</v>
      </c>
      <c r="T163">
        <f>VLOOKUP(A163,[1]Sheet3!$A$2:$AB$3266,28,FALSE)</f>
        <v>3.964931</v>
      </c>
      <c r="U163">
        <f>VLOOKUP(A163,[1]Sheet3!$A$2:$AF$3266,31,FALSE)</f>
        <v>56.156959999999998</v>
      </c>
      <c r="V163">
        <f>VLOOKUP(A163,[1]Sheet3!$A$2:$AF$3266,32,FALSE)</f>
        <v>19.354959999999998</v>
      </c>
      <c r="W163" s="2" t="str">
        <f>VLOOKUP(H163,[2]Sheet1!$B$2:$D$3210,2,FALSE)</f>
        <v>Jawa Barat</v>
      </c>
      <c r="X163" s="2" t="str">
        <f>VLOOKUP(H163,[2]Sheet1!$B$2:$D$3210,3,FALSE)</f>
        <v>Jawa</v>
      </c>
      <c r="Y163" s="2">
        <f>Scores!N163</f>
        <v>41</v>
      </c>
      <c r="Z163" t="s">
        <v>6</v>
      </c>
      <c r="AA163" s="13" t="str">
        <f t="shared" si="8"/>
        <v>2C-Jawa</v>
      </c>
      <c r="AB163" s="13" t="s">
        <v>896</v>
      </c>
    </row>
    <row r="164" spans="1:28">
      <c r="A164" t="str">
        <f t="shared" si="7"/>
        <v>TUNU - OPLL FUTURE1. Low Value</v>
      </c>
      <c r="B164" t="str">
        <f t="shared" si="6"/>
        <v>TUNU - OPLL FUTURE1. Low ValueE8. Further Development Not Viable</v>
      </c>
      <c r="C164" t="s">
        <v>18</v>
      </c>
      <c r="D164" s="2" t="s">
        <v>13</v>
      </c>
      <c r="E164" t="s">
        <v>8</v>
      </c>
      <c r="F164" s="12" t="s">
        <v>174</v>
      </c>
      <c r="G164" s="12" t="s">
        <v>570</v>
      </c>
      <c r="H164" t="s">
        <v>82</v>
      </c>
      <c r="I164" s="2" t="s">
        <v>825</v>
      </c>
      <c r="J164">
        <f>VLOOKUP(A164,[1]Sheet3!$A$2:$H$3266,8,FALSE)</f>
        <v>14487</v>
      </c>
      <c r="K164">
        <f>VLOOKUP(A164,[1]Sheet3!$A$2:$AD$3266,29,FALSE)</f>
        <v>0.69903610000000005</v>
      </c>
      <c r="L164">
        <f>VLOOKUP(A164,[1]Sheet3!$A$2:$AD$3266,30,FALSE)</f>
        <v>10126.9359807</v>
      </c>
      <c r="M164">
        <f>VLOOKUP(A164,[1]Sheet3!$A$2:$L$3266,11,FALSE)</f>
        <v>10780</v>
      </c>
      <c r="N164">
        <f>VLOOKUP(A164,[1]Sheet3!$A$2:$L$3266,12,FALSE)</f>
        <v>81.400000000000006</v>
      </c>
      <c r="O164">
        <f>VLOOKUP(A164,[1]Sheet3!$A$2:$T$3266,17,FALSE)</f>
        <v>0.29970809999999998</v>
      </c>
      <c r="P164">
        <f>VLOOKUP(A164,[1]Sheet3!$A$2:$T$3266,18,FALSE)</f>
        <v>483.32909999999998</v>
      </c>
      <c r="Q164">
        <f>VLOOKUP(A164,[1]Sheet3!$A$2:$T$3266,19,FALSE)</f>
        <v>0.80258969999999996</v>
      </c>
      <c r="R164">
        <f>VLOOKUP(A164,[1]Sheet3!$A$2:$T$3266,20,FALSE)</f>
        <v>0.63086500000000001</v>
      </c>
      <c r="S164">
        <f>VLOOKUP(A164,[1]Sheet3!$A$2:$AB$3266,27,FALSE)</f>
        <v>215.81039999999999</v>
      </c>
      <c r="T164">
        <f>VLOOKUP(A164,[1]Sheet3!$A$2:$AB$3266,28,FALSE)</f>
        <v>127.7347</v>
      </c>
      <c r="U164">
        <f>VLOOKUP(A164,[1]Sheet3!$A$2:$AF$3266,31,FALSE)</f>
        <v>27.995180000000001</v>
      </c>
      <c r="V164">
        <f>VLOOKUP(A164,[1]Sheet3!$A$2:$AF$3266,32,FALSE)</f>
        <v>190.08240000000001</v>
      </c>
      <c r="W164" s="2" t="str">
        <f>VLOOKUP(H164,[2]Sheet1!$B$2:$D$3210,2,FALSE)</f>
        <v>Selat Makasar</v>
      </c>
      <c r="X164" s="2" t="str">
        <f>VLOOKUP(H164,[2]Sheet1!$B$2:$D$3210,3,FALSE)</f>
        <v>Kalimantan</v>
      </c>
      <c r="Y164" s="2">
        <f>Scores!N164</f>
        <v>76</v>
      </c>
      <c r="Z164" t="s">
        <v>6</v>
      </c>
      <c r="AA164" s="13" t="str">
        <f t="shared" si="8"/>
        <v>2C-Kalimantan</v>
      </c>
      <c r="AB164" s="13" t="s">
        <v>896</v>
      </c>
    </row>
    <row r="165" spans="1:28">
      <c r="A165" t="str">
        <f t="shared" si="7"/>
        <v>TUNU - OPLL FUTURE2. Middle Value</v>
      </c>
      <c r="B165" t="str">
        <f t="shared" si="6"/>
        <v>TUNU - OPLL FUTURE2. Middle ValueE8. Further Development Not Viable</v>
      </c>
      <c r="C165" t="s">
        <v>18</v>
      </c>
      <c r="D165" s="2" t="s">
        <v>13</v>
      </c>
      <c r="E165" t="s">
        <v>10</v>
      </c>
      <c r="F165" s="12" t="s">
        <v>174</v>
      </c>
      <c r="G165" s="12" t="s">
        <v>570</v>
      </c>
      <c r="H165" t="s">
        <v>82</v>
      </c>
      <c r="I165" s="2" t="s">
        <v>825</v>
      </c>
      <c r="J165">
        <f>VLOOKUP(A165,[1]Sheet3!$A$2:$H$3266,8,FALSE)</f>
        <v>18882</v>
      </c>
      <c r="K165">
        <f>VLOOKUP(A165,[1]Sheet3!$A$2:$AD$3266,29,FALSE)</f>
        <v>0.69903610000000005</v>
      </c>
      <c r="L165">
        <f>VLOOKUP(A165,[1]Sheet3!$A$2:$AD$3266,30,FALSE)</f>
        <v>13199.1996402</v>
      </c>
      <c r="M165">
        <f>VLOOKUP(A165,[1]Sheet3!$A$2:$L$3266,11,FALSE)</f>
        <v>10780</v>
      </c>
      <c r="N165">
        <f>VLOOKUP(A165,[1]Sheet3!$A$2:$L$3266,12,FALSE)</f>
        <v>81.400000000000006</v>
      </c>
      <c r="O165">
        <f>VLOOKUP(A165,[1]Sheet3!$A$2:$T$3266,17,FALSE)</f>
        <v>0.29970809999999998</v>
      </c>
      <c r="P165">
        <f>VLOOKUP(A165,[1]Sheet3!$A$2:$T$3266,18,FALSE)</f>
        <v>483.32909999999998</v>
      </c>
      <c r="Q165">
        <f>VLOOKUP(A165,[1]Sheet3!$A$2:$T$3266,19,FALSE)</f>
        <v>0.80258969999999996</v>
      </c>
      <c r="R165">
        <f>VLOOKUP(A165,[1]Sheet3!$A$2:$T$3266,20,FALSE)</f>
        <v>0.63086500000000001</v>
      </c>
      <c r="S165">
        <f>VLOOKUP(A165,[1]Sheet3!$A$2:$AB$3266,27,FALSE)</f>
        <v>215.81039999999999</v>
      </c>
      <c r="T165">
        <f>VLOOKUP(A165,[1]Sheet3!$A$2:$AB$3266,28,FALSE)</f>
        <v>127.7347</v>
      </c>
      <c r="U165">
        <f>VLOOKUP(A165,[1]Sheet3!$A$2:$AF$3266,31,FALSE)</f>
        <v>27.995180000000001</v>
      </c>
      <c r="V165">
        <f>VLOOKUP(A165,[1]Sheet3!$A$2:$AF$3266,32,FALSE)</f>
        <v>190.08240000000001</v>
      </c>
      <c r="W165" s="2" t="str">
        <f>VLOOKUP(H165,[2]Sheet1!$B$2:$D$3210,2,FALSE)</f>
        <v>Selat Makasar</v>
      </c>
      <c r="X165" s="2" t="str">
        <f>VLOOKUP(H165,[2]Sheet1!$B$2:$D$3210,3,FALSE)</f>
        <v>Kalimantan</v>
      </c>
      <c r="Y165" s="2">
        <f>Scores!N165</f>
        <v>76</v>
      </c>
      <c r="Z165" t="s">
        <v>6</v>
      </c>
      <c r="AA165" s="13" t="str">
        <f t="shared" si="8"/>
        <v>2C-Kalimantan</v>
      </c>
      <c r="AB165" s="13" t="s">
        <v>896</v>
      </c>
    </row>
    <row r="166" spans="1:28">
      <c r="A166" t="str">
        <f t="shared" si="7"/>
        <v>TUNU - OPLL FUTURE3. High Value</v>
      </c>
      <c r="B166" t="str">
        <f t="shared" si="6"/>
        <v>TUNU - OPLL FUTURE3. High ValueE8. Further Development Not Viable</v>
      </c>
      <c r="C166" t="s">
        <v>18</v>
      </c>
      <c r="D166" s="2" t="s">
        <v>13</v>
      </c>
      <c r="E166" t="s">
        <v>11</v>
      </c>
      <c r="F166" s="12" t="s">
        <v>174</v>
      </c>
      <c r="G166" s="12" t="s">
        <v>570</v>
      </c>
      <c r="H166" t="s">
        <v>82</v>
      </c>
      <c r="I166" s="2" t="s">
        <v>825</v>
      </c>
      <c r="J166">
        <f>VLOOKUP(A166,[1]Sheet3!$A$2:$H$3266,8,FALSE)</f>
        <v>18882</v>
      </c>
      <c r="K166">
        <f>VLOOKUP(A166,[1]Sheet3!$A$2:$AD$3266,29,FALSE)</f>
        <v>0.69903610000000005</v>
      </c>
      <c r="L166">
        <f>VLOOKUP(A166,[1]Sheet3!$A$2:$AD$3266,30,FALSE)</f>
        <v>13199.1996402</v>
      </c>
      <c r="M166">
        <f>VLOOKUP(A166,[1]Sheet3!$A$2:$L$3266,11,FALSE)</f>
        <v>10780</v>
      </c>
      <c r="N166">
        <f>VLOOKUP(A166,[1]Sheet3!$A$2:$L$3266,12,FALSE)</f>
        <v>81.400000000000006</v>
      </c>
      <c r="O166">
        <f>VLOOKUP(A166,[1]Sheet3!$A$2:$T$3266,17,FALSE)</f>
        <v>0.29970809999999998</v>
      </c>
      <c r="P166">
        <f>VLOOKUP(A166,[1]Sheet3!$A$2:$T$3266,18,FALSE)</f>
        <v>483.32909999999998</v>
      </c>
      <c r="Q166">
        <f>VLOOKUP(A166,[1]Sheet3!$A$2:$T$3266,19,FALSE)</f>
        <v>0.80258969999999996</v>
      </c>
      <c r="R166">
        <f>VLOOKUP(A166,[1]Sheet3!$A$2:$T$3266,20,FALSE)</f>
        <v>0.63086500000000001</v>
      </c>
      <c r="S166">
        <f>VLOOKUP(A166,[1]Sheet3!$A$2:$AB$3266,27,FALSE)</f>
        <v>215.81039999999999</v>
      </c>
      <c r="T166">
        <f>VLOOKUP(A166,[1]Sheet3!$A$2:$AB$3266,28,FALSE)</f>
        <v>127.7347</v>
      </c>
      <c r="U166">
        <f>VLOOKUP(A166,[1]Sheet3!$A$2:$AF$3266,31,FALSE)</f>
        <v>27.995180000000001</v>
      </c>
      <c r="V166">
        <f>VLOOKUP(A166,[1]Sheet3!$A$2:$AF$3266,32,FALSE)</f>
        <v>190.08240000000001</v>
      </c>
      <c r="W166" s="2" t="str">
        <f>VLOOKUP(H166,[2]Sheet1!$B$2:$D$3210,2,FALSE)</f>
        <v>Selat Makasar</v>
      </c>
      <c r="X166" s="2" t="str">
        <f>VLOOKUP(H166,[2]Sheet1!$B$2:$D$3210,3,FALSE)</f>
        <v>Kalimantan</v>
      </c>
      <c r="Y166" s="2">
        <f>Scores!N166</f>
        <v>76</v>
      </c>
      <c r="Z166" t="s">
        <v>6</v>
      </c>
      <c r="AA166" s="13" t="str">
        <f t="shared" si="8"/>
        <v>2C-Kalimantan</v>
      </c>
      <c r="AB166" s="13" t="s">
        <v>896</v>
      </c>
    </row>
    <row r="167" spans="1:28">
      <c r="A167" t="str">
        <f t="shared" si="7"/>
        <v>WEST BELUT - BASE1. Low Value</v>
      </c>
      <c r="B167" t="str">
        <f t="shared" si="6"/>
        <v>WEST BELUT - BASE1. Low ValueE0. On Production</v>
      </c>
      <c r="C167" t="s">
        <v>15</v>
      </c>
      <c r="D167" s="2" t="s">
        <v>13</v>
      </c>
      <c r="E167" t="s">
        <v>8</v>
      </c>
      <c r="F167" s="12" t="s">
        <v>175</v>
      </c>
      <c r="G167" s="12" t="s">
        <v>571</v>
      </c>
      <c r="H167" t="s">
        <v>85</v>
      </c>
      <c r="I167" s="2" t="s">
        <v>824</v>
      </c>
      <c r="J167">
        <f>VLOOKUP(A167,[1]Sheet3!$A$2:$H$3266,8,FALSE)</f>
        <v>22</v>
      </c>
      <c r="K167">
        <f>VLOOKUP(A167,[1]Sheet3!$A$2:$AD$3266,29,FALSE)</f>
        <v>0.62906989999999996</v>
      </c>
      <c r="L167">
        <f>VLOOKUP(A167,[1]Sheet3!$A$2:$AD$3266,30,FALSE)</f>
        <v>13.839537799999999</v>
      </c>
      <c r="M167">
        <f>VLOOKUP(A167,[1]Sheet3!$A$2:$L$3266,11,FALSE)</f>
        <v>3710</v>
      </c>
      <c r="N167">
        <f>VLOOKUP(A167,[1]Sheet3!$A$2:$L$3266,12,FALSE)</f>
        <v>80.300000000000011</v>
      </c>
      <c r="O167">
        <f>VLOOKUP(A167,[1]Sheet3!$A$2:$T$3266,17,FALSE)</f>
        <v>0.27864359999999999</v>
      </c>
      <c r="P167">
        <f>VLOOKUP(A167,[1]Sheet3!$A$2:$T$3266,18,FALSE)</f>
        <v>302.40890000000002</v>
      </c>
      <c r="Q167">
        <f>VLOOKUP(A167,[1]Sheet3!$A$2:$T$3266,19,FALSE)</f>
        <v>0.48083619999999999</v>
      </c>
      <c r="R167">
        <f>VLOOKUP(A167,[1]Sheet3!$A$2:$T$3266,20,FALSE)</f>
        <v>0.78036559999999999</v>
      </c>
      <c r="S167">
        <f>VLOOKUP(A167,[1]Sheet3!$A$2:$AB$3266,27,FALSE)</f>
        <v>70.247540000000001</v>
      </c>
      <c r="T167">
        <f>VLOOKUP(A167,[1]Sheet3!$A$2:$AB$3266,28,FALSE)</f>
        <v>65.256479999999996</v>
      </c>
      <c r="U167">
        <f>VLOOKUP(A167,[1]Sheet3!$A$2:$AF$3266,31,FALSE)</f>
        <v>63.91319</v>
      </c>
      <c r="V167">
        <f>VLOOKUP(A167,[1]Sheet3!$A$2:$AF$3266,32,FALSE)</f>
        <v>33.953380000000003</v>
      </c>
      <c r="W167" s="2" t="str">
        <f>VLOOKUP(H167,[2]Sheet1!$B$2:$D$3210,2,FALSE)</f>
        <v>Laut Natuna Utara</v>
      </c>
      <c r="X167" s="2" t="str">
        <f>VLOOKUP(H167,[2]Sheet1!$B$2:$D$3210,3,FALSE)</f>
        <v>Sumatera</v>
      </c>
      <c r="Y167" s="2">
        <f>Scores!N167</f>
        <v>78</v>
      </c>
      <c r="Z167" t="s">
        <v>16</v>
      </c>
      <c r="AA167" s="13" t="str">
        <f t="shared" si="8"/>
        <v>2P</v>
      </c>
      <c r="AB167" s="13" t="s">
        <v>896</v>
      </c>
    </row>
    <row r="168" spans="1:28">
      <c r="A168" t="str">
        <f t="shared" si="7"/>
        <v>WEST BELUT - BASE2. Middle Value</v>
      </c>
      <c r="B168" t="str">
        <f t="shared" si="6"/>
        <v>WEST BELUT - BASE2. Middle ValueE0. On Production</v>
      </c>
      <c r="C168" t="s">
        <v>15</v>
      </c>
      <c r="D168" s="2" t="s">
        <v>13</v>
      </c>
      <c r="E168" t="s">
        <v>10</v>
      </c>
      <c r="F168" s="12" t="s">
        <v>175</v>
      </c>
      <c r="G168" s="12" t="s">
        <v>571</v>
      </c>
      <c r="H168" t="s">
        <v>85</v>
      </c>
      <c r="I168" s="2" t="s">
        <v>824</v>
      </c>
      <c r="J168">
        <f>VLOOKUP(A168,[1]Sheet3!$A$2:$H$3266,8,FALSE)</f>
        <v>88</v>
      </c>
      <c r="K168">
        <f>VLOOKUP(A168,[1]Sheet3!$A$2:$AD$3266,29,FALSE)</f>
        <v>0.62906989999999996</v>
      </c>
      <c r="L168">
        <f>VLOOKUP(A168,[1]Sheet3!$A$2:$AD$3266,30,FALSE)</f>
        <v>55.358151199999995</v>
      </c>
      <c r="M168">
        <f>VLOOKUP(A168,[1]Sheet3!$A$2:$L$3266,11,FALSE)</f>
        <v>3710</v>
      </c>
      <c r="N168">
        <f>VLOOKUP(A168,[1]Sheet3!$A$2:$L$3266,12,FALSE)</f>
        <v>80.300000000000011</v>
      </c>
      <c r="O168">
        <f>VLOOKUP(A168,[1]Sheet3!$A$2:$T$3266,17,FALSE)</f>
        <v>0.27864359999999999</v>
      </c>
      <c r="P168">
        <f>VLOOKUP(A168,[1]Sheet3!$A$2:$T$3266,18,FALSE)</f>
        <v>302.40890000000002</v>
      </c>
      <c r="Q168">
        <f>VLOOKUP(A168,[1]Sheet3!$A$2:$T$3266,19,FALSE)</f>
        <v>0.48083619999999999</v>
      </c>
      <c r="R168">
        <f>VLOOKUP(A168,[1]Sheet3!$A$2:$T$3266,20,FALSE)</f>
        <v>0.78036559999999999</v>
      </c>
      <c r="S168">
        <f>VLOOKUP(A168,[1]Sheet3!$A$2:$AB$3266,27,FALSE)</f>
        <v>70.247540000000001</v>
      </c>
      <c r="T168">
        <f>VLOOKUP(A168,[1]Sheet3!$A$2:$AB$3266,28,FALSE)</f>
        <v>65.256479999999996</v>
      </c>
      <c r="U168">
        <f>VLOOKUP(A168,[1]Sheet3!$A$2:$AF$3266,31,FALSE)</f>
        <v>63.91319</v>
      </c>
      <c r="V168">
        <f>VLOOKUP(A168,[1]Sheet3!$A$2:$AF$3266,32,FALSE)</f>
        <v>33.953380000000003</v>
      </c>
      <c r="W168" s="2" t="str">
        <f>VLOOKUP(H168,[2]Sheet1!$B$2:$D$3210,2,FALSE)</f>
        <v>Laut Natuna Utara</v>
      </c>
      <c r="X168" s="2" t="str">
        <f>VLOOKUP(H168,[2]Sheet1!$B$2:$D$3210,3,FALSE)</f>
        <v>Sumatera</v>
      </c>
      <c r="Y168" s="2">
        <f>Scores!N168</f>
        <v>78</v>
      </c>
      <c r="Z168" t="s">
        <v>16</v>
      </c>
      <c r="AA168" s="13" t="str">
        <f t="shared" si="8"/>
        <v>2P</v>
      </c>
      <c r="AB168" s="13" t="s">
        <v>896</v>
      </c>
    </row>
    <row r="169" spans="1:28">
      <c r="A169" t="str">
        <f t="shared" si="7"/>
        <v>WEST HANDIL1. Low Value</v>
      </c>
      <c r="B169" t="str">
        <f t="shared" si="6"/>
        <v>WEST HANDIL1. Low ValueX2. Development Undetermined</v>
      </c>
      <c r="C169" t="s">
        <v>21</v>
      </c>
      <c r="D169" s="2" t="s">
        <v>13</v>
      </c>
      <c r="E169" t="s">
        <v>8</v>
      </c>
      <c r="F169" s="12" t="s">
        <v>176</v>
      </c>
      <c r="G169" s="12" t="s">
        <v>572</v>
      </c>
      <c r="H169" t="s">
        <v>114</v>
      </c>
      <c r="I169" s="2" t="s">
        <v>823</v>
      </c>
      <c r="J169">
        <f>VLOOKUP(A169,[1]Sheet3!$A$2:$H$3266,8,FALSE)</f>
        <v>1.1000000000000001</v>
      </c>
      <c r="K169">
        <f>VLOOKUP(A169,[1]Sheet3!$A$2:$AD$3266,29,FALSE)</f>
        <v>0.78839269999999995</v>
      </c>
      <c r="L169">
        <f>VLOOKUP(A169,[1]Sheet3!$A$2:$AD$3266,30,FALSE)</f>
        <v>0.86723196999999996</v>
      </c>
      <c r="M169">
        <f>VLOOKUP(A169,[1]Sheet3!$A$2:$L$3266,11,FALSE)</f>
        <v>10500</v>
      </c>
      <c r="N169" t="str">
        <f>VLOOKUP(A169,[1]Sheet3!$A$2:$L$3266,12,FALSE)</f>
        <v/>
      </c>
      <c r="O169">
        <f>VLOOKUP(A169,[1]Sheet3!$A$2:$T$3266,17,FALSE)</f>
        <v>0.1721202</v>
      </c>
      <c r="P169">
        <f>VLOOKUP(A169,[1]Sheet3!$A$2:$T$3266,18,FALSE)</f>
        <v>78.753410000000002</v>
      </c>
      <c r="Q169">
        <f>VLOOKUP(A169,[1]Sheet3!$A$2:$T$3266,19,FALSE)</f>
        <v>0.77939970000000003</v>
      </c>
      <c r="R169">
        <f>VLOOKUP(A169,[1]Sheet3!$A$2:$T$3266,20,FALSE)</f>
        <v>0.80981950000000003</v>
      </c>
      <c r="S169">
        <f>VLOOKUP(A169,[1]Sheet3!$A$2:$AB$3266,27,FALSE)</f>
        <v>41.07497</v>
      </c>
      <c r="T169">
        <f>VLOOKUP(A169,[1]Sheet3!$A$2:$AB$3266,28,FALSE)</f>
        <v>6.1988909999999997</v>
      </c>
      <c r="U169">
        <f>VLOOKUP(A169,[1]Sheet3!$A$2:$AF$3266,31,FALSE)</f>
        <v>12.89167</v>
      </c>
      <c r="V169">
        <f>VLOOKUP(A169,[1]Sheet3!$A$2:$AF$3266,32,FALSE)</f>
        <v>33.51643</v>
      </c>
      <c r="W169" s="2" t="str">
        <f>VLOOKUP(H169,[2]Sheet1!$B$2:$D$3210,2,FALSE)</f>
        <v>Kalimantan Timur</v>
      </c>
      <c r="X169" s="2" t="str">
        <f>VLOOKUP(H169,[2]Sheet1!$B$2:$D$3210,3,FALSE)</f>
        <v>Kalimantan</v>
      </c>
      <c r="Y169" s="2">
        <f>Scores!N169</f>
        <v>67</v>
      </c>
      <c r="Z169" t="s">
        <v>6</v>
      </c>
      <c r="AA169" s="13" t="str">
        <f t="shared" si="8"/>
        <v>2C-Kalimantan</v>
      </c>
      <c r="AB169" s="13" t="s">
        <v>896</v>
      </c>
    </row>
    <row r="170" spans="1:28">
      <c r="A170" t="str">
        <f t="shared" si="7"/>
        <v>WEST HANDIL2. Middle Value</v>
      </c>
      <c r="B170" t="str">
        <f t="shared" si="6"/>
        <v>WEST HANDIL2. Middle ValueX2. Development Undetermined</v>
      </c>
      <c r="C170" t="s">
        <v>21</v>
      </c>
      <c r="D170" s="2" t="s">
        <v>13</v>
      </c>
      <c r="E170" t="s">
        <v>10</v>
      </c>
      <c r="F170" s="12" t="s">
        <v>176</v>
      </c>
      <c r="G170" s="12" t="s">
        <v>572</v>
      </c>
      <c r="H170" t="s">
        <v>114</v>
      </c>
      <c r="I170" s="2" t="s">
        <v>823</v>
      </c>
      <c r="J170">
        <f>VLOOKUP(A170,[1]Sheet3!$A$2:$H$3266,8,FALSE)</f>
        <v>1.5</v>
      </c>
      <c r="K170">
        <f>VLOOKUP(A170,[1]Sheet3!$A$2:$AD$3266,29,FALSE)</f>
        <v>0.78839269999999995</v>
      </c>
      <c r="L170">
        <f>VLOOKUP(A170,[1]Sheet3!$A$2:$AD$3266,30,FALSE)</f>
        <v>1.1825890499999998</v>
      </c>
      <c r="M170">
        <f>VLOOKUP(A170,[1]Sheet3!$A$2:$L$3266,11,FALSE)</f>
        <v>10500</v>
      </c>
      <c r="N170" t="str">
        <f>VLOOKUP(A170,[1]Sheet3!$A$2:$L$3266,12,FALSE)</f>
        <v/>
      </c>
      <c r="O170">
        <f>VLOOKUP(A170,[1]Sheet3!$A$2:$T$3266,17,FALSE)</f>
        <v>0.1721202</v>
      </c>
      <c r="P170">
        <f>VLOOKUP(A170,[1]Sheet3!$A$2:$T$3266,18,FALSE)</f>
        <v>78.753410000000002</v>
      </c>
      <c r="Q170">
        <f>VLOOKUP(A170,[1]Sheet3!$A$2:$T$3266,19,FALSE)</f>
        <v>0.77939970000000003</v>
      </c>
      <c r="R170">
        <f>VLOOKUP(A170,[1]Sheet3!$A$2:$T$3266,20,FALSE)</f>
        <v>0.80981950000000003</v>
      </c>
      <c r="S170">
        <f>VLOOKUP(A170,[1]Sheet3!$A$2:$AB$3266,27,FALSE)</f>
        <v>41.07497</v>
      </c>
      <c r="T170">
        <f>VLOOKUP(A170,[1]Sheet3!$A$2:$AB$3266,28,FALSE)</f>
        <v>6.1988909999999997</v>
      </c>
      <c r="U170">
        <f>VLOOKUP(A170,[1]Sheet3!$A$2:$AF$3266,31,FALSE)</f>
        <v>12.89167</v>
      </c>
      <c r="V170">
        <f>VLOOKUP(A170,[1]Sheet3!$A$2:$AF$3266,32,FALSE)</f>
        <v>33.51643</v>
      </c>
      <c r="W170" s="2" t="str">
        <f>VLOOKUP(H170,[2]Sheet1!$B$2:$D$3210,2,FALSE)</f>
        <v>Kalimantan Timur</v>
      </c>
      <c r="X170" s="2" t="str">
        <f>VLOOKUP(H170,[2]Sheet1!$B$2:$D$3210,3,FALSE)</f>
        <v>Kalimantan</v>
      </c>
      <c r="Y170" s="2">
        <f>Scores!N170</f>
        <v>67</v>
      </c>
      <c r="Z170" t="s">
        <v>6</v>
      </c>
      <c r="AA170" s="13" t="str">
        <f t="shared" si="8"/>
        <v>2C-Kalimantan</v>
      </c>
      <c r="AB170" s="13" t="s">
        <v>896</v>
      </c>
    </row>
    <row r="171" spans="1:28">
      <c r="A171" t="str">
        <f t="shared" si="7"/>
        <v>WEST HANDIL3. High Value</v>
      </c>
      <c r="B171" t="str">
        <f t="shared" si="6"/>
        <v>WEST HANDIL3. High ValueX2. Development Undetermined</v>
      </c>
      <c r="C171" t="s">
        <v>21</v>
      </c>
      <c r="D171" s="2" t="s">
        <v>13</v>
      </c>
      <c r="E171" t="s">
        <v>11</v>
      </c>
      <c r="F171" s="12" t="s">
        <v>176</v>
      </c>
      <c r="G171" s="12" t="s">
        <v>572</v>
      </c>
      <c r="H171" t="s">
        <v>114</v>
      </c>
      <c r="I171" s="2" t="s">
        <v>823</v>
      </c>
      <c r="J171">
        <f>VLOOKUP(A171,[1]Sheet3!$A$2:$H$3266,8,FALSE)</f>
        <v>2.7</v>
      </c>
      <c r="K171">
        <f>VLOOKUP(A171,[1]Sheet3!$A$2:$AD$3266,29,FALSE)</f>
        <v>0.78839269999999995</v>
      </c>
      <c r="L171">
        <f>VLOOKUP(A171,[1]Sheet3!$A$2:$AD$3266,30,FALSE)</f>
        <v>2.12866029</v>
      </c>
      <c r="M171">
        <f>VLOOKUP(A171,[1]Sheet3!$A$2:$L$3266,11,FALSE)</f>
        <v>10500</v>
      </c>
      <c r="N171" t="str">
        <f>VLOOKUP(A171,[1]Sheet3!$A$2:$L$3266,12,FALSE)</f>
        <v/>
      </c>
      <c r="O171">
        <f>VLOOKUP(A171,[1]Sheet3!$A$2:$T$3266,17,FALSE)</f>
        <v>0.1721202</v>
      </c>
      <c r="P171">
        <f>VLOOKUP(A171,[1]Sheet3!$A$2:$T$3266,18,FALSE)</f>
        <v>78.753410000000002</v>
      </c>
      <c r="Q171">
        <f>VLOOKUP(A171,[1]Sheet3!$A$2:$T$3266,19,FALSE)</f>
        <v>0.77939970000000003</v>
      </c>
      <c r="R171">
        <f>VLOOKUP(A171,[1]Sheet3!$A$2:$T$3266,20,FALSE)</f>
        <v>0.80981950000000003</v>
      </c>
      <c r="S171">
        <f>VLOOKUP(A171,[1]Sheet3!$A$2:$AB$3266,27,FALSE)</f>
        <v>41.07497</v>
      </c>
      <c r="T171">
        <f>VLOOKUP(A171,[1]Sheet3!$A$2:$AB$3266,28,FALSE)</f>
        <v>6.1988909999999997</v>
      </c>
      <c r="U171">
        <f>VLOOKUP(A171,[1]Sheet3!$A$2:$AF$3266,31,FALSE)</f>
        <v>12.89167</v>
      </c>
      <c r="V171">
        <f>VLOOKUP(A171,[1]Sheet3!$A$2:$AF$3266,32,FALSE)</f>
        <v>33.51643</v>
      </c>
      <c r="W171" s="2" t="str">
        <f>VLOOKUP(H171,[2]Sheet1!$B$2:$D$3210,2,FALSE)</f>
        <v>Kalimantan Timur</v>
      </c>
      <c r="X171" s="2" t="str">
        <f>VLOOKUP(H171,[2]Sheet1!$B$2:$D$3210,3,FALSE)</f>
        <v>Kalimantan</v>
      </c>
      <c r="Y171" s="2">
        <f>Scores!N171</f>
        <v>67</v>
      </c>
      <c r="Z171" t="s">
        <v>6</v>
      </c>
      <c r="AA171" s="13" t="str">
        <f t="shared" si="8"/>
        <v>2C-Kalimantan</v>
      </c>
      <c r="AB171" s="13" t="s">
        <v>896</v>
      </c>
    </row>
    <row r="172" spans="1:28">
      <c r="A172" t="str">
        <f t="shared" si="7"/>
        <v>WIRIAGAR DEEP PALEOCENE – UNITISASI – BERAU –  FUTURE1. Low Value</v>
      </c>
      <c r="B172" t="str">
        <f t="shared" si="6"/>
        <v>WIRIAGAR DEEP PALEOCENE – UNITISASI – BERAU –  FUTURE1. Low ValueE6. Further Development</v>
      </c>
      <c r="C172" t="s">
        <v>5</v>
      </c>
      <c r="D172" s="2" t="s">
        <v>13</v>
      </c>
      <c r="E172" t="s">
        <v>8</v>
      </c>
      <c r="F172" s="12" t="s">
        <v>177</v>
      </c>
      <c r="G172" s="12" t="s">
        <v>573</v>
      </c>
      <c r="H172" t="s">
        <v>788</v>
      </c>
      <c r="I172" s="2" t="s">
        <v>824</v>
      </c>
      <c r="J172">
        <f>VLOOKUP(A172,[1]Sheet3!$A$2:$H$3266,8,FALSE)</f>
        <v>1369.425</v>
      </c>
      <c r="K172">
        <f>VLOOKUP(A172,[1]Sheet3!$A$2:$AD$3266,29,FALSE)</f>
        <v>0.58401919999999996</v>
      </c>
      <c r="L172">
        <f>VLOOKUP(A172,[1]Sheet3!$A$2:$AD$3266,30,FALSE)</f>
        <v>799.77049295999996</v>
      </c>
      <c r="M172">
        <f>VLOOKUP(A172,[1]Sheet3!$A$2:$L$3266,11,FALSE)</f>
        <v>8735</v>
      </c>
      <c r="N172">
        <f>VLOOKUP(A172,[1]Sheet3!$A$2:$L$3266,12,FALSE)</f>
        <v>116.05000000000001</v>
      </c>
      <c r="O172">
        <f>VLOOKUP(A172,[1]Sheet3!$A$2:$T$3266,17,FALSE)</f>
        <v>0.1261581</v>
      </c>
      <c r="P172">
        <f>VLOOKUP(A172,[1]Sheet3!$A$2:$T$3266,18,FALSE)</f>
        <v>250.5103</v>
      </c>
      <c r="Q172">
        <f>VLOOKUP(A172,[1]Sheet3!$A$2:$T$3266,19,FALSE)</f>
        <v>0.77428929999999996</v>
      </c>
      <c r="R172">
        <f>VLOOKUP(A172,[1]Sheet3!$A$2:$T$3266,20,FALSE)</f>
        <v>0.70537340000000004</v>
      </c>
      <c r="S172">
        <f>VLOOKUP(A172,[1]Sheet3!$A$2:$AB$3266,27,FALSE)</f>
        <v>298.02519999999998</v>
      </c>
      <c r="T172">
        <f>VLOOKUP(A172,[1]Sheet3!$A$2:$AB$3266,28,FALSE)</f>
        <v>2726.0740000000001</v>
      </c>
      <c r="U172">
        <f>VLOOKUP(A172,[1]Sheet3!$A$2:$AF$3266,31,FALSE)</f>
        <v>30.336600000000001</v>
      </c>
      <c r="V172">
        <f>VLOOKUP(A172,[1]Sheet3!$A$2:$AF$3266,32,FALSE)</f>
        <v>1073.954</v>
      </c>
      <c r="W172" s="2" t="s">
        <v>831</v>
      </c>
      <c r="X172" s="2" t="s">
        <v>833</v>
      </c>
      <c r="Y172" s="2">
        <f>Scores!N172</f>
        <v>122</v>
      </c>
      <c r="Z172" t="s">
        <v>6</v>
      </c>
      <c r="AA172" s="13" t="str">
        <f t="shared" si="8"/>
        <v>2C-Timur</v>
      </c>
      <c r="AB172" s="13" t="s">
        <v>896</v>
      </c>
    </row>
    <row r="173" spans="1:28">
      <c r="A173" t="str">
        <f t="shared" si="7"/>
        <v>WIRIAGAR DEEP PALEOCENE – UNITISASI – BERAU –  FUTURE2. Middle Value</v>
      </c>
      <c r="B173" t="str">
        <f t="shared" si="6"/>
        <v>WIRIAGAR DEEP PALEOCENE – UNITISASI – BERAU –  FUTURE2. Middle ValueE6. Further Development</v>
      </c>
      <c r="C173" t="s">
        <v>5</v>
      </c>
      <c r="D173" s="2" t="s">
        <v>13</v>
      </c>
      <c r="E173" t="s">
        <v>10</v>
      </c>
      <c r="F173" s="12" t="s">
        <v>177</v>
      </c>
      <c r="G173" s="12" t="s">
        <v>573</v>
      </c>
      <c r="H173" t="s">
        <v>788</v>
      </c>
      <c r="I173" s="2" t="s">
        <v>824</v>
      </c>
      <c r="J173">
        <f>VLOOKUP(A173,[1]Sheet3!$A$2:$H$3266,8,FALSE)</f>
        <v>2604.3910000000001</v>
      </c>
      <c r="K173">
        <f>VLOOKUP(A173,[1]Sheet3!$A$2:$AD$3266,29,FALSE)</f>
        <v>0.58401919999999996</v>
      </c>
      <c r="L173">
        <f>VLOOKUP(A173,[1]Sheet3!$A$2:$AD$3266,30,FALSE)</f>
        <v>1521.0143483072</v>
      </c>
      <c r="M173">
        <f>VLOOKUP(A173,[1]Sheet3!$A$2:$L$3266,11,FALSE)</f>
        <v>8735</v>
      </c>
      <c r="N173">
        <f>VLOOKUP(A173,[1]Sheet3!$A$2:$L$3266,12,FALSE)</f>
        <v>116.05000000000001</v>
      </c>
      <c r="O173">
        <f>VLOOKUP(A173,[1]Sheet3!$A$2:$T$3266,17,FALSE)</f>
        <v>0.1261581</v>
      </c>
      <c r="P173">
        <f>VLOOKUP(A173,[1]Sheet3!$A$2:$T$3266,18,FALSE)</f>
        <v>250.5103</v>
      </c>
      <c r="Q173">
        <f>VLOOKUP(A173,[1]Sheet3!$A$2:$T$3266,19,FALSE)</f>
        <v>0.77428929999999996</v>
      </c>
      <c r="R173">
        <f>VLOOKUP(A173,[1]Sheet3!$A$2:$T$3266,20,FALSE)</f>
        <v>0.70537340000000004</v>
      </c>
      <c r="S173">
        <f>VLOOKUP(A173,[1]Sheet3!$A$2:$AB$3266,27,FALSE)</f>
        <v>298.02519999999998</v>
      </c>
      <c r="T173">
        <f>VLOOKUP(A173,[1]Sheet3!$A$2:$AB$3266,28,FALSE)</f>
        <v>2726.0740000000001</v>
      </c>
      <c r="U173">
        <f>VLOOKUP(A173,[1]Sheet3!$A$2:$AF$3266,31,FALSE)</f>
        <v>30.336600000000001</v>
      </c>
      <c r="V173">
        <f>VLOOKUP(A173,[1]Sheet3!$A$2:$AF$3266,32,FALSE)</f>
        <v>1073.954</v>
      </c>
      <c r="W173" s="2" t="s">
        <v>831</v>
      </c>
      <c r="X173" s="2" t="s">
        <v>833</v>
      </c>
      <c r="Y173" s="2">
        <f>Scores!N173</f>
        <v>122</v>
      </c>
      <c r="Z173" t="s">
        <v>6</v>
      </c>
      <c r="AA173" s="13" t="str">
        <f t="shared" si="8"/>
        <v>2C-Timur</v>
      </c>
      <c r="AB173" s="13" t="s">
        <v>896</v>
      </c>
    </row>
    <row r="174" spans="1:28">
      <c r="A174" t="str">
        <f t="shared" si="7"/>
        <v>WIRIAGAR DEEP PALEOCENE – UNITISASI – BERAU –  FUTURE3. High Value</v>
      </c>
      <c r="B174" t="str">
        <f t="shared" si="6"/>
        <v>WIRIAGAR DEEP PALEOCENE – UNITISASI – BERAU –  FUTURE3. High ValueE6. Further Development</v>
      </c>
      <c r="C174" t="s">
        <v>5</v>
      </c>
      <c r="D174" s="2" t="s">
        <v>13</v>
      </c>
      <c r="E174" t="s">
        <v>11</v>
      </c>
      <c r="F174" s="12" t="s">
        <v>177</v>
      </c>
      <c r="G174" s="12" t="s">
        <v>573</v>
      </c>
      <c r="H174" t="s">
        <v>788</v>
      </c>
      <c r="I174" s="2" t="s">
        <v>824</v>
      </c>
      <c r="J174">
        <f>VLOOKUP(A174,[1]Sheet3!$A$2:$H$3266,8,FALSE)</f>
        <v>3426.77</v>
      </c>
      <c r="K174">
        <f>VLOOKUP(A174,[1]Sheet3!$A$2:$AD$3266,29,FALSE)</f>
        <v>0.58401919999999996</v>
      </c>
      <c r="L174">
        <f>VLOOKUP(A174,[1]Sheet3!$A$2:$AD$3266,30,FALSE)</f>
        <v>2001.2994739839999</v>
      </c>
      <c r="M174">
        <f>VLOOKUP(A174,[1]Sheet3!$A$2:$L$3266,11,FALSE)</f>
        <v>8735</v>
      </c>
      <c r="N174">
        <f>VLOOKUP(A174,[1]Sheet3!$A$2:$L$3266,12,FALSE)</f>
        <v>116.05000000000001</v>
      </c>
      <c r="O174">
        <f>VLOOKUP(A174,[1]Sheet3!$A$2:$T$3266,17,FALSE)</f>
        <v>0.1261581</v>
      </c>
      <c r="P174">
        <f>VLOOKUP(A174,[1]Sheet3!$A$2:$T$3266,18,FALSE)</f>
        <v>250.5103</v>
      </c>
      <c r="Q174">
        <f>VLOOKUP(A174,[1]Sheet3!$A$2:$T$3266,19,FALSE)</f>
        <v>0.77428929999999996</v>
      </c>
      <c r="R174">
        <f>VLOOKUP(A174,[1]Sheet3!$A$2:$T$3266,20,FALSE)</f>
        <v>0.70537340000000004</v>
      </c>
      <c r="S174">
        <f>VLOOKUP(A174,[1]Sheet3!$A$2:$AB$3266,27,FALSE)</f>
        <v>298.02519999999998</v>
      </c>
      <c r="T174">
        <f>VLOOKUP(A174,[1]Sheet3!$A$2:$AB$3266,28,FALSE)</f>
        <v>2726.0740000000001</v>
      </c>
      <c r="U174">
        <f>VLOOKUP(A174,[1]Sheet3!$A$2:$AF$3266,31,FALSE)</f>
        <v>30.336600000000001</v>
      </c>
      <c r="V174">
        <f>VLOOKUP(A174,[1]Sheet3!$A$2:$AF$3266,32,FALSE)</f>
        <v>1073.954</v>
      </c>
      <c r="W174" s="2" t="s">
        <v>831</v>
      </c>
      <c r="X174" s="2" t="s">
        <v>833</v>
      </c>
      <c r="Y174" s="2">
        <f>Scores!N174</f>
        <v>122</v>
      </c>
      <c r="Z174" t="s">
        <v>6</v>
      </c>
      <c r="AA174" s="13" t="str">
        <f t="shared" si="8"/>
        <v>2C-Timur</v>
      </c>
      <c r="AB174" s="13" t="s">
        <v>896</v>
      </c>
    </row>
    <row r="175" spans="1:28">
      <c r="A175" t="str">
        <f t="shared" si="7"/>
        <v>WIRIAGAR DEEP PALEOCENE – UNITISASI – WIRIAGAR –  FUTURE1. Low Value</v>
      </c>
      <c r="B175" t="str">
        <f t="shared" si="6"/>
        <v>WIRIAGAR DEEP PALEOCENE – UNITISASI – WIRIAGAR –  FUTURE1. Low ValueE6. Further Development</v>
      </c>
      <c r="C175" t="s">
        <v>5</v>
      </c>
      <c r="D175" s="2" t="s">
        <v>13</v>
      </c>
      <c r="E175" t="s">
        <v>8</v>
      </c>
      <c r="F175" s="12" t="s">
        <v>178</v>
      </c>
      <c r="G175" s="12" t="s">
        <v>573</v>
      </c>
      <c r="H175" t="s">
        <v>789</v>
      </c>
      <c r="I175" s="2" t="s">
        <v>823</v>
      </c>
      <c r="J175">
        <f>VLOOKUP(A175,[1]Sheet3!$A$2:$H$3266,8,FALSE)</f>
        <v>1369.425</v>
      </c>
      <c r="K175">
        <f>VLOOKUP(A175,[1]Sheet3!$A$2:$AD$3266,29,FALSE)</f>
        <v>0.58401919999999996</v>
      </c>
      <c r="L175">
        <f>VLOOKUP(A175,[1]Sheet3!$A$2:$AD$3266,30,FALSE)</f>
        <v>799.77049295999996</v>
      </c>
      <c r="M175">
        <f>VLOOKUP(A175,[1]Sheet3!$A$2:$L$3266,11,FALSE)</f>
        <v>8735</v>
      </c>
      <c r="N175">
        <f>VLOOKUP(A175,[1]Sheet3!$A$2:$L$3266,12,FALSE)</f>
        <v>116.05000000000001</v>
      </c>
      <c r="O175">
        <f>VLOOKUP(A175,[1]Sheet3!$A$2:$T$3266,17,FALSE)</f>
        <v>0.1261581</v>
      </c>
      <c r="P175">
        <f>VLOOKUP(A175,[1]Sheet3!$A$2:$T$3266,18,FALSE)</f>
        <v>250.5103</v>
      </c>
      <c r="Q175">
        <f>VLOOKUP(A175,[1]Sheet3!$A$2:$T$3266,19,FALSE)</f>
        <v>0.77428929999999996</v>
      </c>
      <c r="R175">
        <f>VLOOKUP(A175,[1]Sheet3!$A$2:$T$3266,20,FALSE)</f>
        <v>0.70537340000000004</v>
      </c>
      <c r="S175">
        <f>VLOOKUP(A175,[1]Sheet3!$A$2:$AB$3266,27,FALSE)</f>
        <v>298.02519999999998</v>
      </c>
      <c r="T175">
        <f>VLOOKUP(A175,[1]Sheet3!$A$2:$AB$3266,28,FALSE)</f>
        <v>2726.0740000000001</v>
      </c>
      <c r="U175">
        <f>VLOOKUP(A175,[1]Sheet3!$A$2:$AF$3266,31,FALSE)</f>
        <v>30.336600000000001</v>
      </c>
      <c r="V175">
        <f>VLOOKUP(A175,[1]Sheet3!$A$2:$AF$3266,32,FALSE)</f>
        <v>1073.954</v>
      </c>
      <c r="W175" s="2" t="s">
        <v>831</v>
      </c>
      <c r="X175" s="2" t="s">
        <v>833</v>
      </c>
      <c r="Y175" s="2">
        <f>Scores!N175</f>
        <v>122</v>
      </c>
      <c r="Z175" t="s">
        <v>6</v>
      </c>
      <c r="AA175" s="13" t="str">
        <f t="shared" si="8"/>
        <v>2C-Timur</v>
      </c>
      <c r="AB175" s="13" t="s">
        <v>896</v>
      </c>
    </row>
    <row r="176" spans="1:28">
      <c r="A176" t="str">
        <f t="shared" si="7"/>
        <v>WIRIAGAR DEEP PALEOCENE – UNITISASI – WIRIAGAR –  FUTURE2. Middle Value</v>
      </c>
      <c r="B176" t="str">
        <f t="shared" si="6"/>
        <v>WIRIAGAR DEEP PALEOCENE – UNITISASI – WIRIAGAR –  FUTURE2. Middle ValueE6. Further Development</v>
      </c>
      <c r="C176" t="s">
        <v>5</v>
      </c>
      <c r="D176" s="2" t="s">
        <v>13</v>
      </c>
      <c r="E176" t="s">
        <v>10</v>
      </c>
      <c r="F176" s="12" t="s">
        <v>178</v>
      </c>
      <c r="G176" s="12" t="s">
        <v>573</v>
      </c>
      <c r="H176" t="s">
        <v>789</v>
      </c>
      <c r="I176" s="2" t="s">
        <v>823</v>
      </c>
      <c r="J176">
        <f>VLOOKUP(A176,[1]Sheet3!$A$2:$H$3266,8,FALSE)</f>
        <v>2604.3910000000001</v>
      </c>
      <c r="K176">
        <f>VLOOKUP(A176,[1]Sheet3!$A$2:$AD$3266,29,FALSE)</f>
        <v>0.58401919999999996</v>
      </c>
      <c r="L176">
        <f>VLOOKUP(A176,[1]Sheet3!$A$2:$AD$3266,30,FALSE)</f>
        <v>1521.0143483072</v>
      </c>
      <c r="M176">
        <f>VLOOKUP(A176,[1]Sheet3!$A$2:$L$3266,11,FALSE)</f>
        <v>8735</v>
      </c>
      <c r="N176">
        <f>VLOOKUP(A176,[1]Sheet3!$A$2:$L$3266,12,FALSE)</f>
        <v>116.05000000000001</v>
      </c>
      <c r="O176">
        <f>VLOOKUP(A176,[1]Sheet3!$A$2:$T$3266,17,FALSE)</f>
        <v>0.1261581</v>
      </c>
      <c r="P176">
        <f>VLOOKUP(A176,[1]Sheet3!$A$2:$T$3266,18,FALSE)</f>
        <v>250.5103</v>
      </c>
      <c r="Q176">
        <f>VLOOKUP(A176,[1]Sheet3!$A$2:$T$3266,19,FALSE)</f>
        <v>0.77428929999999996</v>
      </c>
      <c r="R176">
        <f>VLOOKUP(A176,[1]Sheet3!$A$2:$T$3266,20,FALSE)</f>
        <v>0.70537340000000004</v>
      </c>
      <c r="S176">
        <f>VLOOKUP(A176,[1]Sheet3!$A$2:$AB$3266,27,FALSE)</f>
        <v>298.02519999999998</v>
      </c>
      <c r="T176">
        <f>VLOOKUP(A176,[1]Sheet3!$A$2:$AB$3266,28,FALSE)</f>
        <v>2726.0740000000001</v>
      </c>
      <c r="U176">
        <f>VLOOKUP(A176,[1]Sheet3!$A$2:$AF$3266,31,FALSE)</f>
        <v>30.336600000000001</v>
      </c>
      <c r="V176">
        <f>VLOOKUP(A176,[1]Sheet3!$A$2:$AF$3266,32,FALSE)</f>
        <v>1073.954</v>
      </c>
      <c r="W176" s="2" t="s">
        <v>831</v>
      </c>
      <c r="X176" s="2" t="s">
        <v>833</v>
      </c>
      <c r="Y176" s="2">
        <f>Scores!N176</f>
        <v>122</v>
      </c>
      <c r="Z176" t="s">
        <v>6</v>
      </c>
      <c r="AA176" s="13" t="str">
        <f t="shared" si="8"/>
        <v>2C-Timur</v>
      </c>
      <c r="AB176" s="13" t="s">
        <v>896</v>
      </c>
    </row>
    <row r="177" spans="1:28">
      <c r="A177" t="str">
        <f t="shared" si="7"/>
        <v>WIRIAGAR DEEP PALEOCENE – UNITISASI – WIRIAGAR –  FUTURE3. High Value</v>
      </c>
      <c r="B177" t="str">
        <f t="shared" si="6"/>
        <v>WIRIAGAR DEEP PALEOCENE – UNITISASI – WIRIAGAR –  FUTURE3. High ValueE6. Further Development</v>
      </c>
      <c r="C177" t="s">
        <v>5</v>
      </c>
      <c r="D177" s="2" t="s">
        <v>13</v>
      </c>
      <c r="E177" t="s">
        <v>11</v>
      </c>
      <c r="F177" s="12" t="s">
        <v>178</v>
      </c>
      <c r="G177" s="12" t="s">
        <v>573</v>
      </c>
      <c r="H177" t="s">
        <v>789</v>
      </c>
      <c r="I177" s="2" t="s">
        <v>823</v>
      </c>
      <c r="J177">
        <f>VLOOKUP(A177,[1]Sheet3!$A$2:$H$3266,8,FALSE)</f>
        <v>3426.77</v>
      </c>
      <c r="K177">
        <f>VLOOKUP(A177,[1]Sheet3!$A$2:$AD$3266,29,FALSE)</f>
        <v>0.58401919999999996</v>
      </c>
      <c r="L177">
        <f>VLOOKUP(A177,[1]Sheet3!$A$2:$AD$3266,30,FALSE)</f>
        <v>2001.2994739839999</v>
      </c>
      <c r="M177">
        <f>VLOOKUP(A177,[1]Sheet3!$A$2:$L$3266,11,FALSE)</f>
        <v>8735</v>
      </c>
      <c r="N177">
        <f>VLOOKUP(A177,[1]Sheet3!$A$2:$L$3266,12,FALSE)</f>
        <v>116.05000000000001</v>
      </c>
      <c r="O177">
        <f>VLOOKUP(A177,[1]Sheet3!$A$2:$T$3266,17,FALSE)</f>
        <v>0.1261581</v>
      </c>
      <c r="P177">
        <f>VLOOKUP(A177,[1]Sheet3!$A$2:$T$3266,18,FALSE)</f>
        <v>250.5103</v>
      </c>
      <c r="Q177">
        <f>VLOOKUP(A177,[1]Sheet3!$A$2:$T$3266,19,FALSE)</f>
        <v>0.77428929999999996</v>
      </c>
      <c r="R177">
        <f>VLOOKUP(A177,[1]Sheet3!$A$2:$T$3266,20,FALSE)</f>
        <v>0.70537340000000004</v>
      </c>
      <c r="S177">
        <f>VLOOKUP(A177,[1]Sheet3!$A$2:$AB$3266,27,FALSE)</f>
        <v>298.02519999999998</v>
      </c>
      <c r="T177">
        <f>VLOOKUP(A177,[1]Sheet3!$A$2:$AB$3266,28,FALSE)</f>
        <v>2726.0740000000001</v>
      </c>
      <c r="U177">
        <f>VLOOKUP(A177,[1]Sheet3!$A$2:$AF$3266,31,FALSE)</f>
        <v>30.336600000000001</v>
      </c>
      <c r="V177">
        <f>VLOOKUP(A177,[1]Sheet3!$A$2:$AF$3266,32,FALSE)</f>
        <v>1073.954</v>
      </c>
      <c r="W177" s="2" t="s">
        <v>831</v>
      </c>
      <c r="X177" s="2" t="s">
        <v>833</v>
      </c>
      <c r="Y177" s="2">
        <f>Scores!N177</f>
        <v>122</v>
      </c>
      <c r="Z177" t="s">
        <v>6</v>
      </c>
      <c r="AA177" s="13" t="str">
        <f t="shared" si="8"/>
        <v>2C-Timur</v>
      </c>
      <c r="AB177" s="13" t="s">
        <v>896</v>
      </c>
    </row>
    <row r="178" spans="1:28">
      <c r="A178" t="str">
        <f t="shared" si="7"/>
        <v>WOS - BASE2. Middle Value</v>
      </c>
      <c r="B178" t="str">
        <f t="shared" si="6"/>
        <v>WOS - BASE2. Middle ValueX1. Discovery under Evaluation</v>
      </c>
      <c r="C178" t="s">
        <v>12</v>
      </c>
      <c r="D178" s="2" t="s">
        <v>13</v>
      </c>
      <c r="E178" t="s">
        <v>10</v>
      </c>
      <c r="F178" s="12" t="s">
        <v>179</v>
      </c>
      <c r="G178" s="12" t="s">
        <v>574</v>
      </c>
      <c r="H178" t="s">
        <v>788</v>
      </c>
      <c r="I178" s="2" t="s">
        <v>824</v>
      </c>
      <c r="J178">
        <f>VLOOKUP(A178,[1]Sheet3!$A$2:$H$3266,8,FALSE)</f>
        <v>162</v>
      </c>
      <c r="K178">
        <f>VLOOKUP(A178,[1]Sheet3!$A$2:$AD$3266,29,FALSE)</f>
        <v>0.34067750000000002</v>
      </c>
      <c r="L178">
        <f>VLOOKUP(A178,[1]Sheet3!$A$2:$AD$3266,30,FALSE)</f>
        <v>55.189755000000005</v>
      </c>
      <c r="M178">
        <f>VLOOKUP(A178,[1]Sheet3!$A$2:$L$3266,11,FALSE)</f>
        <v>9525</v>
      </c>
      <c r="N178" t="str">
        <f>VLOOKUP(A178,[1]Sheet3!$A$2:$L$3266,12,FALSE)</f>
        <v/>
      </c>
      <c r="O178">
        <f>VLOOKUP(A178,[1]Sheet3!$A$2:$T$3266,17,FALSE)</f>
        <v>0.1585625</v>
      </c>
      <c r="P178">
        <f>VLOOKUP(A178,[1]Sheet3!$A$2:$T$3266,18,FALSE)</f>
        <v>66.444789999999998</v>
      </c>
      <c r="Q178">
        <f>VLOOKUP(A178,[1]Sheet3!$A$2:$T$3266,19,FALSE)</f>
        <v>0.70334110000000005</v>
      </c>
      <c r="R178">
        <f>VLOOKUP(A178,[1]Sheet3!$A$2:$T$3266,20,FALSE)</f>
        <v>0.80343279999999995</v>
      </c>
      <c r="S178">
        <f>VLOOKUP(A178,[1]Sheet3!$A$2:$AB$3266,27,FALSE)</f>
        <v>46.296320000000001</v>
      </c>
      <c r="T178">
        <f>VLOOKUP(A178,[1]Sheet3!$A$2:$AB$3266,28,FALSE)</f>
        <v>7.7187799999999998</v>
      </c>
      <c r="U178">
        <f>VLOOKUP(A178,[1]Sheet3!$A$2:$AF$3266,31,FALSE)</f>
        <v>4.1918110000000004</v>
      </c>
      <c r="V178">
        <f>VLOOKUP(A178,[1]Sheet3!$A$2:$AF$3266,32,FALSE)</f>
        <v>16.978560000000002</v>
      </c>
      <c r="W178" s="2" t="s">
        <v>832</v>
      </c>
      <c r="X178" s="2" t="s">
        <v>833</v>
      </c>
      <c r="Y178" s="2">
        <f>Scores!N178</f>
        <v>75</v>
      </c>
      <c r="Z178" t="s">
        <v>6</v>
      </c>
      <c r="AA178" s="13" t="str">
        <f t="shared" si="8"/>
        <v>2C-Timur</v>
      </c>
      <c r="AB178" s="13" t="s">
        <v>896</v>
      </c>
    </row>
    <row r="179" spans="1:28">
      <c r="A179" t="str">
        <f t="shared" si="7"/>
        <v>WOS - BASE3. High Value</v>
      </c>
      <c r="B179" t="str">
        <f t="shared" si="6"/>
        <v>WOS - BASE3. High ValueX1. Discovery under Evaluation</v>
      </c>
      <c r="C179" t="s">
        <v>12</v>
      </c>
      <c r="D179" s="2" t="s">
        <v>13</v>
      </c>
      <c r="E179" t="s">
        <v>11</v>
      </c>
      <c r="F179" s="12" t="s">
        <v>179</v>
      </c>
      <c r="G179" s="12" t="s">
        <v>574</v>
      </c>
      <c r="H179" t="s">
        <v>788</v>
      </c>
      <c r="I179" s="2" t="s">
        <v>824</v>
      </c>
      <c r="J179">
        <f>VLOOKUP(A179,[1]Sheet3!$A$2:$H$3266,8,FALSE)</f>
        <v>162</v>
      </c>
      <c r="K179">
        <f>VLOOKUP(A179,[1]Sheet3!$A$2:$AD$3266,29,FALSE)</f>
        <v>0.34067750000000002</v>
      </c>
      <c r="L179">
        <f>VLOOKUP(A179,[1]Sheet3!$A$2:$AD$3266,30,FALSE)</f>
        <v>55.189755000000005</v>
      </c>
      <c r="M179">
        <f>VLOOKUP(A179,[1]Sheet3!$A$2:$L$3266,11,FALSE)</f>
        <v>9525</v>
      </c>
      <c r="N179" t="str">
        <f>VLOOKUP(A179,[1]Sheet3!$A$2:$L$3266,12,FALSE)</f>
        <v/>
      </c>
      <c r="O179">
        <f>VLOOKUP(A179,[1]Sheet3!$A$2:$T$3266,17,FALSE)</f>
        <v>0.1585625</v>
      </c>
      <c r="P179">
        <f>VLOOKUP(A179,[1]Sheet3!$A$2:$T$3266,18,FALSE)</f>
        <v>66.444789999999998</v>
      </c>
      <c r="Q179">
        <f>VLOOKUP(A179,[1]Sheet3!$A$2:$T$3266,19,FALSE)</f>
        <v>0.70334110000000005</v>
      </c>
      <c r="R179">
        <f>VLOOKUP(A179,[1]Sheet3!$A$2:$T$3266,20,FALSE)</f>
        <v>0.80343279999999995</v>
      </c>
      <c r="S179">
        <f>VLOOKUP(A179,[1]Sheet3!$A$2:$AB$3266,27,FALSE)</f>
        <v>46.296320000000001</v>
      </c>
      <c r="T179">
        <f>VLOOKUP(A179,[1]Sheet3!$A$2:$AB$3266,28,FALSE)</f>
        <v>7.7187799999999998</v>
      </c>
      <c r="U179">
        <f>VLOOKUP(A179,[1]Sheet3!$A$2:$AF$3266,31,FALSE)</f>
        <v>4.1918110000000004</v>
      </c>
      <c r="V179">
        <f>VLOOKUP(A179,[1]Sheet3!$A$2:$AF$3266,32,FALSE)</f>
        <v>16.978560000000002</v>
      </c>
      <c r="W179" s="2" t="s">
        <v>832</v>
      </c>
      <c r="X179" s="2" t="s">
        <v>833</v>
      </c>
      <c r="Y179" s="2">
        <f>Scores!N179</f>
        <v>75</v>
      </c>
      <c r="Z179" t="s">
        <v>6</v>
      </c>
      <c r="AA179" s="13" t="str">
        <f t="shared" si="8"/>
        <v>2C-Timur</v>
      </c>
      <c r="AB179" s="13" t="s">
        <v>896</v>
      </c>
    </row>
    <row r="180" spans="1:28">
      <c r="A180" t="str">
        <f t="shared" si="7"/>
        <v>ZAHRA-1 - BASE1. Low Value</v>
      </c>
      <c r="B180" t="str">
        <f t="shared" si="6"/>
        <v>ZAHRA-1 - BASE1. Low ValueX1. Discovery under Evaluation</v>
      </c>
      <c r="C180" t="s">
        <v>12</v>
      </c>
      <c r="D180" s="2" t="s">
        <v>13</v>
      </c>
      <c r="E180" t="s">
        <v>8</v>
      </c>
      <c r="F180" s="12" t="s">
        <v>180</v>
      </c>
      <c r="G180" s="12" t="s">
        <v>575</v>
      </c>
      <c r="H180" t="s">
        <v>78</v>
      </c>
      <c r="I180" s="2" t="s">
        <v>824</v>
      </c>
      <c r="J180">
        <f>VLOOKUP(A180,[1]Sheet3!$A$2:$H$3266,8,FALSE)</f>
        <v>6.76</v>
      </c>
      <c r="K180">
        <f>VLOOKUP(A180,[1]Sheet3!$A$2:$AD$3266,29,FALSE)</f>
        <v>0.65000670000000005</v>
      </c>
      <c r="L180">
        <f>VLOOKUP(A180,[1]Sheet3!$A$2:$AD$3266,30,FALSE)</f>
        <v>4.3940452920000004</v>
      </c>
      <c r="M180">
        <f>VLOOKUP(A180,[1]Sheet3!$A$2:$L$3266,11,FALSE)</f>
        <v>5500</v>
      </c>
      <c r="N180" t="str">
        <f>VLOOKUP(A180,[1]Sheet3!$A$2:$L$3266,12,FALSE)</f>
        <v/>
      </c>
      <c r="O180">
        <f>VLOOKUP(A180,[1]Sheet3!$A$2:$T$3266,17,FALSE)</f>
        <v>0.22017400000000001</v>
      </c>
      <c r="P180">
        <f>VLOOKUP(A180,[1]Sheet3!$A$2:$T$3266,18,FALSE)</f>
        <v>165.1224</v>
      </c>
      <c r="Q180">
        <f>VLOOKUP(A180,[1]Sheet3!$A$2:$T$3266,19,FALSE)</f>
        <v>0.59894239999999999</v>
      </c>
      <c r="R180">
        <f>VLOOKUP(A180,[1]Sheet3!$A$2:$T$3266,20,FALSE)</f>
        <v>0.73969700000000005</v>
      </c>
      <c r="S180">
        <f>VLOOKUP(A180,[1]Sheet3!$A$2:$AB$3266,27,FALSE)</f>
        <v>344.59589999999997</v>
      </c>
      <c r="T180">
        <f>VLOOKUP(A180,[1]Sheet3!$A$2:$AB$3266,28,FALSE)</f>
        <v>8.4017110000000006</v>
      </c>
      <c r="U180">
        <f>VLOOKUP(A180,[1]Sheet3!$A$2:$AF$3266,31,FALSE)</f>
        <v>50.726430000000001</v>
      </c>
      <c r="V180">
        <f>VLOOKUP(A180,[1]Sheet3!$A$2:$AF$3266,32,FALSE)</f>
        <v>7.074624</v>
      </c>
      <c r="W180" s="2" t="str">
        <f>VLOOKUP(H180,[2]Sheet1!$B$2:$D$3210,2,FALSE)</f>
        <v>Laut Jawa</v>
      </c>
      <c r="X180" s="2" t="str">
        <f>VLOOKUP(H180,[2]Sheet1!$B$2:$D$3210,3,FALSE)</f>
        <v>Jawa</v>
      </c>
      <c r="Y180" s="2">
        <f>Scores!N180</f>
        <v>102</v>
      </c>
      <c r="Z180" t="s">
        <v>6</v>
      </c>
      <c r="AA180" s="13" t="str">
        <f t="shared" si="8"/>
        <v>2C-Jawa</v>
      </c>
      <c r="AB180" s="13" t="s">
        <v>896</v>
      </c>
    </row>
    <row r="181" spans="1:28">
      <c r="A181" t="str">
        <f t="shared" si="7"/>
        <v>ZAHRA-1 - BASE2. Middle Value</v>
      </c>
      <c r="B181" t="str">
        <f t="shared" si="6"/>
        <v>ZAHRA-1 - BASE2. Middle ValueX1. Discovery under Evaluation</v>
      </c>
      <c r="C181" t="s">
        <v>12</v>
      </c>
      <c r="D181" s="2" t="s">
        <v>13</v>
      </c>
      <c r="E181" t="s">
        <v>10</v>
      </c>
      <c r="F181" s="12" t="s">
        <v>180</v>
      </c>
      <c r="G181" s="12" t="s">
        <v>575</v>
      </c>
      <c r="H181" t="s">
        <v>78</v>
      </c>
      <c r="I181" s="2" t="s">
        <v>824</v>
      </c>
      <c r="J181">
        <f>VLOOKUP(A181,[1]Sheet3!$A$2:$H$3266,8,FALSE)</f>
        <v>11.47</v>
      </c>
      <c r="K181">
        <f>VLOOKUP(A181,[1]Sheet3!$A$2:$AD$3266,29,FALSE)</f>
        <v>0.65000670000000005</v>
      </c>
      <c r="L181">
        <f>VLOOKUP(A181,[1]Sheet3!$A$2:$AD$3266,30,FALSE)</f>
        <v>7.4555768490000007</v>
      </c>
      <c r="M181">
        <f>VLOOKUP(A181,[1]Sheet3!$A$2:$L$3266,11,FALSE)</f>
        <v>5500</v>
      </c>
      <c r="N181" t="str">
        <f>VLOOKUP(A181,[1]Sheet3!$A$2:$L$3266,12,FALSE)</f>
        <v/>
      </c>
      <c r="O181">
        <f>VLOOKUP(A181,[1]Sheet3!$A$2:$T$3266,17,FALSE)</f>
        <v>0.22017400000000001</v>
      </c>
      <c r="P181">
        <f>VLOOKUP(A181,[1]Sheet3!$A$2:$T$3266,18,FALSE)</f>
        <v>165.1224</v>
      </c>
      <c r="Q181">
        <f>VLOOKUP(A181,[1]Sheet3!$A$2:$T$3266,19,FALSE)</f>
        <v>0.59894239999999999</v>
      </c>
      <c r="R181">
        <f>VLOOKUP(A181,[1]Sheet3!$A$2:$T$3266,20,FALSE)</f>
        <v>0.73969700000000005</v>
      </c>
      <c r="S181">
        <f>VLOOKUP(A181,[1]Sheet3!$A$2:$AB$3266,27,FALSE)</f>
        <v>344.59589999999997</v>
      </c>
      <c r="T181">
        <f>VLOOKUP(A181,[1]Sheet3!$A$2:$AB$3266,28,FALSE)</f>
        <v>8.4017110000000006</v>
      </c>
      <c r="U181">
        <f>VLOOKUP(A181,[1]Sheet3!$A$2:$AF$3266,31,FALSE)</f>
        <v>50.726430000000001</v>
      </c>
      <c r="V181">
        <f>VLOOKUP(A181,[1]Sheet3!$A$2:$AF$3266,32,FALSE)</f>
        <v>7.074624</v>
      </c>
      <c r="W181" s="2" t="str">
        <f>VLOOKUP(H181,[2]Sheet1!$B$2:$D$3210,2,FALSE)</f>
        <v>Laut Jawa</v>
      </c>
      <c r="X181" s="2" t="str">
        <f>VLOOKUP(H181,[2]Sheet1!$B$2:$D$3210,3,FALSE)</f>
        <v>Jawa</v>
      </c>
      <c r="Y181" s="2">
        <f>Scores!N181</f>
        <v>102</v>
      </c>
      <c r="Z181" t="s">
        <v>6</v>
      </c>
      <c r="AA181" s="13" t="str">
        <f t="shared" si="8"/>
        <v>2C-Jawa</v>
      </c>
      <c r="AB181" s="13" t="s">
        <v>896</v>
      </c>
    </row>
    <row r="182" spans="1:28">
      <c r="A182" t="str">
        <f t="shared" si="7"/>
        <v>ZAHRA-1 - BASE3. High Value</v>
      </c>
      <c r="B182" t="str">
        <f t="shared" si="6"/>
        <v>ZAHRA-1 - BASE3. High ValueX1. Discovery under Evaluation</v>
      </c>
      <c r="C182" t="s">
        <v>12</v>
      </c>
      <c r="D182" s="2" t="s">
        <v>13</v>
      </c>
      <c r="E182" t="s">
        <v>11</v>
      </c>
      <c r="F182" s="12" t="s">
        <v>180</v>
      </c>
      <c r="G182" s="12" t="s">
        <v>575</v>
      </c>
      <c r="H182" t="s">
        <v>78</v>
      </c>
      <c r="I182" s="2" t="s">
        <v>824</v>
      </c>
      <c r="J182">
        <f>VLOOKUP(A182,[1]Sheet3!$A$2:$H$3266,8,FALSE)</f>
        <v>18.73</v>
      </c>
      <c r="K182">
        <f>VLOOKUP(A182,[1]Sheet3!$A$2:$AD$3266,29,FALSE)</f>
        <v>0.65000670000000005</v>
      </c>
      <c r="L182">
        <f>VLOOKUP(A182,[1]Sheet3!$A$2:$AD$3266,30,FALSE)</f>
        <v>12.174625491</v>
      </c>
      <c r="M182">
        <f>VLOOKUP(A182,[1]Sheet3!$A$2:$L$3266,11,FALSE)</f>
        <v>5500</v>
      </c>
      <c r="N182" t="str">
        <f>VLOOKUP(A182,[1]Sheet3!$A$2:$L$3266,12,FALSE)</f>
        <v/>
      </c>
      <c r="O182">
        <f>VLOOKUP(A182,[1]Sheet3!$A$2:$T$3266,17,FALSE)</f>
        <v>0.22017400000000001</v>
      </c>
      <c r="P182">
        <f>VLOOKUP(A182,[1]Sheet3!$A$2:$T$3266,18,FALSE)</f>
        <v>165.1224</v>
      </c>
      <c r="Q182">
        <f>VLOOKUP(A182,[1]Sheet3!$A$2:$T$3266,19,FALSE)</f>
        <v>0.59894239999999999</v>
      </c>
      <c r="R182">
        <f>VLOOKUP(A182,[1]Sheet3!$A$2:$T$3266,20,FALSE)</f>
        <v>0.73969700000000005</v>
      </c>
      <c r="S182">
        <f>VLOOKUP(A182,[1]Sheet3!$A$2:$AB$3266,27,FALSE)</f>
        <v>344.59589999999997</v>
      </c>
      <c r="T182">
        <f>VLOOKUP(A182,[1]Sheet3!$A$2:$AB$3266,28,FALSE)</f>
        <v>8.4017110000000006</v>
      </c>
      <c r="U182">
        <f>VLOOKUP(A182,[1]Sheet3!$A$2:$AF$3266,31,FALSE)</f>
        <v>50.726430000000001</v>
      </c>
      <c r="V182">
        <f>VLOOKUP(A182,[1]Sheet3!$A$2:$AF$3266,32,FALSE)</f>
        <v>7.074624</v>
      </c>
      <c r="W182" s="2" t="str">
        <f>VLOOKUP(H182,[2]Sheet1!$B$2:$D$3210,2,FALSE)</f>
        <v>Laut Jawa</v>
      </c>
      <c r="X182" s="2" t="str">
        <f>VLOOKUP(H182,[2]Sheet1!$B$2:$D$3210,3,FALSE)</f>
        <v>Jawa</v>
      </c>
      <c r="Y182" s="2">
        <f>Scores!N182</f>
        <v>102</v>
      </c>
      <c r="Z182" t="s">
        <v>6</v>
      </c>
      <c r="AA182" s="13" t="str">
        <f t="shared" si="8"/>
        <v>2C-Jawa</v>
      </c>
      <c r="AB182" s="13" t="s">
        <v>896</v>
      </c>
    </row>
    <row r="183" spans="1:28">
      <c r="A183" t="str">
        <f t="shared" si="7"/>
        <v>KERENDAN - BASE1. Low Value</v>
      </c>
      <c r="B183" t="str">
        <f t="shared" si="6"/>
        <v>KERENDAN - BASE1. Low ValueE0. On Production</v>
      </c>
      <c r="C183" t="s">
        <v>15</v>
      </c>
      <c r="D183" s="2" t="s">
        <v>13</v>
      </c>
      <c r="E183" t="s">
        <v>8</v>
      </c>
      <c r="F183" s="12" t="s">
        <v>181</v>
      </c>
      <c r="G183" s="12" t="s">
        <v>576</v>
      </c>
      <c r="H183" t="s">
        <v>790</v>
      </c>
      <c r="I183" s="2" t="s">
        <v>823</v>
      </c>
      <c r="J183">
        <f>VLOOKUP(A183,[1]Sheet3!$A$2:$H$3266,8,FALSE)</f>
        <v>1323.38</v>
      </c>
      <c r="K183">
        <f>VLOOKUP(A183,[1]Sheet3!$A$2:$AD$3266,29,FALSE)</f>
        <v>0.45274189999999997</v>
      </c>
      <c r="L183">
        <f>VLOOKUP(A183,[1]Sheet3!$A$2:$AD$3266,30,FALSE)</f>
        <v>599.14957562200004</v>
      </c>
      <c r="M183">
        <f>VLOOKUP(A183,[1]Sheet3!$A$2:$L$3266,11,FALSE)</f>
        <v>9150</v>
      </c>
      <c r="N183">
        <f>VLOOKUP(A183,[1]Sheet3!$A$2:$L$3266,12,FALSE)</f>
        <v>134.75</v>
      </c>
      <c r="O183">
        <f>VLOOKUP(A183,[1]Sheet3!$A$2:$T$3266,17,FALSE)</f>
        <v>5.8986190000000001E-2</v>
      </c>
      <c r="P183">
        <f>VLOOKUP(A183,[1]Sheet3!$A$2:$T$3266,18,FALSE)</f>
        <v>8.8223579999999995</v>
      </c>
      <c r="Q183">
        <f>VLOOKUP(A183,[1]Sheet3!$A$2:$T$3266,19,FALSE)</f>
        <v>0.64978210000000003</v>
      </c>
      <c r="R183">
        <f>VLOOKUP(A183,[1]Sheet3!$A$2:$T$3266,20,FALSE)</f>
        <v>1.447722</v>
      </c>
      <c r="S183">
        <f>VLOOKUP(A183,[1]Sheet3!$A$2:$AB$3266,27,FALSE)</f>
        <v>34.83802</v>
      </c>
      <c r="T183">
        <f>VLOOKUP(A183,[1]Sheet3!$A$2:$AB$3266,28,FALSE)</f>
        <v>23.124669999999998</v>
      </c>
      <c r="U183">
        <f>VLOOKUP(A183,[1]Sheet3!$A$2:$AF$3266,31,FALSE)</f>
        <v>15.736929999999999</v>
      </c>
      <c r="V183">
        <f>VLOOKUP(A183,[1]Sheet3!$A$2:$AF$3266,32,FALSE)</f>
        <v>137.7491</v>
      </c>
      <c r="W183" s="2" t="s">
        <v>842</v>
      </c>
      <c r="X183" s="2" t="s">
        <v>837</v>
      </c>
      <c r="Y183" s="2">
        <f>Scores!N183</f>
        <v>71</v>
      </c>
      <c r="Z183" t="s">
        <v>16</v>
      </c>
      <c r="AA183" s="13" t="str">
        <f t="shared" si="8"/>
        <v>2P</v>
      </c>
      <c r="AB183" s="13" t="s">
        <v>896</v>
      </c>
    </row>
    <row r="184" spans="1:28">
      <c r="A184" t="str">
        <f t="shared" si="7"/>
        <v>KERENDAN - BASE2. Middle Value</v>
      </c>
      <c r="B184" t="str">
        <f t="shared" si="6"/>
        <v>KERENDAN - BASE2. Middle ValueE0. On Production</v>
      </c>
      <c r="C184" t="s">
        <v>15</v>
      </c>
      <c r="D184" s="2" t="s">
        <v>13</v>
      </c>
      <c r="E184" t="s">
        <v>10</v>
      </c>
      <c r="F184" s="12" t="s">
        <v>181</v>
      </c>
      <c r="G184" s="12" t="s">
        <v>576</v>
      </c>
      <c r="H184" t="s">
        <v>790</v>
      </c>
      <c r="I184" s="2" t="s">
        <v>823</v>
      </c>
      <c r="J184">
        <f>VLOOKUP(A184,[1]Sheet3!$A$2:$H$3266,8,FALSE)</f>
        <v>1981.83</v>
      </c>
      <c r="K184">
        <f>VLOOKUP(A184,[1]Sheet3!$A$2:$AD$3266,29,FALSE)</f>
        <v>0.45274189999999997</v>
      </c>
      <c r="L184">
        <f>VLOOKUP(A184,[1]Sheet3!$A$2:$AD$3266,30,FALSE)</f>
        <v>897.25747967699988</v>
      </c>
      <c r="M184">
        <f>VLOOKUP(A184,[1]Sheet3!$A$2:$L$3266,11,FALSE)</f>
        <v>9150</v>
      </c>
      <c r="N184">
        <f>VLOOKUP(A184,[1]Sheet3!$A$2:$L$3266,12,FALSE)</f>
        <v>134.75</v>
      </c>
      <c r="O184">
        <f>VLOOKUP(A184,[1]Sheet3!$A$2:$T$3266,17,FALSE)</f>
        <v>5.8986190000000001E-2</v>
      </c>
      <c r="P184">
        <f>VLOOKUP(A184,[1]Sheet3!$A$2:$T$3266,18,FALSE)</f>
        <v>8.8223579999999995</v>
      </c>
      <c r="Q184">
        <f>VLOOKUP(A184,[1]Sheet3!$A$2:$T$3266,19,FALSE)</f>
        <v>0.64978210000000003</v>
      </c>
      <c r="R184">
        <f>VLOOKUP(A184,[1]Sheet3!$A$2:$T$3266,20,FALSE)</f>
        <v>1.447722</v>
      </c>
      <c r="S184">
        <f>VLOOKUP(A184,[1]Sheet3!$A$2:$AB$3266,27,FALSE)</f>
        <v>34.83802</v>
      </c>
      <c r="T184">
        <f>VLOOKUP(A184,[1]Sheet3!$A$2:$AB$3266,28,FALSE)</f>
        <v>23.124669999999998</v>
      </c>
      <c r="U184">
        <f>VLOOKUP(A184,[1]Sheet3!$A$2:$AF$3266,31,FALSE)</f>
        <v>15.736929999999999</v>
      </c>
      <c r="V184">
        <f>VLOOKUP(A184,[1]Sheet3!$A$2:$AF$3266,32,FALSE)</f>
        <v>137.7491</v>
      </c>
      <c r="W184" s="2" t="s">
        <v>842</v>
      </c>
      <c r="X184" s="2" t="s">
        <v>837</v>
      </c>
      <c r="Y184" s="2">
        <f>Scores!N184</f>
        <v>71</v>
      </c>
      <c r="Z184" t="s">
        <v>16</v>
      </c>
      <c r="AA184" s="13" t="str">
        <f t="shared" si="8"/>
        <v>2P</v>
      </c>
      <c r="AB184" s="13" t="s">
        <v>896</v>
      </c>
    </row>
    <row r="185" spans="1:28">
      <c r="A185" t="str">
        <f t="shared" si="7"/>
        <v>KERENDAN - BASE3. High Value</v>
      </c>
      <c r="B185" t="str">
        <f t="shared" si="6"/>
        <v>KERENDAN - BASE3. High ValueE0. On Production</v>
      </c>
      <c r="C185" t="s">
        <v>15</v>
      </c>
      <c r="D185" s="2" t="s">
        <v>13</v>
      </c>
      <c r="E185" t="s">
        <v>11</v>
      </c>
      <c r="F185" s="12" t="s">
        <v>181</v>
      </c>
      <c r="G185" s="12" t="s">
        <v>576</v>
      </c>
      <c r="H185" t="s">
        <v>790</v>
      </c>
      <c r="I185" s="2" t="s">
        <v>823</v>
      </c>
      <c r="J185">
        <f>VLOOKUP(A185,[1]Sheet3!$A$2:$H$3266,8,FALSE)</f>
        <v>2704.99</v>
      </c>
      <c r="K185">
        <f>VLOOKUP(A185,[1]Sheet3!$A$2:$AD$3266,29,FALSE)</f>
        <v>0.45274189999999997</v>
      </c>
      <c r="L185">
        <f>VLOOKUP(A185,[1]Sheet3!$A$2:$AD$3266,30,FALSE)</f>
        <v>1224.6623120809998</v>
      </c>
      <c r="M185">
        <f>VLOOKUP(A185,[1]Sheet3!$A$2:$L$3266,11,FALSE)</f>
        <v>9150</v>
      </c>
      <c r="N185">
        <f>VLOOKUP(A185,[1]Sheet3!$A$2:$L$3266,12,FALSE)</f>
        <v>134.75</v>
      </c>
      <c r="O185">
        <f>VLOOKUP(A185,[1]Sheet3!$A$2:$T$3266,17,FALSE)</f>
        <v>5.8986190000000001E-2</v>
      </c>
      <c r="P185">
        <f>VLOOKUP(A185,[1]Sheet3!$A$2:$T$3266,18,FALSE)</f>
        <v>8.8223579999999995</v>
      </c>
      <c r="Q185">
        <f>VLOOKUP(A185,[1]Sheet3!$A$2:$T$3266,19,FALSE)</f>
        <v>0.64978210000000003</v>
      </c>
      <c r="R185">
        <f>VLOOKUP(A185,[1]Sheet3!$A$2:$T$3266,20,FALSE)</f>
        <v>1.447722</v>
      </c>
      <c r="S185">
        <f>VLOOKUP(A185,[1]Sheet3!$A$2:$AB$3266,27,FALSE)</f>
        <v>34.83802</v>
      </c>
      <c r="T185">
        <f>VLOOKUP(A185,[1]Sheet3!$A$2:$AB$3266,28,FALSE)</f>
        <v>23.124669999999998</v>
      </c>
      <c r="U185">
        <f>VLOOKUP(A185,[1]Sheet3!$A$2:$AF$3266,31,FALSE)</f>
        <v>15.736929999999999</v>
      </c>
      <c r="V185">
        <f>VLOOKUP(A185,[1]Sheet3!$A$2:$AF$3266,32,FALSE)</f>
        <v>137.7491</v>
      </c>
      <c r="W185" s="2" t="s">
        <v>842</v>
      </c>
      <c r="X185" s="2" t="s">
        <v>837</v>
      </c>
      <c r="Y185" s="2">
        <f>Scores!N185</f>
        <v>71</v>
      </c>
      <c r="Z185" t="s">
        <v>16</v>
      </c>
      <c r="AA185" s="13" t="str">
        <f t="shared" si="8"/>
        <v>2P</v>
      </c>
      <c r="AB185" s="13" t="s">
        <v>896</v>
      </c>
    </row>
    <row r="186" spans="1:28">
      <c r="A186" t="str">
        <f t="shared" si="7"/>
        <v>POFD SENG SEGAT PENAR1. Low Value</v>
      </c>
      <c r="B186" t="str">
        <f t="shared" si="6"/>
        <v>POFD SENG SEGAT PENAR1. Low ValueE0. On Production</v>
      </c>
      <c r="C186" t="s">
        <v>15</v>
      </c>
      <c r="D186" s="2" t="s">
        <v>13</v>
      </c>
      <c r="E186" t="s">
        <v>8</v>
      </c>
      <c r="F186" s="12" t="s">
        <v>182</v>
      </c>
      <c r="G186" s="12" t="s">
        <v>577</v>
      </c>
      <c r="H186" t="s">
        <v>95</v>
      </c>
      <c r="I186" s="2" t="s">
        <v>823</v>
      </c>
      <c r="J186">
        <f>VLOOKUP(A186,[1]Sheet3!$A$2:$H$3266,8,FALSE)</f>
        <v>203</v>
      </c>
      <c r="K186">
        <f>VLOOKUP(A186,[1]Sheet3!$A$2:$AD$3266,29,FALSE)</f>
        <v>0.77034760000000002</v>
      </c>
      <c r="L186">
        <f>VLOOKUP(A186,[1]Sheet3!$A$2:$AD$3266,30,FALSE)</f>
        <v>156.38056280000001</v>
      </c>
      <c r="M186">
        <f>VLOOKUP(A186,[1]Sheet3!$A$2:$L$3266,11,FALSE)</f>
        <v>1328</v>
      </c>
      <c r="N186">
        <f>VLOOKUP(A186,[1]Sheet3!$A$2:$L$3266,12,FALSE)</f>
        <v>73.150000000000006</v>
      </c>
      <c r="O186">
        <f>VLOOKUP(A186,[1]Sheet3!$A$2:$T$3266,17,FALSE)</f>
        <v>0.2394965</v>
      </c>
      <c r="P186">
        <f>VLOOKUP(A186,[1]Sheet3!$A$2:$T$3266,18,FALSE)</f>
        <v>137.74199999999999</v>
      </c>
      <c r="Q186">
        <f>VLOOKUP(A186,[1]Sheet3!$A$2:$T$3266,19,FALSE)</f>
        <v>0.76800769999999996</v>
      </c>
      <c r="R186">
        <f>VLOOKUP(A186,[1]Sheet3!$A$2:$T$3266,20,FALSE)</f>
        <v>0.56367929999999999</v>
      </c>
      <c r="S186">
        <f>VLOOKUP(A186,[1]Sheet3!$A$2:$AB$3266,27,FALSE)</f>
        <v>69.061359999999993</v>
      </c>
      <c r="T186">
        <f>VLOOKUP(A186,[1]Sheet3!$A$2:$AB$3266,28,FALSE)</f>
        <v>23.20429</v>
      </c>
      <c r="U186">
        <f>VLOOKUP(A186,[1]Sheet3!$A$2:$AF$3266,31,FALSE)</f>
        <v>1.1632439999999999</v>
      </c>
      <c r="V186">
        <f>VLOOKUP(A186,[1]Sheet3!$A$2:$AF$3266,32,FALSE)</f>
        <v>191.9058</v>
      </c>
      <c r="W186" s="2" t="str">
        <f>VLOOKUP(H186,[2]Sheet1!$B$2:$D$3210,2,FALSE)</f>
        <v>Riau</v>
      </c>
      <c r="X186" s="2" t="str">
        <f>VLOOKUP(H186,[2]Sheet1!$B$2:$D$3210,3,FALSE)</f>
        <v>Sumatera</v>
      </c>
      <c r="Y186" s="2">
        <f>Scores!N186</f>
        <v>73</v>
      </c>
      <c r="Z186" t="s">
        <v>16</v>
      </c>
      <c r="AA186" s="13" t="str">
        <f t="shared" si="8"/>
        <v>2P</v>
      </c>
      <c r="AB186" s="13" t="s">
        <v>896</v>
      </c>
    </row>
    <row r="187" spans="1:28">
      <c r="A187" t="str">
        <f t="shared" si="7"/>
        <v>POFD SENG SEGAT PENAR2. Middle Value</v>
      </c>
      <c r="B187" t="str">
        <f t="shared" si="6"/>
        <v>POFD SENG SEGAT PENAR2. Middle ValueE0. On Production</v>
      </c>
      <c r="C187" t="s">
        <v>15</v>
      </c>
      <c r="D187" s="2" t="s">
        <v>13</v>
      </c>
      <c r="E187" t="s">
        <v>10</v>
      </c>
      <c r="F187" s="12" t="s">
        <v>182</v>
      </c>
      <c r="G187" s="12" t="s">
        <v>577</v>
      </c>
      <c r="H187" t="s">
        <v>95</v>
      </c>
      <c r="I187" s="2" t="s">
        <v>823</v>
      </c>
      <c r="J187">
        <f>VLOOKUP(A187,[1]Sheet3!$A$2:$H$3266,8,FALSE)</f>
        <v>428.4</v>
      </c>
      <c r="K187">
        <f>VLOOKUP(A187,[1]Sheet3!$A$2:$AD$3266,29,FALSE)</f>
        <v>0.77034760000000002</v>
      </c>
      <c r="L187">
        <f>VLOOKUP(A187,[1]Sheet3!$A$2:$AD$3266,30,FALSE)</f>
        <v>330.01691183999998</v>
      </c>
      <c r="M187">
        <f>VLOOKUP(A187,[1]Sheet3!$A$2:$L$3266,11,FALSE)</f>
        <v>1328</v>
      </c>
      <c r="N187">
        <f>VLOOKUP(A187,[1]Sheet3!$A$2:$L$3266,12,FALSE)</f>
        <v>73.150000000000006</v>
      </c>
      <c r="O187">
        <f>VLOOKUP(A187,[1]Sheet3!$A$2:$T$3266,17,FALSE)</f>
        <v>0.2394965</v>
      </c>
      <c r="P187">
        <f>VLOOKUP(A187,[1]Sheet3!$A$2:$T$3266,18,FALSE)</f>
        <v>137.74199999999999</v>
      </c>
      <c r="Q187">
        <f>VLOOKUP(A187,[1]Sheet3!$A$2:$T$3266,19,FALSE)</f>
        <v>0.76800769999999996</v>
      </c>
      <c r="R187">
        <f>VLOOKUP(A187,[1]Sheet3!$A$2:$T$3266,20,FALSE)</f>
        <v>0.56367929999999999</v>
      </c>
      <c r="S187">
        <f>VLOOKUP(A187,[1]Sheet3!$A$2:$AB$3266,27,FALSE)</f>
        <v>69.061359999999993</v>
      </c>
      <c r="T187">
        <f>VLOOKUP(A187,[1]Sheet3!$A$2:$AB$3266,28,FALSE)</f>
        <v>23.20429</v>
      </c>
      <c r="U187">
        <f>VLOOKUP(A187,[1]Sheet3!$A$2:$AF$3266,31,FALSE)</f>
        <v>1.1632439999999999</v>
      </c>
      <c r="V187">
        <f>VLOOKUP(A187,[1]Sheet3!$A$2:$AF$3266,32,FALSE)</f>
        <v>191.9058</v>
      </c>
      <c r="W187" s="2" t="str">
        <f>VLOOKUP(H187,[2]Sheet1!$B$2:$D$3210,2,FALSE)</f>
        <v>Riau</v>
      </c>
      <c r="X187" s="2" t="str">
        <f>VLOOKUP(H187,[2]Sheet1!$B$2:$D$3210,3,FALSE)</f>
        <v>Sumatera</v>
      </c>
      <c r="Y187" s="2">
        <f>Scores!N187</f>
        <v>73</v>
      </c>
      <c r="Z187" t="s">
        <v>16</v>
      </c>
      <c r="AA187" s="13" t="str">
        <f t="shared" si="8"/>
        <v>2P</v>
      </c>
      <c r="AB187" s="13" t="s">
        <v>896</v>
      </c>
    </row>
    <row r="188" spans="1:28">
      <c r="A188" t="str">
        <f t="shared" si="7"/>
        <v>POFD SENG SEGAT PENAR3. High Value</v>
      </c>
      <c r="B188" t="str">
        <f t="shared" si="6"/>
        <v>POFD SENG SEGAT PENAR3. High ValueE0. On Production</v>
      </c>
      <c r="C188" t="s">
        <v>15</v>
      </c>
      <c r="D188" s="2" t="s">
        <v>13</v>
      </c>
      <c r="E188" t="s">
        <v>11</v>
      </c>
      <c r="F188" s="12" t="s">
        <v>182</v>
      </c>
      <c r="G188" s="12" t="s">
        <v>577</v>
      </c>
      <c r="H188" t="s">
        <v>95</v>
      </c>
      <c r="I188" s="2" t="s">
        <v>823</v>
      </c>
      <c r="J188">
        <f>VLOOKUP(A188,[1]Sheet3!$A$2:$H$3266,8,FALSE)</f>
        <v>753</v>
      </c>
      <c r="K188">
        <f>VLOOKUP(A188,[1]Sheet3!$A$2:$AD$3266,29,FALSE)</f>
        <v>0.77034760000000002</v>
      </c>
      <c r="L188">
        <f>VLOOKUP(A188,[1]Sheet3!$A$2:$AD$3266,30,FALSE)</f>
        <v>580.07174280000004</v>
      </c>
      <c r="M188">
        <f>VLOOKUP(A188,[1]Sheet3!$A$2:$L$3266,11,FALSE)</f>
        <v>1328</v>
      </c>
      <c r="N188">
        <f>VLOOKUP(A188,[1]Sheet3!$A$2:$L$3266,12,FALSE)</f>
        <v>73.150000000000006</v>
      </c>
      <c r="O188">
        <f>VLOOKUP(A188,[1]Sheet3!$A$2:$T$3266,17,FALSE)</f>
        <v>0.2394965</v>
      </c>
      <c r="P188">
        <f>VLOOKUP(A188,[1]Sheet3!$A$2:$T$3266,18,FALSE)</f>
        <v>137.74199999999999</v>
      </c>
      <c r="Q188">
        <f>VLOOKUP(A188,[1]Sheet3!$A$2:$T$3266,19,FALSE)</f>
        <v>0.76800769999999996</v>
      </c>
      <c r="R188">
        <f>VLOOKUP(A188,[1]Sheet3!$A$2:$T$3266,20,FALSE)</f>
        <v>0.56367929999999999</v>
      </c>
      <c r="S188">
        <f>VLOOKUP(A188,[1]Sheet3!$A$2:$AB$3266,27,FALSE)</f>
        <v>69.061359999999993</v>
      </c>
      <c r="T188">
        <f>VLOOKUP(A188,[1]Sheet3!$A$2:$AB$3266,28,FALSE)</f>
        <v>23.20429</v>
      </c>
      <c r="U188">
        <f>VLOOKUP(A188,[1]Sheet3!$A$2:$AF$3266,31,FALSE)</f>
        <v>1.1632439999999999</v>
      </c>
      <c r="V188">
        <f>VLOOKUP(A188,[1]Sheet3!$A$2:$AF$3266,32,FALSE)</f>
        <v>191.9058</v>
      </c>
      <c r="W188" s="2" t="str">
        <f>VLOOKUP(H188,[2]Sheet1!$B$2:$D$3210,2,FALSE)</f>
        <v>Riau</v>
      </c>
      <c r="X188" s="2" t="str">
        <f>VLOOKUP(H188,[2]Sheet1!$B$2:$D$3210,3,FALSE)</f>
        <v>Sumatera</v>
      </c>
      <c r="Y188" s="2">
        <f>Scores!N188</f>
        <v>73</v>
      </c>
      <c r="Z188" t="s">
        <v>16</v>
      </c>
      <c r="AA188" s="13" t="str">
        <f t="shared" si="8"/>
        <v>2P</v>
      </c>
      <c r="AB188" s="13" t="s">
        <v>896</v>
      </c>
    </row>
    <row r="189" spans="1:28">
      <c r="A189" t="str">
        <f t="shared" si="7"/>
        <v>SENG-SEGAT-PENAR - BASE1. Low Value</v>
      </c>
      <c r="B189" t="str">
        <f t="shared" si="6"/>
        <v>SENG-SEGAT-PENAR - BASE1. Low ValueE0. On Production</v>
      </c>
      <c r="C189" t="s">
        <v>15</v>
      </c>
      <c r="D189" s="2" t="s">
        <v>13</v>
      </c>
      <c r="E189" t="s">
        <v>8</v>
      </c>
      <c r="F189" s="12" t="s">
        <v>183</v>
      </c>
      <c r="G189" s="12" t="s">
        <v>577</v>
      </c>
      <c r="H189" t="s">
        <v>95</v>
      </c>
      <c r="I189" s="2" t="s">
        <v>823</v>
      </c>
      <c r="J189">
        <f>VLOOKUP(A189,[1]Sheet3!$A$2:$H$3266,8,FALSE)</f>
        <v>203</v>
      </c>
      <c r="K189">
        <f>VLOOKUP(A189,[1]Sheet3!$A$2:$AD$3266,29,FALSE)</f>
        <v>0.77034760000000002</v>
      </c>
      <c r="L189">
        <f>VLOOKUP(A189,[1]Sheet3!$A$2:$AD$3266,30,FALSE)</f>
        <v>156.38056280000001</v>
      </c>
      <c r="M189">
        <f>VLOOKUP(A189,[1]Sheet3!$A$2:$L$3266,11,FALSE)</f>
        <v>1328</v>
      </c>
      <c r="N189">
        <f>VLOOKUP(A189,[1]Sheet3!$A$2:$L$3266,12,FALSE)</f>
        <v>73.150000000000006</v>
      </c>
      <c r="O189">
        <f>VLOOKUP(A189,[1]Sheet3!$A$2:$T$3266,17,FALSE)</f>
        <v>0.2394965</v>
      </c>
      <c r="P189">
        <f>VLOOKUP(A189,[1]Sheet3!$A$2:$T$3266,18,FALSE)</f>
        <v>137.74199999999999</v>
      </c>
      <c r="Q189">
        <f>VLOOKUP(A189,[1]Sheet3!$A$2:$T$3266,19,FALSE)</f>
        <v>0.76800769999999996</v>
      </c>
      <c r="R189">
        <f>VLOOKUP(A189,[1]Sheet3!$A$2:$T$3266,20,FALSE)</f>
        <v>0.56367929999999999</v>
      </c>
      <c r="S189">
        <f>VLOOKUP(A189,[1]Sheet3!$A$2:$AB$3266,27,FALSE)</f>
        <v>69.061359999999993</v>
      </c>
      <c r="T189">
        <f>VLOOKUP(A189,[1]Sheet3!$A$2:$AB$3266,28,FALSE)</f>
        <v>23.20429</v>
      </c>
      <c r="U189">
        <f>VLOOKUP(A189,[1]Sheet3!$A$2:$AF$3266,31,FALSE)</f>
        <v>1.1632439999999999</v>
      </c>
      <c r="V189">
        <f>VLOOKUP(A189,[1]Sheet3!$A$2:$AF$3266,32,FALSE)</f>
        <v>191.9058</v>
      </c>
      <c r="W189" s="2" t="str">
        <f>VLOOKUP(H189,[2]Sheet1!$B$2:$D$3210,2,FALSE)</f>
        <v>Riau</v>
      </c>
      <c r="X189" s="2" t="str">
        <f>VLOOKUP(H189,[2]Sheet1!$B$2:$D$3210,3,FALSE)</f>
        <v>Sumatera</v>
      </c>
      <c r="Y189" s="2">
        <f>Scores!N189</f>
        <v>73</v>
      </c>
      <c r="Z189" t="s">
        <v>16</v>
      </c>
      <c r="AA189" s="13" t="str">
        <f t="shared" si="8"/>
        <v>2P</v>
      </c>
      <c r="AB189" s="13" t="s">
        <v>896</v>
      </c>
    </row>
    <row r="190" spans="1:28">
      <c r="A190" t="str">
        <f t="shared" si="7"/>
        <v>SENG-SEGAT-PENAR - BASE2. Middle Value</v>
      </c>
      <c r="B190" t="str">
        <f t="shared" si="6"/>
        <v>SENG-SEGAT-PENAR - BASE2. Middle ValueE0. On Production</v>
      </c>
      <c r="C190" t="s">
        <v>15</v>
      </c>
      <c r="D190" s="2" t="s">
        <v>13</v>
      </c>
      <c r="E190" t="s">
        <v>10</v>
      </c>
      <c r="F190" s="12" t="s">
        <v>183</v>
      </c>
      <c r="G190" s="12" t="s">
        <v>577</v>
      </c>
      <c r="H190" t="s">
        <v>95</v>
      </c>
      <c r="I190" s="2" t="s">
        <v>823</v>
      </c>
      <c r="J190">
        <f>VLOOKUP(A190,[1]Sheet3!$A$2:$H$3266,8,FALSE)</f>
        <v>428.4</v>
      </c>
      <c r="K190">
        <f>VLOOKUP(A190,[1]Sheet3!$A$2:$AD$3266,29,FALSE)</f>
        <v>0.77034760000000002</v>
      </c>
      <c r="L190">
        <f>VLOOKUP(A190,[1]Sheet3!$A$2:$AD$3266,30,FALSE)</f>
        <v>330.01691183999998</v>
      </c>
      <c r="M190">
        <f>VLOOKUP(A190,[1]Sheet3!$A$2:$L$3266,11,FALSE)</f>
        <v>1328</v>
      </c>
      <c r="N190">
        <f>VLOOKUP(A190,[1]Sheet3!$A$2:$L$3266,12,FALSE)</f>
        <v>73.150000000000006</v>
      </c>
      <c r="O190">
        <f>VLOOKUP(A190,[1]Sheet3!$A$2:$T$3266,17,FALSE)</f>
        <v>0.2394965</v>
      </c>
      <c r="P190">
        <f>VLOOKUP(A190,[1]Sheet3!$A$2:$T$3266,18,FALSE)</f>
        <v>137.74199999999999</v>
      </c>
      <c r="Q190">
        <f>VLOOKUP(A190,[1]Sheet3!$A$2:$T$3266,19,FALSE)</f>
        <v>0.76800769999999996</v>
      </c>
      <c r="R190">
        <f>VLOOKUP(A190,[1]Sheet3!$A$2:$T$3266,20,FALSE)</f>
        <v>0.56367929999999999</v>
      </c>
      <c r="S190">
        <f>VLOOKUP(A190,[1]Sheet3!$A$2:$AB$3266,27,FALSE)</f>
        <v>69.061359999999993</v>
      </c>
      <c r="T190">
        <f>VLOOKUP(A190,[1]Sheet3!$A$2:$AB$3266,28,FALSE)</f>
        <v>23.20429</v>
      </c>
      <c r="U190">
        <f>VLOOKUP(A190,[1]Sheet3!$A$2:$AF$3266,31,FALSE)</f>
        <v>1.1632439999999999</v>
      </c>
      <c r="V190">
        <f>VLOOKUP(A190,[1]Sheet3!$A$2:$AF$3266,32,FALSE)</f>
        <v>191.9058</v>
      </c>
      <c r="W190" s="2" t="str">
        <f>VLOOKUP(H190,[2]Sheet1!$B$2:$D$3210,2,FALSE)</f>
        <v>Riau</v>
      </c>
      <c r="X190" s="2" t="str">
        <f>VLOOKUP(H190,[2]Sheet1!$B$2:$D$3210,3,FALSE)</f>
        <v>Sumatera</v>
      </c>
      <c r="Y190" s="2">
        <f>Scores!N190</f>
        <v>73</v>
      </c>
      <c r="Z190" t="s">
        <v>16</v>
      </c>
      <c r="AA190" s="13" t="str">
        <f t="shared" si="8"/>
        <v>2P</v>
      </c>
      <c r="AB190" s="13" t="s">
        <v>896</v>
      </c>
    </row>
    <row r="191" spans="1:28">
      <c r="A191" t="str">
        <f t="shared" si="7"/>
        <v>SENG-SEGAT-PENAR - BASE3. High Value</v>
      </c>
      <c r="B191" t="str">
        <f t="shared" si="6"/>
        <v>SENG-SEGAT-PENAR - BASE3. High ValueE0. On Production</v>
      </c>
      <c r="C191" t="s">
        <v>15</v>
      </c>
      <c r="D191" s="2" t="s">
        <v>13</v>
      </c>
      <c r="E191" t="s">
        <v>11</v>
      </c>
      <c r="F191" s="12" t="s">
        <v>183</v>
      </c>
      <c r="G191" s="12" t="s">
        <v>577</v>
      </c>
      <c r="H191" t="s">
        <v>95</v>
      </c>
      <c r="I191" s="2" t="s">
        <v>823</v>
      </c>
      <c r="J191">
        <f>VLOOKUP(A191,[1]Sheet3!$A$2:$H$3266,8,FALSE)</f>
        <v>753</v>
      </c>
      <c r="K191">
        <f>VLOOKUP(A191,[1]Sheet3!$A$2:$AD$3266,29,FALSE)</f>
        <v>0.77034760000000002</v>
      </c>
      <c r="L191">
        <f>VLOOKUP(A191,[1]Sheet3!$A$2:$AD$3266,30,FALSE)</f>
        <v>580.07174280000004</v>
      </c>
      <c r="M191">
        <f>VLOOKUP(A191,[1]Sheet3!$A$2:$L$3266,11,FALSE)</f>
        <v>1328</v>
      </c>
      <c r="N191">
        <f>VLOOKUP(A191,[1]Sheet3!$A$2:$L$3266,12,FALSE)</f>
        <v>73.150000000000006</v>
      </c>
      <c r="O191">
        <f>VLOOKUP(A191,[1]Sheet3!$A$2:$T$3266,17,FALSE)</f>
        <v>0.2394965</v>
      </c>
      <c r="P191">
        <f>VLOOKUP(A191,[1]Sheet3!$A$2:$T$3266,18,FALSE)</f>
        <v>137.74199999999999</v>
      </c>
      <c r="Q191">
        <f>VLOOKUP(A191,[1]Sheet3!$A$2:$T$3266,19,FALSE)</f>
        <v>0.76800769999999996</v>
      </c>
      <c r="R191">
        <f>VLOOKUP(A191,[1]Sheet3!$A$2:$T$3266,20,FALSE)</f>
        <v>0.56367929999999999</v>
      </c>
      <c r="S191">
        <f>VLOOKUP(A191,[1]Sheet3!$A$2:$AB$3266,27,FALSE)</f>
        <v>69.061359999999993</v>
      </c>
      <c r="T191">
        <f>VLOOKUP(A191,[1]Sheet3!$A$2:$AB$3266,28,FALSE)</f>
        <v>23.20429</v>
      </c>
      <c r="U191">
        <f>VLOOKUP(A191,[1]Sheet3!$A$2:$AF$3266,31,FALSE)</f>
        <v>1.1632439999999999</v>
      </c>
      <c r="V191">
        <f>VLOOKUP(A191,[1]Sheet3!$A$2:$AF$3266,32,FALSE)</f>
        <v>191.9058</v>
      </c>
      <c r="W191" s="2" t="str">
        <f>VLOOKUP(H191,[2]Sheet1!$B$2:$D$3210,2,FALSE)</f>
        <v>Riau</v>
      </c>
      <c r="X191" s="2" t="str">
        <f>VLOOKUP(H191,[2]Sheet1!$B$2:$D$3210,3,FALSE)</f>
        <v>Sumatera</v>
      </c>
      <c r="Y191" s="2">
        <f>Scores!N191</f>
        <v>73</v>
      </c>
      <c r="Z191" t="s">
        <v>16</v>
      </c>
      <c r="AA191" s="13" t="str">
        <f t="shared" si="8"/>
        <v>2P</v>
      </c>
      <c r="AB191" s="13" t="s">
        <v>896</v>
      </c>
    </row>
    <row r="192" spans="1:28">
      <c r="A192" t="str">
        <f t="shared" si="7"/>
        <v>VORWATA - UNITISASI - BERAU - BASE1. Low Value</v>
      </c>
      <c r="B192" t="str">
        <f t="shared" si="6"/>
        <v>VORWATA - UNITISASI - BERAU - BASE1. Low ValueE0. On Production</v>
      </c>
      <c r="C192" t="s">
        <v>15</v>
      </c>
      <c r="D192" s="2" t="s">
        <v>13</v>
      </c>
      <c r="E192" t="s">
        <v>8</v>
      </c>
      <c r="F192" s="12" t="s">
        <v>184</v>
      </c>
      <c r="G192" s="12" t="s">
        <v>578</v>
      </c>
      <c r="H192" t="s">
        <v>788</v>
      </c>
      <c r="I192" s="2" t="s">
        <v>824</v>
      </c>
      <c r="J192">
        <f>VLOOKUP(A192,[1]Sheet3!$A$2:$H$3266,8,FALSE)</f>
        <v>4817.1000000000004</v>
      </c>
      <c r="K192">
        <f>VLOOKUP(A192,[1]Sheet3!$A$2:$AD$3266,29,FALSE)</f>
        <v>0.71499460000000004</v>
      </c>
      <c r="L192">
        <f>VLOOKUP(A192,[1]Sheet3!$A$2:$AD$3266,30,FALSE)</f>
        <v>3444.2004876600004</v>
      </c>
      <c r="M192">
        <f>VLOOKUP(A192,[1]Sheet3!$A$2:$L$3266,11,FALSE)</f>
        <v>12845</v>
      </c>
      <c r="N192">
        <f>VLOOKUP(A192,[1]Sheet3!$A$2:$L$3266,12,FALSE)</f>
        <v>123.20000000000002</v>
      </c>
      <c r="O192">
        <f>VLOOKUP(A192,[1]Sheet3!$A$2:$T$3266,17,FALSE)</f>
        <v>0.1186432</v>
      </c>
      <c r="P192">
        <f>VLOOKUP(A192,[1]Sheet3!$A$2:$T$3266,18,FALSE)</f>
        <v>155.9794</v>
      </c>
      <c r="Q192">
        <f>VLOOKUP(A192,[1]Sheet3!$A$2:$T$3266,19,FALSE)</f>
        <v>0.84188160000000001</v>
      </c>
      <c r="R192">
        <f>VLOOKUP(A192,[1]Sheet3!$A$2:$T$3266,20,FALSE)</f>
        <v>0.71987460000000003</v>
      </c>
      <c r="S192">
        <f>VLOOKUP(A192,[1]Sheet3!$A$2:$AB$3266,27,FALSE)</f>
        <v>237.61779999999999</v>
      </c>
      <c r="T192">
        <f>VLOOKUP(A192,[1]Sheet3!$A$2:$AB$3266,28,FALSE)</f>
        <v>2564.9059999999999</v>
      </c>
      <c r="U192">
        <f>VLOOKUP(A192,[1]Sheet3!$A$2:$AF$3266,31,FALSE)</f>
        <v>27.98884</v>
      </c>
      <c r="V192">
        <f>VLOOKUP(A192,[1]Sheet3!$A$2:$AF$3266,32,FALSE)</f>
        <v>196.71170000000001</v>
      </c>
      <c r="W192" s="2" t="s">
        <v>832</v>
      </c>
      <c r="X192" s="2" t="s">
        <v>833</v>
      </c>
      <c r="Y192" s="2">
        <f>Scores!N192</f>
        <v>123</v>
      </c>
      <c r="Z192" t="s">
        <v>16</v>
      </c>
      <c r="AA192" s="13" t="str">
        <f t="shared" si="8"/>
        <v>2P</v>
      </c>
      <c r="AB192" s="13" t="s">
        <v>896</v>
      </c>
    </row>
    <row r="193" spans="1:28">
      <c r="A193" t="str">
        <f t="shared" si="7"/>
        <v>VORWATA - UNITISASI - BERAU - BASE2. Middle Value</v>
      </c>
      <c r="B193" t="str">
        <f t="shared" si="6"/>
        <v>VORWATA - UNITISASI - BERAU - BASE2. Middle ValueE0. On Production</v>
      </c>
      <c r="C193" t="s">
        <v>15</v>
      </c>
      <c r="D193" s="2" t="s">
        <v>13</v>
      </c>
      <c r="E193" t="s">
        <v>10</v>
      </c>
      <c r="F193" s="12" t="s">
        <v>184</v>
      </c>
      <c r="G193" s="12" t="s">
        <v>578</v>
      </c>
      <c r="H193" t="s">
        <v>788</v>
      </c>
      <c r="I193" s="2" t="s">
        <v>824</v>
      </c>
      <c r="J193">
        <f>VLOOKUP(A193,[1]Sheet3!$A$2:$H$3266,8,FALSE)</f>
        <v>4817.1000000000004</v>
      </c>
      <c r="K193">
        <f>VLOOKUP(A193,[1]Sheet3!$A$2:$AD$3266,29,FALSE)</f>
        <v>0.71499460000000004</v>
      </c>
      <c r="L193">
        <f>VLOOKUP(A193,[1]Sheet3!$A$2:$AD$3266,30,FALSE)</f>
        <v>3444.2004876600004</v>
      </c>
      <c r="M193">
        <f>VLOOKUP(A193,[1]Sheet3!$A$2:$L$3266,11,FALSE)</f>
        <v>12845</v>
      </c>
      <c r="N193">
        <f>VLOOKUP(A193,[1]Sheet3!$A$2:$L$3266,12,FALSE)</f>
        <v>123.20000000000002</v>
      </c>
      <c r="O193">
        <f>VLOOKUP(A193,[1]Sheet3!$A$2:$T$3266,17,FALSE)</f>
        <v>0.1186432</v>
      </c>
      <c r="P193">
        <f>VLOOKUP(A193,[1]Sheet3!$A$2:$T$3266,18,FALSE)</f>
        <v>155.9794</v>
      </c>
      <c r="Q193">
        <f>VLOOKUP(A193,[1]Sheet3!$A$2:$T$3266,19,FALSE)</f>
        <v>0.84188160000000001</v>
      </c>
      <c r="R193">
        <f>VLOOKUP(A193,[1]Sheet3!$A$2:$T$3266,20,FALSE)</f>
        <v>0.71987460000000003</v>
      </c>
      <c r="S193">
        <f>VLOOKUP(A193,[1]Sheet3!$A$2:$AB$3266,27,FALSE)</f>
        <v>237.61779999999999</v>
      </c>
      <c r="T193">
        <f>VLOOKUP(A193,[1]Sheet3!$A$2:$AB$3266,28,FALSE)</f>
        <v>2564.9059999999999</v>
      </c>
      <c r="U193">
        <f>VLOOKUP(A193,[1]Sheet3!$A$2:$AF$3266,31,FALSE)</f>
        <v>27.98884</v>
      </c>
      <c r="V193">
        <f>VLOOKUP(A193,[1]Sheet3!$A$2:$AF$3266,32,FALSE)</f>
        <v>196.71170000000001</v>
      </c>
      <c r="W193" s="2" t="s">
        <v>832</v>
      </c>
      <c r="X193" s="2" t="s">
        <v>833</v>
      </c>
      <c r="Y193" s="2">
        <f>Scores!N193</f>
        <v>123</v>
      </c>
      <c r="Z193" t="s">
        <v>16</v>
      </c>
      <c r="AA193" s="13" t="str">
        <f t="shared" si="8"/>
        <v>2P</v>
      </c>
      <c r="AB193" s="13" t="s">
        <v>896</v>
      </c>
    </row>
    <row r="194" spans="1:28">
      <c r="A194" t="str">
        <f t="shared" si="7"/>
        <v>VORWATA - UNITISASI - BERAU - BASE3. High Value</v>
      </c>
      <c r="B194" t="str">
        <f t="shared" ref="B194:B257" si="9">F194&amp;E194&amp;C194</f>
        <v>VORWATA - UNITISASI - BERAU - BASE3. High ValueE0. On Production</v>
      </c>
      <c r="C194" t="s">
        <v>15</v>
      </c>
      <c r="D194" s="2" t="s">
        <v>13</v>
      </c>
      <c r="E194" t="s">
        <v>11</v>
      </c>
      <c r="F194" s="12" t="s">
        <v>184</v>
      </c>
      <c r="G194" s="12" t="s">
        <v>578</v>
      </c>
      <c r="H194" t="s">
        <v>788</v>
      </c>
      <c r="I194" s="2" t="s">
        <v>824</v>
      </c>
      <c r="J194">
        <f>VLOOKUP(A194,[1]Sheet3!$A$2:$H$3266,8,FALSE)</f>
        <v>5519.2129999999997</v>
      </c>
      <c r="K194">
        <f>VLOOKUP(A194,[1]Sheet3!$A$2:$AD$3266,29,FALSE)</f>
        <v>0.71499460000000004</v>
      </c>
      <c r="L194">
        <f>VLOOKUP(A194,[1]Sheet3!$A$2:$AD$3266,30,FALSE)</f>
        <v>3946.2074912498001</v>
      </c>
      <c r="M194">
        <f>VLOOKUP(A194,[1]Sheet3!$A$2:$L$3266,11,FALSE)</f>
        <v>12845</v>
      </c>
      <c r="N194">
        <f>VLOOKUP(A194,[1]Sheet3!$A$2:$L$3266,12,FALSE)</f>
        <v>123.20000000000002</v>
      </c>
      <c r="O194">
        <f>VLOOKUP(A194,[1]Sheet3!$A$2:$T$3266,17,FALSE)</f>
        <v>0.1186432</v>
      </c>
      <c r="P194">
        <f>VLOOKUP(A194,[1]Sheet3!$A$2:$T$3266,18,FALSE)</f>
        <v>155.9794</v>
      </c>
      <c r="Q194">
        <f>VLOOKUP(A194,[1]Sheet3!$A$2:$T$3266,19,FALSE)</f>
        <v>0.84188160000000001</v>
      </c>
      <c r="R194">
        <f>VLOOKUP(A194,[1]Sheet3!$A$2:$T$3266,20,FALSE)</f>
        <v>0.71987460000000003</v>
      </c>
      <c r="S194">
        <f>VLOOKUP(A194,[1]Sheet3!$A$2:$AB$3266,27,FALSE)</f>
        <v>237.61779999999999</v>
      </c>
      <c r="T194">
        <f>VLOOKUP(A194,[1]Sheet3!$A$2:$AB$3266,28,FALSE)</f>
        <v>2564.9059999999999</v>
      </c>
      <c r="U194">
        <f>VLOOKUP(A194,[1]Sheet3!$A$2:$AF$3266,31,FALSE)</f>
        <v>27.98884</v>
      </c>
      <c r="V194">
        <f>VLOOKUP(A194,[1]Sheet3!$A$2:$AF$3266,32,FALSE)</f>
        <v>196.71170000000001</v>
      </c>
      <c r="W194" s="2" t="s">
        <v>832</v>
      </c>
      <c r="X194" s="2" t="s">
        <v>833</v>
      </c>
      <c r="Y194" s="2">
        <f>Scores!N194</f>
        <v>123</v>
      </c>
      <c r="Z194" t="s">
        <v>16</v>
      </c>
      <c r="AA194" s="13" t="str">
        <f t="shared" si="8"/>
        <v>2P</v>
      </c>
      <c r="AB194" s="13" t="s">
        <v>896</v>
      </c>
    </row>
    <row r="195" spans="1:28">
      <c r="A195" t="str">
        <f t="shared" ref="A195:A258" si="10">F195&amp;E195</f>
        <v>DAYUNG - BASE1. Low Value</v>
      </c>
      <c r="B195" t="str">
        <f t="shared" si="9"/>
        <v>DAYUNG - BASE1. Low ValueE0. On Production</v>
      </c>
      <c r="C195" t="s">
        <v>15</v>
      </c>
      <c r="D195" s="2" t="s">
        <v>13</v>
      </c>
      <c r="E195" t="s">
        <v>8</v>
      </c>
      <c r="F195" s="12" t="s">
        <v>185</v>
      </c>
      <c r="G195" s="12" t="s">
        <v>579</v>
      </c>
      <c r="H195" t="s">
        <v>101</v>
      </c>
      <c r="I195" s="2" t="s">
        <v>823</v>
      </c>
      <c r="J195">
        <f>VLOOKUP(A195,[1]Sheet3!$A$2:$H$3266,8,FALSE)</f>
        <v>1297</v>
      </c>
      <c r="K195">
        <f>VLOOKUP(A195,[1]Sheet3!$A$2:$AD$3266,29,FALSE)</f>
        <v>0.7898309</v>
      </c>
      <c r="L195">
        <f>VLOOKUP(A195,[1]Sheet3!$A$2:$AD$3266,30,FALSE)</f>
        <v>1024.4106773000001</v>
      </c>
      <c r="M195">
        <f>VLOOKUP(A195,[1]Sheet3!$A$2:$L$3266,11,FALSE)</f>
        <v>5200</v>
      </c>
      <c r="N195" t="str">
        <f>VLOOKUP(A195,[1]Sheet3!$A$2:$L$3266,12,FALSE)</f>
        <v/>
      </c>
      <c r="O195">
        <f>VLOOKUP(A195,[1]Sheet3!$A$2:$T$3266,17,FALSE)</f>
        <v>0.19035969999999999</v>
      </c>
      <c r="P195">
        <f>VLOOKUP(A195,[1]Sheet3!$A$2:$T$3266,18,FALSE)</f>
        <v>65.233230000000006</v>
      </c>
      <c r="Q195">
        <f>VLOOKUP(A195,[1]Sheet3!$A$2:$T$3266,19,FALSE)</f>
        <v>0.4983107</v>
      </c>
      <c r="R195">
        <f>VLOOKUP(A195,[1]Sheet3!$A$2:$T$3266,20,FALSE)</f>
        <v>0.82770560000000004</v>
      </c>
      <c r="S195">
        <f>VLOOKUP(A195,[1]Sheet3!$A$2:$AB$3266,27,FALSE)</f>
        <v>296.84030000000001</v>
      </c>
      <c r="T195">
        <f>VLOOKUP(A195,[1]Sheet3!$A$2:$AB$3266,28,FALSE)</f>
        <v>109.1345</v>
      </c>
      <c r="U195">
        <f>VLOOKUP(A195,[1]Sheet3!$A$2:$AF$3266,31,FALSE)</f>
        <v>67.923670000000001</v>
      </c>
      <c r="V195">
        <f>VLOOKUP(A195,[1]Sheet3!$A$2:$AF$3266,32,FALSE)</f>
        <v>605.28020000000004</v>
      </c>
      <c r="W195" s="2" t="str">
        <f>VLOOKUP(H195,[2]Sheet1!$B$2:$D$3210,2,FALSE)</f>
        <v>Sumatera Selatan</v>
      </c>
      <c r="X195" s="2" t="str">
        <f>VLOOKUP(H195,[2]Sheet1!$B$2:$D$3210,3,FALSE)</f>
        <v>Sumatera</v>
      </c>
      <c r="Y195" s="2">
        <f>Scores!N195</f>
        <v>111</v>
      </c>
      <c r="Z195" t="s">
        <v>16</v>
      </c>
      <c r="AA195" s="13" t="str">
        <f t="shared" ref="AA195:AA258" si="11">IF(Z195="2C",Z195&amp;"-"&amp;X195,"2P")</f>
        <v>2P</v>
      </c>
      <c r="AB195" s="13" t="s">
        <v>896</v>
      </c>
    </row>
    <row r="196" spans="1:28">
      <c r="A196" t="str">
        <f t="shared" si="10"/>
        <v>DAYUNG - BASE2. Middle Value</v>
      </c>
      <c r="B196" t="str">
        <f t="shared" si="9"/>
        <v>DAYUNG - BASE2. Middle ValueE0. On Production</v>
      </c>
      <c r="C196" t="s">
        <v>15</v>
      </c>
      <c r="D196" s="2" t="s">
        <v>13</v>
      </c>
      <c r="E196" t="s">
        <v>10</v>
      </c>
      <c r="F196" s="12" t="s">
        <v>185</v>
      </c>
      <c r="G196" s="12" t="s">
        <v>579</v>
      </c>
      <c r="H196" t="s">
        <v>101</v>
      </c>
      <c r="I196" s="2" t="s">
        <v>823</v>
      </c>
      <c r="J196">
        <f>VLOOKUP(A196,[1]Sheet3!$A$2:$H$3266,8,FALSE)</f>
        <v>1485</v>
      </c>
      <c r="K196">
        <f>VLOOKUP(A196,[1]Sheet3!$A$2:$AD$3266,29,FALSE)</f>
        <v>0.7898309</v>
      </c>
      <c r="L196">
        <f>VLOOKUP(A196,[1]Sheet3!$A$2:$AD$3266,30,FALSE)</f>
        <v>1172.8988865000001</v>
      </c>
      <c r="M196">
        <f>VLOOKUP(A196,[1]Sheet3!$A$2:$L$3266,11,FALSE)</f>
        <v>5200</v>
      </c>
      <c r="N196" t="str">
        <f>VLOOKUP(A196,[1]Sheet3!$A$2:$L$3266,12,FALSE)</f>
        <v/>
      </c>
      <c r="O196">
        <f>VLOOKUP(A196,[1]Sheet3!$A$2:$T$3266,17,FALSE)</f>
        <v>0.19035969999999999</v>
      </c>
      <c r="P196">
        <f>VLOOKUP(A196,[1]Sheet3!$A$2:$T$3266,18,FALSE)</f>
        <v>65.233230000000006</v>
      </c>
      <c r="Q196">
        <f>VLOOKUP(A196,[1]Sheet3!$A$2:$T$3266,19,FALSE)</f>
        <v>0.4983107</v>
      </c>
      <c r="R196">
        <f>VLOOKUP(A196,[1]Sheet3!$A$2:$T$3266,20,FALSE)</f>
        <v>0.82770560000000004</v>
      </c>
      <c r="S196">
        <f>VLOOKUP(A196,[1]Sheet3!$A$2:$AB$3266,27,FALSE)</f>
        <v>296.84030000000001</v>
      </c>
      <c r="T196">
        <f>VLOOKUP(A196,[1]Sheet3!$A$2:$AB$3266,28,FALSE)</f>
        <v>109.1345</v>
      </c>
      <c r="U196">
        <f>VLOOKUP(A196,[1]Sheet3!$A$2:$AF$3266,31,FALSE)</f>
        <v>67.923670000000001</v>
      </c>
      <c r="V196">
        <f>VLOOKUP(A196,[1]Sheet3!$A$2:$AF$3266,32,FALSE)</f>
        <v>605.28020000000004</v>
      </c>
      <c r="W196" s="2" t="str">
        <f>VLOOKUP(H196,[2]Sheet1!$B$2:$D$3210,2,FALSE)</f>
        <v>Sumatera Selatan</v>
      </c>
      <c r="X196" s="2" t="str">
        <f>VLOOKUP(H196,[2]Sheet1!$B$2:$D$3210,3,FALSE)</f>
        <v>Sumatera</v>
      </c>
      <c r="Y196" s="2">
        <f>Scores!N196</f>
        <v>111</v>
      </c>
      <c r="Z196" t="s">
        <v>16</v>
      </c>
      <c r="AA196" s="13" t="str">
        <f t="shared" si="11"/>
        <v>2P</v>
      </c>
      <c r="AB196" s="13" t="s">
        <v>896</v>
      </c>
    </row>
    <row r="197" spans="1:28">
      <c r="A197" t="str">
        <f t="shared" si="10"/>
        <v>DAYUNG - BASE3. High Value</v>
      </c>
      <c r="B197" t="str">
        <f t="shared" si="9"/>
        <v>DAYUNG - BASE3. High ValueE0. On Production</v>
      </c>
      <c r="C197" t="s">
        <v>15</v>
      </c>
      <c r="D197" s="2" t="s">
        <v>13</v>
      </c>
      <c r="E197" t="s">
        <v>11</v>
      </c>
      <c r="F197" s="12" t="s">
        <v>185</v>
      </c>
      <c r="G197" s="12" t="s">
        <v>579</v>
      </c>
      <c r="H197" t="s">
        <v>101</v>
      </c>
      <c r="I197" s="2" t="s">
        <v>823</v>
      </c>
      <c r="J197">
        <f>VLOOKUP(A197,[1]Sheet3!$A$2:$H$3266,8,FALSE)</f>
        <v>1671</v>
      </c>
      <c r="K197">
        <f>VLOOKUP(A197,[1]Sheet3!$A$2:$AD$3266,29,FALSE)</f>
        <v>0.7898309</v>
      </c>
      <c r="L197">
        <f>VLOOKUP(A197,[1]Sheet3!$A$2:$AD$3266,30,FALSE)</f>
        <v>1319.8074339</v>
      </c>
      <c r="M197">
        <f>VLOOKUP(A197,[1]Sheet3!$A$2:$L$3266,11,FALSE)</f>
        <v>5200</v>
      </c>
      <c r="N197" t="str">
        <f>VLOOKUP(A197,[1]Sheet3!$A$2:$L$3266,12,FALSE)</f>
        <v/>
      </c>
      <c r="O197">
        <f>VLOOKUP(A197,[1]Sheet3!$A$2:$T$3266,17,FALSE)</f>
        <v>0.19035969999999999</v>
      </c>
      <c r="P197">
        <f>VLOOKUP(A197,[1]Sheet3!$A$2:$T$3266,18,FALSE)</f>
        <v>65.233230000000006</v>
      </c>
      <c r="Q197">
        <f>VLOOKUP(A197,[1]Sheet3!$A$2:$T$3266,19,FALSE)</f>
        <v>0.4983107</v>
      </c>
      <c r="R197">
        <f>VLOOKUP(A197,[1]Sheet3!$A$2:$T$3266,20,FALSE)</f>
        <v>0.82770560000000004</v>
      </c>
      <c r="S197">
        <f>VLOOKUP(A197,[1]Sheet3!$A$2:$AB$3266,27,FALSE)</f>
        <v>296.84030000000001</v>
      </c>
      <c r="T197">
        <f>VLOOKUP(A197,[1]Sheet3!$A$2:$AB$3266,28,FALSE)</f>
        <v>109.1345</v>
      </c>
      <c r="U197">
        <f>VLOOKUP(A197,[1]Sheet3!$A$2:$AF$3266,31,FALSE)</f>
        <v>67.923670000000001</v>
      </c>
      <c r="V197">
        <f>VLOOKUP(A197,[1]Sheet3!$A$2:$AF$3266,32,FALSE)</f>
        <v>605.28020000000004</v>
      </c>
      <c r="W197" s="2" t="str">
        <f>VLOOKUP(H197,[2]Sheet1!$B$2:$D$3210,2,FALSE)</f>
        <v>Sumatera Selatan</v>
      </c>
      <c r="X197" s="2" t="str">
        <f>VLOOKUP(H197,[2]Sheet1!$B$2:$D$3210,3,FALSE)</f>
        <v>Sumatera</v>
      </c>
      <c r="Y197" s="2">
        <f>Scores!N197</f>
        <v>111</v>
      </c>
      <c r="Z197" t="s">
        <v>16</v>
      </c>
      <c r="AA197" s="13" t="str">
        <f t="shared" si="11"/>
        <v>2P</v>
      </c>
      <c r="AB197" s="13" t="s">
        <v>896</v>
      </c>
    </row>
    <row r="198" spans="1:28">
      <c r="A198" t="str">
        <f t="shared" si="10"/>
        <v>GELAM - BASE - UNITISASI CORRIDOR1. Low Value</v>
      </c>
      <c r="B198" t="str">
        <f t="shared" si="9"/>
        <v>GELAM - BASE - UNITISASI CORRIDOR1. Low ValueE0. On Production</v>
      </c>
      <c r="C198" t="s">
        <v>15</v>
      </c>
      <c r="D198" s="2" t="s">
        <v>13</v>
      </c>
      <c r="E198" t="s">
        <v>8</v>
      </c>
      <c r="F198" s="12" t="s">
        <v>186</v>
      </c>
      <c r="G198" s="12" t="s">
        <v>55</v>
      </c>
      <c r="H198" t="s">
        <v>101</v>
      </c>
      <c r="I198" s="2" t="s">
        <v>823</v>
      </c>
      <c r="J198">
        <f>VLOOKUP(A198,[1]Sheet3!$A$2:$H$3266,8,FALSE)</f>
        <v>405</v>
      </c>
      <c r="K198">
        <f>VLOOKUP(A198,[1]Sheet3!$A$2:$AD$3266,29,FALSE)</f>
        <v>0.84441759999999999</v>
      </c>
      <c r="L198">
        <f>VLOOKUP(A198,[1]Sheet3!$A$2:$AD$3266,30,FALSE)</f>
        <v>341.98912799999999</v>
      </c>
      <c r="M198">
        <f>VLOOKUP(A198,[1]Sheet3!$A$2:$L$3266,11,FALSE)</f>
        <v>5564</v>
      </c>
      <c r="N198" t="str">
        <f>VLOOKUP(A198,[1]Sheet3!$A$2:$L$3266,12,FALSE)</f>
        <v/>
      </c>
      <c r="O198">
        <f>VLOOKUP(A198,[1]Sheet3!$A$2:$T$3266,17,FALSE)</f>
        <v>0.2247497</v>
      </c>
      <c r="P198">
        <f>VLOOKUP(A198,[1]Sheet3!$A$2:$T$3266,18,FALSE)</f>
        <v>273.64229999999998</v>
      </c>
      <c r="Q198">
        <f>VLOOKUP(A198,[1]Sheet3!$A$2:$T$3266,19,FALSE)</f>
        <v>0.53077090000000005</v>
      </c>
      <c r="R198">
        <f>VLOOKUP(A198,[1]Sheet3!$A$2:$T$3266,20,FALSE)</f>
        <v>0.65211669999999999</v>
      </c>
      <c r="S198">
        <f>VLOOKUP(A198,[1]Sheet3!$A$2:$AB$3266,27,FALSE)</f>
        <v>32.060360000000003</v>
      </c>
      <c r="T198">
        <f>VLOOKUP(A198,[1]Sheet3!$A$2:$AB$3266,28,FALSE)</f>
        <v>2.8337699999999999</v>
      </c>
      <c r="U198">
        <f>VLOOKUP(A198,[1]Sheet3!$A$2:$AF$3266,31,FALSE)</f>
        <v>28.857479999999999</v>
      </c>
      <c r="V198">
        <f>VLOOKUP(A198,[1]Sheet3!$A$2:$AF$3266,32,FALSE)</f>
        <v>155.18629999999999</v>
      </c>
      <c r="W198" s="2" t="str">
        <f>VLOOKUP(H198,[2]Sheet1!$B$2:$D$3210,2,FALSE)</f>
        <v>Sumatera Selatan</v>
      </c>
      <c r="X198" s="2" t="str">
        <f>VLOOKUP(H198,[2]Sheet1!$B$2:$D$3210,3,FALSE)</f>
        <v>Sumatera</v>
      </c>
      <c r="Y198" s="2">
        <f>Scores!N198</f>
        <v>91</v>
      </c>
      <c r="Z198" t="s">
        <v>16</v>
      </c>
      <c r="AA198" s="13" t="str">
        <f t="shared" si="11"/>
        <v>2P</v>
      </c>
      <c r="AB198" s="13" t="s">
        <v>896</v>
      </c>
    </row>
    <row r="199" spans="1:28">
      <c r="A199" t="str">
        <f t="shared" si="10"/>
        <v>GELAM - BASE - UNITISASI CORRIDOR2. Middle Value</v>
      </c>
      <c r="B199" t="str">
        <f t="shared" si="9"/>
        <v>GELAM - BASE - UNITISASI CORRIDOR2. Middle ValueE0. On Production</v>
      </c>
      <c r="C199" t="s">
        <v>15</v>
      </c>
      <c r="D199" s="2" t="s">
        <v>13</v>
      </c>
      <c r="E199" t="s">
        <v>10</v>
      </c>
      <c r="F199" s="12" t="s">
        <v>186</v>
      </c>
      <c r="G199" s="12" t="s">
        <v>55</v>
      </c>
      <c r="H199" t="s">
        <v>101</v>
      </c>
      <c r="I199" s="2" t="s">
        <v>823</v>
      </c>
      <c r="J199">
        <f>VLOOKUP(A199,[1]Sheet3!$A$2:$H$3266,8,FALSE)</f>
        <v>428</v>
      </c>
      <c r="K199">
        <f>VLOOKUP(A199,[1]Sheet3!$A$2:$AD$3266,29,FALSE)</f>
        <v>0.84441759999999999</v>
      </c>
      <c r="L199">
        <f>VLOOKUP(A199,[1]Sheet3!$A$2:$AD$3266,30,FALSE)</f>
        <v>361.41073280000001</v>
      </c>
      <c r="M199">
        <f>VLOOKUP(A199,[1]Sheet3!$A$2:$L$3266,11,FALSE)</f>
        <v>5564</v>
      </c>
      <c r="N199" t="str">
        <f>VLOOKUP(A199,[1]Sheet3!$A$2:$L$3266,12,FALSE)</f>
        <v/>
      </c>
      <c r="O199">
        <f>VLOOKUP(A199,[1]Sheet3!$A$2:$T$3266,17,FALSE)</f>
        <v>0.2247497</v>
      </c>
      <c r="P199">
        <f>VLOOKUP(A199,[1]Sheet3!$A$2:$T$3266,18,FALSE)</f>
        <v>273.64229999999998</v>
      </c>
      <c r="Q199">
        <f>VLOOKUP(A199,[1]Sheet3!$A$2:$T$3266,19,FALSE)</f>
        <v>0.53077090000000005</v>
      </c>
      <c r="R199">
        <f>VLOOKUP(A199,[1]Sheet3!$A$2:$T$3266,20,FALSE)</f>
        <v>0.65211669999999999</v>
      </c>
      <c r="S199">
        <f>VLOOKUP(A199,[1]Sheet3!$A$2:$AB$3266,27,FALSE)</f>
        <v>32.060360000000003</v>
      </c>
      <c r="T199">
        <f>VLOOKUP(A199,[1]Sheet3!$A$2:$AB$3266,28,FALSE)</f>
        <v>2.8337699999999999</v>
      </c>
      <c r="U199">
        <f>VLOOKUP(A199,[1]Sheet3!$A$2:$AF$3266,31,FALSE)</f>
        <v>28.857479999999999</v>
      </c>
      <c r="V199">
        <f>VLOOKUP(A199,[1]Sheet3!$A$2:$AF$3266,32,FALSE)</f>
        <v>155.18629999999999</v>
      </c>
      <c r="W199" s="2" t="str">
        <f>VLOOKUP(H199,[2]Sheet1!$B$2:$D$3210,2,FALSE)</f>
        <v>Sumatera Selatan</v>
      </c>
      <c r="X199" s="2" t="str">
        <f>VLOOKUP(H199,[2]Sheet1!$B$2:$D$3210,3,FALSE)</f>
        <v>Sumatera</v>
      </c>
      <c r="Y199" s="2">
        <f>Scores!N199</f>
        <v>91</v>
      </c>
      <c r="Z199" t="s">
        <v>16</v>
      </c>
      <c r="AA199" s="13" t="str">
        <f t="shared" si="11"/>
        <v>2P</v>
      </c>
      <c r="AB199" s="13" t="s">
        <v>896</v>
      </c>
    </row>
    <row r="200" spans="1:28">
      <c r="A200" t="str">
        <f t="shared" si="10"/>
        <v>GELAM - BASE - UNITISASI CORRIDOR3. High Value</v>
      </c>
      <c r="B200" t="str">
        <f t="shared" si="9"/>
        <v>GELAM - BASE - UNITISASI CORRIDOR3. High ValueE0. On Production</v>
      </c>
      <c r="C200" t="s">
        <v>15</v>
      </c>
      <c r="D200" s="2" t="s">
        <v>13</v>
      </c>
      <c r="E200" t="s">
        <v>11</v>
      </c>
      <c r="F200" s="12" t="s">
        <v>186</v>
      </c>
      <c r="G200" s="12" t="s">
        <v>55</v>
      </c>
      <c r="H200" t="s">
        <v>101</v>
      </c>
      <c r="I200" s="2" t="s">
        <v>823</v>
      </c>
      <c r="J200">
        <f>VLOOKUP(A200,[1]Sheet3!$A$2:$H$3266,8,FALSE)</f>
        <v>455</v>
      </c>
      <c r="K200">
        <f>VLOOKUP(A200,[1]Sheet3!$A$2:$AD$3266,29,FALSE)</f>
        <v>0.84441759999999999</v>
      </c>
      <c r="L200">
        <f>VLOOKUP(A200,[1]Sheet3!$A$2:$AD$3266,30,FALSE)</f>
        <v>384.21000800000002</v>
      </c>
      <c r="M200">
        <f>VLOOKUP(A200,[1]Sheet3!$A$2:$L$3266,11,FALSE)</f>
        <v>5564</v>
      </c>
      <c r="N200" t="str">
        <f>VLOOKUP(A200,[1]Sheet3!$A$2:$L$3266,12,FALSE)</f>
        <v/>
      </c>
      <c r="O200">
        <f>VLOOKUP(A200,[1]Sheet3!$A$2:$T$3266,17,FALSE)</f>
        <v>0.2247497</v>
      </c>
      <c r="P200">
        <f>VLOOKUP(A200,[1]Sheet3!$A$2:$T$3266,18,FALSE)</f>
        <v>273.64229999999998</v>
      </c>
      <c r="Q200">
        <f>VLOOKUP(A200,[1]Sheet3!$A$2:$T$3266,19,FALSE)</f>
        <v>0.53077090000000005</v>
      </c>
      <c r="R200">
        <f>VLOOKUP(A200,[1]Sheet3!$A$2:$T$3266,20,FALSE)</f>
        <v>0.65211669999999999</v>
      </c>
      <c r="S200">
        <f>VLOOKUP(A200,[1]Sheet3!$A$2:$AB$3266,27,FALSE)</f>
        <v>32.060360000000003</v>
      </c>
      <c r="T200">
        <f>VLOOKUP(A200,[1]Sheet3!$A$2:$AB$3266,28,FALSE)</f>
        <v>2.8337699999999999</v>
      </c>
      <c r="U200">
        <f>VLOOKUP(A200,[1]Sheet3!$A$2:$AF$3266,31,FALSE)</f>
        <v>28.857479999999999</v>
      </c>
      <c r="V200">
        <f>VLOOKUP(A200,[1]Sheet3!$A$2:$AF$3266,32,FALSE)</f>
        <v>155.18629999999999</v>
      </c>
      <c r="W200" s="2" t="str">
        <f>VLOOKUP(H200,[2]Sheet1!$B$2:$D$3210,2,FALSE)</f>
        <v>Sumatera Selatan</v>
      </c>
      <c r="X200" s="2" t="str">
        <f>VLOOKUP(H200,[2]Sheet1!$B$2:$D$3210,3,FALSE)</f>
        <v>Sumatera</v>
      </c>
      <c r="Y200" s="2">
        <f>Scores!N200</f>
        <v>91</v>
      </c>
      <c r="Z200" t="s">
        <v>16</v>
      </c>
      <c r="AA200" s="13" t="str">
        <f t="shared" si="11"/>
        <v>2P</v>
      </c>
      <c r="AB200" s="13" t="s">
        <v>896</v>
      </c>
    </row>
    <row r="201" spans="1:28">
      <c r="A201" t="str">
        <f t="shared" si="10"/>
        <v>LETANG  BASE1. Low Value</v>
      </c>
      <c r="B201" t="str">
        <f t="shared" si="9"/>
        <v>LETANG  BASE1. Low ValueE0. On Production</v>
      </c>
      <c r="C201" t="s">
        <v>15</v>
      </c>
      <c r="D201" s="2" t="s">
        <v>13</v>
      </c>
      <c r="E201" t="s">
        <v>8</v>
      </c>
      <c r="F201" s="12" t="s">
        <v>187</v>
      </c>
      <c r="G201" s="12" t="s">
        <v>580</v>
      </c>
      <c r="H201" t="s">
        <v>101</v>
      </c>
      <c r="I201" s="2" t="s">
        <v>823</v>
      </c>
      <c r="J201">
        <f>VLOOKUP(A201,[1]Sheet3!$A$2:$H$3266,8,FALSE)</f>
        <v>175</v>
      </c>
      <c r="K201">
        <f>VLOOKUP(A201,[1]Sheet3!$A$2:$AD$3266,29,FALSE)</f>
        <v>0.76409110000000002</v>
      </c>
      <c r="L201">
        <f>VLOOKUP(A201,[1]Sheet3!$A$2:$AD$3266,30,FALSE)</f>
        <v>133.71594250000001</v>
      </c>
      <c r="M201">
        <f>VLOOKUP(A201,[1]Sheet3!$A$2:$L$3266,11,FALSE)</f>
        <v>3250</v>
      </c>
      <c r="N201" t="str">
        <f>VLOOKUP(A201,[1]Sheet3!$A$2:$L$3266,12,FALSE)</f>
        <v/>
      </c>
      <c r="O201">
        <f>VLOOKUP(A201,[1]Sheet3!$A$2:$T$3266,17,FALSE)</f>
        <v>0.1898358</v>
      </c>
      <c r="P201">
        <f>VLOOKUP(A201,[1]Sheet3!$A$2:$T$3266,18,FALSE)</f>
        <v>958.21469999999999</v>
      </c>
      <c r="Q201">
        <f>VLOOKUP(A201,[1]Sheet3!$A$2:$T$3266,19,FALSE)</f>
        <v>0.57843599999999995</v>
      </c>
      <c r="R201">
        <f>VLOOKUP(A201,[1]Sheet3!$A$2:$T$3266,20,FALSE)</f>
        <v>0.82770560000000004</v>
      </c>
      <c r="S201">
        <f>VLOOKUP(A201,[1]Sheet3!$A$2:$AB$3266,27,FALSE)</f>
        <v>93.771100000000004</v>
      </c>
      <c r="T201">
        <f>VLOOKUP(A201,[1]Sheet3!$A$2:$AB$3266,28,FALSE)</f>
        <v>43.163330000000002</v>
      </c>
      <c r="U201">
        <f>VLOOKUP(A201,[1]Sheet3!$A$2:$AF$3266,31,FALSE)</f>
        <v>5.2442039999999999</v>
      </c>
      <c r="V201">
        <f>VLOOKUP(A201,[1]Sheet3!$A$2:$AF$3266,32,FALSE)</f>
        <v>197.28890000000001</v>
      </c>
      <c r="W201" s="2" t="str">
        <f>VLOOKUP(H201,[2]Sheet1!$B$2:$D$3210,2,FALSE)</f>
        <v>Sumatera Selatan</v>
      </c>
      <c r="X201" s="2" t="str">
        <f>VLOOKUP(H201,[2]Sheet1!$B$2:$D$3210,3,FALSE)</f>
        <v>Sumatera</v>
      </c>
      <c r="Y201" s="2">
        <f>Scores!N201</f>
        <v>67</v>
      </c>
      <c r="Z201" t="s">
        <v>16</v>
      </c>
      <c r="AA201" s="13" t="str">
        <f t="shared" si="11"/>
        <v>2P</v>
      </c>
      <c r="AB201" s="13" t="s">
        <v>896</v>
      </c>
    </row>
    <row r="202" spans="1:28">
      <c r="A202" t="str">
        <f t="shared" si="10"/>
        <v>LETANG  BASE2. Middle Value</v>
      </c>
      <c r="B202" t="str">
        <f t="shared" si="9"/>
        <v>LETANG  BASE2. Middle ValueE0. On Production</v>
      </c>
      <c r="C202" t="s">
        <v>15</v>
      </c>
      <c r="D202" s="2" t="s">
        <v>13</v>
      </c>
      <c r="E202" t="s">
        <v>10</v>
      </c>
      <c r="F202" s="12" t="s">
        <v>187</v>
      </c>
      <c r="G202" s="12" t="s">
        <v>580</v>
      </c>
      <c r="H202" t="s">
        <v>101</v>
      </c>
      <c r="I202" s="2" t="s">
        <v>823</v>
      </c>
      <c r="J202">
        <f>VLOOKUP(A202,[1]Sheet3!$A$2:$H$3266,8,FALSE)</f>
        <v>212</v>
      </c>
      <c r="K202">
        <f>VLOOKUP(A202,[1]Sheet3!$A$2:$AD$3266,29,FALSE)</f>
        <v>0.76409110000000002</v>
      </c>
      <c r="L202">
        <f>VLOOKUP(A202,[1]Sheet3!$A$2:$AD$3266,30,FALSE)</f>
        <v>161.98731320000002</v>
      </c>
      <c r="M202">
        <f>VLOOKUP(A202,[1]Sheet3!$A$2:$L$3266,11,FALSE)</f>
        <v>3250</v>
      </c>
      <c r="N202" t="str">
        <f>VLOOKUP(A202,[1]Sheet3!$A$2:$L$3266,12,FALSE)</f>
        <v/>
      </c>
      <c r="O202">
        <f>VLOOKUP(A202,[1]Sheet3!$A$2:$T$3266,17,FALSE)</f>
        <v>0.1898358</v>
      </c>
      <c r="P202">
        <f>VLOOKUP(A202,[1]Sheet3!$A$2:$T$3266,18,FALSE)</f>
        <v>958.21469999999999</v>
      </c>
      <c r="Q202">
        <f>VLOOKUP(A202,[1]Sheet3!$A$2:$T$3266,19,FALSE)</f>
        <v>0.57843599999999995</v>
      </c>
      <c r="R202">
        <f>VLOOKUP(A202,[1]Sheet3!$A$2:$T$3266,20,FALSE)</f>
        <v>0.82770560000000004</v>
      </c>
      <c r="S202">
        <f>VLOOKUP(A202,[1]Sheet3!$A$2:$AB$3266,27,FALSE)</f>
        <v>93.771100000000004</v>
      </c>
      <c r="T202">
        <f>VLOOKUP(A202,[1]Sheet3!$A$2:$AB$3266,28,FALSE)</f>
        <v>43.163330000000002</v>
      </c>
      <c r="U202">
        <f>VLOOKUP(A202,[1]Sheet3!$A$2:$AF$3266,31,FALSE)</f>
        <v>5.2442039999999999</v>
      </c>
      <c r="V202">
        <f>VLOOKUP(A202,[1]Sheet3!$A$2:$AF$3266,32,FALSE)</f>
        <v>197.28890000000001</v>
      </c>
      <c r="W202" s="2" t="str">
        <f>VLOOKUP(H202,[2]Sheet1!$B$2:$D$3210,2,FALSE)</f>
        <v>Sumatera Selatan</v>
      </c>
      <c r="X202" s="2" t="str">
        <f>VLOOKUP(H202,[2]Sheet1!$B$2:$D$3210,3,FALSE)</f>
        <v>Sumatera</v>
      </c>
      <c r="Y202" s="2">
        <f>Scores!N202</f>
        <v>67</v>
      </c>
      <c r="Z202" t="s">
        <v>16</v>
      </c>
      <c r="AA202" s="13" t="str">
        <f t="shared" si="11"/>
        <v>2P</v>
      </c>
      <c r="AB202" s="13" t="s">
        <v>896</v>
      </c>
    </row>
    <row r="203" spans="1:28">
      <c r="A203" t="str">
        <f t="shared" si="10"/>
        <v>LETANG  BASE3. High Value</v>
      </c>
      <c r="B203" t="str">
        <f t="shared" si="9"/>
        <v>LETANG  BASE3. High ValueE0. On Production</v>
      </c>
      <c r="C203" t="s">
        <v>15</v>
      </c>
      <c r="D203" s="2" t="s">
        <v>13</v>
      </c>
      <c r="E203" t="s">
        <v>11</v>
      </c>
      <c r="F203" s="12" t="s">
        <v>187</v>
      </c>
      <c r="G203" s="12" t="s">
        <v>580</v>
      </c>
      <c r="H203" t="s">
        <v>101</v>
      </c>
      <c r="I203" s="2" t="s">
        <v>823</v>
      </c>
      <c r="J203">
        <f>VLOOKUP(A203,[1]Sheet3!$A$2:$H$3266,8,FALSE)</f>
        <v>214</v>
      </c>
      <c r="K203">
        <f>VLOOKUP(A203,[1]Sheet3!$A$2:$AD$3266,29,FALSE)</f>
        <v>0.76409110000000002</v>
      </c>
      <c r="L203">
        <f>VLOOKUP(A203,[1]Sheet3!$A$2:$AD$3266,30,FALSE)</f>
        <v>163.51549539999999</v>
      </c>
      <c r="M203">
        <f>VLOOKUP(A203,[1]Sheet3!$A$2:$L$3266,11,FALSE)</f>
        <v>3250</v>
      </c>
      <c r="N203" t="str">
        <f>VLOOKUP(A203,[1]Sheet3!$A$2:$L$3266,12,FALSE)</f>
        <v/>
      </c>
      <c r="O203">
        <f>VLOOKUP(A203,[1]Sheet3!$A$2:$T$3266,17,FALSE)</f>
        <v>0.1898358</v>
      </c>
      <c r="P203">
        <f>VLOOKUP(A203,[1]Sheet3!$A$2:$T$3266,18,FALSE)</f>
        <v>958.21469999999999</v>
      </c>
      <c r="Q203">
        <f>VLOOKUP(A203,[1]Sheet3!$A$2:$T$3266,19,FALSE)</f>
        <v>0.57843599999999995</v>
      </c>
      <c r="R203">
        <f>VLOOKUP(A203,[1]Sheet3!$A$2:$T$3266,20,FALSE)</f>
        <v>0.82770560000000004</v>
      </c>
      <c r="S203">
        <f>VLOOKUP(A203,[1]Sheet3!$A$2:$AB$3266,27,FALSE)</f>
        <v>93.771100000000004</v>
      </c>
      <c r="T203">
        <f>VLOOKUP(A203,[1]Sheet3!$A$2:$AB$3266,28,FALSE)</f>
        <v>43.163330000000002</v>
      </c>
      <c r="U203">
        <f>VLOOKUP(A203,[1]Sheet3!$A$2:$AF$3266,31,FALSE)</f>
        <v>5.2442039999999999</v>
      </c>
      <c r="V203">
        <f>VLOOKUP(A203,[1]Sheet3!$A$2:$AF$3266,32,FALSE)</f>
        <v>197.28890000000001</v>
      </c>
      <c r="W203" s="2" t="str">
        <f>VLOOKUP(H203,[2]Sheet1!$B$2:$D$3210,2,FALSE)</f>
        <v>Sumatera Selatan</v>
      </c>
      <c r="X203" s="2" t="str">
        <f>VLOOKUP(H203,[2]Sheet1!$B$2:$D$3210,3,FALSE)</f>
        <v>Sumatera</v>
      </c>
      <c r="Y203" s="2">
        <f>Scores!N203</f>
        <v>67</v>
      </c>
      <c r="Z203" t="s">
        <v>16</v>
      </c>
      <c r="AA203" s="13" t="str">
        <f t="shared" si="11"/>
        <v>2P</v>
      </c>
      <c r="AB203" s="13" t="s">
        <v>896</v>
      </c>
    </row>
    <row r="204" spans="1:28">
      <c r="A204" t="str">
        <f t="shared" si="10"/>
        <v>LETANG OPTIMIZATION1. Low Value</v>
      </c>
      <c r="B204" t="str">
        <f t="shared" si="9"/>
        <v>LETANG OPTIMIZATION1. Low ValueE0. On Production</v>
      </c>
      <c r="C204" t="s">
        <v>15</v>
      </c>
      <c r="D204" s="2" t="s">
        <v>13</v>
      </c>
      <c r="E204" t="s">
        <v>8</v>
      </c>
      <c r="F204" s="12" t="s">
        <v>188</v>
      </c>
      <c r="G204" s="12" t="s">
        <v>580</v>
      </c>
      <c r="H204" t="s">
        <v>101</v>
      </c>
      <c r="I204" s="2" t="s">
        <v>823</v>
      </c>
      <c r="J204">
        <f>VLOOKUP(A204,[1]Sheet3!$A$2:$H$3266,8,FALSE)</f>
        <v>175</v>
      </c>
      <c r="K204">
        <f>VLOOKUP(A204,[1]Sheet3!$A$2:$AD$3266,29,FALSE)</f>
        <v>0.76409110000000002</v>
      </c>
      <c r="L204">
        <f>VLOOKUP(A204,[1]Sheet3!$A$2:$AD$3266,30,FALSE)</f>
        <v>133.71594250000001</v>
      </c>
      <c r="M204">
        <f>VLOOKUP(A204,[1]Sheet3!$A$2:$L$3266,11,FALSE)</f>
        <v>3250</v>
      </c>
      <c r="N204" t="str">
        <f>VLOOKUP(A204,[1]Sheet3!$A$2:$L$3266,12,FALSE)</f>
        <v/>
      </c>
      <c r="O204">
        <f>VLOOKUP(A204,[1]Sheet3!$A$2:$T$3266,17,FALSE)</f>
        <v>0.1898358</v>
      </c>
      <c r="P204">
        <f>VLOOKUP(A204,[1]Sheet3!$A$2:$T$3266,18,FALSE)</f>
        <v>958.21469999999999</v>
      </c>
      <c r="Q204">
        <f>VLOOKUP(A204,[1]Sheet3!$A$2:$T$3266,19,FALSE)</f>
        <v>0.57843599999999995</v>
      </c>
      <c r="R204">
        <f>VLOOKUP(A204,[1]Sheet3!$A$2:$T$3266,20,FALSE)</f>
        <v>0.82770560000000004</v>
      </c>
      <c r="S204">
        <f>VLOOKUP(A204,[1]Sheet3!$A$2:$AB$3266,27,FALSE)</f>
        <v>93.771100000000004</v>
      </c>
      <c r="T204">
        <f>VLOOKUP(A204,[1]Sheet3!$A$2:$AB$3266,28,FALSE)</f>
        <v>43.163330000000002</v>
      </c>
      <c r="U204">
        <f>VLOOKUP(A204,[1]Sheet3!$A$2:$AF$3266,31,FALSE)</f>
        <v>5.2442039999999999</v>
      </c>
      <c r="V204">
        <f>VLOOKUP(A204,[1]Sheet3!$A$2:$AF$3266,32,FALSE)</f>
        <v>197.28890000000001</v>
      </c>
      <c r="W204" s="2" t="str">
        <f>VLOOKUP(H204,[2]Sheet1!$B$2:$D$3210,2,FALSE)</f>
        <v>Sumatera Selatan</v>
      </c>
      <c r="X204" s="2" t="str">
        <f>VLOOKUP(H204,[2]Sheet1!$B$2:$D$3210,3,FALSE)</f>
        <v>Sumatera</v>
      </c>
      <c r="Y204" s="2">
        <f>Scores!N204</f>
        <v>67</v>
      </c>
      <c r="Z204" t="s">
        <v>16</v>
      </c>
      <c r="AA204" s="13" t="str">
        <f t="shared" si="11"/>
        <v>2P</v>
      </c>
      <c r="AB204" s="13" t="s">
        <v>896</v>
      </c>
    </row>
    <row r="205" spans="1:28">
      <c r="A205" t="str">
        <f t="shared" si="10"/>
        <v>LETANG OPTIMIZATION2. Middle Value</v>
      </c>
      <c r="B205" t="str">
        <f t="shared" si="9"/>
        <v>LETANG OPTIMIZATION2. Middle ValueE0. On Production</v>
      </c>
      <c r="C205" t="s">
        <v>15</v>
      </c>
      <c r="D205" s="2" t="s">
        <v>13</v>
      </c>
      <c r="E205" t="s">
        <v>10</v>
      </c>
      <c r="F205" s="12" t="s">
        <v>188</v>
      </c>
      <c r="G205" s="12" t="s">
        <v>580</v>
      </c>
      <c r="H205" t="s">
        <v>101</v>
      </c>
      <c r="I205" s="2" t="s">
        <v>823</v>
      </c>
      <c r="J205">
        <f>VLOOKUP(A205,[1]Sheet3!$A$2:$H$3266,8,FALSE)</f>
        <v>212</v>
      </c>
      <c r="K205">
        <f>VLOOKUP(A205,[1]Sheet3!$A$2:$AD$3266,29,FALSE)</f>
        <v>0.76409110000000002</v>
      </c>
      <c r="L205">
        <f>VLOOKUP(A205,[1]Sheet3!$A$2:$AD$3266,30,FALSE)</f>
        <v>161.98731320000002</v>
      </c>
      <c r="M205">
        <f>VLOOKUP(A205,[1]Sheet3!$A$2:$L$3266,11,FALSE)</f>
        <v>3250</v>
      </c>
      <c r="N205" t="str">
        <f>VLOOKUP(A205,[1]Sheet3!$A$2:$L$3266,12,FALSE)</f>
        <v/>
      </c>
      <c r="O205">
        <f>VLOOKUP(A205,[1]Sheet3!$A$2:$T$3266,17,FALSE)</f>
        <v>0.1898358</v>
      </c>
      <c r="P205">
        <f>VLOOKUP(A205,[1]Sheet3!$A$2:$T$3266,18,FALSE)</f>
        <v>958.21469999999999</v>
      </c>
      <c r="Q205">
        <f>VLOOKUP(A205,[1]Sheet3!$A$2:$T$3266,19,FALSE)</f>
        <v>0.57843599999999995</v>
      </c>
      <c r="R205">
        <f>VLOOKUP(A205,[1]Sheet3!$A$2:$T$3266,20,FALSE)</f>
        <v>0.82770560000000004</v>
      </c>
      <c r="S205">
        <f>VLOOKUP(A205,[1]Sheet3!$A$2:$AB$3266,27,FALSE)</f>
        <v>93.771100000000004</v>
      </c>
      <c r="T205">
        <f>VLOOKUP(A205,[1]Sheet3!$A$2:$AB$3266,28,FALSE)</f>
        <v>43.163330000000002</v>
      </c>
      <c r="U205">
        <f>VLOOKUP(A205,[1]Sheet3!$A$2:$AF$3266,31,FALSE)</f>
        <v>5.2442039999999999</v>
      </c>
      <c r="V205">
        <f>VLOOKUP(A205,[1]Sheet3!$A$2:$AF$3266,32,FALSE)</f>
        <v>197.28890000000001</v>
      </c>
      <c r="W205" s="2" t="str">
        <f>VLOOKUP(H205,[2]Sheet1!$B$2:$D$3210,2,FALSE)</f>
        <v>Sumatera Selatan</v>
      </c>
      <c r="X205" s="2" t="str">
        <f>VLOOKUP(H205,[2]Sheet1!$B$2:$D$3210,3,FALSE)</f>
        <v>Sumatera</v>
      </c>
      <c r="Y205" s="2">
        <f>Scores!N205</f>
        <v>67</v>
      </c>
      <c r="Z205" t="s">
        <v>16</v>
      </c>
      <c r="AA205" s="13" t="str">
        <f t="shared" si="11"/>
        <v>2P</v>
      </c>
      <c r="AB205" s="13" t="s">
        <v>896</v>
      </c>
    </row>
    <row r="206" spans="1:28">
      <c r="A206" t="str">
        <f t="shared" si="10"/>
        <v>LETANG OPTIMIZATION3. High Value</v>
      </c>
      <c r="B206" t="str">
        <f t="shared" si="9"/>
        <v>LETANG OPTIMIZATION3. High ValueE0. On Production</v>
      </c>
      <c r="C206" t="s">
        <v>15</v>
      </c>
      <c r="D206" s="2" t="s">
        <v>13</v>
      </c>
      <c r="E206" t="s">
        <v>11</v>
      </c>
      <c r="F206" s="12" t="s">
        <v>188</v>
      </c>
      <c r="G206" s="12" t="s">
        <v>580</v>
      </c>
      <c r="H206" t="s">
        <v>101</v>
      </c>
      <c r="I206" s="2" t="s">
        <v>823</v>
      </c>
      <c r="J206">
        <f>VLOOKUP(A206,[1]Sheet3!$A$2:$H$3266,8,FALSE)</f>
        <v>214</v>
      </c>
      <c r="K206">
        <f>VLOOKUP(A206,[1]Sheet3!$A$2:$AD$3266,29,FALSE)</f>
        <v>0.76409110000000002</v>
      </c>
      <c r="L206">
        <f>VLOOKUP(A206,[1]Sheet3!$A$2:$AD$3266,30,FALSE)</f>
        <v>163.51549539999999</v>
      </c>
      <c r="M206">
        <f>VLOOKUP(A206,[1]Sheet3!$A$2:$L$3266,11,FALSE)</f>
        <v>3250</v>
      </c>
      <c r="N206" t="str">
        <f>VLOOKUP(A206,[1]Sheet3!$A$2:$L$3266,12,FALSE)</f>
        <v/>
      </c>
      <c r="O206">
        <f>VLOOKUP(A206,[1]Sheet3!$A$2:$T$3266,17,FALSE)</f>
        <v>0.1898358</v>
      </c>
      <c r="P206">
        <f>VLOOKUP(A206,[1]Sheet3!$A$2:$T$3266,18,FALSE)</f>
        <v>958.21469999999999</v>
      </c>
      <c r="Q206">
        <f>VLOOKUP(A206,[1]Sheet3!$A$2:$T$3266,19,FALSE)</f>
        <v>0.57843599999999995</v>
      </c>
      <c r="R206">
        <f>VLOOKUP(A206,[1]Sheet3!$A$2:$T$3266,20,FALSE)</f>
        <v>0.82770560000000004</v>
      </c>
      <c r="S206">
        <f>VLOOKUP(A206,[1]Sheet3!$A$2:$AB$3266,27,FALSE)</f>
        <v>93.771100000000004</v>
      </c>
      <c r="T206">
        <f>VLOOKUP(A206,[1]Sheet3!$A$2:$AB$3266,28,FALSE)</f>
        <v>43.163330000000002</v>
      </c>
      <c r="U206">
        <f>VLOOKUP(A206,[1]Sheet3!$A$2:$AF$3266,31,FALSE)</f>
        <v>5.2442039999999999</v>
      </c>
      <c r="V206">
        <f>VLOOKUP(A206,[1]Sheet3!$A$2:$AF$3266,32,FALSE)</f>
        <v>197.28890000000001</v>
      </c>
      <c r="W206" s="2" t="str">
        <f>VLOOKUP(H206,[2]Sheet1!$B$2:$D$3210,2,FALSE)</f>
        <v>Sumatera Selatan</v>
      </c>
      <c r="X206" s="2" t="str">
        <f>VLOOKUP(H206,[2]Sheet1!$B$2:$D$3210,3,FALSE)</f>
        <v>Sumatera</v>
      </c>
      <c r="Y206" s="2">
        <f>Scores!N206</f>
        <v>67</v>
      </c>
      <c r="Z206" t="s">
        <v>16</v>
      </c>
      <c r="AA206" s="13" t="str">
        <f t="shared" si="11"/>
        <v>2P</v>
      </c>
      <c r="AB206" s="13" t="s">
        <v>896</v>
      </c>
    </row>
    <row r="207" spans="1:28">
      <c r="A207" t="str">
        <f t="shared" si="10"/>
        <v>SUBAN - PHASE 1 - UNITISASI CORRIDOR1. Low Value</v>
      </c>
      <c r="B207" t="str">
        <f t="shared" si="9"/>
        <v>SUBAN - PHASE 1 - UNITISASI CORRIDOR1. Low ValueE0. On Production</v>
      </c>
      <c r="C207" t="s">
        <v>15</v>
      </c>
      <c r="D207" s="2" t="s">
        <v>13</v>
      </c>
      <c r="E207" t="s">
        <v>8</v>
      </c>
      <c r="F207" s="12" t="s">
        <v>189</v>
      </c>
      <c r="G207" s="12" t="s">
        <v>581</v>
      </c>
      <c r="H207" t="s">
        <v>101</v>
      </c>
      <c r="I207" s="2" t="s">
        <v>823</v>
      </c>
      <c r="J207">
        <f>VLOOKUP(A207,[1]Sheet3!$A$2:$H$3266,8,FALSE)</f>
        <v>6208</v>
      </c>
      <c r="K207">
        <f>VLOOKUP(A207,[1]Sheet3!$A$2:$AD$3266,29,FALSE)</f>
        <v>0.75342169999999997</v>
      </c>
      <c r="L207">
        <f>VLOOKUP(A207,[1]Sheet3!$A$2:$AD$3266,30,FALSE)</f>
        <v>4677.2419135999999</v>
      </c>
      <c r="M207">
        <f>VLOOKUP(A207,[1]Sheet3!$A$2:$L$3266,11,FALSE)</f>
        <v>7100</v>
      </c>
      <c r="N207">
        <f>VLOOKUP(A207,[1]Sheet3!$A$2:$L$3266,12,FALSE)</f>
        <v>152.9</v>
      </c>
      <c r="O207">
        <f>VLOOKUP(A207,[1]Sheet3!$A$2:$T$3266,17,FALSE)</f>
        <v>6.3309009999999999E-2</v>
      </c>
      <c r="P207">
        <f>VLOOKUP(A207,[1]Sheet3!$A$2:$T$3266,18,FALSE)</f>
        <v>201.2441</v>
      </c>
      <c r="Q207">
        <f>VLOOKUP(A207,[1]Sheet3!$A$2:$T$3266,19,FALSE)</f>
        <v>0.20002229999999999</v>
      </c>
      <c r="R207">
        <f>VLOOKUP(A207,[1]Sheet3!$A$2:$T$3266,20,FALSE)</f>
        <v>0.71957709999999997</v>
      </c>
      <c r="S207">
        <f>VLOOKUP(A207,[1]Sheet3!$A$2:$AB$3266,27,FALSE)</f>
        <v>33.022100000000002</v>
      </c>
      <c r="T207">
        <f>VLOOKUP(A207,[1]Sheet3!$A$2:$AB$3266,28,FALSE)</f>
        <v>83.732910000000004</v>
      </c>
      <c r="U207">
        <f>VLOOKUP(A207,[1]Sheet3!$A$2:$AF$3266,31,FALSE)</f>
        <v>17.20618</v>
      </c>
      <c r="V207">
        <f>VLOOKUP(A207,[1]Sheet3!$A$2:$AF$3266,32,FALSE)</f>
        <v>196.81720000000001</v>
      </c>
      <c r="W207" s="2" t="str">
        <f>VLOOKUP(H207,[2]Sheet1!$B$2:$D$3210,2,FALSE)</f>
        <v>Sumatera Selatan</v>
      </c>
      <c r="X207" s="2" t="str">
        <f>VLOOKUP(H207,[2]Sheet1!$B$2:$D$3210,3,FALSE)</f>
        <v>Sumatera</v>
      </c>
      <c r="Y207" s="2">
        <f>Scores!N207</f>
        <v>104</v>
      </c>
      <c r="Z207" t="s">
        <v>16</v>
      </c>
      <c r="AA207" s="13" t="str">
        <f t="shared" si="11"/>
        <v>2P</v>
      </c>
      <c r="AB207" s="13" t="s">
        <v>896</v>
      </c>
    </row>
    <row r="208" spans="1:28">
      <c r="A208" t="str">
        <f t="shared" si="10"/>
        <v>SUBAN - PHASE 1 - UNITISASI CORRIDOR2. Middle Value</v>
      </c>
      <c r="B208" t="str">
        <f t="shared" si="9"/>
        <v>SUBAN - PHASE 1 - UNITISASI CORRIDOR2. Middle ValueE0. On Production</v>
      </c>
      <c r="C208" t="s">
        <v>15</v>
      </c>
      <c r="D208" s="2" t="s">
        <v>13</v>
      </c>
      <c r="E208" t="s">
        <v>10</v>
      </c>
      <c r="F208" s="12" t="s">
        <v>189</v>
      </c>
      <c r="G208" s="12" t="s">
        <v>581</v>
      </c>
      <c r="H208" t="s">
        <v>101</v>
      </c>
      <c r="I208" s="2" t="s">
        <v>823</v>
      </c>
      <c r="J208">
        <f>VLOOKUP(A208,[1]Sheet3!$A$2:$H$3266,8,FALSE)</f>
        <v>6623</v>
      </c>
      <c r="K208">
        <f>VLOOKUP(A208,[1]Sheet3!$A$2:$AD$3266,29,FALSE)</f>
        <v>0.75342169999999997</v>
      </c>
      <c r="L208">
        <f>VLOOKUP(A208,[1]Sheet3!$A$2:$AD$3266,30,FALSE)</f>
        <v>4989.9119191</v>
      </c>
      <c r="M208">
        <f>VLOOKUP(A208,[1]Sheet3!$A$2:$L$3266,11,FALSE)</f>
        <v>7100</v>
      </c>
      <c r="N208">
        <f>VLOOKUP(A208,[1]Sheet3!$A$2:$L$3266,12,FALSE)</f>
        <v>152.9</v>
      </c>
      <c r="O208">
        <f>VLOOKUP(A208,[1]Sheet3!$A$2:$T$3266,17,FALSE)</f>
        <v>6.3309009999999999E-2</v>
      </c>
      <c r="P208">
        <f>VLOOKUP(A208,[1]Sheet3!$A$2:$T$3266,18,FALSE)</f>
        <v>201.2441</v>
      </c>
      <c r="Q208">
        <f>VLOOKUP(A208,[1]Sheet3!$A$2:$T$3266,19,FALSE)</f>
        <v>0.20002229999999999</v>
      </c>
      <c r="R208">
        <f>VLOOKUP(A208,[1]Sheet3!$A$2:$T$3266,20,FALSE)</f>
        <v>0.71957709999999997</v>
      </c>
      <c r="S208">
        <f>VLOOKUP(A208,[1]Sheet3!$A$2:$AB$3266,27,FALSE)</f>
        <v>33.022100000000002</v>
      </c>
      <c r="T208">
        <f>VLOOKUP(A208,[1]Sheet3!$A$2:$AB$3266,28,FALSE)</f>
        <v>83.732910000000004</v>
      </c>
      <c r="U208">
        <f>VLOOKUP(A208,[1]Sheet3!$A$2:$AF$3266,31,FALSE)</f>
        <v>17.20618</v>
      </c>
      <c r="V208">
        <f>VLOOKUP(A208,[1]Sheet3!$A$2:$AF$3266,32,FALSE)</f>
        <v>196.81720000000001</v>
      </c>
      <c r="W208" s="2" t="str">
        <f>VLOOKUP(H208,[2]Sheet1!$B$2:$D$3210,2,FALSE)</f>
        <v>Sumatera Selatan</v>
      </c>
      <c r="X208" s="2" t="str">
        <f>VLOOKUP(H208,[2]Sheet1!$B$2:$D$3210,3,FALSE)</f>
        <v>Sumatera</v>
      </c>
      <c r="Y208" s="2">
        <f>Scores!N208</f>
        <v>104</v>
      </c>
      <c r="Z208" t="s">
        <v>16</v>
      </c>
      <c r="AA208" s="13" t="str">
        <f t="shared" si="11"/>
        <v>2P</v>
      </c>
      <c r="AB208" s="13" t="s">
        <v>896</v>
      </c>
    </row>
    <row r="209" spans="1:28">
      <c r="A209" t="str">
        <f t="shared" si="10"/>
        <v>SUBAN - PHASE 1 - UNITISASI CORRIDOR3. High Value</v>
      </c>
      <c r="B209" t="str">
        <f t="shared" si="9"/>
        <v>SUBAN - PHASE 1 - UNITISASI CORRIDOR3. High ValueE0. On Production</v>
      </c>
      <c r="C209" t="s">
        <v>15</v>
      </c>
      <c r="D209" s="2" t="s">
        <v>13</v>
      </c>
      <c r="E209" t="s">
        <v>11</v>
      </c>
      <c r="F209" s="12" t="s">
        <v>189</v>
      </c>
      <c r="G209" s="12" t="s">
        <v>581</v>
      </c>
      <c r="H209" t="s">
        <v>101</v>
      </c>
      <c r="I209" s="2" t="s">
        <v>823</v>
      </c>
      <c r="J209">
        <f>VLOOKUP(A209,[1]Sheet3!$A$2:$H$3266,8,FALSE)</f>
        <v>7159</v>
      </c>
      <c r="K209">
        <f>VLOOKUP(A209,[1]Sheet3!$A$2:$AD$3266,29,FALSE)</f>
        <v>0.75342169999999997</v>
      </c>
      <c r="L209">
        <f>VLOOKUP(A209,[1]Sheet3!$A$2:$AD$3266,30,FALSE)</f>
        <v>5393.7459503</v>
      </c>
      <c r="M209">
        <f>VLOOKUP(A209,[1]Sheet3!$A$2:$L$3266,11,FALSE)</f>
        <v>7100</v>
      </c>
      <c r="N209">
        <f>VLOOKUP(A209,[1]Sheet3!$A$2:$L$3266,12,FALSE)</f>
        <v>152.9</v>
      </c>
      <c r="O209">
        <f>VLOOKUP(A209,[1]Sheet3!$A$2:$T$3266,17,FALSE)</f>
        <v>6.3309009999999999E-2</v>
      </c>
      <c r="P209">
        <f>VLOOKUP(A209,[1]Sheet3!$A$2:$T$3266,18,FALSE)</f>
        <v>201.2441</v>
      </c>
      <c r="Q209">
        <f>VLOOKUP(A209,[1]Sheet3!$A$2:$T$3266,19,FALSE)</f>
        <v>0.20002229999999999</v>
      </c>
      <c r="R209">
        <f>VLOOKUP(A209,[1]Sheet3!$A$2:$T$3266,20,FALSE)</f>
        <v>0.71957709999999997</v>
      </c>
      <c r="S209">
        <f>VLOOKUP(A209,[1]Sheet3!$A$2:$AB$3266,27,FALSE)</f>
        <v>33.022100000000002</v>
      </c>
      <c r="T209">
        <f>VLOOKUP(A209,[1]Sheet3!$A$2:$AB$3266,28,FALSE)</f>
        <v>83.732910000000004</v>
      </c>
      <c r="U209">
        <f>VLOOKUP(A209,[1]Sheet3!$A$2:$AF$3266,31,FALSE)</f>
        <v>17.20618</v>
      </c>
      <c r="V209">
        <f>VLOOKUP(A209,[1]Sheet3!$A$2:$AF$3266,32,FALSE)</f>
        <v>196.81720000000001</v>
      </c>
      <c r="W209" s="2" t="str">
        <f>VLOOKUP(H209,[2]Sheet1!$B$2:$D$3210,2,FALSE)</f>
        <v>Sumatera Selatan</v>
      </c>
      <c r="X209" s="2" t="str">
        <f>VLOOKUP(H209,[2]Sheet1!$B$2:$D$3210,3,FALSE)</f>
        <v>Sumatera</v>
      </c>
      <c r="Y209" s="2">
        <f>Scores!N209</f>
        <v>104</v>
      </c>
      <c r="Z209" t="s">
        <v>16</v>
      </c>
      <c r="AA209" s="13" t="str">
        <f t="shared" si="11"/>
        <v>2P</v>
      </c>
      <c r="AB209" s="13" t="s">
        <v>896</v>
      </c>
    </row>
    <row r="210" spans="1:28">
      <c r="A210" t="str">
        <f t="shared" si="10"/>
        <v>SUBAN - PHASE 2 - UNITISASI CORRIDOR1. Low Value</v>
      </c>
      <c r="B210" t="str">
        <f t="shared" si="9"/>
        <v>SUBAN - PHASE 2 - UNITISASI CORRIDOR1. Low ValueE0. On Production</v>
      </c>
      <c r="C210" t="s">
        <v>15</v>
      </c>
      <c r="D210" s="2" t="s">
        <v>13</v>
      </c>
      <c r="E210" t="s">
        <v>8</v>
      </c>
      <c r="F210" s="12" t="s">
        <v>190</v>
      </c>
      <c r="G210" s="12" t="s">
        <v>581</v>
      </c>
      <c r="H210" t="s">
        <v>101</v>
      </c>
      <c r="I210" s="2" t="s">
        <v>823</v>
      </c>
      <c r="J210">
        <f>VLOOKUP(A210,[1]Sheet3!$A$2:$H$3266,8,FALSE)</f>
        <v>6208</v>
      </c>
      <c r="K210">
        <f>VLOOKUP(A210,[1]Sheet3!$A$2:$AD$3266,29,FALSE)</f>
        <v>0.75342169999999997</v>
      </c>
      <c r="L210">
        <f>VLOOKUP(A210,[1]Sheet3!$A$2:$AD$3266,30,FALSE)</f>
        <v>4677.2419135999999</v>
      </c>
      <c r="M210">
        <f>VLOOKUP(A210,[1]Sheet3!$A$2:$L$3266,11,FALSE)</f>
        <v>7100</v>
      </c>
      <c r="N210">
        <f>VLOOKUP(A210,[1]Sheet3!$A$2:$L$3266,12,FALSE)</f>
        <v>152.9</v>
      </c>
      <c r="O210">
        <f>VLOOKUP(A210,[1]Sheet3!$A$2:$T$3266,17,FALSE)</f>
        <v>6.3309009999999999E-2</v>
      </c>
      <c r="P210">
        <f>VLOOKUP(A210,[1]Sheet3!$A$2:$T$3266,18,FALSE)</f>
        <v>201.2441</v>
      </c>
      <c r="Q210">
        <f>VLOOKUP(A210,[1]Sheet3!$A$2:$T$3266,19,FALSE)</f>
        <v>0.20002229999999999</v>
      </c>
      <c r="R210">
        <f>VLOOKUP(A210,[1]Sheet3!$A$2:$T$3266,20,FALSE)</f>
        <v>0.71957709999999997</v>
      </c>
      <c r="S210">
        <f>VLOOKUP(A210,[1]Sheet3!$A$2:$AB$3266,27,FALSE)</f>
        <v>33.022100000000002</v>
      </c>
      <c r="T210">
        <f>VLOOKUP(A210,[1]Sheet3!$A$2:$AB$3266,28,FALSE)</f>
        <v>83.732910000000004</v>
      </c>
      <c r="U210">
        <f>VLOOKUP(A210,[1]Sheet3!$A$2:$AF$3266,31,FALSE)</f>
        <v>17.20618</v>
      </c>
      <c r="V210">
        <f>VLOOKUP(A210,[1]Sheet3!$A$2:$AF$3266,32,FALSE)</f>
        <v>196.81720000000001</v>
      </c>
      <c r="W210" s="2" t="str">
        <f>VLOOKUP(H210,[2]Sheet1!$B$2:$D$3210,2,FALSE)</f>
        <v>Sumatera Selatan</v>
      </c>
      <c r="X210" s="2" t="str">
        <f>VLOOKUP(H210,[2]Sheet1!$B$2:$D$3210,3,FALSE)</f>
        <v>Sumatera</v>
      </c>
      <c r="Y210" s="2">
        <f>Scores!N210</f>
        <v>104</v>
      </c>
      <c r="Z210" t="s">
        <v>16</v>
      </c>
      <c r="AA210" s="13" t="str">
        <f t="shared" si="11"/>
        <v>2P</v>
      </c>
      <c r="AB210" s="13" t="s">
        <v>896</v>
      </c>
    </row>
    <row r="211" spans="1:28">
      <c r="A211" t="str">
        <f t="shared" si="10"/>
        <v>SUBAN - PHASE 2 - UNITISASI CORRIDOR2. Middle Value</v>
      </c>
      <c r="B211" t="str">
        <f t="shared" si="9"/>
        <v>SUBAN - PHASE 2 - UNITISASI CORRIDOR2. Middle ValueE0. On Production</v>
      </c>
      <c r="C211" t="s">
        <v>15</v>
      </c>
      <c r="D211" s="2" t="s">
        <v>13</v>
      </c>
      <c r="E211" t="s">
        <v>10</v>
      </c>
      <c r="F211" s="12" t="s">
        <v>190</v>
      </c>
      <c r="G211" s="12" t="s">
        <v>581</v>
      </c>
      <c r="H211" t="s">
        <v>101</v>
      </c>
      <c r="I211" s="2" t="s">
        <v>823</v>
      </c>
      <c r="J211">
        <f>VLOOKUP(A211,[1]Sheet3!$A$2:$H$3266,8,FALSE)</f>
        <v>6623</v>
      </c>
      <c r="K211">
        <f>VLOOKUP(A211,[1]Sheet3!$A$2:$AD$3266,29,FALSE)</f>
        <v>0.75342169999999997</v>
      </c>
      <c r="L211">
        <f>VLOOKUP(A211,[1]Sheet3!$A$2:$AD$3266,30,FALSE)</f>
        <v>4989.9119191</v>
      </c>
      <c r="M211">
        <f>VLOOKUP(A211,[1]Sheet3!$A$2:$L$3266,11,FALSE)</f>
        <v>7100</v>
      </c>
      <c r="N211">
        <f>VLOOKUP(A211,[1]Sheet3!$A$2:$L$3266,12,FALSE)</f>
        <v>152.9</v>
      </c>
      <c r="O211">
        <f>VLOOKUP(A211,[1]Sheet3!$A$2:$T$3266,17,FALSE)</f>
        <v>6.3309009999999999E-2</v>
      </c>
      <c r="P211">
        <f>VLOOKUP(A211,[1]Sheet3!$A$2:$T$3266,18,FALSE)</f>
        <v>201.2441</v>
      </c>
      <c r="Q211">
        <f>VLOOKUP(A211,[1]Sheet3!$A$2:$T$3266,19,FALSE)</f>
        <v>0.20002229999999999</v>
      </c>
      <c r="R211">
        <f>VLOOKUP(A211,[1]Sheet3!$A$2:$T$3266,20,FALSE)</f>
        <v>0.71957709999999997</v>
      </c>
      <c r="S211">
        <f>VLOOKUP(A211,[1]Sheet3!$A$2:$AB$3266,27,FALSE)</f>
        <v>33.022100000000002</v>
      </c>
      <c r="T211">
        <f>VLOOKUP(A211,[1]Sheet3!$A$2:$AB$3266,28,FALSE)</f>
        <v>83.732910000000004</v>
      </c>
      <c r="U211">
        <f>VLOOKUP(A211,[1]Sheet3!$A$2:$AF$3266,31,FALSE)</f>
        <v>17.20618</v>
      </c>
      <c r="V211">
        <f>VLOOKUP(A211,[1]Sheet3!$A$2:$AF$3266,32,FALSE)</f>
        <v>196.81720000000001</v>
      </c>
      <c r="W211" s="2" t="str">
        <f>VLOOKUP(H211,[2]Sheet1!$B$2:$D$3210,2,FALSE)</f>
        <v>Sumatera Selatan</v>
      </c>
      <c r="X211" s="2" t="str">
        <f>VLOOKUP(H211,[2]Sheet1!$B$2:$D$3210,3,FALSE)</f>
        <v>Sumatera</v>
      </c>
      <c r="Y211" s="2">
        <f>Scores!N211</f>
        <v>104</v>
      </c>
      <c r="Z211" t="s">
        <v>16</v>
      </c>
      <c r="AA211" s="13" t="str">
        <f t="shared" si="11"/>
        <v>2P</v>
      </c>
      <c r="AB211" s="13" t="s">
        <v>896</v>
      </c>
    </row>
    <row r="212" spans="1:28">
      <c r="A212" t="str">
        <f t="shared" si="10"/>
        <v>SUBAN - PHASE 2 - UNITISASI CORRIDOR3. High Value</v>
      </c>
      <c r="B212" t="str">
        <f t="shared" si="9"/>
        <v>SUBAN - PHASE 2 - UNITISASI CORRIDOR3. High ValueE0. On Production</v>
      </c>
      <c r="C212" t="s">
        <v>15</v>
      </c>
      <c r="D212" s="2" t="s">
        <v>13</v>
      </c>
      <c r="E212" t="s">
        <v>11</v>
      </c>
      <c r="F212" s="12" t="s">
        <v>190</v>
      </c>
      <c r="G212" s="12" t="s">
        <v>581</v>
      </c>
      <c r="H212" t="s">
        <v>101</v>
      </c>
      <c r="I212" s="2" t="s">
        <v>823</v>
      </c>
      <c r="J212">
        <f>VLOOKUP(A212,[1]Sheet3!$A$2:$H$3266,8,FALSE)</f>
        <v>7159</v>
      </c>
      <c r="K212">
        <f>VLOOKUP(A212,[1]Sheet3!$A$2:$AD$3266,29,FALSE)</f>
        <v>0.75342169999999997</v>
      </c>
      <c r="L212">
        <f>VLOOKUP(A212,[1]Sheet3!$A$2:$AD$3266,30,FALSE)</f>
        <v>5393.7459503</v>
      </c>
      <c r="M212">
        <f>VLOOKUP(A212,[1]Sheet3!$A$2:$L$3266,11,FALSE)</f>
        <v>7100</v>
      </c>
      <c r="N212">
        <f>VLOOKUP(A212,[1]Sheet3!$A$2:$L$3266,12,FALSE)</f>
        <v>152.9</v>
      </c>
      <c r="O212">
        <f>VLOOKUP(A212,[1]Sheet3!$A$2:$T$3266,17,FALSE)</f>
        <v>6.3309009999999999E-2</v>
      </c>
      <c r="P212">
        <f>VLOOKUP(A212,[1]Sheet3!$A$2:$T$3266,18,FALSE)</f>
        <v>201.2441</v>
      </c>
      <c r="Q212">
        <f>VLOOKUP(A212,[1]Sheet3!$A$2:$T$3266,19,FALSE)</f>
        <v>0.20002229999999999</v>
      </c>
      <c r="R212">
        <f>VLOOKUP(A212,[1]Sheet3!$A$2:$T$3266,20,FALSE)</f>
        <v>0.71957709999999997</v>
      </c>
      <c r="S212">
        <f>VLOOKUP(A212,[1]Sheet3!$A$2:$AB$3266,27,FALSE)</f>
        <v>33.022100000000002</v>
      </c>
      <c r="T212">
        <f>VLOOKUP(A212,[1]Sheet3!$A$2:$AB$3266,28,FALSE)</f>
        <v>83.732910000000004</v>
      </c>
      <c r="U212">
        <f>VLOOKUP(A212,[1]Sheet3!$A$2:$AF$3266,31,FALSE)</f>
        <v>17.20618</v>
      </c>
      <c r="V212">
        <f>VLOOKUP(A212,[1]Sheet3!$A$2:$AF$3266,32,FALSE)</f>
        <v>196.81720000000001</v>
      </c>
      <c r="W212" s="2" t="str">
        <f>VLOOKUP(H212,[2]Sheet1!$B$2:$D$3210,2,FALSE)</f>
        <v>Sumatera Selatan</v>
      </c>
      <c r="X212" s="2" t="str">
        <f>VLOOKUP(H212,[2]Sheet1!$B$2:$D$3210,3,FALSE)</f>
        <v>Sumatera</v>
      </c>
      <c r="Y212" s="2">
        <f>Scores!N212</f>
        <v>104</v>
      </c>
      <c r="Z212" t="s">
        <v>16</v>
      </c>
      <c r="AA212" s="13" t="str">
        <f t="shared" si="11"/>
        <v>2P</v>
      </c>
      <c r="AB212" s="13" t="s">
        <v>896</v>
      </c>
    </row>
    <row r="213" spans="1:28">
      <c r="A213" t="str">
        <f t="shared" si="10"/>
        <v>PANTAI - BASE1. Low Value</v>
      </c>
      <c r="B213" t="str">
        <f t="shared" si="9"/>
        <v>PANTAI - BASE1. Low ValueE0. On Production</v>
      </c>
      <c r="C213" t="s">
        <v>15</v>
      </c>
      <c r="D213" s="2" t="s">
        <v>13</v>
      </c>
      <c r="E213" t="s">
        <v>8</v>
      </c>
      <c r="F213" s="12" t="s">
        <v>191</v>
      </c>
      <c r="G213" s="12" t="s">
        <v>582</v>
      </c>
      <c r="H213" t="s">
        <v>79</v>
      </c>
      <c r="I213" s="2" t="s">
        <v>824</v>
      </c>
      <c r="J213">
        <f>VLOOKUP(A213,[1]Sheet3!$A$2:$H$3266,8,FALSE)</f>
        <v>32.896000000000001</v>
      </c>
      <c r="K213">
        <f>VLOOKUP(A213,[1]Sheet3!$A$2:$AD$3266,29,FALSE)</f>
        <v>0.42333100000000001</v>
      </c>
      <c r="L213">
        <f>VLOOKUP(A213,[1]Sheet3!$A$2:$AD$3266,30,FALSE)</f>
        <v>13.925896576000001</v>
      </c>
      <c r="M213">
        <f>VLOOKUP(A213,[1]Sheet3!$A$2:$L$3266,11,FALSE)</f>
        <v>2523</v>
      </c>
      <c r="N213" t="str">
        <f>VLOOKUP(A213,[1]Sheet3!$A$2:$L$3266,12,FALSE)</f>
        <v/>
      </c>
      <c r="O213">
        <f>VLOOKUP(A213,[1]Sheet3!$A$2:$T$3266,17,FALSE)</f>
        <v>0.26181169999999998</v>
      </c>
      <c r="P213">
        <f>VLOOKUP(A213,[1]Sheet3!$A$2:$T$3266,18,FALSE)</f>
        <v>595.67290000000003</v>
      </c>
      <c r="Q213">
        <f>VLOOKUP(A213,[1]Sheet3!$A$2:$T$3266,19,FALSE)</f>
        <v>0.60410949999999997</v>
      </c>
      <c r="R213">
        <f>VLOOKUP(A213,[1]Sheet3!$A$2:$T$3266,20,FALSE)</f>
        <v>0.83829710000000002</v>
      </c>
      <c r="S213">
        <f>VLOOKUP(A213,[1]Sheet3!$A$2:$AB$3266,27,FALSE)</f>
        <v>53.533529999999999</v>
      </c>
      <c r="T213">
        <f>VLOOKUP(A213,[1]Sheet3!$A$2:$AB$3266,28,FALSE)</f>
        <v>264.322</v>
      </c>
      <c r="U213">
        <f>VLOOKUP(A213,[1]Sheet3!$A$2:$AF$3266,31,FALSE)</f>
        <v>72.313190000000006</v>
      </c>
      <c r="V213">
        <f>VLOOKUP(A213,[1]Sheet3!$A$2:$AF$3266,32,FALSE)</f>
        <v>27.891670000000001</v>
      </c>
      <c r="W213" s="2" t="str">
        <f>VLOOKUP(H213,[2]Sheet1!$B$2:$D$3210,2,FALSE)</f>
        <v>Selat Makasar</v>
      </c>
      <c r="X213" s="2" t="str">
        <f>VLOOKUP(H213,[2]Sheet1!$B$2:$D$3210,3,FALSE)</f>
        <v>Kalimantan</v>
      </c>
      <c r="Y213" s="2">
        <f>Scores!N213</f>
        <v>62</v>
      </c>
      <c r="Z213" t="s">
        <v>16</v>
      </c>
      <c r="AA213" s="13" t="str">
        <f t="shared" si="11"/>
        <v>2P</v>
      </c>
      <c r="AB213" s="13" t="s">
        <v>896</v>
      </c>
    </row>
    <row r="214" spans="1:28">
      <c r="A214" t="str">
        <f t="shared" si="10"/>
        <v>PANTAI - BASE2. Middle Value</v>
      </c>
      <c r="B214" t="str">
        <f t="shared" si="9"/>
        <v>PANTAI - BASE2. Middle ValueE0. On Production</v>
      </c>
      <c r="C214" t="s">
        <v>15</v>
      </c>
      <c r="D214" s="2" t="s">
        <v>13</v>
      </c>
      <c r="E214" t="s">
        <v>10</v>
      </c>
      <c r="F214" s="12" t="s">
        <v>191</v>
      </c>
      <c r="G214" s="12" t="s">
        <v>582</v>
      </c>
      <c r="H214" t="s">
        <v>79</v>
      </c>
      <c r="I214" s="2" t="s">
        <v>824</v>
      </c>
      <c r="J214">
        <f>VLOOKUP(A214,[1]Sheet3!$A$2:$H$3266,8,FALSE)</f>
        <v>44.054000000000002</v>
      </c>
      <c r="K214">
        <f>VLOOKUP(A214,[1]Sheet3!$A$2:$AD$3266,29,FALSE)</f>
        <v>0.42333100000000001</v>
      </c>
      <c r="L214">
        <f>VLOOKUP(A214,[1]Sheet3!$A$2:$AD$3266,30,FALSE)</f>
        <v>18.649423874</v>
      </c>
      <c r="M214">
        <f>VLOOKUP(A214,[1]Sheet3!$A$2:$L$3266,11,FALSE)</f>
        <v>2523</v>
      </c>
      <c r="N214" t="str">
        <f>VLOOKUP(A214,[1]Sheet3!$A$2:$L$3266,12,FALSE)</f>
        <v/>
      </c>
      <c r="O214">
        <f>VLOOKUP(A214,[1]Sheet3!$A$2:$T$3266,17,FALSE)</f>
        <v>0.26181169999999998</v>
      </c>
      <c r="P214">
        <f>VLOOKUP(A214,[1]Sheet3!$A$2:$T$3266,18,FALSE)</f>
        <v>595.67290000000003</v>
      </c>
      <c r="Q214">
        <f>VLOOKUP(A214,[1]Sheet3!$A$2:$T$3266,19,FALSE)</f>
        <v>0.60410949999999997</v>
      </c>
      <c r="R214">
        <f>VLOOKUP(A214,[1]Sheet3!$A$2:$T$3266,20,FALSE)</f>
        <v>0.83829710000000002</v>
      </c>
      <c r="S214">
        <f>VLOOKUP(A214,[1]Sheet3!$A$2:$AB$3266,27,FALSE)</f>
        <v>53.533529999999999</v>
      </c>
      <c r="T214">
        <f>VLOOKUP(A214,[1]Sheet3!$A$2:$AB$3266,28,FALSE)</f>
        <v>264.322</v>
      </c>
      <c r="U214">
        <f>VLOOKUP(A214,[1]Sheet3!$A$2:$AF$3266,31,FALSE)</f>
        <v>72.313190000000006</v>
      </c>
      <c r="V214">
        <f>VLOOKUP(A214,[1]Sheet3!$A$2:$AF$3266,32,FALSE)</f>
        <v>27.891670000000001</v>
      </c>
      <c r="W214" s="2" t="str">
        <f>VLOOKUP(H214,[2]Sheet1!$B$2:$D$3210,2,FALSE)</f>
        <v>Selat Makasar</v>
      </c>
      <c r="X214" s="2" t="str">
        <f>VLOOKUP(H214,[2]Sheet1!$B$2:$D$3210,3,FALSE)</f>
        <v>Kalimantan</v>
      </c>
      <c r="Y214" s="2">
        <f>Scores!N214</f>
        <v>62</v>
      </c>
      <c r="Z214" t="s">
        <v>16</v>
      </c>
      <c r="AA214" s="13" t="str">
        <f t="shared" si="11"/>
        <v>2P</v>
      </c>
      <c r="AB214" s="13" t="s">
        <v>896</v>
      </c>
    </row>
    <row r="215" spans="1:28">
      <c r="A215" t="str">
        <f t="shared" si="10"/>
        <v>PANTAI - BASE3. High Value</v>
      </c>
      <c r="B215" t="str">
        <f t="shared" si="9"/>
        <v>PANTAI - BASE3. High ValueE0. On Production</v>
      </c>
      <c r="C215" t="s">
        <v>15</v>
      </c>
      <c r="D215" s="2" t="s">
        <v>13</v>
      </c>
      <c r="E215" t="s">
        <v>11</v>
      </c>
      <c r="F215" s="12" t="s">
        <v>191</v>
      </c>
      <c r="G215" s="12" t="s">
        <v>582</v>
      </c>
      <c r="H215" t="s">
        <v>79</v>
      </c>
      <c r="I215" s="2" t="s">
        <v>824</v>
      </c>
      <c r="J215">
        <f>VLOOKUP(A215,[1]Sheet3!$A$2:$H$3266,8,FALSE)</f>
        <v>60.728999999999999</v>
      </c>
      <c r="K215">
        <f>VLOOKUP(A215,[1]Sheet3!$A$2:$AD$3266,29,FALSE)</f>
        <v>0.42333100000000001</v>
      </c>
      <c r="L215">
        <f>VLOOKUP(A215,[1]Sheet3!$A$2:$AD$3266,30,FALSE)</f>
        <v>25.708468299</v>
      </c>
      <c r="M215">
        <f>VLOOKUP(A215,[1]Sheet3!$A$2:$L$3266,11,FALSE)</f>
        <v>2523</v>
      </c>
      <c r="N215" t="str">
        <f>VLOOKUP(A215,[1]Sheet3!$A$2:$L$3266,12,FALSE)</f>
        <v/>
      </c>
      <c r="O215">
        <f>VLOOKUP(A215,[1]Sheet3!$A$2:$T$3266,17,FALSE)</f>
        <v>0.26181169999999998</v>
      </c>
      <c r="P215">
        <f>VLOOKUP(A215,[1]Sheet3!$A$2:$T$3266,18,FALSE)</f>
        <v>595.67290000000003</v>
      </c>
      <c r="Q215">
        <f>VLOOKUP(A215,[1]Sheet3!$A$2:$T$3266,19,FALSE)</f>
        <v>0.60410949999999997</v>
      </c>
      <c r="R215">
        <f>VLOOKUP(A215,[1]Sheet3!$A$2:$T$3266,20,FALSE)</f>
        <v>0.83829710000000002</v>
      </c>
      <c r="S215">
        <f>VLOOKUP(A215,[1]Sheet3!$A$2:$AB$3266,27,FALSE)</f>
        <v>53.533529999999999</v>
      </c>
      <c r="T215">
        <f>VLOOKUP(A215,[1]Sheet3!$A$2:$AB$3266,28,FALSE)</f>
        <v>264.322</v>
      </c>
      <c r="U215">
        <f>VLOOKUP(A215,[1]Sheet3!$A$2:$AF$3266,31,FALSE)</f>
        <v>72.313190000000006</v>
      </c>
      <c r="V215">
        <f>VLOOKUP(A215,[1]Sheet3!$A$2:$AF$3266,32,FALSE)</f>
        <v>27.891670000000001</v>
      </c>
      <c r="W215" s="2" t="str">
        <f>VLOOKUP(H215,[2]Sheet1!$B$2:$D$3210,2,FALSE)</f>
        <v>Selat Makasar</v>
      </c>
      <c r="X215" s="2" t="str">
        <f>VLOOKUP(H215,[2]Sheet1!$B$2:$D$3210,3,FALSE)</f>
        <v>Kalimantan</v>
      </c>
      <c r="Y215" s="2">
        <f>Scores!N215</f>
        <v>62</v>
      </c>
      <c r="Z215" t="s">
        <v>16</v>
      </c>
      <c r="AA215" s="13" t="str">
        <f t="shared" si="11"/>
        <v>2P</v>
      </c>
      <c r="AB215" s="13" t="s">
        <v>896</v>
      </c>
    </row>
    <row r="216" spans="1:28">
      <c r="A216" t="str">
        <f t="shared" si="10"/>
        <v>SAPI - BASE1. Low Value</v>
      </c>
      <c r="B216" t="str">
        <f t="shared" si="9"/>
        <v>SAPI - BASE1. Low ValueE0. On Production</v>
      </c>
      <c r="C216" t="s">
        <v>15</v>
      </c>
      <c r="D216" s="2" t="s">
        <v>13</v>
      </c>
      <c r="E216" t="s">
        <v>8</v>
      </c>
      <c r="F216" s="12" t="s">
        <v>192</v>
      </c>
      <c r="G216" s="12" t="s">
        <v>562</v>
      </c>
      <c r="H216" t="s">
        <v>79</v>
      </c>
      <c r="I216" s="2" t="s">
        <v>824</v>
      </c>
      <c r="J216">
        <f>VLOOKUP(A216,[1]Sheet3!$A$2:$H$3266,8,FALSE)</f>
        <v>166.86600000000001</v>
      </c>
      <c r="K216">
        <f>VLOOKUP(A216,[1]Sheet3!$A$2:$AD$3266,29,FALSE)</f>
        <v>0.40047339999999998</v>
      </c>
      <c r="L216">
        <f>VLOOKUP(A216,[1]Sheet3!$A$2:$AD$3266,30,FALSE)</f>
        <v>66.825394364399997</v>
      </c>
      <c r="M216">
        <f>VLOOKUP(A216,[1]Sheet3!$A$2:$L$3266,11,FALSE)</f>
        <v>8250</v>
      </c>
      <c r="N216" t="str">
        <f>VLOOKUP(A216,[1]Sheet3!$A$2:$L$3266,12,FALSE)</f>
        <v/>
      </c>
      <c r="O216">
        <f>VLOOKUP(A216,[1]Sheet3!$A$2:$T$3266,17,FALSE)</f>
        <v>0.18208820000000001</v>
      </c>
      <c r="P216">
        <f>VLOOKUP(A216,[1]Sheet3!$A$2:$T$3266,18,FALSE)</f>
        <v>58.210700000000003</v>
      </c>
      <c r="Q216">
        <f>VLOOKUP(A216,[1]Sheet3!$A$2:$T$3266,19,FALSE)</f>
        <v>0.60096939999999999</v>
      </c>
      <c r="R216">
        <f>VLOOKUP(A216,[1]Sheet3!$A$2:$T$3266,20,FALSE)</f>
        <v>0.81928900000000004</v>
      </c>
      <c r="S216">
        <f>VLOOKUP(A216,[1]Sheet3!$A$2:$AB$3266,27,FALSE)</f>
        <v>55.901710000000001</v>
      </c>
      <c r="T216">
        <f>VLOOKUP(A216,[1]Sheet3!$A$2:$AB$3266,28,FALSE)</f>
        <v>35.020180000000003</v>
      </c>
      <c r="U216">
        <f>VLOOKUP(A216,[1]Sheet3!$A$2:$AF$3266,31,FALSE)</f>
        <v>64.210080000000005</v>
      </c>
      <c r="V216">
        <f>VLOOKUP(A216,[1]Sheet3!$A$2:$AF$3266,32,FALSE)</f>
        <v>12.30058</v>
      </c>
      <c r="W216" s="2" t="str">
        <f>VLOOKUP(H216,[2]Sheet1!$B$2:$D$3210,2,FALSE)</f>
        <v>Selat Makasar</v>
      </c>
      <c r="X216" s="2" t="str">
        <f>VLOOKUP(H216,[2]Sheet1!$B$2:$D$3210,3,FALSE)</f>
        <v>Kalimantan</v>
      </c>
      <c r="Y216" s="2">
        <f>Scores!N216</f>
        <v>83</v>
      </c>
      <c r="Z216" t="s">
        <v>16</v>
      </c>
      <c r="AA216" s="13" t="str">
        <f t="shared" si="11"/>
        <v>2P</v>
      </c>
      <c r="AB216" s="13" t="s">
        <v>896</v>
      </c>
    </row>
    <row r="217" spans="1:28">
      <c r="A217" t="str">
        <f t="shared" si="10"/>
        <v>SAPI - BASE2. Middle Value</v>
      </c>
      <c r="B217" t="str">
        <f t="shared" si="9"/>
        <v>SAPI - BASE2. Middle ValueE0. On Production</v>
      </c>
      <c r="C217" t="s">
        <v>15</v>
      </c>
      <c r="D217" s="2" t="s">
        <v>13</v>
      </c>
      <c r="E217" t="s">
        <v>10</v>
      </c>
      <c r="F217" s="12" t="s">
        <v>192</v>
      </c>
      <c r="G217" s="12" t="s">
        <v>562</v>
      </c>
      <c r="H217" t="s">
        <v>79</v>
      </c>
      <c r="I217" s="2" t="s">
        <v>824</v>
      </c>
      <c r="J217">
        <f>VLOOKUP(A217,[1]Sheet3!$A$2:$H$3266,8,FALSE)</f>
        <v>201</v>
      </c>
      <c r="K217">
        <f>VLOOKUP(A217,[1]Sheet3!$A$2:$AD$3266,29,FALSE)</f>
        <v>0.40047339999999998</v>
      </c>
      <c r="L217">
        <f>VLOOKUP(A217,[1]Sheet3!$A$2:$AD$3266,30,FALSE)</f>
        <v>80.495153399999992</v>
      </c>
      <c r="M217">
        <f>VLOOKUP(A217,[1]Sheet3!$A$2:$L$3266,11,FALSE)</f>
        <v>8250</v>
      </c>
      <c r="N217" t="str">
        <f>VLOOKUP(A217,[1]Sheet3!$A$2:$L$3266,12,FALSE)</f>
        <v/>
      </c>
      <c r="O217">
        <f>VLOOKUP(A217,[1]Sheet3!$A$2:$T$3266,17,FALSE)</f>
        <v>0.18208820000000001</v>
      </c>
      <c r="P217">
        <f>VLOOKUP(A217,[1]Sheet3!$A$2:$T$3266,18,FALSE)</f>
        <v>58.210700000000003</v>
      </c>
      <c r="Q217">
        <f>VLOOKUP(A217,[1]Sheet3!$A$2:$T$3266,19,FALSE)</f>
        <v>0.60096939999999999</v>
      </c>
      <c r="R217">
        <f>VLOOKUP(A217,[1]Sheet3!$A$2:$T$3266,20,FALSE)</f>
        <v>0.81928900000000004</v>
      </c>
      <c r="S217">
        <f>VLOOKUP(A217,[1]Sheet3!$A$2:$AB$3266,27,FALSE)</f>
        <v>55.901710000000001</v>
      </c>
      <c r="T217">
        <f>VLOOKUP(A217,[1]Sheet3!$A$2:$AB$3266,28,FALSE)</f>
        <v>35.020180000000003</v>
      </c>
      <c r="U217">
        <f>VLOOKUP(A217,[1]Sheet3!$A$2:$AF$3266,31,FALSE)</f>
        <v>64.210080000000005</v>
      </c>
      <c r="V217">
        <f>VLOOKUP(A217,[1]Sheet3!$A$2:$AF$3266,32,FALSE)</f>
        <v>12.30058</v>
      </c>
      <c r="W217" s="2" t="str">
        <f>VLOOKUP(H217,[2]Sheet1!$B$2:$D$3210,2,FALSE)</f>
        <v>Selat Makasar</v>
      </c>
      <c r="X217" s="2" t="str">
        <f>VLOOKUP(H217,[2]Sheet1!$B$2:$D$3210,3,FALSE)</f>
        <v>Kalimantan</v>
      </c>
      <c r="Y217" s="2">
        <f>Scores!N217</f>
        <v>83</v>
      </c>
      <c r="Z217" t="s">
        <v>16</v>
      </c>
      <c r="AA217" s="13" t="str">
        <f t="shared" si="11"/>
        <v>2P</v>
      </c>
      <c r="AB217" s="13" t="s">
        <v>896</v>
      </c>
    </row>
    <row r="218" spans="1:28">
      <c r="A218" t="str">
        <f t="shared" si="10"/>
        <v>SAPI - BASE3. High Value</v>
      </c>
      <c r="B218" t="str">
        <f t="shared" si="9"/>
        <v>SAPI - BASE3. High ValueE0. On Production</v>
      </c>
      <c r="C218" t="s">
        <v>15</v>
      </c>
      <c r="D218" s="2" t="s">
        <v>13</v>
      </c>
      <c r="E218" t="s">
        <v>11</v>
      </c>
      <c r="F218" s="12" t="s">
        <v>192</v>
      </c>
      <c r="G218" s="12" t="s">
        <v>562</v>
      </c>
      <c r="H218" t="s">
        <v>79</v>
      </c>
      <c r="I218" s="2" t="s">
        <v>824</v>
      </c>
      <c r="J218">
        <f>VLOOKUP(A218,[1]Sheet3!$A$2:$H$3266,8,FALSE)</f>
        <v>241.3</v>
      </c>
      <c r="K218">
        <f>VLOOKUP(A218,[1]Sheet3!$A$2:$AD$3266,29,FALSE)</f>
        <v>0.40047339999999998</v>
      </c>
      <c r="L218">
        <f>VLOOKUP(A218,[1]Sheet3!$A$2:$AD$3266,30,FALSE)</f>
        <v>96.634231420000006</v>
      </c>
      <c r="M218">
        <f>VLOOKUP(A218,[1]Sheet3!$A$2:$L$3266,11,FALSE)</f>
        <v>8250</v>
      </c>
      <c r="N218" t="str">
        <f>VLOOKUP(A218,[1]Sheet3!$A$2:$L$3266,12,FALSE)</f>
        <v/>
      </c>
      <c r="O218">
        <f>VLOOKUP(A218,[1]Sheet3!$A$2:$T$3266,17,FALSE)</f>
        <v>0.18208820000000001</v>
      </c>
      <c r="P218">
        <f>VLOOKUP(A218,[1]Sheet3!$A$2:$T$3266,18,FALSE)</f>
        <v>58.210700000000003</v>
      </c>
      <c r="Q218">
        <f>VLOOKUP(A218,[1]Sheet3!$A$2:$T$3266,19,FALSE)</f>
        <v>0.60096939999999999</v>
      </c>
      <c r="R218">
        <f>VLOOKUP(A218,[1]Sheet3!$A$2:$T$3266,20,FALSE)</f>
        <v>0.81928900000000004</v>
      </c>
      <c r="S218">
        <f>VLOOKUP(A218,[1]Sheet3!$A$2:$AB$3266,27,FALSE)</f>
        <v>55.901710000000001</v>
      </c>
      <c r="T218">
        <f>VLOOKUP(A218,[1]Sheet3!$A$2:$AB$3266,28,FALSE)</f>
        <v>35.020180000000003</v>
      </c>
      <c r="U218">
        <f>VLOOKUP(A218,[1]Sheet3!$A$2:$AF$3266,31,FALSE)</f>
        <v>64.210080000000005</v>
      </c>
      <c r="V218">
        <f>VLOOKUP(A218,[1]Sheet3!$A$2:$AF$3266,32,FALSE)</f>
        <v>12.30058</v>
      </c>
      <c r="W218" s="2" t="str">
        <f>VLOOKUP(H218,[2]Sheet1!$B$2:$D$3210,2,FALSE)</f>
        <v>Selat Makasar</v>
      </c>
      <c r="X218" s="2" t="str">
        <f>VLOOKUP(H218,[2]Sheet1!$B$2:$D$3210,3,FALSE)</f>
        <v>Kalimantan</v>
      </c>
      <c r="Y218" s="2">
        <f>Scores!N218</f>
        <v>83</v>
      </c>
      <c r="Z218" t="s">
        <v>16</v>
      </c>
      <c r="AA218" s="13" t="str">
        <f t="shared" si="11"/>
        <v>2P</v>
      </c>
      <c r="AB218" s="13" t="s">
        <v>896</v>
      </c>
    </row>
    <row r="219" spans="1:28">
      <c r="A219" t="str">
        <f t="shared" si="10"/>
        <v>SETURIAN - BASE1. Low Value</v>
      </c>
      <c r="B219" t="str">
        <f t="shared" si="9"/>
        <v>SETURIAN - BASE1. Low ValueE0. On Production</v>
      </c>
      <c r="C219" t="s">
        <v>15</v>
      </c>
      <c r="D219" s="2" t="s">
        <v>13</v>
      </c>
      <c r="E219" t="s">
        <v>8</v>
      </c>
      <c r="F219" s="12" t="s">
        <v>193</v>
      </c>
      <c r="G219" s="12" t="s">
        <v>566</v>
      </c>
      <c r="H219" t="s">
        <v>79</v>
      </c>
      <c r="I219" s="2" t="s">
        <v>824</v>
      </c>
      <c r="J219">
        <f>VLOOKUP(A219,[1]Sheet3!$A$2:$H$3266,8,FALSE)</f>
        <v>91.438999999999993</v>
      </c>
      <c r="K219">
        <f>VLOOKUP(A219,[1]Sheet3!$A$2:$AD$3266,29,FALSE)</f>
        <v>0.66238839999999999</v>
      </c>
      <c r="L219">
        <f>VLOOKUP(A219,[1]Sheet3!$A$2:$AD$3266,30,FALSE)</f>
        <v>60.568132907599995</v>
      </c>
      <c r="M219">
        <f>VLOOKUP(A219,[1]Sheet3!$A$2:$L$3266,11,FALSE)</f>
        <v>7100</v>
      </c>
      <c r="N219" t="str">
        <f>VLOOKUP(A219,[1]Sheet3!$A$2:$L$3266,12,FALSE)</f>
        <v/>
      </c>
      <c r="O219">
        <f>VLOOKUP(A219,[1]Sheet3!$A$2:$T$3266,17,FALSE)</f>
        <v>0.22347259999999999</v>
      </c>
      <c r="P219">
        <f>VLOOKUP(A219,[1]Sheet3!$A$2:$T$3266,18,FALSE)</f>
        <v>93.648859999999999</v>
      </c>
      <c r="Q219">
        <f>VLOOKUP(A219,[1]Sheet3!$A$2:$T$3266,19,FALSE)</f>
        <v>0.5616331</v>
      </c>
      <c r="R219">
        <f>VLOOKUP(A219,[1]Sheet3!$A$2:$T$3266,20,FALSE)</f>
        <v>0.64334820000000004</v>
      </c>
      <c r="S219">
        <f>VLOOKUP(A219,[1]Sheet3!$A$2:$AB$3266,27,FALSE)</f>
        <v>129.84559999999999</v>
      </c>
      <c r="T219">
        <f>VLOOKUP(A219,[1]Sheet3!$A$2:$AB$3266,28,FALSE)</f>
        <v>11.76008</v>
      </c>
      <c r="U219">
        <f>VLOOKUP(A219,[1]Sheet3!$A$2:$AF$3266,31,FALSE)</f>
        <v>32.922069999999998</v>
      </c>
      <c r="V219">
        <f>VLOOKUP(A219,[1]Sheet3!$A$2:$AF$3266,32,FALSE)</f>
        <v>149.9563</v>
      </c>
      <c r="W219" s="2" t="str">
        <f>VLOOKUP(H219,[2]Sheet1!$B$2:$D$3210,2,FALSE)</f>
        <v>Selat Makasar</v>
      </c>
      <c r="X219" s="2" t="str">
        <f>VLOOKUP(H219,[2]Sheet1!$B$2:$D$3210,3,FALSE)</f>
        <v>Kalimantan</v>
      </c>
      <c r="Y219" s="2">
        <f>Scores!N219</f>
        <v>105</v>
      </c>
      <c r="Z219" t="s">
        <v>16</v>
      </c>
      <c r="AA219" s="13" t="str">
        <f t="shared" si="11"/>
        <v>2P</v>
      </c>
      <c r="AB219" s="13" t="s">
        <v>896</v>
      </c>
    </row>
    <row r="220" spans="1:28">
      <c r="A220" t="str">
        <f t="shared" si="10"/>
        <v>SETURIAN - BASE2. Middle Value</v>
      </c>
      <c r="B220" t="str">
        <f t="shared" si="9"/>
        <v>SETURIAN - BASE2. Middle ValueE0. On Production</v>
      </c>
      <c r="C220" t="s">
        <v>15</v>
      </c>
      <c r="D220" s="2" t="s">
        <v>13</v>
      </c>
      <c r="E220" t="s">
        <v>10</v>
      </c>
      <c r="F220" s="12" t="s">
        <v>193</v>
      </c>
      <c r="G220" s="12" t="s">
        <v>566</v>
      </c>
      <c r="H220" t="s">
        <v>79</v>
      </c>
      <c r="I220" s="2" t="s">
        <v>824</v>
      </c>
      <c r="J220">
        <f>VLOOKUP(A220,[1]Sheet3!$A$2:$H$3266,8,FALSE)</f>
        <v>141.018</v>
      </c>
      <c r="K220">
        <f>VLOOKUP(A220,[1]Sheet3!$A$2:$AD$3266,29,FALSE)</f>
        <v>0.66238839999999999</v>
      </c>
      <c r="L220">
        <f>VLOOKUP(A220,[1]Sheet3!$A$2:$AD$3266,30,FALSE)</f>
        <v>93.408687391200004</v>
      </c>
      <c r="M220">
        <f>VLOOKUP(A220,[1]Sheet3!$A$2:$L$3266,11,FALSE)</f>
        <v>7100</v>
      </c>
      <c r="N220" t="str">
        <f>VLOOKUP(A220,[1]Sheet3!$A$2:$L$3266,12,FALSE)</f>
        <v/>
      </c>
      <c r="O220">
        <f>VLOOKUP(A220,[1]Sheet3!$A$2:$T$3266,17,FALSE)</f>
        <v>0.22347259999999999</v>
      </c>
      <c r="P220">
        <f>VLOOKUP(A220,[1]Sheet3!$A$2:$T$3266,18,FALSE)</f>
        <v>93.648859999999999</v>
      </c>
      <c r="Q220">
        <f>VLOOKUP(A220,[1]Sheet3!$A$2:$T$3266,19,FALSE)</f>
        <v>0.5616331</v>
      </c>
      <c r="R220">
        <f>VLOOKUP(A220,[1]Sheet3!$A$2:$T$3266,20,FALSE)</f>
        <v>0.64334820000000004</v>
      </c>
      <c r="S220">
        <f>VLOOKUP(A220,[1]Sheet3!$A$2:$AB$3266,27,FALSE)</f>
        <v>129.84559999999999</v>
      </c>
      <c r="T220">
        <f>VLOOKUP(A220,[1]Sheet3!$A$2:$AB$3266,28,FALSE)</f>
        <v>11.76008</v>
      </c>
      <c r="U220">
        <f>VLOOKUP(A220,[1]Sheet3!$A$2:$AF$3266,31,FALSE)</f>
        <v>32.922069999999998</v>
      </c>
      <c r="V220">
        <f>VLOOKUP(A220,[1]Sheet3!$A$2:$AF$3266,32,FALSE)</f>
        <v>149.9563</v>
      </c>
      <c r="W220" s="2" t="str">
        <f>VLOOKUP(H220,[2]Sheet1!$B$2:$D$3210,2,FALSE)</f>
        <v>Selat Makasar</v>
      </c>
      <c r="X220" s="2" t="str">
        <f>VLOOKUP(H220,[2]Sheet1!$B$2:$D$3210,3,FALSE)</f>
        <v>Kalimantan</v>
      </c>
      <c r="Y220" s="2">
        <f>Scores!N220</f>
        <v>105</v>
      </c>
      <c r="Z220" t="s">
        <v>16</v>
      </c>
      <c r="AA220" s="13" t="str">
        <f t="shared" si="11"/>
        <v>2P</v>
      </c>
      <c r="AB220" s="13" t="s">
        <v>896</v>
      </c>
    </row>
    <row r="221" spans="1:28">
      <c r="A221" t="str">
        <f t="shared" si="10"/>
        <v>SETURIAN - BASE3. High Value</v>
      </c>
      <c r="B221" t="str">
        <f t="shared" si="9"/>
        <v>SETURIAN - BASE3. High ValueE0. On Production</v>
      </c>
      <c r="C221" t="s">
        <v>15</v>
      </c>
      <c r="D221" s="2" t="s">
        <v>13</v>
      </c>
      <c r="E221" t="s">
        <v>11</v>
      </c>
      <c r="F221" s="12" t="s">
        <v>193</v>
      </c>
      <c r="G221" s="12" t="s">
        <v>566</v>
      </c>
      <c r="H221" t="s">
        <v>79</v>
      </c>
      <c r="I221" s="2" t="s">
        <v>824</v>
      </c>
      <c r="J221">
        <f>VLOOKUP(A221,[1]Sheet3!$A$2:$H$3266,8,FALSE)</f>
        <v>234.28700000000001</v>
      </c>
      <c r="K221">
        <f>VLOOKUP(A221,[1]Sheet3!$A$2:$AD$3266,29,FALSE)</f>
        <v>0.66238839999999999</v>
      </c>
      <c r="L221">
        <f>VLOOKUP(A221,[1]Sheet3!$A$2:$AD$3266,30,FALSE)</f>
        <v>155.1889910708</v>
      </c>
      <c r="M221">
        <f>VLOOKUP(A221,[1]Sheet3!$A$2:$L$3266,11,FALSE)</f>
        <v>7100</v>
      </c>
      <c r="N221" t="str">
        <f>VLOOKUP(A221,[1]Sheet3!$A$2:$L$3266,12,FALSE)</f>
        <v/>
      </c>
      <c r="O221">
        <f>VLOOKUP(A221,[1]Sheet3!$A$2:$T$3266,17,FALSE)</f>
        <v>0.22347259999999999</v>
      </c>
      <c r="P221">
        <f>VLOOKUP(A221,[1]Sheet3!$A$2:$T$3266,18,FALSE)</f>
        <v>93.648859999999999</v>
      </c>
      <c r="Q221">
        <f>VLOOKUP(A221,[1]Sheet3!$A$2:$T$3266,19,FALSE)</f>
        <v>0.5616331</v>
      </c>
      <c r="R221">
        <f>VLOOKUP(A221,[1]Sheet3!$A$2:$T$3266,20,FALSE)</f>
        <v>0.64334820000000004</v>
      </c>
      <c r="S221">
        <f>VLOOKUP(A221,[1]Sheet3!$A$2:$AB$3266,27,FALSE)</f>
        <v>129.84559999999999</v>
      </c>
      <c r="T221">
        <f>VLOOKUP(A221,[1]Sheet3!$A$2:$AB$3266,28,FALSE)</f>
        <v>11.76008</v>
      </c>
      <c r="U221">
        <f>VLOOKUP(A221,[1]Sheet3!$A$2:$AF$3266,31,FALSE)</f>
        <v>32.922069999999998</v>
      </c>
      <c r="V221">
        <f>VLOOKUP(A221,[1]Sheet3!$A$2:$AF$3266,32,FALSE)</f>
        <v>149.9563</v>
      </c>
      <c r="W221" s="2" t="str">
        <f>VLOOKUP(H221,[2]Sheet1!$B$2:$D$3210,2,FALSE)</f>
        <v>Selat Makasar</v>
      </c>
      <c r="X221" s="2" t="str">
        <f>VLOOKUP(H221,[2]Sheet1!$B$2:$D$3210,3,FALSE)</f>
        <v>Kalimantan</v>
      </c>
      <c r="Y221" s="2">
        <f>Scores!N221</f>
        <v>105</v>
      </c>
      <c r="Z221" t="s">
        <v>16</v>
      </c>
      <c r="AA221" s="13" t="str">
        <f t="shared" si="11"/>
        <v>2P</v>
      </c>
      <c r="AB221" s="13" t="s">
        <v>896</v>
      </c>
    </row>
    <row r="222" spans="1:28">
      <c r="A222" t="str">
        <f t="shared" si="10"/>
        <v>SABAR - NEB UTAF SABAR GAS1. Low Value</v>
      </c>
      <c r="B222" t="str">
        <f t="shared" si="9"/>
        <v>SABAR - NEB UTAF SABAR GAS1. Low ValueE0. On Production</v>
      </c>
      <c r="C222" t="s">
        <v>15</v>
      </c>
      <c r="D222" s="2" t="s">
        <v>13</v>
      </c>
      <c r="E222" t="s">
        <v>8</v>
      </c>
      <c r="F222" s="12" t="s">
        <v>194</v>
      </c>
      <c r="G222" s="12" t="s">
        <v>561</v>
      </c>
      <c r="H222" t="s">
        <v>90</v>
      </c>
      <c r="I222" s="2" t="s">
        <v>823</v>
      </c>
      <c r="J222">
        <f>VLOOKUP(A222,[1]Sheet3!$A$2:$H$3266,8,FALSE)</f>
        <v>118.1</v>
      </c>
      <c r="K222">
        <f>VLOOKUP(A222,[1]Sheet3!$A$2:$AD$3266,29,FALSE)</f>
        <v>0.5904606</v>
      </c>
      <c r="L222">
        <f>VLOOKUP(A222,[1]Sheet3!$A$2:$AD$3266,30,FALSE)</f>
        <v>69.733396859999999</v>
      </c>
      <c r="M222">
        <f>VLOOKUP(A222,[1]Sheet3!$A$2:$L$3266,11,FALSE)</f>
        <v>5300</v>
      </c>
      <c r="N222" t="str">
        <f>VLOOKUP(A222,[1]Sheet3!$A$2:$L$3266,12,FALSE)</f>
        <v/>
      </c>
      <c r="O222">
        <f>VLOOKUP(A222,[1]Sheet3!$A$2:$T$3266,17,FALSE)</f>
        <v>0.2037659</v>
      </c>
      <c r="P222">
        <f>VLOOKUP(A222,[1]Sheet3!$A$2:$T$3266,18,FALSE)</f>
        <v>148.48169999999999</v>
      </c>
      <c r="Q222">
        <f>VLOOKUP(A222,[1]Sheet3!$A$2:$T$3266,19,FALSE)</f>
        <v>0.50204499999999996</v>
      </c>
      <c r="R222">
        <f>VLOOKUP(A222,[1]Sheet3!$A$2:$T$3266,20,FALSE)</f>
        <v>0.88068349999999995</v>
      </c>
      <c r="S222">
        <f>VLOOKUP(A222,[1]Sheet3!$A$2:$AB$3266,27,FALSE)</f>
        <v>187.4821</v>
      </c>
      <c r="T222">
        <f>VLOOKUP(A222,[1]Sheet3!$A$2:$AB$3266,28,FALSE)</f>
        <v>33.340170000000001</v>
      </c>
      <c r="U222">
        <f>VLOOKUP(A222,[1]Sheet3!$A$2:$AF$3266,31,FALSE)</f>
        <v>25.380970000000001</v>
      </c>
      <c r="V222">
        <f>VLOOKUP(A222,[1]Sheet3!$A$2:$AF$3266,32,FALSE)</f>
        <v>244.8879</v>
      </c>
      <c r="W222" s="2" t="str">
        <f>VLOOKUP(H222,[2]Sheet1!$B$2:$D$3210,2,FALSE)</f>
        <v>Jambi</v>
      </c>
      <c r="X222" s="2" t="str">
        <f>VLOOKUP(H222,[2]Sheet1!$B$2:$D$3210,3,FALSE)</f>
        <v>Sumatera</v>
      </c>
      <c r="Y222" s="2">
        <f>Scores!N222</f>
        <v>96</v>
      </c>
      <c r="Z222" t="s">
        <v>16</v>
      </c>
      <c r="AA222" s="13" t="str">
        <f t="shared" si="11"/>
        <v>2P</v>
      </c>
      <c r="AB222" s="13" t="s">
        <v>896</v>
      </c>
    </row>
    <row r="223" spans="1:28">
      <c r="A223" t="str">
        <f t="shared" si="10"/>
        <v>SABAR - NEB UTAF SABAR GAS2. Middle Value</v>
      </c>
      <c r="B223" t="str">
        <f t="shared" si="9"/>
        <v>SABAR - NEB UTAF SABAR GAS2. Middle ValueE0. On Production</v>
      </c>
      <c r="C223" t="s">
        <v>15</v>
      </c>
      <c r="D223" s="2" t="s">
        <v>13</v>
      </c>
      <c r="E223" t="s">
        <v>10</v>
      </c>
      <c r="F223" s="12" t="s">
        <v>194</v>
      </c>
      <c r="G223" s="12" t="s">
        <v>561</v>
      </c>
      <c r="H223" t="s">
        <v>90</v>
      </c>
      <c r="I223" s="2" t="s">
        <v>823</v>
      </c>
      <c r="J223">
        <f>VLOOKUP(A223,[1]Sheet3!$A$2:$H$3266,8,FALSE)</f>
        <v>207.42</v>
      </c>
      <c r="K223">
        <f>VLOOKUP(A223,[1]Sheet3!$A$2:$AD$3266,29,FALSE)</f>
        <v>0.5904606</v>
      </c>
      <c r="L223">
        <f>VLOOKUP(A223,[1]Sheet3!$A$2:$AD$3266,30,FALSE)</f>
        <v>122.473337652</v>
      </c>
      <c r="M223">
        <f>VLOOKUP(A223,[1]Sheet3!$A$2:$L$3266,11,FALSE)</f>
        <v>5300</v>
      </c>
      <c r="N223" t="str">
        <f>VLOOKUP(A223,[1]Sheet3!$A$2:$L$3266,12,FALSE)</f>
        <v/>
      </c>
      <c r="O223">
        <f>VLOOKUP(A223,[1]Sheet3!$A$2:$T$3266,17,FALSE)</f>
        <v>0.2037659</v>
      </c>
      <c r="P223">
        <f>VLOOKUP(A223,[1]Sheet3!$A$2:$T$3266,18,FALSE)</f>
        <v>148.48169999999999</v>
      </c>
      <c r="Q223">
        <f>VLOOKUP(A223,[1]Sheet3!$A$2:$T$3266,19,FALSE)</f>
        <v>0.50204499999999996</v>
      </c>
      <c r="R223">
        <f>VLOOKUP(A223,[1]Sheet3!$A$2:$T$3266,20,FALSE)</f>
        <v>0.88068349999999995</v>
      </c>
      <c r="S223">
        <f>VLOOKUP(A223,[1]Sheet3!$A$2:$AB$3266,27,FALSE)</f>
        <v>187.4821</v>
      </c>
      <c r="T223">
        <f>VLOOKUP(A223,[1]Sheet3!$A$2:$AB$3266,28,FALSE)</f>
        <v>33.340170000000001</v>
      </c>
      <c r="U223">
        <f>VLOOKUP(A223,[1]Sheet3!$A$2:$AF$3266,31,FALSE)</f>
        <v>25.380970000000001</v>
      </c>
      <c r="V223">
        <f>VLOOKUP(A223,[1]Sheet3!$A$2:$AF$3266,32,FALSE)</f>
        <v>244.8879</v>
      </c>
      <c r="W223" s="2" t="str">
        <f>VLOOKUP(H223,[2]Sheet1!$B$2:$D$3210,2,FALSE)</f>
        <v>Jambi</v>
      </c>
      <c r="X223" s="2" t="str">
        <f>VLOOKUP(H223,[2]Sheet1!$B$2:$D$3210,3,FALSE)</f>
        <v>Sumatera</v>
      </c>
      <c r="Y223" s="2">
        <f>Scores!N223</f>
        <v>96</v>
      </c>
      <c r="Z223" t="s">
        <v>16</v>
      </c>
      <c r="AA223" s="13" t="str">
        <f t="shared" si="11"/>
        <v>2P</v>
      </c>
      <c r="AB223" s="13" t="s">
        <v>896</v>
      </c>
    </row>
    <row r="224" spans="1:28">
      <c r="A224" t="str">
        <f t="shared" si="10"/>
        <v>SABAR - NEB UTAF SABAR GAS3. High Value</v>
      </c>
      <c r="B224" t="str">
        <f t="shared" si="9"/>
        <v>SABAR - NEB UTAF SABAR GAS3. High ValueE0. On Production</v>
      </c>
      <c r="C224" t="s">
        <v>15</v>
      </c>
      <c r="D224" s="2" t="s">
        <v>13</v>
      </c>
      <c r="E224" t="s">
        <v>11</v>
      </c>
      <c r="F224" s="12" t="s">
        <v>194</v>
      </c>
      <c r="G224" s="12" t="s">
        <v>561</v>
      </c>
      <c r="H224" t="s">
        <v>90</v>
      </c>
      <c r="I224" s="2" t="s">
        <v>823</v>
      </c>
      <c r="J224">
        <f>VLOOKUP(A224,[1]Sheet3!$A$2:$H$3266,8,FALSE)</f>
        <v>207.42</v>
      </c>
      <c r="K224">
        <f>VLOOKUP(A224,[1]Sheet3!$A$2:$AD$3266,29,FALSE)</f>
        <v>0.5904606</v>
      </c>
      <c r="L224">
        <f>VLOOKUP(A224,[1]Sheet3!$A$2:$AD$3266,30,FALSE)</f>
        <v>122.473337652</v>
      </c>
      <c r="M224">
        <f>VLOOKUP(A224,[1]Sheet3!$A$2:$L$3266,11,FALSE)</f>
        <v>5300</v>
      </c>
      <c r="N224" t="str">
        <f>VLOOKUP(A224,[1]Sheet3!$A$2:$L$3266,12,FALSE)</f>
        <v/>
      </c>
      <c r="O224">
        <f>VLOOKUP(A224,[1]Sheet3!$A$2:$T$3266,17,FALSE)</f>
        <v>0.2037659</v>
      </c>
      <c r="P224">
        <f>VLOOKUP(A224,[1]Sheet3!$A$2:$T$3266,18,FALSE)</f>
        <v>148.48169999999999</v>
      </c>
      <c r="Q224">
        <f>VLOOKUP(A224,[1]Sheet3!$A$2:$T$3266,19,FALSE)</f>
        <v>0.50204499999999996</v>
      </c>
      <c r="R224">
        <f>VLOOKUP(A224,[1]Sheet3!$A$2:$T$3266,20,FALSE)</f>
        <v>0.88068349999999995</v>
      </c>
      <c r="S224">
        <f>VLOOKUP(A224,[1]Sheet3!$A$2:$AB$3266,27,FALSE)</f>
        <v>187.4821</v>
      </c>
      <c r="T224">
        <f>VLOOKUP(A224,[1]Sheet3!$A$2:$AB$3266,28,FALSE)</f>
        <v>33.340170000000001</v>
      </c>
      <c r="U224">
        <f>VLOOKUP(A224,[1]Sheet3!$A$2:$AF$3266,31,FALSE)</f>
        <v>25.380970000000001</v>
      </c>
      <c r="V224">
        <f>VLOOKUP(A224,[1]Sheet3!$A$2:$AF$3266,32,FALSE)</f>
        <v>244.8879</v>
      </c>
      <c r="W224" s="2" t="str">
        <f>VLOOKUP(H224,[2]Sheet1!$B$2:$D$3210,2,FALSE)</f>
        <v>Jambi</v>
      </c>
      <c r="X224" s="2" t="str">
        <f>VLOOKUP(H224,[2]Sheet1!$B$2:$D$3210,3,FALSE)</f>
        <v>Sumatera</v>
      </c>
      <c r="Y224" s="2">
        <f>Scores!N224</f>
        <v>96</v>
      </c>
      <c r="Z224" t="s">
        <v>16</v>
      </c>
      <c r="AA224" s="13" t="str">
        <f t="shared" si="11"/>
        <v>2P</v>
      </c>
      <c r="AB224" s="13" t="s">
        <v>896</v>
      </c>
    </row>
    <row r="225" spans="1:28">
      <c r="A225" t="str">
        <f t="shared" si="10"/>
        <v>PGD - BASE1. Low Value</v>
      </c>
      <c r="B225" t="str">
        <f t="shared" si="9"/>
        <v>PGD - BASE1. Low ValueE0. On Production</v>
      </c>
      <c r="C225" t="s">
        <v>15</v>
      </c>
      <c r="D225" s="2" t="s">
        <v>13</v>
      </c>
      <c r="E225" t="s">
        <v>8</v>
      </c>
      <c r="F225" s="12" t="s">
        <v>195</v>
      </c>
      <c r="G225" s="12" t="s">
        <v>583</v>
      </c>
      <c r="H225" t="s">
        <v>791</v>
      </c>
      <c r="I225" s="2" t="s">
        <v>823</v>
      </c>
      <c r="J225">
        <f>VLOOKUP(A225,[1]Sheet3!$A$2:$H$3266,8,FALSE)</f>
        <v>267.67</v>
      </c>
      <c r="K225">
        <f>VLOOKUP(A225,[1]Sheet3!$A$2:$AD$3266,29,FALSE)</f>
        <v>0.85904720000000001</v>
      </c>
      <c r="L225">
        <f>VLOOKUP(A225,[1]Sheet3!$A$2:$AD$3266,30,FALSE)</f>
        <v>229.94116402400002</v>
      </c>
      <c r="M225">
        <f>VLOOKUP(A225,[1]Sheet3!$A$2:$L$3266,11,FALSE)</f>
        <v>6480</v>
      </c>
      <c r="N225" t="str">
        <f>VLOOKUP(A225,[1]Sheet3!$A$2:$L$3266,12,FALSE)</f>
        <v/>
      </c>
      <c r="O225">
        <f>VLOOKUP(A225,[1]Sheet3!$A$2:$T$3266,17,FALSE)</f>
        <v>0.1686232</v>
      </c>
      <c r="P225">
        <f>VLOOKUP(A225,[1]Sheet3!$A$2:$T$3266,18,FALSE)</f>
        <v>108.9766</v>
      </c>
      <c r="Q225">
        <f>VLOOKUP(A225,[1]Sheet3!$A$2:$T$3266,19,FALSE)</f>
        <v>0.57017739999999995</v>
      </c>
      <c r="R225">
        <f>VLOOKUP(A225,[1]Sheet3!$A$2:$T$3266,20,FALSE)</f>
        <v>0.80343279999999995</v>
      </c>
      <c r="S225">
        <f>VLOOKUP(A225,[1]Sheet3!$A$2:$AB$3266,27,FALSE)</f>
        <v>33.132100000000001</v>
      </c>
      <c r="T225">
        <f>VLOOKUP(A225,[1]Sheet3!$A$2:$AB$3266,28,FALSE)</f>
        <v>51.52946</v>
      </c>
      <c r="U225">
        <f>VLOOKUP(A225,[1]Sheet3!$A$2:$AF$3266,31,FALSE)</f>
        <v>13.043559999999999</v>
      </c>
      <c r="V225">
        <f>VLOOKUP(A225,[1]Sheet3!$A$2:$AF$3266,32,FALSE)</f>
        <v>293.3202</v>
      </c>
      <c r="W225" s="2" t="s">
        <v>843</v>
      </c>
      <c r="X225" s="2" t="s">
        <v>829</v>
      </c>
      <c r="Y225" s="2">
        <f>Scores!N225</f>
        <v>86</v>
      </c>
      <c r="Z225" t="s">
        <v>16</v>
      </c>
      <c r="AA225" s="13" t="str">
        <f t="shared" si="11"/>
        <v>2P</v>
      </c>
      <c r="AB225" s="13" t="s">
        <v>896</v>
      </c>
    </row>
    <row r="226" spans="1:28">
      <c r="A226" t="str">
        <f t="shared" si="10"/>
        <v>PGD - BASE2. Middle Value</v>
      </c>
      <c r="B226" t="str">
        <f t="shared" si="9"/>
        <v>PGD - BASE2. Middle ValueE0. On Production</v>
      </c>
      <c r="C226" t="s">
        <v>15</v>
      </c>
      <c r="D226" s="2" t="s">
        <v>13</v>
      </c>
      <c r="E226" t="s">
        <v>10</v>
      </c>
      <c r="F226" s="12" t="s">
        <v>195</v>
      </c>
      <c r="G226" s="12" t="s">
        <v>583</v>
      </c>
      <c r="H226" t="s">
        <v>791</v>
      </c>
      <c r="I226" s="2" t="s">
        <v>823</v>
      </c>
      <c r="J226">
        <f>VLOOKUP(A226,[1]Sheet3!$A$2:$H$3266,8,FALSE)</f>
        <v>267.67</v>
      </c>
      <c r="K226">
        <f>VLOOKUP(A226,[1]Sheet3!$A$2:$AD$3266,29,FALSE)</f>
        <v>0.85904720000000001</v>
      </c>
      <c r="L226">
        <f>VLOOKUP(A226,[1]Sheet3!$A$2:$AD$3266,30,FALSE)</f>
        <v>229.94116402400002</v>
      </c>
      <c r="M226">
        <f>VLOOKUP(A226,[1]Sheet3!$A$2:$L$3266,11,FALSE)</f>
        <v>6480</v>
      </c>
      <c r="N226" t="str">
        <f>VLOOKUP(A226,[1]Sheet3!$A$2:$L$3266,12,FALSE)</f>
        <v/>
      </c>
      <c r="O226">
        <f>VLOOKUP(A226,[1]Sheet3!$A$2:$T$3266,17,FALSE)</f>
        <v>0.1686232</v>
      </c>
      <c r="P226">
        <f>VLOOKUP(A226,[1]Sheet3!$A$2:$T$3266,18,FALSE)</f>
        <v>108.9766</v>
      </c>
      <c r="Q226">
        <f>VLOOKUP(A226,[1]Sheet3!$A$2:$T$3266,19,FALSE)</f>
        <v>0.57017739999999995</v>
      </c>
      <c r="R226">
        <f>VLOOKUP(A226,[1]Sheet3!$A$2:$T$3266,20,FALSE)</f>
        <v>0.80343279999999995</v>
      </c>
      <c r="S226">
        <f>VLOOKUP(A226,[1]Sheet3!$A$2:$AB$3266,27,FALSE)</f>
        <v>33.132100000000001</v>
      </c>
      <c r="T226">
        <f>VLOOKUP(A226,[1]Sheet3!$A$2:$AB$3266,28,FALSE)</f>
        <v>51.52946</v>
      </c>
      <c r="U226">
        <f>VLOOKUP(A226,[1]Sheet3!$A$2:$AF$3266,31,FALSE)</f>
        <v>13.043559999999999</v>
      </c>
      <c r="V226">
        <f>VLOOKUP(A226,[1]Sheet3!$A$2:$AF$3266,32,FALSE)</f>
        <v>293.3202</v>
      </c>
      <c r="W226" s="2" t="s">
        <v>843</v>
      </c>
      <c r="X226" s="2" t="s">
        <v>829</v>
      </c>
      <c r="Y226" s="2">
        <f>Scores!N226</f>
        <v>86</v>
      </c>
      <c r="Z226" t="s">
        <v>16</v>
      </c>
      <c r="AA226" s="13" t="str">
        <f t="shared" si="11"/>
        <v>2P</v>
      </c>
      <c r="AB226" s="13" t="s">
        <v>896</v>
      </c>
    </row>
    <row r="227" spans="1:28">
      <c r="A227" t="str">
        <f t="shared" si="10"/>
        <v>PGD - BASE3. High Value</v>
      </c>
      <c r="B227" t="str">
        <f t="shared" si="9"/>
        <v>PGD - BASE3. High ValueE0. On Production</v>
      </c>
      <c r="C227" t="s">
        <v>15</v>
      </c>
      <c r="D227" s="2" t="s">
        <v>13</v>
      </c>
      <c r="E227" t="s">
        <v>11</v>
      </c>
      <c r="F227" s="12" t="s">
        <v>195</v>
      </c>
      <c r="G227" s="12" t="s">
        <v>583</v>
      </c>
      <c r="H227" t="s">
        <v>791</v>
      </c>
      <c r="I227" s="2" t="s">
        <v>823</v>
      </c>
      <c r="J227">
        <f>VLOOKUP(A227,[1]Sheet3!$A$2:$H$3266,8,FALSE)</f>
        <v>267.67</v>
      </c>
      <c r="K227">
        <f>VLOOKUP(A227,[1]Sheet3!$A$2:$AD$3266,29,FALSE)</f>
        <v>0.85904720000000001</v>
      </c>
      <c r="L227">
        <f>VLOOKUP(A227,[1]Sheet3!$A$2:$AD$3266,30,FALSE)</f>
        <v>229.94116402400002</v>
      </c>
      <c r="M227">
        <f>VLOOKUP(A227,[1]Sheet3!$A$2:$L$3266,11,FALSE)</f>
        <v>6480</v>
      </c>
      <c r="N227" t="str">
        <f>VLOOKUP(A227,[1]Sheet3!$A$2:$L$3266,12,FALSE)</f>
        <v/>
      </c>
      <c r="O227">
        <f>VLOOKUP(A227,[1]Sheet3!$A$2:$T$3266,17,FALSE)</f>
        <v>0.1686232</v>
      </c>
      <c r="P227">
        <f>VLOOKUP(A227,[1]Sheet3!$A$2:$T$3266,18,FALSE)</f>
        <v>108.9766</v>
      </c>
      <c r="Q227">
        <f>VLOOKUP(A227,[1]Sheet3!$A$2:$T$3266,19,FALSE)</f>
        <v>0.57017739999999995</v>
      </c>
      <c r="R227">
        <f>VLOOKUP(A227,[1]Sheet3!$A$2:$T$3266,20,FALSE)</f>
        <v>0.80343279999999995</v>
      </c>
      <c r="S227">
        <f>VLOOKUP(A227,[1]Sheet3!$A$2:$AB$3266,27,FALSE)</f>
        <v>33.132100000000001</v>
      </c>
      <c r="T227">
        <f>VLOOKUP(A227,[1]Sheet3!$A$2:$AB$3266,28,FALSE)</f>
        <v>51.52946</v>
      </c>
      <c r="U227">
        <f>VLOOKUP(A227,[1]Sheet3!$A$2:$AF$3266,31,FALSE)</f>
        <v>13.043559999999999</v>
      </c>
      <c r="V227">
        <f>VLOOKUP(A227,[1]Sheet3!$A$2:$AF$3266,32,FALSE)</f>
        <v>293.3202</v>
      </c>
      <c r="W227" s="2" t="s">
        <v>843</v>
      </c>
      <c r="X227" s="2" t="s">
        <v>829</v>
      </c>
      <c r="Y227" s="2">
        <f>Scores!N227</f>
        <v>86</v>
      </c>
      <c r="Z227" t="s">
        <v>16</v>
      </c>
      <c r="AA227" s="13" t="str">
        <f t="shared" si="11"/>
        <v>2P</v>
      </c>
      <c r="AB227" s="13" t="s">
        <v>896</v>
      </c>
    </row>
    <row r="228" spans="1:28">
      <c r="A228" t="str">
        <f t="shared" si="10"/>
        <v>SKN - BASE1. Low Value</v>
      </c>
      <c r="B228" t="str">
        <f t="shared" si="9"/>
        <v>SKN - BASE1. Low ValueE0. On Production</v>
      </c>
      <c r="C228" t="s">
        <v>15</v>
      </c>
      <c r="D228" s="2" t="s">
        <v>13</v>
      </c>
      <c r="E228" t="s">
        <v>8</v>
      </c>
      <c r="F228" s="12" t="s">
        <v>196</v>
      </c>
      <c r="G228" s="12" t="s">
        <v>584</v>
      </c>
      <c r="H228" t="s">
        <v>791</v>
      </c>
      <c r="I228" s="2" t="s">
        <v>823</v>
      </c>
      <c r="J228">
        <f>VLOOKUP(A228,[1]Sheet3!$A$2:$H$3266,8,FALSE)</f>
        <v>1009.93</v>
      </c>
      <c r="K228">
        <f>VLOOKUP(A228,[1]Sheet3!$A$2:$AD$3266,29,FALSE)</f>
        <v>0.77949089999999999</v>
      </c>
      <c r="L228">
        <f>VLOOKUP(A228,[1]Sheet3!$A$2:$AD$3266,30,FALSE)</f>
        <v>787.23124463699992</v>
      </c>
      <c r="M228">
        <f>VLOOKUP(A228,[1]Sheet3!$A$2:$L$3266,11,FALSE)</f>
        <v>7011</v>
      </c>
      <c r="N228" t="str">
        <f>VLOOKUP(A228,[1]Sheet3!$A$2:$L$3266,12,FALSE)</f>
        <v/>
      </c>
      <c r="O228">
        <f>VLOOKUP(A228,[1]Sheet3!$A$2:$T$3266,17,FALSE)</f>
        <v>0.14605650000000001</v>
      </c>
      <c r="P228">
        <f>VLOOKUP(A228,[1]Sheet3!$A$2:$T$3266,18,FALSE)</f>
        <v>17.189070000000001</v>
      </c>
      <c r="Q228">
        <f>VLOOKUP(A228,[1]Sheet3!$A$2:$T$3266,19,FALSE)</f>
        <v>0.43085679999999998</v>
      </c>
      <c r="R228">
        <f>VLOOKUP(A228,[1]Sheet3!$A$2:$T$3266,20,FALSE)</f>
        <v>0.80313579999999996</v>
      </c>
      <c r="S228">
        <f>VLOOKUP(A228,[1]Sheet3!$A$2:$AB$3266,27,FALSE)</f>
        <v>1.9489190000000001</v>
      </c>
      <c r="T228">
        <f>VLOOKUP(A228,[1]Sheet3!$A$2:$AB$3266,28,FALSE)</f>
        <v>41.293399999999998</v>
      </c>
      <c r="U228">
        <f>VLOOKUP(A228,[1]Sheet3!$A$2:$AF$3266,31,FALSE)</f>
        <v>17.159649999999999</v>
      </c>
      <c r="V228">
        <f>VLOOKUP(A228,[1]Sheet3!$A$2:$AF$3266,32,FALSE)</f>
        <v>118.67359999999999</v>
      </c>
      <c r="W228" s="2" t="s">
        <v>843</v>
      </c>
      <c r="X228" s="2" t="s">
        <v>829</v>
      </c>
      <c r="Y228" s="2">
        <f>Scores!N228</f>
        <v>91</v>
      </c>
      <c r="Z228" t="s">
        <v>16</v>
      </c>
      <c r="AA228" s="13" t="str">
        <f t="shared" si="11"/>
        <v>2P</v>
      </c>
      <c r="AB228" s="13" t="s">
        <v>896</v>
      </c>
    </row>
    <row r="229" spans="1:28">
      <c r="A229" t="str">
        <f t="shared" si="10"/>
        <v>SKN - BASE2. Middle Value</v>
      </c>
      <c r="B229" t="str">
        <f t="shared" si="9"/>
        <v>SKN - BASE2. Middle ValueE0. On Production</v>
      </c>
      <c r="C229" t="s">
        <v>15</v>
      </c>
      <c r="D229" s="2" t="s">
        <v>13</v>
      </c>
      <c r="E229" t="s">
        <v>10</v>
      </c>
      <c r="F229" s="12" t="s">
        <v>196</v>
      </c>
      <c r="G229" s="12" t="s">
        <v>584</v>
      </c>
      <c r="H229" t="s">
        <v>791</v>
      </c>
      <c r="I229" s="2" t="s">
        <v>823</v>
      </c>
      <c r="J229">
        <f>VLOOKUP(A229,[1]Sheet3!$A$2:$H$3266,8,FALSE)</f>
        <v>1009.93</v>
      </c>
      <c r="K229">
        <f>VLOOKUP(A229,[1]Sheet3!$A$2:$AD$3266,29,FALSE)</f>
        <v>0.77949089999999999</v>
      </c>
      <c r="L229">
        <f>VLOOKUP(A229,[1]Sheet3!$A$2:$AD$3266,30,FALSE)</f>
        <v>787.23124463699992</v>
      </c>
      <c r="M229">
        <f>VLOOKUP(A229,[1]Sheet3!$A$2:$L$3266,11,FALSE)</f>
        <v>7011</v>
      </c>
      <c r="N229" t="str">
        <f>VLOOKUP(A229,[1]Sheet3!$A$2:$L$3266,12,FALSE)</f>
        <v/>
      </c>
      <c r="O229">
        <f>VLOOKUP(A229,[1]Sheet3!$A$2:$T$3266,17,FALSE)</f>
        <v>0.14605650000000001</v>
      </c>
      <c r="P229">
        <f>VLOOKUP(A229,[1]Sheet3!$A$2:$T$3266,18,FALSE)</f>
        <v>17.189070000000001</v>
      </c>
      <c r="Q229">
        <f>VLOOKUP(A229,[1]Sheet3!$A$2:$T$3266,19,FALSE)</f>
        <v>0.43085679999999998</v>
      </c>
      <c r="R229">
        <f>VLOOKUP(A229,[1]Sheet3!$A$2:$T$3266,20,FALSE)</f>
        <v>0.80313579999999996</v>
      </c>
      <c r="S229">
        <f>VLOOKUP(A229,[1]Sheet3!$A$2:$AB$3266,27,FALSE)</f>
        <v>1.9489190000000001</v>
      </c>
      <c r="T229">
        <f>VLOOKUP(A229,[1]Sheet3!$A$2:$AB$3266,28,FALSE)</f>
        <v>41.293399999999998</v>
      </c>
      <c r="U229">
        <f>VLOOKUP(A229,[1]Sheet3!$A$2:$AF$3266,31,FALSE)</f>
        <v>17.159649999999999</v>
      </c>
      <c r="V229">
        <f>VLOOKUP(A229,[1]Sheet3!$A$2:$AF$3266,32,FALSE)</f>
        <v>118.67359999999999</v>
      </c>
      <c r="W229" s="2" t="s">
        <v>843</v>
      </c>
      <c r="X229" s="2" t="s">
        <v>829</v>
      </c>
      <c r="Y229" s="2">
        <f>Scores!N229</f>
        <v>91</v>
      </c>
      <c r="Z229" t="s">
        <v>16</v>
      </c>
      <c r="AA229" s="13" t="str">
        <f t="shared" si="11"/>
        <v>2P</v>
      </c>
      <c r="AB229" s="13" t="s">
        <v>896</v>
      </c>
    </row>
    <row r="230" spans="1:28">
      <c r="A230" t="str">
        <f t="shared" si="10"/>
        <v>SKN - BASE3. High Value</v>
      </c>
      <c r="B230" t="str">
        <f t="shared" si="9"/>
        <v>SKN - BASE3. High ValueE0. On Production</v>
      </c>
      <c r="C230" t="s">
        <v>15</v>
      </c>
      <c r="D230" s="2" t="s">
        <v>13</v>
      </c>
      <c r="E230" t="s">
        <v>11</v>
      </c>
      <c r="F230" s="12" t="s">
        <v>196</v>
      </c>
      <c r="G230" s="12" t="s">
        <v>584</v>
      </c>
      <c r="H230" t="s">
        <v>791</v>
      </c>
      <c r="I230" s="2" t="s">
        <v>823</v>
      </c>
      <c r="J230">
        <f>VLOOKUP(A230,[1]Sheet3!$A$2:$H$3266,8,FALSE)</f>
        <v>1009.93</v>
      </c>
      <c r="K230">
        <f>VLOOKUP(A230,[1]Sheet3!$A$2:$AD$3266,29,FALSE)</f>
        <v>0.77949089999999999</v>
      </c>
      <c r="L230">
        <f>VLOOKUP(A230,[1]Sheet3!$A$2:$AD$3266,30,FALSE)</f>
        <v>787.23124463699992</v>
      </c>
      <c r="M230">
        <f>VLOOKUP(A230,[1]Sheet3!$A$2:$L$3266,11,FALSE)</f>
        <v>7011</v>
      </c>
      <c r="N230" t="str">
        <f>VLOOKUP(A230,[1]Sheet3!$A$2:$L$3266,12,FALSE)</f>
        <v/>
      </c>
      <c r="O230">
        <f>VLOOKUP(A230,[1]Sheet3!$A$2:$T$3266,17,FALSE)</f>
        <v>0.14605650000000001</v>
      </c>
      <c r="P230">
        <f>VLOOKUP(A230,[1]Sheet3!$A$2:$T$3266,18,FALSE)</f>
        <v>17.189070000000001</v>
      </c>
      <c r="Q230">
        <f>VLOOKUP(A230,[1]Sheet3!$A$2:$T$3266,19,FALSE)</f>
        <v>0.43085679999999998</v>
      </c>
      <c r="R230">
        <f>VLOOKUP(A230,[1]Sheet3!$A$2:$T$3266,20,FALSE)</f>
        <v>0.80313579999999996</v>
      </c>
      <c r="S230">
        <f>VLOOKUP(A230,[1]Sheet3!$A$2:$AB$3266,27,FALSE)</f>
        <v>1.9489190000000001</v>
      </c>
      <c r="T230">
        <f>VLOOKUP(A230,[1]Sheet3!$A$2:$AB$3266,28,FALSE)</f>
        <v>41.293399999999998</v>
      </c>
      <c r="U230">
        <f>VLOOKUP(A230,[1]Sheet3!$A$2:$AF$3266,31,FALSE)</f>
        <v>17.159649999999999</v>
      </c>
      <c r="V230">
        <f>VLOOKUP(A230,[1]Sheet3!$A$2:$AF$3266,32,FALSE)</f>
        <v>118.67359999999999</v>
      </c>
      <c r="W230" s="2" t="s">
        <v>843</v>
      </c>
      <c r="X230" s="2" t="s">
        <v>829</v>
      </c>
      <c r="Y230" s="2">
        <f>Scores!N230</f>
        <v>91</v>
      </c>
      <c r="Z230" t="s">
        <v>16</v>
      </c>
      <c r="AA230" s="13" t="str">
        <f t="shared" si="11"/>
        <v>2P</v>
      </c>
      <c r="AB230" s="13" t="s">
        <v>896</v>
      </c>
    </row>
    <row r="231" spans="1:28">
      <c r="A231" t="str">
        <f t="shared" si="10"/>
        <v>HIU - BASE1. Low Value</v>
      </c>
      <c r="B231" t="str">
        <f t="shared" si="9"/>
        <v>HIU - BASE1. Low ValueE0. On Production</v>
      </c>
      <c r="C231" t="s">
        <v>15</v>
      </c>
      <c r="D231" s="2" t="s">
        <v>13</v>
      </c>
      <c r="E231" t="s">
        <v>8</v>
      </c>
      <c r="F231" s="12" t="s">
        <v>197</v>
      </c>
      <c r="G231" s="12" t="s">
        <v>585</v>
      </c>
      <c r="H231" t="s">
        <v>85</v>
      </c>
      <c r="I231" s="2" t="s">
        <v>824</v>
      </c>
      <c r="J231">
        <f>VLOOKUP(A231,[1]Sheet3!$A$2:$H$3266,8,FALSE)</f>
        <v>162</v>
      </c>
      <c r="K231">
        <f>VLOOKUP(A231,[1]Sheet3!$A$2:$AD$3266,29,FALSE)</f>
        <v>0.32157079999999999</v>
      </c>
      <c r="L231">
        <f>VLOOKUP(A231,[1]Sheet3!$A$2:$AD$3266,30,FALSE)</f>
        <v>52.094469599999996</v>
      </c>
      <c r="M231">
        <f>VLOOKUP(A231,[1]Sheet3!$A$2:$L$3266,11,FALSE)</f>
        <v>5375</v>
      </c>
      <c r="N231">
        <f>VLOOKUP(A231,[1]Sheet3!$A$2:$L$3266,12,FALSE)</f>
        <v>119.35000000000001</v>
      </c>
      <c r="O231">
        <f>VLOOKUP(A231,[1]Sheet3!$A$2:$T$3266,17,FALSE)</f>
        <v>0.181778</v>
      </c>
      <c r="P231">
        <f>VLOOKUP(A231,[1]Sheet3!$A$2:$T$3266,18,FALSE)</f>
        <v>58.210700000000003</v>
      </c>
      <c r="Q231">
        <f>VLOOKUP(A231,[1]Sheet3!$A$2:$T$3266,19,FALSE)</f>
        <v>0.38026759999999998</v>
      </c>
      <c r="R231">
        <f>VLOOKUP(A231,[1]Sheet3!$A$2:$T$3266,20,FALSE)</f>
        <v>0.77983840000000004</v>
      </c>
      <c r="S231">
        <f>VLOOKUP(A231,[1]Sheet3!$A$2:$AB$3266,27,FALSE)</f>
        <v>95.078190000000006</v>
      </c>
      <c r="T231">
        <f>VLOOKUP(A231,[1]Sheet3!$A$2:$AB$3266,28,FALSE)</f>
        <v>1.202515</v>
      </c>
      <c r="U231">
        <f>VLOOKUP(A231,[1]Sheet3!$A$2:$AF$3266,31,FALSE)</f>
        <v>2.8635109999999999</v>
      </c>
      <c r="V231">
        <f>VLOOKUP(A231,[1]Sheet3!$A$2:$AF$3266,32,FALSE)</f>
        <v>-5.5561179999999997</v>
      </c>
      <c r="W231" s="2" t="str">
        <f>VLOOKUP(H231,[2]Sheet1!$B$2:$D$3210,2,FALSE)</f>
        <v>Laut Natuna Utara</v>
      </c>
      <c r="X231" s="2" t="str">
        <f>VLOOKUP(H231,[2]Sheet1!$B$2:$D$3210,3,FALSE)</f>
        <v>Sumatera</v>
      </c>
      <c r="Y231" s="2">
        <f>Scores!N231</f>
        <v>101</v>
      </c>
      <c r="Z231" t="s">
        <v>16</v>
      </c>
      <c r="AA231" s="13" t="str">
        <f t="shared" si="11"/>
        <v>2P</v>
      </c>
      <c r="AB231" s="13" t="s">
        <v>896</v>
      </c>
    </row>
    <row r="232" spans="1:28">
      <c r="A232" t="str">
        <f t="shared" si="10"/>
        <v>HIU - BASE2. Middle Value</v>
      </c>
      <c r="B232" t="str">
        <f t="shared" si="9"/>
        <v>HIU - BASE2. Middle ValueE0. On Production</v>
      </c>
      <c r="C232" t="s">
        <v>15</v>
      </c>
      <c r="D232" s="2" t="s">
        <v>13</v>
      </c>
      <c r="E232" t="s">
        <v>10</v>
      </c>
      <c r="F232" s="12" t="s">
        <v>197</v>
      </c>
      <c r="G232" s="12" t="s">
        <v>585</v>
      </c>
      <c r="H232" t="s">
        <v>85</v>
      </c>
      <c r="I232" s="2" t="s">
        <v>824</v>
      </c>
      <c r="J232">
        <f>VLOOKUP(A232,[1]Sheet3!$A$2:$H$3266,8,FALSE)</f>
        <v>194</v>
      </c>
      <c r="K232">
        <f>VLOOKUP(A232,[1]Sheet3!$A$2:$AD$3266,29,FALSE)</f>
        <v>0.32157079999999999</v>
      </c>
      <c r="L232">
        <f>VLOOKUP(A232,[1]Sheet3!$A$2:$AD$3266,30,FALSE)</f>
        <v>62.384735200000001</v>
      </c>
      <c r="M232">
        <f>VLOOKUP(A232,[1]Sheet3!$A$2:$L$3266,11,FALSE)</f>
        <v>5375</v>
      </c>
      <c r="N232">
        <f>VLOOKUP(A232,[1]Sheet3!$A$2:$L$3266,12,FALSE)</f>
        <v>119.35000000000001</v>
      </c>
      <c r="O232">
        <f>VLOOKUP(A232,[1]Sheet3!$A$2:$T$3266,17,FALSE)</f>
        <v>0.181778</v>
      </c>
      <c r="P232">
        <f>VLOOKUP(A232,[1]Sheet3!$A$2:$T$3266,18,FALSE)</f>
        <v>58.210700000000003</v>
      </c>
      <c r="Q232">
        <f>VLOOKUP(A232,[1]Sheet3!$A$2:$T$3266,19,FALSE)</f>
        <v>0.38026759999999998</v>
      </c>
      <c r="R232">
        <f>VLOOKUP(A232,[1]Sheet3!$A$2:$T$3266,20,FALSE)</f>
        <v>0.77983840000000004</v>
      </c>
      <c r="S232">
        <f>VLOOKUP(A232,[1]Sheet3!$A$2:$AB$3266,27,FALSE)</f>
        <v>95.078190000000006</v>
      </c>
      <c r="T232">
        <f>VLOOKUP(A232,[1]Sheet3!$A$2:$AB$3266,28,FALSE)</f>
        <v>1.202515</v>
      </c>
      <c r="U232">
        <f>VLOOKUP(A232,[1]Sheet3!$A$2:$AF$3266,31,FALSE)</f>
        <v>2.8635109999999999</v>
      </c>
      <c r="V232">
        <f>VLOOKUP(A232,[1]Sheet3!$A$2:$AF$3266,32,FALSE)</f>
        <v>-5.5561179999999997</v>
      </c>
      <c r="W232" s="2" t="str">
        <f>VLOOKUP(H232,[2]Sheet1!$B$2:$D$3210,2,FALSE)</f>
        <v>Laut Natuna Utara</v>
      </c>
      <c r="X232" s="2" t="str">
        <f>VLOOKUP(H232,[2]Sheet1!$B$2:$D$3210,3,FALSE)</f>
        <v>Sumatera</v>
      </c>
      <c r="Y232" s="2">
        <f>Scores!N232</f>
        <v>101</v>
      </c>
      <c r="Z232" t="s">
        <v>16</v>
      </c>
      <c r="AA232" s="13" t="str">
        <f t="shared" si="11"/>
        <v>2P</v>
      </c>
      <c r="AB232" s="13" t="s">
        <v>896</v>
      </c>
    </row>
    <row r="233" spans="1:28">
      <c r="A233" t="str">
        <f t="shared" si="10"/>
        <v>HIU - BASE3. High Value</v>
      </c>
      <c r="B233" t="str">
        <f t="shared" si="9"/>
        <v>HIU - BASE3. High ValueE0. On Production</v>
      </c>
      <c r="C233" t="s">
        <v>15</v>
      </c>
      <c r="D233" s="2" t="s">
        <v>13</v>
      </c>
      <c r="E233" t="s">
        <v>11</v>
      </c>
      <c r="F233" s="12" t="s">
        <v>197</v>
      </c>
      <c r="G233" s="12" t="s">
        <v>585</v>
      </c>
      <c r="H233" t="s">
        <v>85</v>
      </c>
      <c r="I233" s="2" t="s">
        <v>824</v>
      </c>
      <c r="J233">
        <f>VLOOKUP(A233,[1]Sheet3!$A$2:$H$3266,8,FALSE)</f>
        <v>305</v>
      </c>
      <c r="K233">
        <f>VLOOKUP(A233,[1]Sheet3!$A$2:$AD$3266,29,FALSE)</f>
        <v>0.32157079999999999</v>
      </c>
      <c r="L233">
        <f>VLOOKUP(A233,[1]Sheet3!$A$2:$AD$3266,30,FALSE)</f>
        <v>98.079093999999998</v>
      </c>
      <c r="M233">
        <f>VLOOKUP(A233,[1]Sheet3!$A$2:$L$3266,11,FALSE)</f>
        <v>5375</v>
      </c>
      <c r="N233">
        <f>VLOOKUP(A233,[1]Sheet3!$A$2:$L$3266,12,FALSE)</f>
        <v>119.35000000000001</v>
      </c>
      <c r="O233">
        <f>VLOOKUP(A233,[1]Sheet3!$A$2:$T$3266,17,FALSE)</f>
        <v>0.181778</v>
      </c>
      <c r="P233">
        <f>VLOOKUP(A233,[1]Sheet3!$A$2:$T$3266,18,FALSE)</f>
        <v>58.210700000000003</v>
      </c>
      <c r="Q233">
        <f>VLOOKUP(A233,[1]Sheet3!$A$2:$T$3266,19,FALSE)</f>
        <v>0.38026759999999998</v>
      </c>
      <c r="R233">
        <f>VLOOKUP(A233,[1]Sheet3!$A$2:$T$3266,20,FALSE)</f>
        <v>0.77983840000000004</v>
      </c>
      <c r="S233">
        <f>VLOOKUP(A233,[1]Sheet3!$A$2:$AB$3266,27,FALSE)</f>
        <v>95.078190000000006</v>
      </c>
      <c r="T233">
        <f>VLOOKUP(A233,[1]Sheet3!$A$2:$AB$3266,28,FALSE)</f>
        <v>1.202515</v>
      </c>
      <c r="U233">
        <f>VLOOKUP(A233,[1]Sheet3!$A$2:$AF$3266,31,FALSE)</f>
        <v>2.8635109999999999</v>
      </c>
      <c r="V233">
        <f>VLOOKUP(A233,[1]Sheet3!$A$2:$AF$3266,32,FALSE)</f>
        <v>-5.5561179999999997</v>
      </c>
      <c r="W233" s="2" t="str">
        <f>VLOOKUP(H233,[2]Sheet1!$B$2:$D$3210,2,FALSE)</f>
        <v>Laut Natuna Utara</v>
      </c>
      <c r="X233" s="2" t="str">
        <f>VLOOKUP(H233,[2]Sheet1!$B$2:$D$3210,3,FALSE)</f>
        <v>Sumatera</v>
      </c>
      <c r="Y233" s="2">
        <f>Scores!N233</f>
        <v>101</v>
      </c>
      <c r="Z233" t="s">
        <v>16</v>
      </c>
      <c r="AA233" s="13" t="str">
        <f t="shared" si="11"/>
        <v>2P</v>
      </c>
      <c r="AB233" s="13" t="s">
        <v>896</v>
      </c>
    </row>
    <row r="234" spans="1:28">
      <c r="A234" t="str">
        <f t="shared" si="10"/>
        <v>BATUR - BASE1. Low Value</v>
      </c>
      <c r="B234" t="str">
        <f t="shared" si="9"/>
        <v>BATUR - BASE1. Low ValueE0. On Production</v>
      </c>
      <c r="C234" t="s">
        <v>15</v>
      </c>
      <c r="D234" s="2" t="s">
        <v>13</v>
      </c>
      <c r="E234" t="s">
        <v>8</v>
      </c>
      <c r="F234" s="12" t="s">
        <v>198</v>
      </c>
      <c r="G234" s="12" t="s">
        <v>586</v>
      </c>
      <c r="H234" t="s">
        <v>110</v>
      </c>
      <c r="I234" s="2" t="s">
        <v>825</v>
      </c>
      <c r="J234">
        <f>VLOOKUP(A234,[1]Sheet3!$A$2:$H$3266,8,FALSE)</f>
        <v>86</v>
      </c>
      <c r="K234">
        <f>VLOOKUP(A234,[1]Sheet3!$A$2:$AD$3266,29,FALSE)</f>
        <v>0.38032690000000002</v>
      </c>
      <c r="L234">
        <f>VLOOKUP(A234,[1]Sheet3!$A$2:$AD$3266,30,FALSE)</f>
        <v>32.708113400000002</v>
      </c>
      <c r="M234">
        <f>VLOOKUP(A234,[1]Sheet3!$A$2:$L$3266,11,FALSE)</f>
        <v>3000</v>
      </c>
      <c r="N234">
        <f>VLOOKUP(A234,[1]Sheet3!$A$2:$L$3266,12,FALSE)</f>
        <v>56.650000000000006</v>
      </c>
      <c r="O234">
        <f>VLOOKUP(A234,[1]Sheet3!$A$2:$T$3266,17,FALSE)</f>
        <v>0.43520120000000001</v>
      </c>
      <c r="P234">
        <f>VLOOKUP(A234,[1]Sheet3!$A$2:$T$3266,18,FALSE)</f>
        <v>144.822</v>
      </c>
      <c r="Q234">
        <f>VLOOKUP(A234,[1]Sheet3!$A$2:$T$3266,19,FALSE)</f>
        <v>0.61365700000000001</v>
      </c>
      <c r="R234">
        <f>VLOOKUP(A234,[1]Sheet3!$A$2:$T$3266,20,FALSE)</f>
        <v>0.58912730000000002</v>
      </c>
      <c r="S234">
        <f>VLOOKUP(A234,[1]Sheet3!$A$2:$AB$3266,27,FALSE)</f>
        <v>170.7706</v>
      </c>
      <c r="T234">
        <f>VLOOKUP(A234,[1]Sheet3!$A$2:$AB$3266,28,FALSE)</f>
        <v>8.1778220000000008</v>
      </c>
      <c r="U234">
        <f>VLOOKUP(A234,[1]Sheet3!$A$2:$AF$3266,31,FALSE)</f>
        <v>22.52037</v>
      </c>
      <c r="V234">
        <f>VLOOKUP(A234,[1]Sheet3!$A$2:$AF$3266,32,FALSE)</f>
        <v>175.5437</v>
      </c>
      <c r="W234" s="2" t="str">
        <f>VLOOKUP(H234,[2]Sheet1!$B$2:$D$3210,2,FALSE)</f>
        <v>Laut Jawa</v>
      </c>
      <c r="X234" s="2" t="str">
        <f>VLOOKUP(H234,[2]Sheet1!$B$2:$D$3210,3,FALSE)</f>
        <v>Jawa</v>
      </c>
      <c r="Y234" s="2">
        <f>Scores!N234</f>
        <v>90</v>
      </c>
      <c r="Z234" t="s">
        <v>16</v>
      </c>
      <c r="AA234" s="13" t="str">
        <f t="shared" si="11"/>
        <v>2P</v>
      </c>
      <c r="AB234" s="13" t="s">
        <v>896</v>
      </c>
    </row>
    <row r="235" spans="1:28">
      <c r="A235" t="str">
        <f t="shared" si="10"/>
        <v>BATUR - BASE2. Middle Value</v>
      </c>
      <c r="B235" t="str">
        <f t="shared" si="9"/>
        <v>BATUR - BASE2. Middle ValueE0. On Production</v>
      </c>
      <c r="C235" t="s">
        <v>15</v>
      </c>
      <c r="D235" s="2" t="s">
        <v>13</v>
      </c>
      <c r="E235" t="s">
        <v>10</v>
      </c>
      <c r="F235" s="12" t="s">
        <v>198</v>
      </c>
      <c r="G235" s="12" t="s">
        <v>586</v>
      </c>
      <c r="H235" t="s">
        <v>110</v>
      </c>
      <c r="I235" s="2" t="s">
        <v>825</v>
      </c>
      <c r="J235">
        <f>VLOOKUP(A235,[1]Sheet3!$A$2:$H$3266,8,FALSE)</f>
        <v>102.82</v>
      </c>
      <c r="K235">
        <f>VLOOKUP(A235,[1]Sheet3!$A$2:$AD$3266,29,FALSE)</f>
        <v>0.38032690000000002</v>
      </c>
      <c r="L235">
        <f>VLOOKUP(A235,[1]Sheet3!$A$2:$AD$3266,30,FALSE)</f>
        <v>39.105211857999997</v>
      </c>
      <c r="M235">
        <f>VLOOKUP(A235,[1]Sheet3!$A$2:$L$3266,11,FALSE)</f>
        <v>3000</v>
      </c>
      <c r="N235">
        <f>VLOOKUP(A235,[1]Sheet3!$A$2:$L$3266,12,FALSE)</f>
        <v>56.650000000000006</v>
      </c>
      <c r="O235">
        <f>VLOOKUP(A235,[1]Sheet3!$A$2:$T$3266,17,FALSE)</f>
        <v>0.43520120000000001</v>
      </c>
      <c r="P235">
        <f>VLOOKUP(A235,[1]Sheet3!$A$2:$T$3266,18,FALSE)</f>
        <v>144.822</v>
      </c>
      <c r="Q235">
        <f>VLOOKUP(A235,[1]Sheet3!$A$2:$T$3266,19,FALSE)</f>
        <v>0.61365700000000001</v>
      </c>
      <c r="R235">
        <f>VLOOKUP(A235,[1]Sheet3!$A$2:$T$3266,20,FALSE)</f>
        <v>0.58912730000000002</v>
      </c>
      <c r="S235">
        <f>VLOOKUP(A235,[1]Sheet3!$A$2:$AB$3266,27,FALSE)</f>
        <v>170.7706</v>
      </c>
      <c r="T235">
        <f>VLOOKUP(A235,[1]Sheet3!$A$2:$AB$3266,28,FALSE)</f>
        <v>8.1778220000000008</v>
      </c>
      <c r="U235">
        <f>VLOOKUP(A235,[1]Sheet3!$A$2:$AF$3266,31,FALSE)</f>
        <v>22.52037</v>
      </c>
      <c r="V235">
        <f>VLOOKUP(A235,[1]Sheet3!$A$2:$AF$3266,32,FALSE)</f>
        <v>175.5437</v>
      </c>
      <c r="W235" s="2" t="str">
        <f>VLOOKUP(H235,[2]Sheet1!$B$2:$D$3210,2,FALSE)</f>
        <v>Laut Jawa</v>
      </c>
      <c r="X235" s="2" t="str">
        <f>VLOOKUP(H235,[2]Sheet1!$B$2:$D$3210,3,FALSE)</f>
        <v>Jawa</v>
      </c>
      <c r="Y235" s="2">
        <f>Scores!N235</f>
        <v>90</v>
      </c>
      <c r="Z235" t="s">
        <v>16</v>
      </c>
      <c r="AA235" s="13" t="str">
        <f t="shared" si="11"/>
        <v>2P</v>
      </c>
      <c r="AB235" s="13" t="s">
        <v>896</v>
      </c>
    </row>
    <row r="236" spans="1:28">
      <c r="A236" t="str">
        <f t="shared" si="10"/>
        <v>BATUR - BASE3. High Value</v>
      </c>
      <c r="B236" t="str">
        <f t="shared" si="9"/>
        <v>BATUR - BASE3. High ValueE0. On Production</v>
      </c>
      <c r="C236" t="s">
        <v>15</v>
      </c>
      <c r="D236" s="2" t="s">
        <v>13</v>
      </c>
      <c r="E236" t="s">
        <v>11</v>
      </c>
      <c r="F236" s="12" t="s">
        <v>198</v>
      </c>
      <c r="G236" s="12" t="s">
        <v>586</v>
      </c>
      <c r="H236" t="s">
        <v>110</v>
      </c>
      <c r="I236" s="2" t="s">
        <v>825</v>
      </c>
      <c r="J236">
        <f>VLOOKUP(A236,[1]Sheet3!$A$2:$H$3266,8,FALSE)</f>
        <v>121.6</v>
      </c>
      <c r="K236">
        <f>VLOOKUP(A236,[1]Sheet3!$A$2:$AD$3266,29,FALSE)</f>
        <v>0.38032690000000002</v>
      </c>
      <c r="L236">
        <f>VLOOKUP(A236,[1]Sheet3!$A$2:$AD$3266,30,FALSE)</f>
        <v>46.247751039999997</v>
      </c>
      <c r="M236">
        <f>VLOOKUP(A236,[1]Sheet3!$A$2:$L$3266,11,FALSE)</f>
        <v>3000</v>
      </c>
      <c r="N236">
        <f>VLOOKUP(A236,[1]Sheet3!$A$2:$L$3266,12,FALSE)</f>
        <v>56.650000000000006</v>
      </c>
      <c r="O236">
        <f>VLOOKUP(A236,[1]Sheet3!$A$2:$T$3266,17,FALSE)</f>
        <v>0.43520120000000001</v>
      </c>
      <c r="P236">
        <f>VLOOKUP(A236,[1]Sheet3!$A$2:$T$3266,18,FALSE)</f>
        <v>144.822</v>
      </c>
      <c r="Q236">
        <f>VLOOKUP(A236,[1]Sheet3!$A$2:$T$3266,19,FALSE)</f>
        <v>0.61365700000000001</v>
      </c>
      <c r="R236">
        <f>VLOOKUP(A236,[1]Sheet3!$A$2:$T$3266,20,FALSE)</f>
        <v>0.58912730000000002</v>
      </c>
      <c r="S236">
        <f>VLOOKUP(A236,[1]Sheet3!$A$2:$AB$3266,27,FALSE)</f>
        <v>170.7706</v>
      </c>
      <c r="T236">
        <f>VLOOKUP(A236,[1]Sheet3!$A$2:$AB$3266,28,FALSE)</f>
        <v>8.1778220000000008</v>
      </c>
      <c r="U236">
        <f>VLOOKUP(A236,[1]Sheet3!$A$2:$AF$3266,31,FALSE)</f>
        <v>22.52037</v>
      </c>
      <c r="V236">
        <f>VLOOKUP(A236,[1]Sheet3!$A$2:$AF$3266,32,FALSE)</f>
        <v>175.5437</v>
      </c>
      <c r="W236" s="2" t="str">
        <f>VLOOKUP(H236,[2]Sheet1!$B$2:$D$3210,2,FALSE)</f>
        <v>Laut Jawa</v>
      </c>
      <c r="X236" s="2" t="str">
        <f>VLOOKUP(H236,[2]Sheet1!$B$2:$D$3210,3,FALSE)</f>
        <v>Jawa</v>
      </c>
      <c r="Y236" s="2">
        <f>Scores!N236</f>
        <v>90</v>
      </c>
      <c r="Z236" t="s">
        <v>16</v>
      </c>
      <c r="AA236" s="13" t="str">
        <f t="shared" si="11"/>
        <v>2P</v>
      </c>
      <c r="AB236" s="13" t="s">
        <v>896</v>
      </c>
    </row>
    <row r="237" spans="1:28">
      <c r="A237" t="str">
        <f t="shared" si="10"/>
        <v>SIRASUN - BASE1. Low Value</v>
      </c>
      <c r="B237" t="str">
        <f t="shared" si="9"/>
        <v>SIRASUN - BASE1. Low ValueE0. On Production</v>
      </c>
      <c r="C237" t="s">
        <v>15</v>
      </c>
      <c r="D237" s="2" t="s">
        <v>13</v>
      </c>
      <c r="E237" t="s">
        <v>8</v>
      </c>
      <c r="F237" s="12" t="s">
        <v>199</v>
      </c>
      <c r="G237" s="12" t="s">
        <v>587</v>
      </c>
      <c r="H237" t="s">
        <v>110</v>
      </c>
      <c r="I237" s="2" t="s">
        <v>825</v>
      </c>
      <c r="J237">
        <f>VLOOKUP(A237,[1]Sheet3!$A$2:$H$3266,8,FALSE)</f>
        <v>650.70000000000005</v>
      </c>
      <c r="K237">
        <f>VLOOKUP(A237,[1]Sheet3!$A$2:$AD$3266,29,FALSE)</f>
        <v>0.61658630000000003</v>
      </c>
      <c r="L237">
        <f>VLOOKUP(A237,[1]Sheet3!$A$2:$AD$3266,30,FALSE)</f>
        <v>401.21270541000007</v>
      </c>
      <c r="M237">
        <f>VLOOKUP(A237,[1]Sheet3!$A$2:$L$3266,11,FALSE)</f>
        <v>2000</v>
      </c>
      <c r="N237" t="str">
        <f>VLOOKUP(A237,[1]Sheet3!$A$2:$L$3266,12,FALSE)</f>
        <v/>
      </c>
      <c r="O237">
        <f>VLOOKUP(A237,[1]Sheet3!$A$2:$T$3266,17,FALSE)</f>
        <v>0.32933459999999998</v>
      </c>
      <c r="P237">
        <f>VLOOKUP(A237,[1]Sheet3!$A$2:$T$3266,18,FALSE)</f>
        <v>325.2355</v>
      </c>
      <c r="Q237">
        <f>VLOOKUP(A237,[1]Sheet3!$A$2:$T$3266,19,FALSE)</f>
        <v>0.65031709999999998</v>
      </c>
      <c r="R237">
        <f>VLOOKUP(A237,[1]Sheet3!$A$2:$T$3266,20,FALSE)</f>
        <v>0.77762149999999997</v>
      </c>
      <c r="S237">
        <f>VLOOKUP(A237,[1]Sheet3!$A$2:$AB$3266,27,FALSE)</f>
        <v>43.87106</v>
      </c>
      <c r="T237">
        <f>VLOOKUP(A237,[1]Sheet3!$A$2:$AB$3266,28,FALSE)</f>
        <v>11.8787</v>
      </c>
      <c r="U237">
        <f>VLOOKUP(A237,[1]Sheet3!$A$2:$AF$3266,31,FALSE)</f>
        <v>87.573300000000003</v>
      </c>
      <c r="V237">
        <f>VLOOKUP(A237,[1]Sheet3!$A$2:$AF$3266,32,FALSE)</f>
        <v>71.120859999999993</v>
      </c>
      <c r="W237" s="2" t="str">
        <f>VLOOKUP(H237,[2]Sheet1!$B$2:$D$3210,2,FALSE)</f>
        <v>Laut Jawa</v>
      </c>
      <c r="X237" s="2" t="str">
        <f>VLOOKUP(H237,[2]Sheet1!$B$2:$D$3210,3,FALSE)</f>
        <v>Jawa</v>
      </c>
      <c r="Y237" s="2">
        <f>Scores!N237</f>
        <v>52</v>
      </c>
      <c r="Z237" t="s">
        <v>16</v>
      </c>
      <c r="AA237" s="13" t="str">
        <f t="shared" si="11"/>
        <v>2P</v>
      </c>
      <c r="AB237" s="13" t="s">
        <v>896</v>
      </c>
    </row>
    <row r="238" spans="1:28">
      <c r="A238" t="str">
        <f t="shared" si="10"/>
        <v>SIRASUN - BASE2. Middle Value</v>
      </c>
      <c r="B238" t="str">
        <f t="shared" si="9"/>
        <v>SIRASUN - BASE2. Middle ValueE0. On Production</v>
      </c>
      <c r="C238" t="s">
        <v>15</v>
      </c>
      <c r="D238" s="2" t="s">
        <v>13</v>
      </c>
      <c r="E238" t="s">
        <v>10</v>
      </c>
      <c r="F238" s="12" t="s">
        <v>199</v>
      </c>
      <c r="G238" s="12" t="s">
        <v>587</v>
      </c>
      <c r="H238" t="s">
        <v>110</v>
      </c>
      <c r="I238" s="2" t="s">
        <v>825</v>
      </c>
      <c r="J238">
        <f>VLOOKUP(A238,[1]Sheet3!$A$2:$H$3266,8,FALSE)</f>
        <v>778.7</v>
      </c>
      <c r="K238">
        <f>VLOOKUP(A238,[1]Sheet3!$A$2:$AD$3266,29,FALSE)</f>
        <v>0.61658630000000003</v>
      </c>
      <c r="L238">
        <f>VLOOKUP(A238,[1]Sheet3!$A$2:$AD$3266,30,FALSE)</f>
        <v>480.13575181000004</v>
      </c>
      <c r="M238">
        <f>VLOOKUP(A238,[1]Sheet3!$A$2:$L$3266,11,FALSE)</f>
        <v>2000</v>
      </c>
      <c r="N238" t="str">
        <f>VLOOKUP(A238,[1]Sheet3!$A$2:$L$3266,12,FALSE)</f>
        <v/>
      </c>
      <c r="O238">
        <f>VLOOKUP(A238,[1]Sheet3!$A$2:$T$3266,17,FALSE)</f>
        <v>0.32933459999999998</v>
      </c>
      <c r="P238">
        <f>VLOOKUP(A238,[1]Sheet3!$A$2:$T$3266,18,FALSE)</f>
        <v>325.2355</v>
      </c>
      <c r="Q238">
        <f>VLOOKUP(A238,[1]Sheet3!$A$2:$T$3266,19,FALSE)</f>
        <v>0.65031709999999998</v>
      </c>
      <c r="R238">
        <f>VLOOKUP(A238,[1]Sheet3!$A$2:$T$3266,20,FALSE)</f>
        <v>0.77762149999999997</v>
      </c>
      <c r="S238">
        <f>VLOOKUP(A238,[1]Sheet3!$A$2:$AB$3266,27,FALSE)</f>
        <v>43.87106</v>
      </c>
      <c r="T238">
        <f>VLOOKUP(A238,[1]Sheet3!$A$2:$AB$3266,28,FALSE)</f>
        <v>11.8787</v>
      </c>
      <c r="U238">
        <f>VLOOKUP(A238,[1]Sheet3!$A$2:$AF$3266,31,FALSE)</f>
        <v>87.573300000000003</v>
      </c>
      <c r="V238">
        <f>VLOOKUP(A238,[1]Sheet3!$A$2:$AF$3266,32,FALSE)</f>
        <v>71.120859999999993</v>
      </c>
      <c r="W238" s="2" t="str">
        <f>VLOOKUP(H238,[2]Sheet1!$B$2:$D$3210,2,FALSE)</f>
        <v>Laut Jawa</v>
      </c>
      <c r="X238" s="2" t="str">
        <f>VLOOKUP(H238,[2]Sheet1!$B$2:$D$3210,3,FALSE)</f>
        <v>Jawa</v>
      </c>
      <c r="Y238" s="2">
        <f>Scores!N238</f>
        <v>52</v>
      </c>
      <c r="Z238" t="s">
        <v>16</v>
      </c>
      <c r="AA238" s="13" t="str">
        <f t="shared" si="11"/>
        <v>2P</v>
      </c>
      <c r="AB238" s="13" t="s">
        <v>896</v>
      </c>
    </row>
    <row r="239" spans="1:28">
      <c r="A239" t="str">
        <f t="shared" si="10"/>
        <v>SIRASUN - BASE3. High Value</v>
      </c>
      <c r="B239" t="str">
        <f t="shared" si="9"/>
        <v>SIRASUN - BASE3. High ValueE0. On Production</v>
      </c>
      <c r="C239" t="s">
        <v>15</v>
      </c>
      <c r="D239" s="2" t="s">
        <v>13</v>
      </c>
      <c r="E239" t="s">
        <v>11</v>
      </c>
      <c r="F239" s="12" t="s">
        <v>199</v>
      </c>
      <c r="G239" s="12" t="s">
        <v>587</v>
      </c>
      <c r="H239" t="s">
        <v>110</v>
      </c>
      <c r="I239" s="2" t="s">
        <v>825</v>
      </c>
      <c r="J239">
        <f>VLOOKUP(A239,[1]Sheet3!$A$2:$H$3266,8,FALSE)</f>
        <v>812.4</v>
      </c>
      <c r="K239">
        <f>VLOOKUP(A239,[1]Sheet3!$A$2:$AD$3266,29,FALSE)</f>
        <v>0.61658630000000003</v>
      </c>
      <c r="L239">
        <f>VLOOKUP(A239,[1]Sheet3!$A$2:$AD$3266,30,FALSE)</f>
        <v>500.91471012</v>
      </c>
      <c r="M239">
        <f>VLOOKUP(A239,[1]Sheet3!$A$2:$L$3266,11,FALSE)</f>
        <v>2000</v>
      </c>
      <c r="N239" t="str">
        <f>VLOOKUP(A239,[1]Sheet3!$A$2:$L$3266,12,FALSE)</f>
        <v/>
      </c>
      <c r="O239">
        <f>VLOOKUP(A239,[1]Sheet3!$A$2:$T$3266,17,FALSE)</f>
        <v>0.32933459999999998</v>
      </c>
      <c r="P239">
        <f>VLOOKUP(A239,[1]Sheet3!$A$2:$T$3266,18,FALSE)</f>
        <v>325.2355</v>
      </c>
      <c r="Q239">
        <f>VLOOKUP(A239,[1]Sheet3!$A$2:$T$3266,19,FALSE)</f>
        <v>0.65031709999999998</v>
      </c>
      <c r="R239">
        <f>VLOOKUP(A239,[1]Sheet3!$A$2:$T$3266,20,FALSE)</f>
        <v>0.77762149999999997</v>
      </c>
      <c r="S239">
        <f>VLOOKUP(A239,[1]Sheet3!$A$2:$AB$3266,27,FALSE)</f>
        <v>43.87106</v>
      </c>
      <c r="T239">
        <f>VLOOKUP(A239,[1]Sheet3!$A$2:$AB$3266,28,FALSE)</f>
        <v>11.8787</v>
      </c>
      <c r="U239">
        <f>VLOOKUP(A239,[1]Sheet3!$A$2:$AF$3266,31,FALSE)</f>
        <v>87.573300000000003</v>
      </c>
      <c r="V239">
        <f>VLOOKUP(A239,[1]Sheet3!$A$2:$AF$3266,32,FALSE)</f>
        <v>71.120859999999993</v>
      </c>
      <c r="W239" s="2" t="str">
        <f>VLOOKUP(H239,[2]Sheet1!$B$2:$D$3210,2,FALSE)</f>
        <v>Laut Jawa</v>
      </c>
      <c r="X239" s="2" t="str">
        <f>VLOOKUP(H239,[2]Sheet1!$B$2:$D$3210,3,FALSE)</f>
        <v>Jawa</v>
      </c>
      <c r="Y239" s="2">
        <f>Scores!N239</f>
        <v>52</v>
      </c>
      <c r="Z239" t="s">
        <v>16</v>
      </c>
      <c r="AA239" s="13" t="str">
        <f t="shared" si="11"/>
        <v>2P</v>
      </c>
      <c r="AB239" s="13" t="s">
        <v>896</v>
      </c>
    </row>
    <row r="240" spans="1:28">
      <c r="A240" t="str">
        <f t="shared" si="10"/>
        <v>ARAR - BASE1. Low Value</v>
      </c>
      <c r="B240" t="str">
        <f t="shared" si="9"/>
        <v>ARAR - BASE1. Low ValueE0. On Production</v>
      </c>
      <c r="C240" t="s">
        <v>15</v>
      </c>
      <c r="D240" s="2" t="s">
        <v>13</v>
      </c>
      <c r="E240" t="s">
        <v>8</v>
      </c>
      <c r="F240" s="12" t="s">
        <v>200</v>
      </c>
      <c r="G240" s="12" t="s">
        <v>588</v>
      </c>
      <c r="H240" t="s">
        <v>105</v>
      </c>
      <c r="I240" s="2" t="s">
        <v>823</v>
      </c>
      <c r="J240">
        <f>VLOOKUP(A240,[1]Sheet3!$A$2:$H$3266,8,FALSE)</f>
        <v>118</v>
      </c>
      <c r="K240">
        <f>VLOOKUP(A240,[1]Sheet3!$A$2:$AD$3266,29,FALSE)</f>
        <v>0.74877669999999996</v>
      </c>
      <c r="L240">
        <f>VLOOKUP(A240,[1]Sheet3!$A$2:$AD$3266,30,FALSE)</f>
        <v>88.35565059999999</v>
      </c>
      <c r="M240">
        <f>VLOOKUP(A240,[1]Sheet3!$A$2:$L$3266,11,FALSE)</f>
        <v>8747</v>
      </c>
      <c r="N240">
        <f>VLOOKUP(A240,[1]Sheet3!$A$2:$L$3266,12,FALSE)</f>
        <v>151.69999999999999</v>
      </c>
      <c r="O240">
        <f>VLOOKUP(A240,[1]Sheet3!$A$2:$T$3266,17,FALSE)</f>
        <v>0.15243490000000001</v>
      </c>
      <c r="P240">
        <f>VLOOKUP(A240,[1]Sheet3!$A$2:$T$3266,18,FALSE)</f>
        <v>29.375119999999999</v>
      </c>
      <c r="Q240">
        <f>VLOOKUP(A240,[1]Sheet3!$A$2:$T$3266,19,FALSE)</f>
        <v>0.89674410000000004</v>
      </c>
      <c r="R240">
        <f>VLOOKUP(A240,[1]Sheet3!$A$2:$T$3266,20,FALSE)</f>
        <v>0.76028499999999999</v>
      </c>
      <c r="S240">
        <f>VLOOKUP(A240,[1]Sheet3!$A$2:$AB$3266,27,FALSE)</f>
        <v>88.049800000000005</v>
      </c>
      <c r="T240">
        <f>VLOOKUP(A240,[1]Sheet3!$A$2:$AB$3266,28,FALSE)</f>
        <v>36.895310000000002</v>
      </c>
      <c r="U240">
        <f>VLOOKUP(A240,[1]Sheet3!$A$2:$AF$3266,31,FALSE)</f>
        <v>18.841719999999999</v>
      </c>
      <c r="V240">
        <f>VLOOKUP(A240,[1]Sheet3!$A$2:$AF$3266,32,FALSE)</f>
        <v>234.68559999999999</v>
      </c>
      <c r="W240" s="2" t="str">
        <f>VLOOKUP(H240,[2]Sheet1!$B$2:$D$3210,2,FALSE)</f>
        <v>Papua Barat</v>
      </c>
      <c r="X240" s="2" t="str">
        <f>VLOOKUP(H240,[2]Sheet1!$B$2:$D$3210,3,FALSE)</f>
        <v>Timur</v>
      </c>
      <c r="Y240" s="2">
        <f>Scores!N240</f>
        <v>83</v>
      </c>
      <c r="Z240" t="s">
        <v>16</v>
      </c>
      <c r="AA240" s="13" t="str">
        <f t="shared" si="11"/>
        <v>2P</v>
      </c>
      <c r="AB240" s="13" t="s">
        <v>896</v>
      </c>
    </row>
    <row r="241" spans="1:28">
      <c r="A241" t="str">
        <f t="shared" si="10"/>
        <v>ARAR - BASE2. Middle Value</v>
      </c>
      <c r="B241" t="str">
        <f t="shared" si="9"/>
        <v>ARAR - BASE2. Middle ValueE0. On Production</v>
      </c>
      <c r="C241" t="s">
        <v>15</v>
      </c>
      <c r="D241" s="2" t="s">
        <v>13</v>
      </c>
      <c r="E241" t="s">
        <v>10</v>
      </c>
      <c r="F241" s="12" t="s">
        <v>200</v>
      </c>
      <c r="G241" s="12" t="s">
        <v>588</v>
      </c>
      <c r="H241" t="s">
        <v>105</v>
      </c>
      <c r="I241" s="2" t="s">
        <v>823</v>
      </c>
      <c r="J241">
        <f>VLOOKUP(A241,[1]Sheet3!$A$2:$H$3266,8,FALSE)</f>
        <v>118</v>
      </c>
      <c r="K241">
        <f>VLOOKUP(A241,[1]Sheet3!$A$2:$AD$3266,29,FALSE)</f>
        <v>0.74877669999999996</v>
      </c>
      <c r="L241">
        <f>VLOOKUP(A241,[1]Sheet3!$A$2:$AD$3266,30,FALSE)</f>
        <v>88.35565059999999</v>
      </c>
      <c r="M241">
        <f>VLOOKUP(A241,[1]Sheet3!$A$2:$L$3266,11,FALSE)</f>
        <v>8747</v>
      </c>
      <c r="N241">
        <f>VLOOKUP(A241,[1]Sheet3!$A$2:$L$3266,12,FALSE)</f>
        <v>151.69999999999999</v>
      </c>
      <c r="O241">
        <f>VLOOKUP(A241,[1]Sheet3!$A$2:$T$3266,17,FALSE)</f>
        <v>0.15243490000000001</v>
      </c>
      <c r="P241">
        <f>VLOOKUP(A241,[1]Sheet3!$A$2:$T$3266,18,FALSE)</f>
        <v>29.375119999999999</v>
      </c>
      <c r="Q241">
        <f>VLOOKUP(A241,[1]Sheet3!$A$2:$T$3266,19,FALSE)</f>
        <v>0.89674410000000004</v>
      </c>
      <c r="R241">
        <f>VLOOKUP(A241,[1]Sheet3!$A$2:$T$3266,20,FALSE)</f>
        <v>0.76028499999999999</v>
      </c>
      <c r="S241">
        <f>VLOOKUP(A241,[1]Sheet3!$A$2:$AB$3266,27,FALSE)</f>
        <v>88.049800000000005</v>
      </c>
      <c r="T241">
        <f>VLOOKUP(A241,[1]Sheet3!$A$2:$AB$3266,28,FALSE)</f>
        <v>36.895310000000002</v>
      </c>
      <c r="U241">
        <f>VLOOKUP(A241,[1]Sheet3!$A$2:$AF$3266,31,FALSE)</f>
        <v>18.841719999999999</v>
      </c>
      <c r="V241">
        <f>VLOOKUP(A241,[1]Sheet3!$A$2:$AF$3266,32,FALSE)</f>
        <v>234.68559999999999</v>
      </c>
      <c r="W241" s="2" t="str">
        <f>VLOOKUP(H241,[2]Sheet1!$B$2:$D$3210,2,FALSE)</f>
        <v>Papua Barat</v>
      </c>
      <c r="X241" s="2" t="str">
        <f>VLOOKUP(H241,[2]Sheet1!$B$2:$D$3210,3,FALSE)</f>
        <v>Timur</v>
      </c>
      <c r="Y241" s="2">
        <f>Scores!N241</f>
        <v>83</v>
      </c>
      <c r="Z241" t="s">
        <v>16</v>
      </c>
      <c r="AA241" s="13" t="str">
        <f t="shared" si="11"/>
        <v>2P</v>
      </c>
      <c r="AB241" s="13" t="s">
        <v>896</v>
      </c>
    </row>
    <row r="242" spans="1:28">
      <c r="A242" t="str">
        <f t="shared" si="10"/>
        <v>ARAR - BASE3. High Value</v>
      </c>
      <c r="B242" t="str">
        <f t="shared" si="9"/>
        <v>ARAR - BASE3. High ValueE0. On Production</v>
      </c>
      <c r="C242" t="s">
        <v>15</v>
      </c>
      <c r="D242" s="2" t="s">
        <v>13</v>
      </c>
      <c r="E242" t="s">
        <v>11</v>
      </c>
      <c r="F242" s="12" t="s">
        <v>200</v>
      </c>
      <c r="G242" s="12" t="s">
        <v>588</v>
      </c>
      <c r="H242" t="s">
        <v>105</v>
      </c>
      <c r="I242" s="2" t="s">
        <v>823</v>
      </c>
      <c r="J242">
        <f>VLOOKUP(A242,[1]Sheet3!$A$2:$H$3266,8,FALSE)</f>
        <v>118</v>
      </c>
      <c r="K242">
        <f>VLOOKUP(A242,[1]Sheet3!$A$2:$AD$3266,29,FALSE)</f>
        <v>0.74877669999999996</v>
      </c>
      <c r="L242">
        <f>VLOOKUP(A242,[1]Sheet3!$A$2:$AD$3266,30,FALSE)</f>
        <v>88.35565059999999</v>
      </c>
      <c r="M242">
        <f>VLOOKUP(A242,[1]Sheet3!$A$2:$L$3266,11,FALSE)</f>
        <v>8747</v>
      </c>
      <c r="N242">
        <f>VLOOKUP(A242,[1]Sheet3!$A$2:$L$3266,12,FALSE)</f>
        <v>151.69999999999999</v>
      </c>
      <c r="O242">
        <f>VLOOKUP(A242,[1]Sheet3!$A$2:$T$3266,17,FALSE)</f>
        <v>0.15243490000000001</v>
      </c>
      <c r="P242">
        <f>VLOOKUP(A242,[1]Sheet3!$A$2:$T$3266,18,FALSE)</f>
        <v>29.375119999999999</v>
      </c>
      <c r="Q242">
        <f>VLOOKUP(A242,[1]Sheet3!$A$2:$T$3266,19,FALSE)</f>
        <v>0.89674410000000004</v>
      </c>
      <c r="R242">
        <f>VLOOKUP(A242,[1]Sheet3!$A$2:$T$3266,20,FALSE)</f>
        <v>0.76028499999999999</v>
      </c>
      <c r="S242">
        <f>VLOOKUP(A242,[1]Sheet3!$A$2:$AB$3266,27,FALSE)</f>
        <v>88.049800000000005</v>
      </c>
      <c r="T242">
        <f>VLOOKUP(A242,[1]Sheet3!$A$2:$AB$3266,28,FALSE)</f>
        <v>36.895310000000002</v>
      </c>
      <c r="U242">
        <f>VLOOKUP(A242,[1]Sheet3!$A$2:$AF$3266,31,FALSE)</f>
        <v>18.841719999999999</v>
      </c>
      <c r="V242">
        <f>VLOOKUP(A242,[1]Sheet3!$A$2:$AF$3266,32,FALSE)</f>
        <v>234.68559999999999</v>
      </c>
      <c r="W242" s="2" t="str">
        <f>VLOOKUP(H242,[2]Sheet1!$B$2:$D$3210,2,FALSE)</f>
        <v>Papua Barat</v>
      </c>
      <c r="X242" s="2" t="str">
        <f>VLOOKUP(H242,[2]Sheet1!$B$2:$D$3210,3,FALSE)</f>
        <v>Timur</v>
      </c>
      <c r="Y242" s="2">
        <f>Scores!N242</f>
        <v>83</v>
      </c>
      <c r="Z242" t="s">
        <v>16</v>
      </c>
      <c r="AA242" s="13" t="str">
        <f t="shared" si="11"/>
        <v>2P</v>
      </c>
      <c r="AB242" s="13" t="s">
        <v>896</v>
      </c>
    </row>
    <row r="243" spans="1:28">
      <c r="A243" t="str">
        <f t="shared" si="10"/>
        <v>KLARI - BASE1. Low Value</v>
      </c>
      <c r="B243" t="str">
        <f t="shared" si="9"/>
        <v>KLARI - BASE1. Low ValueE0. On Production</v>
      </c>
      <c r="C243" t="s">
        <v>15</v>
      </c>
      <c r="D243" s="2" t="s">
        <v>13</v>
      </c>
      <c r="E243" t="s">
        <v>8</v>
      </c>
      <c r="F243" s="12" t="s">
        <v>201</v>
      </c>
      <c r="G243" s="12" t="s">
        <v>589</v>
      </c>
      <c r="H243" t="s">
        <v>105</v>
      </c>
      <c r="I243" s="2" t="s">
        <v>823</v>
      </c>
      <c r="J243">
        <f>VLOOKUP(A243,[1]Sheet3!$A$2:$H$3266,8,FALSE)</f>
        <v>4</v>
      </c>
      <c r="K243">
        <f>VLOOKUP(A243,[1]Sheet3!$A$2:$AD$3266,29,FALSE)</f>
        <v>0.65021519999999999</v>
      </c>
      <c r="L243">
        <f>VLOOKUP(A243,[1]Sheet3!$A$2:$AD$3266,30,FALSE)</f>
        <v>2.6008608</v>
      </c>
      <c r="M243">
        <f>VLOOKUP(A243,[1]Sheet3!$A$2:$L$3266,11,FALSE)</f>
        <v>8300</v>
      </c>
      <c r="N243" t="str">
        <f>VLOOKUP(A243,[1]Sheet3!$A$2:$L$3266,12,FALSE)</f>
        <v/>
      </c>
      <c r="O243">
        <f>VLOOKUP(A243,[1]Sheet3!$A$2:$T$3266,17,FALSE)</f>
        <v>0.16180079999999999</v>
      </c>
      <c r="P243">
        <f>VLOOKUP(A243,[1]Sheet3!$A$2:$T$3266,18,FALSE)</f>
        <v>59.33775</v>
      </c>
      <c r="Q243">
        <f>VLOOKUP(A243,[1]Sheet3!$A$2:$T$3266,19,FALSE)</f>
        <v>0.56634269999999998</v>
      </c>
      <c r="R243">
        <f>VLOOKUP(A243,[1]Sheet3!$A$2:$T$3266,20,FALSE)</f>
        <v>0.80343279999999995</v>
      </c>
      <c r="S243">
        <f>VLOOKUP(A243,[1]Sheet3!$A$2:$AB$3266,27,FALSE)</f>
        <v>143.52969999999999</v>
      </c>
      <c r="T243">
        <f>VLOOKUP(A243,[1]Sheet3!$A$2:$AB$3266,28,FALSE)</f>
        <v>476.95280000000002</v>
      </c>
      <c r="U243">
        <f>VLOOKUP(A243,[1]Sheet3!$A$2:$AF$3266,31,FALSE)</f>
        <v>12.10605</v>
      </c>
      <c r="V243">
        <f>VLOOKUP(A243,[1]Sheet3!$A$2:$AF$3266,32,FALSE)</f>
        <v>49.624720000000003</v>
      </c>
      <c r="W243" s="2" t="str">
        <f>VLOOKUP(H243,[2]Sheet1!$B$2:$D$3210,2,FALSE)</f>
        <v>Papua Barat</v>
      </c>
      <c r="X243" s="2" t="str">
        <f>VLOOKUP(H243,[2]Sheet1!$B$2:$D$3210,3,FALSE)</f>
        <v>Timur</v>
      </c>
      <c r="Y243" s="2">
        <f>Scores!N243</f>
        <v>119</v>
      </c>
      <c r="Z243" t="s">
        <v>16</v>
      </c>
      <c r="AA243" s="13" t="str">
        <f t="shared" si="11"/>
        <v>2P</v>
      </c>
      <c r="AB243" s="13" t="s">
        <v>896</v>
      </c>
    </row>
    <row r="244" spans="1:28">
      <c r="A244" t="str">
        <f t="shared" si="10"/>
        <v>KLARI - BASE2. Middle Value</v>
      </c>
      <c r="B244" t="str">
        <f t="shared" si="9"/>
        <v>KLARI - BASE2. Middle ValueE0. On Production</v>
      </c>
      <c r="C244" t="s">
        <v>15</v>
      </c>
      <c r="D244" s="2" t="s">
        <v>13</v>
      </c>
      <c r="E244" t="s">
        <v>10</v>
      </c>
      <c r="F244" s="12" t="s">
        <v>201</v>
      </c>
      <c r="G244" s="12" t="s">
        <v>589</v>
      </c>
      <c r="H244" t="s">
        <v>105</v>
      </c>
      <c r="I244" s="2" t="s">
        <v>823</v>
      </c>
      <c r="J244">
        <f>VLOOKUP(A244,[1]Sheet3!$A$2:$H$3266,8,FALSE)</f>
        <v>4</v>
      </c>
      <c r="K244">
        <f>VLOOKUP(A244,[1]Sheet3!$A$2:$AD$3266,29,FALSE)</f>
        <v>0.65021519999999999</v>
      </c>
      <c r="L244">
        <f>VLOOKUP(A244,[1]Sheet3!$A$2:$AD$3266,30,FALSE)</f>
        <v>2.6008608</v>
      </c>
      <c r="M244">
        <f>VLOOKUP(A244,[1]Sheet3!$A$2:$L$3266,11,FALSE)</f>
        <v>8300</v>
      </c>
      <c r="N244" t="str">
        <f>VLOOKUP(A244,[1]Sheet3!$A$2:$L$3266,12,FALSE)</f>
        <v/>
      </c>
      <c r="O244">
        <f>VLOOKUP(A244,[1]Sheet3!$A$2:$T$3266,17,FALSE)</f>
        <v>0.16180079999999999</v>
      </c>
      <c r="P244">
        <f>VLOOKUP(A244,[1]Sheet3!$A$2:$T$3266,18,FALSE)</f>
        <v>59.33775</v>
      </c>
      <c r="Q244">
        <f>VLOOKUP(A244,[1]Sheet3!$A$2:$T$3266,19,FALSE)</f>
        <v>0.56634269999999998</v>
      </c>
      <c r="R244">
        <f>VLOOKUP(A244,[1]Sheet3!$A$2:$T$3266,20,FALSE)</f>
        <v>0.80343279999999995</v>
      </c>
      <c r="S244">
        <f>VLOOKUP(A244,[1]Sheet3!$A$2:$AB$3266,27,FALSE)</f>
        <v>143.52969999999999</v>
      </c>
      <c r="T244">
        <f>VLOOKUP(A244,[1]Sheet3!$A$2:$AB$3266,28,FALSE)</f>
        <v>476.95280000000002</v>
      </c>
      <c r="U244">
        <f>VLOOKUP(A244,[1]Sheet3!$A$2:$AF$3266,31,FALSE)</f>
        <v>12.10605</v>
      </c>
      <c r="V244">
        <f>VLOOKUP(A244,[1]Sheet3!$A$2:$AF$3266,32,FALSE)</f>
        <v>49.624720000000003</v>
      </c>
      <c r="W244" s="2" t="str">
        <f>VLOOKUP(H244,[2]Sheet1!$B$2:$D$3210,2,FALSE)</f>
        <v>Papua Barat</v>
      </c>
      <c r="X244" s="2" t="str">
        <f>VLOOKUP(H244,[2]Sheet1!$B$2:$D$3210,3,FALSE)</f>
        <v>Timur</v>
      </c>
      <c r="Y244" s="2">
        <f>Scores!N244</f>
        <v>119</v>
      </c>
      <c r="Z244" t="s">
        <v>16</v>
      </c>
      <c r="AA244" s="13" t="str">
        <f t="shared" si="11"/>
        <v>2P</v>
      </c>
      <c r="AB244" s="13" t="s">
        <v>896</v>
      </c>
    </row>
    <row r="245" spans="1:28">
      <c r="A245" t="str">
        <f t="shared" si="10"/>
        <v>KLARI - BASE3. High Value</v>
      </c>
      <c r="B245" t="str">
        <f t="shared" si="9"/>
        <v>KLARI - BASE3. High ValueE0. On Production</v>
      </c>
      <c r="C245" t="s">
        <v>15</v>
      </c>
      <c r="D245" s="2" t="s">
        <v>13</v>
      </c>
      <c r="E245" t="s">
        <v>11</v>
      </c>
      <c r="F245" s="12" t="s">
        <v>201</v>
      </c>
      <c r="G245" s="12" t="s">
        <v>589</v>
      </c>
      <c r="H245" t="s">
        <v>105</v>
      </c>
      <c r="I245" s="2" t="s">
        <v>823</v>
      </c>
      <c r="J245">
        <f>VLOOKUP(A245,[1]Sheet3!$A$2:$H$3266,8,FALSE)</f>
        <v>4</v>
      </c>
      <c r="K245">
        <f>VLOOKUP(A245,[1]Sheet3!$A$2:$AD$3266,29,FALSE)</f>
        <v>0.65021519999999999</v>
      </c>
      <c r="L245">
        <f>VLOOKUP(A245,[1]Sheet3!$A$2:$AD$3266,30,FALSE)</f>
        <v>2.6008608</v>
      </c>
      <c r="M245">
        <f>VLOOKUP(A245,[1]Sheet3!$A$2:$L$3266,11,FALSE)</f>
        <v>8300</v>
      </c>
      <c r="N245" t="str">
        <f>VLOOKUP(A245,[1]Sheet3!$A$2:$L$3266,12,FALSE)</f>
        <v/>
      </c>
      <c r="O245">
        <f>VLOOKUP(A245,[1]Sheet3!$A$2:$T$3266,17,FALSE)</f>
        <v>0.16180079999999999</v>
      </c>
      <c r="P245">
        <f>VLOOKUP(A245,[1]Sheet3!$A$2:$T$3266,18,FALSE)</f>
        <v>59.33775</v>
      </c>
      <c r="Q245">
        <f>VLOOKUP(A245,[1]Sheet3!$A$2:$T$3266,19,FALSE)</f>
        <v>0.56634269999999998</v>
      </c>
      <c r="R245">
        <f>VLOOKUP(A245,[1]Sheet3!$A$2:$T$3266,20,FALSE)</f>
        <v>0.80343279999999995</v>
      </c>
      <c r="S245">
        <f>VLOOKUP(A245,[1]Sheet3!$A$2:$AB$3266,27,FALSE)</f>
        <v>143.52969999999999</v>
      </c>
      <c r="T245">
        <f>VLOOKUP(A245,[1]Sheet3!$A$2:$AB$3266,28,FALSE)</f>
        <v>476.95280000000002</v>
      </c>
      <c r="U245">
        <f>VLOOKUP(A245,[1]Sheet3!$A$2:$AF$3266,31,FALSE)</f>
        <v>12.10605</v>
      </c>
      <c r="V245">
        <f>VLOOKUP(A245,[1]Sheet3!$A$2:$AF$3266,32,FALSE)</f>
        <v>49.624720000000003</v>
      </c>
      <c r="W245" s="2" t="str">
        <f>VLOOKUP(H245,[2]Sheet1!$B$2:$D$3210,2,FALSE)</f>
        <v>Papua Barat</v>
      </c>
      <c r="X245" s="2" t="str">
        <f>VLOOKUP(H245,[2]Sheet1!$B$2:$D$3210,3,FALSE)</f>
        <v>Timur</v>
      </c>
      <c r="Y245" s="2">
        <f>Scores!N245</f>
        <v>119</v>
      </c>
      <c r="Z245" t="s">
        <v>16</v>
      </c>
      <c r="AA245" s="13" t="str">
        <f t="shared" si="11"/>
        <v>2P</v>
      </c>
      <c r="AB245" s="13" t="s">
        <v>896</v>
      </c>
    </row>
    <row r="246" spans="1:28">
      <c r="A246" t="str">
        <f t="shared" si="10"/>
        <v>NA - BASE1. Low Value</v>
      </c>
      <c r="B246" t="str">
        <f t="shared" si="9"/>
        <v>NA - BASE1. Low ValueE0. On Production</v>
      </c>
      <c r="C246" t="s">
        <v>15</v>
      </c>
      <c r="D246" s="2" t="s">
        <v>13</v>
      </c>
      <c r="E246" t="s">
        <v>8</v>
      </c>
      <c r="F246" s="12" t="s">
        <v>202</v>
      </c>
      <c r="G246" s="12" t="s">
        <v>590</v>
      </c>
      <c r="H246" t="s">
        <v>105</v>
      </c>
      <c r="I246" s="2" t="s">
        <v>823</v>
      </c>
      <c r="J246">
        <f>VLOOKUP(A246,[1]Sheet3!$A$2:$H$3266,8,FALSE)</f>
        <v>15.2</v>
      </c>
      <c r="K246">
        <f>VLOOKUP(A246,[1]Sheet3!$A$2:$AD$3266,29,FALSE)</f>
        <v>0.68131339999999996</v>
      </c>
      <c r="L246">
        <f>VLOOKUP(A246,[1]Sheet3!$A$2:$AD$3266,30,FALSE)</f>
        <v>10.355963679999999</v>
      </c>
      <c r="M246">
        <f>VLOOKUP(A246,[1]Sheet3!$A$2:$L$3266,11,FALSE)</f>
        <v>8500</v>
      </c>
      <c r="N246" t="str">
        <f>VLOOKUP(A246,[1]Sheet3!$A$2:$L$3266,12,FALSE)</f>
        <v/>
      </c>
      <c r="O246">
        <f>VLOOKUP(A246,[1]Sheet3!$A$2:$T$3266,17,FALSE)</f>
        <v>0.208427</v>
      </c>
      <c r="P246">
        <f>VLOOKUP(A246,[1]Sheet3!$A$2:$T$3266,18,FALSE)</f>
        <v>1843.2660000000001</v>
      </c>
      <c r="Q246">
        <f>VLOOKUP(A246,[1]Sheet3!$A$2:$T$3266,19,FALSE)</f>
        <v>0.74204530000000002</v>
      </c>
      <c r="R246">
        <f>VLOOKUP(A246,[1]Sheet3!$A$2:$T$3266,20,FALSE)</f>
        <v>0.70760339999999999</v>
      </c>
      <c r="S246">
        <f>VLOOKUP(A246,[1]Sheet3!$A$2:$AB$3266,27,FALSE)</f>
        <v>32.910789999999999</v>
      </c>
      <c r="T246">
        <f>VLOOKUP(A246,[1]Sheet3!$A$2:$AB$3266,28,FALSE)</f>
        <v>6.5941859999999997</v>
      </c>
      <c r="U246">
        <f>VLOOKUP(A246,[1]Sheet3!$A$2:$AF$3266,31,FALSE)</f>
        <v>7.0702689999999997</v>
      </c>
      <c r="V246">
        <f>VLOOKUP(A246,[1]Sheet3!$A$2:$AF$3266,32,FALSE)</f>
        <v>12.415229999999999</v>
      </c>
      <c r="W246" s="2" t="str">
        <f>VLOOKUP(H246,[2]Sheet1!$B$2:$D$3210,2,FALSE)</f>
        <v>Papua Barat</v>
      </c>
      <c r="X246" s="2" t="str">
        <f>VLOOKUP(H246,[2]Sheet1!$B$2:$D$3210,3,FALSE)</f>
        <v>Timur</v>
      </c>
      <c r="Y246" s="2">
        <f>Scores!N246</f>
        <v>51</v>
      </c>
      <c r="Z246" t="s">
        <v>16</v>
      </c>
      <c r="AA246" s="13" t="str">
        <f t="shared" si="11"/>
        <v>2P</v>
      </c>
      <c r="AB246" s="13" t="s">
        <v>896</v>
      </c>
    </row>
    <row r="247" spans="1:28">
      <c r="A247" t="str">
        <f t="shared" si="10"/>
        <v>NA - BASE2. Middle Value</v>
      </c>
      <c r="B247" t="str">
        <f t="shared" si="9"/>
        <v>NA - BASE2. Middle ValueE0. On Production</v>
      </c>
      <c r="C247" t="s">
        <v>15</v>
      </c>
      <c r="D247" s="2" t="s">
        <v>13</v>
      </c>
      <c r="E247" t="s">
        <v>10</v>
      </c>
      <c r="F247" s="12" t="s">
        <v>202</v>
      </c>
      <c r="G247" s="12" t="s">
        <v>590</v>
      </c>
      <c r="H247" t="s">
        <v>105</v>
      </c>
      <c r="I247" s="2" t="s">
        <v>823</v>
      </c>
      <c r="J247">
        <f>VLOOKUP(A247,[1]Sheet3!$A$2:$H$3266,8,FALSE)</f>
        <v>15.2</v>
      </c>
      <c r="K247">
        <f>VLOOKUP(A247,[1]Sheet3!$A$2:$AD$3266,29,FALSE)</f>
        <v>0.68131339999999996</v>
      </c>
      <c r="L247">
        <f>VLOOKUP(A247,[1]Sheet3!$A$2:$AD$3266,30,FALSE)</f>
        <v>10.355963679999999</v>
      </c>
      <c r="M247">
        <f>VLOOKUP(A247,[1]Sheet3!$A$2:$L$3266,11,FALSE)</f>
        <v>8500</v>
      </c>
      <c r="N247" t="str">
        <f>VLOOKUP(A247,[1]Sheet3!$A$2:$L$3266,12,FALSE)</f>
        <v/>
      </c>
      <c r="O247">
        <f>VLOOKUP(A247,[1]Sheet3!$A$2:$T$3266,17,FALSE)</f>
        <v>0.208427</v>
      </c>
      <c r="P247">
        <f>VLOOKUP(A247,[1]Sheet3!$A$2:$T$3266,18,FALSE)</f>
        <v>1843.2660000000001</v>
      </c>
      <c r="Q247">
        <f>VLOOKUP(A247,[1]Sheet3!$A$2:$T$3266,19,FALSE)</f>
        <v>0.74204530000000002</v>
      </c>
      <c r="R247">
        <f>VLOOKUP(A247,[1]Sheet3!$A$2:$T$3266,20,FALSE)</f>
        <v>0.70760339999999999</v>
      </c>
      <c r="S247">
        <f>VLOOKUP(A247,[1]Sheet3!$A$2:$AB$3266,27,FALSE)</f>
        <v>32.910789999999999</v>
      </c>
      <c r="T247">
        <f>VLOOKUP(A247,[1]Sheet3!$A$2:$AB$3266,28,FALSE)</f>
        <v>6.5941859999999997</v>
      </c>
      <c r="U247">
        <f>VLOOKUP(A247,[1]Sheet3!$A$2:$AF$3266,31,FALSE)</f>
        <v>7.0702689999999997</v>
      </c>
      <c r="V247">
        <f>VLOOKUP(A247,[1]Sheet3!$A$2:$AF$3266,32,FALSE)</f>
        <v>12.415229999999999</v>
      </c>
      <c r="W247" s="2" t="str">
        <f>VLOOKUP(H247,[2]Sheet1!$B$2:$D$3210,2,FALSE)</f>
        <v>Papua Barat</v>
      </c>
      <c r="X247" s="2" t="str">
        <f>VLOOKUP(H247,[2]Sheet1!$B$2:$D$3210,3,FALSE)</f>
        <v>Timur</v>
      </c>
      <c r="Y247" s="2">
        <f>Scores!N247</f>
        <v>51</v>
      </c>
      <c r="Z247" t="s">
        <v>16</v>
      </c>
      <c r="AA247" s="13" t="str">
        <f t="shared" si="11"/>
        <v>2P</v>
      </c>
      <c r="AB247" s="13" t="s">
        <v>896</v>
      </c>
    </row>
    <row r="248" spans="1:28">
      <c r="A248" t="str">
        <f t="shared" si="10"/>
        <v>NA - BASE3. High Value</v>
      </c>
      <c r="B248" t="str">
        <f t="shared" si="9"/>
        <v>NA - BASE3. High ValueE0. On Production</v>
      </c>
      <c r="C248" t="s">
        <v>15</v>
      </c>
      <c r="D248" s="2" t="s">
        <v>13</v>
      </c>
      <c r="E248" t="s">
        <v>11</v>
      </c>
      <c r="F248" s="12" t="s">
        <v>202</v>
      </c>
      <c r="G248" s="12" t="s">
        <v>590</v>
      </c>
      <c r="H248" t="s">
        <v>105</v>
      </c>
      <c r="I248" s="2" t="s">
        <v>823</v>
      </c>
      <c r="J248">
        <f>VLOOKUP(A248,[1]Sheet3!$A$2:$H$3266,8,FALSE)</f>
        <v>15.2</v>
      </c>
      <c r="K248">
        <f>VLOOKUP(A248,[1]Sheet3!$A$2:$AD$3266,29,FALSE)</f>
        <v>0.68131339999999996</v>
      </c>
      <c r="L248">
        <f>VLOOKUP(A248,[1]Sheet3!$A$2:$AD$3266,30,FALSE)</f>
        <v>10.355963679999999</v>
      </c>
      <c r="M248">
        <f>VLOOKUP(A248,[1]Sheet3!$A$2:$L$3266,11,FALSE)</f>
        <v>8500</v>
      </c>
      <c r="N248" t="str">
        <f>VLOOKUP(A248,[1]Sheet3!$A$2:$L$3266,12,FALSE)</f>
        <v/>
      </c>
      <c r="O248">
        <f>VLOOKUP(A248,[1]Sheet3!$A$2:$T$3266,17,FALSE)</f>
        <v>0.208427</v>
      </c>
      <c r="P248">
        <f>VLOOKUP(A248,[1]Sheet3!$A$2:$T$3266,18,FALSE)</f>
        <v>1843.2660000000001</v>
      </c>
      <c r="Q248">
        <f>VLOOKUP(A248,[1]Sheet3!$A$2:$T$3266,19,FALSE)</f>
        <v>0.74204530000000002</v>
      </c>
      <c r="R248">
        <f>VLOOKUP(A248,[1]Sheet3!$A$2:$T$3266,20,FALSE)</f>
        <v>0.70760339999999999</v>
      </c>
      <c r="S248">
        <f>VLOOKUP(A248,[1]Sheet3!$A$2:$AB$3266,27,FALSE)</f>
        <v>32.910789999999999</v>
      </c>
      <c r="T248">
        <f>VLOOKUP(A248,[1]Sheet3!$A$2:$AB$3266,28,FALSE)</f>
        <v>6.5941859999999997</v>
      </c>
      <c r="U248">
        <f>VLOOKUP(A248,[1]Sheet3!$A$2:$AF$3266,31,FALSE)</f>
        <v>7.0702689999999997</v>
      </c>
      <c r="V248">
        <f>VLOOKUP(A248,[1]Sheet3!$A$2:$AF$3266,32,FALSE)</f>
        <v>12.415229999999999</v>
      </c>
      <c r="W248" s="2" t="str">
        <f>VLOOKUP(H248,[2]Sheet1!$B$2:$D$3210,2,FALSE)</f>
        <v>Papua Barat</v>
      </c>
      <c r="X248" s="2" t="str">
        <f>VLOOKUP(H248,[2]Sheet1!$B$2:$D$3210,3,FALSE)</f>
        <v>Timur</v>
      </c>
      <c r="Y248" s="2">
        <f>Scores!N248</f>
        <v>51</v>
      </c>
      <c r="Z248" t="s">
        <v>16</v>
      </c>
      <c r="AA248" s="13" t="str">
        <f t="shared" si="11"/>
        <v>2P</v>
      </c>
      <c r="AB248" s="13" t="s">
        <v>896</v>
      </c>
    </row>
    <row r="249" spans="1:28">
      <c r="A249" t="str">
        <f t="shared" si="10"/>
        <v>NK - BASE1. Low Value</v>
      </c>
      <c r="B249" t="str">
        <f t="shared" si="9"/>
        <v>NK - BASE1. Low ValueE0. On Production</v>
      </c>
      <c r="C249" t="s">
        <v>15</v>
      </c>
      <c r="D249" s="2" t="s">
        <v>13</v>
      </c>
      <c r="E249" t="s">
        <v>8</v>
      </c>
      <c r="F249" s="12" t="s">
        <v>203</v>
      </c>
      <c r="G249" s="12" t="s">
        <v>591</v>
      </c>
      <c r="H249" t="s">
        <v>105</v>
      </c>
      <c r="I249" s="2" t="s">
        <v>823</v>
      </c>
      <c r="J249">
        <f>VLOOKUP(A249,[1]Sheet3!$A$2:$H$3266,8,FALSE)</f>
        <v>93</v>
      </c>
      <c r="K249">
        <f>VLOOKUP(A249,[1]Sheet3!$A$2:$AD$3266,29,FALSE)</f>
        <v>0.55026710000000001</v>
      </c>
      <c r="L249">
        <f>VLOOKUP(A249,[1]Sheet3!$A$2:$AD$3266,30,FALSE)</f>
        <v>51.1748403</v>
      </c>
      <c r="M249">
        <f>VLOOKUP(A249,[1]Sheet3!$A$2:$L$3266,11,FALSE)</f>
        <v>7750</v>
      </c>
      <c r="N249" t="str">
        <f>VLOOKUP(A249,[1]Sheet3!$A$2:$L$3266,12,FALSE)</f>
        <v/>
      </c>
      <c r="O249">
        <f>VLOOKUP(A249,[1]Sheet3!$A$2:$T$3266,17,FALSE)</f>
        <v>0.14372409999999999</v>
      </c>
      <c r="P249">
        <f>VLOOKUP(A249,[1]Sheet3!$A$2:$T$3266,18,FALSE)</f>
        <v>18.672550000000001</v>
      </c>
      <c r="Q249">
        <f>VLOOKUP(A249,[1]Sheet3!$A$2:$T$3266,19,FALSE)</f>
        <v>0.46980080000000002</v>
      </c>
      <c r="R249">
        <f>VLOOKUP(A249,[1]Sheet3!$A$2:$T$3266,20,FALSE)</f>
        <v>0.80313579999999996</v>
      </c>
      <c r="S249">
        <f>VLOOKUP(A249,[1]Sheet3!$A$2:$AB$3266,27,FALSE)</f>
        <v>84.650850000000005</v>
      </c>
      <c r="T249">
        <f>VLOOKUP(A249,[1]Sheet3!$A$2:$AB$3266,28,FALSE)</f>
        <v>14.67141</v>
      </c>
      <c r="U249">
        <f>VLOOKUP(A249,[1]Sheet3!$A$2:$AF$3266,31,FALSE)</f>
        <v>8.0891760000000001</v>
      </c>
      <c r="V249">
        <f>VLOOKUP(A249,[1]Sheet3!$A$2:$AF$3266,32,FALSE)</f>
        <v>226.1653</v>
      </c>
      <c r="W249" s="2" t="str">
        <f>VLOOKUP(H249,[2]Sheet1!$B$2:$D$3210,2,FALSE)</f>
        <v>Papua Barat</v>
      </c>
      <c r="X249" s="2" t="str">
        <f>VLOOKUP(H249,[2]Sheet1!$B$2:$D$3210,3,FALSE)</f>
        <v>Timur</v>
      </c>
      <c r="Y249" s="2">
        <f>Scores!N249</f>
        <v>101</v>
      </c>
      <c r="Z249" t="s">
        <v>16</v>
      </c>
      <c r="AA249" s="13" t="str">
        <f t="shared" si="11"/>
        <v>2P</v>
      </c>
      <c r="AB249" s="13" t="s">
        <v>896</v>
      </c>
    </row>
    <row r="250" spans="1:28">
      <c r="A250" t="str">
        <f t="shared" si="10"/>
        <v>NK - BASE2. Middle Value</v>
      </c>
      <c r="B250" t="str">
        <f t="shared" si="9"/>
        <v>NK - BASE2. Middle ValueE0. On Production</v>
      </c>
      <c r="C250" t="s">
        <v>15</v>
      </c>
      <c r="D250" s="2" t="s">
        <v>13</v>
      </c>
      <c r="E250" t="s">
        <v>10</v>
      </c>
      <c r="F250" s="12" t="s">
        <v>203</v>
      </c>
      <c r="G250" s="12" t="s">
        <v>591</v>
      </c>
      <c r="H250" t="s">
        <v>105</v>
      </c>
      <c r="I250" s="2" t="s">
        <v>823</v>
      </c>
      <c r="J250">
        <f>VLOOKUP(A250,[1]Sheet3!$A$2:$H$3266,8,FALSE)</f>
        <v>93</v>
      </c>
      <c r="K250">
        <f>VLOOKUP(A250,[1]Sheet3!$A$2:$AD$3266,29,FALSE)</f>
        <v>0.55026710000000001</v>
      </c>
      <c r="L250">
        <f>VLOOKUP(A250,[1]Sheet3!$A$2:$AD$3266,30,FALSE)</f>
        <v>51.1748403</v>
      </c>
      <c r="M250">
        <f>VLOOKUP(A250,[1]Sheet3!$A$2:$L$3266,11,FALSE)</f>
        <v>7750</v>
      </c>
      <c r="N250" t="str">
        <f>VLOOKUP(A250,[1]Sheet3!$A$2:$L$3266,12,FALSE)</f>
        <v/>
      </c>
      <c r="O250">
        <f>VLOOKUP(A250,[1]Sheet3!$A$2:$T$3266,17,FALSE)</f>
        <v>0.14372409999999999</v>
      </c>
      <c r="P250">
        <f>VLOOKUP(A250,[1]Sheet3!$A$2:$T$3266,18,FALSE)</f>
        <v>18.672550000000001</v>
      </c>
      <c r="Q250">
        <f>VLOOKUP(A250,[1]Sheet3!$A$2:$T$3266,19,FALSE)</f>
        <v>0.46980080000000002</v>
      </c>
      <c r="R250">
        <f>VLOOKUP(A250,[1]Sheet3!$A$2:$T$3266,20,FALSE)</f>
        <v>0.80313579999999996</v>
      </c>
      <c r="S250">
        <f>VLOOKUP(A250,[1]Sheet3!$A$2:$AB$3266,27,FALSE)</f>
        <v>84.650850000000005</v>
      </c>
      <c r="T250">
        <f>VLOOKUP(A250,[1]Sheet3!$A$2:$AB$3266,28,FALSE)</f>
        <v>14.67141</v>
      </c>
      <c r="U250">
        <f>VLOOKUP(A250,[1]Sheet3!$A$2:$AF$3266,31,FALSE)</f>
        <v>8.0891760000000001</v>
      </c>
      <c r="V250">
        <f>VLOOKUP(A250,[1]Sheet3!$A$2:$AF$3266,32,FALSE)</f>
        <v>226.1653</v>
      </c>
      <c r="W250" s="2" t="str">
        <f>VLOOKUP(H250,[2]Sheet1!$B$2:$D$3210,2,FALSE)</f>
        <v>Papua Barat</v>
      </c>
      <c r="X250" s="2" t="str">
        <f>VLOOKUP(H250,[2]Sheet1!$B$2:$D$3210,3,FALSE)</f>
        <v>Timur</v>
      </c>
      <c r="Y250" s="2">
        <f>Scores!N250</f>
        <v>101</v>
      </c>
      <c r="Z250" t="s">
        <v>16</v>
      </c>
      <c r="AA250" s="13" t="str">
        <f t="shared" si="11"/>
        <v>2P</v>
      </c>
      <c r="AB250" s="13" t="s">
        <v>896</v>
      </c>
    </row>
    <row r="251" spans="1:28">
      <c r="A251" t="str">
        <f t="shared" si="10"/>
        <v>NK - BASE3. High Value</v>
      </c>
      <c r="B251" t="str">
        <f t="shared" si="9"/>
        <v>NK - BASE3. High ValueE0. On Production</v>
      </c>
      <c r="C251" t="s">
        <v>15</v>
      </c>
      <c r="D251" s="2" t="s">
        <v>13</v>
      </c>
      <c r="E251" t="s">
        <v>11</v>
      </c>
      <c r="F251" s="12" t="s">
        <v>203</v>
      </c>
      <c r="G251" s="12" t="s">
        <v>591</v>
      </c>
      <c r="H251" t="s">
        <v>105</v>
      </c>
      <c r="I251" s="2" t="s">
        <v>823</v>
      </c>
      <c r="J251">
        <f>VLOOKUP(A251,[1]Sheet3!$A$2:$H$3266,8,FALSE)</f>
        <v>93</v>
      </c>
      <c r="K251">
        <f>VLOOKUP(A251,[1]Sheet3!$A$2:$AD$3266,29,FALSE)</f>
        <v>0.55026710000000001</v>
      </c>
      <c r="L251">
        <f>VLOOKUP(A251,[1]Sheet3!$A$2:$AD$3266,30,FALSE)</f>
        <v>51.1748403</v>
      </c>
      <c r="M251">
        <f>VLOOKUP(A251,[1]Sheet3!$A$2:$L$3266,11,FALSE)</f>
        <v>7750</v>
      </c>
      <c r="N251" t="str">
        <f>VLOOKUP(A251,[1]Sheet3!$A$2:$L$3266,12,FALSE)</f>
        <v/>
      </c>
      <c r="O251">
        <f>VLOOKUP(A251,[1]Sheet3!$A$2:$T$3266,17,FALSE)</f>
        <v>0.14372409999999999</v>
      </c>
      <c r="P251">
        <f>VLOOKUP(A251,[1]Sheet3!$A$2:$T$3266,18,FALSE)</f>
        <v>18.672550000000001</v>
      </c>
      <c r="Q251">
        <f>VLOOKUP(A251,[1]Sheet3!$A$2:$T$3266,19,FALSE)</f>
        <v>0.46980080000000002</v>
      </c>
      <c r="R251">
        <f>VLOOKUP(A251,[1]Sheet3!$A$2:$T$3266,20,FALSE)</f>
        <v>0.80313579999999996</v>
      </c>
      <c r="S251">
        <f>VLOOKUP(A251,[1]Sheet3!$A$2:$AB$3266,27,FALSE)</f>
        <v>84.650850000000005</v>
      </c>
      <c r="T251">
        <f>VLOOKUP(A251,[1]Sheet3!$A$2:$AB$3266,28,FALSE)</f>
        <v>14.67141</v>
      </c>
      <c r="U251">
        <f>VLOOKUP(A251,[1]Sheet3!$A$2:$AF$3266,31,FALSE)</f>
        <v>8.0891760000000001</v>
      </c>
      <c r="V251">
        <f>VLOOKUP(A251,[1]Sheet3!$A$2:$AF$3266,32,FALSE)</f>
        <v>226.1653</v>
      </c>
      <c r="W251" s="2" t="str">
        <f>VLOOKUP(H251,[2]Sheet1!$B$2:$D$3210,2,FALSE)</f>
        <v>Papua Barat</v>
      </c>
      <c r="X251" s="2" t="str">
        <f>VLOOKUP(H251,[2]Sheet1!$B$2:$D$3210,3,FALSE)</f>
        <v>Timur</v>
      </c>
      <c r="Y251" s="2">
        <f>Scores!N251</f>
        <v>101</v>
      </c>
      <c r="Z251" t="s">
        <v>16</v>
      </c>
      <c r="AA251" s="13" t="str">
        <f t="shared" si="11"/>
        <v>2P</v>
      </c>
      <c r="AB251" s="13" t="s">
        <v>896</v>
      </c>
    </row>
    <row r="252" spans="1:28">
      <c r="A252" t="str">
        <f t="shared" si="10"/>
        <v>SE ARAR - BASE1. Low Value</v>
      </c>
      <c r="B252" t="str">
        <f t="shared" si="9"/>
        <v>SE ARAR - BASE1. Low ValueE0. On Production</v>
      </c>
      <c r="C252" t="s">
        <v>15</v>
      </c>
      <c r="D252" s="2" t="s">
        <v>13</v>
      </c>
      <c r="E252" t="s">
        <v>8</v>
      </c>
      <c r="F252" s="12" t="s">
        <v>204</v>
      </c>
      <c r="G252" s="12" t="s">
        <v>592</v>
      </c>
      <c r="H252" t="s">
        <v>105</v>
      </c>
      <c r="I252" s="2" t="s">
        <v>823</v>
      </c>
      <c r="J252">
        <f>VLOOKUP(A252,[1]Sheet3!$A$2:$H$3266,8,FALSE)</f>
        <v>7.0430000000000001</v>
      </c>
      <c r="K252">
        <f>VLOOKUP(A252,[1]Sheet3!$A$2:$AD$3266,29,FALSE)</f>
        <v>0.70293810000000001</v>
      </c>
      <c r="L252">
        <f>VLOOKUP(A252,[1]Sheet3!$A$2:$AD$3266,30,FALSE)</f>
        <v>4.9507930383000005</v>
      </c>
      <c r="M252">
        <f>VLOOKUP(A252,[1]Sheet3!$A$2:$L$3266,11,FALSE)</f>
        <v>9250</v>
      </c>
      <c r="N252" t="str">
        <f>VLOOKUP(A252,[1]Sheet3!$A$2:$L$3266,12,FALSE)</f>
        <v/>
      </c>
      <c r="O252">
        <f>VLOOKUP(A252,[1]Sheet3!$A$2:$T$3266,17,FALSE)</f>
        <v>0.15863450000000001</v>
      </c>
      <c r="P252">
        <f>VLOOKUP(A252,[1]Sheet3!$A$2:$T$3266,18,FALSE)</f>
        <v>66.444789999999998</v>
      </c>
      <c r="Q252">
        <f>VLOOKUP(A252,[1]Sheet3!$A$2:$T$3266,19,FALSE)</f>
        <v>0.75712080000000004</v>
      </c>
      <c r="R252">
        <f>VLOOKUP(A252,[1]Sheet3!$A$2:$T$3266,20,FALSE)</f>
        <v>0.80343279999999995</v>
      </c>
      <c r="S252">
        <f>VLOOKUP(A252,[1]Sheet3!$A$2:$AB$3266,27,FALSE)</f>
        <v>137.7276</v>
      </c>
      <c r="T252">
        <f>VLOOKUP(A252,[1]Sheet3!$A$2:$AB$3266,28,FALSE)</f>
        <v>19.217169999999999</v>
      </c>
      <c r="U252">
        <f>VLOOKUP(A252,[1]Sheet3!$A$2:$AF$3266,31,FALSE)</f>
        <v>8.8407450000000001</v>
      </c>
      <c r="V252">
        <f>VLOOKUP(A252,[1]Sheet3!$A$2:$AF$3266,32,FALSE)</f>
        <v>58.463439999999999</v>
      </c>
      <c r="W252" s="2" t="str">
        <f>VLOOKUP(H252,[2]Sheet1!$B$2:$D$3210,2,FALSE)</f>
        <v>Papua Barat</v>
      </c>
      <c r="X252" s="2" t="str">
        <f>VLOOKUP(H252,[2]Sheet1!$B$2:$D$3210,3,FALSE)</f>
        <v>Timur</v>
      </c>
      <c r="Y252" s="2">
        <f>Scores!N252</f>
        <v>82</v>
      </c>
      <c r="Z252" t="s">
        <v>16</v>
      </c>
      <c r="AA252" s="13" t="str">
        <f t="shared" si="11"/>
        <v>2P</v>
      </c>
      <c r="AB252" s="13" t="s">
        <v>896</v>
      </c>
    </row>
    <row r="253" spans="1:28">
      <c r="A253" t="str">
        <f t="shared" si="10"/>
        <v>SE ARAR - BASE2. Middle Value</v>
      </c>
      <c r="B253" t="str">
        <f t="shared" si="9"/>
        <v>SE ARAR - BASE2. Middle ValueE0. On Production</v>
      </c>
      <c r="C253" t="s">
        <v>15</v>
      </c>
      <c r="D253" s="2" t="s">
        <v>13</v>
      </c>
      <c r="E253" t="s">
        <v>10</v>
      </c>
      <c r="F253" s="12" t="s">
        <v>204</v>
      </c>
      <c r="G253" s="12" t="s">
        <v>592</v>
      </c>
      <c r="H253" t="s">
        <v>105</v>
      </c>
      <c r="I253" s="2" t="s">
        <v>823</v>
      </c>
      <c r="J253">
        <f>VLOOKUP(A253,[1]Sheet3!$A$2:$H$3266,8,FALSE)</f>
        <v>7.0430000000000001</v>
      </c>
      <c r="K253">
        <f>VLOOKUP(A253,[1]Sheet3!$A$2:$AD$3266,29,FALSE)</f>
        <v>0.70293810000000001</v>
      </c>
      <c r="L253">
        <f>VLOOKUP(A253,[1]Sheet3!$A$2:$AD$3266,30,FALSE)</f>
        <v>4.9507930383000005</v>
      </c>
      <c r="M253">
        <f>VLOOKUP(A253,[1]Sheet3!$A$2:$L$3266,11,FALSE)</f>
        <v>9250</v>
      </c>
      <c r="N253" t="str">
        <f>VLOOKUP(A253,[1]Sheet3!$A$2:$L$3266,12,FALSE)</f>
        <v/>
      </c>
      <c r="O253">
        <f>VLOOKUP(A253,[1]Sheet3!$A$2:$T$3266,17,FALSE)</f>
        <v>0.15863450000000001</v>
      </c>
      <c r="P253">
        <f>VLOOKUP(A253,[1]Sheet3!$A$2:$T$3266,18,FALSE)</f>
        <v>66.444789999999998</v>
      </c>
      <c r="Q253">
        <f>VLOOKUP(A253,[1]Sheet3!$A$2:$T$3266,19,FALSE)</f>
        <v>0.75712080000000004</v>
      </c>
      <c r="R253">
        <f>VLOOKUP(A253,[1]Sheet3!$A$2:$T$3266,20,FALSE)</f>
        <v>0.80343279999999995</v>
      </c>
      <c r="S253">
        <f>VLOOKUP(A253,[1]Sheet3!$A$2:$AB$3266,27,FALSE)</f>
        <v>137.7276</v>
      </c>
      <c r="T253">
        <f>VLOOKUP(A253,[1]Sheet3!$A$2:$AB$3266,28,FALSE)</f>
        <v>19.217169999999999</v>
      </c>
      <c r="U253">
        <f>VLOOKUP(A253,[1]Sheet3!$A$2:$AF$3266,31,FALSE)</f>
        <v>8.8407450000000001</v>
      </c>
      <c r="V253">
        <f>VLOOKUP(A253,[1]Sheet3!$A$2:$AF$3266,32,FALSE)</f>
        <v>58.463439999999999</v>
      </c>
      <c r="W253" s="2" t="str">
        <f>VLOOKUP(H253,[2]Sheet1!$B$2:$D$3210,2,FALSE)</f>
        <v>Papua Barat</v>
      </c>
      <c r="X253" s="2" t="str">
        <f>VLOOKUP(H253,[2]Sheet1!$B$2:$D$3210,3,FALSE)</f>
        <v>Timur</v>
      </c>
      <c r="Y253" s="2">
        <f>Scores!N253</f>
        <v>82</v>
      </c>
      <c r="Z253" t="s">
        <v>16</v>
      </c>
      <c r="AA253" s="13" t="str">
        <f t="shared" si="11"/>
        <v>2P</v>
      </c>
      <c r="AB253" s="13" t="s">
        <v>896</v>
      </c>
    </row>
    <row r="254" spans="1:28">
      <c r="A254" t="str">
        <f t="shared" si="10"/>
        <v>SE ARAR - BASE3. High Value</v>
      </c>
      <c r="B254" t="str">
        <f t="shared" si="9"/>
        <v>SE ARAR - BASE3. High ValueE0. On Production</v>
      </c>
      <c r="C254" t="s">
        <v>15</v>
      </c>
      <c r="D254" s="2" t="s">
        <v>13</v>
      </c>
      <c r="E254" t="s">
        <v>11</v>
      </c>
      <c r="F254" s="12" t="s">
        <v>204</v>
      </c>
      <c r="G254" s="12" t="s">
        <v>592</v>
      </c>
      <c r="H254" t="s">
        <v>105</v>
      </c>
      <c r="I254" s="2" t="s">
        <v>823</v>
      </c>
      <c r="J254">
        <f>VLOOKUP(A254,[1]Sheet3!$A$2:$H$3266,8,FALSE)</f>
        <v>7.0430000000000001</v>
      </c>
      <c r="K254">
        <f>VLOOKUP(A254,[1]Sheet3!$A$2:$AD$3266,29,FALSE)</f>
        <v>0.70293810000000001</v>
      </c>
      <c r="L254">
        <f>VLOOKUP(A254,[1]Sheet3!$A$2:$AD$3266,30,FALSE)</f>
        <v>4.9507930383000005</v>
      </c>
      <c r="M254">
        <f>VLOOKUP(A254,[1]Sheet3!$A$2:$L$3266,11,FALSE)</f>
        <v>9250</v>
      </c>
      <c r="N254" t="str">
        <f>VLOOKUP(A254,[1]Sheet3!$A$2:$L$3266,12,FALSE)</f>
        <v/>
      </c>
      <c r="O254">
        <f>VLOOKUP(A254,[1]Sheet3!$A$2:$T$3266,17,FALSE)</f>
        <v>0.15863450000000001</v>
      </c>
      <c r="P254">
        <f>VLOOKUP(A254,[1]Sheet3!$A$2:$T$3266,18,FALSE)</f>
        <v>66.444789999999998</v>
      </c>
      <c r="Q254">
        <f>VLOOKUP(A254,[1]Sheet3!$A$2:$T$3266,19,FALSE)</f>
        <v>0.75712080000000004</v>
      </c>
      <c r="R254">
        <f>VLOOKUP(A254,[1]Sheet3!$A$2:$T$3266,20,FALSE)</f>
        <v>0.80343279999999995</v>
      </c>
      <c r="S254">
        <f>VLOOKUP(A254,[1]Sheet3!$A$2:$AB$3266,27,FALSE)</f>
        <v>137.7276</v>
      </c>
      <c r="T254">
        <f>VLOOKUP(A254,[1]Sheet3!$A$2:$AB$3266,28,FALSE)</f>
        <v>19.217169999999999</v>
      </c>
      <c r="U254">
        <f>VLOOKUP(A254,[1]Sheet3!$A$2:$AF$3266,31,FALSE)</f>
        <v>8.8407450000000001</v>
      </c>
      <c r="V254">
        <f>VLOOKUP(A254,[1]Sheet3!$A$2:$AF$3266,32,FALSE)</f>
        <v>58.463439999999999</v>
      </c>
      <c r="W254" s="2" t="str">
        <f>VLOOKUP(H254,[2]Sheet1!$B$2:$D$3210,2,FALSE)</f>
        <v>Papua Barat</v>
      </c>
      <c r="X254" s="2" t="str">
        <f>VLOOKUP(H254,[2]Sheet1!$B$2:$D$3210,3,FALSE)</f>
        <v>Timur</v>
      </c>
      <c r="Y254" s="2">
        <f>Scores!N254</f>
        <v>82</v>
      </c>
      <c r="Z254" t="s">
        <v>16</v>
      </c>
      <c r="AA254" s="13" t="str">
        <f t="shared" si="11"/>
        <v>2P</v>
      </c>
      <c r="AB254" s="13" t="s">
        <v>896</v>
      </c>
    </row>
    <row r="255" spans="1:28">
      <c r="A255" t="str">
        <f t="shared" si="10"/>
        <v>MALEO - BASE1. Low Value</v>
      </c>
      <c r="B255" t="str">
        <f t="shared" si="9"/>
        <v>MALEO - BASE1. Low ValueE0. On Production</v>
      </c>
      <c r="C255" t="s">
        <v>15</v>
      </c>
      <c r="D255" s="2" t="s">
        <v>13</v>
      </c>
      <c r="E255" t="s">
        <v>8</v>
      </c>
      <c r="F255" s="12" t="s">
        <v>205</v>
      </c>
      <c r="G255" s="12" t="s">
        <v>593</v>
      </c>
      <c r="H255" t="s">
        <v>780</v>
      </c>
      <c r="I255" s="2" t="s">
        <v>824</v>
      </c>
      <c r="J255">
        <f>VLOOKUP(A255,[1]Sheet3!$A$2:$H$3266,8,FALSE)</f>
        <v>420.5</v>
      </c>
      <c r="K255">
        <f>VLOOKUP(A255,[1]Sheet3!$A$2:$AD$3266,29,FALSE)</f>
        <v>0.83834699999999995</v>
      </c>
      <c r="L255">
        <f>VLOOKUP(A255,[1]Sheet3!$A$2:$AD$3266,30,FALSE)</f>
        <v>352.52491349999997</v>
      </c>
      <c r="M255">
        <f>VLOOKUP(A255,[1]Sheet3!$A$2:$L$3266,11,FALSE)</f>
        <v>1748</v>
      </c>
      <c r="N255">
        <f>VLOOKUP(A255,[1]Sheet3!$A$2:$L$3266,12,FALSE)</f>
        <v>52.800000000000004</v>
      </c>
      <c r="O255">
        <f>VLOOKUP(A255,[1]Sheet3!$A$2:$T$3266,17,FALSE)</f>
        <v>0.46794980000000003</v>
      </c>
      <c r="P255">
        <f>VLOOKUP(A255,[1]Sheet3!$A$2:$T$3266,18,FALSE)</f>
        <v>255.85759999999999</v>
      </c>
      <c r="Q255">
        <f>VLOOKUP(A255,[1]Sheet3!$A$2:$T$3266,19,FALSE)</f>
        <v>0.42773620000000001</v>
      </c>
      <c r="R255">
        <f>VLOOKUP(A255,[1]Sheet3!$A$2:$T$3266,20,FALSE)</f>
        <v>0.69941129999999996</v>
      </c>
      <c r="S255">
        <f>VLOOKUP(A255,[1]Sheet3!$A$2:$AB$3266,27,FALSE)</f>
        <v>68.614570000000001</v>
      </c>
      <c r="T255">
        <f>VLOOKUP(A255,[1]Sheet3!$A$2:$AB$3266,28,FALSE)</f>
        <v>46.303040000000003</v>
      </c>
      <c r="U255">
        <f>VLOOKUP(A255,[1]Sheet3!$A$2:$AF$3266,31,FALSE)</f>
        <v>81.202690000000004</v>
      </c>
      <c r="V255">
        <f>VLOOKUP(A255,[1]Sheet3!$A$2:$AF$3266,32,FALSE)</f>
        <v>190.3459</v>
      </c>
      <c r="W255" s="2" t="s">
        <v>834</v>
      </c>
      <c r="X255" s="2" t="s">
        <v>840</v>
      </c>
      <c r="Y255" s="2">
        <f>Scores!N255</f>
        <v>82</v>
      </c>
      <c r="Z255" t="s">
        <v>16</v>
      </c>
      <c r="AA255" s="13" t="str">
        <f t="shared" si="11"/>
        <v>2P</v>
      </c>
      <c r="AB255" s="13" t="s">
        <v>896</v>
      </c>
    </row>
    <row r="256" spans="1:28">
      <c r="A256" t="str">
        <f t="shared" si="10"/>
        <v>MALEO - BASE2. Middle Value</v>
      </c>
      <c r="B256" t="str">
        <f t="shared" si="9"/>
        <v>MALEO - BASE2. Middle ValueE0. On Production</v>
      </c>
      <c r="C256" t="s">
        <v>15</v>
      </c>
      <c r="D256" s="2" t="s">
        <v>13</v>
      </c>
      <c r="E256" t="s">
        <v>10</v>
      </c>
      <c r="F256" s="12" t="s">
        <v>205</v>
      </c>
      <c r="G256" s="12" t="s">
        <v>593</v>
      </c>
      <c r="H256" t="s">
        <v>780</v>
      </c>
      <c r="I256" s="2" t="s">
        <v>824</v>
      </c>
      <c r="J256">
        <f>VLOOKUP(A256,[1]Sheet3!$A$2:$H$3266,8,FALSE)</f>
        <v>430.7</v>
      </c>
      <c r="K256">
        <f>VLOOKUP(A256,[1]Sheet3!$A$2:$AD$3266,29,FALSE)</f>
        <v>0.83834699999999995</v>
      </c>
      <c r="L256">
        <f>VLOOKUP(A256,[1]Sheet3!$A$2:$AD$3266,30,FALSE)</f>
        <v>361.07605289999998</v>
      </c>
      <c r="M256">
        <f>VLOOKUP(A256,[1]Sheet3!$A$2:$L$3266,11,FALSE)</f>
        <v>1748</v>
      </c>
      <c r="N256">
        <f>VLOOKUP(A256,[1]Sheet3!$A$2:$L$3266,12,FALSE)</f>
        <v>52.800000000000004</v>
      </c>
      <c r="O256">
        <f>VLOOKUP(A256,[1]Sheet3!$A$2:$T$3266,17,FALSE)</f>
        <v>0.46794980000000003</v>
      </c>
      <c r="P256">
        <f>VLOOKUP(A256,[1]Sheet3!$A$2:$T$3266,18,FALSE)</f>
        <v>255.85759999999999</v>
      </c>
      <c r="Q256">
        <f>VLOOKUP(A256,[1]Sheet3!$A$2:$T$3266,19,FALSE)</f>
        <v>0.42773620000000001</v>
      </c>
      <c r="R256">
        <f>VLOOKUP(A256,[1]Sheet3!$A$2:$T$3266,20,FALSE)</f>
        <v>0.69941129999999996</v>
      </c>
      <c r="S256">
        <f>VLOOKUP(A256,[1]Sheet3!$A$2:$AB$3266,27,FALSE)</f>
        <v>68.614570000000001</v>
      </c>
      <c r="T256">
        <f>VLOOKUP(A256,[1]Sheet3!$A$2:$AB$3266,28,FALSE)</f>
        <v>46.303040000000003</v>
      </c>
      <c r="U256">
        <f>VLOOKUP(A256,[1]Sheet3!$A$2:$AF$3266,31,FALSE)</f>
        <v>81.202690000000004</v>
      </c>
      <c r="V256">
        <f>VLOOKUP(A256,[1]Sheet3!$A$2:$AF$3266,32,FALSE)</f>
        <v>190.3459</v>
      </c>
      <c r="W256" s="2" t="s">
        <v>834</v>
      </c>
      <c r="X256" s="2" t="s">
        <v>840</v>
      </c>
      <c r="Y256" s="2">
        <f>Scores!N256</f>
        <v>82</v>
      </c>
      <c r="Z256" t="s">
        <v>16</v>
      </c>
      <c r="AA256" s="13" t="str">
        <f t="shared" si="11"/>
        <v>2P</v>
      </c>
      <c r="AB256" s="13" t="s">
        <v>896</v>
      </c>
    </row>
    <row r="257" spans="1:28">
      <c r="A257" t="str">
        <f t="shared" si="10"/>
        <v>MALEO - BASE3. High Value</v>
      </c>
      <c r="B257" t="str">
        <f t="shared" si="9"/>
        <v>MALEO - BASE3. High ValueE0. On Production</v>
      </c>
      <c r="C257" t="s">
        <v>15</v>
      </c>
      <c r="D257" s="2" t="s">
        <v>13</v>
      </c>
      <c r="E257" t="s">
        <v>11</v>
      </c>
      <c r="F257" s="12" t="s">
        <v>205</v>
      </c>
      <c r="G257" s="12" t="s">
        <v>593</v>
      </c>
      <c r="H257" t="s">
        <v>780</v>
      </c>
      <c r="I257" s="2" t="s">
        <v>824</v>
      </c>
      <c r="J257">
        <f>VLOOKUP(A257,[1]Sheet3!$A$2:$H$3266,8,FALSE)</f>
        <v>446.5</v>
      </c>
      <c r="K257">
        <f>VLOOKUP(A257,[1]Sheet3!$A$2:$AD$3266,29,FALSE)</f>
        <v>0.83834699999999995</v>
      </c>
      <c r="L257">
        <f>VLOOKUP(A257,[1]Sheet3!$A$2:$AD$3266,30,FALSE)</f>
        <v>374.3219355</v>
      </c>
      <c r="M257">
        <f>VLOOKUP(A257,[1]Sheet3!$A$2:$L$3266,11,FALSE)</f>
        <v>1748</v>
      </c>
      <c r="N257">
        <f>VLOOKUP(A257,[1]Sheet3!$A$2:$L$3266,12,FALSE)</f>
        <v>52.800000000000004</v>
      </c>
      <c r="O257">
        <f>VLOOKUP(A257,[1]Sheet3!$A$2:$T$3266,17,FALSE)</f>
        <v>0.46794980000000003</v>
      </c>
      <c r="P257">
        <f>VLOOKUP(A257,[1]Sheet3!$A$2:$T$3266,18,FALSE)</f>
        <v>255.85759999999999</v>
      </c>
      <c r="Q257">
        <f>VLOOKUP(A257,[1]Sheet3!$A$2:$T$3266,19,FALSE)</f>
        <v>0.42773620000000001</v>
      </c>
      <c r="R257">
        <f>VLOOKUP(A257,[1]Sheet3!$A$2:$T$3266,20,FALSE)</f>
        <v>0.69941129999999996</v>
      </c>
      <c r="S257">
        <f>VLOOKUP(A257,[1]Sheet3!$A$2:$AB$3266,27,FALSE)</f>
        <v>68.614570000000001</v>
      </c>
      <c r="T257">
        <f>VLOOKUP(A257,[1]Sheet3!$A$2:$AB$3266,28,FALSE)</f>
        <v>46.303040000000003</v>
      </c>
      <c r="U257">
        <f>VLOOKUP(A257,[1]Sheet3!$A$2:$AF$3266,31,FALSE)</f>
        <v>81.202690000000004</v>
      </c>
      <c r="V257">
        <f>VLOOKUP(A257,[1]Sheet3!$A$2:$AF$3266,32,FALSE)</f>
        <v>190.3459</v>
      </c>
      <c r="W257" s="2" t="s">
        <v>834</v>
      </c>
      <c r="X257" s="2" t="s">
        <v>840</v>
      </c>
      <c r="Y257" s="2">
        <f>Scores!N257</f>
        <v>82</v>
      </c>
      <c r="Z257" t="s">
        <v>16</v>
      </c>
      <c r="AA257" s="13" t="str">
        <f t="shared" si="11"/>
        <v>2P</v>
      </c>
      <c r="AB257" s="13" t="s">
        <v>896</v>
      </c>
    </row>
    <row r="258" spans="1:28">
      <c r="A258" t="str">
        <f t="shared" si="10"/>
        <v>PELUANG - BASE1. Low Value</v>
      </c>
      <c r="B258" t="str">
        <f t="shared" ref="B258:B321" si="12">F258&amp;E258&amp;C258</f>
        <v>PELUANG - BASE1. Low ValueE0. On Production</v>
      </c>
      <c r="C258" t="s">
        <v>15</v>
      </c>
      <c r="D258" s="2" t="s">
        <v>13</v>
      </c>
      <c r="E258" t="s">
        <v>8</v>
      </c>
      <c r="F258" s="12" t="s">
        <v>206</v>
      </c>
      <c r="G258" s="12" t="s">
        <v>594</v>
      </c>
      <c r="H258" t="s">
        <v>780</v>
      </c>
      <c r="I258" s="2" t="s">
        <v>824</v>
      </c>
      <c r="J258">
        <f>VLOOKUP(A258,[1]Sheet3!$A$2:$H$3266,8,FALSE)</f>
        <v>79.5</v>
      </c>
      <c r="K258">
        <f>VLOOKUP(A258,[1]Sheet3!$A$2:$AD$3266,29,FALSE)</f>
        <v>0.63380029999999998</v>
      </c>
      <c r="L258">
        <f>VLOOKUP(A258,[1]Sheet3!$A$2:$AD$3266,30,FALSE)</f>
        <v>50.387123850000002</v>
      </c>
      <c r="M258">
        <f>VLOOKUP(A258,[1]Sheet3!$A$2:$L$3266,11,FALSE)</f>
        <v>3129</v>
      </c>
      <c r="N258">
        <f>VLOOKUP(A258,[1]Sheet3!$A$2:$L$3266,12,FALSE)</f>
        <v>71.5</v>
      </c>
      <c r="O258">
        <f>VLOOKUP(A258,[1]Sheet3!$A$2:$T$3266,17,FALSE)</f>
        <v>0.45329259999999999</v>
      </c>
      <c r="P258">
        <f>VLOOKUP(A258,[1]Sheet3!$A$2:$T$3266,18,FALSE)</f>
        <v>66.553600000000003</v>
      </c>
      <c r="Q258">
        <f>VLOOKUP(A258,[1]Sheet3!$A$2:$T$3266,19,FALSE)</f>
        <v>0.62088670000000001</v>
      </c>
      <c r="R258">
        <f>VLOOKUP(A258,[1]Sheet3!$A$2:$T$3266,20,FALSE)</f>
        <v>0.59702379999999999</v>
      </c>
      <c r="S258">
        <f>VLOOKUP(A258,[1]Sheet3!$A$2:$AB$3266,27,FALSE)</f>
        <v>178.54310000000001</v>
      </c>
      <c r="T258">
        <f>VLOOKUP(A258,[1]Sheet3!$A$2:$AB$3266,28,FALSE)</f>
        <v>18.461400000000001</v>
      </c>
      <c r="U258">
        <f>VLOOKUP(A258,[1]Sheet3!$A$2:$AF$3266,31,FALSE)</f>
        <v>20.764810000000001</v>
      </c>
      <c r="V258">
        <f>VLOOKUP(A258,[1]Sheet3!$A$2:$AF$3266,32,FALSE)</f>
        <v>249.04050000000001</v>
      </c>
      <c r="W258" s="2" t="s">
        <v>834</v>
      </c>
      <c r="X258" s="2" t="s">
        <v>840</v>
      </c>
      <c r="Y258" s="2">
        <f>Scores!N258</f>
        <v>92</v>
      </c>
      <c r="Z258" t="s">
        <v>16</v>
      </c>
      <c r="AA258" s="13" t="str">
        <f t="shared" si="11"/>
        <v>2P</v>
      </c>
      <c r="AB258" s="13" t="s">
        <v>896</v>
      </c>
    </row>
    <row r="259" spans="1:28">
      <c r="A259" t="str">
        <f t="shared" ref="A259:A322" si="13">F259&amp;E259</f>
        <v>PELUANG - BASE2. Middle Value</v>
      </c>
      <c r="B259" t="str">
        <f t="shared" si="12"/>
        <v>PELUANG - BASE2. Middle ValueE0. On Production</v>
      </c>
      <c r="C259" t="s">
        <v>15</v>
      </c>
      <c r="D259" s="2" t="s">
        <v>13</v>
      </c>
      <c r="E259" t="s">
        <v>10</v>
      </c>
      <c r="F259" s="12" t="s">
        <v>206</v>
      </c>
      <c r="G259" s="12" t="s">
        <v>594</v>
      </c>
      <c r="H259" t="s">
        <v>780</v>
      </c>
      <c r="I259" s="2" t="s">
        <v>824</v>
      </c>
      <c r="J259">
        <f>VLOOKUP(A259,[1]Sheet3!$A$2:$H$3266,8,FALSE)</f>
        <v>89.5</v>
      </c>
      <c r="K259">
        <f>VLOOKUP(A259,[1]Sheet3!$A$2:$AD$3266,29,FALSE)</f>
        <v>0.63380029999999998</v>
      </c>
      <c r="L259">
        <f>VLOOKUP(A259,[1]Sheet3!$A$2:$AD$3266,30,FALSE)</f>
        <v>56.725126849999995</v>
      </c>
      <c r="M259">
        <f>VLOOKUP(A259,[1]Sheet3!$A$2:$L$3266,11,FALSE)</f>
        <v>3129</v>
      </c>
      <c r="N259">
        <f>VLOOKUP(A259,[1]Sheet3!$A$2:$L$3266,12,FALSE)</f>
        <v>71.5</v>
      </c>
      <c r="O259">
        <f>VLOOKUP(A259,[1]Sheet3!$A$2:$T$3266,17,FALSE)</f>
        <v>0.45329259999999999</v>
      </c>
      <c r="P259">
        <f>VLOOKUP(A259,[1]Sheet3!$A$2:$T$3266,18,FALSE)</f>
        <v>66.553600000000003</v>
      </c>
      <c r="Q259">
        <f>VLOOKUP(A259,[1]Sheet3!$A$2:$T$3266,19,FALSE)</f>
        <v>0.62088670000000001</v>
      </c>
      <c r="R259">
        <f>VLOOKUP(A259,[1]Sheet3!$A$2:$T$3266,20,FALSE)</f>
        <v>0.59702379999999999</v>
      </c>
      <c r="S259">
        <f>VLOOKUP(A259,[1]Sheet3!$A$2:$AB$3266,27,FALSE)</f>
        <v>178.54310000000001</v>
      </c>
      <c r="T259">
        <f>VLOOKUP(A259,[1]Sheet3!$A$2:$AB$3266,28,FALSE)</f>
        <v>18.461400000000001</v>
      </c>
      <c r="U259">
        <f>VLOOKUP(A259,[1]Sheet3!$A$2:$AF$3266,31,FALSE)</f>
        <v>20.764810000000001</v>
      </c>
      <c r="V259">
        <f>VLOOKUP(A259,[1]Sheet3!$A$2:$AF$3266,32,FALSE)</f>
        <v>249.04050000000001</v>
      </c>
      <c r="W259" s="2" t="s">
        <v>834</v>
      </c>
      <c r="X259" s="2" t="s">
        <v>840</v>
      </c>
      <c r="Y259" s="2">
        <f>Scores!N259</f>
        <v>92</v>
      </c>
      <c r="Z259" t="s">
        <v>16</v>
      </c>
      <c r="AA259" s="13" t="str">
        <f t="shared" ref="AA259:AA322" si="14">IF(Z259="2C",Z259&amp;"-"&amp;X259,"2P")</f>
        <v>2P</v>
      </c>
      <c r="AB259" s="13" t="s">
        <v>896</v>
      </c>
    </row>
    <row r="260" spans="1:28">
      <c r="A260" t="str">
        <f t="shared" si="13"/>
        <v>PELUANG - BASE3. High Value</v>
      </c>
      <c r="B260" t="str">
        <f t="shared" si="12"/>
        <v>PELUANG - BASE3. High ValueE0. On Production</v>
      </c>
      <c r="C260" t="s">
        <v>15</v>
      </c>
      <c r="D260" s="2" t="s">
        <v>13</v>
      </c>
      <c r="E260" t="s">
        <v>11</v>
      </c>
      <c r="F260" s="12" t="s">
        <v>206</v>
      </c>
      <c r="G260" s="12" t="s">
        <v>594</v>
      </c>
      <c r="H260" t="s">
        <v>780</v>
      </c>
      <c r="I260" s="2" t="s">
        <v>824</v>
      </c>
      <c r="J260">
        <f>VLOOKUP(A260,[1]Sheet3!$A$2:$H$3266,8,FALSE)</f>
        <v>102.3</v>
      </c>
      <c r="K260">
        <f>VLOOKUP(A260,[1]Sheet3!$A$2:$AD$3266,29,FALSE)</f>
        <v>0.63380029999999998</v>
      </c>
      <c r="L260">
        <f>VLOOKUP(A260,[1]Sheet3!$A$2:$AD$3266,30,FALSE)</f>
        <v>64.837770689999999</v>
      </c>
      <c r="M260">
        <f>VLOOKUP(A260,[1]Sheet3!$A$2:$L$3266,11,FALSE)</f>
        <v>3129</v>
      </c>
      <c r="N260">
        <f>VLOOKUP(A260,[1]Sheet3!$A$2:$L$3266,12,FALSE)</f>
        <v>71.5</v>
      </c>
      <c r="O260">
        <f>VLOOKUP(A260,[1]Sheet3!$A$2:$T$3266,17,FALSE)</f>
        <v>0.45329259999999999</v>
      </c>
      <c r="P260">
        <f>VLOOKUP(A260,[1]Sheet3!$A$2:$T$3266,18,FALSE)</f>
        <v>66.553600000000003</v>
      </c>
      <c r="Q260">
        <f>VLOOKUP(A260,[1]Sheet3!$A$2:$T$3266,19,FALSE)</f>
        <v>0.62088670000000001</v>
      </c>
      <c r="R260">
        <f>VLOOKUP(A260,[1]Sheet3!$A$2:$T$3266,20,FALSE)</f>
        <v>0.59702379999999999</v>
      </c>
      <c r="S260">
        <f>VLOOKUP(A260,[1]Sheet3!$A$2:$AB$3266,27,FALSE)</f>
        <v>178.54310000000001</v>
      </c>
      <c r="T260">
        <f>VLOOKUP(A260,[1]Sheet3!$A$2:$AB$3266,28,FALSE)</f>
        <v>18.461400000000001</v>
      </c>
      <c r="U260">
        <f>VLOOKUP(A260,[1]Sheet3!$A$2:$AF$3266,31,FALSE)</f>
        <v>20.764810000000001</v>
      </c>
      <c r="V260">
        <f>VLOOKUP(A260,[1]Sheet3!$A$2:$AF$3266,32,FALSE)</f>
        <v>249.04050000000001</v>
      </c>
      <c r="W260" s="2" t="s">
        <v>834</v>
      </c>
      <c r="X260" s="2" t="s">
        <v>840</v>
      </c>
      <c r="Y260" s="2">
        <f>Scores!N260</f>
        <v>92</v>
      </c>
      <c r="Z260" t="s">
        <v>16</v>
      </c>
      <c r="AA260" s="13" t="str">
        <f t="shared" si="14"/>
        <v>2P</v>
      </c>
      <c r="AB260" s="13" t="s">
        <v>896</v>
      </c>
    </row>
    <row r="261" spans="1:28">
      <c r="A261" t="str">
        <f t="shared" si="13"/>
        <v>PECIKO - BASE1. Low Value</v>
      </c>
      <c r="B261" t="str">
        <f t="shared" si="12"/>
        <v>PECIKO - BASE1. Low ValueE0. On Production</v>
      </c>
      <c r="C261" t="s">
        <v>15</v>
      </c>
      <c r="D261" s="2" t="s">
        <v>13</v>
      </c>
      <c r="E261" t="s">
        <v>8</v>
      </c>
      <c r="F261" s="12" t="s">
        <v>207</v>
      </c>
      <c r="G261" s="12" t="s">
        <v>595</v>
      </c>
      <c r="H261" t="s">
        <v>82</v>
      </c>
      <c r="I261" s="2" t="s">
        <v>825</v>
      </c>
      <c r="J261">
        <f>VLOOKUP(A261,[1]Sheet3!$A$2:$H$3266,8,FALSE)</f>
        <v>6745</v>
      </c>
      <c r="K261">
        <f>VLOOKUP(A261,[1]Sheet3!$A$2:$AD$3266,29,FALSE)</f>
        <v>0.69810620000000001</v>
      </c>
      <c r="L261">
        <f>VLOOKUP(A261,[1]Sheet3!$A$2:$AD$3266,30,FALSE)</f>
        <v>4708.7263190000003</v>
      </c>
      <c r="M261">
        <f>VLOOKUP(A261,[1]Sheet3!$A$2:$L$3266,11,FALSE)</f>
        <v>10393.5</v>
      </c>
      <c r="N261">
        <f>VLOOKUP(A261,[1]Sheet3!$A$2:$L$3266,12,FALSE)</f>
        <v>126.50000000000001</v>
      </c>
      <c r="O261">
        <f>VLOOKUP(A261,[1]Sheet3!$A$2:$T$3266,17,FALSE)</f>
        <v>0.1712447</v>
      </c>
      <c r="P261">
        <f>VLOOKUP(A261,[1]Sheet3!$A$2:$T$3266,18,FALSE)</f>
        <v>33.204810000000002</v>
      </c>
      <c r="Q261">
        <f>VLOOKUP(A261,[1]Sheet3!$A$2:$T$3266,19,FALSE)</f>
        <v>0.78028629999999999</v>
      </c>
      <c r="R261">
        <f>VLOOKUP(A261,[1]Sheet3!$A$2:$T$3266,20,FALSE)</f>
        <v>0.77983840000000004</v>
      </c>
      <c r="S261">
        <f>VLOOKUP(A261,[1]Sheet3!$A$2:$AB$3266,27,FALSE)</f>
        <v>33.086440000000003</v>
      </c>
      <c r="T261">
        <f>VLOOKUP(A261,[1]Sheet3!$A$2:$AB$3266,28,FALSE)</f>
        <v>83.762780000000006</v>
      </c>
      <c r="U261">
        <f>VLOOKUP(A261,[1]Sheet3!$A$2:$AF$3266,31,FALSE)</f>
        <v>17.2499</v>
      </c>
      <c r="V261">
        <f>VLOOKUP(A261,[1]Sheet3!$A$2:$AF$3266,32,FALSE)</f>
        <v>196.81720000000001</v>
      </c>
      <c r="W261" s="2" t="str">
        <f>VLOOKUP(H261,[2]Sheet1!$B$2:$D$3210,2,FALSE)</f>
        <v>Selat Makasar</v>
      </c>
      <c r="X261" s="2" t="str">
        <f>VLOOKUP(H261,[2]Sheet1!$B$2:$D$3210,3,FALSE)</f>
        <v>Kalimantan</v>
      </c>
      <c r="Y261" s="2">
        <f>Scores!N261</f>
        <v>74</v>
      </c>
      <c r="Z261" t="s">
        <v>16</v>
      </c>
      <c r="AA261" s="13" t="str">
        <f t="shared" si="14"/>
        <v>2P</v>
      </c>
      <c r="AB261" s="13" t="s">
        <v>896</v>
      </c>
    </row>
    <row r="262" spans="1:28">
      <c r="A262" t="str">
        <f t="shared" si="13"/>
        <v>PECIKO - BASE2. Middle Value</v>
      </c>
      <c r="B262" t="str">
        <f t="shared" si="12"/>
        <v>PECIKO - BASE2. Middle ValueE0. On Production</v>
      </c>
      <c r="C262" t="s">
        <v>15</v>
      </c>
      <c r="D262" s="2" t="s">
        <v>13</v>
      </c>
      <c r="E262" t="s">
        <v>10</v>
      </c>
      <c r="F262" s="12" t="s">
        <v>207</v>
      </c>
      <c r="G262" s="12" t="s">
        <v>595</v>
      </c>
      <c r="H262" t="s">
        <v>82</v>
      </c>
      <c r="I262" s="2" t="s">
        <v>825</v>
      </c>
      <c r="J262">
        <f>VLOOKUP(A262,[1]Sheet3!$A$2:$H$3266,8,FALSE)</f>
        <v>7135</v>
      </c>
      <c r="K262">
        <f>VLOOKUP(A262,[1]Sheet3!$A$2:$AD$3266,29,FALSE)</f>
        <v>0.69810620000000001</v>
      </c>
      <c r="L262">
        <f>VLOOKUP(A262,[1]Sheet3!$A$2:$AD$3266,30,FALSE)</f>
        <v>4980.9877370000004</v>
      </c>
      <c r="M262">
        <f>VLOOKUP(A262,[1]Sheet3!$A$2:$L$3266,11,FALSE)</f>
        <v>10393.5</v>
      </c>
      <c r="N262">
        <f>VLOOKUP(A262,[1]Sheet3!$A$2:$L$3266,12,FALSE)</f>
        <v>126.50000000000001</v>
      </c>
      <c r="O262">
        <f>VLOOKUP(A262,[1]Sheet3!$A$2:$T$3266,17,FALSE)</f>
        <v>0.1712447</v>
      </c>
      <c r="P262">
        <f>VLOOKUP(A262,[1]Sheet3!$A$2:$T$3266,18,FALSE)</f>
        <v>33.204810000000002</v>
      </c>
      <c r="Q262">
        <f>VLOOKUP(A262,[1]Sheet3!$A$2:$T$3266,19,FALSE)</f>
        <v>0.78028629999999999</v>
      </c>
      <c r="R262">
        <f>VLOOKUP(A262,[1]Sheet3!$A$2:$T$3266,20,FALSE)</f>
        <v>0.77983840000000004</v>
      </c>
      <c r="S262">
        <f>VLOOKUP(A262,[1]Sheet3!$A$2:$AB$3266,27,FALSE)</f>
        <v>33.086440000000003</v>
      </c>
      <c r="T262">
        <f>VLOOKUP(A262,[1]Sheet3!$A$2:$AB$3266,28,FALSE)</f>
        <v>83.762780000000006</v>
      </c>
      <c r="U262">
        <f>VLOOKUP(A262,[1]Sheet3!$A$2:$AF$3266,31,FALSE)</f>
        <v>17.2499</v>
      </c>
      <c r="V262">
        <f>VLOOKUP(A262,[1]Sheet3!$A$2:$AF$3266,32,FALSE)</f>
        <v>196.81720000000001</v>
      </c>
      <c r="W262" s="2" t="str">
        <f>VLOOKUP(H262,[2]Sheet1!$B$2:$D$3210,2,FALSE)</f>
        <v>Selat Makasar</v>
      </c>
      <c r="X262" s="2" t="str">
        <f>VLOOKUP(H262,[2]Sheet1!$B$2:$D$3210,3,FALSE)</f>
        <v>Kalimantan</v>
      </c>
      <c r="Y262" s="2">
        <f>Scores!N262</f>
        <v>74</v>
      </c>
      <c r="Z262" t="s">
        <v>16</v>
      </c>
      <c r="AA262" s="13" t="str">
        <f t="shared" si="14"/>
        <v>2P</v>
      </c>
      <c r="AB262" s="13" t="s">
        <v>896</v>
      </c>
    </row>
    <row r="263" spans="1:28">
      <c r="A263" t="str">
        <f t="shared" si="13"/>
        <v>PECIKO - BASE3. High Value</v>
      </c>
      <c r="B263" t="str">
        <f t="shared" si="12"/>
        <v>PECIKO - BASE3. High ValueE0. On Production</v>
      </c>
      <c r="C263" t="s">
        <v>15</v>
      </c>
      <c r="D263" s="2" t="s">
        <v>13</v>
      </c>
      <c r="E263" t="s">
        <v>11</v>
      </c>
      <c r="F263" s="12" t="s">
        <v>207</v>
      </c>
      <c r="G263" s="12" t="s">
        <v>595</v>
      </c>
      <c r="H263" t="s">
        <v>82</v>
      </c>
      <c r="I263" s="2" t="s">
        <v>825</v>
      </c>
      <c r="J263">
        <f>VLOOKUP(A263,[1]Sheet3!$A$2:$H$3266,8,FALSE)</f>
        <v>7305</v>
      </c>
      <c r="K263">
        <f>VLOOKUP(A263,[1]Sheet3!$A$2:$AD$3266,29,FALSE)</f>
        <v>0.69810620000000001</v>
      </c>
      <c r="L263">
        <f>VLOOKUP(A263,[1]Sheet3!$A$2:$AD$3266,30,FALSE)</f>
        <v>5099.6657910000004</v>
      </c>
      <c r="M263">
        <f>VLOOKUP(A263,[1]Sheet3!$A$2:$L$3266,11,FALSE)</f>
        <v>10393.5</v>
      </c>
      <c r="N263">
        <f>VLOOKUP(A263,[1]Sheet3!$A$2:$L$3266,12,FALSE)</f>
        <v>126.50000000000001</v>
      </c>
      <c r="O263">
        <f>VLOOKUP(A263,[1]Sheet3!$A$2:$T$3266,17,FALSE)</f>
        <v>0.1712447</v>
      </c>
      <c r="P263">
        <f>VLOOKUP(A263,[1]Sheet3!$A$2:$T$3266,18,FALSE)</f>
        <v>33.204810000000002</v>
      </c>
      <c r="Q263">
        <f>VLOOKUP(A263,[1]Sheet3!$A$2:$T$3266,19,FALSE)</f>
        <v>0.78028629999999999</v>
      </c>
      <c r="R263">
        <f>VLOOKUP(A263,[1]Sheet3!$A$2:$T$3266,20,FALSE)</f>
        <v>0.77983840000000004</v>
      </c>
      <c r="S263">
        <f>VLOOKUP(A263,[1]Sheet3!$A$2:$AB$3266,27,FALSE)</f>
        <v>33.086440000000003</v>
      </c>
      <c r="T263">
        <f>VLOOKUP(A263,[1]Sheet3!$A$2:$AB$3266,28,FALSE)</f>
        <v>83.762780000000006</v>
      </c>
      <c r="U263">
        <f>VLOOKUP(A263,[1]Sheet3!$A$2:$AF$3266,31,FALSE)</f>
        <v>17.2499</v>
      </c>
      <c r="V263">
        <f>VLOOKUP(A263,[1]Sheet3!$A$2:$AF$3266,32,FALSE)</f>
        <v>196.81720000000001</v>
      </c>
      <c r="W263" s="2" t="str">
        <f>VLOOKUP(H263,[2]Sheet1!$B$2:$D$3210,2,FALSE)</f>
        <v>Selat Makasar</v>
      </c>
      <c r="X263" s="2" t="str">
        <f>VLOOKUP(H263,[2]Sheet1!$B$2:$D$3210,3,FALSE)</f>
        <v>Kalimantan</v>
      </c>
      <c r="Y263" s="2">
        <f>Scores!N263</f>
        <v>74</v>
      </c>
      <c r="Z263" t="s">
        <v>16</v>
      </c>
      <c r="AA263" s="13" t="str">
        <f t="shared" si="14"/>
        <v>2P</v>
      </c>
      <c r="AB263" s="13" t="s">
        <v>896</v>
      </c>
    </row>
    <row r="264" spans="1:28">
      <c r="A264" t="str">
        <f t="shared" si="13"/>
        <v>PECIKO - OPLL 11. Low Value</v>
      </c>
      <c r="B264" t="str">
        <f t="shared" si="12"/>
        <v>PECIKO - OPLL 11. Low ValueE0. On Production</v>
      </c>
      <c r="C264" t="s">
        <v>15</v>
      </c>
      <c r="D264" s="2" t="s">
        <v>13</v>
      </c>
      <c r="E264" t="s">
        <v>8</v>
      </c>
      <c r="F264" s="12" t="s">
        <v>208</v>
      </c>
      <c r="G264" s="12" t="s">
        <v>595</v>
      </c>
      <c r="H264" t="s">
        <v>82</v>
      </c>
      <c r="I264" s="2" t="s">
        <v>825</v>
      </c>
      <c r="J264">
        <f>VLOOKUP(A264,[1]Sheet3!$A$2:$H$3266,8,FALSE)</f>
        <v>6745</v>
      </c>
      <c r="K264">
        <f>VLOOKUP(A264,[1]Sheet3!$A$2:$AD$3266,29,FALSE)</f>
        <v>0.69810620000000001</v>
      </c>
      <c r="L264">
        <f>VLOOKUP(A264,[1]Sheet3!$A$2:$AD$3266,30,FALSE)</f>
        <v>4708.7263190000003</v>
      </c>
      <c r="M264">
        <f>VLOOKUP(A264,[1]Sheet3!$A$2:$L$3266,11,FALSE)</f>
        <v>10393.5</v>
      </c>
      <c r="N264">
        <f>VLOOKUP(A264,[1]Sheet3!$A$2:$L$3266,12,FALSE)</f>
        <v>126.50000000000001</v>
      </c>
      <c r="O264">
        <f>VLOOKUP(A264,[1]Sheet3!$A$2:$T$3266,17,FALSE)</f>
        <v>0.1712447</v>
      </c>
      <c r="P264">
        <f>VLOOKUP(A264,[1]Sheet3!$A$2:$T$3266,18,FALSE)</f>
        <v>33.204810000000002</v>
      </c>
      <c r="Q264">
        <f>VLOOKUP(A264,[1]Sheet3!$A$2:$T$3266,19,FALSE)</f>
        <v>0.78028629999999999</v>
      </c>
      <c r="R264">
        <f>VLOOKUP(A264,[1]Sheet3!$A$2:$T$3266,20,FALSE)</f>
        <v>0.77983840000000004</v>
      </c>
      <c r="S264">
        <f>VLOOKUP(A264,[1]Sheet3!$A$2:$AB$3266,27,FALSE)</f>
        <v>33.086440000000003</v>
      </c>
      <c r="T264">
        <f>VLOOKUP(A264,[1]Sheet3!$A$2:$AB$3266,28,FALSE)</f>
        <v>83.762780000000006</v>
      </c>
      <c r="U264">
        <f>VLOOKUP(A264,[1]Sheet3!$A$2:$AF$3266,31,FALSE)</f>
        <v>17.2499</v>
      </c>
      <c r="V264">
        <f>VLOOKUP(A264,[1]Sheet3!$A$2:$AF$3266,32,FALSE)</f>
        <v>196.81720000000001</v>
      </c>
      <c r="W264" s="2" t="str">
        <f>VLOOKUP(H264,[2]Sheet1!$B$2:$D$3210,2,FALSE)</f>
        <v>Selat Makasar</v>
      </c>
      <c r="X264" s="2" t="str">
        <f>VLOOKUP(H264,[2]Sheet1!$B$2:$D$3210,3,FALSE)</f>
        <v>Kalimantan</v>
      </c>
      <c r="Y264" s="2">
        <f>Scores!N264</f>
        <v>74</v>
      </c>
      <c r="Z264" t="s">
        <v>16</v>
      </c>
      <c r="AA264" s="13" t="str">
        <f t="shared" si="14"/>
        <v>2P</v>
      </c>
      <c r="AB264" s="13" t="s">
        <v>896</v>
      </c>
    </row>
    <row r="265" spans="1:28">
      <c r="A265" t="str">
        <f t="shared" si="13"/>
        <v>PECIKO - OPLL 12. Middle Value</v>
      </c>
      <c r="B265" t="str">
        <f t="shared" si="12"/>
        <v>PECIKO - OPLL 12. Middle ValueE0. On Production</v>
      </c>
      <c r="C265" t="s">
        <v>15</v>
      </c>
      <c r="D265" s="2" t="s">
        <v>13</v>
      </c>
      <c r="E265" t="s">
        <v>10</v>
      </c>
      <c r="F265" s="12" t="s">
        <v>208</v>
      </c>
      <c r="G265" s="12" t="s">
        <v>595</v>
      </c>
      <c r="H265" t="s">
        <v>82</v>
      </c>
      <c r="I265" s="2" t="s">
        <v>825</v>
      </c>
      <c r="J265">
        <f>VLOOKUP(A265,[1]Sheet3!$A$2:$H$3266,8,FALSE)</f>
        <v>7135</v>
      </c>
      <c r="K265">
        <f>VLOOKUP(A265,[1]Sheet3!$A$2:$AD$3266,29,FALSE)</f>
        <v>0.69810620000000001</v>
      </c>
      <c r="L265">
        <f>VLOOKUP(A265,[1]Sheet3!$A$2:$AD$3266,30,FALSE)</f>
        <v>4980.9877370000004</v>
      </c>
      <c r="M265">
        <f>VLOOKUP(A265,[1]Sheet3!$A$2:$L$3266,11,FALSE)</f>
        <v>10393.5</v>
      </c>
      <c r="N265">
        <f>VLOOKUP(A265,[1]Sheet3!$A$2:$L$3266,12,FALSE)</f>
        <v>126.50000000000001</v>
      </c>
      <c r="O265">
        <f>VLOOKUP(A265,[1]Sheet3!$A$2:$T$3266,17,FALSE)</f>
        <v>0.1712447</v>
      </c>
      <c r="P265">
        <f>VLOOKUP(A265,[1]Sheet3!$A$2:$T$3266,18,FALSE)</f>
        <v>33.204810000000002</v>
      </c>
      <c r="Q265">
        <f>VLOOKUP(A265,[1]Sheet3!$A$2:$T$3266,19,FALSE)</f>
        <v>0.78028629999999999</v>
      </c>
      <c r="R265">
        <f>VLOOKUP(A265,[1]Sheet3!$A$2:$T$3266,20,FALSE)</f>
        <v>0.77983840000000004</v>
      </c>
      <c r="S265">
        <f>VLOOKUP(A265,[1]Sheet3!$A$2:$AB$3266,27,FALSE)</f>
        <v>33.086440000000003</v>
      </c>
      <c r="T265">
        <f>VLOOKUP(A265,[1]Sheet3!$A$2:$AB$3266,28,FALSE)</f>
        <v>83.762780000000006</v>
      </c>
      <c r="U265">
        <f>VLOOKUP(A265,[1]Sheet3!$A$2:$AF$3266,31,FALSE)</f>
        <v>17.2499</v>
      </c>
      <c r="V265">
        <f>VLOOKUP(A265,[1]Sheet3!$A$2:$AF$3266,32,FALSE)</f>
        <v>196.81720000000001</v>
      </c>
      <c r="W265" s="2" t="str">
        <f>VLOOKUP(H265,[2]Sheet1!$B$2:$D$3210,2,FALSE)</f>
        <v>Selat Makasar</v>
      </c>
      <c r="X265" s="2" t="str">
        <f>VLOOKUP(H265,[2]Sheet1!$B$2:$D$3210,3,FALSE)</f>
        <v>Kalimantan</v>
      </c>
      <c r="Y265" s="2">
        <f>Scores!N265</f>
        <v>74</v>
      </c>
      <c r="Z265" t="s">
        <v>16</v>
      </c>
      <c r="AA265" s="13" t="str">
        <f t="shared" si="14"/>
        <v>2P</v>
      </c>
      <c r="AB265" s="13" t="s">
        <v>896</v>
      </c>
    </row>
    <row r="266" spans="1:28">
      <c r="A266" t="str">
        <f t="shared" si="13"/>
        <v>PECIKO - OPLL 13. High Value</v>
      </c>
      <c r="B266" t="str">
        <f t="shared" si="12"/>
        <v>PECIKO - OPLL 13. High ValueE0. On Production</v>
      </c>
      <c r="C266" t="s">
        <v>15</v>
      </c>
      <c r="D266" s="2" t="s">
        <v>13</v>
      </c>
      <c r="E266" t="s">
        <v>11</v>
      </c>
      <c r="F266" s="12" t="s">
        <v>208</v>
      </c>
      <c r="G266" s="12" t="s">
        <v>595</v>
      </c>
      <c r="H266" t="s">
        <v>82</v>
      </c>
      <c r="I266" s="2" t="s">
        <v>825</v>
      </c>
      <c r="J266">
        <f>VLOOKUP(A266,[1]Sheet3!$A$2:$H$3266,8,FALSE)</f>
        <v>7305</v>
      </c>
      <c r="K266">
        <f>VLOOKUP(A266,[1]Sheet3!$A$2:$AD$3266,29,FALSE)</f>
        <v>0.69810620000000001</v>
      </c>
      <c r="L266">
        <f>VLOOKUP(A266,[1]Sheet3!$A$2:$AD$3266,30,FALSE)</f>
        <v>5099.6657910000004</v>
      </c>
      <c r="M266">
        <f>VLOOKUP(A266,[1]Sheet3!$A$2:$L$3266,11,FALSE)</f>
        <v>10393.5</v>
      </c>
      <c r="N266">
        <f>VLOOKUP(A266,[1]Sheet3!$A$2:$L$3266,12,FALSE)</f>
        <v>126.50000000000001</v>
      </c>
      <c r="O266">
        <f>VLOOKUP(A266,[1]Sheet3!$A$2:$T$3266,17,FALSE)</f>
        <v>0.1712447</v>
      </c>
      <c r="P266">
        <f>VLOOKUP(A266,[1]Sheet3!$A$2:$T$3266,18,FALSE)</f>
        <v>33.204810000000002</v>
      </c>
      <c r="Q266">
        <f>VLOOKUP(A266,[1]Sheet3!$A$2:$T$3266,19,FALSE)</f>
        <v>0.78028629999999999</v>
      </c>
      <c r="R266">
        <f>VLOOKUP(A266,[1]Sheet3!$A$2:$T$3266,20,FALSE)</f>
        <v>0.77983840000000004</v>
      </c>
      <c r="S266">
        <f>VLOOKUP(A266,[1]Sheet3!$A$2:$AB$3266,27,FALSE)</f>
        <v>33.086440000000003</v>
      </c>
      <c r="T266">
        <f>VLOOKUP(A266,[1]Sheet3!$A$2:$AB$3266,28,FALSE)</f>
        <v>83.762780000000006</v>
      </c>
      <c r="U266">
        <f>VLOOKUP(A266,[1]Sheet3!$A$2:$AF$3266,31,FALSE)</f>
        <v>17.2499</v>
      </c>
      <c r="V266">
        <f>VLOOKUP(A266,[1]Sheet3!$A$2:$AF$3266,32,FALSE)</f>
        <v>196.81720000000001</v>
      </c>
      <c r="W266" s="2" t="str">
        <f>VLOOKUP(H266,[2]Sheet1!$B$2:$D$3210,2,FALSE)</f>
        <v>Selat Makasar</v>
      </c>
      <c r="X266" s="2" t="str">
        <f>VLOOKUP(H266,[2]Sheet1!$B$2:$D$3210,3,FALSE)</f>
        <v>Kalimantan</v>
      </c>
      <c r="Y266" s="2">
        <f>Scores!N266</f>
        <v>74</v>
      </c>
      <c r="Z266" t="s">
        <v>16</v>
      </c>
      <c r="AA266" s="13" t="str">
        <f t="shared" si="14"/>
        <v>2P</v>
      </c>
      <c r="AB266" s="13" t="s">
        <v>896</v>
      </c>
    </row>
    <row r="267" spans="1:28">
      <c r="A267" t="str">
        <f t="shared" si="13"/>
        <v>SISI NUBI - BASE1. Low Value</v>
      </c>
      <c r="B267" t="str">
        <f t="shared" si="12"/>
        <v>SISI NUBI - BASE1. Low ValueE0. On Production</v>
      </c>
      <c r="C267" t="s">
        <v>15</v>
      </c>
      <c r="D267" s="2" t="s">
        <v>13</v>
      </c>
      <c r="E267" t="s">
        <v>8</v>
      </c>
      <c r="F267" s="12" t="s">
        <v>209</v>
      </c>
      <c r="G267" s="12" t="s">
        <v>596</v>
      </c>
      <c r="H267" t="s">
        <v>82</v>
      </c>
      <c r="I267" s="2" t="s">
        <v>825</v>
      </c>
      <c r="J267">
        <f>VLOOKUP(A267,[1]Sheet3!$A$2:$H$3266,8,FALSE)</f>
        <v>2867</v>
      </c>
      <c r="K267">
        <f>VLOOKUP(A267,[1]Sheet3!$A$2:$AD$3266,29,FALSE)</f>
        <v>0.48408420000000002</v>
      </c>
      <c r="L267">
        <f>VLOOKUP(A267,[1]Sheet3!$A$2:$AD$3266,30,FALSE)</f>
        <v>1387.8694014</v>
      </c>
      <c r="M267">
        <f>VLOOKUP(A267,[1]Sheet3!$A$2:$L$3266,11,FALSE)</f>
        <v>8200</v>
      </c>
      <c r="N267">
        <f>VLOOKUP(A267,[1]Sheet3!$A$2:$L$3266,12,FALSE)</f>
        <v>110.55000000000001</v>
      </c>
      <c r="O267">
        <f>VLOOKUP(A267,[1]Sheet3!$A$2:$T$3266,17,FALSE)</f>
        <v>0.17974760000000001</v>
      </c>
      <c r="P267">
        <f>VLOOKUP(A267,[1]Sheet3!$A$2:$T$3266,18,FALSE)</f>
        <v>727.68039999999996</v>
      </c>
      <c r="Q267">
        <f>VLOOKUP(A267,[1]Sheet3!$A$2:$T$3266,19,FALSE)</f>
        <v>0.59988359999999996</v>
      </c>
      <c r="R267">
        <f>VLOOKUP(A267,[1]Sheet3!$A$2:$T$3266,20,FALSE)</f>
        <v>0.76820659999999996</v>
      </c>
      <c r="S267">
        <f>VLOOKUP(A267,[1]Sheet3!$A$2:$AB$3266,27,FALSE)</f>
        <v>9.9540609999999994</v>
      </c>
      <c r="T267">
        <f>VLOOKUP(A267,[1]Sheet3!$A$2:$AB$3266,28,FALSE)</f>
        <v>1.9400630000000001</v>
      </c>
      <c r="U267">
        <f>VLOOKUP(A267,[1]Sheet3!$A$2:$AF$3266,31,FALSE)</f>
        <v>165.6952</v>
      </c>
      <c r="V267">
        <f>VLOOKUP(A267,[1]Sheet3!$A$2:$AF$3266,32,FALSE)</f>
        <v>204.4658</v>
      </c>
      <c r="W267" s="2" t="str">
        <f>VLOOKUP(H267,[2]Sheet1!$B$2:$D$3210,2,FALSE)</f>
        <v>Selat Makasar</v>
      </c>
      <c r="X267" s="2" t="str">
        <f>VLOOKUP(H267,[2]Sheet1!$B$2:$D$3210,3,FALSE)</f>
        <v>Kalimantan</v>
      </c>
      <c r="Y267" s="2">
        <f>Scores!N267</f>
        <v>67</v>
      </c>
      <c r="Z267" t="s">
        <v>16</v>
      </c>
      <c r="AA267" s="13" t="str">
        <f t="shared" si="14"/>
        <v>2P</v>
      </c>
      <c r="AB267" s="13" t="s">
        <v>896</v>
      </c>
    </row>
    <row r="268" spans="1:28">
      <c r="A268" t="str">
        <f t="shared" si="13"/>
        <v>SISI NUBI - BASE2. Middle Value</v>
      </c>
      <c r="B268" t="str">
        <f t="shared" si="12"/>
        <v>SISI NUBI - BASE2. Middle ValueE0. On Production</v>
      </c>
      <c r="C268" t="s">
        <v>15</v>
      </c>
      <c r="D268" s="2" t="s">
        <v>13</v>
      </c>
      <c r="E268" t="s">
        <v>10</v>
      </c>
      <c r="F268" s="12" t="s">
        <v>209</v>
      </c>
      <c r="G268" s="12" t="s">
        <v>596</v>
      </c>
      <c r="H268" t="s">
        <v>82</v>
      </c>
      <c r="I268" s="2" t="s">
        <v>825</v>
      </c>
      <c r="J268">
        <f>VLOOKUP(A268,[1]Sheet3!$A$2:$H$3266,8,FALSE)</f>
        <v>4155</v>
      </c>
      <c r="K268">
        <f>VLOOKUP(A268,[1]Sheet3!$A$2:$AD$3266,29,FALSE)</f>
        <v>0.48408420000000002</v>
      </c>
      <c r="L268">
        <f>VLOOKUP(A268,[1]Sheet3!$A$2:$AD$3266,30,FALSE)</f>
        <v>2011.3698510000002</v>
      </c>
      <c r="M268">
        <f>VLOOKUP(A268,[1]Sheet3!$A$2:$L$3266,11,FALSE)</f>
        <v>8200</v>
      </c>
      <c r="N268">
        <f>VLOOKUP(A268,[1]Sheet3!$A$2:$L$3266,12,FALSE)</f>
        <v>110.55000000000001</v>
      </c>
      <c r="O268">
        <f>VLOOKUP(A268,[1]Sheet3!$A$2:$T$3266,17,FALSE)</f>
        <v>0.17974760000000001</v>
      </c>
      <c r="P268">
        <f>VLOOKUP(A268,[1]Sheet3!$A$2:$T$3266,18,FALSE)</f>
        <v>727.68039999999996</v>
      </c>
      <c r="Q268">
        <f>VLOOKUP(A268,[1]Sheet3!$A$2:$T$3266,19,FALSE)</f>
        <v>0.59988359999999996</v>
      </c>
      <c r="R268">
        <f>VLOOKUP(A268,[1]Sheet3!$A$2:$T$3266,20,FALSE)</f>
        <v>0.76820659999999996</v>
      </c>
      <c r="S268">
        <f>VLOOKUP(A268,[1]Sheet3!$A$2:$AB$3266,27,FALSE)</f>
        <v>9.9540609999999994</v>
      </c>
      <c r="T268">
        <f>VLOOKUP(A268,[1]Sheet3!$A$2:$AB$3266,28,FALSE)</f>
        <v>1.9400630000000001</v>
      </c>
      <c r="U268">
        <f>VLOOKUP(A268,[1]Sheet3!$A$2:$AF$3266,31,FALSE)</f>
        <v>165.6952</v>
      </c>
      <c r="V268">
        <f>VLOOKUP(A268,[1]Sheet3!$A$2:$AF$3266,32,FALSE)</f>
        <v>204.4658</v>
      </c>
      <c r="W268" s="2" t="str">
        <f>VLOOKUP(H268,[2]Sheet1!$B$2:$D$3210,2,FALSE)</f>
        <v>Selat Makasar</v>
      </c>
      <c r="X268" s="2" t="str">
        <f>VLOOKUP(H268,[2]Sheet1!$B$2:$D$3210,3,FALSE)</f>
        <v>Kalimantan</v>
      </c>
      <c r="Y268" s="2">
        <f>Scores!N268</f>
        <v>67</v>
      </c>
      <c r="Z268" t="s">
        <v>16</v>
      </c>
      <c r="AA268" s="13" t="str">
        <f t="shared" si="14"/>
        <v>2P</v>
      </c>
      <c r="AB268" s="13" t="s">
        <v>896</v>
      </c>
    </row>
    <row r="269" spans="1:28">
      <c r="A269" t="str">
        <f t="shared" si="13"/>
        <v>SISI NUBI - BASE3. High Value</v>
      </c>
      <c r="B269" t="str">
        <f t="shared" si="12"/>
        <v>SISI NUBI - BASE3. High ValueE0. On Production</v>
      </c>
      <c r="C269" t="s">
        <v>15</v>
      </c>
      <c r="D269" s="2" t="s">
        <v>13</v>
      </c>
      <c r="E269" t="s">
        <v>11</v>
      </c>
      <c r="F269" s="12" t="s">
        <v>209</v>
      </c>
      <c r="G269" s="12" t="s">
        <v>596</v>
      </c>
      <c r="H269" t="s">
        <v>82</v>
      </c>
      <c r="I269" s="2" t="s">
        <v>825</v>
      </c>
      <c r="J269">
        <f>VLOOKUP(A269,[1]Sheet3!$A$2:$H$3266,8,FALSE)</f>
        <v>4837</v>
      </c>
      <c r="K269">
        <f>VLOOKUP(A269,[1]Sheet3!$A$2:$AD$3266,29,FALSE)</f>
        <v>0.48408420000000002</v>
      </c>
      <c r="L269">
        <f>VLOOKUP(A269,[1]Sheet3!$A$2:$AD$3266,30,FALSE)</f>
        <v>2341.5152754000001</v>
      </c>
      <c r="M269">
        <f>VLOOKUP(A269,[1]Sheet3!$A$2:$L$3266,11,FALSE)</f>
        <v>8200</v>
      </c>
      <c r="N269">
        <f>VLOOKUP(A269,[1]Sheet3!$A$2:$L$3266,12,FALSE)</f>
        <v>110.55000000000001</v>
      </c>
      <c r="O269">
        <f>VLOOKUP(A269,[1]Sheet3!$A$2:$T$3266,17,FALSE)</f>
        <v>0.17974760000000001</v>
      </c>
      <c r="P269">
        <f>VLOOKUP(A269,[1]Sheet3!$A$2:$T$3266,18,FALSE)</f>
        <v>727.68039999999996</v>
      </c>
      <c r="Q269">
        <f>VLOOKUP(A269,[1]Sheet3!$A$2:$T$3266,19,FALSE)</f>
        <v>0.59988359999999996</v>
      </c>
      <c r="R269">
        <f>VLOOKUP(A269,[1]Sheet3!$A$2:$T$3266,20,FALSE)</f>
        <v>0.76820659999999996</v>
      </c>
      <c r="S269">
        <f>VLOOKUP(A269,[1]Sheet3!$A$2:$AB$3266,27,FALSE)</f>
        <v>9.9540609999999994</v>
      </c>
      <c r="T269">
        <f>VLOOKUP(A269,[1]Sheet3!$A$2:$AB$3266,28,FALSE)</f>
        <v>1.9400630000000001</v>
      </c>
      <c r="U269">
        <f>VLOOKUP(A269,[1]Sheet3!$A$2:$AF$3266,31,FALSE)</f>
        <v>165.6952</v>
      </c>
      <c r="V269">
        <f>VLOOKUP(A269,[1]Sheet3!$A$2:$AF$3266,32,FALSE)</f>
        <v>204.4658</v>
      </c>
      <c r="W269" s="2" t="str">
        <f>VLOOKUP(H269,[2]Sheet1!$B$2:$D$3210,2,FALSE)</f>
        <v>Selat Makasar</v>
      </c>
      <c r="X269" s="2" t="str">
        <f>VLOOKUP(H269,[2]Sheet1!$B$2:$D$3210,3,FALSE)</f>
        <v>Kalimantan</v>
      </c>
      <c r="Y269" s="2">
        <f>Scores!N269</f>
        <v>67</v>
      </c>
      <c r="Z269" t="s">
        <v>16</v>
      </c>
      <c r="AA269" s="13" t="str">
        <f t="shared" si="14"/>
        <v>2P</v>
      </c>
      <c r="AB269" s="13" t="s">
        <v>896</v>
      </c>
    </row>
    <row r="270" spans="1:28">
      <c r="A270" t="str">
        <f t="shared" si="13"/>
        <v>TUNU - BASE1. Low Value</v>
      </c>
      <c r="B270" t="str">
        <f t="shared" si="12"/>
        <v>TUNU - BASE1. Low ValueE0. On Production</v>
      </c>
      <c r="C270" t="s">
        <v>15</v>
      </c>
      <c r="D270" s="2" t="s">
        <v>13</v>
      </c>
      <c r="E270" t="s">
        <v>8</v>
      </c>
      <c r="F270" s="12" t="s">
        <v>210</v>
      </c>
      <c r="G270" s="12" t="s">
        <v>570</v>
      </c>
      <c r="H270" t="s">
        <v>82</v>
      </c>
      <c r="I270" s="2" t="s">
        <v>825</v>
      </c>
      <c r="J270">
        <f>VLOOKUP(A270,[1]Sheet3!$A$2:$H$3266,8,FALSE)</f>
        <v>14487</v>
      </c>
      <c r="K270">
        <f>VLOOKUP(A270,[1]Sheet3!$A$2:$AD$3266,29,FALSE)</f>
        <v>0.69903610000000005</v>
      </c>
      <c r="L270">
        <f>VLOOKUP(A270,[1]Sheet3!$A$2:$AD$3266,30,FALSE)</f>
        <v>10126.9359807</v>
      </c>
      <c r="M270">
        <f>VLOOKUP(A270,[1]Sheet3!$A$2:$L$3266,11,FALSE)</f>
        <v>10780</v>
      </c>
      <c r="N270">
        <f>VLOOKUP(A270,[1]Sheet3!$A$2:$L$3266,12,FALSE)</f>
        <v>81.400000000000006</v>
      </c>
      <c r="O270">
        <f>VLOOKUP(A270,[1]Sheet3!$A$2:$T$3266,17,FALSE)</f>
        <v>0.29970809999999998</v>
      </c>
      <c r="P270">
        <f>VLOOKUP(A270,[1]Sheet3!$A$2:$T$3266,18,FALSE)</f>
        <v>483.32909999999998</v>
      </c>
      <c r="Q270">
        <f>VLOOKUP(A270,[1]Sheet3!$A$2:$T$3266,19,FALSE)</f>
        <v>0.80258969999999996</v>
      </c>
      <c r="R270">
        <f>VLOOKUP(A270,[1]Sheet3!$A$2:$T$3266,20,FALSE)</f>
        <v>0.63086500000000001</v>
      </c>
      <c r="S270">
        <f>VLOOKUP(A270,[1]Sheet3!$A$2:$AB$3266,27,FALSE)</f>
        <v>215.81039999999999</v>
      </c>
      <c r="T270">
        <f>VLOOKUP(A270,[1]Sheet3!$A$2:$AB$3266,28,FALSE)</f>
        <v>127.7347</v>
      </c>
      <c r="U270">
        <f>VLOOKUP(A270,[1]Sheet3!$A$2:$AF$3266,31,FALSE)</f>
        <v>27.995180000000001</v>
      </c>
      <c r="V270">
        <f>VLOOKUP(A270,[1]Sheet3!$A$2:$AF$3266,32,FALSE)</f>
        <v>190.09030000000001</v>
      </c>
      <c r="W270" s="2" t="str">
        <f>VLOOKUP(H270,[2]Sheet1!$B$2:$D$3210,2,FALSE)</f>
        <v>Selat Makasar</v>
      </c>
      <c r="X270" s="2" t="str">
        <f>VLOOKUP(H270,[2]Sheet1!$B$2:$D$3210,3,FALSE)</f>
        <v>Kalimantan</v>
      </c>
      <c r="Y270" s="2">
        <f>Scores!N270</f>
        <v>76</v>
      </c>
      <c r="Z270" t="s">
        <v>16</v>
      </c>
      <c r="AA270" s="13" t="str">
        <f t="shared" si="14"/>
        <v>2P</v>
      </c>
      <c r="AB270" s="13" t="s">
        <v>896</v>
      </c>
    </row>
    <row r="271" spans="1:28">
      <c r="A271" t="str">
        <f t="shared" si="13"/>
        <v>TUNU - BASE2. Middle Value</v>
      </c>
      <c r="B271" t="str">
        <f t="shared" si="12"/>
        <v>TUNU - BASE2. Middle ValueE0. On Production</v>
      </c>
      <c r="C271" t="s">
        <v>15</v>
      </c>
      <c r="D271" s="2" t="s">
        <v>13</v>
      </c>
      <c r="E271" t="s">
        <v>10</v>
      </c>
      <c r="F271" s="12" t="s">
        <v>210</v>
      </c>
      <c r="G271" s="12" t="s">
        <v>570</v>
      </c>
      <c r="H271" t="s">
        <v>82</v>
      </c>
      <c r="I271" s="2" t="s">
        <v>825</v>
      </c>
      <c r="J271">
        <f>VLOOKUP(A271,[1]Sheet3!$A$2:$H$3266,8,FALSE)</f>
        <v>18882</v>
      </c>
      <c r="K271">
        <f>VLOOKUP(A271,[1]Sheet3!$A$2:$AD$3266,29,FALSE)</f>
        <v>0.69903610000000005</v>
      </c>
      <c r="L271">
        <f>VLOOKUP(A271,[1]Sheet3!$A$2:$AD$3266,30,FALSE)</f>
        <v>13199.1996402</v>
      </c>
      <c r="M271">
        <f>VLOOKUP(A271,[1]Sheet3!$A$2:$L$3266,11,FALSE)</f>
        <v>10780</v>
      </c>
      <c r="N271">
        <f>VLOOKUP(A271,[1]Sheet3!$A$2:$L$3266,12,FALSE)</f>
        <v>81.400000000000006</v>
      </c>
      <c r="O271">
        <f>VLOOKUP(A271,[1]Sheet3!$A$2:$T$3266,17,FALSE)</f>
        <v>0.29970809999999998</v>
      </c>
      <c r="P271">
        <f>VLOOKUP(A271,[1]Sheet3!$A$2:$T$3266,18,FALSE)</f>
        <v>483.32909999999998</v>
      </c>
      <c r="Q271">
        <f>VLOOKUP(A271,[1]Sheet3!$A$2:$T$3266,19,FALSE)</f>
        <v>0.80258969999999996</v>
      </c>
      <c r="R271">
        <f>VLOOKUP(A271,[1]Sheet3!$A$2:$T$3266,20,FALSE)</f>
        <v>0.63086500000000001</v>
      </c>
      <c r="S271">
        <f>VLOOKUP(A271,[1]Sheet3!$A$2:$AB$3266,27,FALSE)</f>
        <v>215.81039999999999</v>
      </c>
      <c r="T271">
        <f>VLOOKUP(A271,[1]Sheet3!$A$2:$AB$3266,28,FALSE)</f>
        <v>127.7347</v>
      </c>
      <c r="U271">
        <f>VLOOKUP(A271,[1]Sheet3!$A$2:$AF$3266,31,FALSE)</f>
        <v>27.995180000000001</v>
      </c>
      <c r="V271">
        <f>VLOOKUP(A271,[1]Sheet3!$A$2:$AF$3266,32,FALSE)</f>
        <v>190.09030000000001</v>
      </c>
      <c r="W271" s="2" t="str">
        <f>VLOOKUP(H271,[2]Sheet1!$B$2:$D$3210,2,FALSE)</f>
        <v>Selat Makasar</v>
      </c>
      <c r="X271" s="2" t="str">
        <f>VLOOKUP(H271,[2]Sheet1!$B$2:$D$3210,3,FALSE)</f>
        <v>Kalimantan</v>
      </c>
      <c r="Y271" s="2">
        <f>Scores!N271</f>
        <v>76</v>
      </c>
      <c r="Z271" t="s">
        <v>16</v>
      </c>
      <c r="AA271" s="13" t="str">
        <f t="shared" si="14"/>
        <v>2P</v>
      </c>
      <c r="AB271" s="13" t="s">
        <v>896</v>
      </c>
    </row>
    <row r="272" spans="1:28">
      <c r="A272" t="str">
        <f t="shared" si="13"/>
        <v>TUNU - BASE3. High Value</v>
      </c>
      <c r="B272" t="str">
        <f t="shared" si="12"/>
        <v>TUNU - BASE3. High ValueE0. On Production</v>
      </c>
      <c r="C272" t="s">
        <v>15</v>
      </c>
      <c r="D272" s="2" t="s">
        <v>13</v>
      </c>
      <c r="E272" t="s">
        <v>11</v>
      </c>
      <c r="F272" s="12" t="s">
        <v>210</v>
      </c>
      <c r="G272" s="12" t="s">
        <v>570</v>
      </c>
      <c r="H272" t="s">
        <v>82</v>
      </c>
      <c r="I272" s="2" t="s">
        <v>825</v>
      </c>
      <c r="J272">
        <f>VLOOKUP(A272,[1]Sheet3!$A$2:$H$3266,8,FALSE)</f>
        <v>18882</v>
      </c>
      <c r="K272">
        <f>VLOOKUP(A272,[1]Sheet3!$A$2:$AD$3266,29,FALSE)</f>
        <v>0.69903610000000005</v>
      </c>
      <c r="L272">
        <f>VLOOKUP(A272,[1]Sheet3!$A$2:$AD$3266,30,FALSE)</f>
        <v>13199.1996402</v>
      </c>
      <c r="M272">
        <f>VLOOKUP(A272,[1]Sheet3!$A$2:$L$3266,11,FALSE)</f>
        <v>10780</v>
      </c>
      <c r="N272">
        <f>VLOOKUP(A272,[1]Sheet3!$A$2:$L$3266,12,FALSE)</f>
        <v>81.400000000000006</v>
      </c>
      <c r="O272">
        <f>VLOOKUP(A272,[1]Sheet3!$A$2:$T$3266,17,FALSE)</f>
        <v>0.29970809999999998</v>
      </c>
      <c r="P272">
        <f>VLOOKUP(A272,[1]Sheet3!$A$2:$T$3266,18,FALSE)</f>
        <v>483.32909999999998</v>
      </c>
      <c r="Q272">
        <f>VLOOKUP(A272,[1]Sheet3!$A$2:$T$3266,19,FALSE)</f>
        <v>0.80258969999999996</v>
      </c>
      <c r="R272">
        <f>VLOOKUP(A272,[1]Sheet3!$A$2:$T$3266,20,FALSE)</f>
        <v>0.63086500000000001</v>
      </c>
      <c r="S272">
        <f>VLOOKUP(A272,[1]Sheet3!$A$2:$AB$3266,27,FALSE)</f>
        <v>215.81039999999999</v>
      </c>
      <c r="T272">
        <f>VLOOKUP(A272,[1]Sheet3!$A$2:$AB$3266,28,FALSE)</f>
        <v>127.7347</v>
      </c>
      <c r="U272">
        <f>VLOOKUP(A272,[1]Sheet3!$A$2:$AF$3266,31,FALSE)</f>
        <v>27.995180000000001</v>
      </c>
      <c r="V272">
        <f>VLOOKUP(A272,[1]Sheet3!$A$2:$AF$3266,32,FALSE)</f>
        <v>190.09030000000001</v>
      </c>
      <c r="W272" s="2" t="str">
        <f>VLOOKUP(H272,[2]Sheet1!$B$2:$D$3210,2,FALSE)</f>
        <v>Selat Makasar</v>
      </c>
      <c r="X272" s="2" t="str">
        <f>VLOOKUP(H272,[2]Sheet1!$B$2:$D$3210,3,FALSE)</f>
        <v>Kalimantan</v>
      </c>
      <c r="Y272" s="2">
        <f>Scores!N272</f>
        <v>76</v>
      </c>
      <c r="Z272" t="s">
        <v>16</v>
      </c>
      <c r="AA272" s="13" t="str">
        <f t="shared" si="14"/>
        <v>2P</v>
      </c>
      <c r="AB272" s="13" t="s">
        <v>896</v>
      </c>
    </row>
    <row r="273" spans="1:28">
      <c r="A273" t="str">
        <f t="shared" si="13"/>
        <v>TUNU - OPLL 11. Low Value</v>
      </c>
      <c r="B273" t="str">
        <f t="shared" si="12"/>
        <v>TUNU - OPLL 11. Low ValueE0. On Production</v>
      </c>
      <c r="C273" t="s">
        <v>15</v>
      </c>
      <c r="D273" s="2" t="s">
        <v>13</v>
      </c>
      <c r="E273" t="s">
        <v>8</v>
      </c>
      <c r="F273" s="12" t="s">
        <v>211</v>
      </c>
      <c r="G273" s="12" t="s">
        <v>570</v>
      </c>
      <c r="H273" t="s">
        <v>82</v>
      </c>
      <c r="I273" s="2" t="s">
        <v>825</v>
      </c>
      <c r="J273">
        <f>VLOOKUP(A273,[1]Sheet3!$A$2:$H$3266,8,FALSE)</f>
        <v>14487</v>
      </c>
      <c r="K273">
        <f>VLOOKUP(A273,[1]Sheet3!$A$2:$AD$3266,29,FALSE)</f>
        <v>0.69903610000000005</v>
      </c>
      <c r="L273">
        <f>VLOOKUP(A273,[1]Sheet3!$A$2:$AD$3266,30,FALSE)</f>
        <v>10126.9359807</v>
      </c>
      <c r="M273">
        <f>VLOOKUP(A273,[1]Sheet3!$A$2:$L$3266,11,FALSE)</f>
        <v>10780</v>
      </c>
      <c r="N273">
        <f>VLOOKUP(A273,[1]Sheet3!$A$2:$L$3266,12,FALSE)</f>
        <v>81.400000000000006</v>
      </c>
      <c r="O273">
        <f>VLOOKUP(A273,[1]Sheet3!$A$2:$T$3266,17,FALSE)</f>
        <v>0.29970809999999998</v>
      </c>
      <c r="P273">
        <f>VLOOKUP(A273,[1]Sheet3!$A$2:$T$3266,18,FALSE)</f>
        <v>483.32909999999998</v>
      </c>
      <c r="Q273">
        <f>VLOOKUP(A273,[1]Sheet3!$A$2:$T$3266,19,FALSE)</f>
        <v>0.80258969999999996</v>
      </c>
      <c r="R273">
        <f>VLOOKUP(A273,[1]Sheet3!$A$2:$T$3266,20,FALSE)</f>
        <v>0.63086500000000001</v>
      </c>
      <c r="S273">
        <f>VLOOKUP(A273,[1]Sheet3!$A$2:$AB$3266,27,FALSE)</f>
        <v>215.81039999999999</v>
      </c>
      <c r="T273">
        <f>VLOOKUP(A273,[1]Sheet3!$A$2:$AB$3266,28,FALSE)</f>
        <v>127.7347</v>
      </c>
      <c r="U273">
        <f>VLOOKUP(A273,[1]Sheet3!$A$2:$AF$3266,31,FALSE)</f>
        <v>27.995180000000001</v>
      </c>
      <c r="V273">
        <f>VLOOKUP(A273,[1]Sheet3!$A$2:$AF$3266,32,FALSE)</f>
        <v>190.09030000000001</v>
      </c>
      <c r="W273" s="2" t="str">
        <f>VLOOKUP(H273,[2]Sheet1!$B$2:$D$3210,2,FALSE)</f>
        <v>Selat Makasar</v>
      </c>
      <c r="X273" s="2" t="str">
        <f>VLOOKUP(H273,[2]Sheet1!$B$2:$D$3210,3,FALSE)</f>
        <v>Kalimantan</v>
      </c>
      <c r="Y273" s="2">
        <f>Scores!N273</f>
        <v>76</v>
      </c>
      <c r="Z273" t="s">
        <v>16</v>
      </c>
      <c r="AA273" s="13" t="str">
        <f t="shared" si="14"/>
        <v>2P</v>
      </c>
      <c r="AB273" s="13" t="s">
        <v>896</v>
      </c>
    </row>
    <row r="274" spans="1:28">
      <c r="A274" t="str">
        <f t="shared" si="13"/>
        <v>TUNU - OPLL 12. Middle Value</v>
      </c>
      <c r="B274" t="str">
        <f t="shared" si="12"/>
        <v>TUNU - OPLL 12. Middle ValueE0. On Production</v>
      </c>
      <c r="C274" t="s">
        <v>15</v>
      </c>
      <c r="D274" s="2" t="s">
        <v>13</v>
      </c>
      <c r="E274" t="s">
        <v>10</v>
      </c>
      <c r="F274" s="12" t="s">
        <v>211</v>
      </c>
      <c r="G274" s="12" t="s">
        <v>570</v>
      </c>
      <c r="H274" t="s">
        <v>82</v>
      </c>
      <c r="I274" s="2" t="s">
        <v>825</v>
      </c>
      <c r="J274">
        <f>VLOOKUP(A274,[1]Sheet3!$A$2:$H$3266,8,FALSE)</f>
        <v>18882</v>
      </c>
      <c r="K274">
        <f>VLOOKUP(A274,[1]Sheet3!$A$2:$AD$3266,29,FALSE)</f>
        <v>0.69903610000000005</v>
      </c>
      <c r="L274">
        <f>VLOOKUP(A274,[1]Sheet3!$A$2:$AD$3266,30,FALSE)</f>
        <v>13199.1996402</v>
      </c>
      <c r="M274">
        <f>VLOOKUP(A274,[1]Sheet3!$A$2:$L$3266,11,FALSE)</f>
        <v>10780</v>
      </c>
      <c r="N274">
        <f>VLOOKUP(A274,[1]Sheet3!$A$2:$L$3266,12,FALSE)</f>
        <v>81.400000000000006</v>
      </c>
      <c r="O274">
        <f>VLOOKUP(A274,[1]Sheet3!$A$2:$T$3266,17,FALSE)</f>
        <v>0.29970809999999998</v>
      </c>
      <c r="P274">
        <f>VLOOKUP(A274,[1]Sheet3!$A$2:$T$3266,18,FALSE)</f>
        <v>483.32909999999998</v>
      </c>
      <c r="Q274">
        <f>VLOOKUP(A274,[1]Sheet3!$A$2:$T$3266,19,FALSE)</f>
        <v>0.80258969999999996</v>
      </c>
      <c r="R274">
        <f>VLOOKUP(A274,[1]Sheet3!$A$2:$T$3266,20,FALSE)</f>
        <v>0.63086500000000001</v>
      </c>
      <c r="S274">
        <f>VLOOKUP(A274,[1]Sheet3!$A$2:$AB$3266,27,FALSE)</f>
        <v>215.81039999999999</v>
      </c>
      <c r="T274">
        <f>VLOOKUP(A274,[1]Sheet3!$A$2:$AB$3266,28,FALSE)</f>
        <v>127.7347</v>
      </c>
      <c r="U274">
        <f>VLOOKUP(A274,[1]Sheet3!$A$2:$AF$3266,31,FALSE)</f>
        <v>27.995180000000001</v>
      </c>
      <c r="V274">
        <f>VLOOKUP(A274,[1]Sheet3!$A$2:$AF$3266,32,FALSE)</f>
        <v>190.09030000000001</v>
      </c>
      <c r="W274" s="2" t="str">
        <f>VLOOKUP(H274,[2]Sheet1!$B$2:$D$3210,2,FALSE)</f>
        <v>Selat Makasar</v>
      </c>
      <c r="X274" s="2" t="str">
        <f>VLOOKUP(H274,[2]Sheet1!$B$2:$D$3210,3,FALSE)</f>
        <v>Kalimantan</v>
      </c>
      <c r="Y274" s="2">
        <f>Scores!N274</f>
        <v>76</v>
      </c>
      <c r="Z274" t="s">
        <v>16</v>
      </c>
      <c r="AA274" s="13" t="str">
        <f t="shared" si="14"/>
        <v>2P</v>
      </c>
      <c r="AB274" s="13" t="s">
        <v>896</v>
      </c>
    </row>
    <row r="275" spans="1:28">
      <c r="A275" t="str">
        <f t="shared" si="13"/>
        <v>TUNU - OPLL 13. High Value</v>
      </c>
      <c r="B275" t="str">
        <f t="shared" si="12"/>
        <v>TUNU - OPLL 13. High ValueE0. On Production</v>
      </c>
      <c r="C275" t="s">
        <v>15</v>
      </c>
      <c r="D275" s="2" t="s">
        <v>13</v>
      </c>
      <c r="E275" t="s">
        <v>11</v>
      </c>
      <c r="F275" s="12" t="s">
        <v>211</v>
      </c>
      <c r="G275" s="12" t="s">
        <v>570</v>
      </c>
      <c r="H275" t="s">
        <v>82</v>
      </c>
      <c r="I275" s="2" t="s">
        <v>825</v>
      </c>
      <c r="J275">
        <f>VLOOKUP(A275,[1]Sheet3!$A$2:$H$3266,8,FALSE)</f>
        <v>18882</v>
      </c>
      <c r="K275">
        <f>VLOOKUP(A275,[1]Sheet3!$A$2:$AD$3266,29,FALSE)</f>
        <v>0.69903610000000005</v>
      </c>
      <c r="L275">
        <f>VLOOKUP(A275,[1]Sheet3!$A$2:$AD$3266,30,FALSE)</f>
        <v>13199.1996402</v>
      </c>
      <c r="M275">
        <f>VLOOKUP(A275,[1]Sheet3!$A$2:$L$3266,11,FALSE)</f>
        <v>10780</v>
      </c>
      <c r="N275">
        <f>VLOOKUP(A275,[1]Sheet3!$A$2:$L$3266,12,FALSE)</f>
        <v>81.400000000000006</v>
      </c>
      <c r="O275">
        <f>VLOOKUP(A275,[1]Sheet3!$A$2:$T$3266,17,FALSE)</f>
        <v>0.29970809999999998</v>
      </c>
      <c r="P275">
        <f>VLOOKUP(A275,[1]Sheet3!$A$2:$T$3266,18,FALSE)</f>
        <v>483.32909999999998</v>
      </c>
      <c r="Q275">
        <f>VLOOKUP(A275,[1]Sheet3!$A$2:$T$3266,19,FALSE)</f>
        <v>0.80258969999999996</v>
      </c>
      <c r="R275">
        <f>VLOOKUP(A275,[1]Sheet3!$A$2:$T$3266,20,FALSE)</f>
        <v>0.63086500000000001</v>
      </c>
      <c r="S275">
        <f>VLOOKUP(A275,[1]Sheet3!$A$2:$AB$3266,27,FALSE)</f>
        <v>215.81039999999999</v>
      </c>
      <c r="T275">
        <f>VLOOKUP(A275,[1]Sheet3!$A$2:$AB$3266,28,FALSE)</f>
        <v>127.7347</v>
      </c>
      <c r="U275">
        <f>VLOOKUP(A275,[1]Sheet3!$A$2:$AF$3266,31,FALSE)</f>
        <v>27.995180000000001</v>
      </c>
      <c r="V275">
        <f>VLOOKUP(A275,[1]Sheet3!$A$2:$AF$3266,32,FALSE)</f>
        <v>190.09030000000001</v>
      </c>
      <c r="W275" s="2" t="str">
        <f>VLOOKUP(H275,[2]Sheet1!$B$2:$D$3210,2,FALSE)</f>
        <v>Selat Makasar</v>
      </c>
      <c r="X275" s="2" t="str">
        <f>VLOOKUP(H275,[2]Sheet1!$B$2:$D$3210,3,FALSE)</f>
        <v>Kalimantan</v>
      </c>
      <c r="Y275" s="2">
        <f>Scores!N275</f>
        <v>76</v>
      </c>
      <c r="Z275" t="s">
        <v>16</v>
      </c>
      <c r="AA275" s="13" t="str">
        <f t="shared" si="14"/>
        <v>2P</v>
      </c>
      <c r="AB275" s="13" t="s">
        <v>896</v>
      </c>
    </row>
    <row r="276" spans="1:28">
      <c r="A276" t="str">
        <f t="shared" si="13"/>
        <v>JANGKRIK - BASE1. Low Value</v>
      </c>
      <c r="B276" t="str">
        <f t="shared" si="12"/>
        <v>JANGKRIK - BASE1. Low ValueE0. On Production</v>
      </c>
      <c r="C276" t="s">
        <v>15</v>
      </c>
      <c r="D276" s="2" t="s">
        <v>13</v>
      </c>
      <c r="E276" t="s">
        <v>8</v>
      </c>
      <c r="F276" s="12" t="s">
        <v>212</v>
      </c>
      <c r="G276" s="12" t="s">
        <v>597</v>
      </c>
      <c r="H276" t="s">
        <v>792</v>
      </c>
      <c r="I276" s="2" t="s">
        <v>824</v>
      </c>
      <c r="J276">
        <f>VLOOKUP(A276,[1]Sheet3!$A$2:$H$3266,8,FALSE)</f>
        <v>1106</v>
      </c>
      <c r="K276">
        <f>VLOOKUP(A276,[1]Sheet3!$A$2:$AD$3266,29,FALSE)</f>
        <v>0.56250809999999996</v>
      </c>
      <c r="L276">
        <f>VLOOKUP(A276,[1]Sheet3!$A$2:$AD$3266,30,FALSE)</f>
        <v>622.13395859999991</v>
      </c>
      <c r="M276">
        <f>VLOOKUP(A276,[1]Sheet3!$A$2:$L$3266,11,FALSE)</f>
        <v>6527</v>
      </c>
      <c r="N276">
        <f>VLOOKUP(A276,[1]Sheet3!$A$2:$L$3266,12,FALSE)</f>
        <v>63.800000000000004</v>
      </c>
      <c r="O276">
        <f>VLOOKUP(A276,[1]Sheet3!$A$2:$T$3266,17,FALSE)</f>
        <v>0.24463460000000001</v>
      </c>
      <c r="P276">
        <f>VLOOKUP(A276,[1]Sheet3!$A$2:$T$3266,18,FALSE)</f>
        <v>340.88670000000002</v>
      </c>
      <c r="Q276">
        <f>VLOOKUP(A276,[1]Sheet3!$A$2:$T$3266,19,FALSE)</f>
        <v>0.59381450000000002</v>
      </c>
      <c r="R276">
        <f>VLOOKUP(A276,[1]Sheet3!$A$2:$T$3266,20,FALSE)</f>
        <v>0.59266470000000004</v>
      </c>
      <c r="S276">
        <f>VLOOKUP(A276,[1]Sheet3!$A$2:$AB$3266,27,FALSE)</f>
        <v>313.52789999999999</v>
      </c>
      <c r="T276">
        <f>VLOOKUP(A276,[1]Sheet3!$A$2:$AB$3266,28,FALSE)</f>
        <v>40.268230000000003</v>
      </c>
      <c r="U276">
        <f>VLOOKUP(A276,[1]Sheet3!$A$2:$AF$3266,31,FALSE)</f>
        <v>87.971729999999994</v>
      </c>
      <c r="V276">
        <f>VLOOKUP(A276,[1]Sheet3!$A$2:$AF$3266,32,FALSE)</f>
        <v>1214.251</v>
      </c>
      <c r="W276" s="2" t="s">
        <v>836</v>
      </c>
      <c r="X276" s="2" t="s">
        <v>837</v>
      </c>
      <c r="Y276" s="2">
        <f>Scores!N276</f>
        <v>101</v>
      </c>
      <c r="Z276" t="s">
        <v>16</v>
      </c>
      <c r="AA276" s="13" t="str">
        <f t="shared" si="14"/>
        <v>2P</v>
      </c>
      <c r="AB276" s="13" t="s">
        <v>896</v>
      </c>
    </row>
    <row r="277" spans="1:28">
      <c r="A277" t="str">
        <f t="shared" si="13"/>
        <v>JANGKRIK - BASE2. Middle Value</v>
      </c>
      <c r="B277" t="str">
        <f t="shared" si="12"/>
        <v>JANGKRIK - BASE2. Middle ValueE0. On Production</v>
      </c>
      <c r="C277" t="s">
        <v>15</v>
      </c>
      <c r="D277" s="2" t="s">
        <v>13</v>
      </c>
      <c r="E277" t="s">
        <v>10</v>
      </c>
      <c r="F277" s="12" t="s">
        <v>212</v>
      </c>
      <c r="G277" s="12" t="s">
        <v>597</v>
      </c>
      <c r="H277" t="s">
        <v>792</v>
      </c>
      <c r="I277" s="2" t="s">
        <v>824</v>
      </c>
      <c r="J277">
        <f>VLOOKUP(A277,[1]Sheet3!$A$2:$H$3266,8,FALSE)</f>
        <v>1226</v>
      </c>
      <c r="K277">
        <f>VLOOKUP(A277,[1]Sheet3!$A$2:$AD$3266,29,FALSE)</f>
        <v>0.56250809999999996</v>
      </c>
      <c r="L277">
        <f>VLOOKUP(A277,[1]Sheet3!$A$2:$AD$3266,30,FALSE)</f>
        <v>689.63493059999996</v>
      </c>
      <c r="M277">
        <f>VLOOKUP(A277,[1]Sheet3!$A$2:$L$3266,11,FALSE)</f>
        <v>6527</v>
      </c>
      <c r="N277">
        <f>VLOOKUP(A277,[1]Sheet3!$A$2:$L$3266,12,FALSE)</f>
        <v>63.800000000000004</v>
      </c>
      <c r="O277">
        <f>VLOOKUP(A277,[1]Sheet3!$A$2:$T$3266,17,FALSE)</f>
        <v>0.24463460000000001</v>
      </c>
      <c r="P277">
        <f>VLOOKUP(A277,[1]Sheet3!$A$2:$T$3266,18,FALSE)</f>
        <v>340.88670000000002</v>
      </c>
      <c r="Q277">
        <f>VLOOKUP(A277,[1]Sheet3!$A$2:$T$3266,19,FALSE)</f>
        <v>0.59381450000000002</v>
      </c>
      <c r="R277">
        <f>VLOOKUP(A277,[1]Sheet3!$A$2:$T$3266,20,FALSE)</f>
        <v>0.59266470000000004</v>
      </c>
      <c r="S277">
        <f>VLOOKUP(A277,[1]Sheet3!$A$2:$AB$3266,27,FALSE)</f>
        <v>313.52789999999999</v>
      </c>
      <c r="T277">
        <f>VLOOKUP(A277,[1]Sheet3!$A$2:$AB$3266,28,FALSE)</f>
        <v>40.268230000000003</v>
      </c>
      <c r="U277">
        <f>VLOOKUP(A277,[1]Sheet3!$A$2:$AF$3266,31,FALSE)</f>
        <v>87.971729999999994</v>
      </c>
      <c r="V277">
        <f>VLOOKUP(A277,[1]Sheet3!$A$2:$AF$3266,32,FALSE)</f>
        <v>1214.251</v>
      </c>
      <c r="W277" s="2" t="s">
        <v>836</v>
      </c>
      <c r="X277" s="2" t="s">
        <v>837</v>
      </c>
      <c r="Y277" s="2">
        <f>Scores!N277</f>
        <v>101</v>
      </c>
      <c r="Z277" t="s">
        <v>16</v>
      </c>
      <c r="AA277" s="13" t="str">
        <f t="shared" si="14"/>
        <v>2P</v>
      </c>
      <c r="AB277" s="13" t="s">
        <v>896</v>
      </c>
    </row>
    <row r="278" spans="1:28">
      <c r="A278" t="str">
        <f t="shared" si="13"/>
        <v>JANGKRIK - BASE3. High Value</v>
      </c>
      <c r="B278" t="str">
        <f t="shared" si="12"/>
        <v>JANGKRIK - BASE3. High ValueE0. On Production</v>
      </c>
      <c r="C278" t="s">
        <v>15</v>
      </c>
      <c r="D278" s="2" t="s">
        <v>13</v>
      </c>
      <c r="E278" t="s">
        <v>11</v>
      </c>
      <c r="F278" s="12" t="s">
        <v>212</v>
      </c>
      <c r="G278" s="12" t="s">
        <v>597</v>
      </c>
      <c r="H278" t="s">
        <v>792</v>
      </c>
      <c r="I278" s="2" t="s">
        <v>824</v>
      </c>
      <c r="J278">
        <f>VLOOKUP(A278,[1]Sheet3!$A$2:$H$3266,8,FALSE)</f>
        <v>1364</v>
      </c>
      <c r="K278">
        <f>VLOOKUP(A278,[1]Sheet3!$A$2:$AD$3266,29,FALSE)</f>
        <v>0.56250809999999996</v>
      </c>
      <c r="L278">
        <f>VLOOKUP(A278,[1]Sheet3!$A$2:$AD$3266,30,FALSE)</f>
        <v>767.26104839999994</v>
      </c>
      <c r="M278">
        <f>VLOOKUP(A278,[1]Sheet3!$A$2:$L$3266,11,FALSE)</f>
        <v>6527</v>
      </c>
      <c r="N278">
        <f>VLOOKUP(A278,[1]Sheet3!$A$2:$L$3266,12,FALSE)</f>
        <v>63.800000000000004</v>
      </c>
      <c r="O278">
        <f>VLOOKUP(A278,[1]Sheet3!$A$2:$T$3266,17,FALSE)</f>
        <v>0.24463460000000001</v>
      </c>
      <c r="P278">
        <f>VLOOKUP(A278,[1]Sheet3!$A$2:$T$3266,18,FALSE)</f>
        <v>340.88670000000002</v>
      </c>
      <c r="Q278">
        <f>VLOOKUP(A278,[1]Sheet3!$A$2:$T$3266,19,FALSE)</f>
        <v>0.59381450000000002</v>
      </c>
      <c r="R278">
        <f>VLOOKUP(A278,[1]Sheet3!$A$2:$T$3266,20,FALSE)</f>
        <v>0.59266470000000004</v>
      </c>
      <c r="S278">
        <f>VLOOKUP(A278,[1]Sheet3!$A$2:$AB$3266,27,FALSE)</f>
        <v>313.52789999999999</v>
      </c>
      <c r="T278">
        <f>VLOOKUP(A278,[1]Sheet3!$A$2:$AB$3266,28,FALSE)</f>
        <v>40.268230000000003</v>
      </c>
      <c r="U278">
        <f>VLOOKUP(A278,[1]Sheet3!$A$2:$AF$3266,31,FALSE)</f>
        <v>87.971729999999994</v>
      </c>
      <c r="V278">
        <f>VLOOKUP(A278,[1]Sheet3!$A$2:$AF$3266,32,FALSE)</f>
        <v>1214.251</v>
      </c>
      <c r="W278" s="2" t="s">
        <v>836</v>
      </c>
      <c r="X278" s="2" t="s">
        <v>837</v>
      </c>
      <c r="Y278" s="2">
        <f>Scores!N278</f>
        <v>101</v>
      </c>
      <c r="Z278" t="s">
        <v>16</v>
      </c>
      <c r="AA278" s="13" t="str">
        <f t="shared" si="14"/>
        <v>2P</v>
      </c>
      <c r="AB278" s="13" t="s">
        <v>896</v>
      </c>
    </row>
    <row r="279" spans="1:28">
      <c r="A279" t="str">
        <f t="shared" si="13"/>
        <v>JANGKRIK NORTH EAST - BASE1. Low Value</v>
      </c>
      <c r="B279" t="str">
        <f t="shared" si="12"/>
        <v>JANGKRIK NORTH EAST - BASE1. Low ValueE0. On Production</v>
      </c>
      <c r="C279" t="s">
        <v>15</v>
      </c>
      <c r="D279" s="2" t="s">
        <v>13</v>
      </c>
      <c r="E279" t="s">
        <v>8</v>
      </c>
      <c r="F279" s="12" t="s">
        <v>213</v>
      </c>
      <c r="G279" s="12" t="s">
        <v>598</v>
      </c>
      <c r="H279" t="s">
        <v>792</v>
      </c>
      <c r="I279" s="2" t="s">
        <v>824</v>
      </c>
      <c r="J279">
        <f>VLOOKUP(A279,[1]Sheet3!$A$2:$H$3266,8,FALSE)</f>
        <v>451</v>
      </c>
      <c r="K279">
        <f>VLOOKUP(A279,[1]Sheet3!$A$2:$AD$3266,29,FALSE)</f>
        <v>0.70298640000000001</v>
      </c>
      <c r="L279">
        <f>VLOOKUP(A279,[1]Sheet3!$A$2:$AD$3266,30,FALSE)</f>
        <v>317.0468664</v>
      </c>
      <c r="M279">
        <f>VLOOKUP(A279,[1]Sheet3!$A$2:$L$3266,11,FALSE)</f>
        <v>6540</v>
      </c>
      <c r="N279">
        <f>VLOOKUP(A279,[1]Sheet3!$A$2:$L$3266,12,FALSE)</f>
        <v>66.550000000000011</v>
      </c>
      <c r="O279">
        <f>VLOOKUP(A279,[1]Sheet3!$A$2:$T$3266,17,FALSE)</f>
        <v>0.21812190000000001</v>
      </c>
      <c r="P279">
        <f>VLOOKUP(A279,[1]Sheet3!$A$2:$T$3266,18,FALSE)</f>
        <v>393.33159999999998</v>
      </c>
      <c r="Q279">
        <f>VLOOKUP(A279,[1]Sheet3!$A$2:$T$3266,19,FALSE)</f>
        <v>0.61115339999999996</v>
      </c>
      <c r="R279">
        <f>VLOOKUP(A279,[1]Sheet3!$A$2:$T$3266,20,FALSE)</f>
        <v>0.70830800000000005</v>
      </c>
      <c r="S279">
        <f>VLOOKUP(A279,[1]Sheet3!$A$2:$AB$3266,27,FALSE)</f>
        <v>4.8452219999999997</v>
      </c>
      <c r="T279">
        <f>VLOOKUP(A279,[1]Sheet3!$A$2:$AB$3266,28,FALSE)</f>
        <v>29.648029999999999</v>
      </c>
      <c r="U279">
        <f>VLOOKUP(A279,[1]Sheet3!$A$2:$AF$3266,31,FALSE)</f>
        <v>101.1401</v>
      </c>
      <c r="V279">
        <f>VLOOKUP(A279,[1]Sheet3!$A$2:$AF$3266,32,FALSE)</f>
        <v>71.680000000000007</v>
      </c>
      <c r="W279" s="2" t="s">
        <v>836</v>
      </c>
      <c r="X279" s="2" t="s">
        <v>837</v>
      </c>
      <c r="Y279" s="2">
        <f>Scores!N279</f>
        <v>75</v>
      </c>
      <c r="Z279" t="s">
        <v>16</v>
      </c>
      <c r="AA279" s="13" t="str">
        <f t="shared" si="14"/>
        <v>2P</v>
      </c>
      <c r="AB279" s="13" t="s">
        <v>896</v>
      </c>
    </row>
    <row r="280" spans="1:28">
      <c r="A280" t="str">
        <f t="shared" si="13"/>
        <v>JANGKRIK NORTH EAST - BASE2. Middle Value</v>
      </c>
      <c r="B280" t="str">
        <f t="shared" si="12"/>
        <v>JANGKRIK NORTH EAST - BASE2. Middle ValueE0. On Production</v>
      </c>
      <c r="C280" t="s">
        <v>15</v>
      </c>
      <c r="D280" s="2" t="s">
        <v>13</v>
      </c>
      <c r="E280" t="s">
        <v>10</v>
      </c>
      <c r="F280" s="12" t="s">
        <v>213</v>
      </c>
      <c r="G280" s="12" t="s">
        <v>598</v>
      </c>
      <c r="H280" t="s">
        <v>792</v>
      </c>
      <c r="I280" s="2" t="s">
        <v>824</v>
      </c>
      <c r="J280">
        <f>VLOOKUP(A280,[1]Sheet3!$A$2:$H$3266,8,FALSE)</f>
        <v>510</v>
      </c>
      <c r="K280">
        <f>VLOOKUP(A280,[1]Sheet3!$A$2:$AD$3266,29,FALSE)</f>
        <v>0.70298640000000001</v>
      </c>
      <c r="L280">
        <f>VLOOKUP(A280,[1]Sheet3!$A$2:$AD$3266,30,FALSE)</f>
        <v>358.52306400000003</v>
      </c>
      <c r="M280">
        <f>VLOOKUP(A280,[1]Sheet3!$A$2:$L$3266,11,FALSE)</f>
        <v>6540</v>
      </c>
      <c r="N280">
        <f>VLOOKUP(A280,[1]Sheet3!$A$2:$L$3266,12,FALSE)</f>
        <v>66.550000000000011</v>
      </c>
      <c r="O280">
        <f>VLOOKUP(A280,[1]Sheet3!$A$2:$T$3266,17,FALSE)</f>
        <v>0.21812190000000001</v>
      </c>
      <c r="P280">
        <f>VLOOKUP(A280,[1]Sheet3!$A$2:$T$3266,18,FALSE)</f>
        <v>393.33159999999998</v>
      </c>
      <c r="Q280">
        <f>VLOOKUP(A280,[1]Sheet3!$A$2:$T$3266,19,FALSE)</f>
        <v>0.61115339999999996</v>
      </c>
      <c r="R280">
        <f>VLOOKUP(A280,[1]Sheet3!$A$2:$T$3266,20,FALSE)</f>
        <v>0.70830800000000005</v>
      </c>
      <c r="S280">
        <f>VLOOKUP(A280,[1]Sheet3!$A$2:$AB$3266,27,FALSE)</f>
        <v>4.8452219999999997</v>
      </c>
      <c r="T280">
        <f>VLOOKUP(A280,[1]Sheet3!$A$2:$AB$3266,28,FALSE)</f>
        <v>29.648029999999999</v>
      </c>
      <c r="U280">
        <f>VLOOKUP(A280,[1]Sheet3!$A$2:$AF$3266,31,FALSE)</f>
        <v>101.1401</v>
      </c>
      <c r="V280">
        <f>VLOOKUP(A280,[1]Sheet3!$A$2:$AF$3266,32,FALSE)</f>
        <v>71.680000000000007</v>
      </c>
      <c r="W280" s="2" t="s">
        <v>836</v>
      </c>
      <c r="X280" s="2" t="s">
        <v>837</v>
      </c>
      <c r="Y280" s="2">
        <f>Scores!N280</f>
        <v>75</v>
      </c>
      <c r="Z280" t="s">
        <v>16</v>
      </c>
      <c r="AA280" s="13" t="str">
        <f t="shared" si="14"/>
        <v>2P</v>
      </c>
      <c r="AB280" s="13" t="s">
        <v>896</v>
      </c>
    </row>
    <row r="281" spans="1:28">
      <c r="A281" t="str">
        <f t="shared" si="13"/>
        <v>JANGKRIK NORTH EAST - BASE3. High Value</v>
      </c>
      <c r="B281" t="str">
        <f t="shared" si="12"/>
        <v>JANGKRIK NORTH EAST - BASE3. High ValueE0. On Production</v>
      </c>
      <c r="C281" t="s">
        <v>15</v>
      </c>
      <c r="D281" s="2" t="s">
        <v>13</v>
      </c>
      <c r="E281" t="s">
        <v>11</v>
      </c>
      <c r="F281" s="12" t="s">
        <v>213</v>
      </c>
      <c r="G281" s="12" t="s">
        <v>598</v>
      </c>
      <c r="H281" t="s">
        <v>792</v>
      </c>
      <c r="I281" s="2" t="s">
        <v>824</v>
      </c>
      <c r="J281">
        <f>VLOOKUP(A281,[1]Sheet3!$A$2:$H$3266,8,FALSE)</f>
        <v>531</v>
      </c>
      <c r="K281">
        <f>VLOOKUP(A281,[1]Sheet3!$A$2:$AD$3266,29,FALSE)</f>
        <v>0.70298640000000001</v>
      </c>
      <c r="L281">
        <f>VLOOKUP(A281,[1]Sheet3!$A$2:$AD$3266,30,FALSE)</f>
        <v>373.28577840000003</v>
      </c>
      <c r="M281">
        <f>VLOOKUP(A281,[1]Sheet3!$A$2:$L$3266,11,FALSE)</f>
        <v>6540</v>
      </c>
      <c r="N281">
        <f>VLOOKUP(A281,[1]Sheet3!$A$2:$L$3266,12,FALSE)</f>
        <v>66.550000000000011</v>
      </c>
      <c r="O281">
        <f>VLOOKUP(A281,[1]Sheet3!$A$2:$T$3266,17,FALSE)</f>
        <v>0.21812190000000001</v>
      </c>
      <c r="P281">
        <f>VLOOKUP(A281,[1]Sheet3!$A$2:$T$3266,18,FALSE)</f>
        <v>393.33159999999998</v>
      </c>
      <c r="Q281">
        <f>VLOOKUP(A281,[1]Sheet3!$A$2:$T$3266,19,FALSE)</f>
        <v>0.61115339999999996</v>
      </c>
      <c r="R281">
        <f>VLOOKUP(A281,[1]Sheet3!$A$2:$T$3266,20,FALSE)</f>
        <v>0.70830800000000005</v>
      </c>
      <c r="S281">
        <f>VLOOKUP(A281,[1]Sheet3!$A$2:$AB$3266,27,FALSE)</f>
        <v>4.8452219999999997</v>
      </c>
      <c r="T281">
        <f>VLOOKUP(A281,[1]Sheet3!$A$2:$AB$3266,28,FALSE)</f>
        <v>29.648029999999999</v>
      </c>
      <c r="U281">
        <f>VLOOKUP(A281,[1]Sheet3!$A$2:$AF$3266,31,FALSE)</f>
        <v>101.1401</v>
      </c>
      <c r="V281">
        <f>VLOOKUP(A281,[1]Sheet3!$A$2:$AF$3266,32,FALSE)</f>
        <v>71.680000000000007</v>
      </c>
      <c r="W281" s="2" t="s">
        <v>836</v>
      </c>
      <c r="X281" s="2" t="s">
        <v>837</v>
      </c>
      <c r="Y281" s="2">
        <f>Scores!N281</f>
        <v>75</v>
      </c>
      <c r="Z281" t="s">
        <v>16</v>
      </c>
      <c r="AA281" s="13" t="str">
        <f t="shared" si="14"/>
        <v>2P</v>
      </c>
      <c r="AB281" s="13" t="s">
        <v>896</v>
      </c>
    </row>
    <row r="282" spans="1:28">
      <c r="A282" t="str">
        <f t="shared" si="13"/>
        <v>VORWATA - UNITISASI - MUTURI - BASE1. Low Value</v>
      </c>
      <c r="B282" t="str">
        <f t="shared" si="12"/>
        <v>VORWATA - UNITISASI - MUTURI - BASE1. Low ValueE0. On Production</v>
      </c>
      <c r="C282" t="s">
        <v>15</v>
      </c>
      <c r="D282" s="2" t="s">
        <v>13</v>
      </c>
      <c r="E282" t="s">
        <v>8</v>
      </c>
      <c r="F282" s="12" t="s">
        <v>214</v>
      </c>
      <c r="G282" s="12" t="s">
        <v>578</v>
      </c>
      <c r="H282" t="s">
        <v>786</v>
      </c>
      <c r="I282" s="2" t="s">
        <v>825</v>
      </c>
      <c r="J282">
        <f>VLOOKUP(A282,[1]Sheet3!$A$2:$H$3266,8,FALSE)</f>
        <v>4817.1000000000004</v>
      </c>
      <c r="K282">
        <f>VLOOKUP(A282,[1]Sheet3!$A$2:$AD$3266,29,FALSE)</f>
        <v>0.71499460000000004</v>
      </c>
      <c r="L282">
        <f>VLOOKUP(A282,[1]Sheet3!$A$2:$AD$3266,30,FALSE)</f>
        <v>3444.2004876600004</v>
      </c>
      <c r="M282">
        <f>VLOOKUP(A282,[1]Sheet3!$A$2:$L$3266,11,FALSE)</f>
        <v>12845</v>
      </c>
      <c r="N282">
        <f>VLOOKUP(A282,[1]Sheet3!$A$2:$L$3266,12,FALSE)</f>
        <v>123.20000000000002</v>
      </c>
      <c r="O282">
        <f>VLOOKUP(A282,[1]Sheet3!$A$2:$T$3266,17,FALSE)</f>
        <v>0.1186432</v>
      </c>
      <c r="P282">
        <f>VLOOKUP(A282,[1]Sheet3!$A$2:$T$3266,18,FALSE)</f>
        <v>155.9794</v>
      </c>
      <c r="Q282">
        <f>VLOOKUP(A282,[1]Sheet3!$A$2:$T$3266,19,FALSE)</f>
        <v>0.84188160000000001</v>
      </c>
      <c r="R282">
        <f>VLOOKUP(A282,[1]Sheet3!$A$2:$T$3266,20,FALSE)</f>
        <v>0.71987460000000003</v>
      </c>
      <c r="S282">
        <f>VLOOKUP(A282,[1]Sheet3!$A$2:$AB$3266,27,FALSE)</f>
        <v>237.61779999999999</v>
      </c>
      <c r="T282">
        <f>VLOOKUP(A282,[1]Sheet3!$A$2:$AB$3266,28,FALSE)</f>
        <v>2564.9059999999999</v>
      </c>
      <c r="U282">
        <f>VLOOKUP(A282,[1]Sheet3!$A$2:$AF$3266,31,FALSE)</f>
        <v>27.98884</v>
      </c>
      <c r="V282">
        <f>VLOOKUP(A282,[1]Sheet3!$A$2:$AF$3266,32,FALSE)</f>
        <v>196.71170000000001</v>
      </c>
      <c r="W282" s="2" t="s">
        <v>831</v>
      </c>
      <c r="X282" s="2" t="s">
        <v>833</v>
      </c>
      <c r="Y282" s="2">
        <f>Scores!N282</f>
        <v>123</v>
      </c>
      <c r="Z282" t="s">
        <v>16</v>
      </c>
      <c r="AA282" s="13" t="str">
        <f t="shared" si="14"/>
        <v>2P</v>
      </c>
      <c r="AB282" s="13" t="s">
        <v>896</v>
      </c>
    </row>
    <row r="283" spans="1:28">
      <c r="A283" t="str">
        <f t="shared" si="13"/>
        <v>VORWATA - UNITISASI - MUTURI - BASE2. Middle Value</v>
      </c>
      <c r="B283" t="str">
        <f t="shared" si="12"/>
        <v>VORWATA - UNITISASI - MUTURI - BASE2. Middle ValueE0. On Production</v>
      </c>
      <c r="C283" t="s">
        <v>15</v>
      </c>
      <c r="D283" s="2" t="s">
        <v>13</v>
      </c>
      <c r="E283" t="s">
        <v>10</v>
      </c>
      <c r="F283" s="12" t="s">
        <v>214</v>
      </c>
      <c r="G283" s="12" t="s">
        <v>578</v>
      </c>
      <c r="H283" t="s">
        <v>786</v>
      </c>
      <c r="I283" s="2" t="s">
        <v>825</v>
      </c>
      <c r="J283">
        <f>VLOOKUP(A283,[1]Sheet3!$A$2:$H$3266,8,FALSE)</f>
        <v>4817.1000000000004</v>
      </c>
      <c r="K283">
        <f>VLOOKUP(A283,[1]Sheet3!$A$2:$AD$3266,29,FALSE)</f>
        <v>0.71499460000000004</v>
      </c>
      <c r="L283">
        <f>VLOOKUP(A283,[1]Sheet3!$A$2:$AD$3266,30,FALSE)</f>
        <v>3444.2004876600004</v>
      </c>
      <c r="M283">
        <f>VLOOKUP(A283,[1]Sheet3!$A$2:$L$3266,11,FALSE)</f>
        <v>12845</v>
      </c>
      <c r="N283">
        <f>VLOOKUP(A283,[1]Sheet3!$A$2:$L$3266,12,FALSE)</f>
        <v>123.20000000000002</v>
      </c>
      <c r="O283">
        <f>VLOOKUP(A283,[1]Sheet3!$A$2:$T$3266,17,FALSE)</f>
        <v>0.1186432</v>
      </c>
      <c r="P283">
        <f>VLOOKUP(A283,[1]Sheet3!$A$2:$T$3266,18,FALSE)</f>
        <v>155.9794</v>
      </c>
      <c r="Q283">
        <f>VLOOKUP(A283,[1]Sheet3!$A$2:$T$3266,19,FALSE)</f>
        <v>0.84188160000000001</v>
      </c>
      <c r="R283">
        <f>VLOOKUP(A283,[1]Sheet3!$A$2:$T$3266,20,FALSE)</f>
        <v>0.71987460000000003</v>
      </c>
      <c r="S283">
        <f>VLOOKUP(A283,[1]Sheet3!$A$2:$AB$3266,27,FALSE)</f>
        <v>237.61779999999999</v>
      </c>
      <c r="T283">
        <f>VLOOKUP(A283,[1]Sheet3!$A$2:$AB$3266,28,FALSE)</f>
        <v>2564.9059999999999</v>
      </c>
      <c r="U283">
        <f>VLOOKUP(A283,[1]Sheet3!$A$2:$AF$3266,31,FALSE)</f>
        <v>27.98884</v>
      </c>
      <c r="V283">
        <f>VLOOKUP(A283,[1]Sheet3!$A$2:$AF$3266,32,FALSE)</f>
        <v>196.71170000000001</v>
      </c>
      <c r="W283" s="2" t="s">
        <v>831</v>
      </c>
      <c r="X283" s="2" t="s">
        <v>833</v>
      </c>
      <c r="Y283" s="2">
        <f>Scores!N283</f>
        <v>123</v>
      </c>
      <c r="Z283" t="s">
        <v>16</v>
      </c>
      <c r="AA283" s="13" t="str">
        <f t="shared" si="14"/>
        <v>2P</v>
      </c>
      <c r="AB283" s="13" t="s">
        <v>896</v>
      </c>
    </row>
    <row r="284" spans="1:28">
      <c r="A284" t="str">
        <f t="shared" si="13"/>
        <v>VORWATA - UNITISASI - MUTURI - BASE3. High Value</v>
      </c>
      <c r="B284" t="str">
        <f t="shared" si="12"/>
        <v>VORWATA - UNITISASI - MUTURI - BASE3. High ValueE0. On Production</v>
      </c>
      <c r="C284" t="s">
        <v>15</v>
      </c>
      <c r="D284" s="2" t="s">
        <v>13</v>
      </c>
      <c r="E284" t="s">
        <v>11</v>
      </c>
      <c r="F284" s="12" t="s">
        <v>214</v>
      </c>
      <c r="G284" s="12" t="s">
        <v>578</v>
      </c>
      <c r="H284" t="s">
        <v>786</v>
      </c>
      <c r="I284" s="2" t="s">
        <v>825</v>
      </c>
      <c r="J284">
        <f>VLOOKUP(A284,[1]Sheet3!$A$2:$H$3266,8,FALSE)</f>
        <v>5519.2129999999997</v>
      </c>
      <c r="K284">
        <f>VLOOKUP(A284,[1]Sheet3!$A$2:$AD$3266,29,FALSE)</f>
        <v>0.71499460000000004</v>
      </c>
      <c r="L284">
        <f>VLOOKUP(A284,[1]Sheet3!$A$2:$AD$3266,30,FALSE)</f>
        <v>3946.2074912498001</v>
      </c>
      <c r="M284">
        <f>VLOOKUP(A284,[1]Sheet3!$A$2:$L$3266,11,FALSE)</f>
        <v>12845</v>
      </c>
      <c r="N284">
        <f>VLOOKUP(A284,[1]Sheet3!$A$2:$L$3266,12,FALSE)</f>
        <v>123.20000000000002</v>
      </c>
      <c r="O284">
        <f>VLOOKUP(A284,[1]Sheet3!$A$2:$T$3266,17,FALSE)</f>
        <v>0.1186432</v>
      </c>
      <c r="P284">
        <f>VLOOKUP(A284,[1]Sheet3!$A$2:$T$3266,18,FALSE)</f>
        <v>155.9794</v>
      </c>
      <c r="Q284">
        <f>VLOOKUP(A284,[1]Sheet3!$A$2:$T$3266,19,FALSE)</f>
        <v>0.84188160000000001</v>
      </c>
      <c r="R284">
        <f>VLOOKUP(A284,[1]Sheet3!$A$2:$T$3266,20,FALSE)</f>
        <v>0.71987460000000003</v>
      </c>
      <c r="S284">
        <f>VLOOKUP(A284,[1]Sheet3!$A$2:$AB$3266,27,FALSE)</f>
        <v>237.61779999999999</v>
      </c>
      <c r="T284">
        <f>VLOOKUP(A284,[1]Sheet3!$A$2:$AB$3266,28,FALSE)</f>
        <v>2564.9059999999999</v>
      </c>
      <c r="U284">
        <f>VLOOKUP(A284,[1]Sheet3!$A$2:$AF$3266,31,FALSE)</f>
        <v>27.98884</v>
      </c>
      <c r="V284">
        <f>VLOOKUP(A284,[1]Sheet3!$A$2:$AF$3266,32,FALSE)</f>
        <v>196.71170000000001</v>
      </c>
      <c r="W284" s="2" t="s">
        <v>831</v>
      </c>
      <c r="X284" s="2" t="s">
        <v>833</v>
      </c>
      <c r="Y284" s="2">
        <f>Scores!N284</f>
        <v>123</v>
      </c>
      <c r="Z284" t="s">
        <v>16</v>
      </c>
      <c r="AA284" s="13" t="str">
        <f t="shared" si="14"/>
        <v>2P</v>
      </c>
      <c r="AB284" s="13" t="s">
        <v>896</v>
      </c>
    </row>
    <row r="285" spans="1:28">
      <c r="A285" t="str">
        <f t="shared" si="13"/>
        <v>KIJING - BASE1. Low Value</v>
      </c>
      <c r="B285" t="str">
        <f t="shared" si="12"/>
        <v>KIJING - BASE1. Low ValueE7. Production Not Viable</v>
      </c>
      <c r="C285" t="s">
        <v>23</v>
      </c>
      <c r="D285" s="2" t="s">
        <v>13</v>
      </c>
      <c r="E285" t="s">
        <v>8</v>
      </c>
      <c r="F285" s="12" t="s">
        <v>215</v>
      </c>
      <c r="G285" s="12" t="s">
        <v>599</v>
      </c>
      <c r="H285" t="s">
        <v>85</v>
      </c>
      <c r="I285" s="2" t="s">
        <v>824</v>
      </c>
      <c r="J285">
        <f>VLOOKUP(A285,[1]Sheet3!$A$2:$H$3266,8,FALSE)</f>
        <v>112</v>
      </c>
      <c r="K285">
        <f>VLOOKUP(A285,[1]Sheet3!$A$2:$AD$3266,29,FALSE)</f>
        <v>0.60884269999999996</v>
      </c>
      <c r="L285">
        <f>VLOOKUP(A285,[1]Sheet3!$A$2:$AD$3266,30,FALSE)</f>
        <v>68.19038239999999</v>
      </c>
      <c r="M285">
        <f>VLOOKUP(A285,[1]Sheet3!$A$2:$L$3266,11,FALSE)</f>
        <v>2588</v>
      </c>
      <c r="N285">
        <f>VLOOKUP(A285,[1]Sheet3!$A$2:$L$3266,12,FALSE)</f>
        <v>65.45</v>
      </c>
      <c r="O285">
        <f>VLOOKUP(A285,[1]Sheet3!$A$2:$T$3266,17,FALSE)</f>
        <v>0.26275850000000001</v>
      </c>
      <c r="P285">
        <f>VLOOKUP(A285,[1]Sheet3!$A$2:$T$3266,18,FALSE)</f>
        <v>332.6764</v>
      </c>
      <c r="Q285">
        <f>VLOOKUP(A285,[1]Sheet3!$A$2:$T$3266,19,FALSE)</f>
        <v>0.44991510000000001</v>
      </c>
      <c r="R285">
        <f>VLOOKUP(A285,[1]Sheet3!$A$2:$T$3266,20,FALSE)</f>
        <v>0.75793120000000003</v>
      </c>
      <c r="S285">
        <f>VLOOKUP(A285,[1]Sheet3!$A$2:$AB$3266,27,FALSE)</f>
        <v>76.124319999999997</v>
      </c>
      <c r="T285">
        <f>VLOOKUP(A285,[1]Sheet3!$A$2:$AB$3266,28,FALSE)</f>
        <v>15.68679</v>
      </c>
      <c r="U285">
        <f>VLOOKUP(A285,[1]Sheet3!$A$2:$AF$3266,31,FALSE)</f>
        <v>69.686909999999997</v>
      </c>
      <c r="V285">
        <f>VLOOKUP(A285,[1]Sheet3!$A$2:$AF$3266,32,FALSE)</f>
        <v>17.44763</v>
      </c>
      <c r="W285" s="2" t="str">
        <f>VLOOKUP(H285,[2]Sheet1!$B$2:$D$3210,2,FALSE)</f>
        <v>Laut Natuna Utara</v>
      </c>
      <c r="X285" s="2" t="str">
        <f>VLOOKUP(H285,[2]Sheet1!$B$2:$D$3210,3,FALSE)</f>
        <v>Sumatera</v>
      </c>
      <c r="Y285" s="2">
        <f>Scores!N285</f>
        <v>81</v>
      </c>
      <c r="Z285" t="s">
        <v>6</v>
      </c>
      <c r="AA285" s="13" t="str">
        <f t="shared" si="14"/>
        <v>2C-Sumatera</v>
      </c>
      <c r="AB285" s="13" t="s">
        <v>896</v>
      </c>
    </row>
    <row r="286" spans="1:28">
      <c r="A286" t="str">
        <f t="shared" si="13"/>
        <v>KIJING - BASE2. Middle Value</v>
      </c>
      <c r="B286" t="str">
        <f t="shared" si="12"/>
        <v>KIJING - BASE2. Middle ValueE7. Production Not Viable</v>
      </c>
      <c r="C286" t="s">
        <v>23</v>
      </c>
      <c r="D286" s="2" t="s">
        <v>13</v>
      </c>
      <c r="E286" t="s">
        <v>10</v>
      </c>
      <c r="F286" s="12" t="s">
        <v>215</v>
      </c>
      <c r="G286" s="12" t="s">
        <v>599</v>
      </c>
      <c r="H286" t="s">
        <v>85</v>
      </c>
      <c r="I286" s="2" t="s">
        <v>824</v>
      </c>
      <c r="J286">
        <f>VLOOKUP(A286,[1]Sheet3!$A$2:$H$3266,8,FALSE)</f>
        <v>112</v>
      </c>
      <c r="K286">
        <f>VLOOKUP(A286,[1]Sheet3!$A$2:$AD$3266,29,FALSE)</f>
        <v>0.60884269999999996</v>
      </c>
      <c r="L286">
        <f>VLOOKUP(A286,[1]Sheet3!$A$2:$AD$3266,30,FALSE)</f>
        <v>68.19038239999999</v>
      </c>
      <c r="M286">
        <f>VLOOKUP(A286,[1]Sheet3!$A$2:$L$3266,11,FALSE)</f>
        <v>2588</v>
      </c>
      <c r="N286">
        <f>VLOOKUP(A286,[1]Sheet3!$A$2:$L$3266,12,FALSE)</f>
        <v>65.45</v>
      </c>
      <c r="O286">
        <f>VLOOKUP(A286,[1]Sheet3!$A$2:$T$3266,17,FALSE)</f>
        <v>0.26275850000000001</v>
      </c>
      <c r="P286">
        <f>VLOOKUP(A286,[1]Sheet3!$A$2:$T$3266,18,FALSE)</f>
        <v>332.6764</v>
      </c>
      <c r="Q286">
        <f>VLOOKUP(A286,[1]Sheet3!$A$2:$T$3266,19,FALSE)</f>
        <v>0.44991510000000001</v>
      </c>
      <c r="R286">
        <f>VLOOKUP(A286,[1]Sheet3!$A$2:$T$3266,20,FALSE)</f>
        <v>0.75793120000000003</v>
      </c>
      <c r="S286">
        <f>VLOOKUP(A286,[1]Sheet3!$A$2:$AB$3266,27,FALSE)</f>
        <v>76.124319999999997</v>
      </c>
      <c r="T286">
        <f>VLOOKUP(A286,[1]Sheet3!$A$2:$AB$3266,28,FALSE)</f>
        <v>15.68679</v>
      </c>
      <c r="U286">
        <f>VLOOKUP(A286,[1]Sheet3!$A$2:$AF$3266,31,FALSE)</f>
        <v>69.686909999999997</v>
      </c>
      <c r="V286">
        <f>VLOOKUP(A286,[1]Sheet3!$A$2:$AF$3266,32,FALSE)</f>
        <v>17.44763</v>
      </c>
      <c r="W286" s="2" t="str">
        <f>VLOOKUP(H286,[2]Sheet1!$B$2:$D$3210,2,FALSE)</f>
        <v>Laut Natuna Utara</v>
      </c>
      <c r="X286" s="2" t="str">
        <f>VLOOKUP(H286,[2]Sheet1!$B$2:$D$3210,3,FALSE)</f>
        <v>Sumatera</v>
      </c>
      <c r="Y286" s="2">
        <f>Scores!N286</f>
        <v>81</v>
      </c>
      <c r="Z286" t="s">
        <v>6</v>
      </c>
      <c r="AA286" s="13" t="str">
        <f t="shared" si="14"/>
        <v>2C-Sumatera</v>
      </c>
      <c r="AB286" s="13" t="s">
        <v>896</v>
      </c>
    </row>
    <row r="287" spans="1:28">
      <c r="A287" t="str">
        <f t="shared" si="13"/>
        <v>BISON - BASE1. Low Value</v>
      </c>
      <c r="B287" t="str">
        <f t="shared" si="12"/>
        <v>BISON - BASE1. Low ValueE0. On Production</v>
      </c>
      <c r="C287" t="s">
        <v>15</v>
      </c>
      <c r="D287" s="2" t="s">
        <v>13</v>
      </c>
      <c r="E287" t="s">
        <v>8</v>
      </c>
      <c r="F287" s="12" t="s">
        <v>216</v>
      </c>
      <c r="G287" s="12" t="s">
        <v>600</v>
      </c>
      <c r="H287" t="s">
        <v>92</v>
      </c>
      <c r="I287" s="2" t="s">
        <v>824</v>
      </c>
      <c r="J287">
        <f>VLOOKUP(A287,[1]Sheet3!$A$2:$H$3266,8,FALSE)</f>
        <v>48.48</v>
      </c>
      <c r="K287">
        <f>VLOOKUP(A287,[1]Sheet3!$A$2:$AD$3266,29,FALSE)</f>
        <v>0.68065640000000005</v>
      </c>
      <c r="L287">
        <f>VLOOKUP(A287,[1]Sheet3!$A$2:$AD$3266,30,FALSE)</f>
        <v>32.998222272</v>
      </c>
      <c r="M287">
        <f>VLOOKUP(A287,[1]Sheet3!$A$2:$L$3266,11,FALSE)</f>
        <v>5157</v>
      </c>
      <c r="N287">
        <f>VLOOKUP(A287,[1]Sheet3!$A$2:$L$3266,12,FALSE)</f>
        <v>80.850000000000009</v>
      </c>
      <c r="O287">
        <f>VLOOKUP(A287,[1]Sheet3!$A$2:$T$3266,17,FALSE)</f>
        <v>0.2346229</v>
      </c>
      <c r="P287">
        <f>VLOOKUP(A287,[1]Sheet3!$A$2:$T$3266,18,FALSE)</f>
        <v>93.901439999999994</v>
      </c>
      <c r="Q287">
        <f>VLOOKUP(A287,[1]Sheet3!$A$2:$T$3266,19,FALSE)</f>
        <v>0.70150389999999996</v>
      </c>
      <c r="R287">
        <f>VLOOKUP(A287,[1]Sheet3!$A$2:$T$3266,20,FALSE)</f>
        <v>0.59466070000000004</v>
      </c>
      <c r="S287">
        <f>VLOOKUP(A287,[1]Sheet3!$A$2:$AB$3266,27,FALSE)</f>
        <v>118.1202</v>
      </c>
      <c r="T287">
        <f>VLOOKUP(A287,[1]Sheet3!$A$2:$AB$3266,28,FALSE)</f>
        <v>56.799340000000001</v>
      </c>
      <c r="U287">
        <f>VLOOKUP(A287,[1]Sheet3!$A$2:$AF$3266,31,FALSE)</f>
        <v>4.4317419999999998</v>
      </c>
      <c r="V287">
        <f>VLOOKUP(A287,[1]Sheet3!$A$2:$AF$3266,32,FALSE)</f>
        <v>145.691</v>
      </c>
      <c r="W287" s="2" t="str">
        <f>VLOOKUP(H287,[2]Sheet1!$B$2:$D$3210,2,FALSE)</f>
        <v>Laut Natuna Utara</v>
      </c>
      <c r="X287" s="2" t="str">
        <f>VLOOKUP(H287,[2]Sheet1!$B$2:$D$3210,3,FALSE)</f>
        <v>Sumatera</v>
      </c>
      <c r="Y287" s="2">
        <f>Scores!N287</f>
        <v>90</v>
      </c>
      <c r="Z287" t="s">
        <v>16</v>
      </c>
      <c r="AA287" s="13" t="str">
        <f t="shared" si="14"/>
        <v>2P</v>
      </c>
      <c r="AB287" s="13" t="s">
        <v>896</v>
      </c>
    </row>
    <row r="288" spans="1:28">
      <c r="A288" t="str">
        <f t="shared" si="13"/>
        <v>BISON - BASE2. Middle Value</v>
      </c>
      <c r="B288" t="str">
        <f t="shared" si="12"/>
        <v>BISON - BASE2. Middle ValueE0. On Production</v>
      </c>
      <c r="C288" t="s">
        <v>15</v>
      </c>
      <c r="D288" s="2" t="s">
        <v>13</v>
      </c>
      <c r="E288" t="s">
        <v>10</v>
      </c>
      <c r="F288" s="12" t="s">
        <v>216</v>
      </c>
      <c r="G288" s="12" t="s">
        <v>600</v>
      </c>
      <c r="H288" t="s">
        <v>92</v>
      </c>
      <c r="I288" s="2" t="s">
        <v>824</v>
      </c>
      <c r="J288">
        <f>VLOOKUP(A288,[1]Sheet3!$A$2:$H$3266,8,FALSE)</f>
        <v>87.82</v>
      </c>
      <c r="K288">
        <f>VLOOKUP(A288,[1]Sheet3!$A$2:$AD$3266,29,FALSE)</f>
        <v>0.68065640000000005</v>
      </c>
      <c r="L288">
        <f>VLOOKUP(A288,[1]Sheet3!$A$2:$AD$3266,30,FALSE)</f>
        <v>59.775245048000002</v>
      </c>
      <c r="M288">
        <f>VLOOKUP(A288,[1]Sheet3!$A$2:$L$3266,11,FALSE)</f>
        <v>5157</v>
      </c>
      <c r="N288">
        <f>VLOOKUP(A288,[1]Sheet3!$A$2:$L$3266,12,FALSE)</f>
        <v>80.850000000000009</v>
      </c>
      <c r="O288">
        <f>VLOOKUP(A288,[1]Sheet3!$A$2:$T$3266,17,FALSE)</f>
        <v>0.2346229</v>
      </c>
      <c r="P288">
        <f>VLOOKUP(A288,[1]Sheet3!$A$2:$T$3266,18,FALSE)</f>
        <v>93.901439999999994</v>
      </c>
      <c r="Q288">
        <f>VLOOKUP(A288,[1]Sheet3!$A$2:$T$3266,19,FALSE)</f>
        <v>0.70150389999999996</v>
      </c>
      <c r="R288">
        <f>VLOOKUP(A288,[1]Sheet3!$A$2:$T$3266,20,FALSE)</f>
        <v>0.59466070000000004</v>
      </c>
      <c r="S288">
        <f>VLOOKUP(A288,[1]Sheet3!$A$2:$AB$3266,27,FALSE)</f>
        <v>118.1202</v>
      </c>
      <c r="T288">
        <f>VLOOKUP(A288,[1]Sheet3!$A$2:$AB$3266,28,FALSE)</f>
        <v>56.799340000000001</v>
      </c>
      <c r="U288">
        <f>VLOOKUP(A288,[1]Sheet3!$A$2:$AF$3266,31,FALSE)</f>
        <v>4.4317419999999998</v>
      </c>
      <c r="V288">
        <f>VLOOKUP(A288,[1]Sheet3!$A$2:$AF$3266,32,FALSE)</f>
        <v>145.691</v>
      </c>
      <c r="W288" s="2" t="str">
        <f>VLOOKUP(H288,[2]Sheet1!$B$2:$D$3210,2,FALSE)</f>
        <v>Laut Natuna Utara</v>
      </c>
      <c r="X288" s="2" t="str">
        <f>VLOOKUP(H288,[2]Sheet1!$B$2:$D$3210,3,FALSE)</f>
        <v>Sumatera</v>
      </c>
      <c r="Y288" s="2">
        <f>Scores!N288</f>
        <v>90</v>
      </c>
      <c r="Z288" t="s">
        <v>16</v>
      </c>
      <c r="AA288" s="13" t="str">
        <f t="shared" si="14"/>
        <v>2P</v>
      </c>
      <c r="AB288" s="13" t="s">
        <v>896</v>
      </c>
    </row>
    <row r="289" spans="1:28">
      <c r="A289" t="str">
        <f t="shared" si="13"/>
        <v>BISON - BASE3. High Value</v>
      </c>
      <c r="B289" t="str">
        <f t="shared" si="12"/>
        <v>BISON - BASE3. High ValueE0. On Production</v>
      </c>
      <c r="C289" t="s">
        <v>15</v>
      </c>
      <c r="D289" s="2" t="s">
        <v>13</v>
      </c>
      <c r="E289" t="s">
        <v>11</v>
      </c>
      <c r="F289" s="12" t="s">
        <v>216</v>
      </c>
      <c r="G289" s="12" t="s">
        <v>600</v>
      </c>
      <c r="H289" t="s">
        <v>92</v>
      </c>
      <c r="I289" s="2" t="s">
        <v>824</v>
      </c>
      <c r="J289">
        <f>VLOOKUP(A289,[1]Sheet3!$A$2:$H$3266,8,FALSE)</f>
        <v>148.55000000000001</v>
      </c>
      <c r="K289">
        <f>VLOOKUP(A289,[1]Sheet3!$A$2:$AD$3266,29,FALSE)</f>
        <v>0.68065640000000005</v>
      </c>
      <c r="L289">
        <f>VLOOKUP(A289,[1]Sheet3!$A$2:$AD$3266,30,FALSE)</f>
        <v>101.11150822000002</v>
      </c>
      <c r="M289">
        <f>VLOOKUP(A289,[1]Sheet3!$A$2:$L$3266,11,FALSE)</f>
        <v>5157</v>
      </c>
      <c r="N289">
        <f>VLOOKUP(A289,[1]Sheet3!$A$2:$L$3266,12,FALSE)</f>
        <v>80.850000000000009</v>
      </c>
      <c r="O289">
        <f>VLOOKUP(A289,[1]Sheet3!$A$2:$T$3266,17,FALSE)</f>
        <v>0.2346229</v>
      </c>
      <c r="P289">
        <f>VLOOKUP(A289,[1]Sheet3!$A$2:$T$3266,18,FALSE)</f>
        <v>93.901439999999994</v>
      </c>
      <c r="Q289">
        <f>VLOOKUP(A289,[1]Sheet3!$A$2:$T$3266,19,FALSE)</f>
        <v>0.70150389999999996</v>
      </c>
      <c r="R289">
        <f>VLOOKUP(A289,[1]Sheet3!$A$2:$T$3266,20,FALSE)</f>
        <v>0.59466070000000004</v>
      </c>
      <c r="S289">
        <f>VLOOKUP(A289,[1]Sheet3!$A$2:$AB$3266,27,FALSE)</f>
        <v>118.1202</v>
      </c>
      <c r="T289">
        <f>VLOOKUP(A289,[1]Sheet3!$A$2:$AB$3266,28,FALSE)</f>
        <v>56.799340000000001</v>
      </c>
      <c r="U289">
        <f>VLOOKUP(A289,[1]Sheet3!$A$2:$AF$3266,31,FALSE)</f>
        <v>4.4317419999999998</v>
      </c>
      <c r="V289">
        <f>VLOOKUP(A289,[1]Sheet3!$A$2:$AF$3266,32,FALSE)</f>
        <v>145.691</v>
      </c>
      <c r="W289" s="2" t="str">
        <f>VLOOKUP(H289,[2]Sheet1!$B$2:$D$3210,2,FALSE)</f>
        <v>Laut Natuna Utara</v>
      </c>
      <c r="X289" s="2" t="str">
        <f>VLOOKUP(H289,[2]Sheet1!$B$2:$D$3210,3,FALSE)</f>
        <v>Sumatera</v>
      </c>
      <c r="Y289" s="2">
        <f>Scores!N289</f>
        <v>90</v>
      </c>
      <c r="Z289" t="s">
        <v>16</v>
      </c>
      <c r="AA289" s="13" t="str">
        <f t="shared" si="14"/>
        <v>2P</v>
      </c>
      <c r="AB289" s="13" t="s">
        <v>896</v>
      </c>
    </row>
    <row r="290" spans="1:28">
      <c r="A290" t="str">
        <f t="shared" si="13"/>
        <v>GAJAH BARU - BASE1. Low Value</v>
      </c>
      <c r="B290" t="str">
        <f t="shared" si="12"/>
        <v>GAJAH BARU - BASE1. Low ValueE0. On Production</v>
      </c>
      <c r="C290" t="s">
        <v>15</v>
      </c>
      <c r="D290" s="2" t="s">
        <v>13</v>
      </c>
      <c r="E290" t="s">
        <v>8</v>
      </c>
      <c r="F290" s="12" t="s">
        <v>217</v>
      </c>
      <c r="G290" s="12" t="s">
        <v>601</v>
      </c>
      <c r="H290" t="s">
        <v>92</v>
      </c>
      <c r="I290" s="2" t="s">
        <v>824</v>
      </c>
      <c r="J290">
        <f>VLOOKUP(A290,[1]Sheet3!$A$2:$H$3266,8,FALSE)</f>
        <v>327.10000000000002</v>
      </c>
      <c r="K290">
        <f>VLOOKUP(A290,[1]Sheet3!$A$2:$AD$3266,29,FALSE)</f>
        <v>0.57087180000000004</v>
      </c>
      <c r="L290">
        <f>VLOOKUP(A290,[1]Sheet3!$A$2:$AD$3266,30,FALSE)</f>
        <v>186.73216578000003</v>
      </c>
      <c r="M290">
        <f>VLOOKUP(A290,[1]Sheet3!$A$2:$L$3266,11,FALSE)</f>
        <v>4900</v>
      </c>
      <c r="N290" t="str">
        <f>VLOOKUP(A290,[1]Sheet3!$A$2:$L$3266,12,FALSE)</f>
        <v/>
      </c>
      <c r="O290">
        <f>VLOOKUP(A290,[1]Sheet3!$A$2:$T$3266,17,FALSE)</f>
        <v>0.2142645</v>
      </c>
      <c r="P290">
        <f>VLOOKUP(A290,[1]Sheet3!$A$2:$T$3266,18,FALSE)</f>
        <v>267.08080000000001</v>
      </c>
      <c r="Q290">
        <f>VLOOKUP(A290,[1]Sheet3!$A$2:$T$3266,19,FALSE)</f>
        <v>0.69818910000000001</v>
      </c>
      <c r="R290">
        <f>VLOOKUP(A290,[1]Sheet3!$A$2:$T$3266,20,FALSE)</f>
        <v>0.71345820000000004</v>
      </c>
      <c r="S290">
        <f>VLOOKUP(A290,[1]Sheet3!$A$2:$AB$3266,27,FALSE)</f>
        <v>97.591099999999997</v>
      </c>
      <c r="T290">
        <f>VLOOKUP(A290,[1]Sheet3!$A$2:$AB$3266,28,FALSE)</f>
        <v>44.34149</v>
      </c>
      <c r="U290">
        <f>VLOOKUP(A290,[1]Sheet3!$A$2:$AF$3266,31,FALSE)</f>
        <v>78.969499999999996</v>
      </c>
      <c r="V290">
        <f>VLOOKUP(A290,[1]Sheet3!$A$2:$AF$3266,32,FALSE)</f>
        <v>77.449520000000007</v>
      </c>
      <c r="W290" s="2" t="str">
        <f>VLOOKUP(H290,[2]Sheet1!$B$2:$D$3210,2,FALSE)</f>
        <v>Laut Natuna Utara</v>
      </c>
      <c r="X290" s="2" t="str">
        <f>VLOOKUP(H290,[2]Sheet1!$B$2:$D$3210,3,FALSE)</f>
        <v>Sumatera</v>
      </c>
      <c r="Y290" s="2">
        <f>Scores!N290</f>
        <v>81</v>
      </c>
      <c r="Z290" t="s">
        <v>16</v>
      </c>
      <c r="AA290" s="13" t="str">
        <f t="shared" si="14"/>
        <v>2P</v>
      </c>
      <c r="AB290" s="13" t="s">
        <v>896</v>
      </c>
    </row>
    <row r="291" spans="1:28">
      <c r="A291" t="str">
        <f t="shared" si="13"/>
        <v>GAJAH BARU - BASE2. Middle Value</v>
      </c>
      <c r="B291" t="str">
        <f t="shared" si="12"/>
        <v>GAJAH BARU - BASE2. Middle ValueE0. On Production</v>
      </c>
      <c r="C291" t="s">
        <v>15</v>
      </c>
      <c r="D291" s="2" t="s">
        <v>13</v>
      </c>
      <c r="E291" t="s">
        <v>10</v>
      </c>
      <c r="F291" s="12" t="s">
        <v>217</v>
      </c>
      <c r="G291" s="12" t="s">
        <v>601</v>
      </c>
      <c r="H291" t="s">
        <v>92</v>
      </c>
      <c r="I291" s="2" t="s">
        <v>824</v>
      </c>
      <c r="J291">
        <f>VLOOKUP(A291,[1]Sheet3!$A$2:$H$3266,8,FALSE)</f>
        <v>353</v>
      </c>
      <c r="K291">
        <f>VLOOKUP(A291,[1]Sheet3!$A$2:$AD$3266,29,FALSE)</f>
        <v>0.57087180000000004</v>
      </c>
      <c r="L291">
        <f>VLOOKUP(A291,[1]Sheet3!$A$2:$AD$3266,30,FALSE)</f>
        <v>201.51774540000002</v>
      </c>
      <c r="M291">
        <f>VLOOKUP(A291,[1]Sheet3!$A$2:$L$3266,11,FALSE)</f>
        <v>4900</v>
      </c>
      <c r="N291" t="str">
        <f>VLOOKUP(A291,[1]Sheet3!$A$2:$L$3266,12,FALSE)</f>
        <v/>
      </c>
      <c r="O291">
        <f>VLOOKUP(A291,[1]Sheet3!$A$2:$T$3266,17,FALSE)</f>
        <v>0.2142645</v>
      </c>
      <c r="P291">
        <f>VLOOKUP(A291,[1]Sheet3!$A$2:$T$3266,18,FALSE)</f>
        <v>267.08080000000001</v>
      </c>
      <c r="Q291">
        <f>VLOOKUP(A291,[1]Sheet3!$A$2:$T$3266,19,FALSE)</f>
        <v>0.69818910000000001</v>
      </c>
      <c r="R291">
        <f>VLOOKUP(A291,[1]Sheet3!$A$2:$T$3266,20,FALSE)</f>
        <v>0.71345820000000004</v>
      </c>
      <c r="S291">
        <f>VLOOKUP(A291,[1]Sheet3!$A$2:$AB$3266,27,FALSE)</f>
        <v>97.591099999999997</v>
      </c>
      <c r="T291">
        <f>VLOOKUP(A291,[1]Sheet3!$A$2:$AB$3266,28,FALSE)</f>
        <v>44.34149</v>
      </c>
      <c r="U291">
        <f>VLOOKUP(A291,[1]Sheet3!$A$2:$AF$3266,31,FALSE)</f>
        <v>78.969499999999996</v>
      </c>
      <c r="V291">
        <f>VLOOKUP(A291,[1]Sheet3!$A$2:$AF$3266,32,FALSE)</f>
        <v>77.449520000000007</v>
      </c>
      <c r="W291" s="2" t="str">
        <f>VLOOKUP(H291,[2]Sheet1!$B$2:$D$3210,2,FALSE)</f>
        <v>Laut Natuna Utara</v>
      </c>
      <c r="X291" s="2" t="str">
        <f>VLOOKUP(H291,[2]Sheet1!$B$2:$D$3210,3,FALSE)</f>
        <v>Sumatera</v>
      </c>
      <c r="Y291" s="2">
        <f>Scores!N291</f>
        <v>81</v>
      </c>
      <c r="Z291" t="s">
        <v>16</v>
      </c>
      <c r="AA291" s="13" t="str">
        <f t="shared" si="14"/>
        <v>2P</v>
      </c>
      <c r="AB291" s="13" t="s">
        <v>896</v>
      </c>
    </row>
    <row r="292" spans="1:28">
      <c r="A292" t="str">
        <f t="shared" si="13"/>
        <v>GAJAH BARU - BASE3. High Value</v>
      </c>
      <c r="B292" t="str">
        <f t="shared" si="12"/>
        <v>GAJAH BARU - BASE3. High ValueE0. On Production</v>
      </c>
      <c r="C292" t="s">
        <v>15</v>
      </c>
      <c r="D292" s="2" t="s">
        <v>13</v>
      </c>
      <c r="E292" t="s">
        <v>11</v>
      </c>
      <c r="F292" s="12" t="s">
        <v>217</v>
      </c>
      <c r="G292" s="12" t="s">
        <v>601</v>
      </c>
      <c r="H292" t="s">
        <v>92</v>
      </c>
      <c r="I292" s="2" t="s">
        <v>824</v>
      </c>
      <c r="J292">
        <f>VLOOKUP(A292,[1]Sheet3!$A$2:$H$3266,8,FALSE)</f>
        <v>421.8</v>
      </c>
      <c r="K292">
        <f>VLOOKUP(A292,[1]Sheet3!$A$2:$AD$3266,29,FALSE)</f>
        <v>0.57087180000000004</v>
      </c>
      <c r="L292">
        <f>VLOOKUP(A292,[1]Sheet3!$A$2:$AD$3266,30,FALSE)</f>
        <v>240.79372524000001</v>
      </c>
      <c r="M292">
        <f>VLOOKUP(A292,[1]Sheet3!$A$2:$L$3266,11,FALSE)</f>
        <v>4900</v>
      </c>
      <c r="N292" t="str">
        <f>VLOOKUP(A292,[1]Sheet3!$A$2:$L$3266,12,FALSE)</f>
        <v/>
      </c>
      <c r="O292">
        <f>VLOOKUP(A292,[1]Sheet3!$A$2:$T$3266,17,FALSE)</f>
        <v>0.2142645</v>
      </c>
      <c r="P292">
        <f>VLOOKUP(A292,[1]Sheet3!$A$2:$T$3266,18,FALSE)</f>
        <v>267.08080000000001</v>
      </c>
      <c r="Q292">
        <f>VLOOKUP(A292,[1]Sheet3!$A$2:$T$3266,19,FALSE)</f>
        <v>0.69818910000000001</v>
      </c>
      <c r="R292">
        <f>VLOOKUP(A292,[1]Sheet3!$A$2:$T$3266,20,FALSE)</f>
        <v>0.71345820000000004</v>
      </c>
      <c r="S292">
        <f>VLOOKUP(A292,[1]Sheet3!$A$2:$AB$3266,27,FALSE)</f>
        <v>97.591099999999997</v>
      </c>
      <c r="T292">
        <f>VLOOKUP(A292,[1]Sheet3!$A$2:$AB$3266,28,FALSE)</f>
        <v>44.34149</v>
      </c>
      <c r="U292">
        <f>VLOOKUP(A292,[1]Sheet3!$A$2:$AF$3266,31,FALSE)</f>
        <v>78.969499999999996</v>
      </c>
      <c r="V292">
        <f>VLOOKUP(A292,[1]Sheet3!$A$2:$AF$3266,32,FALSE)</f>
        <v>77.449520000000007</v>
      </c>
      <c r="W292" s="2" t="str">
        <f>VLOOKUP(H292,[2]Sheet1!$B$2:$D$3210,2,FALSE)</f>
        <v>Laut Natuna Utara</v>
      </c>
      <c r="X292" s="2" t="str">
        <f>VLOOKUP(H292,[2]Sheet1!$B$2:$D$3210,3,FALSE)</f>
        <v>Sumatera</v>
      </c>
      <c r="Y292" s="2">
        <f>Scores!N292</f>
        <v>81</v>
      </c>
      <c r="Z292" t="s">
        <v>16</v>
      </c>
      <c r="AA292" s="13" t="str">
        <f t="shared" si="14"/>
        <v>2P</v>
      </c>
      <c r="AB292" s="13" t="s">
        <v>896</v>
      </c>
    </row>
    <row r="293" spans="1:28">
      <c r="A293" t="str">
        <f t="shared" si="13"/>
        <v>GAJAH PUTERI - BASE1. Low Value</v>
      </c>
      <c r="B293" t="str">
        <f t="shared" si="12"/>
        <v>GAJAH PUTERI - BASE1. Low ValueE0. On Production</v>
      </c>
      <c r="C293" t="s">
        <v>15</v>
      </c>
      <c r="D293" s="2" t="s">
        <v>13</v>
      </c>
      <c r="E293" t="s">
        <v>8</v>
      </c>
      <c r="F293" s="12" t="s">
        <v>218</v>
      </c>
      <c r="G293" s="12" t="s">
        <v>602</v>
      </c>
      <c r="H293" t="s">
        <v>92</v>
      </c>
      <c r="I293" s="2" t="s">
        <v>824</v>
      </c>
      <c r="J293">
        <f>VLOOKUP(A293,[1]Sheet3!$A$2:$H$3266,8,FALSE)</f>
        <v>128.63999999999999</v>
      </c>
      <c r="K293">
        <f>VLOOKUP(A293,[1]Sheet3!$A$2:$AD$3266,29,FALSE)</f>
        <v>0.62010189999999998</v>
      </c>
      <c r="L293">
        <f>VLOOKUP(A293,[1]Sheet3!$A$2:$AD$3266,30,FALSE)</f>
        <v>79.769908415999993</v>
      </c>
      <c r="M293">
        <f>VLOOKUP(A293,[1]Sheet3!$A$2:$L$3266,11,FALSE)</f>
        <v>7000</v>
      </c>
      <c r="N293">
        <f>VLOOKUP(A293,[1]Sheet3!$A$2:$L$3266,12,FALSE)</f>
        <v>72.875</v>
      </c>
      <c r="O293">
        <f>VLOOKUP(A293,[1]Sheet3!$A$2:$T$3266,17,FALSE)</f>
        <v>0.25678899999999999</v>
      </c>
      <c r="P293">
        <f>VLOOKUP(A293,[1]Sheet3!$A$2:$T$3266,18,FALSE)</f>
        <v>101.7256</v>
      </c>
      <c r="Q293">
        <f>VLOOKUP(A293,[1]Sheet3!$A$2:$T$3266,19,FALSE)</f>
        <v>0.35048770000000001</v>
      </c>
      <c r="R293">
        <f>VLOOKUP(A293,[1]Sheet3!$A$2:$T$3266,20,FALSE)</f>
        <v>0.73238179999999997</v>
      </c>
      <c r="S293">
        <f>VLOOKUP(A293,[1]Sheet3!$A$2:$AB$3266,27,FALSE)</f>
        <v>88.198189999999997</v>
      </c>
      <c r="T293">
        <f>VLOOKUP(A293,[1]Sheet3!$A$2:$AB$3266,28,FALSE)</f>
        <v>47.31306</v>
      </c>
      <c r="U293">
        <f>VLOOKUP(A293,[1]Sheet3!$A$2:$AF$3266,31,FALSE)</f>
        <v>36.241050000000001</v>
      </c>
      <c r="V293">
        <f>VLOOKUP(A293,[1]Sheet3!$A$2:$AF$3266,32,FALSE)</f>
        <v>235.66030000000001</v>
      </c>
      <c r="W293" s="2" t="str">
        <f>VLOOKUP(H293,[2]Sheet1!$B$2:$D$3210,2,FALSE)</f>
        <v>Laut Natuna Utara</v>
      </c>
      <c r="X293" s="2" t="str">
        <f>VLOOKUP(H293,[2]Sheet1!$B$2:$D$3210,3,FALSE)</f>
        <v>Sumatera</v>
      </c>
      <c r="Y293" s="2">
        <f>Scores!N293</f>
        <v>93</v>
      </c>
      <c r="Z293" t="s">
        <v>16</v>
      </c>
      <c r="AA293" s="13" t="str">
        <f t="shared" si="14"/>
        <v>2P</v>
      </c>
      <c r="AB293" s="13" t="s">
        <v>896</v>
      </c>
    </row>
    <row r="294" spans="1:28">
      <c r="A294" t="str">
        <f t="shared" si="13"/>
        <v>GAJAH PUTERI - BASE2. Middle Value</v>
      </c>
      <c r="B294" t="str">
        <f t="shared" si="12"/>
        <v>GAJAH PUTERI - BASE2. Middle ValueE0. On Production</v>
      </c>
      <c r="C294" t="s">
        <v>15</v>
      </c>
      <c r="D294" s="2" t="s">
        <v>13</v>
      </c>
      <c r="E294" t="s">
        <v>10</v>
      </c>
      <c r="F294" s="12" t="s">
        <v>218</v>
      </c>
      <c r="G294" s="12" t="s">
        <v>602</v>
      </c>
      <c r="H294" t="s">
        <v>92</v>
      </c>
      <c r="I294" s="2" t="s">
        <v>824</v>
      </c>
      <c r="J294">
        <f>VLOOKUP(A294,[1]Sheet3!$A$2:$H$3266,8,FALSE)</f>
        <v>228.39</v>
      </c>
      <c r="K294">
        <f>VLOOKUP(A294,[1]Sheet3!$A$2:$AD$3266,29,FALSE)</f>
        <v>0.62010189999999998</v>
      </c>
      <c r="L294">
        <f>VLOOKUP(A294,[1]Sheet3!$A$2:$AD$3266,30,FALSE)</f>
        <v>141.62507294099998</v>
      </c>
      <c r="M294">
        <f>VLOOKUP(A294,[1]Sheet3!$A$2:$L$3266,11,FALSE)</f>
        <v>7000</v>
      </c>
      <c r="N294">
        <f>VLOOKUP(A294,[1]Sheet3!$A$2:$L$3266,12,FALSE)</f>
        <v>72.875</v>
      </c>
      <c r="O294">
        <f>VLOOKUP(A294,[1]Sheet3!$A$2:$T$3266,17,FALSE)</f>
        <v>0.25678899999999999</v>
      </c>
      <c r="P294">
        <f>VLOOKUP(A294,[1]Sheet3!$A$2:$T$3266,18,FALSE)</f>
        <v>101.7256</v>
      </c>
      <c r="Q294">
        <f>VLOOKUP(A294,[1]Sheet3!$A$2:$T$3266,19,FALSE)</f>
        <v>0.35048770000000001</v>
      </c>
      <c r="R294">
        <f>VLOOKUP(A294,[1]Sheet3!$A$2:$T$3266,20,FALSE)</f>
        <v>0.73238179999999997</v>
      </c>
      <c r="S294">
        <f>VLOOKUP(A294,[1]Sheet3!$A$2:$AB$3266,27,FALSE)</f>
        <v>88.198189999999997</v>
      </c>
      <c r="T294">
        <f>VLOOKUP(A294,[1]Sheet3!$A$2:$AB$3266,28,FALSE)</f>
        <v>47.31306</v>
      </c>
      <c r="U294">
        <f>VLOOKUP(A294,[1]Sheet3!$A$2:$AF$3266,31,FALSE)</f>
        <v>36.241050000000001</v>
      </c>
      <c r="V294">
        <f>VLOOKUP(A294,[1]Sheet3!$A$2:$AF$3266,32,FALSE)</f>
        <v>235.66030000000001</v>
      </c>
      <c r="W294" s="2" t="str">
        <f>VLOOKUP(H294,[2]Sheet1!$B$2:$D$3210,2,FALSE)</f>
        <v>Laut Natuna Utara</v>
      </c>
      <c r="X294" s="2" t="str">
        <f>VLOOKUP(H294,[2]Sheet1!$B$2:$D$3210,3,FALSE)</f>
        <v>Sumatera</v>
      </c>
      <c r="Y294" s="2">
        <f>Scores!N294</f>
        <v>93</v>
      </c>
      <c r="Z294" t="s">
        <v>16</v>
      </c>
      <c r="AA294" s="13" t="str">
        <f t="shared" si="14"/>
        <v>2P</v>
      </c>
      <c r="AB294" s="13" t="s">
        <v>896</v>
      </c>
    </row>
    <row r="295" spans="1:28">
      <c r="A295" t="str">
        <f t="shared" si="13"/>
        <v>GAJAH PUTERI - BASE3. High Value</v>
      </c>
      <c r="B295" t="str">
        <f t="shared" si="12"/>
        <v>GAJAH PUTERI - BASE3. High ValueE0. On Production</v>
      </c>
      <c r="C295" t="s">
        <v>15</v>
      </c>
      <c r="D295" s="2" t="s">
        <v>13</v>
      </c>
      <c r="E295" t="s">
        <v>11</v>
      </c>
      <c r="F295" s="12" t="s">
        <v>218</v>
      </c>
      <c r="G295" s="12" t="s">
        <v>602</v>
      </c>
      <c r="H295" t="s">
        <v>92</v>
      </c>
      <c r="I295" s="2" t="s">
        <v>824</v>
      </c>
      <c r="J295">
        <f>VLOOKUP(A295,[1]Sheet3!$A$2:$H$3266,8,FALSE)</f>
        <v>300.2</v>
      </c>
      <c r="K295">
        <f>VLOOKUP(A295,[1]Sheet3!$A$2:$AD$3266,29,FALSE)</f>
        <v>0.62010189999999998</v>
      </c>
      <c r="L295">
        <f>VLOOKUP(A295,[1]Sheet3!$A$2:$AD$3266,30,FALSE)</f>
        <v>186.15459038</v>
      </c>
      <c r="M295">
        <f>VLOOKUP(A295,[1]Sheet3!$A$2:$L$3266,11,FALSE)</f>
        <v>7000</v>
      </c>
      <c r="N295">
        <f>VLOOKUP(A295,[1]Sheet3!$A$2:$L$3266,12,FALSE)</f>
        <v>72.875</v>
      </c>
      <c r="O295">
        <f>VLOOKUP(A295,[1]Sheet3!$A$2:$T$3266,17,FALSE)</f>
        <v>0.25678899999999999</v>
      </c>
      <c r="P295">
        <f>VLOOKUP(A295,[1]Sheet3!$A$2:$T$3266,18,FALSE)</f>
        <v>101.7256</v>
      </c>
      <c r="Q295">
        <f>VLOOKUP(A295,[1]Sheet3!$A$2:$T$3266,19,FALSE)</f>
        <v>0.35048770000000001</v>
      </c>
      <c r="R295">
        <f>VLOOKUP(A295,[1]Sheet3!$A$2:$T$3266,20,FALSE)</f>
        <v>0.73238179999999997</v>
      </c>
      <c r="S295">
        <f>VLOOKUP(A295,[1]Sheet3!$A$2:$AB$3266,27,FALSE)</f>
        <v>88.198189999999997</v>
      </c>
      <c r="T295">
        <f>VLOOKUP(A295,[1]Sheet3!$A$2:$AB$3266,28,FALSE)</f>
        <v>47.31306</v>
      </c>
      <c r="U295">
        <f>VLOOKUP(A295,[1]Sheet3!$A$2:$AF$3266,31,FALSE)</f>
        <v>36.241050000000001</v>
      </c>
      <c r="V295">
        <f>VLOOKUP(A295,[1]Sheet3!$A$2:$AF$3266,32,FALSE)</f>
        <v>235.66030000000001</v>
      </c>
      <c r="W295" s="2" t="str">
        <f>VLOOKUP(H295,[2]Sheet1!$B$2:$D$3210,2,FALSE)</f>
        <v>Laut Natuna Utara</v>
      </c>
      <c r="X295" s="2" t="str">
        <f>VLOOKUP(H295,[2]Sheet1!$B$2:$D$3210,3,FALSE)</f>
        <v>Sumatera</v>
      </c>
      <c r="Y295" s="2">
        <f>Scores!N295</f>
        <v>93</v>
      </c>
      <c r="Z295" t="s">
        <v>16</v>
      </c>
      <c r="AA295" s="13" t="str">
        <f t="shared" si="14"/>
        <v>2P</v>
      </c>
      <c r="AB295" s="13" t="s">
        <v>896</v>
      </c>
    </row>
    <row r="296" spans="1:28">
      <c r="A296" t="str">
        <f t="shared" si="13"/>
        <v>IGUANA - BASE1. Low Value</v>
      </c>
      <c r="B296" t="str">
        <f t="shared" si="12"/>
        <v>IGUANA - BASE1. Low ValueE0. On Production</v>
      </c>
      <c r="C296" t="s">
        <v>15</v>
      </c>
      <c r="D296" s="2" t="s">
        <v>13</v>
      </c>
      <c r="E296" t="s">
        <v>8</v>
      </c>
      <c r="F296" s="12" t="s">
        <v>219</v>
      </c>
      <c r="G296" s="12" t="s">
        <v>603</v>
      </c>
      <c r="H296" t="s">
        <v>92</v>
      </c>
      <c r="I296" s="2" t="s">
        <v>824</v>
      </c>
      <c r="J296">
        <f>VLOOKUP(A296,[1]Sheet3!$A$2:$H$3266,8,FALSE)</f>
        <v>42</v>
      </c>
      <c r="K296">
        <f>VLOOKUP(A296,[1]Sheet3!$A$2:$AD$3266,29,FALSE)</f>
        <v>0.73176779999999997</v>
      </c>
      <c r="L296">
        <f>VLOOKUP(A296,[1]Sheet3!$A$2:$AD$3266,30,FALSE)</f>
        <v>30.7342476</v>
      </c>
      <c r="M296">
        <f>VLOOKUP(A296,[1]Sheet3!$A$2:$L$3266,11,FALSE)</f>
        <v>4921</v>
      </c>
      <c r="N296">
        <f>VLOOKUP(A296,[1]Sheet3!$A$2:$L$3266,12,FALSE)</f>
        <v>97.9</v>
      </c>
      <c r="O296">
        <f>VLOOKUP(A296,[1]Sheet3!$A$2:$T$3266,17,FALSE)</f>
        <v>0.2209758</v>
      </c>
      <c r="P296">
        <f>VLOOKUP(A296,[1]Sheet3!$A$2:$T$3266,18,FALSE)</f>
        <v>165.1224</v>
      </c>
      <c r="Q296">
        <f>VLOOKUP(A296,[1]Sheet3!$A$2:$T$3266,19,FALSE)</f>
        <v>0.40333210000000003</v>
      </c>
      <c r="R296">
        <f>VLOOKUP(A296,[1]Sheet3!$A$2:$T$3266,20,FALSE)</f>
        <v>0.80850929999999999</v>
      </c>
      <c r="S296">
        <f>VLOOKUP(A296,[1]Sheet3!$A$2:$AB$3266,27,FALSE)</f>
        <v>98.636380000000003</v>
      </c>
      <c r="T296">
        <f>VLOOKUP(A296,[1]Sheet3!$A$2:$AB$3266,28,FALSE)</f>
        <v>80.700739999999996</v>
      </c>
      <c r="U296">
        <f>VLOOKUP(A296,[1]Sheet3!$A$2:$AF$3266,31,FALSE)</f>
        <v>0.67786550000000001</v>
      </c>
      <c r="V296">
        <f>VLOOKUP(A296,[1]Sheet3!$A$2:$AF$3266,32,FALSE)</f>
        <v>50.400840000000002</v>
      </c>
      <c r="W296" s="2" t="str">
        <f>VLOOKUP(H296,[2]Sheet1!$B$2:$D$3210,2,FALSE)</f>
        <v>Laut Natuna Utara</v>
      </c>
      <c r="X296" s="2" t="str">
        <f>VLOOKUP(H296,[2]Sheet1!$B$2:$D$3210,3,FALSE)</f>
        <v>Sumatera</v>
      </c>
      <c r="Y296" s="2">
        <f>Scores!N296</f>
        <v>92</v>
      </c>
      <c r="Z296" t="s">
        <v>16</v>
      </c>
      <c r="AA296" s="13" t="str">
        <f t="shared" si="14"/>
        <v>2P</v>
      </c>
      <c r="AB296" s="13" t="s">
        <v>896</v>
      </c>
    </row>
    <row r="297" spans="1:28">
      <c r="A297" t="str">
        <f t="shared" si="13"/>
        <v>IGUANA - BASE2. Middle Value</v>
      </c>
      <c r="B297" t="str">
        <f t="shared" si="12"/>
        <v>IGUANA - BASE2. Middle ValueE0. On Production</v>
      </c>
      <c r="C297" t="s">
        <v>15</v>
      </c>
      <c r="D297" s="2" t="s">
        <v>13</v>
      </c>
      <c r="E297" t="s">
        <v>10</v>
      </c>
      <c r="F297" s="12" t="s">
        <v>219</v>
      </c>
      <c r="G297" s="12" t="s">
        <v>603</v>
      </c>
      <c r="H297" t="s">
        <v>92</v>
      </c>
      <c r="I297" s="2" t="s">
        <v>824</v>
      </c>
      <c r="J297">
        <f>VLOOKUP(A297,[1]Sheet3!$A$2:$H$3266,8,FALSE)</f>
        <v>57.5</v>
      </c>
      <c r="K297">
        <f>VLOOKUP(A297,[1]Sheet3!$A$2:$AD$3266,29,FALSE)</f>
        <v>0.73176779999999997</v>
      </c>
      <c r="L297">
        <f>VLOOKUP(A297,[1]Sheet3!$A$2:$AD$3266,30,FALSE)</f>
        <v>42.076648499999997</v>
      </c>
      <c r="M297">
        <f>VLOOKUP(A297,[1]Sheet3!$A$2:$L$3266,11,FALSE)</f>
        <v>4921</v>
      </c>
      <c r="N297">
        <f>VLOOKUP(A297,[1]Sheet3!$A$2:$L$3266,12,FALSE)</f>
        <v>97.9</v>
      </c>
      <c r="O297">
        <f>VLOOKUP(A297,[1]Sheet3!$A$2:$T$3266,17,FALSE)</f>
        <v>0.2209758</v>
      </c>
      <c r="P297">
        <f>VLOOKUP(A297,[1]Sheet3!$A$2:$T$3266,18,FALSE)</f>
        <v>165.1224</v>
      </c>
      <c r="Q297">
        <f>VLOOKUP(A297,[1]Sheet3!$A$2:$T$3266,19,FALSE)</f>
        <v>0.40333210000000003</v>
      </c>
      <c r="R297">
        <f>VLOOKUP(A297,[1]Sheet3!$A$2:$T$3266,20,FALSE)</f>
        <v>0.80850929999999999</v>
      </c>
      <c r="S297">
        <f>VLOOKUP(A297,[1]Sheet3!$A$2:$AB$3266,27,FALSE)</f>
        <v>98.636380000000003</v>
      </c>
      <c r="T297">
        <f>VLOOKUP(A297,[1]Sheet3!$A$2:$AB$3266,28,FALSE)</f>
        <v>80.700739999999996</v>
      </c>
      <c r="U297">
        <f>VLOOKUP(A297,[1]Sheet3!$A$2:$AF$3266,31,FALSE)</f>
        <v>0.67786550000000001</v>
      </c>
      <c r="V297">
        <f>VLOOKUP(A297,[1]Sheet3!$A$2:$AF$3266,32,FALSE)</f>
        <v>50.400840000000002</v>
      </c>
      <c r="W297" s="2" t="str">
        <f>VLOOKUP(H297,[2]Sheet1!$B$2:$D$3210,2,FALSE)</f>
        <v>Laut Natuna Utara</v>
      </c>
      <c r="X297" s="2" t="str">
        <f>VLOOKUP(H297,[2]Sheet1!$B$2:$D$3210,3,FALSE)</f>
        <v>Sumatera</v>
      </c>
      <c r="Y297" s="2">
        <f>Scores!N297</f>
        <v>92</v>
      </c>
      <c r="Z297" t="s">
        <v>16</v>
      </c>
      <c r="AA297" s="13" t="str">
        <f t="shared" si="14"/>
        <v>2P</v>
      </c>
      <c r="AB297" s="13" t="s">
        <v>896</v>
      </c>
    </row>
    <row r="298" spans="1:28">
      <c r="A298" t="str">
        <f t="shared" si="13"/>
        <v>IGUANA - BASE3. High Value</v>
      </c>
      <c r="B298" t="str">
        <f t="shared" si="12"/>
        <v>IGUANA - BASE3. High ValueE0. On Production</v>
      </c>
      <c r="C298" t="s">
        <v>15</v>
      </c>
      <c r="D298" s="2" t="s">
        <v>13</v>
      </c>
      <c r="E298" t="s">
        <v>11</v>
      </c>
      <c r="F298" s="12" t="s">
        <v>219</v>
      </c>
      <c r="G298" s="12" t="s">
        <v>603</v>
      </c>
      <c r="H298" t="s">
        <v>92</v>
      </c>
      <c r="I298" s="2" t="s">
        <v>824</v>
      </c>
      <c r="J298">
        <f>VLOOKUP(A298,[1]Sheet3!$A$2:$H$3266,8,FALSE)</f>
        <v>68.400000000000006</v>
      </c>
      <c r="K298">
        <f>VLOOKUP(A298,[1]Sheet3!$A$2:$AD$3266,29,FALSE)</f>
        <v>0.73176779999999997</v>
      </c>
      <c r="L298">
        <f>VLOOKUP(A298,[1]Sheet3!$A$2:$AD$3266,30,FALSE)</f>
        <v>50.052917520000001</v>
      </c>
      <c r="M298">
        <f>VLOOKUP(A298,[1]Sheet3!$A$2:$L$3266,11,FALSE)</f>
        <v>4921</v>
      </c>
      <c r="N298">
        <f>VLOOKUP(A298,[1]Sheet3!$A$2:$L$3266,12,FALSE)</f>
        <v>97.9</v>
      </c>
      <c r="O298">
        <f>VLOOKUP(A298,[1]Sheet3!$A$2:$T$3266,17,FALSE)</f>
        <v>0.2209758</v>
      </c>
      <c r="P298">
        <f>VLOOKUP(A298,[1]Sheet3!$A$2:$T$3266,18,FALSE)</f>
        <v>165.1224</v>
      </c>
      <c r="Q298">
        <f>VLOOKUP(A298,[1]Sheet3!$A$2:$T$3266,19,FALSE)</f>
        <v>0.40333210000000003</v>
      </c>
      <c r="R298">
        <f>VLOOKUP(A298,[1]Sheet3!$A$2:$T$3266,20,FALSE)</f>
        <v>0.80850929999999999</v>
      </c>
      <c r="S298">
        <f>VLOOKUP(A298,[1]Sheet3!$A$2:$AB$3266,27,FALSE)</f>
        <v>98.636380000000003</v>
      </c>
      <c r="T298">
        <f>VLOOKUP(A298,[1]Sheet3!$A$2:$AB$3266,28,FALSE)</f>
        <v>80.700739999999996</v>
      </c>
      <c r="U298">
        <f>VLOOKUP(A298,[1]Sheet3!$A$2:$AF$3266,31,FALSE)</f>
        <v>0.67786550000000001</v>
      </c>
      <c r="V298">
        <f>VLOOKUP(A298,[1]Sheet3!$A$2:$AF$3266,32,FALSE)</f>
        <v>50.400840000000002</v>
      </c>
      <c r="W298" s="2" t="str">
        <f>VLOOKUP(H298,[2]Sheet1!$B$2:$D$3210,2,FALSE)</f>
        <v>Laut Natuna Utara</v>
      </c>
      <c r="X298" s="2" t="str">
        <f>VLOOKUP(H298,[2]Sheet1!$B$2:$D$3210,3,FALSE)</f>
        <v>Sumatera</v>
      </c>
      <c r="Y298" s="2">
        <f>Scores!N298</f>
        <v>92</v>
      </c>
      <c r="Z298" t="s">
        <v>16</v>
      </c>
      <c r="AA298" s="13" t="str">
        <f t="shared" si="14"/>
        <v>2P</v>
      </c>
      <c r="AB298" s="13" t="s">
        <v>896</v>
      </c>
    </row>
    <row r="299" spans="1:28">
      <c r="A299" t="str">
        <f t="shared" si="13"/>
        <v>NAGA - BASE1. Low Value</v>
      </c>
      <c r="B299" t="str">
        <f t="shared" si="12"/>
        <v>NAGA - BASE1. Low ValueE0. On Production</v>
      </c>
      <c r="C299" t="s">
        <v>15</v>
      </c>
      <c r="D299" s="2" t="s">
        <v>13</v>
      </c>
      <c r="E299" t="s">
        <v>8</v>
      </c>
      <c r="F299" s="12" t="s">
        <v>220</v>
      </c>
      <c r="G299" s="12" t="s">
        <v>604</v>
      </c>
      <c r="H299" t="s">
        <v>92</v>
      </c>
      <c r="I299" s="2" t="s">
        <v>824</v>
      </c>
      <c r="J299">
        <f>VLOOKUP(A299,[1]Sheet3!$A$2:$H$3266,8,FALSE)</f>
        <v>105.1</v>
      </c>
      <c r="K299">
        <f>VLOOKUP(A299,[1]Sheet3!$A$2:$AD$3266,29,FALSE)</f>
        <v>0.63046460000000004</v>
      </c>
      <c r="L299">
        <f>VLOOKUP(A299,[1]Sheet3!$A$2:$AD$3266,30,FALSE)</f>
        <v>66.261829460000001</v>
      </c>
      <c r="M299">
        <f>VLOOKUP(A299,[1]Sheet3!$A$2:$L$3266,11,FALSE)</f>
        <v>4921</v>
      </c>
      <c r="N299">
        <f>VLOOKUP(A299,[1]Sheet3!$A$2:$L$3266,12,FALSE)</f>
        <v>99.550000000000011</v>
      </c>
      <c r="O299">
        <f>VLOOKUP(A299,[1]Sheet3!$A$2:$T$3266,17,FALSE)</f>
        <v>0.2290575</v>
      </c>
      <c r="P299">
        <f>VLOOKUP(A299,[1]Sheet3!$A$2:$T$3266,18,FALSE)</f>
        <v>123.7731</v>
      </c>
      <c r="Q299">
        <f>VLOOKUP(A299,[1]Sheet3!$A$2:$T$3266,19,FALSE)</f>
        <v>0.37595780000000001</v>
      </c>
      <c r="R299">
        <f>VLOOKUP(A299,[1]Sheet3!$A$2:$T$3266,20,FALSE)</f>
        <v>0.79532250000000004</v>
      </c>
      <c r="S299">
        <f>VLOOKUP(A299,[1]Sheet3!$A$2:$AB$3266,27,FALSE)</f>
        <v>98.521299999999997</v>
      </c>
      <c r="T299">
        <f>VLOOKUP(A299,[1]Sheet3!$A$2:$AB$3266,28,FALSE)</f>
        <v>21.551549999999999</v>
      </c>
      <c r="U299">
        <f>VLOOKUP(A299,[1]Sheet3!$A$2:$AF$3266,31,FALSE)</f>
        <v>0.60756339999999998</v>
      </c>
      <c r="V299">
        <f>VLOOKUP(A299,[1]Sheet3!$A$2:$AF$3266,32,FALSE)</f>
        <v>36.075150000000001</v>
      </c>
      <c r="W299" s="2" t="str">
        <f>VLOOKUP(H299,[2]Sheet1!$B$2:$D$3210,2,FALSE)</f>
        <v>Laut Natuna Utara</v>
      </c>
      <c r="X299" s="2" t="str">
        <f>VLOOKUP(H299,[2]Sheet1!$B$2:$D$3210,3,FALSE)</f>
        <v>Sumatera</v>
      </c>
      <c r="Y299" s="2">
        <f>Scores!N299</f>
        <v>90</v>
      </c>
      <c r="Z299" t="s">
        <v>16</v>
      </c>
      <c r="AA299" s="13" t="str">
        <f t="shared" si="14"/>
        <v>2P</v>
      </c>
      <c r="AB299" s="13" t="s">
        <v>896</v>
      </c>
    </row>
    <row r="300" spans="1:28">
      <c r="A300" t="str">
        <f t="shared" si="13"/>
        <v>NAGA - BASE2. Middle Value</v>
      </c>
      <c r="B300" t="str">
        <f t="shared" si="12"/>
        <v>NAGA - BASE2. Middle ValueE0. On Production</v>
      </c>
      <c r="C300" t="s">
        <v>15</v>
      </c>
      <c r="D300" s="2" t="s">
        <v>13</v>
      </c>
      <c r="E300" t="s">
        <v>10</v>
      </c>
      <c r="F300" s="12" t="s">
        <v>220</v>
      </c>
      <c r="G300" s="12" t="s">
        <v>604</v>
      </c>
      <c r="H300" t="s">
        <v>92</v>
      </c>
      <c r="I300" s="2" t="s">
        <v>824</v>
      </c>
      <c r="J300">
        <f>VLOOKUP(A300,[1]Sheet3!$A$2:$H$3266,8,FALSE)</f>
        <v>105.1</v>
      </c>
      <c r="K300">
        <f>VLOOKUP(A300,[1]Sheet3!$A$2:$AD$3266,29,FALSE)</f>
        <v>0.63046460000000004</v>
      </c>
      <c r="L300">
        <f>VLOOKUP(A300,[1]Sheet3!$A$2:$AD$3266,30,FALSE)</f>
        <v>66.261829460000001</v>
      </c>
      <c r="M300">
        <f>VLOOKUP(A300,[1]Sheet3!$A$2:$L$3266,11,FALSE)</f>
        <v>4921</v>
      </c>
      <c r="N300">
        <f>VLOOKUP(A300,[1]Sheet3!$A$2:$L$3266,12,FALSE)</f>
        <v>99.550000000000011</v>
      </c>
      <c r="O300">
        <f>VLOOKUP(A300,[1]Sheet3!$A$2:$T$3266,17,FALSE)</f>
        <v>0.2290575</v>
      </c>
      <c r="P300">
        <f>VLOOKUP(A300,[1]Sheet3!$A$2:$T$3266,18,FALSE)</f>
        <v>123.7731</v>
      </c>
      <c r="Q300">
        <f>VLOOKUP(A300,[1]Sheet3!$A$2:$T$3266,19,FALSE)</f>
        <v>0.37595780000000001</v>
      </c>
      <c r="R300">
        <f>VLOOKUP(A300,[1]Sheet3!$A$2:$T$3266,20,FALSE)</f>
        <v>0.79532250000000004</v>
      </c>
      <c r="S300">
        <f>VLOOKUP(A300,[1]Sheet3!$A$2:$AB$3266,27,FALSE)</f>
        <v>98.521299999999997</v>
      </c>
      <c r="T300">
        <f>VLOOKUP(A300,[1]Sheet3!$A$2:$AB$3266,28,FALSE)</f>
        <v>21.551549999999999</v>
      </c>
      <c r="U300">
        <f>VLOOKUP(A300,[1]Sheet3!$A$2:$AF$3266,31,FALSE)</f>
        <v>0.60756339999999998</v>
      </c>
      <c r="V300">
        <f>VLOOKUP(A300,[1]Sheet3!$A$2:$AF$3266,32,FALSE)</f>
        <v>36.075150000000001</v>
      </c>
      <c r="W300" s="2" t="str">
        <f>VLOOKUP(H300,[2]Sheet1!$B$2:$D$3210,2,FALSE)</f>
        <v>Laut Natuna Utara</v>
      </c>
      <c r="X300" s="2" t="str">
        <f>VLOOKUP(H300,[2]Sheet1!$B$2:$D$3210,3,FALSE)</f>
        <v>Sumatera</v>
      </c>
      <c r="Y300" s="2">
        <f>Scores!N300</f>
        <v>90</v>
      </c>
      <c r="Z300" t="s">
        <v>16</v>
      </c>
      <c r="AA300" s="13" t="str">
        <f t="shared" si="14"/>
        <v>2P</v>
      </c>
      <c r="AB300" s="13" t="s">
        <v>896</v>
      </c>
    </row>
    <row r="301" spans="1:28">
      <c r="A301" t="str">
        <f t="shared" si="13"/>
        <v>NAGA - BASE3. High Value</v>
      </c>
      <c r="B301" t="str">
        <f t="shared" si="12"/>
        <v>NAGA - BASE3. High ValueE0. On Production</v>
      </c>
      <c r="C301" t="s">
        <v>15</v>
      </c>
      <c r="D301" s="2" t="s">
        <v>13</v>
      </c>
      <c r="E301" t="s">
        <v>11</v>
      </c>
      <c r="F301" s="12" t="s">
        <v>220</v>
      </c>
      <c r="G301" s="12" t="s">
        <v>604</v>
      </c>
      <c r="H301" t="s">
        <v>92</v>
      </c>
      <c r="I301" s="2" t="s">
        <v>824</v>
      </c>
      <c r="J301">
        <f>VLOOKUP(A301,[1]Sheet3!$A$2:$H$3266,8,FALSE)</f>
        <v>114.9</v>
      </c>
      <c r="K301">
        <f>VLOOKUP(A301,[1]Sheet3!$A$2:$AD$3266,29,FALSE)</f>
        <v>0.63046460000000004</v>
      </c>
      <c r="L301">
        <f>VLOOKUP(A301,[1]Sheet3!$A$2:$AD$3266,30,FALSE)</f>
        <v>72.440382540000002</v>
      </c>
      <c r="M301">
        <f>VLOOKUP(A301,[1]Sheet3!$A$2:$L$3266,11,FALSE)</f>
        <v>4921</v>
      </c>
      <c r="N301">
        <f>VLOOKUP(A301,[1]Sheet3!$A$2:$L$3266,12,FALSE)</f>
        <v>99.550000000000011</v>
      </c>
      <c r="O301">
        <f>VLOOKUP(A301,[1]Sheet3!$A$2:$T$3266,17,FALSE)</f>
        <v>0.2290575</v>
      </c>
      <c r="P301">
        <f>VLOOKUP(A301,[1]Sheet3!$A$2:$T$3266,18,FALSE)</f>
        <v>123.7731</v>
      </c>
      <c r="Q301">
        <f>VLOOKUP(A301,[1]Sheet3!$A$2:$T$3266,19,FALSE)</f>
        <v>0.37595780000000001</v>
      </c>
      <c r="R301">
        <f>VLOOKUP(A301,[1]Sheet3!$A$2:$T$3266,20,FALSE)</f>
        <v>0.79532250000000004</v>
      </c>
      <c r="S301">
        <f>VLOOKUP(A301,[1]Sheet3!$A$2:$AB$3266,27,FALSE)</f>
        <v>98.521299999999997</v>
      </c>
      <c r="T301">
        <f>VLOOKUP(A301,[1]Sheet3!$A$2:$AB$3266,28,FALSE)</f>
        <v>21.551549999999999</v>
      </c>
      <c r="U301">
        <f>VLOOKUP(A301,[1]Sheet3!$A$2:$AF$3266,31,FALSE)</f>
        <v>0.60756339999999998</v>
      </c>
      <c r="V301">
        <f>VLOOKUP(A301,[1]Sheet3!$A$2:$AF$3266,32,FALSE)</f>
        <v>36.075150000000001</v>
      </c>
      <c r="W301" s="2" t="str">
        <f>VLOOKUP(H301,[2]Sheet1!$B$2:$D$3210,2,FALSE)</f>
        <v>Laut Natuna Utara</v>
      </c>
      <c r="X301" s="2" t="str">
        <f>VLOOKUP(H301,[2]Sheet1!$B$2:$D$3210,3,FALSE)</f>
        <v>Sumatera</v>
      </c>
      <c r="Y301" s="2">
        <f>Scores!N301</f>
        <v>90</v>
      </c>
      <c r="Z301" t="s">
        <v>16</v>
      </c>
      <c r="AA301" s="13" t="str">
        <f t="shared" si="14"/>
        <v>2P</v>
      </c>
      <c r="AB301" s="13" t="s">
        <v>896</v>
      </c>
    </row>
    <row r="302" spans="1:28">
      <c r="A302" t="str">
        <f t="shared" si="13"/>
        <v>PELIKAN - BASE1. Low Value</v>
      </c>
      <c r="B302" t="str">
        <f t="shared" si="12"/>
        <v>PELIKAN - BASE1. Low ValueE0. On Production</v>
      </c>
      <c r="C302" t="s">
        <v>15</v>
      </c>
      <c r="D302" s="2" t="s">
        <v>13</v>
      </c>
      <c r="E302" t="s">
        <v>8</v>
      </c>
      <c r="F302" s="12" t="s">
        <v>221</v>
      </c>
      <c r="G302" s="12" t="s">
        <v>605</v>
      </c>
      <c r="H302" t="s">
        <v>92</v>
      </c>
      <c r="I302" s="2" t="s">
        <v>824</v>
      </c>
      <c r="J302">
        <f>VLOOKUP(A302,[1]Sheet3!$A$2:$H$3266,8,FALSE)</f>
        <v>160.1</v>
      </c>
      <c r="K302">
        <f>VLOOKUP(A302,[1]Sheet3!$A$2:$AD$3266,29,FALSE)</f>
        <v>0.6297374</v>
      </c>
      <c r="L302">
        <f>VLOOKUP(A302,[1]Sheet3!$A$2:$AD$3266,30,FALSE)</f>
        <v>100.82095774</v>
      </c>
      <c r="M302">
        <f>VLOOKUP(A302,[1]Sheet3!$A$2:$L$3266,11,FALSE)</f>
        <v>6500</v>
      </c>
      <c r="N302">
        <f>VLOOKUP(A302,[1]Sheet3!$A$2:$L$3266,12,FALSE)</f>
        <v>96.250000000000014</v>
      </c>
      <c r="O302">
        <f>VLOOKUP(A302,[1]Sheet3!$A$2:$T$3266,17,FALSE)</f>
        <v>0.16745070000000001</v>
      </c>
      <c r="P302">
        <f>VLOOKUP(A302,[1]Sheet3!$A$2:$T$3266,18,FALSE)</f>
        <v>283.06119999999999</v>
      </c>
      <c r="Q302">
        <f>VLOOKUP(A302,[1]Sheet3!$A$2:$T$3266,19,FALSE)</f>
        <v>0.43398940000000003</v>
      </c>
      <c r="R302">
        <f>VLOOKUP(A302,[1]Sheet3!$A$2:$T$3266,20,FALSE)</f>
        <v>0.78759250000000003</v>
      </c>
      <c r="S302">
        <f>VLOOKUP(A302,[1]Sheet3!$A$2:$AB$3266,27,FALSE)</f>
        <v>21.033940000000001</v>
      </c>
      <c r="T302">
        <f>VLOOKUP(A302,[1]Sheet3!$A$2:$AB$3266,28,FALSE)</f>
        <v>18.278120000000001</v>
      </c>
      <c r="U302">
        <f>VLOOKUP(A302,[1]Sheet3!$A$2:$AF$3266,31,FALSE)</f>
        <v>13.54275</v>
      </c>
      <c r="V302">
        <f>VLOOKUP(A302,[1]Sheet3!$A$2:$AF$3266,32,FALSE)</f>
        <v>37.239629999999998</v>
      </c>
      <c r="W302" s="2" t="str">
        <f>VLOOKUP(H302,[2]Sheet1!$B$2:$D$3210,2,FALSE)</f>
        <v>Laut Natuna Utara</v>
      </c>
      <c r="X302" s="2" t="str">
        <f>VLOOKUP(H302,[2]Sheet1!$B$2:$D$3210,3,FALSE)</f>
        <v>Sumatera</v>
      </c>
      <c r="Y302" s="2">
        <f>Scores!N302</f>
        <v>88</v>
      </c>
      <c r="Z302" t="s">
        <v>16</v>
      </c>
      <c r="AA302" s="13" t="str">
        <f t="shared" si="14"/>
        <v>2P</v>
      </c>
      <c r="AB302" s="13" t="s">
        <v>896</v>
      </c>
    </row>
    <row r="303" spans="1:28">
      <c r="A303" t="str">
        <f t="shared" si="13"/>
        <v>PELIKAN - BASE2. Middle Value</v>
      </c>
      <c r="B303" t="str">
        <f t="shared" si="12"/>
        <v>PELIKAN - BASE2. Middle ValueE0. On Production</v>
      </c>
      <c r="C303" t="s">
        <v>15</v>
      </c>
      <c r="D303" s="2" t="s">
        <v>13</v>
      </c>
      <c r="E303" t="s">
        <v>10</v>
      </c>
      <c r="F303" s="12" t="s">
        <v>221</v>
      </c>
      <c r="G303" s="12" t="s">
        <v>605</v>
      </c>
      <c r="H303" t="s">
        <v>92</v>
      </c>
      <c r="I303" s="2" t="s">
        <v>824</v>
      </c>
      <c r="J303">
        <f>VLOOKUP(A303,[1]Sheet3!$A$2:$H$3266,8,FALSE)</f>
        <v>167.6</v>
      </c>
      <c r="K303">
        <f>VLOOKUP(A303,[1]Sheet3!$A$2:$AD$3266,29,FALSE)</f>
        <v>0.6297374</v>
      </c>
      <c r="L303">
        <f>VLOOKUP(A303,[1]Sheet3!$A$2:$AD$3266,30,FALSE)</f>
        <v>105.54398823999999</v>
      </c>
      <c r="M303">
        <f>VLOOKUP(A303,[1]Sheet3!$A$2:$L$3266,11,FALSE)</f>
        <v>6500</v>
      </c>
      <c r="N303">
        <f>VLOOKUP(A303,[1]Sheet3!$A$2:$L$3266,12,FALSE)</f>
        <v>96.250000000000014</v>
      </c>
      <c r="O303">
        <f>VLOOKUP(A303,[1]Sheet3!$A$2:$T$3266,17,FALSE)</f>
        <v>0.16745070000000001</v>
      </c>
      <c r="P303">
        <f>VLOOKUP(A303,[1]Sheet3!$A$2:$T$3266,18,FALSE)</f>
        <v>283.06119999999999</v>
      </c>
      <c r="Q303">
        <f>VLOOKUP(A303,[1]Sheet3!$A$2:$T$3266,19,FALSE)</f>
        <v>0.43398940000000003</v>
      </c>
      <c r="R303">
        <f>VLOOKUP(A303,[1]Sheet3!$A$2:$T$3266,20,FALSE)</f>
        <v>0.78759250000000003</v>
      </c>
      <c r="S303">
        <f>VLOOKUP(A303,[1]Sheet3!$A$2:$AB$3266,27,FALSE)</f>
        <v>21.033940000000001</v>
      </c>
      <c r="T303">
        <f>VLOOKUP(A303,[1]Sheet3!$A$2:$AB$3266,28,FALSE)</f>
        <v>18.278120000000001</v>
      </c>
      <c r="U303">
        <f>VLOOKUP(A303,[1]Sheet3!$A$2:$AF$3266,31,FALSE)</f>
        <v>13.54275</v>
      </c>
      <c r="V303">
        <f>VLOOKUP(A303,[1]Sheet3!$A$2:$AF$3266,32,FALSE)</f>
        <v>37.239629999999998</v>
      </c>
      <c r="W303" s="2" t="str">
        <f>VLOOKUP(H303,[2]Sheet1!$B$2:$D$3210,2,FALSE)</f>
        <v>Laut Natuna Utara</v>
      </c>
      <c r="X303" s="2" t="str">
        <f>VLOOKUP(H303,[2]Sheet1!$B$2:$D$3210,3,FALSE)</f>
        <v>Sumatera</v>
      </c>
      <c r="Y303" s="2">
        <f>Scores!N303</f>
        <v>88</v>
      </c>
      <c r="Z303" t="s">
        <v>16</v>
      </c>
      <c r="AA303" s="13" t="str">
        <f t="shared" si="14"/>
        <v>2P</v>
      </c>
      <c r="AB303" s="13" t="s">
        <v>896</v>
      </c>
    </row>
    <row r="304" spans="1:28">
      <c r="A304" t="str">
        <f t="shared" si="13"/>
        <v>PELIKAN - BASE3. High Value</v>
      </c>
      <c r="B304" t="str">
        <f t="shared" si="12"/>
        <v>PELIKAN - BASE3. High ValueE0. On Production</v>
      </c>
      <c r="C304" t="s">
        <v>15</v>
      </c>
      <c r="D304" s="2" t="s">
        <v>13</v>
      </c>
      <c r="E304" t="s">
        <v>11</v>
      </c>
      <c r="F304" s="12" t="s">
        <v>221</v>
      </c>
      <c r="G304" s="12" t="s">
        <v>605</v>
      </c>
      <c r="H304" t="s">
        <v>92</v>
      </c>
      <c r="I304" s="2" t="s">
        <v>824</v>
      </c>
      <c r="J304">
        <f>VLOOKUP(A304,[1]Sheet3!$A$2:$H$3266,8,FALSE)</f>
        <v>177.5</v>
      </c>
      <c r="K304">
        <f>VLOOKUP(A304,[1]Sheet3!$A$2:$AD$3266,29,FALSE)</f>
        <v>0.6297374</v>
      </c>
      <c r="L304">
        <f>VLOOKUP(A304,[1]Sheet3!$A$2:$AD$3266,30,FALSE)</f>
        <v>111.77838850000001</v>
      </c>
      <c r="M304">
        <f>VLOOKUP(A304,[1]Sheet3!$A$2:$L$3266,11,FALSE)</f>
        <v>6500</v>
      </c>
      <c r="N304">
        <f>VLOOKUP(A304,[1]Sheet3!$A$2:$L$3266,12,FALSE)</f>
        <v>96.250000000000014</v>
      </c>
      <c r="O304">
        <f>VLOOKUP(A304,[1]Sheet3!$A$2:$T$3266,17,FALSE)</f>
        <v>0.16745070000000001</v>
      </c>
      <c r="P304">
        <f>VLOOKUP(A304,[1]Sheet3!$A$2:$T$3266,18,FALSE)</f>
        <v>283.06119999999999</v>
      </c>
      <c r="Q304">
        <f>VLOOKUP(A304,[1]Sheet3!$A$2:$T$3266,19,FALSE)</f>
        <v>0.43398940000000003</v>
      </c>
      <c r="R304">
        <f>VLOOKUP(A304,[1]Sheet3!$A$2:$T$3266,20,FALSE)</f>
        <v>0.78759250000000003</v>
      </c>
      <c r="S304">
        <f>VLOOKUP(A304,[1]Sheet3!$A$2:$AB$3266,27,FALSE)</f>
        <v>21.033940000000001</v>
      </c>
      <c r="T304">
        <f>VLOOKUP(A304,[1]Sheet3!$A$2:$AB$3266,28,FALSE)</f>
        <v>18.278120000000001</v>
      </c>
      <c r="U304">
        <f>VLOOKUP(A304,[1]Sheet3!$A$2:$AF$3266,31,FALSE)</f>
        <v>13.54275</v>
      </c>
      <c r="V304">
        <f>VLOOKUP(A304,[1]Sheet3!$A$2:$AF$3266,32,FALSE)</f>
        <v>37.239629999999998</v>
      </c>
      <c r="W304" s="2" t="str">
        <f>VLOOKUP(H304,[2]Sheet1!$B$2:$D$3210,2,FALSE)</f>
        <v>Laut Natuna Utara</v>
      </c>
      <c r="X304" s="2" t="str">
        <f>VLOOKUP(H304,[2]Sheet1!$B$2:$D$3210,3,FALSE)</f>
        <v>Sumatera</v>
      </c>
      <c r="Y304" s="2">
        <f>Scores!N304</f>
        <v>88</v>
      </c>
      <c r="Z304" t="s">
        <v>16</v>
      </c>
      <c r="AA304" s="13" t="str">
        <f t="shared" si="14"/>
        <v>2P</v>
      </c>
      <c r="AB304" s="13" t="s">
        <v>896</v>
      </c>
    </row>
    <row r="305" spans="1:28">
      <c r="A305" t="str">
        <f t="shared" si="13"/>
        <v>ALUR RAMBONG - BASE1. Low Value</v>
      </c>
      <c r="B305" t="str">
        <f t="shared" si="12"/>
        <v>ALUR RAMBONG - BASE1. Low ValueE0. On Production</v>
      </c>
      <c r="C305" t="s">
        <v>15</v>
      </c>
      <c r="D305" s="2" t="s">
        <v>13</v>
      </c>
      <c r="E305" t="s">
        <v>8</v>
      </c>
      <c r="F305" s="12" t="s">
        <v>222</v>
      </c>
      <c r="G305" s="12" t="s">
        <v>606</v>
      </c>
      <c r="H305" t="s">
        <v>784</v>
      </c>
      <c r="I305" s="2" t="s">
        <v>823</v>
      </c>
      <c r="J305">
        <f>VLOOKUP(A305,[1]Sheet3!$A$2:$H$3266,8,FALSE)</f>
        <v>83.093999999999994</v>
      </c>
      <c r="K305">
        <f>VLOOKUP(A305,[1]Sheet3!$A$2:$AD$3266,29,FALSE)</f>
        <v>0.75995889999999999</v>
      </c>
      <c r="L305">
        <f>VLOOKUP(A305,[1]Sheet3!$A$2:$AD$3266,30,FALSE)</f>
        <v>63.148024836599994</v>
      </c>
      <c r="M305">
        <f>VLOOKUP(A305,[1]Sheet3!$A$2:$L$3266,11,FALSE)</f>
        <v>9465</v>
      </c>
      <c r="N305">
        <f>VLOOKUP(A305,[1]Sheet3!$A$2:$L$3266,12,FALSE)</f>
        <v>178.75000000000003</v>
      </c>
      <c r="O305">
        <f>VLOOKUP(A305,[1]Sheet3!$A$2:$T$3266,17,FALSE)</f>
        <v>0.13415569999999999</v>
      </c>
      <c r="P305">
        <f>VLOOKUP(A305,[1]Sheet3!$A$2:$T$3266,18,FALSE)</f>
        <v>18.672550000000001</v>
      </c>
      <c r="Q305">
        <f>VLOOKUP(A305,[1]Sheet3!$A$2:$T$3266,19,FALSE)</f>
        <v>0.55783550000000004</v>
      </c>
      <c r="R305">
        <f>VLOOKUP(A305,[1]Sheet3!$A$2:$T$3266,20,FALSE)</f>
        <v>0.71336999999999995</v>
      </c>
      <c r="S305">
        <f>VLOOKUP(A305,[1]Sheet3!$A$2:$AB$3266,27,FALSE)</f>
        <v>81.964650000000006</v>
      </c>
      <c r="T305">
        <f>VLOOKUP(A305,[1]Sheet3!$A$2:$AB$3266,28,FALSE)</f>
        <v>9.0773539999999997</v>
      </c>
      <c r="U305">
        <f>VLOOKUP(A305,[1]Sheet3!$A$2:$AF$3266,31,FALSE)</f>
        <v>15.35547</v>
      </c>
      <c r="V305">
        <f>VLOOKUP(A305,[1]Sheet3!$A$2:$AF$3266,32,FALSE)</f>
        <v>8.2005960000000009</v>
      </c>
      <c r="W305" s="2" t="s">
        <v>845</v>
      </c>
      <c r="X305" s="2" t="s">
        <v>829</v>
      </c>
      <c r="Y305" s="2">
        <f>Scores!N305</f>
        <v>106</v>
      </c>
      <c r="Z305" t="s">
        <v>16</v>
      </c>
      <c r="AA305" s="13" t="str">
        <f t="shared" si="14"/>
        <v>2P</v>
      </c>
      <c r="AB305" s="13" t="s">
        <v>896</v>
      </c>
    </row>
    <row r="306" spans="1:28">
      <c r="A306" t="str">
        <f t="shared" si="13"/>
        <v>ALUR RAMBONG - BASE2. Middle Value</v>
      </c>
      <c r="B306" t="str">
        <f t="shared" si="12"/>
        <v>ALUR RAMBONG - BASE2. Middle ValueE0. On Production</v>
      </c>
      <c r="C306" t="s">
        <v>15</v>
      </c>
      <c r="D306" s="2" t="s">
        <v>13</v>
      </c>
      <c r="E306" t="s">
        <v>10</v>
      </c>
      <c r="F306" s="12" t="s">
        <v>222</v>
      </c>
      <c r="G306" s="12" t="s">
        <v>606</v>
      </c>
      <c r="H306" t="s">
        <v>784</v>
      </c>
      <c r="I306" s="2" t="s">
        <v>823</v>
      </c>
      <c r="J306">
        <f>VLOOKUP(A306,[1]Sheet3!$A$2:$H$3266,8,FALSE)</f>
        <v>83.093999999999994</v>
      </c>
      <c r="K306">
        <f>VLOOKUP(A306,[1]Sheet3!$A$2:$AD$3266,29,FALSE)</f>
        <v>0.75995889999999999</v>
      </c>
      <c r="L306">
        <f>VLOOKUP(A306,[1]Sheet3!$A$2:$AD$3266,30,FALSE)</f>
        <v>63.148024836599994</v>
      </c>
      <c r="M306">
        <f>VLOOKUP(A306,[1]Sheet3!$A$2:$L$3266,11,FALSE)</f>
        <v>9465</v>
      </c>
      <c r="N306">
        <f>VLOOKUP(A306,[1]Sheet3!$A$2:$L$3266,12,FALSE)</f>
        <v>178.75000000000003</v>
      </c>
      <c r="O306">
        <f>VLOOKUP(A306,[1]Sheet3!$A$2:$T$3266,17,FALSE)</f>
        <v>0.13415569999999999</v>
      </c>
      <c r="P306">
        <f>VLOOKUP(A306,[1]Sheet3!$A$2:$T$3266,18,FALSE)</f>
        <v>18.672550000000001</v>
      </c>
      <c r="Q306">
        <f>VLOOKUP(A306,[1]Sheet3!$A$2:$T$3266,19,FALSE)</f>
        <v>0.55783550000000004</v>
      </c>
      <c r="R306">
        <f>VLOOKUP(A306,[1]Sheet3!$A$2:$T$3266,20,FALSE)</f>
        <v>0.71336999999999995</v>
      </c>
      <c r="S306">
        <f>VLOOKUP(A306,[1]Sheet3!$A$2:$AB$3266,27,FALSE)</f>
        <v>81.964650000000006</v>
      </c>
      <c r="T306">
        <f>VLOOKUP(A306,[1]Sheet3!$A$2:$AB$3266,28,FALSE)</f>
        <v>9.0773539999999997</v>
      </c>
      <c r="U306">
        <f>VLOOKUP(A306,[1]Sheet3!$A$2:$AF$3266,31,FALSE)</f>
        <v>15.35547</v>
      </c>
      <c r="V306">
        <f>VLOOKUP(A306,[1]Sheet3!$A$2:$AF$3266,32,FALSE)</f>
        <v>8.2005960000000009</v>
      </c>
      <c r="W306" s="2" t="s">
        <v>845</v>
      </c>
      <c r="X306" s="2" t="s">
        <v>829</v>
      </c>
      <c r="Y306" s="2">
        <f>Scores!N306</f>
        <v>106</v>
      </c>
      <c r="Z306" t="s">
        <v>16</v>
      </c>
      <c r="AA306" s="13" t="str">
        <f t="shared" si="14"/>
        <v>2P</v>
      </c>
      <c r="AB306" s="13" t="s">
        <v>896</v>
      </c>
    </row>
    <row r="307" spans="1:28">
      <c r="A307" t="str">
        <f t="shared" si="13"/>
        <v>ALUR RAMBONG - BASE3. High Value</v>
      </c>
      <c r="B307" t="str">
        <f t="shared" si="12"/>
        <v>ALUR RAMBONG - BASE3. High ValueE0. On Production</v>
      </c>
      <c r="C307" t="s">
        <v>15</v>
      </c>
      <c r="D307" s="2" t="s">
        <v>13</v>
      </c>
      <c r="E307" t="s">
        <v>11</v>
      </c>
      <c r="F307" s="12" t="s">
        <v>222</v>
      </c>
      <c r="G307" s="12" t="s">
        <v>606</v>
      </c>
      <c r="H307" t="s">
        <v>784</v>
      </c>
      <c r="I307" s="2" t="s">
        <v>823</v>
      </c>
      <c r="J307">
        <f>VLOOKUP(A307,[1]Sheet3!$A$2:$H$3266,8,FALSE)</f>
        <v>83.093999999999994</v>
      </c>
      <c r="K307">
        <f>VLOOKUP(A307,[1]Sheet3!$A$2:$AD$3266,29,FALSE)</f>
        <v>0.75995889999999999</v>
      </c>
      <c r="L307">
        <f>VLOOKUP(A307,[1]Sheet3!$A$2:$AD$3266,30,FALSE)</f>
        <v>63.148024836599994</v>
      </c>
      <c r="M307">
        <f>VLOOKUP(A307,[1]Sheet3!$A$2:$L$3266,11,FALSE)</f>
        <v>9465</v>
      </c>
      <c r="N307">
        <f>VLOOKUP(A307,[1]Sheet3!$A$2:$L$3266,12,FALSE)</f>
        <v>178.75000000000003</v>
      </c>
      <c r="O307">
        <f>VLOOKUP(A307,[1]Sheet3!$A$2:$T$3266,17,FALSE)</f>
        <v>0.13415569999999999</v>
      </c>
      <c r="P307">
        <f>VLOOKUP(A307,[1]Sheet3!$A$2:$T$3266,18,FALSE)</f>
        <v>18.672550000000001</v>
      </c>
      <c r="Q307">
        <f>VLOOKUP(A307,[1]Sheet3!$A$2:$T$3266,19,FALSE)</f>
        <v>0.55783550000000004</v>
      </c>
      <c r="R307">
        <f>VLOOKUP(A307,[1]Sheet3!$A$2:$T$3266,20,FALSE)</f>
        <v>0.71336999999999995</v>
      </c>
      <c r="S307">
        <f>VLOOKUP(A307,[1]Sheet3!$A$2:$AB$3266,27,FALSE)</f>
        <v>81.964650000000006</v>
      </c>
      <c r="T307">
        <f>VLOOKUP(A307,[1]Sheet3!$A$2:$AB$3266,28,FALSE)</f>
        <v>9.0773539999999997</v>
      </c>
      <c r="U307">
        <f>VLOOKUP(A307,[1]Sheet3!$A$2:$AF$3266,31,FALSE)</f>
        <v>15.35547</v>
      </c>
      <c r="V307">
        <f>VLOOKUP(A307,[1]Sheet3!$A$2:$AF$3266,32,FALSE)</f>
        <v>8.2005960000000009</v>
      </c>
      <c r="W307" s="2" t="s">
        <v>845</v>
      </c>
      <c r="X307" s="2" t="s">
        <v>829</v>
      </c>
      <c r="Y307" s="2">
        <f>Scores!N307</f>
        <v>106</v>
      </c>
      <c r="Z307" t="s">
        <v>16</v>
      </c>
      <c r="AA307" s="13" t="str">
        <f t="shared" si="14"/>
        <v>2P</v>
      </c>
      <c r="AB307" s="13" t="s">
        <v>896</v>
      </c>
    </row>
    <row r="308" spans="1:28">
      <c r="A308" t="str">
        <f t="shared" si="13"/>
        <v>ALUR SIWAH - BASE1. Low Value</v>
      </c>
      <c r="B308" t="str">
        <f t="shared" si="12"/>
        <v>ALUR SIWAH - BASE1. Low ValueE0. On Production</v>
      </c>
      <c r="C308" t="s">
        <v>15</v>
      </c>
      <c r="D308" s="2" t="s">
        <v>13</v>
      </c>
      <c r="E308" t="s">
        <v>8</v>
      </c>
      <c r="F308" s="12" t="s">
        <v>223</v>
      </c>
      <c r="G308" s="12" t="s">
        <v>607</v>
      </c>
      <c r="H308" t="s">
        <v>784</v>
      </c>
      <c r="I308" s="2" t="s">
        <v>823</v>
      </c>
      <c r="J308">
        <f>VLOOKUP(A308,[1]Sheet3!$A$2:$H$3266,8,FALSE)</f>
        <v>555.00400000000002</v>
      </c>
      <c r="K308">
        <f>VLOOKUP(A308,[1]Sheet3!$A$2:$AD$3266,29,FALSE)</f>
        <v>0.83991479999999996</v>
      </c>
      <c r="L308">
        <f>VLOOKUP(A308,[1]Sheet3!$A$2:$AD$3266,30,FALSE)</f>
        <v>466.15607365919999</v>
      </c>
      <c r="M308">
        <f>VLOOKUP(A308,[1]Sheet3!$A$2:$L$3266,11,FALSE)</f>
        <v>9498</v>
      </c>
      <c r="N308">
        <f>VLOOKUP(A308,[1]Sheet3!$A$2:$L$3266,12,FALSE)</f>
        <v>185.9</v>
      </c>
      <c r="O308">
        <f>VLOOKUP(A308,[1]Sheet3!$A$2:$T$3266,17,FALSE)</f>
        <v>0.144894</v>
      </c>
      <c r="P308">
        <f>VLOOKUP(A308,[1]Sheet3!$A$2:$T$3266,18,FALSE)</f>
        <v>17.189070000000001</v>
      </c>
      <c r="Q308">
        <f>VLOOKUP(A308,[1]Sheet3!$A$2:$T$3266,19,FALSE)</f>
        <v>0.55593760000000003</v>
      </c>
      <c r="R308">
        <f>VLOOKUP(A308,[1]Sheet3!$A$2:$T$3266,20,FALSE)</f>
        <v>0.76028499999999999</v>
      </c>
      <c r="S308">
        <f>VLOOKUP(A308,[1]Sheet3!$A$2:$AB$3266,27,FALSE)</f>
        <v>33.410739999999997</v>
      </c>
      <c r="T308">
        <f>VLOOKUP(A308,[1]Sheet3!$A$2:$AB$3266,28,FALSE)</f>
        <v>56.555709999999998</v>
      </c>
      <c r="U308">
        <f>VLOOKUP(A308,[1]Sheet3!$A$2:$AF$3266,31,FALSE)</f>
        <v>25.060919999999999</v>
      </c>
      <c r="V308">
        <f>VLOOKUP(A308,[1]Sheet3!$A$2:$AF$3266,32,FALSE)</f>
        <v>765.93700000000001</v>
      </c>
      <c r="W308" s="2" t="s">
        <v>845</v>
      </c>
      <c r="X308" s="2" t="s">
        <v>829</v>
      </c>
      <c r="Y308" s="2">
        <f>Scores!N308</f>
        <v>97</v>
      </c>
      <c r="Z308" t="s">
        <v>16</v>
      </c>
      <c r="AA308" s="13" t="str">
        <f t="shared" si="14"/>
        <v>2P</v>
      </c>
      <c r="AB308" s="13" t="s">
        <v>896</v>
      </c>
    </row>
    <row r="309" spans="1:28">
      <c r="A309" t="str">
        <f t="shared" si="13"/>
        <v>ALUR SIWAH - BASE2. Middle Value</v>
      </c>
      <c r="B309" t="str">
        <f t="shared" si="12"/>
        <v>ALUR SIWAH - BASE2. Middle ValueE0. On Production</v>
      </c>
      <c r="C309" t="s">
        <v>15</v>
      </c>
      <c r="D309" s="2" t="s">
        <v>13</v>
      </c>
      <c r="E309" t="s">
        <v>10</v>
      </c>
      <c r="F309" s="12" t="s">
        <v>223</v>
      </c>
      <c r="G309" s="12" t="s">
        <v>607</v>
      </c>
      <c r="H309" t="s">
        <v>784</v>
      </c>
      <c r="I309" s="2" t="s">
        <v>823</v>
      </c>
      <c r="J309">
        <f>VLOOKUP(A309,[1]Sheet3!$A$2:$H$3266,8,FALSE)</f>
        <v>555.00400000000002</v>
      </c>
      <c r="K309">
        <f>VLOOKUP(A309,[1]Sheet3!$A$2:$AD$3266,29,FALSE)</f>
        <v>0.83991479999999996</v>
      </c>
      <c r="L309">
        <f>VLOOKUP(A309,[1]Sheet3!$A$2:$AD$3266,30,FALSE)</f>
        <v>466.15607365919999</v>
      </c>
      <c r="M309">
        <f>VLOOKUP(A309,[1]Sheet3!$A$2:$L$3266,11,FALSE)</f>
        <v>9498</v>
      </c>
      <c r="N309">
        <f>VLOOKUP(A309,[1]Sheet3!$A$2:$L$3266,12,FALSE)</f>
        <v>185.9</v>
      </c>
      <c r="O309">
        <f>VLOOKUP(A309,[1]Sheet3!$A$2:$T$3266,17,FALSE)</f>
        <v>0.144894</v>
      </c>
      <c r="P309">
        <f>VLOOKUP(A309,[1]Sheet3!$A$2:$T$3266,18,FALSE)</f>
        <v>17.189070000000001</v>
      </c>
      <c r="Q309">
        <f>VLOOKUP(A309,[1]Sheet3!$A$2:$T$3266,19,FALSE)</f>
        <v>0.55593760000000003</v>
      </c>
      <c r="R309">
        <f>VLOOKUP(A309,[1]Sheet3!$A$2:$T$3266,20,FALSE)</f>
        <v>0.76028499999999999</v>
      </c>
      <c r="S309">
        <f>VLOOKUP(A309,[1]Sheet3!$A$2:$AB$3266,27,FALSE)</f>
        <v>33.410739999999997</v>
      </c>
      <c r="T309">
        <f>VLOOKUP(A309,[1]Sheet3!$A$2:$AB$3266,28,FALSE)</f>
        <v>56.555709999999998</v>
      </c>
      <c r="U309">
        <f>VLOOKUP(A309,[1]Sheet3!$A$2:$AF$3266,31,FALSE)</f>
        <v>25.060919999999999</v>
      </c>
      <c r="V309">
        <f>VLOOKUP(A309,[1]Sheet3!$A$2:$AF$3266,32,FALSE)</f>
        <v>765.93700000000001</v>
      </c>
      <c r="W309" s="2" t="s">
        <v>845</v>
      </c>
      <c r="X309" s="2" t="s">
        <v>829</v>
      </c>
      <c r="Y309" s="2">
        <f>Scores!N309</f>
        <v>97</v>
      </c>
      <c r="Z309" t="s">
        <v>16</v>
      </c>
      <c r="AA309" s="13" t="str">
        <f t="shared" si="14"/>
        <v>2P</v>
      </c>
      <c r="AB309" s="13" t="s">
        <v>896</v>
      </c>
    </row>
    <row r="310" spans="1:28">
      <c r="A310" t="str">
        <f t="shared" si="13"/>
        <v>ALUR SIWAH - BASE3. High Value</v>
      </c>
      <c r="B310" t="str">
        <f t="shared" si="12"/>
        <v>ALUR SIWAH - BASE3. High ValueE0. On Production</v>
      </c>
      <c r="C310" t="s">
        <v>15</v>
      </c>
      <c r="D310" s="2" t="s">
        <v>13</v>
      </c>
      <c r="E310" t="s">
        <v>11</v>
      </c>
      <c r="F310" s="12" t="s">
        <v>223</v>
      </c>
      <c r="G310" s="12" t="s">
        <v>607</v>
      </c>
      <c r="H310" t="s">
        <v>784</v>
      </c>
      <c r="I310" s="2" t="s">
        <v>823</v>
      </c>
      <c r="J310">
        <f>VLOOKUP(A310,[1]Sheet3!$A$2:$H$3266,8,FALSE)</f>
        <v>555.00400000000002</v>
      </c>
      <c r="K310">
        <f>VLOOKUP(A310,[1]Sheet3!$A$2:$AD$3266,29,FALSE)</f>
        <v>0.83991479999999996</v>
      </c>
      <c r="L310">
        <f>VLOOKUP(A310,[1]Sheet3!$A$2:$AD$3266,30,FALSE)</f>
        <v>466.15607365919999</v>
      </c>
      <c r="M310">
        <f>VLOOKUP(A310,[1]Sheet3!$A$2:$L$3266,11,FALSE)</f>
        <v>9498</v>
      </c>
      <c r="N310">
        <f>VLOOKUP(A310,[1]Sheet3!$A$2:$L$3266,12,FALSE)</f>
        <v>185.9</v>
      </c>
      <c r="O310">
        <f>VLOOKUP(A310,[1]Sheet3!$A$2:$T$3266,17,FALSE)</f>
        <v>0.144894</v>
      </c>
      <c r="P310">
        <f>VLOOKUP(A310,[1]Sheet3!$A$2:$T$3266,18,FALSE)</f>
        <v>17.189070000000001</v>
      </c>
      <c r="Q310">
        <f>VLOOKUP(A310,[1]Sheet3!$A$2:$T$3266,19,FALSE)</f>
        <v>0.55593760000000003</v>
      </c>
      <c r="R310">
        <f>VLOOKUP(A310,[1]Sheet3!$A$2:$T$3266,20,FALSE)</f>
        <v>0.76028499999999999</v>
      </c>
      <c r="S310">
        <f>VLOOKUP(A310,[1]Sheet3!$A$2:$AB$3266,27,FALSE)</f>
        <v>33.410739999999997</v>
      </c>
      <c r="T310">
        <f>VLOOKUP(A310,[1]Sheet3!$A$2:$AB$3266,28,FALSE)</f>
        <v>56.555709999999998</v>
      </c>
      <c r="U310">
        <f>VLOOKUP(A310,[1]Sheet3!$A$2:$AF$3266,31,FALSE)</f>
        <v>25.060919999999999</v>
      </c>
      <c r="V310">
        <f>VLOOKUP(A310,[1]Sheet3!$A$2:$AF$3266,32,FALSE)</f>
        <v>765.93700000000001</v>
      </c>
      <c r="W310" s="2" t="s">
        <v>845</v>
      </c>
      <c r="X310" s="2" t="s">
        <v>829</v>
      </c>
      <c r="Y310" s="2">
        <f>Scores!N310</f>
        <v>97</v>
      </c>
      <c r="Z310" t="s">
        <v>16</v>
      </c>
      <c r="AA310" s="13" t="str">
        <f t="shared" si="14"/>
        <v>2P</v>
      </c>
      <c r="AB310" s="13" t="s">
        <v>896</v>
      </c>
    </row>
    <row r="311" spans="1:28">
      <c r="A311" t="str">
        <f t="shared" si="13"/>
        <v>JULU RAYEU - BASE1. Low Value</v>
      </c>
      <c r="B311" t="str">
        <f t="shared" si="12"/>
        <v>JULU RAYEU - BASE1. Low ValueE0. On Production</v>
      </c>
      <c r="C311" t="s">
        <v>15</v>
      </c>
      <c r="D311" s="2" t="s">
        <v>13</v>
      </c>
      <c r="E311" t="s">
        <v>8</v>
      </c>
      <c r="F311" s="12" t="s">
        <v>224</v>
      </c>
      <c r="G311" s="12" t="s">
        <v>608</v>
      </c>
      <c r="H311" t="s">
        <v>784</v>
      </c>
      <c r="I311" s="2" t="s">
        <v>823</v>
      </c>
      <c r="J311">
        <f>VLOOKUP(A311,[1]Sheet3!$A$2:$H$3266,8,FALSE)</f>
        <v>86.611000000000004</v>
      </c>
      <c r="K311">
        <f>VLOOKUP(A311,[1]Sheet3!$A$2:$AD$3266,29,FALSE)</f>
        <v>0.65029899999999996</v>
      </c>
      <c r="L311">
        <f>VLOOKUP(A311,[1]Sheet3!$A$2:$AD$3266,30,FALSE)</f>
        <v>56.323046689000002</v>
      </c>
      <c r="M311">
        <f>VLOOKUP(A311,[1]Sheet3!$A$2:$L$3266,11,FALSE)</f>
        <v>2396.5</v>
      </c>
      <c r="N311">
        <f>VLOOKUP(A311,[1]Sheet3!$A$2:$L$3266,12,FALSE)</f>
        <v>55.825000000000003</v>
      </c>
      <c r="O311">
        <f>VLOOKUP(A311,[1]Sheet3!$A$2:$T$3266,17,FALSE)</f>
        <v>0.21424080000000001</v>
      </c>
      <c r="P311">
        <f>VLOOKUP(A311,[1]Sheet3!$A$2:$T$3266,18,FALSE)</f>
        <v>267.08080000000001</v>
      </c>
      <c r="Q311">
        <f>VLOOKUP(A311,[1]Sheet3!$A$2:$T$3266,19,FALSE)</f>
        <v>0.41328900000000002</v>
      </c>
      <c r="R311">
        <f>VLOOKUP(A311,[1]Sheet3!$A$2:$T$3266,20,FALSE)</f>
        <v>0.67101759999999999</v>
      </c>
      <c r="S311">
        <f>VLOOKUP(A311,[1]Sheet3!$A$2:$AB$3266,27,FALSE)</f>
        <v>53.978490000000001</v>
      </c>
      <c r="T311">
        <f>VLOOKUP(A311,[1]Sheet3!$A$2:$AB$3266,28,FALSE)</f>
        <v>14.01914</v>
      </c>
      <c r="U311">
        <f>VLOOKUP(A311,[1]Sheet3!$A$2:$AF$3266,31,FALSE)</f>
        <v>79.616039999999998</v>
      </c>
      <c r="V311">
        <f>VLOOKUP(A311,[1]Sheet3!$A$2:$AF$3266,32,FALSE)</f>
        <v>8.3495380000000008</v>
      </c>
      <c r="W311" s="2" t="s">
        <v>845</v>
      </c>
      <c r="X311" s="2" t="s">
        <v>829</v>
      </c>
      <c r="Y311" s="2">
        <f>Scores!N311</f>
        <v>98</v>
      </c>
      <c r="Z311" t="s">
        <v>16</v>
      </c>
      <c r="AA311" s="13" t="str">
        <f t="shared" si="14"/>
        <v>2P</v>
      </c>
      <c r="AB311" s="13" t="s">
        <v>896</v>
      </c>
    </row>
    <row r="312" spans="1:28">
      <c r="A312" t="str">
        <f t="shared" si="13"/>
        <v>JULU RAYEU - BASE2. Middle Value</v>
      </c>
      <c r="B312" t="str">
        <f t="shared" si="12"/>
        <v>JULU RAYEU - BASE2. Middle ValueE0. On Production</v>
      </c>
      <c r="C312" t="s">
        <v>15</v>
      </c>
      <c r="D312" s="2" t="s">
        <v>13</v>
      </c>
      <c r="E312" t="s">
        <v>10</v>
      </c>
      <c r="F312" s="12" t="s">
        <v>224</v>
      </c>
      <c r="G312" s="12" t="s">
        <v>608</v>
      </c>
      <c r="H312" t="s">
        <v>784</v>
      </c>
      <c r="I312" s="2" t="s">
        <v>823</v>
      </c>
      <c r="J312">
        <f>VLOOKUP(A312,[1]Sheet3!$A$2:$H$3266,8,FALSE)</f>
        <v>86.611000000000004</v>
      </c>
      <c r="K312">
        <f>VLOOKUP(A312,[1]Sheet3!$A$2:$AD$3266,29,FALSE)</f>
        <v>0.65029899999999996</v>
      </c>
      <c r="L312">
        <f>VLOOKUP(A312,[1]Sheet3!$A$2:$AD$3266,30,FALSE)</f>
        <v>56.323046689000002</v>
      </c>
      <c r="M312">
        <f>VLOOKUP(A312,[1]Sheet3!$A$2:$L$3266,11,FALSE)</f>
        <v>2396.5</v>
      </c>
      <c r="N312">
        <f>VLOOKUP(A312,[1]Sheet3!$A$2:$L$3266,12,FALSE)</f>
        <v>55.825000000000003</v>
      </c>
      <c r="O312">
        <f>VLOOKUP(A312,[1]Sheet3!$A$2:$T$3266,17,FALSE)</f>
        <v>0.21424080000000001</v>
      </c>
      <c r="P312">
        <f>VLOOKUP(A312,[1]Sheet3!$A$2:$T$3266,18,FALSE)</f>
        <v>267.08080000000001</v>
      </c>
      <c r="Q312">
        <f>VLOOKUP(A312,[1]Sheet3!$A$2:$T$3266,19,FALSE)</f>
        <v>0.41328900000000002</v>
      </c>
      <c r="R312">
        <f>VLOOKUP(A312,[1]Sheet3!$A$2:$T$3266,20,FALSE)</f>
        <v>0.67101759999999999</v>
      </c>
      <c r="S312">
        <f>VLOOKUP(A312,[1]Sheet3!$A$2:$AB$3266,27,FALSE)</f>
        <v>53.978490000000001</v>
      </c>
      <c r="T312">
        <f>VLOOKUP(A312,[1]Sheet3!$A$2:$AB$3266,28,FALSE)</f>
        <v>14.01914</v>
      </c>
      <c r="U312">
        <f>VLOOKUP(A312,[1]Sheet3!$A$2:$AF$3266,31,FALSE)</f>
        <v>79.616039999999998</v>
      </c>
      <c r="V312">
        <f>VLOOKUP(A312,[1]Sheet3!$A$2:$AF$3266,32,FALSE)</f>
        <v>8.3495380000000008</v>
      </c>
      <c r="W312" s="2" t="s">
        <v>845</v>
      </c>
      <c r="X312" s="2" t="s">
        <v>829</v>
      </c>
      <c r="Y312" s="2">
        <f>Scores!N312</f>
        <v>98</v>
      </c>
      <c r="Z312" t="s">
        <v>16</v>
      </c>
      <c r="AA312" s="13" t="str">
        <f t="shared" si="14"/>
        <v>2P</v>
      </c>
      <c r="AB312" s="13" t="s">
        <v>896</v>
      </c>
    </row>
    <row r="313" spans="1:28">
      <c r="A313" t="str">
        <f t="shared" si="13"/>
        <v>JULU RAYEU - BASE3. High Value</v>
      </c>
      <c r="B313" t="str">
        <f t="shared" si="12"/>
        <v>JULU RAYEU - BASE3. High ValueE0. On Production</v>
      </c>
      <c r="C313" t="s">
        <v>15</v>
      </c>
      <c r="D313" s="2" t="s">
        <v>13</v>
      </c>
      <c r="E313" t="s">
        <v>11</v>
      </c>
      <c r="F313" s="12" t="s">
        <v>224</v>
      </c>
      <c r="G313" s="12" t="s">
        <v>608</v>
      </c>
      <c r="H313" t="s">
        <v>784</v>
      </c>
      <c r="I313" s="2" t="s">
        <v>823</v>
      </c>
      <c r="J313">
        <f>VLOOKUP(A313,[1]Sheet3!$A$2:$H$3266,8,FALSE)</f>
        <v>86.611000000000004</v>
      </c>
      <c r="K313">
        <f>VLOOKUP(A313,[1]Sheet3!$A$2:$AD$3266,29,FALSE)</f>
        <v>0.65029899999999996</v>
      </c>
      <c r="L313">
        <f>VLOOKUP(A313,[1]Sheet3!$A$2:$AD$3266,30,FALSE)</f>
        <v>56.323046689000002</v>
      </c>
      <c r="M313">
        <f>VLOOKUP(A313,[1]Sheet3!$A$2:$L$3266,11,FALSE)</f>
        <v>2396.5</v>
      </c>
      <c r="N313">
        <f>VLOOKUP(A313,[1]Sheet3!$A$2:$L$3266,12,FALSE)</f>
        <v>55.825000000000003</v>
      </c>
      <c r="O313">
        <f>VLOOKUP(A313,[1]Sheet3!$A$2:$T$3266,17,FALSE)</f>
        <v>0.21424080000000001</v>
      </c>
      <c r="P313">
        <f>VLOOKUP(A313,[1]Sheet3!$A$2:$T$3266,18,FALSE)</f>
        <v>267.08080000000001</v>
      </c>
      <c r="Q313">
        <f>VLOOKUP(A313,[1]Sheet3!$A$2:$T$3266,19,FALSE)</f>
        <v>0.41328900000000002</v>
      </c>
      <c r="R313">
        <f>VLOOKUP(A313,[1]Sheet3!$A$2:$T$3266,20,FALSE)</f>
        <v>0.67101759999999999</v>
      </c>
      <c r="S313">
        <f>VLOOKUP(A313,[1]Sheet3!$A$2:$AB$3266,27,FALSE)</f>
        <v>53.978490000000001</v>
      </c>
      <c r="T313">
        <f>VLOOKUP(A313,[1]Sheet3!$A$2:$AB$3266,28,FALSE)</f>
        <v>14.01914</v>
      </c>
      <c r="U313">
        <f>VLOOKUP(A313,[1]Sheet3!$A$2:$AF$3266,31,FALSE)</f>
        <v>79.616039999999998</v>
      </c>
      <c r="V313">
        <f>VLOOKUP(A313,[1]Sheet3!$A$2:$AF$3266,32,FALSE)</f>
        <v>8.3495380000000008</v>
      </c>
      <c r="W313" s="2" t="s">
        <v>845</v>
      </c>
      <c r="X313" s="2" t="s">
        <v>829</v>
      </c>
      <c r="Y313" s="2">
        <f>Scores!N313</f>
        <v>98</v>
      </c>
      <c r="Z313" t="s">
        <v>16</v>
      </c>
      <c r="AA313" s="13" t="str">
        <f t="shared" si="14"/>
        <v>2P</v>
      </c>
      <c r="AB313" s="13" t="s">
        <v>896</v>
      </c>
    </row>
    <row r="314" spans="1:28">
      <c r="A314" t="str">
        <f t="shared" si="13"/>
        <v>ARUN - BASE1. Low Value</v>
      </c>
      <c r="B314" t="str">
        <f t="shared" si="12"/>
        <v>ARUN - BASE1. Low ValueE0. On Production</v>
      </c>
      <c r="C314" t="s">
        <v>15</v>
      </c>
      <c r="D314" s="2" t="s">
        <v>13</v>
      </c>
      <c r="E314" t="s">
        <v>8</v>
      </c>
      <c r="F314" s="12" t="s">
        <v>225</v>
      </c>
      <c r="G314" s="12" t="s">
        <v>609</v>
      </c>
      <c r="H314" t="s">
        <v>115</v>
      </c>
      <c r="I314" s="2" t="s">
        <v>823</v>
      </c>
      <c r="J314">
        <f>VLOOKUP(A314,[1]Sheet3!$A$2:$H$3266,8,FALSE)</f>
        <v>14112</v>
      </c>
      <c r="K314">
        <f>VLOOKUP(A314,[1]Sheet3!$A$2:$AD$3266,29,FALSE)</f>
        <v>0.73751659999999997</v>
      </c>
      <c r="L314">
        <f>VLOOKUP(A314,[1]Sheet3!$A$2:$AD$3266,30,FALSE)</f>
        <v>10407.834259199999</v>
      </c>
      <c r="M314">
        <f>VLOOKUP(A314,[1]Sheet3!$A$2:$L$3266,11,FALSE)</f>
        <v>10050</v>
      </c>
      <c r="N314">
        <f>VLOOKUP(A314,[1]Sheet3!$A$2:$L$3266,12,FALSE)</f>
        <v>171.60000000000002</v>
      </c>
      <c r="O314">
        <f>VLOOKUP(A314,[1]Sheet3!$A$2:$T$3266,17,FALSE)</f>
        <v>0.17518230000000001</v>
      </c>
      <c r="P314">
        <f>VLOOKUP(A314,[1]Sheet3!$A$2:$T$3266,18,FALSE)</f>
        <v>199.13380000000001</v>
      </c>
      <c r="Q314">
        <f>VLOOKUP(A314,[1]Sheet3!$A$2:$T$3266,19,FALSE)</f>
        <v>0.77939970000000003</v>
      </c>
      <c r="R314">
        <f>VLOOKUP(A314,[1]Sheet3!$A$2:$T$3266,20,FALSE)</f>
        <v>0.77954100000000004</v>
      </c>
      <c r="S314">
        <f>VLOOKUP(A314,[1]Sheet3!$A$2:$AB$3266,27,FALSE)</f>
        <v>87.739019999999996</v>
      </c>
      <c r="T314">
        <f>VLOOKUP(A314,[1]Sheet3!$A$2:$AB$3266,28,FALSE)</f>
        <v>195.61199999999999</v>
      </c>
      <c r="U314">
        <f>VLOOKUP(A314,[1]Sheet3!$A$2:$AF$3266,31,FALSE)</f>
        <v>166.02690000000001</v>
      </c>
      <c r="V314">
        <f>VLOOKUP(A314,[1]Sheet3!$A$2:$AF$3266,32,FALSE)</f>
        <v>224.54409999999999</v>
      </c>
      <c r="W314" s="2" t="str">
        <f>VLOOKUP(H314,[2]Sheet1!$B$2:$D$3210,2,FALSE)</f>
        <v>Aceh</v>
      </c>
      <c r="X314" s="2" t="str">
        <f>VLOOKUP(H314,[2]Sheet1!$B$2:$D$3210,3,FALSE)</f>
        <v>Sumatera</v>
      </c>
      <c r="Y314" s="2">
        <f>Scores!N314</f>
        <v>80</v>
      </c>
      <c r="Z314" t="s">
        <v>16</v>
      </c>
      <c r="AA314" s="13" t="str">
        <f t="shared" si="14"/>
        <v>2P</v>
      </c>
      <c r="AB314" s="13" t="s">
        <v>896</v>
      </c>
    </row>
    <row r="315" spans="1:28">
      <c r="A315" t="str">
        <f t="shared" si="13"/>
        <v>ARUN - BASE2. Middle Value</v>
      </c>
      <c r="B315" t="str">
        <f t="shared" si="12"/>
        <v>ARUN - BASE2. Middle ValueE0. On Production</v>
      </c>
      <c r="C315" t="s">
        <v>15</v>
      </c>
      <c r="D315" s="2" t="s">
        <v>13</v>
      </c>
      <c r="E315" t="s">
        <v>10</v>
      </c>
      <c r="F315" s="12" t="s">
        <v>225</v>
      </c>
      <c r="G315" s="12" t="s">
        <v>609</v>
      </c>
      <c r="H315" t="s">
        <v>115</v>
      </c>
      <c r="I315" s="2" t="s">
        <v>823</v>
      </c>
      <c r="J315">
        <f>VLOOKUP(A315,[1]Sheet3!$A$2:$H$3266,8,FALSE)</f>
        <v>14112</v>
      </c>
      <c r="K315">
        <f>VLOOKUP(A315,[1]Sheet3!$A$2:$AD$3266,29,FALSE)</f>
        <v>0.73751659999999997</v>
      </c>
      <c r="L315">
        <f>VLOOKUP(A315,[1]Sheet3!$A$2:$AD$3266,30,FALSE)</f>
        <v>10407.834259199999</v>
      </c>
      <c r="M315">
        <f>VLOOKUP(A315,[1]Sheet3!$A$2:$L$3266,11,FALSE)</f>
        <v>10050</v>
      </c>
      <c r="N315">
        <f>VLOOKUP(A315,[1]Sheet3!$A$2:$L$3266,12,FALSE)</f>
        <v>171.60000000000002</v>
      </c>
      <c r="O315">
        <f>VLOOKUP(A315,[1]Sheet3!$A$2:$T$3266,17,FALSE)</f>
        <v>0.17518230000000001</v>
      </c>
      <c r="P315">
        <f>VLOOKUP(A315,[1]Sheet3!$A$2:$T$3266,18,FALSE)</f>
        <v>199.13380000000001</v>
      </c>
      <c r="Q315">
        <f>VLOOKUP(A315,[1]Sheet3!$A$2:$T$3266,19,FALSE)</f>
        <v>0.77939970000000003</v>
      </c>
      <c r="R315">
        <f>VLOOKUP(A315,[1]Sheet3!$A$2:$T$3266,20,FALSE)</f>
        <v>0.77954100000000004</v>
      </c>
      <c r="S315">
        <f>VLOOKUP(A315,[1]Sheet3!$A$2:$AB$3266,27,FALSE)</f>
        <v>87.739019999999996</v>
      </c>
      <c r="T315">
        <f>VLOOKUP(A315,[1]Sheet3!$A$2:$AB$3266,28,FALSE)</f>
        <v>195.61199999999999</v>
      </c>
      <c r="U315">
        <f>VLOOKUP(A315,[1]Sheet3!$A$2:$AF$3266,31,FALSE)</f>
        <v>166.02690000000001</v>
      </c>
      <c r="V315">
        <f>VLOOKUP(A315,[1]Sheet3!$A$2:$AF$3266,32,FALSE)</f>
        <v>224.54409999999999</v>
      </c>
      <c r="W315" s="2" t="str">
        <f>VLOOKUP(H315,[2]Sheet1!$B$2:$D$3210,2,FALSE)</f>
        <v>Aceh</v>
      </c>
      <c r="X315" s="2" t="str">
        <f>VLOOKUP(H315,[2]Sheet1!$B$2:$D$3210,3,FALSE)</f>
        <v>Sumatera</v>
      </c>
      <c r="Y315" s="2">
        <f>Scores!N315</f>
        <v>80</v>
      </c>
      <c r="Z315" t="s">
        <v>16</v>
      </c>
      <c r="AA315" s="13" t="str">
        <f t="shared" si="14"/>
        <v>2P</v>
      </c>
      <c r="AB315" s="13" t="s">
        <v>896</v>
      </c>
    </row>
    <row r="316" spans="1:28">
      <c r="A316" t="str">
        <f t="shared" si="13"/>
        <v>ARUN - BASE3. High Value</v>
      </c>
      <c r="B316" t="str">
        <f t="shared" si="12"/>
        <v>ARUN - BASE3. High ValueE0. On Production</v>
      </c>
      <c r="C316" t="s">
        <v>15</v>
      </c>
      <c r="D316" s="2" t="s">
        <v>13</v>
      </c>
      <c r="E316" t="s">
        <v>11</v>
      </c>
      <c r="F316" s="12" t="s">
        <v>225</v>
      </c>
      <c r="G316" s="12" t="s">
        <v>609</v>
      </c>
      <c r="H316" t="s">
        <v>115</v>
      </c>
      <c r="I316" s="2" t="s">
        <v>823</v>
      </c>
      <c r="J316">
        <f>VLOOKUP(A316,[1]Sheet3!$A$2:$H$3266,8,FALSE)</f>
        <v>14112</v>
      </c>
      <c r="K316">
        <f>VLOOKUP(A316,[1]Sheet3!$A$2:$AD$3266,29,FALSE)</f>
        <v>0.73751659999999997</v>
      </c>
      <c r="L316">
        <f>VLOOKUP(A316,[1]Sheet3!$A$2:$AD$3266,30,FALSE)</f>
        <v>10407.834259199999</v>
      </c>
      <c r="M316">
        <f>VLOOKUP(A316,[1]Sheet3!$A$2:$L$3266,11,FALSE)</f>
        <v>10050</v>
      </c>
      <c r="N316">
        <f>VLOOKUP(A316,[1]Sheet3!$A$2:$L$3266,12,FALSE)</f>
        <v>171.60000000000002</v>
      </c>
      <c r="O316">
        <f>VLOOKUP(A316,[1]Sheet3!$A$2:$T$3266,17,FALSE)</f>
        <v>0.17518230000000001</v>
      </c>
      <c r="P316">
        <f>VLOOKUP(A316,[1]Sheet3!$A$2:$T$3266,18,FALSE)</f>
        <v>199.13380000000001</v>
      </c>
      <c r="Q316">
        <f>VLOOKUP(A316,[1]Sheet3!$A$2:$T$3266,19,FALSE)</f>
        <v>0.77939970000000003</v>
      </c>
      <c r="R316">
        <f>VLOOKUP(A316,[1]Sheet3!$A$2:$T$3266,20,FALSE)</f>
        <v>0.77954100000000004</v>
      </c>
      <c r="S316">
        <f>VLOOKUP(A316,[1]Sheet3!$A$2:$AB$3266,27,FALSE)</f>
        <v>87.739019999999996</v>
      </c>
      <c r="T316">
        <f>VLOOKUP(A316,[1]Sheet3!$A$2:$AB$3266,28,FALSE)</f>
        <v>195.61199999999999</v>
      </c>
      <c r="U316">
        <f>VLOOKUP(A316,[1]Sheet3!$A$2:$AF$3266,31,FALSE)</f>
        <v>166.02690000000001</v>
      </c>
      <c r="V316">
        <f>VLOOKUP(A316,[1]Sheet3!$A$2:$AF$3266,32,FALSE)</f>
        <v>224.54409999999999</v>
      </c>
      <c r="W316" s="2" t="str">
        <f>VLOOKUP(H316,[2]Sheet1!$B$2:$D$3210,2,FALSE)</f>
        <v>Aceh</v>
      </c>
      <c r="X316" s="2" t="str">
        <f>VLOOKUP(H316,[2]Sheet1!$B$2:$D$3210,3,FALSE)</f>
        <v>Sumatera</v>
      </c>
      <c r="Y316" s="2">
        <f>Scores!N316</f>
        <v>80</v>
      </c>
      <c r="Z316" t="s">
        <v>16</v>
      </c>
      <c r="AA316" s="13" t="str">
        <f t="shared" si="14"/>
        <v>2P</v>
      </c>
      <c r="AB316" s="13" t="s">
        <v>896</v>
      </c>
    </row>
    <row r="317" spans="1:28">
      <c r="A317" t="str">
        <f t="shared" si="13"/>
        <v>SLS A - BASE1. Low Value</v>
      </c>
      <c r="B317" t="str">
        <f t="shared" si="12"/>
        <v>SLS A - BASE1. Low ValueE0. On Production</v>
      </c>
      <c r="C317" t="s">
        <v>15</v>
      </c>
      <c r="D317" s="2" t="s">
        <v>13</v>
      </c>
      <c r="E317" t="s">
        <v>8</v>
      </c>
      <c r="F317" s="12" t="s">
        <v>226</v>
      </c>
      <c r="G317" s="12" t="s">
        <v>610</v>
      </c>
      <c r="H317" t="s">
        <v>115</v>
      </c>
      <c r="I317" s="2" t="s">
        <v>823</v>
      </c>
      <c r="J317">
        <f>VLOOKUP(A317,[1]Sheet3!$A$2:$H$3266,8,FALSE)</f>
        <v>305.8</v>
      </c>
      <c r="K317">
        <f>VLOOKUP(A317,[1]Sheet3!$A$2:$AD$3266,29,FALSE)</f>
        <v>0.94982460000000002</v>
      </c>
      <c r="L317">
        <f>VLOOKUP(A317,[1]Sheet3!$A$2:$AD$3266,30,FALSE)</f>
        <v>290.45636268000004</v>
      </c>
      <c r="M317">
        <f>VLOOKUP(A317,[1]Sheet3!$A$2:$L$3266,11,FALSE)</f>
        <v>8353</v>
      </c>
      <c r="N317">
        <f>VLOOKUP(A317,[1]Sheet3!$A$2:$L$3266,12,FALSE)</f>
        <v>177</v>
      </c>
      <c r="O317">
        <f>VLOOKUP(A317,[1]Sheet3!$A$2:$T$3266,17,FALSE)</f>
        <v>0.1338829</v>
      </c>
      <c r="P317">
        <f>VLOOKUP(A317,[1]Sheet3!$A$2:$T$3266,18,FALSE)</f>
        <v>18.672550000000001</v>
      </c>
      <c r="Q317">
        <f>VLOOKUP(A317,[1]Sheet3!$A$2:$T$3266,19,FALSE)</f>
        <v>0.70926440000000002</v>
      </c>
      <c r="R317">
        <f>VLOOKUP(A317,[1]Sheet3!$A$2:$T$3266,20,FALSE)</f>
        <v>0.71336999999999995</v>
      </c>
      <c r="S317">
        <f>VLOOKUP(A317,[1]Sheet3!$A$2:$AB$3266,27,FALSE)</f>
        <v>43.622390000000003</v>
      </c>
      <c r="T317">
        <f>VLOOKUP(A317,[1]Sheet3!$A$2:$AB$3266,28,FALSE)</f>
        <v>24.319420000000001</v>
      </c>
      <c r="U317">
        <f>VLOOKUP(A317,[1]Sheet3!$A$2:$AF$3266,31,FALSE)</f>
        <v>35.853149999999999</v>
      </c>
      <c r="V317">
        <f>VLOOKUP(A317,[1]Sheet3!$A$2:$AF$3266,32,FALSE)</f>
        <v>185.16640000000001</v>
      </c>
      <c r="W317" s="2" t="str">
        <f>VLOOKUP(H317,[2]Sheet1!$B$2:$D$3210,2,FALSE)</f>
        <v>Aceh</v>
      </c>
      <c r="X317" s="2" t="str">
        <f>VLOOKUP(H317,[2]Sheet1!$B$2:$D$3210,3,FALSE)</f>
        <v>Sumatera</v>
      </c>
      <c r="Y317" s="2">
        <f>Scores!N317</f>
        <v>86</v>
      </c>
      <c r="Z317" t="s">
        <v>16</v>
      </c>
      <c r="AA317" s="13" t="str">
        <f t="shared" si="14"/>
        <v>2P</v>
      </c>
      <c r="AB317" s="13" t="s">
        <v>896</v>
      </c>
    </row>
    <row r="318" spans="1:28">
      <c r="A318" t="str">
        <f t="shared" si="13"/>
        <v>SLS A - BASE2. Middle Value</v>
      </c>
      <c r="B318" t="str">
        <f t="shared" si="12"/>
        <v>SLS A - BASE2. Middle ValueE0. On Production</v>
      </c>
      <c r="C318" t="s">
        <v>15</v>
      </c>
      <c r="D318" s="2" t="s">
        <v>13</v>
      </c>
      <c r="E318" t="s">
        <v>10</v>
      </c>
      <c r="F318" s="12" t="s">
        <v>226</v>
      </c>
      <c r="G318" s="12" t="s">
        <v>610</v>
      </c>
      <c r="H318" t="s">
        <v>115</v>
      </c>
      <c r="I318" s="2" t="s">
        <v>823</v>
      </c>
      <c r="J318">
        <f>VLOOKUP(A318,[1]Sheet3!$A$2:$H$3266,8,FALSE)</f>
        <v>305.8</v>
      </c>
      <c r="K318">
        <f>VLOOKUP(A318,[1]Sheet3!$A$2:$AD$3266,29,FALSE)</f>
        <v>0.94982460000000002</v>
      </c>
      <c r="L318">
        <f>VLOOKUP(A318,[1]Sheet3!$A$2:$AD$3266,30,FALSE)</f>
        <v>290.45636268000004</v>
      </c>
      <c r="M318">
        <f>VLOOKUP(A318,[1]Sheet3!$A$2:$L$3266,11,FALSE)</f>
        <v>8353</v>
      </c>
      <c r="N318">
        <f>VLOOKUP(A318,[1]Sheet3!$A$2:$L$3266,12,FALSE)</f>
        <v>177</v>
      </c>
      <c r="O318">
        <f>VLOOKUP(A318,[1]Sheet3!$A$2:$T$3266,17,FALSE)</f>
        <v>0.1338829</v>
      </c>
      <c r="P318">
        <f>VLOOKUP(A318,[1]Sheet3!$A$2:$T$3266,18,FALSE)</f>
        <v>18.672550000000001</v>
      </c>
      <c r="Q318">
        <f>VLOOKUP(A318,[1]Sheet3!$A$2:$T$3266,19,FALSE)</f>
        <v>0.70926440000000002</v>
      </c>
      <c r="R318">
        <f>VLOOKUP(A318,[1]Sheet3!$A$2:$T$3266,20,FALSE)</f>
        <v>0.71336999999999995</v>
      </c>
      <c r="S318">
        <f>VLOOKUP(A318,[1]Sheet3!$A$2:$AB$3266,27,FALSE)</f>
        <v>43.622390000000003</v>
      </c>
      <c r="T318">
        <f>VLOOKUP(A318,[1]Sheet3!$A$2:$AB$3266,28,FALSE)</f>
        <v>24.319420000000001</v>
      </c>
      <c r="U318">
        <f>VLOOKUP(A318,[1]Sheet3!$A$2:$AF$3266,31,FALSE)</f>
        <v>35.853149999999999</v>
      </c>
      <c r="V318">
        <f>VLOOKUP(A318,[1]Sheet3!$A$2:$AF$3266,32,FALSE)</f>
        <v>185.16640000000001</v>
      </c>
      <c r="W318" s="2" t="str">
        <f>VLOOKUP(H318,[2]Sheet1!$B$2:$D$3210,2,FALSE)</f>
        <v>Aceh</v>
      </c>
      <c r="X318" s="2" t="str">
        <f>VLOOKUP(H318,[2]Sheet1!$B$2:$D$3210,3,FALSE)</f>
        <v>Sumatera</v>
      </c>
      <c r="Y318" s="2">
        <f>Scores!N318</f>
        <v>86</v>
      </c>
      <c r="Z318" t="s">
        <v>16</v>
      </c>
      <c r="AA318" s="13" t="str">
        <f t="shared" si="14"/>
        <v>2P</v>
      </c>
      <c r="AB318" s="13" t="s">
        <v>896</v>
      </c>
    </row>
    <row r="319" spans="1:28">
      <c r="A319" t="str">
        <f t="shared" si="13"/>
        <v>SLS A - BASE3. High Value</v>
      </c>
      <c r="B319" t="str">
        <f t="shared" si="12"/>
        <v>SLS A - BASE3. High ValueE0. On Production</v>
      </c>
      <c r="C319" t="s">
        <v>15</v>
      </c>
      <c r="D319" s="2" t="s">
        <v>13</v>
      </c>
      <c r="E319" t="s">
        <v>11</v>
      </c>
      <c r="F319" s="12" t="s">
        <v>226</v>
      </c>
      <c r="G319" s="12" t="s">
        <v>610</v>
      </c>
      <c r="H319" t="s">
        <v>115</v>
      </c>
      <c r="I319" s="2" t="s">
        <v>823</v>
      </c>
      <c r="J319">
        <f>VLOOKUP(A319,[1]Sheet3!$A$2:$H$3266,8,FALSE)</f>
        <v>305.8</v>
      </c>
      <c r="K319">
        <f>VLOOKUP(A319,[1]Sheet3!$A$2:$AD$3266,29,FALSE)</f>
        <v>0.94982460000000002</v>
      </c>
      <c r="L319">
        <f>VLOOKUP(A319,[1]Sheet3!$A$2:$AD$3266,30,FALSE)</f>
        <v>290.45636268000004</v>
      </c>
      <c r="M319">
        <f>VLOOKUP(A319,[1]Sheet3!$A$2:$L$3266,11,FALSE)</f>
        <v>8353</v>
      </c>
      <c r="N319">
        <f>VLOOKUP(A319,[1]Sheet3!$A$2:$L$3266,12,FALSE)</f>
        <v>177</v>
      </c>
      <c r="O319">
        <f>VLOOKUP(A319,[1]Sheet3!$A$2:$T$3266,17,FALSE)</f>
        <v>0.1338829</v>
      </c>
      <c r="P319">
        <f>VLOOKUP(A319,[1]Sheet3!$A$2:$T$3266,18,FALSE)</f>
        <v>18.672550000000001</v>
      </c>
      <c r="Q319">
        <f>VLOOKUP(A319,[1]Sheet3!$A$2:$T$3266,19,FALSE)</f>
        <v>0.70926440000000002</v>
      </c>
      <c r="R319">
        <f>VLOOKUP(A319,[1]Sheet3!$A$2:$T$3266,20,FALSE)</f>
        <v>0.71336999999999995</v>
      </c>
      <c r="S319">
        <f>VLOOKUP(A319,[1]Sheet3!$A$2:$AB$3266,27,FALSE)</f>
        <v>43.622390000000003</v>
      </c>
      <c r="T319">
        <f>VLOOKUP(A319,[1]Sheet3!$A$2:$AB$3266,28,FALSE)</f>
        <v>24.319420000000001</v>
      </c>
      <c r="U319">
        <f>VLOOKUP(A319,[1]Sheet3!$A$2:$AF$3266,31,FALSE)</f>
        <v>35.853149999999999</v>
      </c>
      <c r="V319">
        <f>VLOOKUP(A319,[1]Sheet3!$A$2:$AF$3266,32,FALSE)</f>
        <v>185.16640000000001</v>
      </c>
      <c r="W319" s="2" t="str">
        <f>VLOOKUP(H319,[2]Sheet1!$B$2:$D$3210,2,FALSE)</f>
        <v>Aceh</v>
      </c>
      <c r="X319" s="2" t="str">
        <f>VLOOKUP(H319,[2]Sheet1!$B$2:$D$3210,3,FALSE)</f>
        <v>Sumatera</v>
      </c>
      <c r="Y319" s="2">
        <f>Scores!N319</f>
        <v>86</v>
      </c>
      <c r="Z319" t="s">
        <v>16</v>
      </c>
      <c r="AA319" s="13" t="str">
        <f t="shared" si="14"/>
        <v>2P</v>
      </c>
      <c r="AB319" s="13" t="s">
        <v>896</v>
      </c>
    </row>
    <row r="320" spans="1:28">
      <c r="A320" t="str">
        <f t="shared" si="13"/>
        <v>SLS D - BASE1. Low Value</v>
      </c>
      <c r="B320" t="str">
        <f t="shared" si="12"/>
        <v>SLS D - BASE1. Low ValueE0. On Production</v>
      </c>
      <c r="C320" t="s">
        <v>15</v>
      </c>
      <c r="D320" s="2" t="s">
        <v>13</v>
      </c>
      <c r="E320" t="s">
        <v>8</v>
      </c>
      <c r="F320" s="12" t="s">
        <v>227</v>
      </c>
      <c r="G320" s="12" t="s">
        <v>611</v>
      </c>
      <c r="H320" t="s">
        <v>115</v>
      </c>
      <c r="I320" s="2" t="s">
        <v>823</v>
      </c>
      <c r="J320">
        <f>VLOOKUP(A320,[1]Sheet3!$A$2:$H$3266,8,FALSE)</f>
        <v>696</v>
      </c>
      <c r="K320">
        <f>VLOOKUP(A320,[1]Sheet3!$A$2:$AD$3266,29,FALSE)</f>
        <v>0.48869489999999999</v>
      </c>
      <c r="L320">
        <f>VLOOKUP(A320,[1]Sheet3!$A$2:$AD$3266,30,FALSE)</f>
        <v>340.13165040000001</v>
      </c>
      <c r="M320">
        <f>VLOOKUP(A320,[1]Sheet3!$A$2:$L$3266,11,FALSE)</f>
        <v>8251</v>
      </c>
      <c r="N320" t="str">
        <f>VLOOKUP(A320,[1]Sheet3!$A$2:$L$3266,12,FALSE)</f>
        <v/>
      </c>
      <c r="O320">
        <f>VLOOKUP(A320,[1]Sheet3!$A$2:$T$3266,17,FALSE)</f>
        <v>0.10908669999999999</v>
      </c>
      <c r="P320">
        <f>VLOOKUP(A320,[1]Sheet3!$A$2:$T$3266,18,FALSE)</f>
        <v>118.2338</v>
      </c>
      <c r="Q320">
        <f>VLOOKUP(A320,[1]Sheet3!$A$2:$T$3266,19,FALSE)</f>
        <v>0.2177972</v>
      </c>
      <c r="R320">
        <f>VLOOKUP(A320,[1]Sheet3!$A$2:$T$3266,20,FALSE)</f>
        <v>0.79773830000000001</v>
      </c>
      <c r="S320">
        <f>VLOOKUP(A320,[1]Sheet3!$A$2:$AB$3266,27,FALSE)</f>
        <v>70.570080000000004</v>
      </c>
      <c r="T320">
        <f>VLOOKUP(A320,[1]Sheet3!$A$2:$AB$3266,28,FALSE)</f>
        <v>20.862069999999999</v>
      </c>
      <c r="U320">
        <f>VLOOKUP(A320,[1]Sheet3!$A$2:$AF$3266,31,FALSE)</f>
        <v>61.7821</v>
      </c>
      <c r="V320">
        <f>VLOOKUP(A320,[1]Sheet3!$A$2:$AF$3266,32,FALSE)</f>
        <v>71.34169</v>
      </c>
      <c r="W320" s="2" t="str">
        <f>VLOOKUP(H320,[2]Sheet1!$B$2:$D$3210,2,FALSE)</f>
        <v>Aceh</v>
      </c>
      <c r="X320" s="2" t="str">
        <f>VLOOKUP(H320,[2]Sheet1!$B$2:$D$3210,3,FALSE)</f>
        <v>Sumatera</v>
      </c>
      <c r="Y320" s="2">
        <f>Scores!N320</f>
        <v>98</v>
      </c>
      <c r="Z320" t="s">
        <v>16</v>
      </c>
      <c r="AA320" s="13" t="str">
        <f t="shared" si="14"/>
        <v>2P</v>
      </c>
      <c r="AB320" s="13" t="s">
        <v>896</v>
      </c>
    </row>
    <row r="321" spans="1:28">
      <c r="A321" t="str">
        <f t="shared" si="13"/>
        <v>SLS D - BASE2. Middle Value</v>
      </c>
      <c r="B321" t="str">
        <f t="shared" si="12"/>
        <v>SLS D - BASE2. Middle ValueE0. On Production</v>
      </c>
      <c r="C321" t="s">
        <v>15</v>
      </c>
      <c r="D321" s="2" t="s">
        <v>13</v>
      </c>
      <c r="E321" t="s">
        <v>10</v>
      </c>
      <c r="F321" s="12" t="s">
        <v>227</v>
      </c>
      <c r="G321" s="12" t="s">
        <v>611</v>
      </c>
      <c r="H321" t="s">
        <v>115</v>
      </c>
      <c r="I321" s="2" t="s">
        <v>823</v>
      </c>
      <c r="J321">
        <f>VLOOKUP(A321,[1]Sheet3!$A$2:$H$3266,8,FALSE)</f>
        <v>696</v>
      </c>
      <c r="K321">
        <f>VLOOKUP(A321,[1]Sheet3!$A$2:$AD$3266,29,FALSE)</f>
        <v>0.48869489999999999</v>
      </c>
      <c r="L321">
        <f>VLOOKUP(A321,[1]Sheet3!$A$2:$AD$3266,30,FALSE)</f>
        <v>340.13165040000001</v>
      </c>
      <c r="M321">
        <f>VLOOKUP(A321,[1]Sheet3!$A$2:$L$3266,11,FALSE)</f>
        <v>8251</v>
      </c>
      <c r="N321" t="str">
        <f>VLOOKUP(A321,[1]Sheet3!$A$2:$L$3266,12,FALSE)</f>
        <v/>
      </c>
      <c r="O321">
        <f>VLOOKUP(A321,[1]Sheet3!$A$2:$T$3266,17,FALSE)</f>
        <v>0.10908669999999999</v>
      </c>
      <c r="P321">
        <f>VLOOKUP(A321,[1]Sheet3!$A$2:$T$3266,18,FALSE)</f>
        <v>118.2338</v>
      </c>
      <c r="Q321">
        <f>VLOOKUP(A321,[1]Sheet3!$A$2:$T$3266,19,FALSE)</f>
        <v>0.2177972</v>
      </c>
      <c r="R321">
        <f>VLOOKUP(A321,[1]Sheet3!$A$2:$T$3266,20,FALSE)</f>
        <v>0.79773830000000001</v>
      </c>
      <c r="S321">
        <f>VLOOKUP(A321,[1]Sheet3!$A$2:$AB$3266,27,FALSE)</f>
        <v>70.570080000000004</v>
      </c>
      <c r="T321">
        <f>VLOOKUP(A321,[1]Sheet3!$A$2:$AB$3266,28,FALSE)</f>
        <v>20.862069999999999</v>
      </c>
      <c r="U321">
        <f>VLOOKUP(A321,[1]Sheet3!$A$2:$AF$3266,31,FALSE)</f>
        <v>61.7821</v>
      </c>
      <c r="V321">
        <f>VLOOKUP(A321,[1]Sheet3!$A$2:$AF$3266,32,FALSE)</f>
        <v>71.34169</v>
      </c>
      <c r="W321" s="2" t="str">
        <f>VLOOKUP(H321,[2]Sheet1!$B$2:$D$3210,2,FALSE)</f>
        <v>Aceh</v>
      </c>
      <c r="X321" s="2" t="str">
        <f>VLOOKUP(H321,[2]Sheet1!$B$2:$D$3210,3,FALSE)</f>
        <v>Sumatera</v>
      </c>
      <c r="Y321" s="2">
        <f>Scores!N321</f>
        <v>98</v>
      </c>
      <c r="Z321" t="s">
        <v>16</v>
      </c>
      <c r="AA321" s="13" t="str">
        <f t="shared" si="14"/>
        <v>2P</v>
      </c>
      <c r="AB321" s="13" t="s">
        <v>896</v>
      </c>
    </row>
    <row r="322" spans="1:28">
      <c r="A322" t="str">
        <f t="shared" si="13"/>
        <v>SLS D - BASE3. High Value</v>
      </c>
      <c r="B322" t="str">
        <f t="shared" ref="B322:B385" si="15">F322&amp;E322&amp;C322</f>
        <v>SLS D - BASE3. High ValueE0. On Production</v>
      </c>
      <c r="C322" t="s">
        <v>15</v>
      </c>
      <c r="D322" s="2" t="s">
        <v>13</v>
      </c>
      <c r="E322" t="s">
        <v>11</v>
      </c>
      <c r="F322" s="12" t="s">
        <v>227</v>
      </c>
      <c r="G322" s="12" t="s">
        <v>611</v>
      </c>
      <c r="H322" t="s">
        <v>115</v>
      </c>
      <c r="I322" s="2" t="s">
        <v>823</v>
      </c>
      <c r="J322">
        <f>VLOOKUP(A322,[1]Sheet3!$A$2:$H$3266,8,FALSE)</f>
        <v>696</v>
      </c>
      <c r="K322">
        <f>VLOOKUP(A322,[1]Sheet3!$A$2:$AD$3266,29,FALSE)</f>
        <v>0.48869489999999999</v>
      </c>
      <c r="L322">
        <f>VLOOKUP(A322,[1]Sheet3!$A$2:$AD$3266,30,FALSE)</f>
        <v>340.13165040000001</v>
      </c>
      <c r="M322">
        <f>VLOOKUP(A322,[1]Sheet3!$A$2:$L$3266,11,FALSE)</f>
        <v>8251</v>
      </c>
      <c r="N322" t="str">
        <f>VLOOKUP(A322,[1]Sheet3!$A$2:$L$3266,12,FALSE)</f>
        <v/>
      </c>
      <c r="O322">
        <f>VLOOKUP(A322,[1]Sheet3!$A$2:$T$3266,17,FALSE)</f>
        <v>0.10908669999999999</v>
      </c>
      <c r="P322">
        <f>VLOOKUP(A322,[1]Sheet3!$A$2:$T$3266,18,FALSE)</f>
        <v>118.2338</v>
      </c>
      <c r="Q322">
        <f>VLOOKUP(A322,[1]Sheet3!$A$2:$T$3266,19,FALSE)</f>
        <v>0.2177972</v>
      </c>
      <c r="R322">
        <f>VLOOKUP(A322,[1]Sheet3!$A$2:$T$3266,20,FALSE)</f>
        <v>0.79773830000000001</v>
      </c>
      <c r="S322">
        <f>VLOOKUP(A322,[1]Sheet3!$A$2:$AB$3266,27,FALSE)</f>
        <v>70.570080000000004</v>
      </c>
      <c r="T322">
        <f>VLOOKUP(A322,[1]Sheet3!$A$2:$AB$3266,28,FALSE)</f>
        <v>20.862069999999999</v>
      </c>
      <c r="U322">
        <f>VLOOKUP(A322,[1]Sheet3!$A$2:$AF$3266,31,FALSE)</f>
        <v>61.7821</v>
      </c>
      <c r="V322">
        <f>VLOOKUP(A322,[1]Sheet3!$A$2:$AF$3266,32,FALSE)</f>
        <v>71.34169</v>
      </c>
      <c r="W322" s="2" t="str">
        <f>VLOOKUP(H322,[2]Sheet1!$B$2:$D$3210,2,FALSE)</f>
        <v>Aceh</v>
      </c>
      <c r="X322" s="2" t="str">
        <f>VLOOKUP(H322,[2]Sheet1!$B$2:$D$3210,3,FALSE)</f>
        <v>Sumatera</v>
      </c>
      <c r="Y322" s="2">
        <f>Scores!N322</f>
        <v>98</v>
      </c>
      <c r="Z322" t="s">
        <v>16</v>
      </c>
      <c r="AA322" s="13" t="str">
        <f t="shared" si="14"/>
        <v>2P</v>
      </c>
      <c r="AB322" s="13" t="s">
        <v>896</v>
      </c>
    </row>
    <row r="323" spans="1:28">
      <c r="A323" t="str">
        <f t="shared" ref="A323:A386" si="16">F323&amp;E323</f>
        <v>NSO A - BASE1. Low Value</v>
      </c>
      <c r="B323" t="str">
        <f t="shared" si="15"/>
        <v>NSO A - BASE1. Low ValueE0. On Production</v>
      </c>
      <c r="C323" t="s">
        <v>15</v>
      </c>
      <c r="D323" s="2" t="s">
        <v>13</v>
      </c>
      <c r="E323" t="s">
        <v>8</v>
      </c>
      <c r="F323" s="12" t="s">
        <v>228</v>
      </c>
      <c r="G323" s="12" t="s">
        <v>612</v>
      </c>
      <c r="H323" t="s">
        <v>94</v>
      </c>
      <c r="I323" s="2" t="s">
        <v>825</v>
      </c>
      <c r="J323">
        <f>VLOOKUP(A323,[1]Sheet3!$A$2:$H$3266,8,FALSE)</f>
        <v>1867.69</v>
      </c>
      <c r="K323">
        <f>VLOOKUP(A323,[1]Sheet3!$A$2:$AD$3266,29,FALSE)</f>
        <v>0.9098117</v>
      </c>
      <c r="L323">
        <f>VLOOKUP(A323,[1]Sheet3!$A$2:$AD$3266,30,FALSE)</f>
        <v>1699.2462139730001</v>
      </c>
      <c r="M323">
        <f>VLOOKUP(A323,[1]Sheet3!$A$2:$L$3266,11,FALSE)</f>
        <v>4120</v>
      </c>
      <c r="N323" t="str">
        <f>VLOOKUP(A323,[1]Sheet3!$A$2:$L$3266,12,FALSE)</f>
        <v/>
      </c>
      <c r="O323">
        <f>VLOOKUP(A323,[1]Sheet3!$A$2:$T$3266,17,FALSE)</f>
        <v>0.23810899999999999</v>
      </c>
      <c r="P323">
        <f>VLOOKUP(A323,[1]Sheet3!$A$2:$T$3266,18,FALSE)</f>
        <v>59.308720000000001</v>
      </c>
      <c r="Q323">
        <f>VLOOKUP(A323,[1]Sheet3!$A$2:$T$3266,19,FALSE)</f>
        <v>0.8662552</v>
      </c>
      <c r="R323">
        <f>VLOOKUP(A323,[1]Sheet3!$A$2:$T$3266,20,FALSE)</f>
        <v>0.62480930000000001</v>
      </c>
      <c r="S323">
        <f>VLOOKUP(A323,[1]Sheet3!$A$2:$AB$3266,27,FALSE)</f>
        <v>33.281379999999999</v>
      </c>
      <c r="T323">
        <f>VLOOKUP(A323,[1]Sheet3!$A$2:$AB$3266,28,FALSE)</f>
        <v>2.0422039999999999</v>
      </c>
      <c r="U323">
        <f>VLOOKUP(A323,[1]Sheet3!$A$2:$AF$3266,31,FALSE)</f>
        <v>16.998159999999999</v>
      </c>
      <c r="V323">
        <f>VLOOKUP(A323,[1]Sheet3!$A$2:$AF$3266,32,FALSE)</f>
        <v>2164.0230000000001</v>
      </c>
      <c r="W323" s="2" t="str">
        <f>VLOOKUP(H323,[2]Sheet1!$B$2:$D$3210,2,FALSE)</f>
        <v>Selat Malaka</v>
      </c>
      <c r="X323" s="2" t="str">
        <f>VLOOKUP(H323,[2]Sheet1!$B$2:$D$3210,3,FALSE)</f>
        <v>Sumatera</v>
      </c>
      <c r="Y323" s="2">
        <f>Scores!N323</f>
        <v>72</v>
      </c>
      <c r="Z323" t="s">
        <v>16</v>
      </c>
      <c r="AA323" s="13" t="str">
        <f t="shared" ref="AA323:AA386" si="17">IF(Z323="2C",Z323&amp;"-"&amp;X323,"2P")</f>
        <v>2P</v>
      </c>
      <c r="AB323" s="13" t="s">
        <v>896</v>
      </c>
    </row>
    <row r="324" spans="1:28">
      <c r="A324" t="str">
        <f t="shared" si="16"/>
        <v>NSO A - BASE2. Middle Value</v>
      </c>
      <c r="B324" t="str">
        <f t="shared" si="15"/>
        <v>NSO A - BASE2. Middle ValueE0. On Production</v>
      </c>
      <c r="C324" t="s">
        <v>15</v>
      </c>
      <c r="D324" s="2" t="s">
        <v>13</v>
      </c>
      <c r="E324" t="s">
        <v>10</v>
      </c>
      <c r="F324" s="12" t="s">
        <v>228</v>
      </c>
      <c r="G324" s="12" t="s">
        <v>612</v>
      </c>
      <c r="H324" t="s">
        <v>94</v>
      </c>
      <c r="I324" s="2" t="s">
        <v>825</v>
      </c>
      <c r="J324">
        <f>VLOOKUP(A324,[1]Sheet3!$A$2:$H$3266,8,FALSE)</f>
        <v>1867.69</v>
      </c>
      <c r="K324">
        <f>VLOOKUP(A324,[1]Sheet3!$A$2:$AD$3266,29,FALSE)</f>
        <v>0.9098117</v>
      </c>
      <c r="L324">
        <f>VLOOKUP(A324,[1]Sheet3!$A$2:$AD$3266,30,FALSE)</f>
        <v>1699.2462139730001</v>
      </c>
      <c r="M324">
        <f>VLOOKUP(A324,[1]Sheet3!$A$2:$L$3266,11,FALSE)</f>
        <v>4120</v>
      </c>
      <c r="N324" t="str">
        <f>VLOOKUP(A324,[1]Sheet3!$A$2:$L$3266,12,FALSE)</f>
        <v/>
      </c>
      <c r="O324">
        <f>VLOOKUP(A324,[1]Sheet3!$A$2:$T$3266,17,FALSE)</f>
        <v>0.23810899999999999</v>
      </c>
      <c r="P324">
        <f>VLOOKUP(A324,[1]Sheet3!$A$2:$T$3266,18,FALSE)</f>
        <v>59.308720000000001</v>
      </c>
      <c r="Q324">
        <f>VLOOKUP(A324,[1]Sheet3!$A$2:$T$3266,19,FALSE)</f>
        <v>0.8662552</v>
      </c>
      <c r="R324">
        <f>VLOOKUP(A324,[1]Sheet3!$A$2:$T$3266,20,FALSE)</f>
        <v>0.62480930000000001</v>
      </c>
      <c r="S324">
        <f>VLOOKUP(A324,[1]Sheet3!$A$2:$AB$3266,27,FALSE)</f>
        <v>33.281379999999999</v>
      </c>
      <c r="T324">
        <f>VLOOKUP(A324,[1]Sheet3!$A$2:$AB$3266,28,FALSE)</f>
        <v>2.0422039999999999</v>
      </c>
      <c r="U324">
        <f>VLOOKUP(A324,[1]Sheet3!$A$2:$AF$3266,31,FALSE)</f>
        <v>16.998159999999999</v>
      </c>
      <c r="V324">
        <f>VLOOKUP(A324,[1]Sheet3!$A$2:$AF$3266,32,FALSE)</f>
        <v>2164.0230000000001</v>
      </c>
      <c r="W324" s="2" t="str">
        <f>VLOOKUP(H324,[2]Sheet1!$B$2:$D$3210,2,FALSE)</f>
        <v>Selat Malaka</v>
      </c>
      <c r="X324" s="2" t="str">
        <f>VLOOKUP(H324,[2]Sheet1!$B$2:$D$3210,3,FALSE)</f>
        <v>Sumatera</v>
      </c>
      <c r="Y324" s="2">
        <f>Scores!N324</f>
        <v>72</v>
      </c>
      <c r="Z324" t="s">
        <v>16</v>
      </c>
      <c r="AA324" s="13" t="str">
        <f t="shared" si="17"/>
        <v>2P</v>
      </c>
      <c r="AB324" s="13" t="s">
        <v>896</v>
      </c>
    </row>
    <row r="325" spans="1:28">
      <c r="A325" t="str">
        <f t="shared" si="16"/>
        <v>NSO A - BASE3. High Value</v>
      </c>
      <c r="B325" t="str">
        <f t="shared" si="15"/>
        <v>NSO A - BASE3. High ValueE0. On Production</v>
      </c>
      <c r="C325" t="s">
        <v>15</v>
      </c>
      <c r="D325" s="2" t="s">
        <v>13</v>
      </c>
      <c r="E325" t="s">
        <v>11</v>
      </c>
      <c r="F325" s="12" t="s">
        <v>228</v>
      </c>
      <c r="G325" s="12" t="s">
        <v>612</v>
      </c>
      <c r="H325" t="s">
        <v>94</v>
      </c>
      <c r="I325" s="2" t="s">
        <v>825</v>
      </c>
      <c r="J325">
        <f>VLOOKUP(A325,[1]Sheet3!$A$2:$H$3266,8,FALSE)</f>
        <v>1867.69</v>
      </c>
      <c r="K325">
        <f>VLOOKUP(A325,[1]Sheet3!$A$2:$AD$3266,29,FALSE)</f>
        <v>0.9098117</v>
      </c>
      <c r="L325">
        <f>VLOOKUP(A325,[1]Sheet3!$A$2:$AD$3266,30,FALSE)</f>
        <v>1699.2462139730001</v>
      </c>
      <c r="M325">
        <f>VLOOKUP(A325,[1]Sheet3!$A$2:$L$3266,11,FALSE)</f>
        <v>4120</v>
      </c>
      <c r="N325" t="str">
        <f>VLOOKUP(A325,[1]Sheet3!$A$2:$L$3266,12,FALSE)</f>
        <v/>
      </c>
      <c r="O325">
        <f>VLOOKUP(A325,[1]Sheet3!$A$2:$T$3266,17,FALSE)</f>
        <v>0.23810899999999999</v>
      </c>
      <c r="P325">
        <f>VLOOKUP(A325,[1]Sheet3!$A$2:$T$3266,18,FALSE)</f>
        <v>59.308720000000001</v>
      </c>
      <c r="Q325">
        <f>VLOOKUP(A325,[1]Sheet3!$A$2:$T$3266,19,FALSE)</f>
        <v>0.8662552</v>
      </c>
      <c r="R325">
        <f>VLOOKUP(A325,[1]Sheet3!$A$2:$T$3266,20,FALSE)</f>
        <v>0.62480930000000001</v>
      </c>
      <c r="S325">
        <f>VLOOKUP(A325,[1]Sheet3!$A$2:$AB$3266,27,FALSE)</f>
        <v>33.281379999999999</v>
      </c>
      <c r="T325">
        <f>VLOOKUP(A325,[1]Sheet3!$A$2:$AB$3266,28,FALSE)</f>
        <v>2.0422039999999999</v>
      </c>
      <c r="U325">
        <f>VLOOKUP(A325,[1]Sheet3!$A$2:$AF$3266,31,FALSE)</f>
        <v>16.998159999999999</v>
      </c>
      <c r="V325">
        <f>VLOOKUP(A325,[1]Sheet3!$A$2:$AF$3266,32,FALSE)</f>
        <v>2164.0230000000001</v>
      </c>
      <c r="W325" s="2" t="str">
        <f>VLOOKUP(H325,[2]Sheet1!$B$2:$D$3210,2,FALSE)</f>
        <v>Selat Malaka</v>
      </c>
      <c r="X325" s="2" t="str">
        <f>VLOOKUP(H325,[2]Sheet1!$B$2:$D$3210,3,FALSE)</f>
        <v>Sumatera</v>
      </c>
      <c r="Y325" s="2">
        <f>Scores!N325</f>
        <v>72</v>
      </c>
      <c r="Z325" t="s">
        <v>16</v>
      </c>
      <c r="AA325" s="13" t="str">
        <f t="shared" si="17"/>
        <v>2P</v>
      </c>
      <c r="AB325" s="13" t="s">
        <v>896</v>
      </c>
    </row>
    <row r="326" spans="1:28">
      <c r="A326" t="str">
        <f t="shared" si="16"/>
        <v>APN - BASE1. Low Value</v>
      </c>
      <c r="B326" t="str">
        <f t="shared" si="15"/>
        <v>APN - BASE1. Low ValueE0. On Production</v>
      </c>
      <c r="C326" t="s">
        <v>15</v>
      </c>
      <c r="D326" s="2" t="s">
        <v>13</v>
      </c>
      <c r="E326" t="s">
        <v>8</v>
      </c>
      <c r="F326" s="12" t="s">
        <v>229</v>
      </c>
      <c r="G326" s="12" t="s">
        <v>613</v>
      </c>
      <c r="H326" t="s">
        <v>80</v>
      </c>
      <c r="I326" s="2" t="s">
        <v>824</v>
      </c>
      <c r="J326">
        <f>VLOOKUP(A326,[1]Sheet3!$A$2:$H$3266,8,FALSE)</f>
        <v>496.8</v>
      </c>
      <c r="K326">
        <f>VLOOKUP(A326,[1]Sheet3!$A$2:$AD$3266,29,FALSE)</f>
        <v>0.83636719999999998</v>
      </c>
      <c r="L326">
        <f>VLOOKUP(A326,[1]Sheet3!$A$2:$AD$3266,30,FALSE)</f>
        <v>415.50722495999997</v>
      </c>
      <c r="O326">
        <f>VLOOKUP(A326,[1]Sheet3!$A$2:$T$3266,17,FALSE)</f>
        <v>0.30827929999999998</v>
      </c>
      <c r="P326">
        <f>VLOOKUP(A326,[1]Sheet3!$A$2:$T$3266,18,FALSE)</f>
        <v>504.95620000000002</v>
      </c>
      <c r="Q326">
        <f>VLOOKUP(A326,[1]Sheet3!$A$2:$T$3266,19,FALSE)</f>
        <v>0.67933290000000002</v>
      </c>
      <c r="R326">
        <f>VLOOKUP(A326,[1]Sheet3!$A$2:$T$3266,20,FALSE)</f>
        <v>0.84759839999999997</v>
      </c>
      <c r="S326">
        <f>VLOOKUP(A326,[1]Sheet3!$A$2:$AB$3266,27,FALSE)</f>
        <v>3.2683970000000002</v>
      </c>
      <c r="T326">
        <f>VLOOKUP(A326,[1]Sheet3!$A$2:$AB$3266,28,FALSE)</f>
        <v>21.848089999999999</v>
      </c>
      <c r="U326">
        <f>VLOOKUP(A326,[1]Sheet3!$A$2:$AF$3266,31,FALSE)</f>
        <v>65.698570000000004</v>
      </c>
      <c r="V326">
        <f>VLOOKUP(A326,[1]Sheet3!$A$2:$AF$3266,32,FALSE)</f>
        <v>128.7679</v>
      </c>
      <c r="W326" s="2" t="str">
        <f>VLOOKUP(H326,[2]Sheet1!$B$2:$D$3210,2,FALSE)</f>
        <v>Jawa Barat</v>
      </c>
      <c r="X326" s="2" t="str">
        <f>VLOOKUP(H326,[2]Sheet1!$B$2:$D$3210,3,FALSE)</f>
        <v>Jawa</v>
      </c>
      <c r="Y326" s="2">
        <f>Scores!N326</f>
        <v>33</v>
      </c>
      <c r="Z326" t="s">
        <v>16</v>
      </c>
      <c r="AA326" s="13" t="str">
        <f t="shared" si="17"/>
        <v>2P</v>
      </c>
      <c r="AB326" s="13" t="s">
        <v>896</v>
      </c>
    </row>
    <row r="327" spans="1:28">
      <c r="A327" t="str">
        <f t="shared" si="16"/>
        <v>APN - BASE2. Middle Value</v>
      </c>
      <c r="B327" t="str">
        <f t="shared" si="15"/>
        <v>APN - BASE2. Middle ValueE0. On Production</v>
      </c>
      <c r="C327" t="s">
        <v>15</v>
      </c>
      <c r="D327" s="2" t="s">
        <v>13</v>
      </c>
      <c r="E327" t="s">
        <v>10</v>
      </c>
      <c r="F327" s="12" t="s">
        <v>229</v>
      </c>
      <c r="G327" s="12" t="s">
        <v>613</v>
      </c>
      <c r="H327" t="s">
        <v>80</v>
      </c>
      <c r="I327" s="2" t="s">
        <v>824</v>
      </c>
      <c r="J327">
        <f>VLOOKUP(A327,[1]Sheet3!$A$2:$H$3266,8,FALSE)</f>
        <v>496.8</v>
      </c>
      <c r="K327">
        <f>VLOOKUP(A327,[1]Sheet3!$A$2:$AD$3266,29,FALSE)</f>
        <v>0.83636719999999998</v>
      </c>
      <c r="L327">
        <f>VLOOKUP(A327,[1]Sheet3!$A$2:$AD$3266,30,FALSE)</f>
        <v>415.50722495999997</v>
      </c>
      <c r="O327">
        <f>VLOOKUP(A327,[1]Sheet3!$A$2:$T$3266,17,FALSE)</f>
        <v>0.30827929999999998</v>
      </c>
      <c r="P327">
        <f>VLOOKUP(A327,[1]Sheet3!$A$2:$T$3266,18,FALSE)</f>
        <v>504.95620000000002</v>
      </c>
      <c r="Q327">
        <f>VLOOKUP(A327,[1]Sheet3!$A$2:$T$3266,19,FALSE)</f>
        <v>0.67933290000000002</v>
      </c>
      <c r="R327">
        <f>VLOOKUP(A327,[1]Sheet3!$A$2:$T$3266,20,FALSE)</f>
        <v>0.84759839999999997</v>
      </c>
      <c r="S327">
        <f>VLOOKUP(A327,[1]Sheet3!$A$2:$AB$3266,27,FALSE)</f>
        <v>3.2683970000000002</v>
      </c>
      <c r="T327">
        <f>VLOOKUP(A327,[1]Sheet3!$A$2:$AB$3266,28,FALSE)</f>
        <v>21.848089999999999</v>
      </c>
      <c r="U327">
        <f>VLOOKUP(A327,[1]Sheet3!$A$2:$AF$3266,31,FALSE)</f>
        <v>65.698570000000004</v>
      </c>
      <c r="V327">
        <f>VLOOKUP(A327,[1]Sheet3!$A$2:$AF$3266,32,FALSE)</f>
        <v>128.7679</v>
      </c>
      <c r="W327" s="2" t="str">
        <f>VLOOKUP(H327,[2]Sheet1!$B$2:$D$3210,2,FALSE)</f>
        <v>Jawa Barat</v>
      </c>
      <c r="X327" s="2" t="str">
        <f>VLOOKUP(H327,[2]Sheet1!$B$2:$D$3210,3,FALSE)</f>
        <v>Jawa</v>
      </c>
      <c r="Y327" s="2">
        <f>Scores!N327</f>
        <v>33</v>
      </c>
      <c r="Z327" t="s">
        <v>16</v>
      </c>
      <c r="AA327" s="13" t="str">
        <f t="shared" si="17"/>
        <v>2P</v>
      </c>
      <c r="AB327" s="13" t="s">
        <v>896</v>
      </c>
    </row>
    <row r="328" spans="1:28">
      <c r="A328" t="str">
        <f t="shared" si="16"/>
        <v>APN - BASE3. High Value</v>
      </c>
      <c r="B328" t="str">
        <f t="shared" si="15"/>
        <v>APN - BASE3. High ValueE0. On Production</v>
      </c>
      <c r="C328" t="s">
        <v>15</v>
      </c>
      <c r="D328" s="2" t="s">
        <v>13</v>
      </c>
      <c r="E328" t="s">
        <v>11</v>
      </c>
      <c r="F328" s="12" t="s">
        <v>229</v>
      </c>
      <c r="G328" s="12" t="s">
        <v>613</v>
      </c>
      <c r="H328" t="s">
        <v>80</v>
      </c>
      <c r="I328" s="2" t="s">
        <v>824</v>
      </c>
      <c r="J328">
        <f>VLOOKUP(A328,[1]Sheet3!$A$2:$H$3266,8,FALSE)</f>
        <v>496.8</v>
      </c>
      <c r="K328">
        <f>VLOOKUP(A328,[1]Sheet3!$A$2:$AD$3266,29,FALSE)</f>
        <v>0.83636719999999998</v>
      </c>
      <c r="L328">
        <f>VLOOKUP(A328,[1]Sheet3!$A$2:$AD$3266,30,FALSE)</f>
        <v>415.50722495999997</v>
      </c>
      <c r="O328">
        <f>VLOOKUP(A328,[1]Sheet3!$A$2:$T$3266,17,FALSE)</f>
        <v>0.30827929999999998</v>
      </c>
      <c r="P328">
        <f>VLOOKUP(A328,[1]Sheet3!$A$2:$T$3266,18,FALSE)</f>
        <v>504.95620000000002</v>
      </c>
      <c r="Q328">
        <f>VLOOKUP(A328,[1]Sheet3!$A$2:$T$3266,19,FALSE)</f>
        <v>0.67933290000000002</v>
      </c>
      <c r="R328">
        <f>VLOOKUP(A328,[1]Sheet3!$A$2:$T$3266,20,FALSE)</f>
        <v>0.84759839999999997</v>
      </c>
      <c r="S328">
        <f>VLOOKUP(A328,[1]Sheet3!$A$2:$AB$3266,27,FALSE)</f>
        <v>3.2683970000000002</v>
      </c>
      <c r="T328">
        <f>VLOOKUP(A328,[1]Sheet3!$A$2:$AB$3266,28,FALSE)</f>
        <v>21.848089999999999</v>
      </c>
      <c r="U328">
        <f>VLOOKUP(A328,[1]Sheet3!$A$2:$AF$3266,31,FALSE)</f>
        <v>65.698570000000004</v>
      </c>
      <c r="V328">
        <f>VLOOKUP(A328,[1]Sheet3!$A$2:$AF$3266,32,FALSE)</f>
        <v>128.7679</v>
      </c>
      <c r="W328" s="2" t="str">
        <f>VLOOKUP(H328,[2]Sheet1!$B$2:$D$3210,2,FALSE)</f>
        <v>Jawa Barat</v>
      </c>
      <c r="X328" s="2" t="str">
        <f>VLOOKUP(H328,[2]Sheet1!$B$2:$D$3210,3,FALSE)</f>
        <v>Jawa</v>
      </c>
      <c r="Y328" s="2">
        <f>Scores!N328</f>
        <v>33</v>
      </c>
      <c r="Z328" t="s">
        <v>16</v>
      </c>
      <c r="AA328" s="13" t="str">
        <f t="shared" si="17"/>
        <v>2P</v>
      </c>
      <c r="AB328" s="13" t="s">
        <v>896</v>
      </c>
    </row>
    <row r="329" spans="1:28">
      <c r="A329" t="str">
        <f t="shared" si="16"/>
        <v>KIJING - BASE3. High Value</v>
      </c>
      <c r="B329" t="str">
        <f t="shared" si="15"/>
        <v>KIJING - BASE3. High ValueE7. Production Not Viable</v>
      </c>
      <c r="C329" t="s">
        <v>23</v>
      </c>
      <c r="D329" s="2" t="s">
        <v>13</v>
      </c>
      <c r="E329" t="s">
        <v>11</v>
      </c>
      <c r="F329" s="12" t="s">
        <v>215</v>
      </c>
      <c r="G329" s="12" t="s">
        <v>599</v>
      </c>
      <c r="H329" t="s">
        <v>85</v>
      </c>
      <c r="I329" s="2" t="s">
        <v>824</v>
      </c>
      <c r="J329">
        <f>VLOOKUP(A329,[1]Sheet3!$A$2:$H$3266,8,FALSE)</f>
        <v>112</v>
      </c>
      <c r="K329">
        <f>VLOOKUP(A329,[1]Sheet3!$A$2:$AD$3266,29,FALSE)</f>
        <v>0.60884269999999996</v>
      </c>
      <c r="L329">
        <f>VLOOKUP(A329,[1]Sheet3!$A$2:$AD$3266,30,FALSE)</f>
        <v>68.19038239999999</v>
      </c>
      <c r="M329">
        <f>VLOOKUP(A329,[1]Sheet3!$A$2:$L$3266,11,FALSE)</f>
        <v>2588</v>
      </c>
      <c r="N329">
        <f>VLOOKUP(A329,[1]Sheet3!$A$2:$L$3266,12,FALSE)</f>
        <v>65.45</v>
      </c>
      <c r="O329">
        <f>VLOOKUP(A329,[1]Sheet3!$A$2:$T$3266,17,FALSE)</f>
        <v>0.26275850000000001</v>
      </c>
      <c r="P329">
        <f>VLOOKUP(A329,[1]Sheet3!$A$2:$T$3266,18,FALSE)</f>
        <v>332.6764</v>
      </c>
      <c r="Q329">
        <f>VLOOKUP(A329,[1]Sheet3!$A$2:$T$3266,19,FALSE)</f>
        <v>0.44991510000000001</v>
      </c>
      <c r="R329">
        <f>VLOOKUP(A329,[1]Sheet3!$A$2:$T$3266,20,FALSE)</f>
        <v>0.75793120000000003</v>
      </c>
      <c r="S329">
        <f>VLOOKUP(A329,[1]Sheet3!$A$2:$AB$3266,27,FALSE)</f>
        <v>76.124319999999997</v>
      </c>
      <c r="T329">
        <f>VLOOKUP(A329,[1]Sheet3!$A$2:$AB$3266,28,FALSE)</f>
        <v>15.68679</v>
      </c>
      <c r="U329">
        <f>VLOOKUP(A329,[1]Sheet3!$A$2:$AF$3266,31,FALSE)</f>
        <v>69.686909999999997</v>
      </c>
      <c r="V329">
        <f>VLOOKUP(A329,[1]Sheet3!$A$2:$AF$3266,32,FALSE)</f>
        <v>17.44763</v>
      </c>
      <c r="W329" s="2" t="str">
        <f>VLOOKUP(H329,[2]Sheet1!$B$2:$D$3210,2,FALSE)</f>
        <v>Laut Natuna Utara</v>
      </c>
      <c r="X329" s="2" t="str">
        <f>VLOOKUP(H329,[2]Sheet1!$B$2:$D$3210,3,FALSE)</f>
        <v>Sumatera</v>
      </c>
      <c r="Y329" s="2">
        <f>Scores!N329</f>
        <v>81</v>
      </c>
      <c r="Z329" t="s">
        <v>6</v>
      </c>
      <c r="AA329" s="13" t="str">
        <f t="shared" si="17"/>
        <v>2C-Sumatera</v>
      </c>
      <c r="AB329" s="13" t="s">
        <v>896</v>
      </c>
    </row>
    <row r="330" spans="1:28">
      <c r="A330" t="str">
        <f t="shared" si="16"/>
        <v>KLX - BASE1. Low Value</v>
      </c>
      <c r="B330" t="str">
        <f t="shared" si="15"/>
        <v>KLX - BASE1. Low ValueE0. On Production</v>
      </c>
      <c r="C330" t="s">
        <v>15</v>
      </c>
      <c r="D330" s="2" t="s">
        <v>13</v>
      </c>
      <c r="E330" t="s">
        <v>8</v>
      </c>
      <c r="F330" s="12" t="s">
        <v>230</v>
      </c>
      <c r="G330" s="12" t="s">
        <v>533</v>
      </c>
      <c r="H330" t="s">
        <v>80</v>
      </c>
      <c r="I330" s="2" t="s">
        <v>824</v>
      </c>
      <c r="J330">
        <f>VLOOKUP(A330,[1]Sheet3!$A$2:$H$3266,8,FALSE)</f>
        <v>350</v>
      </c>
      <c r="K330">
        <f>VLOOKUP(A330,[1]Sheet3!$A$2:$AD$3266,29,FALSE)</f>
        <v>0.79939170000000004</v>
      </c>
      <c r="L330">
        <f>VLOOKUP(A330,[1]Sheet3!$A$2:$AD$3266,30,FALSE)</f>
        <v>279.78709500000002</v>
      </c>
      <c r="O330">
        <f>VLOOKUP(A330,[1]Sheet3!$A$2:$T$3266,17,FALSE)</f>
        <v>0.2626095</v>
      </c>
      <c r="P330">
        <f>VLOOKUP(A330,[1]Sheet3!$A$2:$T$3266,18,FALSE)</f>
        <v>332.6764</v>
      </c>
      <c r="Q330">
        <f>VLOOKUP(A330,[1]Sheet3!$A$2:$T$3266,19,FALSE)</f>
        <v>0.59208550000000004</v>
      </c>
      <c r="R330">
        <f>VLOOKUP(A330,[1]Sheet3!$A$2:$T$3266,20,FALSE)</f>
        <v>0.83829710000000002</v>
      </c>
      <c r="S330">
        <f>VLOOKUP(A330,[1]Sheet3!$A$2:$AB$3266,27,FALSE)</f>
        <v>36.596769999999999</v>
      </c>
      <c r="T330">
        <f>VLOOKUP(A330,[1]Sheet3!$A$2:$AB$3266,28,FALSE)</f>
        <v>107.60080000000001</v>
      </c>
      <c r="U330">
        <f>VLOOKUP(A330,[1]Sheet3!$A$2:$AF$3266,31,FALSE)</f>
        <v>53.458440000000003</v>
      </c>
      <c r="V330">
        <f>VLOOKUP(A330,[1]Sheet3!$A$2:$AF$3266,32,FALSE)</f>
        <v>742.17399999999998</v>
      </c>
      <c r="W330" s="2" t="str">
        <f>VLOOKUP(H330,[2]Sheet1!$B$2:$D$3210,2,FALSE)</f>
        <v>Jawa Barat</v>
      </c>
      <c r="X330" s="2" t="str">
        <f>VLOOKUP(H330,[2]Sheet1!$B$2:$D$3210,3,FALSE)</f>
        <v>Jawa</v>
      </c>
      <c r="Y330" s="2">
        <f>Scores!N330</f>
        <v>62</v>
      </c>
      <c r="Z330" t="s">
        <v>16</v>
      </c>
      <c r="AA330" s="13" t="str">
        <f t="shared" si="17"/>
        <v>2P</v>
      </c>
      <c r="AB330" s="13" t="s">
        <v>896</v>
      </c>
    </row>
    <row r="331" spans="1:28">
      <c r="A331" t="str">
        <f t="shared" si="16"/>
        <v>KLX - BASE2. Middle Value</v>
      </c>
      <c r="B331" t="str">
        <f t="shared" si="15"/>
        <v>KLX - BASE2. Middle ValueE0. On Production</v>
      </c>
      <c r="C331" t="s">
        <v>15</v>
      </c>
      <c r="D331" s="2" t="s">
        <v>13</v>
      </c>
      <c r="E331" t="s">
        <v>10</v>
      </c>
      <c r="F331" s="12" t="s">
        <v>230</v>
      </c>
      <c r="G331" s="12" t="s">
        <v>533</v>
      </c>
      <c r="H331" t="s">
        <v>80</v>
      </c>
      <c r="I331" s="2" t="s">
        <v>824</v>
      </c>
      <c r="J331">
        <f>VLOOKUP(A331,[1]Sheet3!$A$2:$H$3266,8,FALSE)</f>
        <v>360</v>
      </c>
      <c r="K331">
        <f>VLOOKUP(A331,[1]Sheet3!$A$2:$AD$3266,29,FALSE)</f>
        <v>0.79939170000000004</v>
      </c>
      <c r="L331">
        <f>VLOOKUP(A331,[1]Sheet3!$A$2:$AD$3266,30,FALSE)</f>
        <v>287.78101200000003</v>
      </c>
      <c r="O331">
        <f>VLOOKUP(A331,[1]Sheet3!$A$2:$T$3266,17,FALSE)</f>
        <v>0.2626095</v>
      </c>
      <c r="P331">
        <f>VLOOKUP(A331,[1]Sheet3!$A$2:$T$3266,18,FALSE)</f>
        <v>332.6764</v>
      </c>
      <c r="Q331">
        <f>VLOOKUP(A331,[1]Sheet3!$A$2:$T$3266,19,FALSE)</f>
        <v>0.59208550000000004</v>
      </c>
      <c r="R331">
        <f>VLOOKUP(A331,[1]Sheet3!$A$2:$T$3266,20,FALSE)</f>
        <v>0.83829710000000002</v>
      </c>
      <c r="S331">
        <f>VLOOKUP(A331,[1]Sheet3!$A$2:$AB$3266,27,FALSE)</f>
        <v>36.596769999999999</v>
      </c>
      <c r="T331">
        <f>VLOOKUP(A331,[1]Sheet3!$A$2:$AB$3266,28,FALSE)</f>
        <v>107.60080000000001</v>
      </c>
      <c r="U331">
        <f>VLOOKUP(A331,[1]Sheet3!$A$2:$AF$3266,31,FALSE)</f>
        <v>53.458440000000003</v>
      </c>
      <c r="V331">
        <f>VLOOKUP(A331,[1]Sheet3!$A$2:$AF$3266,32,FALSE)</f>
        <v>742.17399999999998</v>
      </c>
      <c r="W331" s="2" t="str">
        <f>VLOOKUP(H331,[2]Sheet1!$B$2:$D$3210,2,FALSE)</f>
        <v>Jawa Barat</v>
      </c>
      <c r="X331" s="2" t="str">
        <f>VLOOKUP(H331,[2]Sheet1!$B$2:$D$3210,3,FALSE)</f>
        <v>Jawa</v>
      </c>
      <c r="Y331" s="2">
        <f>Scores!N331</f>
        <v>62</v>
      </c>
      <c r="Z331" t="s">
        <v>16</v>
      </c>
      <c r="AA331" s="13" t="str">
        <f t="shared" si="17"/>
        <v>2P</v>
      </c>
      <c r="AB331" s="13" t="s">
        <v>896</v>
      </c>
    </row>
    <row r="332" spans="1:28">
      <c r="A332" t="str">
        <f t="shared" si="16"/>
        <v>KLX - BASE3. High Value</v>
      </c>
      <c r="B332" t="str">
        <f t="shared" si="15"/>
        <v>KLX - BASE3. High ValueE0. On Production</v>
      </c>
      <c r="C332" t="s">
        <v>15</v>
      </c>
      <c r="D332" s="2" t="s">
        <v>13</v>
      </c>
      <c r="E332" t="s">
        <v>11</v>
      </c>
      <c r="F332" s="12" t="s">
        <v>230</v>
      </c>
      <c r="G332" s="12" t="s">
        <v>533</v>
      </c>
      <c r="H332" t="s">
        <v>80</v>
      </c>
      <c r="I332" s="2" t="s">
        <v>824</v>
      </c>
      <c r="J332">
        <f>VLOOKUP(A332,[1]Sheet3!$A$2:$H$3266,8,FALSE)</f>
        <v>370</v>
      </c>
      <c r="K332">
        <f>VLOOKUP(A332,[1]Sheet3!$A$2:$AD$3266,29,FALSE)</f>
        <v>0.79939170000000004</v>
      </c>
      <c r="L332">
        <f>VLOOKUP(A332,[1]Sheet3!$A$2:$AD$3266,30,FALSE)</f>
        <v>295.77492899999999</v>
      </c>
      <c r="O332">
        <f>VLOOKUP(A332,[1]Sheet3!$A$2:$T$3266,17,FALSE)</f>
        <v>0.2626095</v>
      </c>
      <c r="P332">
        <f>VLOOKUP(A332,[1]Sheet3!$A$2:$T$3266,18,FALSE)</f>
        <v>332.6764</v>
      </c>
      <c r="Q332">
        <f>VLOOKUP(A332,[1]Sheet3!$A$2:$T$3266,19,FALSE)</f>
        <v>0.59208550000000004</v>
      </c>
      <c r="R332">
        <f>VLOOKUP(A332,[1]Sheet3!$A$2:$T$3266,20,FALSE)</f>
        <v>0.83829710000000002</v>
      </c>
      <c r="S332">
        <f>VLOOKUP(A332,[1]Sheet3!$A$2:$AB$3266,27,FALSE)</f>
        <v>36.596769999999999</v>
      </c>
      <c r="T332">
        <f>VLOOKUP(A332,[1]Sheet3!$A$2:$AB$3266,28,FALSE)</f>
        <v>107.60080000000001</v>
      </c>
      <c r="U332">
        <f>VLOOKUP(A332,[1]Sheet3!$A$2:$AF$3266,31,FALSE)</f>
        <v>53.458440000000003</v>
      </c>
      <c r="V332">
        <f>VLOOKUP(A332,[1]Sheet3!$A$2:$AF$3266,32,FALSE)</f>
        <v>742.17399999999998</v>
      </c>
      <c r="W332" s="2" t="str">
        <f>VLOOKUP(H332,[2]Sheet1!$B$2:$D$3210,2,FALSE)</f>
        <v>Jawa Barat</v>
      </c>
      <c r="X332" s="2" t="str">
        <f>VLOOKUP(H332,[2]Sheet1!$B$2:$D$3210,3,FALSE)</f>
        <v>Jawa</v>
      </c>
      <c r="Y332" s="2">
        <f>Scores!N332</f>
        <v>62</v>
      </c>
      <c r="Z332" t="s">
        <v>16</v>
      </c>
      <c r="AA332" s="13" t="str">
        <f t="shared" si="17"/>
        <v>2P</v>
      </c>
      <c r="AB332" s="13" t="s">
        <v>896</v>
      </c>
    </row>
    <row r="333" spans="1:28">
      <c r="A333" t="str">
        <f t="shared" si="16"/>
        <v>KLY - BASE1. Low Value</v>
      </c>
      <c r="B333" t="str">
        <f t="shared" si="15"/>
        <v>KLY - BASE1. Low ValueE0. On Production</v>
      </c>
      <c r="C333" t="s">
        <v>15</v>
      </c>
      <c r="D333" s="2" t="s">
        <v>13</v>
      </c>
      <c r="E333" t="s">
        <v>8</v>
      </c>
      <c r="F333" s="12" t="s">
        <v>231</v>
      </c>
      <c r="G333" s="12" t="s">
        <v>534</v>
      </c>
      <c r="H333" t="s">
        <v>80</v>
      </c>
      <c r="I333" s="2" t="s">
        <v>824</v>
      </c>
      <c r="J333">
        <f>VLOOKUP(A333,[1]Sheet3!$A$2:$H$3266,8,FALSE)</f>
        <v>239</v>
      </c>
      <c r="K333">
        <f>VLOOKUP(A333,[1]Sheet3!$A$2:$AD$3266,29,FALSE)</f>
        <v>0.73950709999999997</v>
      </c>
      <c r="L333">
        <f>VLOOKUP(A333,[1]Sheet3!$A$2:$AD$3266,30,FALSE)</f>
        <v>176.74219689999998</v>
      </c>
      <c r="O333">
        <f>VLOOKUP(A333,[1]Sheet3!$A$2:$T$3266,17,FALSE)</f>
        <v>0.2739607</v>
      </c>
      <c r="P333">
        <f>VLOOKUP(A333,[1]Sheet3!$A$2:$T$3266,18,FALSE)</f>
        <v>151.16849999999999</v>
      </c>
      <c r="Q333">
        <f>VLOOKUP(A333,[1]Sheet3!$A$2:$T$3266,19,FALSE)</f>
        <v>0.62362320000000004</v>
      </c>
      <c r="R333">
        <f>VLOOKUP(A333,[1]Sheet3!$A$2:$T$3266,20,FALSE)</f>
        <v>0.83652159999999998</v>
      </c>
      <c r="S333">
        <f>VLOOKUP(A333,[1]Sheet3!$A$2:$AB$3266,27,FALSE)</f>
        <v>87.458889999999997</v>
      </c>
      <c r="T333">
        <f>VLOOKUP(A333,[1]Sheet3!$A$2:$AB$3266,28,FALSE)</f>
        <v>18.656389999999998</v>
      </c>
      <c r="U333">
        <f>VLOOKUP(A333,[1]Sheet3!$A$2:$AF$3266,31,FALSE)</f>
        <v>14.39353</v>
      </c>
      <c r="V333">
        <f>VLOOKUP(A333,[1]Sheet3!$A$2:$AF$3266,32,FALSE)</f>
        <v>219.66069999999999</v>
      </c>
      <c r="W333" s="2" t="str">
        <f>VLOOKUP(H333,[2]Sheet1!$B$2:$D$3210,2,FALSE)</f>
        <v>Jawa Barat</v>
      </c>
      <c r="X333" s="2" t="str">
        <f>VLOOKUP(H333,[2]Sheet1!$B$2:$D$3210,3,FALSE)</f>
        <v>Jawa</v>
      </c>
      <c r="Y333" s="2">
        <f>Scores!N333</f>
        <v>65</v>
      </c>
      <c r="Z333" t="s">
        <v>16</v>
      </c>
      <c r="AA333" s="13" t="str">
        <f t="shared" si="17"/>
        <v>2P</v>
      </c>
      <c r="AB333" s="13" t="s">
        <v>896</v>
      </c>
    </row>
    <row r="334" spans="1:28">
      <c r="A334" t="str">
        <f t="shared" si="16"/>
        <v>KLY - BASE2. Middle Value</v>
      </c>
      <c r="B334" t="str">
        <f t="shared" si="15"/>
        <v>KLY - BASE2. Middle ValueE0. On Production</v>
      </c>
      <c r="C334" t="s">
        <v>15</v>
      </c>
      <c r="D334" s="2" t="s">
        <v>13</v>
      </c>
      <c r="E334" t="s">
        <v>10</v>
      </c>
      <c r="F334" s="12" t="s">
        <v>231</v>
      </c>
      <c r="G334" s="12" t="s">
        <v>534</v>
      </c>
      <c r="H334" t="s">
        <v>80</v>
      </c>
      <c r="I334" s="2" t="s">
        <v>824</v>
      </c>
      <c r="J334">
        <f>VLOOKUP(A334,[1]Sheet3!$A$2:$H$3266,8,FALSE)</f>
        <v>239</v>
      </c>
      <c r="K334">
        <f>VLOOKUP(A334,[1]Sheet3!$A$2:$AD$3266,29,FALSE)</f>
        <v>0.73950709999999997</v>
      </c>
      <c r="L334">
        <f>VLOOKUP(A334,[1]Sheet3!$A$2:$AD$3266,30,FALSE)</f>
        <v>176.74219689999998</v>
      </c>
      <c r="O334">
        <f>VLOOKUP(A334,[1]Sheet3!$A$2:$T$3266,17,FALSE)</f>
        <v>0.2739607</v>
      </c>
      <c r="P334">
        <f>VLOOKUP(A334,[1]Sheet3!$A$2:$T$3266,18,FALSE)</f>
        <v>151.16849999999999</v>
      </c>
      <c r="Q334">
        <f>VLOOKUP(A334,[1]Sheet3!$A$2:$T$3266,19,FALSE)</f>
        <v>0.62362320000000004</v>
      </c>
      <c r="R334">
        <f>VLOOKUP(A334,[1]Sheet3!$A$2:$T$3266,20,FALSE)</f>
        <v>0.83652159999999998</v>
      </c>
      <c r="S334">
        <f>VLOOKUP(A334,[1]Sheet3!$A$2:$AB$3266,27,FALSE)</f>
        <v>87.458889999999997</v>
      </c>
      <c r="T334">
        <f>VLOOKUP(A334,[1]Sheet3!$A$2:$AB$3266,28,FALSE)</f>
        <v>18.656389999999998</v>
      </c>
      <c r="U334">
        <f>VLOOKUP(A334,[1]Sheet3!$A$2:$AF$3266,31,FALSE)</f>
        <v>14.39353</v>
      </c>
      <c r="V334">
        <f>VLOOKUP(A334,[1]Sheet3!$A$2:$AF$3266,32,FALSE)</f>
        <v>219.66069999999999</v>
      </c>
      <c r="W334" s="2" t="str">
        <f>VLOOKUP(H334,[2]Sheet1!$B$2:$D$3210,2,FALSE)</f>
        <v>Jawa Barat</v>
      </c>
      <c r="X334" s="2" t="str">
        <f>VLOOKUP(H334,[2]Sheet1!$B$2:$D$3210,3,FALSE)</f>
        <v>Jawa</v>
      </c>
      <c r="Y334" s="2">
        <f>Scores!N334</f>
        <v>65</v>
      </c>
      <c r="Z334" t="s">
        <v>16</v>
      </c>
      <c r="AA334" s="13" t="str">
        <f t="shared" si="17"/>
        <v>2P</v>
      </c>
      <c r="AB334" s="13" t="s">
        <v>896</v>
      </c>
    </row>
    <row r="335" spans="1:28">
      <c r="A335" t="str">
        <f t="shared" si="16"/>
        <v>KLY - BASE3. High Value</v>
      </c>
      <c r="B335" t="str">
        <f t="shared" si="15"/>
        <v>KLY - BASE3. High ValueE0. On Production</v>
      </c>
      <c r="C335" t="s">
        <v>15</v>
      </c>
      <c r="D335" s="2" t="s">
        <v>13</v>
      </c>
      <c r="E335" t="s">
        <v>11</v>
      </c>
      <c r="F335" s="12" t="s">
        <v>231</v>
      </c>
      <c r="G335" s="12" t="s">
        <v>534</v>
      </c>
      <c r="H335" t="s">
        <v>80</v>
      </c>
      <c r="I335" s="2" t="s">
        <v>824</v>
      </c>
      <c r="J335">
        <f>VLOOKUP(A335,[1]Sheet3!$A$2:$H$3266,8,FALSE)</f>
        <v>239</v>
      </c>
      <c r="K335">
        <f>VLOOKUP(A335,[1]Sheet3!$A$2:$AD$3266,29,FALSE)</f>
        <v>0.73950709999999997</v>
      </c>
      <c r="L335">
        <f>VLOOKUP(A335,[1]Sheet3!$A$2:$AD$3266,30,FALSE)</f>
        <v>176.74219689999998</v>
      </c>
      <c r="O335">
        <f>VLOOKUP(A335,[1]Sheet3!$A$2:$T$3266,17,FALSE)</f>
        <v>0.2739607</v>
      </c>
      <c r="P335">
        <f>VLOOKUP(A335,[1]Sheet3!$A$2:$T$3266,18,FALSE)</f>
        <v>151.16849999999999</v>
      </c>
      <c r="Q335">
        <f>VLOOKUP(A335,[1]Sheet3!$A$2:$T$3266,19,FALSE)</f>
        <v>0.62362320000000004</v>
      </c>
      <c r="R335">
        <f>VLOOKUP(A335,[1]Sheet3!$A$2:$T$3266,20,FALSE)</f>
        <v>0.83652159999999998</v>
      </c>
      <c r="S335">
        <f>VLOOKUP(A335,[1]Sheet3!$A$2:$AB$3266,27,FALSE)</f>
        <v>87.458889999999997</v>
      </c>
      <c r="T335">
        <f>VLOOKUP(A335,[1]Sheet3!$A$2:$AB$3266,28,FALSE)</f>
        <v>18.656389999999998</v>
      </c>
      <c r="U335">
        <f>VLOOKUP(A335,[1]Sheet3!$A$2:$AF$3266,31,FALSE)</f>
        <v>14.39353</v>
      </c>
      <c r="V335">
        <f>VLOOKUP(A335,[1]Sheet3!$A$2:$AF$3266,32,FALSE)</f>
        <v>219.66069999999999</v>
      </c>
      <c r="W335" s="2" t="str">
        <f>VLOOKUP(H335,[2]Sheet1!$B$2:$D$3210,2,FALSE)</f>
        <v>Jawa Barat</v>
      </c>
      <c r="X335" s="2" t="str">
        <f>VLOOKUP(H335,[2]Sheet1!$B$2:$D$3210,3,FALSE)</f>
        <v>Jawa</v>
      </c>
      <c r="Y335" s="2">
        <f>Scores!N335</f>
        <v>65</v>
      </c>
      <c r="Z335" t="s">
        <v>16</v>
      </c>
      <c r="AA335" s="13" t="str">
        <f t="shared" si="17"/>
        <v>2P</v>
      </c>
      <c r="AB335" s="13" t="s">
        <v>896</v>
      </c>
    </row>
    <row r="336" spans="1:28">
      <c r="A336" t="str">
        <f t="shared" si="16"/>
        <v>SP - BASE1. Low Value</v>
      </c>
      <c r="B336" t="str">
        <f t="shared" si="15"/>
        <v>SP - BASE1. Low ValueE0. On Production</v>
      </c>
      <c r="C336" t="s">
        <v>15</v>
      </c>
      <c r="D336" s="2" t="s">
        <v>13</v>
      </c>
      <c r="E336" t="s">
        <v>8</v>
      </c>
      <c r="F336" s="12" t="s">
        <v>232</v>
      </c>
      <c r="G336" s="12" t="s">
        <v>614</v>
      </c>
      <c r="H336" t="s">
        <v>80</v>
      </c>
      <c r="I336" s="2" t="s">
        <v>824</v>
      </c>
      <c r="J336">
        <f>VLOOKUP(A336,[1]Sheet3!$A$2:$H$3266,8,FALSE)</f>
        <v>45</v>
      </c>
      <c r="K336">
        <f>VLOOKUP(A336,[1]Sheet3!$A$2:$AD$3266,29,FALSE)</f>
        <v>0.70949450000000003</v>
      </c>
      <c r="L336">
        <f>VLOOKUP(A336,[1]Sheet3!$A$2:$AD$3266,30,FALSE)</f>
        <v>31.927252500000002</v>
      </c>
      <c r="M336">
        <f>VLOOKUP(A336,[1]Sheet3!$A$2:$L$3266,11,FALSE)</f>
        <v>2000</v>
      </c>
      <c r="N336" t="str">
        <f>VLOOKUP(A336,[1]Sheet3!$A$2:$L$3266,12,FALSE)</f>
        <v/>
      </c>
      <c r="O336">
        <f>VLOOKUP(A336,[1]Sheet3!$A$2:$T$3266,17,FALSE)</f>
        <v>0.28515980000000002</v>
      </c>
      <c r="P336">
        <f>VLOOKUP(A336,[1]Sheet3!$A$2:$T$3266,18,FALSE)</f>
        <v>41.201270000000001</v>
      </c>
      <c r="Q336">
        <f>VLOOKUP(A336,[1]Sheet3!$A$2:$T$3266,19,FALSE)</f>
        <v>0.6628349</v>
      </c>
      <c r="R336">
        <f>VLOOKUP(A336,[1]Sheet3!$A$2:$T$3266,20,FALSE)</f>
        <v>0.83979009999999998</v>
      </c>
      <c r="S336">
        <f>VLOOKUP(A336,[1]Sheet3!$A$2:$AB$3266,27,FALSE)</f>
        <v>30.844380000000001</v>
      </c>
      <c r="T336">
        <f>VLOOKUP(A336,[1]Sheet3!$A$2:$AB$3266,28,FALSE)</f>
        <v>10.0907</v>
      </c>
      <c r="U336">
        <f>VLOOKUP(A336,[1]Sheet3!$A$2:$AF$3266,31,FALSE)</f>
        <v>11.01417</v>
      </c>
      <c r="V336">
        <f>VLOOKUP(A336,[1]Sheet3!$A$2:$AF$3266,32,FALSE)</f>
        <v>30.979019999999998</v>
      </c>
      <c r="W336" s="2" t="str">
        <f>VLOOKUP(H336,[2]Sheet1!$B$2:$D$3210,2,FALSE)</f>
        <v>Jawa Barat</v>
      </c>
      <c r="X336" s="2" t="str">
        <f>VLOOKUP(H336,[2]Sheet1!$B$2:$D$3210,3,FALSE)</f>
        <v>Jawa</v>
      </c>
      <c r="Y336" s="2">
        <f>Scores!N336</f>
        <v>54</v>
      </c>
      <c r="Z336" t="s">
        <v>16</v>
      </c>
      <c r="AA336" s="13" t="str">
        <f t="shared" si="17"/>
        <v>2P</v>
      </c>
      <c r="AB336" s="13" t="s">
        <v>896</v>
      </c>
    </row>
    <row r="337" spans="1:28">
      <c r="A337" t="str">
        <f t="shared" si="16"/>
        <v>SP - BASE2. Middle Value</v>
      </c>
      <c r="B337" t="str">
        <f t="shared" si="15"/>
        <v>SP - BASE2. Middle ValueE0. On Production</v>
      </c>
      <c r="C337" t="s">
        <v>15</v>
      </c>
      <c r="D337" s="2" t="s">
        <v>13</v>
      </c>
      <c r="E337" t="s">
        <v>10</v>
      </c>
      <c r="F337" s="12" t="s">
        <v>232</v>
      </c>
      <c r="G337" s="12" t="s">
        <v>614</v>
      </c>
      <c r="H337" t="s">
        <v>80</v>
      </c>
      <c r="I337" s="2" t="s">
        <v>824</v>
      </c>
      <c r="J337">
        <f>VLOOKUP(A337,[1]Sheet3!$A$2:$H$3266,8,FALSE)</f>
        <v>50</v>
      </c>
      <c r="K337">
        <f>VLOOKUP(A337,[1]Sheet3!$A$2:$AD$3266,29,FALSE)</f>
        <v>0.70949450000000003</v>
      </c>
      <c r="L337">
        <f>VLOOKUP(A337,[1]Sheet3!$A$2:$AD$3266,30,FALSE)</f>
        <v>35.474724999999999</v>
      </c>
      <c r="M337">
        <f>VLOOKUP(A337,[1]Sheet3!$A$2:$L$3266,11,FALSE)</f>
        <v>2000</v>
      </c>
      <c r="N337" t="str">
        <f>VLOOKUP(A337,[1]Sheet3!$A$2:$L$3266,12,FALSE)</f>
        <v/>
      </c>
      <c r="O337">
        <f>VLOOKUP(A337,[1]Sheet3!$A$2:$T$3266,17,FALSE)</f>
        <v>0.28515980000000002</v>
      </c>
      <c r="P337">
        <f>VLOOKUP(A337,[1]Sheet3!$A$2:$T$3266,18,FALSE)</f>
        <v>41.201270000000001</v>
      </c>
      <c r="Q337">
        <f>VLOOKUP(A337,[1]Sheet3!$A$2:$T$3266,19,FALSE)</f>
        <v>0.6628349</v>
      </c>
      <c r="R337">
        <f>VLOOKUP(A337,[1]Sheet3!$A$2:$T$3266,20,FALSE)</f>
        <v>0.83979009999999998</v>
      </c>
      <c r="S337">
        <f>VLOOKUP(A337,[1]Sheet3!$A$2:$AB$3266,27,FALSE)</f>
        <v>30.844380000000001</v>
      </c>
      <c r="T337">
        <f>VLOOKUP(A337,[1]Sheet3!$A$2:$AB$3266,28,FALSE)</f>
        <v>10.0907</v>
      </c>
      <c r="U337">
        <f>VLOOKUP(A337,[1]Sheet3!$A$2:$AF$3266,31,FALSE)</f>
        <v>11.01417</v>
      </c>
      <c r="V337">
        <f>VLOOKUP(A337,[1]Sheet3!$A$2:$AF$3266,32,FALSE)</f>
        <v>30.979019999999998</v>
      </c>
      <c r="W337" s="2" t="str">
        <f>VLOOKUP(H337,[2]Sheet1!$B$2:$D$3210,2,FALSE)</f>
        <v>Jawa Barat</v>
      </c>
      <c r="X337" s="2" t="str">
        <f>VLOOKUP(H337,[2]Sheet1!$B$2:$D$3210,3,FALSE)</f>
        <v>Jawa</v>
      </c>
      <c r="Y337" s="2">
        <f>Scores!N337</f>
        <v>54</v>
      </c>
      <c r="Z337" t="s">
        <v>16</v>
      </c>
      <c r="AA337" s="13" t="str">
        <f t="shared" si="17"/>
        <v>2P</v>
      </c>
      <c r="AB337" s="13" t="s">
        <v>896</v>
      </c>
    </row>
    <row r="338" spans="1:28">
      <c r="A338" t="str">
        <f t="shared" si="16"/>
        <v>SP - BASE3. High Value</v>
      </c>
      <c r="B338" t="str">
        <f t="shared" si="15"/>
        <v>SP - BASE3. High ValueE0. On Production</v>
      </c>
      <c r="C338" t="s">
        <v>15</v>
      </c>
      <c r="D338" s="2" t="s">
        <v>13</v>
      </c>
      <c r="E338" t="s">
        <v>11</v>
      </c>
      <c r="F338" s="12" t="s">
        <v>232</v>
      </c>
      <c r="G338" s="12" t="s">
        <v>614</v>
      </c>
      <c r="H338" t="s">
        <v>80</v>
      </c>
      <c r="I338" s="2" t="s">
        <v>824</v>
      </c>
      <c r="J338">
        <f>VLOOKUP(A338,[1]Sheet3!$A$2:$H$3266,8,FALSE)</f>
        <v>60</v>
      </c>
      <c r="K338">
        <f>VLOOKUP(A338,[1]Sheet3!$A$2:$AD$3266,29,FALSE)</f>
        <v>0.70949450000000003</v>
      </c>
      <c r="L338">
        <f>VLOOKUP(A338,[1]Sheet3!$A$2:$AD$3266,30,FALSE)</f>
        <v>42.569670000000002</v>
      </c>
      <c r="M338">
        <f>VLOOKUP(A338,[1]Sheet3!$A$2:$L$3266,11,FALSE)</f>
        <v>2000</v>
      </c>
      <c r="N338" t="str">
        <f>VLOOKUP(A338,[1]Sheet3!$A$2:$L$3266,12,FALSE)</f>
        <v/>
      </c>
      <c r="O338">
        <f>VLOOKUP(A338,[1]Sheet3!$A$2:$T$3266,17,FALSE)</f>
        <v>0.28515980000000002</v>
      </c>
      <c r="P338">
        <f>VLOOKUP(A338,[1]Sheet3!$A$2:$T$3266,18,FALSE)</f>
        <v>41.201270000000001</v>
      </c>
      <c r="Q338">
        <f>VLOOKUP(A338,[1]Sheet3!$A$2:$T$3266,19,FALSE)</f>
        <v>0.6628349</v>
      </c>
      <c r="R338">
        <f>VLOOKUP(A338,[1]Sheet3!$A$2:$T$3266,20,FALSE)</f>
        <v>0.83979009999999998</v>
      </c>
      <c r="S338">
        <f>VLOOKUP(A338,[1]Sheet3!$A$2:$AB$3266,27,FALSE)</f>
        <v>30.844380000000001</v>
      </c>
      <c r="T338">
        <f>VLOOKUP(A338,[1]Sheet3!$A$2:$AB$3266,28,FALSE)</f>
        <v>10.0907</v>
      </c>
      <c r="U338">
        <f>VLOOKUP(A338,[1]Sheet3!$A$2:$AF$3266,31,FALSE)</f>
        <v>11.01417</v>
      </c>
      <c r="V338">
        <f>VLOOKUP(A338,[1]Sheet3!$A$2:$AF$3266,32,FALSE)</f>
        <v>30.979019999999998</v>
      </c>
      <c r="W338" s="2" t="str">
        <f>VLOOKUP(H338,[2]Sheet1!$B$2:$D$3210,2,FALSE)</f>
        <v>Jawa Barat</v>
      </c>
      <c r="X338" s="2" t="str">
        <f>VLOOKUP(H338,[2]Sheet1!$B$2:$D$3210,3,FALSE)</f>
        <v>Jawa</v>
      </c>
      <c r="Y338" s="2">
        <f>Scores!N338</f>
        <v>54</v>
      </c>
      <c r="Z338" t="s">
        <v>16</v>
      </c>
      <c r="AA338" s="13" t="str">
        <f t="shared" si="17"/>
        <v>2P</v>
      </c>
      <c r="AB338" s="13" t="s">
        <v>896</v>
      </c>
    </row>
    <row r="339" spans="1:28">
      <c r="A339" t="str">
        <f t="shared" si="16"/>
        <v>YA - BASE1. Low Value</v>
      </c>
      <c r="B339" t="str">
        <f t="shared" si="15"/>
        <v>YA - BASE1. Low ValueE0. On Production</v>
      </c>
      <c r="C339" t="s">
        <v>15</v>
      </c>
      <c r="D339" s="2" t="s">
        <v>13</v>
      </c>
      <c r="E339" t="s">
        <v>8</v>
      </c>
      <c r="F339" s="12" t="s">
        <v>233</v>
      </c>
      <c r="G339" s="12" t="s">
        <v>615</v>
      </c>
      <c r="H339" t="s">
        <v>80</v>
      </c>
      <c r="I339" s="2" t="s">
        <v>824</v>
      </c>
      <c r="J339">
        <f>VLOOKUP(A339,[1]Sheet3!$A$2:$H$3266,8,FALSE)</f>
        <v>74.480999999999995</v>
      </c>
      <c r="K339">
        <f>VLOOKUP(A339,[1]Sheet3!$A$2:$AD$3266,29,FALSE)</f>
        <v>0.45217740000000001</v>
      </c>
      <c r="L339">
        <f>VLOOKUP(A339,[1]Sheet3!$A$2:$AD$3266,30,FALSE)</f>
        <v>33.678624929400002</v>
      </c>
      <c r="M339">
        <f>VLOOKUP(A339,[1]Sheet3!$A$2:$L$3266,11,FALSE)</f>
        <v>2300</v>
      </c>
      <c r="N339">
        <f>VLOOKUP(A339,[1]Sheet3!$A$2:$L$3266,12,FALSE)</f>
        <v>67.650000000000006</v>
      </c>
      <c r="O339">
        <f>VLOOKUP(A339,[1]Sheet3!$A$2:$T$3266,17,FALSE)</f>
        <v>0.20973420000000001</v>
      </c>
      <c r="P339">
        <f>VLOOKUP(A339,[1]Sheet3!$A$2:$T$3266,18,FALSE)</f>
        <v>153.85319999999999</v>
      </c>
      <c r="Q339">
        <f>VLOOKUP(A339,[1]Sheet3!$A$2:$T$3266,19,FALSE)</f>
        <v>0.48437330000000001</v>
      </c>
      <c r="R339">
        <f>VLOOKUP(A339,[1]Sheet3!$A$2:$T$3266,20,FALSE)</f>
        <v>0.64853249999999996</v>
      </c>
      <c r="S339">
        <f>VLOOKUP(A339,[1]Sheet3!$A$2:$AB$3266,27,FALSE)</f>
        <v>34.50609</v>
      </c>
      <c r="T339">
        <f>VLOOKUP(A339,[1]Sheet3!$A$2:$AB$3266,28,FALSE)</f>
        <v>273.274</v>
      </c>
      <c r="U339">
        <f>VLOOKUP(A339,[1]Sheet3!$A$2:$AF$3266,31,FALSE)</f>
        <v>21.554770000000001</v>
      </c>
      <c r="V339">
        <f>VLOOKUP(A339,[1]Sheet3!$A$2:$AF$3266,32,FALSE)</f>
        <v>195.8458</v>
      </c>
      <c r="W339" s="2" t="str">
        <f>VLOOKUP(H339,[2]Sheet1!$B$2:$D$3210,2,FALSE)</f>
        <v>Jawa Barat</v>
      </c>
      <c r="X339" s="2" t="str">
        <f>VLOOKUP(H339,[2]Sheet1!$B$2:$D$3210,3,FALSE)</f>
        <v>Jawa</v>
      </c>
      <c r="Y339" s="2">
        <f>Scores!N339</f>
        <v>109</v>
      </c>
      <c r="Z339" t="s">
        <v>16</v>
      </c>
      <c r="AA339" s="13" t="str">
        <f t="shared" si="17"/>
        <v>2P</v>
      </c>
      <c r="AB339" s="13" t="s">
        <v>896</v>
      </c>
    </row>
    <row r="340" spans="1:28">
      <c r="A340" t="str">
        <f t="shared" si="16"/>
        <v>YA - BASE2. Middle Value</v>
      </c>
      <c r="B340" t="str">
        <f t="shared" si="15"/>
        <v>YA - BASE2. Middle ValueE0. On Production</v>
      </c>
      <c r="C340" t="s">
        <v>15</v>
      </c>
      <c r="D340" s="2" t="s">
        <v>13</v>
      </c>
      <c r="E340" t="s">
        <v>10</v>
      </c>
      <c r="F340" s="12" t="s">
        <v>233</v>
      </c>
      <c r="G340" s="12" t="s">
        <v>615</v>
      </c>
      <c r="H340" t="s">
        <v>80</v>
      </c>
      <c r="I340" s="2" t="s">
        <v>824</v>
      </c>
      <c r="J340">
        <f>VLOOKUP(A340,[1]Sheet3!$A$2:$H$3266,8,FALSE)</f>
        <v>80.7</v>
      </c>
      <c r="K340">
        <f>VLOOKUP(A340,[1]Sheet3!$A$2:$AD$3266,29,FALSE)</f>
        <v>0.45217740000000001</v>
      </c>
      <c r="L340">
        <f>VLOOKUP(A340,[1]Sheet3!$A$2:$AD$3266,30,FALSE)</f>
        <v>36.49071618</v>
      </c>
      <c r="M340">
        <f>VLOOKUP(A340,[1]Sheet3!$A$2:$L$3266,11,FALSE)</f>
        <v>2300</v>
      </c>
      <c r="N340">
        <f>VLOOKUP(A340,[1]Sheet3!$A$2:$L$3266,12,FALSE)</f>
        <v>67.650000000000006</v>
      </c>
      <c r="O340">
        <f>VLOOKUP(A340,[1]Sheet3!$A$2:$T$3266,17,FALSE)</f>
        <v>0.20973420000000001</v>
      </c>
      <c r="P340">
        <f>VLOOKUP(A340,[1]Sheet3!$A$2:$T$3266,18,FALSE)</f>
        <v>153.85319999999999</v>
      </c>
      <c r="Q340">
        <f>VLOOKUP(A340,[1]Sheet3!$A$2:$T$3266,19,FALSE)</f>
        <v>0.48437330000000001</v>
      </c>
      <c r="R340">
        <f>VLOOKUP(A340,[1]Sheet3!$A$2:$T$3266,20,FALSE)</f>
        <v>0.64853249999999996</v>
      </c>
      <c r="S340">
        <f>VLOOKUP(A340,[1]Sheet3!$A$2:$AB$3266,27,FALSE)</f>
        <v>34.50609</v>
      </c>
      <c r="T340">
        <f>VLOOKUP(A340,[1]Sheet3!$A$2:$AB$3266,28,FALSE)</f>
        <v>273.274</v>
      </c>
      <c r="U340">
        <f>VLOOKUP(A340,[1]Sheet3!$A$2:$AF$3266,31,FALSE)</f>
        <v>21.554770000000001</v>
      </c>
      <c r="V340">
        <f>VLOOKUP(A340,[1]Sheet3!$A$2:$AF$3266,32,FALSE)</f>
        <v>195.8458</v>
      </c>
      <c r="W340" s="2" t="str">
        <f>VLOOKUP(H340,[2]Sheet1!$B$2:$D$3210,2,FALSE)</f>
        <v>Jawa Barat</v>
      </c>
      <c r="X340" s="2" t="str">
        <f>VLOOKUP(H340,[2]Sheet1!$B$2:$D$3210,3,FALSE)</f>
        <v>Jawa</v>
      </c>
      <c r="Y340" s="2">
        <f>Scores!N340</f>
        <v>109</v>
      </c>
      <c r="Z340" t="s">
        <v>16</v>
      </c>
      <c r="AA340" s="13" t="str">
        <f t="shared" si="17"/>
        <v>2P</v>
      </c>
      <c r="AB340" s="13" t="s">
        <v>896</v>
      </c>
    </row>
    <row r="341" spans="1:28">
      <c r="A341" t="str">
        <f t="shared" si="16"/>
        <v>YA - BASE3. High Value</v>
      </c>
      <c r="B341" t="str">
        <f t="shared" si="15"/>
        <v>YA - BASE3. High ValueE0. On Production</v>
      </c>
      <c r="C341" t="s">
        <v>15</v>
      </c>
      <c r="D341" s="2" t="s">
        <v>13</v>
      </c>
      <c r="E341" t="s">
        <v>11</v>
      </c>
      <c r="F341" s="12" t="s">
        <v>233</v>
      </c>
      <c r="G341" s="12" t="s">
        <v>615</v>
      </c>
      <c r="H341" t="s">
        <v>80</v>
      </c>
      <c r="I341" s="2" t="s">
        <v>824</v>
      </c>
      <c r="J341">
        <f>VLOOKUP(A341,[1]Sheet3!$A$2:$H$3266,8,FALSE)</f>
        <v>80.7</v>
      </c>
      <c r="K341">
        <f>VLOOKUP(A341,[1]Sheet3!$A$2:$AD$3266,29,FALSE)</f>
        <v>0.45217740000000001</v>
      </c>
      <c r="L341">
        <f>VLOOKUP(A341,[1]Sheet3!$A$2:$AD$3266,30,FALSE)</f>
        <v>36.49071618</v>
      </c>
      <c r="M341">
        <f>VLOOKUP(A341,[1]Sheet3!$A$2:$L$3266,11,FALSE)</f>
        <v>2300</v>
      </c>
      <c r="N341">
        <f>VLOOKUP(A341,[1]Sheet3!$A$2:$L$3266,12,FALSE)</f>
        <v>67.650000000000006</v>
      </c>
      <c r="O341">
        <f>VLOOKUP(A341,[1]Sheet3!$A$2:$T$3266,17,FALSE)</f>
        <v>0.20973420000000001</v>
      </c>
      <c r="P341">
        <f>VLOOKUP(A341,[1]Sheet3!$A$2:$T$3266,18,FALSE)</f>
        <v>153.85319999999999</v>
      </c>
      <c r="Q341">
        <f>VLOOKUP(A341,[1]Sheet3!$A$2:$T$3266,19,FALSE)</f>
        <v>0.48437330000000001</v>
      </c>
      <c r="R341">
        <f>VLOOKUP(A341,[1]Sheet3!$A$2:$T$3266,20,FALSE)</f>
        <v>0.64853249999999996</v>
      </c>
      <c r="S341">
        <f>VLOOKUP(A341,[1]Sheet3!$A$2:$AB$3266,27,FALSE)</f>
        <v>34.50609</v>
      </c>
      <c r="T341">
        <f>VLOOKUP(A341,[1]Sheet3!$A$2:$AB$3266,28,FALSE)</f>
        <v>273.274</v>
      </c>
      <c r="U341">
        <f>VLOOKUP(A341,[1]Sheet3!$A$2:$AF$3266,31,FALSE)</f>
        <v>21.554770000000001</v>
      </c>
      <c r="V341">
        <f>VLOOKUP(A341,[1]Sheet3!$A$2:$AF$3266,32,FALSE)</f>
        <v>195.8458</v>
      </c>
      <c r="W341" s="2" t="str">
        <f>VLOOKUP(H341,[2]Sheet1!$B$2:$D$3210,2,FALSE)</f>
        <v>Jawa Barat</v>
      </c>
      <c r="X341" s="2" t="str">
        <f>VLOOKUP(H341,[2]Sheet1!$B$2:$D$3210,3,FALSE)</f>
        <v>Jawa</v>
      </c>
      <c r="Y341" s="2">
        <f>Scores!N341</f>
        <v>109</v>
      </c>
      <c r="Z341" t="s">
        <v>16</v>
      </c>
      <c r="AA341" s="13" t="str">
        <f t="shared" si="17"/>
        <v>2P</v>
      </c>
      <c r="AB341" s="13" t="s">
        <v>896</v>
      </c>
    </row>
    <row r="342" spans="1:28">
      <c r="A342" t="str">
        <f t="shared" si="16"/>
        <v>PASE A - BASE1. Low Value</v>
      </c>
      <c r="B342" t="str">
        <f t="shared" si="15"/>
        <v>PASE A - BASE1. Low ValueE0. On Production</v>
      </c>
      <c r="C342" t="s">
        <v>15</v>
      </c>
      <c r="D342" s="2" t="s">
        <v>13</v>
      </c>
      <c r="E342" t="s">
        <v>8</v>
      </c>
      <c r="F342" s="12" t="s">
        <v>234</v>
      </c>
      <c r="G342" s="12" t="s">
        <v>616</v>
      </c>
      <c r="H342" t="s">
        <v>793</v>
      </c>
      <c r="I342" s="2" t="s">
        <v>823</v>
      </c>
      <c r="J342">
        <f>VLOOKUP(A342,[1]Sheet3!$A$2:$H$3266,8,FALSE)</f>
        <v>402.2</v>
      </c>
      <c r="K342">
        <f>VLOOKUP(A342,[1]Sheet3!$A$2:$AD$3266,29,FALSE)</f>
        <v>0.75273140000000005</v>
      </c>
      <c r="L342">
        <f>VLOOKUP(A342,[1]Sheet3!$A$2:$AD$3266,30,FALSE)</f>
        <v>302.74856908000004</v>
      </c>
      <c r="M342">
        <f>VLOOKUP(A342,[1]Sheet3!$A$2:$L$3266,11,FALSE)</f>
        <v>6580</v>
      </c>
      <c r="N342" t="str">
        <f>VLOOKUP(A342,[1]Sheet3!$A$2:$L$3266,12,FALSE)</f>
        <v/>
      </c>
      <c r="O342">
        <f>VLOOKUP(A342,[1]Sheet3!$A$2:$T$3266,17,FALSE)</f>
        <v>0.15921460000000001</v>
      </c>
      <c r="P342">
        <f>VLOOKUP(A342,[1]Sheet3!$A$2:$T$3266,18,FALSE)</f>
        <v>215.5651</v>
      </c>
      <c r="Q342">
        <f>VLOOKUP(A342,[1]Sheet3!$A$2:$T$3266,19,FALSE)</f>
        <v>0.42811630000000001</v>
      </c>
      <c r="R342">
        <f>VLOOKUP(A342,[1]Sheet3!$A$2:$T$3266,20,FALSE)</f>
        <v>0.80343279999999995</v>
      </c>
      <c r="S342">
        <f>VLOOKUP(A342,[1]Sheet3!$A$2:$AB$3266,27,FALSE)</f>
        <v>129.41489999999999</v>
      </c>
      <c r="T342">
        <f>VLOOKUP(A342,[1]Sheet3!$A$2:$AB$3266,28,FALSE)</f>
        <v>77.564700000000002</v>
      </c>
      <c r="U342">
        <f>VLOOKUP(A342,[1]Sheet3!$A$2:$AF$3266,31,FALSE)</f>
        <v>65.698570000000004</v>
      </c>
      <c r="V342">
        <f>VLOOKUP(A342,[1]Sheet3!$A$2:$AF$3266,32,FALSE)</f>
        <v>154.7088</v>
      </c>
      <c r="W342" s="2" t="s">
        <v>845</v>
      </c>
      <c r="X342" s="2" t="s">
        <v>829</v>
      </c>
      <c r="Y342" s="2">
        <f>Scores!N342</f>
        <v>105</v>
      </c>
      <c r="Z342" t="s">
        <v>16</v>
      </c>
      <c r="AA342" s="13" t="str">
        <f t="shared" si="17"/>
        <v>2P</v>
      </c>
      <c r="AB342" s="13" t="s">
        <v>896</v>
      </c>
    </row>
    <row r="343" spans="1:28">
      <c r="A343" t="str">
        <f t="shared" si="16"/>
        <v>PASE A - BASE2. Middle Value</v>
      </c>
      <c r="B343" t="str">
        <f t="shared" si="15"/>
        <v>PASE A - BASE2. Middle ValueE0. On Production</v>
      </c>
      <c r="C343" t="s">
        <v>15</v>
      </c>
      <c r="D343" s="2" t="s">
        <v>13</v>
      </c>
      <c r="E343" t="s">
        <v>10</v>
      </c>
      <c r="F343" s="12" t="s">
        <v>234</v>
      </c>
      <c r="G343" s="12" t="s">
        <v>616</v>
      </c>
      <c r="H343" t="s">
        <v>793</v>
      </c>
      <c r="I343" s="2" t="s">
        <v>823</v>
      </c>
      <c r="J343">
        <f>VLOOKUP(A343,[1]Sheet3!$A$2:$H$3266,8,FALSE)</f>
        <v>496.3</v>
      </c>
      <c r="K343">
        <f>VLOOKUP(A343,[1]Sheet3!$A$2:$AD$3266,29,FALSE)</f>
        <v>0.75273140000000005</v>
      </c>
      <c r="L343">
        <f>VLOOKUP(A343,[1]Sheet3!$A$2:$AD$3266,30,FALSE)</f>
        <v>373.58059382000005</v>
      </c>
      <c r="M343">
        <f>VLOOKUP(A343,[1]Sheet3!$A$2:$L$3266,11,FALSE)</f>
        <v>6580</v>
      </c>
      <c r="N343" t="str">
        <f>VLOOKUP(A343,[1]Sheet3!$A$2:$L$3266,12,FALSE)</f>
        <v/>
      </c>
      <c r="O343">
        <f>VLOOKUP(A343,[1]Sheet3!$A$2:$T$3266,17,FALSE)</f>
        <v>0.15921460000000001</v>
      </c>
      <c r="P343">
        <f>VLOOKUP(A343,[1]Sheet3!$A$2:$T$3266,18,FALSE)</f>
        <v>215.5651</v>
      </c>
      <c r="Q343">
        <f>VLOOKUP(A343,[1]Sheet3!$A$2:$T$3266,19,FALSE)</f>
        <v>0.42811630000000001</v>
      </c>
      <c r="R343">
        <f>VLOOKUP(A343,[1]Sheet3!$A$2:$T$3266,20,FALSE)</f>
        <v>0.80343279999999995</v>
      </c>
      <c r="S343">
        <f>VLOOKUP(A343,[1]Sheet3!$A$2:$AB$3266,27,FALSE)</f>
        <v>129.41489999999999</v>
      </c>
      <c r="T343">
        <f>VLOOKUP(A343,[1]Sheet3!$A$2:$AB$3266,28,FALSE)</f>
        <v>77.564700000000002</v>
      </c>
      <c r="U343">
        <f>VLOOKUP(A343,[1]Sheet3!$A$2:$AF$3266,31,FALSE)</f>
        <v>65.698570000000004</v>
      </c>
      <c r="V343">
        <f>VLOOKUP(A343,[1]Sheet3!$A$2:$AF$3266,32,FALSE)</f>
        <v>154.7088</v>
      </c>
      <c r="W343" s="2" t="s">
        <v>845</v>
      </c>
      <c r="X343" s="2" t="s">
        <v>829</v>
      </c>
      <c r="Y343" s="2">
        <f>Scores!N343</f>
        <v>105</v>
      </c>
      <c r="Z343" t="s">
        <v>16</v>
      </c>
      <c r="AA343" s="13" t="str">
        <f t="shared" si="17"/>
        <v>2P</v>
      </c>
      <c r="AB343" s="13" t="s">
        <v>896</v>
      </c>
    </row>
    <row r="344" spans="1:28">
      <c r="A344" t="str">
        <f t="shared" si="16"/>
        <v>PASE A - BASE3. High Value</v>
      </c>
      <c r="B344" t="str">
        <f t="shared" si="15"/>
        <v>PASE A - BASE3. High ValueE0. On Production</v>
      </c>
      <c r="C344" t="s">
        <v>15</v>
      </c>
      <c r="D344" s="2" t="s">
        <v>13</v>
      </c>
      <c r="E344" t="s">
        <v>11</v>
      </c>
      <c r="F344" s="12" t="s">
        <v>234</v>
      </c>
      <c r="G344" s="12" t="s">
        <v>616</v>
      </c>
      <c r="H344" t="s">
        <v>793</v>
      </c>
      <c r="I344" s="2" t="s">
        <v>823</v>
      </c>
      <c r="J344">
        <f>VLOOKUP(A344,[1]Sheet3!$A$2:$H$3266,8,FALSE)</f>
        <v>517.20000000000005</v>
      </c>
      <c r="K344">
        <f>VLOOKUP(A344,[1]Sheet3!$A$2:$AD$3266,29,FALSE)</f>
        <v>0.75273140000000005</v>
      </c>
      <c r="L344">
        <f>VLOOKUP(A344,[1]Sheet3!$A$2:$AD$3266,30,FALSE)</f>
        <v>389.31268008000006</v>
      </c>
      <c r="M344">
        <f>VLOOKUP(A344,[1]Sheet3!$A$2:$L$3266,11,FALSE)</f>
        <v>6580</v>
      </c>
      <c r="N344" t="str">
        <f>VLOOKUP(A344,[1]Sheet3!$A$2:$L$3266,12,FALSE)</f>
        <v/>
      </c>
      <c r="O344">
        <f>VLOOKUP(A344,[1]Sheet3!$A$2:$T$3266,17,FALSE)</f>
        <v>0.15921460000000001</v>
      </c>
      <c r="P344">
        <f>VLOOKUP(A344,[1]Sheet3!$A$2:$T$3266,18,FALSE)</f>
        <v>215.5651</v>
      </c>
      <c r="Q344">
        <f>VLOOKUP(A344,[1]Sheet3!$A$2:$T$3266,19,FALSE)</f>
        <v>0.42811630000000001</v>
      </c>
      <c r="R344">
        <f>VLOOKUP(A344,[1]Sheet3!$A$2:$T$3266,20,FALSE)</f>
        <v>0.80343279999999995</v>
      </c>
      <c r="S344">
        <f>VLOOKUP(A344,[1]Sheet3!$A$2:$AB$3266,27,FALSE)</f>
        <v>129.41489999999999</v>
      </c>
      <c r="T344">
        <f>VLOOKUP(A344,[1]Sheet3!$A$2:$AB$3266,28,FALSE)</f>
        <v>77.564700000000002</v>
      </c>
      <c r="U344">
        <f>VLOOKUP(A344,[1]Sheet3!$A$2:$AF$3266,31,FALSE)</f>
        <v>65.698570000000004</v>
      </c>
      <c r="V344">
        <f>VLOOKUP(A344,[1]Sheet3!$A$2:$AF$3266,32,FALSE)</f>
        <v>154.7088</v>
      </c>
      <c r="W344" s="2" t="s">
        <v>845</v>
      </c>
      <c r="X344" s="2" t="s">
        <v>829</v>
      </c>
      <c r="Y344" s="2">
        <f>Scores!N344</f>
        <v>105</v>
      </c>
      <c r="Z344" t="s">
        <v>16</v>
      </c>
      <c r="AA344" s="13" t="str">
        <f t="shared" si="17"/>
        <v>2P</v>
      </c>
      <c r="AB344" s="13" t="s">
        <v>896</v>
      </c>
    </row>
    <row r="345" spans="1:28">
      <c r="A345" t="str">
        <f t="shared" si="16"/>
        <v>BAMBU GUNUNG - BASE1. Low Value</v>
      </c>
      <c r="B345" t="str">
        <f t="shared" si="15"/>
        <v>BAMBU GUNUNG - BASE1. Low ValueE0. On Production</v>
      </c>
      <c r="C345" t="s">
        <v>15</v>
      </c>
      <c r="D345" s="2" t="s">
        <v>13</v>
      </c>
      <c r="E345" t="s">
        <v>8</v>
      </c>
      <c r="F345" s="12" t="s">
        <v>235</v>
      </c>
      <c r="G345" s="12" t="s">
        <v>617</v>
      </c>
      <c r="H345" t="s">
        <v>77</v>
      </c>
      <c r="I345" s="2" t="s">
        <v>825</v>
      </c>
      <c r="J345">
        <f>VLOOKUP(A345,[1]Sheet3!$A$2:$H$3266,8,FALSE)</f>
        <v>101.6</v>
      </c>
      <c r="K345">
        <f>VLOOKUP(A345,[1]Sheet3!$A$2:$AD$3266,29,FALSE)</f>
        <v>0.76978639999999998</v>
      </c>
      <c r="L345">
        <f>VLOOKUP(A345,[1]Sheet3!$A$2:$AD$3266,30,FALSE)</f>
        <v>78.21029824</v>
      </c>
      <c r="M345">
        <f>VLOOKUP(A345,[1]Sheet3!$A$2:$L$3266,11,FALSE)</f>
        <v>8250</v>
      </c>
      <c r="N345" t="str">
        <f>VLOOKUP(A345,[1]Sheet3!$A$2:$L$3266,12,FALSE)</f>
        <v/>
      </c>
      <c r="O345">
        <f>VLOOKUP(A345,[1]Sheet3!$A$2:$T$3266,17,FALSE)</f>
        <v>0.18090490000000001</v>
      </c>
      <c r="P345">
        <f>VLOOKUP(A345,[1]Sheet3!$A$2:$T$3266,18,FALSE)</f>
        <v>53.787990000000001</v>
      </c>
      <c r="Q345">
        <f>VLOOKUP(A345,[1]Sheet3!$A$2:$T$3266,19,FALSE)</f>
        <v>0.58113110000000001</v>
      </c>
      <c r="R345">
        <f>VLOOKUP(A345,[1]Sheet3!$A$2:$T$3266,20,FALSE)</f>
        <v>0.81928900000000004</v>
      </c>
      <c r="S345">
        <f>VLOOKUP(A345,[1]Sheet3!$A$2:$AB$3266,27,FALSE)</f>
        <v>86.26294</v>
      </c>
      <c r="T345">
        <f>VLOOKUP(A345,[1]Sheet3!$A$2:$AB$3266,28,FALSE)</f>
        <v>43.394620000000003</v>
      </c>
      <c r="U345">
        <f>VLOOKUP(A345,[1]Sheet3!$A$2:$AF$3266,31,FALSE)</f>
        <v>69.309839999999994</v>
      </c>
      <c r="V345">
        <f>VLOOKUP(A345,[1]Sheet3!$A$2:$AF$3266,32,FALSE)</f>
        <v>232.0898</v>
      </c>
      <c r="W345" s="2" t="str">
        <f>VLOOKUP(H345,[2]Sheet1!$B$2:$D$3210,2,FALSE)</f>
        <v>Jawa Barat</v>
      </c>
      <c r="X345" s="2" t="str">
        <f>VLOOKUP(H345,[2]Sheet1!$B$2:$D$3210,3,FALSE)</f>
        <v>Jawa</v>
      </c>
      <c r="Y345" s="2">
        <f>Scores!N345</f>
        <v>89</v>
      </c>
      <c r="Z345" t="s">
        <v>16</v>
      </c>
      <c r="AA345" s="13" t="str">
        <f t="shared" si="17"/>
        <v>2P</v>
      </c>
      <c r="AB345" s="13" t="s">
        <v>896</v>
      </c>
    </row>
    <row r="346" spans="1:28">
      <c r="A346" t="str">
        <f t="shared" si="16"/>
        <v>BAMBU GUNUNG - BASE2. Middle Value</v>
      </c>
      <c r="B346" t="str">
        <f t="shared" si="15"/>
        <v>BAMBU GUNUNG - BASE2. Middle ValueE0. On Production</v>
      </c>
      <c r="C346" t="s">
        <v>15</v>
      </c>
      <c r="D346" s="2" t="s">
        <v>13</v>
      </c>
      <c r="E346" t="s">
        <v>10</v>
      </c>
      <c r="F346" s="12" t="s">
        <v>235</v>
      </c>
      <c r="G346" s="12" t="s">
        <v>617</v>
      </c>
      <c r="H346" t="s">
        <v>77</v>
      </c>
      <c r="I346" s="2" t="s">
        <v>825</v>
      </c>
      <c r="J346">
        <f>VLOOKUP(A346,[1]Sheet3!$A$2:$H$3266,8,FALSE)</f>
        <v>101.6</v>
      </c>
      <c r="K346">
        <f>VLOOKUP(A346,[1]Sheet3!$A$2:$AD$3266,29,FALSE)</f>
        <v>0.76978639999999998</v>
      </c>
      <c r="L346">
        <f>VLOOKUP(A346,[1]Sheet3!$A$2:$AD$3266,30,FALSE)</f>
        <v>78.21029824</v>
      </c>
      <c r="M346">
        <f>VLOOKUP(A346,[1]Sheet3!$A$2:$L$3266,11,FALSE)</f>
        <v>8250</v>
      </c>
      <c r="N346" t="str">
        <f>VLOOKUP(A346,[1]Sheet3!$A$2:$L$3266,12,FALSE)</f>
        <v/>
      </c>
      <c r="O346">
        <f>VLOOKUP(A346,[1]Sheet3!$A$2:$T$3266,17,FALSE)</f>
        <v>0.18090490000000001</v>
      </c>
      <c r="P346">
        <f>VLOOKUP(A346,[1]Sheet3!$A$2:$T$3266,18,FALSE)</f>
        <v>53.787990000000001</v>
      </c>
      <c r="Q346">
        <f>VLOOKUP(A346,[1]Sheet3!$A$2:$T$3266,19,FALSE)</f>
        <v>0.58113110000000001</v>
      </c>
      <c r="R346">
        <f>VLOOKUP(A346,[1]Sheet3!$A$2:$T$3266,20,FALSE)</f>
        <v>0.81928900000000004</v>
      </c>
      <c r="S346">
        <f>VLOOKUP(A346,[1]Sheet3!$A$2:$AB$3266,27,FALSE)</f>
        <v>86.26294</v>
      </c>
      <c r="T346">
        <f>VLOOKUP(A346,[1]Sheet3!$A$2:$AB$3266,28,FALSE)</f>
        <v>43.394620000000003</v>
      </c>
      <c r="U346">
        <f>VLOOKUP(A346,[1]Sheet3!$A$2:$AF$3266,31,FALSE)</f>
        <v>69.309839999999994</v>
      </c>
      <c r="V346">
        <f>VLOOKUP(A346,[1]Sheet3!$A$2:$AF$3266,32,FALSE)</f>
        <v>232.0898</v>
      </c>
      <c r="W346" s="2" t="str">
        <f>VLOOKUP(H346,[2]Sheet1!$B$2:$D$3210,2,FALSE)</f>
        <v>Jawa Barat</v>
      </c>
      <c r="X346" s="2" t="str">
        <f>VLOOKUP(H346,[2]Sheet1!$B$2:$D$3210,3,FALSE)</f>
        <v>Jawa</v>
      </c>
      <c r="Y346" s="2">
        <f>Scores!N346</f>
        <v>89</v>
      </c>
      <c r="Z346" t="s">
        <v>16</v>
      </c>
      <c r="AA346" s="13" t="str">
        <f t="shared" si="17"/>
        <v>2P</v>
      </c>
      <c r="AB346" s="13" t="s">
        <v>896</v>
      </c>
    </row>
    <row r="347" spans="1:28">
      <c r="A347" t="str">
        <f t="shared" si="16"/>
        <v>BAMBU GUNUNG - BASE3. High Value</v>
      </c>
      <c r="B347" t="str">
        <f t="shared" si="15"/>
        <v>BAMBU GUNUNG - BASE3. High ValueE0. On Production</v>
      </c>
      <c r="C347" t="s">
        <v>15</v>
      </c>
      <c r="D347" s="2" t="s">
        <v>13</v>
      </c>
      <c r="E347" t="s">
        <v>11</v>
      </c>
      <c r="F347" s="12" t="s">
        <v>235</v>
      </c>
      <c r="G347" s="12" t="s">
        <v>617</v>
      </c>
      <c r="H347" t="s">
        <v>77</v>
      </c>
      <c r="I347" s="2" t="s">
        <v>825</v>
      </c>
      <c r="J347">
        <f>VLOOKUP(A347,[1]Sheet3!$A$2:$H$3266,8,FALSE)</f>
        <v>101.6</v>
      </c>
      <c r="K347">
        <f>VLOOKUP(A347,[1]Sheet3!$A$2:$AD$3266,29,FALSE)</f>
        <v>0.76978639999999998</v>
      </c>
      <c r="L347">
        <f>VLOOKUP(A347,[1]Sheet3!$A$2:$AD$3266,30,FALSE)</f>
        <v>78.21029824</v>
      </c>
      <c r="M347">
        <f>VLOOKUP(A347,[1]Sheet3!$A$2:$L$3266,11,FALSE)</f>
        <v>8250</v>
      </c>
      <c r="N347" t="str">
        <f>VLOOKUP(A347,[1]Sheet3!$A$2:$L$3266,12,FALSE)</f>
        <v/>
      </c>
      <c r="O347">
        <f>VLOOKUP(A347,[1]Sheet3!$A$2:$T$3266,17,FALSE)</f>
        <v>0.18090490000000001</v>
      </c>
      <c r="P347">
        <f>VLOOKUP(A347,[1]Sheet3!$A$2:$T$3266,18,FALSE)</f>
        <v>53.787990000000001</v>
      </c>
      <c r="Q347">
        <f>VLOOKUP(A347,[1]Sheet3!$A$2:$T$3266,19,FALSE)</f>
        <v>0.58113110000000001</v>
      </c>
      <c r="R347">
        <f>VLOOKUP(A347,[1]Sheet3!$A$2:$T$3266,20,FALSE)</f>
        <v>0.81928900000000004</v>
      </c>
      <c r="S347">
        <f>VLOOKUP(A347,[1]Sheet3!$A$2:$AB$3266,27,FALSE)</f>
        <v>86.26294</v>
      </c>
      <c r="T347">
        <f>VLOOKUP(A347,[1]Sheet3!$A$2:$AB$3266,28,FALSE)</f>
        <v>43.394620000000003</v>
      </c>
      <c r="U347">
        <f>VLOOKUP(A347,[1]Sheet3!$A$2:$AF$3266,31,FALSE)</f>
        <v>69.309839999999994</v>
      </c>
      <c r="V347">
        <f>VLOOKUP(A347,[1]Sheet3!$A$2:$AF$3266,32,FALSE)</f>
        <v>232.0898</v>
      </c>
      <c r="W347" s="2" t="str">
        <f>VLOOKUP(H347,[2]Sheet1!$B$2:$D$3210,2,FALSE)</f>
        <v>Jawa Barat</v>
      </c>
      <c r="X347" s="2" t="str">
        <f>VLOOKUP(H347,[2]Sheet1!$B$2:$D$3210,3,FALSE)</f>
        <v>Jawa</v>
      </c>
      <c r="Y347" s="2">
        <f>Scores!N347</f>
        <v>89</v>
      </c>
      <c r="Z347" t="s">
        <v>16</v>
      </c>
      <c r="AA347" s="13" t="str">
        <f t="shared" si="17"/>
        <v>2P</v>
      </c>
      <c r="AB347" s="13" t="s">
        <v>896</v>
      </c>
    </row>
    <row r="348" spans="1:28">
      <c r="A348" t="str">
        <f t="shared" si="16"/>
        <v>BENGGALA - BASE1. Low Value</v>
      </c>
      <c r="B348" t="str">
        <f t="shared" si="15"/>
        <v>BENGGALA - BASE1. Low ValueE0. On Production</v>
      </c>
      <c r="C348" t="s">
        <v>15</v>
      </c>
      <c r="D348" s="2" t="s">
        <v>13</v>
      </c>
      <c r="E348" t="s">
        <v>8</v>
      </c>
      <c r="F348" s="12" t="s">
        <v>236</v>
      </c>
      <c r="G348" s="12" t="s">
        <v>618</v>
      </c>
      <c r="H348" t="s">
        <v>77</v>
      </c>
      <c r="I348" s="2" t="s">
        <v>825</v>
      </c>
      <c r="J348">
        <f>VLOOKUP(A348,[1]Sheet3!$A$2:$H$3266,8,FALSE)</f>
        <v>14.208</v>
      </c>
      <c r="K348">
        <f>VLOOKUP(A348,[1]Sheet3!$A$2:$AD$3266,29,FALSE)</f>
        <v>0.67103650000000004</v>
      </c>
      <c r="L348">
        <f>VLOOKUP(A348,[1]Sheet3!$A$2:$AD$3266,30,FALSE)</f>
        <v>9.5340865920000013</v>
      </c>
      <c r="M348">
        <f>VLOOKUP(A348,[1]Sheet3!$A$2:$L$3266,11,FALSE)</f>
        <v>8525</v>
      </c>
      <c r="N348" t="str">
        <f>VLOOKUP(A348,[1]Sheet3!$A$2:$L$3266,12,FALSE)</f>
        <v/>
      </c>
      <c r="O348">
        <f>VLOOKUP(A348,[1]Sheet3!$A$2:$T$3266,17,FALSE)</f>
        <v>0.15496180000000001</v>
      </c>
      <c r="P348">
        <f>VLOOKUP(A348,[1]Sheet3!$A$2:$T$3266,18,FALSE)</f>
        <v>245.08439999999999</v>
      </c>
      <c r="Q348">
        <f>VLOOKUP(A348,[1]Sheet3!$A$2:$T$3266,19,FALSE)</f>
        <v>0.77547969999999999</v>
      </c>
      <c r="R348">
        <f>VLOOKUP(A348,[1]Sheet3!$A$2:$T$3266,20,FALSE)</f>
        <v>0.80343279999999995</v>
      </c>
      <c r="S348">
        <f>VLOOKUP(A348,[1]Sheet3!$A$2:$AB$3266,27,FALSE)</f>
        <v>32.910789999999999</v>
      </c>
      <c r="T348">
        <f>VLOOKUP(A348,[1]Sheet3!$A$2:$AB$3266,28,FALSE)</f>
        <v>7.0080650000000002</v>
      </c>
      <c r="U348">
        <f>VLOOKUP(A348,[1]Sheet3!$A$2:$AF$3266,31,FALSE)</f>
        <v>7.0702689999999997</v>
      </c>
      <c r="V348">
        <f>VLOOKUP(A348,[1]Sheet3!$A$2:$AF$3266,32,FALSE)</f>
        <v>16.308250000000001</v>
      </c>
      <c r="W348" s="2" t="str">
        <f>VLOOKUP(H348,[2]Sheet1!$B$2:$D$3210,2,FALSE)</f>
        <v>Jawa Barat</v>
      </c>
      <c r="X348" s="2" t="str">
        <f>VLOOKUP(H348,[2]Sheet1!$B$2:$D$3210,3,FALSE)</f>
        <v>Jawa</v>
      </c>
      <c r="Y348" s="2">
        <f>Scores!N348</f>
        <v>64</v>
      </c>
      <c r="Z348" t="s">
        <v>16</v>
      </c>
      <c r="AA348" s="13" t="str">
        <f t="shared" si="17"/>
        <v>2P</v>
      </c>
      <c r="AB348" s="13" t="s">
        <v>896</v>
      </c>
    </row>
    <row r="349" spans="1:28">
      <c r="A349" t="str">
        <f t="shared" si="16"/>
        <v>BENGGALA - BASE2. Middle Value</v>
      </c>
      <c r="B349" t="str">
        <f t="shared" si="15"/>
        <v>BENGGALA - BASE2. Middle ValueE0. On Production</v>
      </c>
      <c r="C349" t="s">
        <v>15</v>
      </c>
      <c r="D349" s="2" t="s">
        <v>13</v>
      </c>
      <c r="E349" t="s">
        <v>10</v>
      </c>
      <c r="F349" s="12" t="s">
        <v>236</v>
      </c>
      <c r="G349" s="12" t="s">
        <v>618</v>
      </c>
      <c r="H349" t="s">
        <v>77</v>
      </c>
      <c r="I349" s="2" t="s">
        <v>825</v>
      </c>
      <c r="J349">
        <f>VLOOKUP(A349,[1]Sheet3!$A$2:$H$3266,8,FALSE)</f>
        <v>14.208</v>
      </c>
      <c r="K349">
        <f>VLOOKUP(A349,[1]Sheet3!$A$2:$AD$3266,29,FALSE)</f>
        <v>0.67103650000000004</v>
      </c>
      <c r="L349">
        <f>VLOOKUP(A349,[1]Sheet3!$A$2:$AD$3266,30,FALSE)</f>
        <v>9.5340865920000013</v>
      </c>
      <c r="M349">
        <f>VLOOKUP(A349,[1]Sheet3!$A$2:$L$3266,11,FALSE)</f>
        <v>8525</v>
      </c>
      <c r="N349" t="str">
        <f>VLOOKUP(A349,[1]Sheet3!$A$2:$L$3266,12,FALSE)</f>
        <v/>
      </c>
      <c r="O349">
        <f>VLOOKUP(A349,[1]Sheet3!$A$2:$T$3266,17,FALSE)</f>
        <v>0.15496180000000001</v>
      </c>
      <c r="P349">
        <f>VLOOKUP(A349,[1]Sheet3!$A$2:$T$3266,18,FALSE)</f>
        <v>245.08439999999999</v>
      </c>
      <c r="Q349">
        <f>VLOOKUP(A349,[1]Sheet3!$A$2:$T$3266,19,FALSE)</f>
        <v>0.77547969999999999</v>
      </c>
      <c r="R349">
        <f>VLOOKUP(A349,[1]Sheet3!$A$2:$T$3266,20,FALSE)</f>
        <v>0.80343279999999995</v>
      </c>
      <c r="S349">
        <f>VLOOKUP(A349,[1]Sheet3!$A$2:$AB$3266,27,FALSE)</f>
        <v>32.910789999999999</v>
      </c>
      <c r="T349">
        <f>VLOOKUP(A349,[1]Sheet3!$A$2:$AB$3266,28,FALSE)</f>
        <v>7.0080650000000002</v>
      </c>
      <c r="U349">
        <f>VLOOKUP(A349,[1]Sheet3!$A$2:$AF$3266,31,FALSE)</f>
        <v>7.0702689999999997</v>
      </c>
      <c r="V349">
        <f>VLOOKUP(A349,[1]Sheet3!$A$2:$AF$3266,32,FALSE)</f>
        <v>16.308250000000001</v>
      </c>
      <c r="W349" s="2" t="str">
        <f>VLOOKUP(H349,[2]Sheet1!$B$2:$D$3210,2,FALSE)</f>
        <v>Jawa Barat</v>
      </c>
      <c r="X349" s="2" t="str">
        <f>VLOOKUP(H349,[2]Sheet1!$B$2:$D$3210,3,FALSE)</f>
        <v>Jawa</v>
      </c>
      <c r="Y349" s="2">
        <f>Scores!N349</f>
        <v>64</v>
      </c>
      <c r="Z349" t="s">
        <v>16</v>
      </c>
      <c r="AA349" s="13" t="str">
        <f t="shared" si="17"/>
        <v>2P</v>
      </c>
      <c r="AB349" s="13" t="s">
        <v>896</v>
      </c>
    </row>
    <row r="350" spans="1:28">
      <c r="A350" t="str">
        <f t="shared" si="16"/>
        <v>BENGGALA - BASE3. High Value</v>
      </c>
      <c r="B350" t="str">
        <f t="shared" si="15"/>
        <v>BENGGALA - BASE3. High ValueE0. On Production</v>
      </c>
      <c r="C350" t="s">
        <v>15</v>
      </c>
      <c r="D350" s="2" t="s">
        <v>13</v>
      </c>
      <c r="E350" t="s">
        <v>11</v>
      </c>
      <c r="F350" s="12" t="s">
        <v>236</v>
      </c>
      <c r="G350" s="12" t="s">
        <v>618</v>
      </c>
      <c r="H350" t="s">
        <v>77</v>
      </c>
      <c r="I350" s="2" t="s">
        <v>825</v>
      </c>
      <c r="J350">
        <f>VLOOKUP(A350,[1]Sheet3!$A$2:$H$3266,8,FALSE)</f>
        <v>14.208</v>
      </c>
      <c r="K350">
        <f>VLOOKUP(A350,[1]Sheet3!$A$2:$AD$3266,29,FALSE)</f>
        <v>0.67103650000000004</v>
      </c>
      <c r="L350">
        <f>VLOOKUP(A350,[1]Sheet3!$A$2:$AD$3266,30,FALSE)</f>
        <v>9.5340865920000013</v>
      </c>
      <c r="M350">
        <f>VLOOKUP(A350,[1]Sheet3!$A$2:$L$3266,11,FALSE)</f>
        <v>8525</v>
      </c>
      <c r="N350" t="str">
        <f>VLOOKUP(A350,[1]Sheet3!$A$2:$L$3266,12,FALSE)</f>
        <v/>
      </c>
      <c r="O350">
        <f>VLOOKUP(A350,[1]Sheet3!$A$2:$T$3266,17,FALSE)</f>
        <v>0.15496180000000001</v>
      </c>
      <c r="P350">
        <f>VLOOKUP(A350,[1]Sheet3!$A$2:$T$3266,18,FALSE)</f>
        <v>245.08439999999999</v>
      </c>
      <c r="Q350">
        <f>VLOOKUP(A350,[1]Sheet3!$A$2:$T$3266,19,FALSE)</f>
        <v>0.77547969999999999</v>
      </c>
      <c r="R350">
        <f>VLOOKUP(A350,[1]Sheet3!$A$2:$T$3266,20,FALSE)</f>
        <v>0.80343279999999995</v>
      </c>
      <c r="S350">
        <f>VLOOKUP(A350,[1]Sheet3!$A$2:$AB$3266,27,FALSE)</f>
        <v>32.910789999999999</v>
      </c>
      <c r="T350">
        <f>VLOOKUP(A350,[1]Sheet3!$A$2:$AB$3266,28,FALSE)</f>
        <v>7.0080650000000002</v>
      </c>
      <c r="U350">
        <f>VLOOKUP(A350,[1]Sheet3!$A$2:$AF$3266,31,FALSE)</f>
        <v>7.0702689999999997</v>
      </c>
      <c r="V350">
        <f>VLOOKUP(A350,[1]Sheet3!$A$2:$AF$3266,32,FALSE)</f>
        <v>16.308250000000001</v>
      </c>
      <c r="W350" s="2" t="str">
        <f>VLOOKUP(H350,[2]Sheet1!$B$2:$D$3210,2,FALSE)</f>
        <v>Jawa Barat</v>
      </c>
      <c r="X350" s="2" t="str">
        <f>VLOOKUP(H350,[2]Sheet1!$B$2:$D$3210,3,FALSE)</f>
        <v>Jawa</v>
      </c>
      <c r="Y350" s="2">
        <f>Scores!N350</f>
        <v>64</v>
      </c>
      <c r="Z350" t="s">
        <v>16</v>
      </c>
      <c r="AA350" s="13" t="str">
        <f t="shared" si="17"/>
        <v>2P</v>
      </c>
      <c r="AB350" s="13" t="s">
        <v>896</v>
      </c>
    </row>
    <row r="351" spans="1:28">
      <c r="A351" t="str">
        <f t="shared" si="16"/>
        <v>CICAUH - BASE1. Low Value</v>
      </c>
      <c r="B351" t="str">
        <f t="shared" si="15"/>
        <v>CICAUH - BASE1. Low ValueE0. On Production</v>
      </c>
      <c r="C351" t="s">
        <v>15</v>
      </c>
      <c r="D351" s="2" t="s">
        <v>13</v>
      </c>
      <c r="E351" t="s">
        <v>8</v>
      </c>
      <c r="F351" s="12" t="s">
        <v>237</v>
      </c>
      <c r="G351" s="12" t="s">
        <v>619</v>
      </c>
      <c r="H351" t="s">
        <v>77</v>
      </c>
      <c r="I351" s="2" t="s">
        <v>825</v>
      </c>
      <c r="J351">
        <f>VLOOKUP(A351,[1]Sheet3!$A$2:$H$3266,8,FALSE)</f>
        <v>229.81700000000001</v>
      </c>
      <c r="K351">
        <f>VLOOKUP(A351,[1]Sheet3!$A$2:$AD$3266,29,FALSE)</f>
        <v>0.87019179999999996</v>
      </c>
      <c r="L351">
        <f>VLOOKUP(A351,[1]Sheet3!$A$2:$AD$3266,30,FALSE)</f>
        <v>199.98486890059999</v>
      </c>
      <c r="M351">
        <f>VLOOKUP(A351,[1]Sheet3!$A$2:$L$3266,11,FALSE)</f>
        <v>3064</v>
      </c>
      <c r="N351" t="str">
        <f>VLOOKUP(A351,[1]Sheet3!$A$2:$L$3266,12,FALSE)</f>
        <v/>
      </c>
      <c r="O351">
        <f>VLOOKUP(A351,[1]Sheet3!$A$2:$T$3266,17,FALSE)</f>
        <v>0.31804779999999999</v>
      </c>
      <c r="P351">
        <f>VLOOKUP(A351,[1]Sheet3!$A$2:$T$3266,18,FALSE)</f>
        <v>160.48609999999999</v>
      </c>
      <c r="Q351">
        <f>VLOOKUP(A351,[1]Sheet3!$A$2:$T$3266,19,FALSE)</f>
        <v>0.72585200000000005</v>
      </c>
      <c r="R351">
        <f>VLOOKUP(A351,[1]Sheet3!$A$2:$T$3266,20,FALSE)</f>
        <v>0.84944779999999998</v>
      </c>
      <c r="S351">
        <f>VLOOKUP(A351,[1]Sheet3!$A$2:$AB$3266,27,FALSE)</f>
        <v>49.881590000000003</v>
      </c>
      <c r="T351">
        <f>VLOOKUP(A351,[1]Sheet3!$A$2:$AB$3266,28,FALSE)</f>
        <v>7.7669139999999999</v>
      </c>
      <c r="U351">
        <f>VLOOKUP(A351,[1]Sheet3!$A$2:$AF$3266,31,FALSE)</f>
        <v>20.565429999999999</v>
      </c>
      <c r="V351">
        <f>VLOOKUP(A351,[1]Sheet3!$A$2:$AF$3266,32,FALSE)</f>
        <v>9.1519180000000002</v>
      </c>
      <c r="W351" s="2" t="str">
        <f>VLOOKUP(H351,[2]Sheet1!$B$2:$D$3210,2,FALSE)</f>
        <v>Jawa Barat</v>
      </c>
      <c r="X351" s="2" t="str">
        <f>VLOOKUP(H351,[2]Sheet1!$B$2:$D$3210,3,FALSE)</f>
        <v>Jawa</v>
      </c>
      <c r="Y351" s="2">
        <f>Scores!N351</f>
        <v>41</v>
      </c>
      <c r="Z351" t="s">
        <v>16</v>
      </c>
      <c r="AA351" s="13" t="str">
        <f t="shared" si="17"/>
        <v>2P</v>
      </c>
      <c r="AB351" s="13" t="s">
        <v>896</v>
      </c>
    </row>
    <row r="352" spans="1:28">
      <c r="A352" t="str">
        <f t="shared" si="16"/>
        <v>CICAUH - BASE2. Middle Value</v>
      </c>
      <c r="B352" t="str">
        <f t="shared" si="15"/>
        <v>CICAUH - BASE2. Middle ValueE0. On Production</v>
      </c>
      <c r="C352" t="s">
        <v>15</v>
      </c>
      <c r="D352" s="2" t="s">
        <v>13</v>
      </c>
      <c r="E352" t="s">
        <v>10</v>
      </c>
      <c r="F352" s="12" t="s">
        <v>237</v>
      </c>
      <c r="G352" s="12" t="s">
        <v>619</v>
      </c>
      <c r="H352" t="s">
        <v>77</v>
      </c>
      <c r="I352" s="2" t="s">
        <v>825</v>
      </c>
      <c r="J352">
        <f>VLOOKUP(A352,[1]Sheet3!$A$2:$H$3266,8,FALSE)</f>
        <v>229.81700000000001</v>
      </c>
      <c r="K352">
        <f>VLOOKUP(A352,[1]Sheet3!$A$2:$AD$3266,29,FALSE)</f>
        <v>0.87019179999999996</v>
      </c>
      <c r="L352">
        <f>VLOOKUP(A352,[1]Sheet3!$A$2:$AD$3266,30,FALSE)</f>
        <v>199.98486890059999</v>
      </c>
      <c r="M352">
        <f>VLOOKUP(A352,[1]Sheet3!$A$2:$L$3266,11,FALSE)</f>
        <v>3064</v>
      </c>
      <c r="N352" t="str">
        <f>VLOOKUP(A352,[1]Sheet3!$A$2:$L$3266,12,FALSE)</f>
        <v/>
      </c>
      <c r="O352">
        <f>VLOOKUP(A352,[1]Sheet3!$A$2:$T$3266,17,FALSE)</f>
        <v>0.31804779999999999</v>
      </c>
      <c r="P352">
        <f>VLOOKUP(A352,[1]Sheet3!$A$2:$T$3266,18,FALSE)</f>
        <v>160.48609999999999</v>
      </c>
      <c r="Q352">
        <f>VLOOKUP(A352,[1]Sheet3!$A$2:$T$3266,19,FALSE)</f>
        <v>0.72585200000000005</v>
      </c>
      <c r="R352">
        <f>VLOOKUP(A352,[1]Sheet3!$A$2:$T$3266,20,FALSE)</f>
        <v>0.84944779999999998</v>
      </c>
      <c r="S352">
        <f>VLOOKUP(A352,[1]Sheet3!$A$2:$AB$3266,27,FALSE)</f>
        <v>49.881590000000003</v>
      </c>
      <c r="T352">
        <f>VLOOKUP(A352,[1]Sheet3!$A$2:$AB$3266,28,FALSE)</f>
        <v>7.7669139999999999</v>
      </c>
      <c r="U352">
        <f>VLOOKUP(A352,[1]Sheet3!$A$2:$AF$3266,31,FALSE)</f>
        <v>20.565429999999999</v>
      </c>
      <c r="V352">
        <f>VLOOKUP(A352,[1]Sheet3!$A$2:$AF$3266,32,FALSE)</f>
        <v>9.1519180000000002</v>
      </c>
      <c r="W352" s="2" t="str">
        <f>VLOOKUP(H352,[2]Sheet1!$B$2:$D$3210,2,FALSE)</f>
        <v>Jawa Barat</v>
      </c>
      <c r="X352" s="2" t="str">
        <f>VLOOKUP(H352,[2]Sheet1!$B$2:$D$3210,3,FALSE)</f>
        <v>Jawa</v>
      </c>
      <c r="Y352" s="2">
        <f>Scores!N352</f>
        <v>41</v>
      </c>
      <c r="Z352" t="s">
        <v>16</v>
      </c>
      <c r="AA352" s="13" t="str">
        <f t="shared" si="17"/>
        <v>2P</v>
      </c>
      <c r="AB352" s="13" t="s">
        <v>896</v>
      </c>
    </row>
    <row r="353" spans="1:28">
      <c r="A353" t="str">
        <f t="shared" si="16"/>
        <v>CICAUH - BASE3. High Value</v>
      </c>
      <c r="B353" t="str">
        <f t="shared" si="15"/>
        <v>CICAUH - BASE3. High ValueE0. On Production</v>
      </c>
      <c r="C353" t="s">
        <v>15</v>
      </c>
      <c r="D353" s="2" t="s">
        <v>13</v>
      </c>
      <c r="E353" t="s">
        <v>11</v>
      </c>
      <c r="F353" s="12" t="s">
        <v>237</v>
      </c>
      <c r="G353" s="12" t="s">
        <v>619</v>
      </c>
      <c r="H353" t="s">
        <v>77</v>
      </c>
      <c r="I353" s="2" t="s">
        <v>825</v>
      </c>
      <c r="J353">
        <f>VLOOKUP(A353,[1]Sheet3!$A$2:$H$3266,8,FALSE)</f>
        <v>229.81700000000001</v>
      </c>
      <c r="K353">
        <f>VLOOKUP(A353,[1]Sheet3!$A$2:$AD$3266,29,FALSE)</f>
        <v>0.87019179999999996</v>
      </c>
      <c r="L353">
        <f>VLOOKUP(A353,[1]Sheet3!$A$2:$AD$3266,30,FALSE)</f>
        <v>199.98486890059999</v>
      </c>
      <c r="M353">
        <f>VLOOKUP(A353,[1]Sheet3!$A$2:$L$3266,11,FALSE)</f>
        <v>3064</v>
      </c>
      <c r="N353" t="str">
        <f>VLOOKUP(A353,[1]Sheet3!$A$2:$L$3266,12,FALSE)</f>
        <v/>
      </c>
      <c r="O353">
        <f>VLOOKUP(A353,[1]Sheet3!$A$2:$T$3266,17,FALSE)</f>
        <v>0.31804779999999999</v>
      </c>
      <c r="P353">
        <f>VLOOKUP(A353,[1]Sheet3!$A$2:$T$3266,18,FALSE)</f>
        <v>160.48609999999999</v>
      </c>
      <c r="Q353">
        <f>VLOOKUP(A353,[1]Sheet3!$A$2:$T$3266,19,FALSE)</f>
        <v>0.72585200000000005</v>
      </c>
      <c r="R353">
        <f>VLOOKUP(A353,[1]Sheet3!$A$2:$T$3266,20,FALSE)</f>
        <v>0.84944779999999998</v>
      </c>
      <c r="S353">
        <f>VLOOKUP(A353,[1]Sheet3!$A$2:$AB$3266,27,FALSE)</f>
        <v>49.881590000000003</v>
      </c>
      <c r="T353">
        <f>VLOOKUP(A353,[1]Sheet3!$A$2:$AB$3266,28,FALSE)</f>
        <v>7.7669139999999999</v>
      </c>
      <c r="U353">
        <f>VLOOKUP(A353,[1]Sheet3!$A$2:$AF$3266,31,FALSE)</f>
        <v>20.565429999999999</v>
      </c>
      <c r="V353">
        <f>VLOOKUP(A353,[1]Sheet3!$A$2:$AF$3266,32,FALSE)</f>
        <v>9.1519180000000002</v>
      </c>
      <c r="W353" s="2" t="str">
        <f>VLOOKUP(H353,[2]Sheet1!$B$2:$D$3210,2,FALSE)</f>
        <v>Jawa Barat</v>
      </c>
      <c r="X353" s="2" t="str">
        <f>VLOOKUP(H353,[2]Sheet1!$B$2:$D$3210,3,FALSE)</f>
        <v>Jawa</v>
      </c>
      <c r="Y353" s="2">
        <f>Scores!N353</f>
        <v>41</v>
      </c>
      <c r="Z353" t="s">
        <v>16</v>
      </c>
      <c r="AA353" s="13" t="str">
        <f t="shared" si="17"/>
        <v>2P</v>
      </c>
      <c r="AB353" s="13" t="s">
        <v>896</v>
      </c>
    </row>
    <row r="354" spans="1:28">
      <c r="A354" t="str">
        <f t="shared" si="16"/>
        <v>CIKARANG - BASE1. Low Value</v>
      </c>
      <c r="B354" t="str">
        <f t="shared" si="15"/>
        <v>CIKARANG - BASE1. Low ValueE0. On Production</v>
      </c>
      <c r="C354" t="s">
        <v>15</v>
      </c>
      <c r="D354" s="2" t="s">
        <v>13</v>
      </c>
      <c r="E354" t="s">
        <v>8</v>
      </c>
      <c r="F354" s="12" t="s">
        <v>238</v>
      </c>
      <c r="G354" s="12" t="s">
        <v>620</v>
      </c>
      <c r="H354" t="s">
        <v>77</v>
      </c>
      <c r="I354" s="2" t="s">
        <v>825</v>
      </c>
      <c r="J354">
        <f>VLOOKUP(A354,[1]Sheet3!$A$2:$H$3266,8,FALSE)</f>
        <v>5.3</v>
      </c>
      <c r="K354">
        <f>VLOOKUP(A354,[1]Sheet3!$A$2:$AD$3266,29,FALSE)</f>
        <v>0.48040050000000001</v>
      </c>
      <c r="L354">
        <f>VLOOKUP(A354,[1]Sheet3!$A$2:$AD$3266,30,FALSE)</f>
        <v>2.54612265</v>
      </c>
      <c r="M354">
        <f>VLOOKUP(A354,[1]Sheet3!$A$2:$L$3266,11,FALSE)</f>
        <v>2713</v>
      </c>
      <c r="N354" t="str">
        <f>VLOOKUP(A354,[1]Sheet3!$A$2:$L$3266,12,FALSE)</f>
        <v/>
      </c>
      <c r="O354">
        <f>VLOOKUP(A354,[1]Sheet3!$A$2:$T$3266,17,FALSE)</f>
        <v>0.19967270000000001</v>
      </c>
      <c r="P354">
        <f>VLOOKUP(A354,[1]Sheet3!$A$2:$T$3266,18,FALSE)</f>
        <v>662.88699999999994</v>
      </c>
      <c r="Q354">
        <f>VLOOKUP(A354,[1]Sheet3!$A$2:$T$3266,19,FALSE)</f>
        <v>0.67383539999999997</v>
      </c>
      <c r="R354">
        <f>VLOOKUP(A354,[1]Sheet3!$A$2:$T$3266,20,FALSE)</f>
        <v>0.78080070000000001</v>
      </c>
      <c r="S354">
        <f>VLOOKUP(A354,[1]Sheet3!$A$2:$AB$3266,27,FALSE)</f>
        <v>90.399420000000006</v>
      </c>
      <c r="T354">
        <f>VLOOKUP(A354,[1]Sheet3!$A$2:$AB$3266,28,FALSE)</f>
        <v>10.32817</v>
      </c>
      <c r="U354">
        <f>VLOOKUP(A354,[1]Sheet3!$A$2:$AF$3266,31,FALSE)</f>
        <v>3.952839</v>
      </c>
      <c r="V354">
        <f>VLOOKUP(A354,[1]Sheet3!$A$2:$AF$3266,32,FALSE)</f>
        <v>129.5675</v>
      </c>
      <c r="W354" s="2" t="str">
        <f>VLOOKUP(H354,[2]Sheet1!$B$2:$D$3210,2,FALSE)</f>
        <v>Jawa Barat</v>
      </c>
      <c r="X354" s="2" t="str">
        <f>VLOOKUP(H354,[2]Sheet1!$B$2:$D$3210,3,FALSE)</f>
        <v>Jawa</v>
      </c>
      <c r="Y354" s="2">
        <f>Scores!N354</f>
        <v>67</v>
      </c>
      <c r="Z354" t="s">
        <v>16</v>
      </c>
      <c r="AA354" s="13" t="str">
        <f t="shared" si="17"/>
        <v>2P</v>
      </c>
      <c r="AB354" s="13" t="s">
        <v>896</v>
      </c>
    </row>
    <row r="355" spans="1:28">
      <c r="A355" t="str">
        <f t="shared" si="16"/>
        <v>CIKARANG - BASE2. Middle Value</v>
      </c>
      <c r="B355" t="str">
        <f t="shared" si="15"/>
        <v>CIKARANG - BASE2. Middle ValueE0. On Production</v>
      </c>
      <c r="C355" t="s">
        <v>15</v>
      </c>
      <c r="D355" s="2" t="s">
        <v>13</v>
      </c>
      <c r="E355" t="s">
        <v>10</v>
      </c>
      <c r="F355" s="12" t="s">
        <v>238</v>
      </c>
      <c r="G355" s="12" t="s">
        <v>620</v>
      </c>
      <c r="H355" t="s">
        <v>77</v>
      </c>
      <c r="I355" s="2" t="s">
        <v>825</v>
      </c>
      <c r="J355">
        <f>VLOOKUP(A355,[1]Sheet3!$A$2:$H$3266,8,FALSE)</f>
        <v>6.6070000000000002</v>
      </c>
      <c r="K355">
        <f>VLOOKUP(A355,[1]Sheet3!$A$2:$AD$3266,29,FALSE)</f>
        <v>0.48040050000000001</v>
      </c>
      <c r="L355">
        <f>VLOOKUP(A355,[1]Sheet3!$A$2:$AD$3266,30,FALSE)</f>
        <v>3.1740061035</v>
      </c>
      <c r="M355">
        <f>VLOOKUP(A355,[1]Sheet3!$A$2:$L$3266,11,FALSE)</f>
        <v>2713</v>
      </c>
      <c r="N355" t="str">
        <f>VLOOKUP(A355,[1]Sheet3!$A$2:$L$3266,12,FALSE)</f>
        <v/>
      </c>
      <c r="O355">
        <f>VLOOKUP(A355,[1]Sheet3!$A$2:$T$3266,17,FALSE)</f>
        <v>0.19967270000000001</v>
      </c>
      <c r="P355">
        <f>VLOOKUP(A355,[1]Sheet3!$A$2:$T$3266,18,FALSE)</f>
        <v>662.88699999999994</v>
      </c>
      <c r="Q355">
        <f>VLOOKUP(A355,[1]Sheet3!$A$2:$T$3266,19,FALSE)</f>
        <v>0.67383539999999997</v>
      </c>
      <c r="R355">
        <f>VLOOKUP(A355,[1]Sheet3!$A$2:$T$3266,20,FALSE)</f>
        <v>0.78080070000000001</v>
      </c>
      <c r="S355">
        <f>VLOOKUP(A355,[1]Sheet3!$A$2:$AB$3266,27,FALSE)</f>
        <v>90.399420000000006</v>
      </c>
      <c r="T355">
        <f>VLOOKUP(A355,[1]Sheet3!$A$2:$AB$3266,28,FALSE)</f>
        <v>10.32817</v>
      </c>
      <c r="U355">
        <f>VLOOKUP(A355,[1]Sheet3!$A$2:$AF$3266,31,FALSE)</f>
        <v>3.952839</v>
      </c>
      <c r="V355">
        <f>VLOOKUP(A355,[1]Sheet3!$A$2:$AF$3266,32,FALSE)</f>
        <v>129.5675</v>
      </c>
      <c r="W355" s="2" t="str">
        <f>VLOOKUP(H355,[2]Sheet1!$B$2:$D$3210,2,FALSE)</f>
        <v>Jawa Barat</v>
      </c>
      <c r="X355" s="2" t="str">
        <f>VLOOKUP(H355,[2]Sheet1!$B$2:$D$3210,3,FALSE)</f>
        <v>Jawa</v>
      </c>
      <c r="Y355" s="2">
        <f>Scores!N355</f>
        <v>67</v>
      </c>
      <c r="Z355" t="s">
        <v>16</v>
      </c>
      <c r="AA355" s="13" t="str">
        <f t="shared" si="17"/>
        <v>2P</v>
      </c>
      <c r="AB355" s="13" t="s">
        <v>896</v>
      </c>
    </row>
    <row r="356" spans="1:28">
      <c r="A356" t="str">
        <f t="shared" si="16"/>
        <v>CIKARANG - BASE3. High Value</v>
      </c>
      <c r="B356" t="str">
        <f t="shared" si="15"/>
        <v>CIKARANG - BASE3. High ValueE0. On Production</v>
      </c>
      <c r="C356" t="s">
        <v>15</v>
      </c>
      <c r="D356" s="2" t="s">
        <v>13</v>
      </c>
      <c r="E356" t="s">
        <v>11</v>
      </c>
      <c r="F356" s="12" t="s">
        <v>238</v>
      </c>
      <c r="G356" s="12" t="s">
        <v>620</v>
      </c>
      <c r="H356" t="s">
        <v>77</v>
      </c>
      <c r="I356" s="2" t="s">
        <v>825</v>
      </c>
      <c r="J356">
        <f>VLOOKUP(A356,[1]Sheet3!$A$2:$H$3266,8,FALSE)</f>
        <v>6.6070000000000002</v>
      </c>
      <c r="K356">
        <f>VLOOKUP(A356,[1]Sheet3!$A$2:$AD$3266,29,FALSE)</f>
        <v>0.48040050000000001</v>
      </c>
      <c r="L356">
        <f>VLOOKUP(A356,[1]Sheet3!$A$2:$AD$3266,30,FALSE)</f>
        <v>3.1740061035</v>
      </c>
      <c r="M356">
        <f>VLOOKUP(A356,[1]Sheet3!$A$2:$L$3266,11,FALSE)</f>
        <v>2713</v>
      </c>
      <c r="N356" t="str">
        <f>VLOOKUP(A356,[1]Sheet3!$A$2:$L$3266,12,FALSE)</f>
        <v/>
      </c>
      <c r="O356">
        <f>VLOOKUP(A356,[1]Sheet3!$A$2:$T$3266,17,FALSE)</f>
        <v>0.19967270000000001</v>
      </c>
      <c r="P356">
        <f>VLOOKUP(A356,[1]Sheet3!$A$2:$T$3266,18,FALSE)</f>
        <v>662.88699999999994</v>
      </c>
      <c r="Q356">
        <f>VLOOKUP(A356,[1]Sheet3!$A$2:$T$3266,19,FALSE)</f>
        <v>0.67383539999999997</v>
      </c>
      <c r="R356">
        <f>VLOOKUP(A356,[1]Sheet3!$A$2:$T$3266,20,FALSE)</f>
        <v>0.78080070000000001</v>
      </c>
      <c r="S356">
        <f>VLOOKUP(A356,[1]Sheet3!$A$2:$AB$3266,27,FALSE)</f>
        <v>90.399420000000006</v>
      </c>
      <c r="T356">
        <f>VLOOKUP(A356,[1]Sheet3!$A$2:$AB$3266,28,FALSE)</f>
        <v>10.32817</v>
      </c>
      <c r="U356">
        <f>VLOOKUP(A356,[1]Sheet3!$A$2:$AF$3266,31,FALSE)</f>
        <v>3.952839</v>
      </c>
      <c r="V356">
        <f>VLOOKUP(A356,[1]Sheet3!$A$2:$AF$3266,32,FALSE)</f>
        <v>129.5675</v>
      </c>
      <c r="W356" s="2" t="str">
        <f>VLOOKUP(H356,[2]Sheet1!$B$2:$D$3210,2,FALSE)</f>
        <v>Jawa Barat</v>
      </c>
      <c r="X356" s="2" t="str">
        <f>VLOOKUP(H356,[2]Sheet1!$B$2:$D$3210,3,FALSE)</f>
        <v>Jawa</v>
      </c>
      <c r="Y356" s="2">
        <f>Scores!N356</f>
        <v>67</v>
      </c>
      <c r="Z356" t="s">
        <v>16</v>
      </c>
      <c r="AA356" s="13" t="str">
        <f t="shared" si="17"/>
        <v>2P</v>
      </c>
      <c r="AB356" s="13" t="s">
        <v>896</v>
      </c>
    </row>
    <row r="357" spans="1:28">
      <c r="A357" t="str">
        <f t="shared" si="16"/>
        <v>DONGGI - BASE1. Low Value</v>
      </c>
      <c r="B357" t="str">
        <f t="shared" si="15"/>
        <v>DONGGI - BASE1. Low ValueE0. On Production</v>
      </c>
      <c r="C357" t="s">
        <v>15</v>
      </c>
      <c r="D357" s="2" t="s">
        <v>13</v>
      </c>
      <c r="E357" t="s">
        <v>8</v>
      </c>
      <c r="F357" s="12" t="s">
        <v>239</v>
      </c>
      <c r="G357" s="12" t="s">
        <v>621</v>
      </c>
      <c r="H357" t="s">
        <v>77</v>
      </c>
      <c r="I357" s="2" t="s">
        <v>825</v>
      </c>
      <c r="J357">
        <f>VLOOKUP(A357,[1]Sheet3!$A$2:$H$3266,8,FALSE)</f>
        <v>456</v>
      </c>
      <c r="K357">
        <f>VLOOKUP(A357,[1]Sheet3!$A$2:$AD$3266,29,FALSE)</f>
        <v>0.86876569999999997</v>
      </c>
      <c r="L357">
        <f>VLOOKUP(A357,[1]Sheet3!$A$2:$AD$3266,30,FALSE)</f>
        <v>396.15715919999997</v>
      </c>
      <c r="M357">
        <f>VLOOKUP(A357,[1]Sheet3!$A$2:$L$3266,11,FALSE)</f>
        <v>5315</v>
      </c>
      <c r="N357" t="str">
        <f>VLOOKUP(A357,[1]Sheet3!$A$2:$L$3266,12,FALSE)</f>
        <v/>
      </c>
      <c r="O357">
        <f>VLOOKUP(A357,[1]Sheet3!$A$2:$T$3266,17,FALSE)</f>
        <v>0.2198754</v>
      </c>
      <c r="P357">
        <f>VLOOKUP(A357,[1]Sheet3!$A$2:$T$3266,18,FALSE)</f>
        <v>470.66430000000003</v>
      </c>
      <c r="Q357">
        <f>VLOOKUP(A357,[1]Sheet3!$A$2:$T$3266,19,FALSE)</f>
        <v>0.79621280000000005</v>
      </c>
      <c r="R357">
        <f>VLOOKUP(A357,[1]Sheet3!$A$2:$T$3266,20,FALSE)</f>
        <v>0.73969700000000005</v>
      </c>
      <c r="S357">
        <f>VLOOKUP(A357,[1]Sheet3!$A$2:$AB$3266,27,FALSE)</f>
        <v>31.234279999999998</v>
      </c>
      <c r="T357">
        <f>VLOOKUP(A357,[1]Sheet3!$A$2:$AB$3266,28,FALSE)</f>
        <v>32.622610000000002</v>
      </c>
      <c r="U357">
        <f>VLOOKUP(A357,[1]Sheet3!$A$2:$AF$3266,31,FALSE)</f>
        <v>78.573549999999997</v>
      </c>
      <c r="V357">
        <f>VLOOKUP(A357,[1]Sheet3!$A$2:$AF$3266,32,FALSE)</f>
        <v>441.84500000000003</v>
      </c>
      <c r="W357" s="2" t="str">
        <f>VLOOKUP(H357,[2]Sheet1!$B$2:$D$3210,2,FALSE)</f>
        <v>Jawa Barat</v>
      </c>
      <c r="X357" s="2" t="str">
        <f>VLOOKUP(H357,[2]Sheet1!$B$2:$D$3210,3,FALSE)</f>
        <v>Jawa</v>
      </c>
      <c r="Y357" s="2">
        <f>Scores!N357</f>
        <v>58</v>
      </c>
      <c r="Z357" t="s">
        <v>16</v>
      </c>
      <c r="AA357" s="13" t="str">
        <f t="shared" si="17"/>
        <v>2P</v>
      </c>
      <c r="AB357" s="13" t="s">
        <v>896</v>
      </c>
    </row>
    <row r="358" spans="1:28">
      <c r="A358" t="str">
        <f t="shared" si="16"/>
        <v>DONGGI - BASE2. Middle Value</v>
      </c>
      <c r="B358" t="str">
        <f t="shared" si="15"/>
        <v>DONGGI - BASE2. Middle ValueE0. On Production</v>
      </c>
      <c r="C358" t="s">
        <v>15</v>
      </c>
      <c r="D358" s="2" t="s">
        <v>13</v>
      </c>
      <c r="E358" t="s">
        <v>10</v>
      </c>
      <c r="F358" s="12" t="s">
        <v>239</v>
      </c>
      <c r="G358" s="12" t="s">
        <v>621</v>
      </c>
      <c r="H358" t="s">
        <v>77</v>
      </c>
      <c r="I358" s="2" t="s">
        <v>825</v>
      </c>
      <c r="J358">
        <f>VLOOKUP(A358,[1]Sheet3!$A$2:$H$3266,8,FALSE)</f>
        <v>694</v>
      </c>
      <c r="K358">
        <f>VLOOKUP(A358,[1]Sheet3!$A$2:$AD$3266,29,FALSE)</f>
        <v>0.86876569999999997</v>
      </c>
      <c r="L358">
        <f>VLOOKUP(A358,[1]Sheet3!$A$2:$AD$3266,30,FALSE)</f>
        <v>602.92339579999998</v>
      </c>
      <c r="M358">
        <f>VLOOKUP(A358,[1]Sheet3!$A$2:$L$3266,11,FALSE)</f>
        <v>5315</v>
      </c>
      <c r="N358" t="str">
        <f>VLOOKUP(A358,[1]Sheet3!$A$2:$L$3266,12,FALSE)</f>
        <v/>
      </c>
      <c r="O358">
        <f>VLOOKUP(A358,[1]Sheet3!$A$2:$T$3266,17,FALSE)</f>
        <v>0.2198754</v>
      </c>
      <c r="P358">
        <f>VLOOKUP(A358,[1]Sheet3!$A$2:$T$3266,18,FALSE)</f>
        <v>470.66430000000003</v>
      </c>
      <c r="Q358">
        <f>VLOOKUP(A358,[1]Sheet3!$A$2:$T$3266,19,FALSE)</f>
        <v>0.79621280000000005</v>
      </c>
      <c r="R358">
        <f>VLOOKUP(A358,[1]Sheet3!$A$2:$T$3266,20,FALSE)</f>
        <v>0.73969700000000005</v>
      </c>
      <c r="S358">
        <f>VLOOKUP(A358,[1]Sheet3!$A$2:$AB$3266,27,FALSE)</f>
        <v>31.234279999999998</v>
      </c>
      <c r="T358">
        <f>VLOOKUP(A358,[1]Sheet3!$A$2:$AB$3266,28,FALSE)</f>
        <v>32.622610000000002</v>
      </c>
      <c r="U358">
        <f>VLOOKUP(A358,[1]Sheet3!$A$2:$AF$3266,31,FALSE)</f>
        <v>78.573549999999997</v>
      </c>
      <c r="V358">
        <f>VLOOKUP(A358,[1]Sheet3!$A$2:$AF$3266,32,FALSE)</f>
        <v>441.84500000000003</v>
      </c>
      <c r="W358" s="2" t="str">
        <f>VLOOKUP(H358,[2]Sheet1!$B$2:$D$3210,2,FALSE)</f>
        <v>Jawa Barat</v>
      </c>
      <c r="X358" s="2" t="str">
        <f>VLOOKUP(H358,[2]Sheet1!$B$2:$D$3210,3,FALSE)</f>
        <v>Jawa</v>
      </c>
      <c r="Y358" s="2">
        <f>Scores!N358</f>
        <v>58</v>
      </c>
      <c r="Z358" t="s">
        <v>16</v>
      </c>
      <c r="AA358" s="13" t="str">
        <f t="shared" si="17"/>
        <v>2P</v>
      </c>
      <c r="AB358" s="13" t="s">
        <v>896</v>
      </c>
    </row>
    <row r="359" spans="1:28">
      <c r="A359" t="str">
        <f t="shared" si="16"/>
        <v>DONGGI - BASE3. High Value</v>
      </c>
      <c r="B359" t="str">
        <f t="shared" si="15"/>
        <v>DONGGI - BASE3. High ValueE0. On Production</v>
      </c>
      <c r="C359" t="s">
        <v>15</v>
      </c>
      <c r="D359" s="2" t="s">
        <v>13</v>
      </c>
      <c r="E359" t="s">
        <v>11</v>
      </c>
      <c r="F359" s="12" t="s">
        <v>239</v>
      </c>
      <c r="G359" s="12" t="s">
        <v>621</v>
      </c>
      <c r="H359" t="s">
        <v>77</v>
      </c>
      <c r="I359" s="2" t="s">
        <v>825</v>
      </c>
      <c r="J359">
        <f>VLOOKUP(A359,[1]Sheet3!$A$2:$H$3266,8,FALSE)</f>
        <v>895</v>
      </c>
      <c r="K359">
        <f>VLOOKUP(A359,[1]Sheet3!$A$2:$AD$3266,29,FALSE)</f>
        <v>0.86876569999999997</v>
      </c>
      <c r="L359">
        <f>VLOOKUP(A359,[1]Sheet3!$A$2:$AD$3266,30,FALSE)</f>
        <v>777.54530149999994</v>
      </c>
      <c r="M359">
        <f>VLOOKUP(A359,[1]Sheet3!$A$2:$L$3266,11,FALSE)</f>
        <v>5315</v>
      </c>
      <c r="N359" t="str">
        <f>VLOOKUP(A359,[1]Sheet3!$A$2:$L$3266,12,FALSE)</f>
        <v/>
      </c>
      <c r="O359">
        <f>VLOOKUP(A359,[1]Sheet3!$A$2:$T$3266,17,FALSE)</f>
        <v>0.2198754</v>
      </c>
      <c r="P359">
        <f>VLOOKUP(A359,[1]Sheet3!$A$2:$T$3266,18,FALSE)</f>
        <v>470.66430000000003</v>
      </c>
      <c r="Q359">
        <f>VLOOKUP(A359,[1]Sheet3!$A$2:$T$3266,19,FALSE)</f>
        <v>0.79621280000000005</v>
      </c>
      <c r="R359">
        <f>VLOOKUP(A359,[1]Sheet3!$A$2:$T$3266,20,FALSE)</f>
        <v>0.73969700000000005</v>
      </c>
      <c r="S359">
        <f>VLOOKUP(A359,[1]Sheet3!$A$2:$AB$3266,27,FALSE)</f>
        <v>31.234279999999998</v>
      </c>
      <c r="T359">
        <f>VLOOKUP(A359,[1]Sheet3!$A$2:$AB$3266,28,FALSE)</f>
        <v>32.622610000000002</v>
      </c>
      <c r="U359">
        <f>VLOOKUP(A359,[1]Sheet3!$A$2:$AF$3266,31,FALSE)</f>
        <v>78.573549999999997</v>
      </c>
      <c r="V359">
        <f>VLOOKUP(A359,[1]Sheet3!$A$2:$AF$3266,32,FALSE)</f>
        <v>441.84500000000003</v>
      </c>
      <c r="W359" s="2" t="str">
        <f>VLOOKUP(H359,[2]Sheet1!$B$2:$D$3210,2,FALSE)</f>
        <v>Jawa Barat</v>
      </c>
      <c r="X359" s="2" t="str">
        <f>VLOOKUP(H359,[2]Sheet1!$B$2:$D$3210,3,FALSE)</f>
        <v>Jawa</v>
      </c>
      <c r="Y359" s="2">
        <f>Scores!N359</f>
        <v>58</v>
      </c>
      <c r="Z359" t="s">
        <v>16</v>
      </c>
      <c r="AA359" s="13" t="str">
        <f t="shared" si="17"/>
        <v>2P</v>
      </c>
      <c r="AB359" s="13" t="s">
        <v>896</v>
      </c>
    </row>
    <row r="360" spans="1:28">
      <c r="A360" t="str">
        <f t="shared" si="16"/>
        <v>HAURGEULIS - BASE1. Low Value</v>
      </c>
      <c r="B360" t="str">
        <f t="shared" si="15"/>
        <v>HAURGEULIS - BASE1. Low ValueE7. Production Not Viable</v>
      </c>
      <c r="C360" t="s">
        <v>23</v>
      </c>
      <c r="D360" s="2" t="s">
        <v>13</v>
      </c>
      <c r="E360" t="s">
        <v>8</v>
      </c>
      <c r="F360" s="12" t="s">
        <v>58</v>
      </c>
      <c r="G360" s="12" t="s">
        <v>59</v>
      </c>
      <c r="H360" t="s">
        <v>77</v>
      </c>
      <c r="I360" s="2" t="s">
        <v>825</v>
      </c>
      <c r="J360">
        <f>VLOOKUP(A360,[1]Sheet3!$A$2:$H$3266,8,FALSE)</f>
        <v>123.15</v>
      </c>
      <c r="K360">
        <f>VLOOKUP(A360,[1]Sheet3!$A$2:$AD$3266,29,FALSE)</f>
        <v>0.3457517</v>
      </c>
      <c r="L360">
        <f>VLOOKUP(A360,[1]Sheet3!$A$2:$AD$3266,30,FALSE)</f>
        <v>42.579321855000003</v>
      </c>
      <c r="M360">
        <f>VLOOKUP(A360,[1]Sheet3!$A$2:$L$3266,11,FALSE)</f>
        <v>5710</v>
      </c>
      <c r="N360" t="str">
        <f>VLOOKUP(A360,[1]Sheet3!$A$2:$L$3266,12,FALSE)</f>
        <v/>
      </c>
      <c r="O360">
        <f>VLOOKUP(A360,[1]Sheet3!$A$2:$T$3266,17,FALSE)</f>
        <v>0.25054690000000002</v>
      </c>
      <c r="P360">
        <f>VLOOKUP(A360,[1]Sheet3!$A$2:$T$3266,18,FALSE)</f>
        <v>110.73990000000001</v>
      </c>
      <c r="Q360">
        <f>VLOOKUP(A360,[1]Sheet3!$A$2:$T$3266,19,FALSE)</f>
        <v>0.80857109999999999</v>
      </c>
      <c r="R360">
        <f>VLOOKUP(A360,[1]Sheet3!$A$2:$T$3266,20,FALSE)</f>
        <v>0.91229519999999997</v>
      </c>
      <c r="S360">
        <f>VLOOKUP(A360,[1]Sheet3!$A$2:$AB$3266,27,FALSE)</f>
        <v>17.289929999999998</v>
      </c>
      <c r="T360">
        <f>VLOOKUP(A360,[1]Sheet3!$A$2:$AB$3266,28,FALSE)</f>
        <v>31.538350000000001</v>
      </c>
      <c r="U360">
        <f>VLOOKUP(A360,[1]Sheet3!$A$2:$AF$3266,31,FALSE)</f>
        <v>9.1030200000000008</v>
      </c>
      <c r="V360">
        <f>VLOOKUP(A360,[1]Sheet3!$A$2:$AF$3266,32,FALSE)</f>
        <v>44.098269999999999</v>
      </c>
      <c r="W360" s="2" t="str">
        <f>VLOOKUP(H360,[2]Sheet1!$B$2:$D$3210,2,FALSE)</f>
        <v>Jawa Barat</v>
      </c>
      <c r="X360" s="2" t="str">
        <f>VLOOKUP(H360,[2]Sheet1!$B$2:$D$3210,3,FALSE)</f>
        <v>Jawa</v>
      </c>
      <c r="Y360" s="2">
        <f>Scores!N360</f>
        <v>42</v>
      </c>
      <c r="Z360" t="s">
        <v>6</v>
      </c>
      <c r="AA360" s="13" t="str">
        <f t="shared" si="17"/>
        <v>2C-Jawa</v>
      </c>
      <c r="AB360" s="13" t="s">
        <v>896</v>
      </c>
    </row>
    <row r="361" spans="1:28">
      <c r="A361" t="str">
        <f t="shared" si="16"/>
        <v>TIUNG BIRU UNITISASI 8%1. Low Value</v>
      </c>
      <c r="B361" t="str">
        <f t="shared" si="15"/>
        <v>TIUNG BIRU UNITISASI 8%1. Low ValueE0. On Production</v>
      </c>
      <c r="C361" t="s">
        <v>15</v>
      </c>
      <c r="D361" s="2" t="s">
        <v>13</v>
      </c>
      <c r="E361" t="s">
        <v>8</v>
      </c>
      <c r="F361" s="12" t="s">
        <v>240</v>
      </c>
      <c r="G361" s="12" t="s">
        <v>622</v>
      </c>
      <c r="H361" t="s">
        <v>77</v>
      </c>
      <c r="I361" s="2" t="s">
        <v>825</v>
      </c>
      <c r="J361">
        <f>VLOOKUP(A361,[1]Sheet3!$A$2:$H$3266,8,FALSE)</f>
        <v>61.012999999999998</v>
      </c>
      <c r="K361">
        <f>VLOOKUP(A361,[1]Sheet3!$A$2:$AD$3266,29,FALSE)</f>
        <v>0.71024739999999997</v>
      </c>
      <c r="L361">
        <f>VLOOKUP(A361,[1]Sheet3!$A$2:$AD$3266,30,FALSE)</f>
        <v>43.3343246162</v>
      </c>
      <c r="M361">
        <f>VLOOKUP(A361,[1]Sheet3!$A$2:$L$3266,11,FALSE)</f>
        <v>4000</v>
      </c>
      <c r="N361" t="str">
        <f>VLOOKUP(A361,[1]Sheet3!$A$2:$L$3266,12,FALSE)</f>
        <v/>
      </c>
      <c r="O361">
        <f>VLOOKUP(A361,[1]Sheet3!$A$2:$T$3266,17,FALSE)</f>
        <v>0.19905819999999999</v>
      </c>
      <c r="P361">
        <f>VLOOKUP(A361,[1]Sheet3!$A$2:$T$3266,18,FALSE)</f>
        <v>176.20609999999999</v>
      </c>
      <c r="Q361">
        <f>VLOOKUP(A361,[1]Sheet3!$A$2:$T$3266,19,FALSE)</f>
        <v>0.66226189999999996</v>
      </c>
      <c r="R361">
        <f>VLOOKUP(A361,[1]Sheet3!$A$2:$T$3266,20,FALSE)</f>
        <v>0.78080070000000001</v>
      </c>
      <c r="S361">
        <f>VLOOKUP(A361,[1]Sheet3!$A$2:$AB$3266,27,FALSE)</f>
        <v>178.54310000000001</v>
      </c>
      <c r="T361">
        <f>VLOOKUP(A361,[1]Sheet3!$A$2:$AB$3266,28,FALSE)</f>
        <v>147.6917</v>
      </c>
      <c r="U361">
        <f>VLOOKUP(A361,[1]Sheet3!$A$2:$AF$3266,31,FALSE)</f>
        <v>67.941109999999995</v>
      </c>
      <c r="V361">
        <f>VLOOKUP(A361,[1]Sheet3!$A$2:$AF$3266,32,FALSE)</f>
        <v>246.6814</v>
      </c>
      <c r="W361" s="2" t="str">
        <f>VLOOKUP(H361,[2]Sheet1!$B$2:$D$3210,2,FALSE)</f>
        <v>Jawa Barat</v>
      </c>
      <c r="X361" s="2" t="str">
        <f>VLOOKUP(H361,[2]Sheet1!$B$2:$D$3210,3,FALSE)</f>
        <v>Jawa</v>
      </c>
      <c r="Y361" s="2">
        <f>Scores!N361</f>
        <v>96</v>
      </c>
      <c r="Z361" t="s">
        <v>16</v>
      </c>
      <c r="AA361" s="13" t="str">
        <f t="shared" si="17"/>
        <v>2P</v>
      </c>
      <c r="AB361" s="13" t="s">
        <v>896</v>
      </c>
    </row>
    <row r="362" spans="1:28">
      <c r="A362" t="str">
        <f t="shared" si="16"/>
        <v>TIUNG BIRU UNITISASI 8%2. Middle Value</v>
      </c>
      <c r="B362" t="str">
        <f t="shared" si="15"/>
        <v>TIUNG BIRU UNITISASI 8%2. Middle ValueE0. On Production</v>
      </c>
      <c r="C362" t="s">
        <v>15</v>
      </c>
      <c r="D362" s="2" t="s">
        <v>13</v>
      </c>
      <c r="E362" t="s">
        <v>10</v>
      </c>
      <c r="F362" s="12" t="s">
        <v>240</v>
      </c>
      <c r="G362" s="12" t="s">
        <v>622</v>
      </c>
      <c r="H362" t="s">
        <v>77</v>
      </c>
      <c r="I362" s="2" t="s">
        <v>825</v>
      </c>
      <c r="J362">
        <f>VLOOKUP(A362,[1]Sheet3!$A$2:$H$3266,8,FALSE)</f>
        <v>158.40899999999999</v>
      </c>
      <c r="K362">
        <f>VLOOKUP(A362,[1]Sheet3!$A$2:$AD$3266,29,FALSE)</f>
        <v>0.71024739999999997</v>
      </c>
      <c r="L362">
        <f>VLOOKUP(A362,[1]Sheet3!$A$2:$AD$3266,30,FALSE)</f>
        <v>112.50958038659999</v>
      </c>
      <c r="M362">
        <f>VLOOKUP(A362,[1]Sheet3!$A$2:$L$3266,11,FALSE)</f>
        <v>4000</v>
      </c>
      <c r="N362" t="str">
        <f>VLOOKUP(A362,[1]Sheet3!$A$2:$L$3266,12,FALSE)</f>
        <v/>
      </c>
      <c r="O362">
        <f>VLOOKUP(A362,[1]Sheet3!$A$2:$T$3266,17,FALSE)</f>
        <v>0.19905819999999999</v>
      </c>
      <c r="P362">
        <f>VLOOKUP(A362,[1]Sheet3!$A$2:$T$3266,18,FALSE)</f>
        <v>176.20609999999999</v>
      </c>
      <c r="Q362">
        <f>VLOOKUP(A362,[1]Sheet3!$A$2:$T$3266,19,FALSE)</f>
        <v>0.66226189999999996</v>
      </c>
      <c r="R362">
        <f>VLOOKUP(A362,[1]Sheet3!$A$2:$T$3266,20,FALSE)</f>
        <v>0.78080070000000001</v>
      </c>
      <c r="S362">
        <f>VLOOKUP(A362,[1]Sheet3!$A$2:$AB$3266,27,FALSE)</f>
        <v>178.54310000000001</v>
      </c>
      <c r="T362">
        <f>VLOOKUP(A362,[1]Sheet3!$A$2:$AB$3266,28,FALSE)</f>
        <v>147.6917</v>
      </c>
      <c r="U362">
        <f>VLOOKUP(A362,[1]Sheet3!$A$2:$AF$3266,31,FALSE)</f>
        <v>67.941109999999995</v>
      </c>
      <c r="V362">
        <f>VLOOKUP(A362,[1]Sheet3!$A$2:$AF$3266,32,FALSE)</f>
        <v>246.6814</v>
      </c>
      <c r="W362" s="2" t="str">
        <f>VLOOKUP(H362,[2]Sheet1!$B$2:$D$3210,2,FALSE)</f>
        <v>Jawa Barat</v>
      </c>
      <c r="X362" s="2" t="str">
        <f>VLOOKUP(H362,[2]Sheet1!$B$2:$D$3210,3,FALSE)</f>
        <v>Jawa</v>
      </c>
      <c r="Y362" s="2">
        <f>Scores!N362</f>
        <v>96</v>
      </c>
      <c r="Z362" t="s">
        <v>16</v>
      </c>
      <c r="AA362" s="13" t="str">
        <f t="shared" si="17"/>
        <v>2P</v>
      </c>
      <c r="AB362" s="13" t="s">
        <v>896</v>
      </c>
    </row>
    <row r="363" spans="1:28">
      <c r="A363" t="str">
        <f t="shared" si="16"/>
        <v>TIUNG BIRU UNITISASI 8%3. High Value</v>
      </c>
      <c r="B363" t="str">
        <f t="shared" si="15"/>
        <v>TIUNG BIRU UNITISASI 8%3. High ValueE0. On Production</v>
      </c>
      <c r="C363" t="s">
        <v>15</v>
      </c>
      <c r="D363" s="2" t="s">
        <v>13</v>
      </c>
      <c r="E363" t="s">
        <v>11</v>
      </c>
      <c r="F363" s="12" t="s">
        <v>240</v>
      </c>
      <c r="G363" s="12" t="s">
        <v>622</v>
      </c>
      <c r="H363" t="s">
        <v>77</v>
      </c>
      <c r="I363" s="2" t="s">
        <v>825</v>
      </c>
      <c r="J363">
        <f>VLOOKUP(A363,[1]Sheet3!$A$2:$H$3266,8,FALSE)</f>
        <v>158.40899999999999</v>
      </c>
      <c r="K363">
        <f>VLOOKUP(A363,[1]Sheet3!$A$2:$AD$3266,29,FALSE)</f>
        <v>0.71024739999999997</v>
      </c>
      <c r="L363">
        <f>VLOOKUP(A363,[1]Sheet3!$A$2:$AD$3266,30,FALSE)</f>
        <v>112.50958038659999</v>
      </c>
      <c r="M363">
        <f>VLOOKUP(A363,[1]Sheet3!$A$2:$L$3266,11,FALSE)</f>
        <v>4000</v>
      </c>
      <c r="N363" t="str">
        <f>VLOOKUP(A363,[1]Sheet3!$A$2:$L$3266,12,FALSE)</f>
        <v/>
      </c>
      <c r="O363">
        <f>VLOOKUP(A363,[1]Sheet3!$A$2:$T$3266,17,FALSE)</f>
        <v>0.19905819999999999</v>
      </c>
      <c r="P363">
        <f>VLOOKUP(A363,[1]Sheet3!$A$2:$T$3266,18,FALSE)</f>
        <v>176.20609999999999</v>
      </c>
      <c r="Q363">
        <f>VLOOKUP(A363,[1]Sheet3!$A$2:$T$3266,19,FALSE)</f>
        <v>0.66226189999999996</v>
      </c>
      <c r="R363">
        <f>VLOOKUP(A363,[1]Sheet3!$A$2:$T$3266,20,FALSE)</f>
        <v>0.78080070000000001</v>
      </c>
      <c r="S363">
        <f>VLOOKUP(A363,[1]Sheet3!$A$2:$AB$3266,27,FALSE)</f>
        <v>178.54310000000001</v>
      </c>
      <c r="T363">
        <f>VLOOKUP(A363,[1]Sheet3!$A$2:$AB$3266,28,FALSE)</f>
        <v>147.6917</v>
      </c>
      <c r="U363">
        <f>VLOOKUP(A363,[1]Sheet3!$A$2:$AF$3266,31,FALSE)</f>
        <v>67.941109999999995</v>
      </c>
      <c r="V363">
        <f>VLOOKUP(A363,[1]Sheet3!$A$2:$AF$3266,32,FALSE)</f>
        <v>246.6814</v>
      </c>
      <c r="W363" s="2" t="str">
        <f>VLOOKUP(H363,[2]Sheet1!$B$2:$D$3210,2,FALSE)</f>
        <v>Jawa Barat</v>
      </c>
      <c r="X363" s="2" t="str">
        <f>VLOOKUP(H363,[2]Sheet1!$B$2:$D$3210,3,FALSE)</f>
        <v>Jawa</v>
      </c>
      <c r="Y363" s="2">
        <f>Scores!N363</f>
        <v>96</v>
      </c>
      <c r="Z363" t="s">
        <v>16</v>
      </c>
      <c r="AA363" s="13" t="str">
        <f t="shared" si="17"/>
        <v>2P</v>
      </c>
      <c r="AB363" s="13" t="s">
        <v>896</v>
      </c>
    </row>
    <row r="364" spans="1:28">
      <c r="A364" t="str">
        <f t="shared" si="16"/>
        <v>JATIBESAR - BASE1. Low Value</v>
      </c>
      <c r="B364" t="str">
        <f t="shared" si="15"/>
        <v>JATIBESAR - BASE1. Low ValueE0. On Production</v>
      </c>
      <c r="C364" t="s">
        <v>15</v>
      </c>
      <c r="D364" s="2" t="s">
        <v>13</v>
      </c>
      <c r="E364" t="s">
        <v>8</v>
      </c>
      <c r="F364" s="12" t="s">
        <v>241</v>
      </c>
      <c r="G364" s="12" t="s">
        <v>623</v>
      </c>
      <c r="H364" t="s">
        <v>77</v>
      </c>
      <c r="I364" s="2" t="s">
        <v>825</v>
      </c>
      <c r="J364">
        <f>VLOOKUP(A364,[1]Sheet3!$A$2:$H$3266,8,FALSE)</f>
        <v>8.8000000000000007</v>
      </c>
      <c r="K364">
        <f>VLOOKUP(A364,[1]Sheet3!$A$2:$AD$3266,29,FALSE)</f>
        <v>0.74959989999999999</v>
      </c>
      <c r="L364">
        <f>VLOOKUP(A364,[1]Sheet3!$A$2:$AD$3266,30,FALSE)</f>
        <v>6.5964791200000006</v>
      </c>
      <c r="M364">
        <f>VLOOKUP(A364,[1]Sheet3!$A$2:$L$3266,11,FALSE)</f>
        <v>9000</v>
      </c>
      <c r="N364" t="str">
        <f>VLOOKUP(A364,[1]Sheet3!$A$2:$L$3266,12,FALSE)</f>
        <v/>
      </c>
      <c r="O364">
        <f>VLOOKUP(A364,[1]Sheet3!$A$2:$T$3266,17,FALSE)</f>
        <v>0.18513370000000001</v>
      </c>
      <c r="P364">
        <f>VLOOKUP(A364,[1]Sheet3!$A$2:$T$3266,18,FALSE)</f>
        <v>59.854300000000002</v>
      </c>
      <c r="Q364">
        <f>VLOOKUP(A364,[1]Sheet3!$A$2:$T$3266,19,FALSE)</f>
        <v>0.85479740000000004</v>
      </c>
      <c r="R364">
        <f>VLOOKUP(A364,[1]Sheet3!$A$2:$T$3266,20,FALSE)</f>
        <v>0.81928900000000004</v>
      </c>
      <c r="S364">
        <f>VLOOKUP(A364,[1]Sheet3!$A$2:$AB$3266,27,FALSE)</f>
        <v>347.09750000000003</v>
      </c>
      <c r="T364">
        <f>VLOOKUP(A364,[1]Sheet3!$A$2:$AB$3266,28,FALSE)</f>
        <v>28.256340000000002</v>
      </c>
      <c r="U364">
        <f>VLOOKUP(A364,[1]Sheet3!$A$2:$AF$3266,31,FALSE)</f>
        <v>91.672370000000001</v>
      </c>
      <c r="V364">
        <f>VLOOKUP(A364,[1]Sheet3!$A$2:$AF$3266,32,FALSE)</f>
        <v>24.705559999999998</v>
      </c>
      <c r="W364" s="2" t="str">
        <f>VLOOKUP(H364,[2]Sheet1!$B$2:$D$3210,2,FALSE)</f>
        <v>Jawa Barat</v>
      </c>
      <c r="X364" s="2" t="str">
        <f>VLOOKUP(H364,[2]Sheet1!$B$2:$D$3210,3,FALSE)</f>
        <v>Jawa</v>
      </c>
      <c r="Y364" s="2">
        <f>Scores!N364</f>
        <v>85</v>
      </c>
      <c r="Z364" t="s">
        <v>16</v>
      </c>
      <c r="AA364" s="13" t="str">
        <f t="shared" si="17"/>
        <v>2P</v>
      </c>
      <c r="AB364" s="13" t="s">
        <v>896</v>
      </c>
    </row>
    <row r="365" spans="1:28">
      <c r="A365" t="str">
        <f t="shared" si="16"/>
        <v>JATIBESAR - BASE2. Middle Value</v>
      </c>
      <c r="B365" t="str">
        <f t="shared" si="15"/>
        <v>JATIBESAR - BASE2. Middle ValueE0. On Production</v>
      </c>
      <c r="C365" t="s">
        <v>15</v>
      </c>
      <c r="D365" s="2" t="s">
        <v>13</v>
      </c>
      <c r="E365" t="s">
        <v>10</v>
      </c>
      <c r="F365" s="12" t="s">
        <v>241</v>
      </c>
      <c r="G365" s="12" t="s">
        <v>623</v>
      </c>
      <c r="H365" t="s">
        <v>77</v>
      </c>
      <c r="I365" s="2" t="s">
        <v>825</v>
      </c>
      <c r="J365">
        <f>VLOOKUP(A365,[1]Sheet3!$A$2:$H$3266,8,FALSE)</f>
        <v>18.399999999999999</v>
      </c>
      <c r="K365">
        <f>VLOOKUP(A365,[1]Sheet3!$A$2:$AD$3266,29,FALSE)</f>
        <v>0.74959989999999999</v>
      </c>
      <c r="L365">
        <f>VLOOKUP(A365,[1]Sheet3!$A$2:$AD$3266,30,FALSE)</f>
        <v>13.792638159999999</v>
      </c>
      <c r="M365">
        <f>VLOOKUP(A365,[1]Sheet3!$A$2:$L$3266,11,FALSE)</f>
        <v>9000</v>
      </c>
      <c r="N365" t="str">
        <f>VLOOKUP(A365,[1]Sheet3!$A$2:$L$3266,12,FALSE)</f>
        <v/>
      </c>
      <c r="O365">
        <f>VLOOKUP(A365,[1]Sheet3!$A$2:$T$3266,17,FALSE)</f>
        <v>0.18513370000000001</v>
      </c>
      <c r="P365">
        <f>VLOOKUP(A365,[1]Sheet3!$A$2:$T$3266,18,FALSE)</f>
        <v>59.854300000000002</v>
      </c>
      <c r="Q365">
        <f>VLOOKUP(A365,[1]Sheet3!$A$2:$T$3266,19,FALSE)</f>
        <v>0.85479740000000004</v>
      </c>
      <c r="R365">
        <f>VLOOKUP(A365,[1]Sheet3!$A$2:$T$3266,20,FALSE)</f>
        <v>0.81928900000000004</v>
      </c>
      <c r="S365">
        <f>VLOOKUP(A365,[1]Sheet3!$A$2:$AB$3266,27,FALSE)</f>
        <v>347.09750000000003</v>
      </c>
      <c r="T365">
        <f>VLOOKUP(A365,[1]Sheet3!$A$2:$AB$3266,28,FALSE)</f>
        <v>28.256340000000002</v>
      </c>
      <c r="U365">
        <f>VLOOKUP(A365,[1]Sheet3!$A$2:$AF$3266,31,FALSE)</f>
        <v>91.672370000000001</v>
      </c>
      <c r="V365">
        <f>VLOOKUP(A365,[1]Sheet3!$A$2:$AF$3266,32,FALSE)</f>
        <v>24.705559999999998</v>
      </c>
      <c r="W365" s="2" t="str">
        <f>VLOOKUP(H365,[2]Sheet1!$B$2:$D$3210,2,FALSE)</f>
        <v>Jawa Barat</v>
      </c>
      <c r="X365" s="2" t="str">
        <f>VLOOKUP(H365,[2]Sheet1!$B$2:$D$3210,3,FALSE)</f>
        <v>Jawa</v>
      </c>
      <c r="Y365" s="2">
        <f>Scores!N365</f>
        <v>85</v>
      </c>
      <c r="Z365" t="s">
        <v>16</v>
      </c>
      <c r="AA365" s="13" t="str">
        <f t="shared" si="17"/>
        <v>2P</v>
      </c>
      <c r="AB365" s="13" t="s">
        <v>896</v>
      </c>
    </row>
    <row r="366" spans="1:28">
      <c r="A366" t="str">
        <f t="shared" si="16"/>
        <v>JATIBESAR - BASE3. High Value</v>
      </c>
      <c r="B366" t="str">
        <f t="shared" si="15"/>
        <v>JATIBESAR - BASE3. High ValueE0. On Production</v>
      </c>
      <c r="C366" t="s">
        <v>15</v>
      </c>
      <c r="D366" s="2" t="s">
        <v>13</v>
      </c>
      <c r="E366" t="s">
        <v>11</v>
      </c>
      <c r="F366" s="12" t="s">
        <v>241</v>
      </c>
      <c r="G366" s="12" t="s">
        <v>623</v>
      </c>
      <c r="H366" t="s">
        <v>77</v>
      </c>
      <c r="I366" s="2" t="s">
        <v>825</v>
      </c>
      <c r="J366">
        <f>VLOOKUP(A366,[1]Sheet3!$A$2:$H$3266,8,FALSE)</f>
        <v>61.03</v>
      </c>
      <c r="K366">
        <f>VLOOKUP(A366,[1]Sheet3!$A$2:$AD$3266,29,FALSE)</f>
        <v>0.74959989999999999</v>
      </c>
      <c r="L366">
        <f>VLOOKUP(A366,[1]Sheet3!$A$2:$AD$3266,30,FALSE)</f>
        <v>45.748081896999999</v>
      </c>
      <c r="M366">
        <f>VLOOKUP(A366,[1]Sheet3!$A$2:$L$3266,11,FALSE)</f>
        <v>9000</v>
      </c>
      <c r="N366" t="str">
        <f>VLOOKUP(A366,[1]Sheet3!$A$2:$L$3266,12,FALSE)</f>
        <v/>
      </c>
      <c r="O366">
        <f>VLOOKUP(A366,[1]Sheet3!$A$2:$T$3266,17,FALSE)</f>
        <v>0.18513370000000001</v>
      </c>
      <c r="P366">
        <f>VLOOKUP(A366,[1]Sheet3!$A$2:$T$3266,18,FALSE)</f>
        <v>59.854300000000002</v>
      </c>
      <c r="Q366">
        <f>VLOOKUP(A366,[1]Sheet3!$A$2:$T$3266,19,FALSE)</f>
        <v>0.85479740000000004</v>
      </c>
      <c r="R366">
        <f>VLOOKUP(A366,[1]Sheet3!$A$2:$T$3266,20,FALSE)</f>
        <v>0.81928900000000004</v>
      </c>
      <c r="S366">
        <f>VLOOKUP(A366,[1]Sheet3!$A$2:$AB$3266,27,FALSE)</f>
        <v>347.09750000000003</v>
      </c>
      <c r="T366">
        <f>VLOOKUP(A366,[1]Sheet3!$A$2:$AB$3266,28,FALSE)</f>
        <v>28.256340000000002</v>
      </c>
      <c r="U366">
        <f>VLOOKUP(A366,[1]Sheet3!$A$2:$AF$3266,31,FALSE)</f>
        <v>91.672370000000001</v>
      </c>
      <c r="V366">
        <f>VLOOKUP(A366,[1]Sheet3!$A$2:$AF$3266,32,FALSE)</f>
        <v>24.705559999999998</v>
      </c>
      <c r="W366" s="2" t="str">
        <f>VLOOKUP(H366,[2]Sheet1!$B$2:$D$3210,2,FALSE)</f>
        <v>Jawa Barat</v>
      </c>
      <c r="X366" s="2" t="str">
        <f>VLOOKUP(H366,[2]Sheet1!$B$2:$D$3210,3,FALSE)</f>
        <v>Jawa</v>
      </c>
      <c r="Y366" s="2">
        <f>Scores!N366</f>
        <v>85</v>
      </c>
      <c r="Z366" t="s">
        <v>16</v>
      </c>
      <c r="AA366" s="13" t="str">
        <f t="shared" si="17"/>
        <v>2P</v>
      </c>
      <c r="AB366" s="13" t="s">
        <v>896</v>
      </c>
    </row>
    <row r="367" spans="1:28">
      <c r="A367" t="str">
        <f t="shared" si="16"/>
        <v>JATIKELING - BASE1. Low Value</v>
      </c>
      <c r="B367" t="str">
        <f t="shared" si="15"/>
        <v>JATIKELING - BASE1. Low ValueE0. On Production</v>
      </c>
      <c r="C367" t="s">
        <v>15</v>
      </c>
      <c r="D367" s="2" t="s">
        <v>13</v>
      </c>
      <c r="E367" t="s">
        <v>8</v>
      </c>
      <c r="F367" s="12" t="s">
        <v>242</v>
      </c>
      <c r="G367" s="12" t="s">
        <v>624</v>
      </c>
      <c r="H367" t="s">
        <v>77</v>
      </c>
      <c r="I367" s="2" t="s">
        <v>825</v>
      </c>
      <c r="J367">
        <f>VLOOKUP(A367,[1]Sheet3!$A$2:$H$3266,8,FALSE)</f>
        <v>14.516999999999999</v>
      </c>
      <c r="K367">
        <f>VLOOKUP(A367,[1]Sheet3!$A$2:$AD$3266,29,FALSE)</f>
        <v>0.66305239999999999</v>
      </c>
      <c r="L367">
        <f>VLOOKUP(A367,[1]Sheet3!$A$2:$AD$3266,30,FALSE)</f>
        <v>9.625531690799999</v>
      </c>
      <c r="M367">
        <f>VLOOKUP(A367,[1]Sheet3!$A$2:$L$3266,11,FALSE)</f>
        <v>7750</v>
      </c>
      <c r="N367" t="str">
        <f>VLOOKUP(A367,[1]Sheet3!$A$2:$L$3266,12,FALSE)</f>
        <v/>
      </c>
      <c r="O367">
        <f>VLOOKUP(A367,[1]Sheet3!$A$2:$T$3266,17,FALSE)</f>
        <v>0.27298129999999998</v>
      </c>
      <c r="P367">
        <f>VLOOKUP(A367,[1]Sheet3!$A$2:$T$3266,18,FALSE)</f>
        <v>879.66250000000002</v>
      </c>
      <c r="Q367">
        <f>VLOOKUP(A367,[1]Sheet3!$A$2:$T$3266,19,FALSE)</f>
        <v>0.59436279999999997</v>
      </c>
      <c r="R367">
        <f>VLOOKUP(A367,[1]Sheet3!$A$2:$T$3266,20,FALSE)</f>
        <v>0.83652159999999998</v>
      </c>
      <c r="S367">
        <f>VLOOKUP(A367,[1]Sheet3!$A$2:$AB$3266,27,FALSE)</f>
        <v>26.644870000000001</v>
      </c>
      <c r="T367">
        <f>VLOOKUP(A367,[1]Sheet3!$A$2:$AB$3266,28,FALSE)</f>
        <v>0.49403540000000001</v>
      </c>
      <c r="U367">
        <f>VLOOKUP(A367,[1]Sheet3!$A$2:$AF$3266,31,FALSE)</f>
        <v>9.8229570000000006</v>
      </c>
      <c r="V367">
        <f>VLOOKUP(A367,[1]Sheet3!$A$2:$AF$3266,32,FALSE)</f>
        <v>20.632650000000002</v>
      </c>
      <c r="W367" s="2" t="str">
        <f>VLOOKUP(H367,[2]Sheet1!$B$2:$D$3210,2,FALSE)</f>
        <v>Jawa Barat</v>
      </c>
      <c r="X367" s="2" t="str">
        <f>VLOOKUP(H367,[2]Sheet1!$B$2:$D$3210,3,FALSE)</f>
        <v>Jawa</v>
      </c>
      <c r="Y367" s="2">
        <f>Scores!N367</f>
        <v>42</v>
      </c>
      <c r="Z367" t="s">
        <v>16</v>
      </c>
      <c r="AA367" s="13" t="str">
        <f t="shared" si="17"/>
        <v>2P</v>
      </c>
      <c r="AB367" s="13" t="s">
        <v>896</v>
      </c>
    </row>
    <row r="368" spans="1:28">
      <c r="A368" t="str">
        <f t="shared" si="16"/>
        <v>JATIKELING - BASE2. Middle Value</v>
      </c>
      <c r="B368" t="str">
        <f t="shared" si="15"/>
        <v>JATIKELING - BASE2. Middle ValueE0. On Production</v>
      </c>
      <c r="C368" t="s">
        <v>15</v>
      </c>
      <c r="D368" s="2" t="s">
        <v>13</v>
      </c>
      <c r="E368" t="s">
        <v>10</v>
      </c>
      <c r="F368" s="12" t="s">
        <v>242</v>
      </c>
      <c r="G368" s="12" t="s">
        <v>624</v>
      </c>
      <c r="H368" t="s">
        <v>77</v>
      </c>
      <c r="I368" s="2" t="s">
        <v>825</v>
      </c>
      <c r="J368">
        <f>VLOOKUP(A368,[1]Sheet3!$A$2:$H$3266,8,FALSE)</f>
        <v>14.516999999999999</v>
      </c>
      <c r="K368">
        <f>VLOOKUP(A368,[1]Sheet3!$A$2:$AD$3266,29,FALSE)</f>
        <v>0.66305239999999999</v>
      </c>
      <c r="L368">
        <f>VLOOKUP(A368,[1]Sheet3!$A$2:$AD$3266,30,FALSE)</f>
        <v>9.625531690799999</v>
      </c>
      <c r="M368">
        <f>VLOOKUP(A368,[1]Sheet3!$A$2:$L$3266,11,FALSE)</f>
        <v>7750</v>
      </c>
      <c r="N368" t="str">
        <f>VLOOKUP(A368,[1]Sheet3!$A$2:$L$3266,12,FALSE)</f>
        <v/>
      </c>
      <c r="O368">
        <f>VLOOKUP(A368,[1]Sheet3!$A$2:$T$3266,17,FALSE)</f>
        <v>0.27298129999999998</v>
      </c>
      <c r="P368">
        <f>VLOOKUP(A368,[1]Sheet3!$A$2:$T$3266,18,FALSE)</f>
        <v>879.66250000000002</v>
      </c>
      <c r="Q368">
        <f>VLOOKUP(A368,[1]Sheet3!$A$2:$T$3266,19,FALSE)</f>
        <v>0.59436279999999997</v>
      </c>
      <c r="R368">
        <f>VLOOKUP(A368,[1]Sheet3!$A$2:$T$3266,20,FALSE)</f>
        <v>0.83652159999999998</v>
      </c>
      <c r="S368">
        <f>VLOOKUP(A368,[1]Sheet3!$A$2:$AB$3266,27,FALSE)</f>
        <v>26.644870000000001</v>
      </c>
      <c r="T368">
        <f>VLOOKUP(A368,[1]Sheet3!$A$2:$AB$3266,28,FALSE)</f>
        <v>0.49403540000000001</v>
      </c>
      <c r="U368">
        <f>VLOOKUP(A368,[1]Sheet3!$A$2:$AF$3266,31,FALSE)</f>
        <v>9.8229570000000006</v>
      </c>
      <c r="V368">
        <f>VLOOKUP(A368,[1]Sheet3!$A$2:$AF$3266,32,FALSE)</f>
        <v>20.632650000000002</v>
      </c>
      <c r="W368" s="2" t="str">
        <f>VLOOKUP(H368,[2]Sheet1!$B$2:$D$3210,2,FALSE)</f>
        <v>Jawa Barat</v>
      </c>
      <c r="X368" s="2" t="str">
        <f>VLOOKUP(H368,[2]Sheet1!$B$2:$D$3210,3,FALSE)</f>
        <v>Jawa</v>
      </c>
      <c r="Y368" s="2">
        <f>Scores!N368</f>
        <v>42</v>
      </c>
      <c r="Z368" t="s">
        <v>16</v>
      </c>
      <c r="AA368" s="13" t="str">
        <f t="shared" si="17"/>
        <v>2P</v>
      </c>
      <c r="AB368" s="13" t="s">
        <v>896</v>
      </c>
    </row>
    <row r="369" spans="1:28">
      <c r="A369" t="str">
        <f t="shared" si="16"/>
        <v>JATIKELING - BASE3. High Value</v>
      </c>
      <c r="B369" t="str">
        <f t="shared" si="15"/>
        <v>JATIKELING - BASE3. High ValueE0. On Production</v>
      </c>
      <c r="C369" t="s">
        <v>15</v>
      </c>
      <c r="D369" s="2" t="s">
        <v>13</v>
      </c>
      <c r="E369" t="s">
        <v>11</v>
      </c>
      <c r="F369" s="12" t="s">
        <v>242</v>
      </c>
      <c r="G369" s="12" t="s">
        <v>624</v>
      </c>
      <c r="H369" t="s">
        <v>77</v>
      </c>
      <c r="I369" s="2" t="s">
        <v>825</v>
      </c>
      <c r="J369">
        <f>VLOOKUP(A369,[1]Sheet3!$A$2:$H$3266,8,FALSE)</f>
        <v>14.516999999999999</v>
      </c>
      <c r="K369">
        <f>VLOOKUP(A369,[1]Sheet3!$A$2:$AD$3266,29,FALSE)</f>
        <v>0.66305239999999999</v>
      </c>
      <c r="L369">
        <f>VLOOKUP(A369,[1]Sheet3!$A$2:$AD$3266,30,FALSE)</f>
        <v>9.625531690799999</v>
      </c>
      <c r="M369">
        <f>VLOOKUP(A369,[1]Sheet3!$A$2:$L$3266,11,FALSE)</f>
        <v>7750</v>
      </c>
      <c r="N369" t="str">
        <f>VLOOKUP(A369,[1]Sheet3!$A$2:$L$3266,12,FALSE)</f>
        <v/>
      </c>
      <c r="O369">
        <f>VLOOKUP(A369,[1]Sheet3!$A$2:$T$3266,17,FALSE)</f>
        <v>0.27298129999999998</v>
      </c>
      <c r="P369">
        <f>VLOOKUP(A369,[1]Sheet3!$A$2:$T$3266,18,FALSE)</f>
        <v>879.66250000000002</v>
      </c>
      <c r="Q369">
        <f>VLOOKUP(A369,[1]Sheet3!$A$2:$T$3266,19,FALSE)</f>
        <v>0.59436279999999997</v>
      </c>
      <c r="R369">
        <f>VLOOKUP(A369,[1]Sheet3!$A$2:$T$3266,20,FALSE)</f>
        <v>0.83652159999999998</v>
      </c>
      <c r="S369">
        <f>VLOOKUP(A369,[1]Sheet3!$A$2:$AB$3266,27,FALSE)</f>
        <v>26.644870000000001</v>
      </c>
      <c r="T369">
        <f>VLOOKUP(A369,[1]Sheet3!$A$2:$AB$3266,28,FALSE)</f>
        <v>0.49403540000000001</v>
      </c>
      <c r="U369">
        <f>VLOOKUP(A369,[1]Sheet3!$A$2:$AF$3266,31,FALSE)</f>
        <v>9.8229570000000006</v>
      </c>
      <c r="V369">
        <f>VLOOKUP(A369,[1]Sheet3!$A$2:$AF$3266,32,FALSE)</f>
        <v>20.632650000000002</v>
      </c>
      <c r="W369" s="2" t="str">
        <f>VLOOKUP(H369,[2]Sheet1!$B$2:$D$3210,2,FALSE)</f>
        <v>Jawa Barat</v>
      </c>
      <c r="X369" s="2" t="str">
        <f>VLOOKUP(H369,[2]Sheet1!$B$2:$D$3210,3,FALSE)</f>
        <v>Jawa</v>
      </c>
      <c r="Y369" s="2">
        <f>Scores!N369</f>
        <v>42</v>
      </c>
      <c r="Z369" t="s">
        <v>16</v>
      </c>
      <c r="AA369" s="13" t="str">
        <f t="shared" si="17"/>
        <v>2P</v>
      </c>
      <c r="AB369" s="13" t="s">
        <v>896</v>
      </c>
    </row>
    <row r="370" spans="1:28">
      <c r="A370" t="str">
        <f t="shared" si="16"/>
        <v>PENGEMBANGAN LAPANGAN JATIKELING - POFD PHASE-21. Low Value</v>
      </c>
      <c r="B370" t="str">
        <f t="shared" si="15"/>
        <v>PENGEMBANGAN LAPANGAN JATIKELING - POFD PHASE-21. Low ValueE0. On Production</v>
      </c>
      <c r="C370" t="s">
        <v>15</v>
      </c>
      <c r="D370" s="2" t="s">
        <v>13</v>
      </c>
      <c r="E370" t="s">
        <v>8</v>
      </c>
      <c r="F370" s="12" t="s">
        <v>243</v>
      </c>
      <c r="G370" s="12" t="s">
        <v>624</v>
      </c>
      <c r="H370" t="s">
        <v>77</v>
      </c>
      <c r="I370" s="2" t="s">
        <v>825</v>
      </c>
      <c r="J370">
        <f>VLOOKUP(A370,[1]Sheet3!$A$2:$H$3266,8,FALSE)</f>
        <v>14.516999999999999</v>
      </c>
      <c r="K370">
        <f>VLOOKUP(A370,[1]Sheet3!$A$2:$AD$3266,29,FALSE)</f>
        <v>0.66305239999999999</v>
      </c>
      <c r="L370">
        <f>VLOOKUP(A370,[1]Sheet3!$A$2:$AD$3266,30,FALSE)</f>
        <v>9.625531690799999</v>
      </c>
      <c r="M370">
        <f>VLOOKUP(A370,[1]Sheet3!$A$2:$L$3266,11,FALSE)</f>
        <v>7750</v>
      </c>
      <c r="N370" t="str">
        <f>VLOOKUP(A370,[1]Sheet3!$A$2:$L$3266,12,FALSE)</f>
        <v/>
      </c>
      <c r="O370">
        <f>VLOOKUP(A370,[1]Sheet3!$A$2:$T$3266,17,FALSE)</f>
        <v>0.27298129999999998</v>
      </c>
      <c r="P370">
        <f>VLOOKUP(A370,[1]Sheet3!$A$2:$T$3266,18,FALSE)</f>
        <v>879.66250000000002</v>
      </c>
      <c r="Q370">
        <f>VLOOKUP(A370,[1]Sheet3!$A$2:$T$3266,19,FALSE)</f>
        <v>0.59436279999999997</v>
      </c>
      <c r="R370">
        <f>VLOOKUP(A370,[1]Sheet3!$A$2:$T$3266,20,FALSE)</f>
        <v>0.83652159999999998</v>
      </c>
      <c r="S370">
        <f>VLOOKUP(A370,[1]Sheet3!$A$2:$AB$3266,27,FALSE)</f>
        <v>26.644870000000001</v>
      </c>
      <c r="T370">
        <f>VLOOKUP(A370,[1]Sheet3!$A$2:$AB$3266,28,FALSE)</f>
        <v>0.49403540000000001</v>
      </c>
      <c r="U370">
        <f>VLOOKUP(A370,[1]Sheet3!$A$2:$AF$3266,31,FALSE)</f>
        <v>9.8229570000000006</v>
      </c>
      <c r="V370">
        <f>VLOOKUP(A370,[1]Sheet3!$A$2:$AF$3266,32,FALSE)</f>
        <v>20.632650000000002</v>
      </c>
      <c r="W370" s="2" t="str">
        <f>VLOOKUP(H370,[2]Sheet1!$B$2:$D$3210,2,FALSE)</f>
        <v>Jawa Barat</v>
      </c>
      <c r="X370" s="2" t="str">
        <f>VLOOKUP(H370,[2]Sheet1!$B$2:$D$3210,3,FALSE)</f>
        <v>Jawa</v>
      </c>
      <c r="Y370" s="2">
        <f>Scores!N370</f>
        <v>42</v>
      </c>
      <c r="Z370" t="s">
        <v>16</v>
      </c>
      <c r="AA370" s="13" t="str">
        <f t="shared" si="17"/>
        <v>2P</v>
      </c>
      <c r="AB370" s="13" t="s">
        <v>896</v>
      </c>
    </row>
    <row r="371" spans="1:28">
      <c r="A371" t="str">
        <f t="shared" si="16"/>
        <v>PENGEMBANGAN LAPANGAN JATIKELING - POFD PHASE-22. Middle Value</v>
      </c>
      <c r="B371" t="str">
        <f t="shared" si="15"/>
        <v>PENGEMBANGAN LAPANGAN JATIKELING - POFD PHASE-22. Middle ValueE0. On Production</v>
      </c>
      <c r="C371" t="s">
        <v>15</v>
      </c>
      <c r="D371" s="2" t="s">
        <v>13</v>
      </c>
      <c r="E371" t="s">
        <v>10</v>
      </c>
      <c r="F371" s="12" t="s">
        <v>243</v>
      </c>
      <c r="G371" s="12" t="s">
        <v>624</v>
      </c>
      <c r="H371" t="s">
        <v>77</v>
      </c>
      <c r="I371" s="2" t="s">
        <v>825</v>
      </c>
      <c r="J371">
        <f>VLOOKUP(A371,[1]Sheet3!$A$2:$H$3266,8,FALSE)</f>
        <v>14.516999999999999</v>
      </c>
      <c r="K371">
        <f>VLOOKUP(A371,[1]Sheet3!$A$2:$AD$3266,29,FALSE)</f>
        <v>0.66305239999999999</v>
      </c>
      <c r="L371">
        <f>VLOOKUP(A371,[1]Sheet3!$A$2:$AD$3266,30,FALSE)</f>
        <v>9.625531690799999</v>
      </c>
      <c r="M371">
        <f>VLOOKUP(A371,[1]Sheet3!$A$2:$L$3266,11,FALSE)</f>
        <v>7750</v>
      </c>
      <c r="N371" t="str">
        <f>VLOOKUP(A371,[1]Sheet3!$A$2:$L$3266,12,FALSE)</f>
        <v/>
      </c>
      <c r="O371">
        <f>VLOOKUP(A371,[1]Sheet3!$A$2:$T$3266,17,FALSE)</f>
        <v>0.27298129999999998</v>
      </c>
      <c r="P371">
        <f>VLOOKUP(A371,[1]Sheet3!$A$2:$T$3266,18,FALSE)</f>
        <v>879.66250000000002</v>
      </c>
      <c r="Q371">
        <f>VLOOKUP(A371,[1]Sheet3!$A$2:$T$3266,19,FALSE)</f>
        <v>0.59436279999999997</v>
      </c>
      <c r="R371">
        <f>VLOOKUP(A371,[1]Sheet3!$A$2:$T$3266,20,FALSE)</f>
        <v>0.83652159999999998</v>
      </c>
      <c r="S371">
        <f>VLOOKUP(A371,[1]Sheet3!$A$2:$AB$3266,27,FALSE)</f>
        <v>26.644870000000001</v>
      </c>
      <c r="T371">
        <f>VLOOKUP(A371,[1]Sheet3!$A$2:$AB$3266,28,FALSE)</f>
        <v>0.49403540000000001</v>
      </c>
      <c r="U371">
        <f>VLOOKUP(A371,[1]Sheet3!$A$2:$AF$3266,31,FALSE)</f>
        <v>9.8229570000000006</v>
      </c>
      <c r="V371">
        <f>VLOOKUP(A371,[1]Sheet3!$A$2:$AF$3266,32,FALSE)</f>
        <v>20.632650000000002</v>
      </c>
      <c r="W371" s="2" t="str">
        <f>VLOOKUP(H371,[2]Sheet1!$B$2:$D$3210,2,FALSE)</f>
        <v>Jawa Barat</v>
      </c>
      <c r="X371" s="2" t="str">
        <f>VLOOKUP(H371,[2]Sheet1!$B$2:$D$3210,3,FALSE)</f>
        <v>Jawa</v>
      </c>
      <c r="Y371" s="2">
        <f>Scores!N371</f>
        <v>42</v>
      </c>
      <c r="Z371" t="s">
        <v>16</v>
      </c>
      <c r="AA371" s="13" t="str">
        <f t="shared" si="17"/>
        <v>2P</v>
      </c>
      <c r="AB371" s="13" t="s">
        <v>896</v>
      </c>
    </row>
    <row r="372" spans="1:28">
      <c r="A372" t="str">
        <f t="shared" si="16"/>
        <v>PENGEMBANGAN LAPANGAN JATIKELING - POFD PHASE-23. High Value</v>
      </c>
      <c r="B372" t="str">
        <f t="shared" si="15"/>
        <v>PENGEMBANGAN LAPANGAN JATIKELING - POFD PHASE-23. High ValueE0. On Production</v>
      </c>
      <c r="C372" t="s">
        <v>15</v>
      </c>
      <c r="D372" s="2" t="s">
        <v>13</v>
      </c>
      <c r="E372" t="s">
        <v>11</v>
      </c>
      <c r="F372" s="12" t="s">
        <v>243</v>
      </c>
      <c r="G372" s="12" t="s">
        <v>624</v>
      </c>
      <c r="H372" t="s">
        <v>77</v>
      </c>
      <c r="I372" s="2" t="s">
        <v>825</v>
      </c>
      <c r="J372">
        <f>VLOOKUP(A372,[1]Sheet3!$A$2:$H$3266,8,FALSE)</f>
        <v>14.516999999999999</v>
      </c>
      <c r="K372">
        <f>VLOOKUP(A372,[1]Sheet3!$A$2:$AD$3266,29,FALSE)</f>
        <v>0.66305239999999999</v>
      </c>
      <c r="L372">
        <f>VLOOKUP(A372,[1]Sheet3!$A$2:$AD$3266,30,FALSE)</f>
        <v>9.625531690799999</v>
      </c>
      <c r="M372">
        <f>VLOOKUP(A372,[1]Sheet3!$A$2:$L$3266,11,FALSE)</f>
        <v>7750</v>
      </c>
      <c r="N372" t="str">
        <f>VLOOKUP(A372,[1]Sheet3!$A$2:$L$3266,12,FALSE)</f>
        <v/>
      </c>
      <c r="O372">
        <f>VLOOKUP(A372,[1]Sheet3!$A$2:$T$3266,17,FALSE)</f>
        <v>0.27298129999999998</v>
      </c>
      <c r="P372">
        <f>VLOOKUP(A372,[1]Sheet3!$A$2:$T$3266,18,FALSE)</f>
        <v>879.66250000000002</v>
      </c>
      <c r="Q372">
        <f>VLOOKUP(A372,[1]Sheet3!$A$2:$T$3266,19,FALSE)</f>
        <v>0.59436279999999997</v>
      </c>
      <c r="R372">
        <f>VLOOKUP(A372,[1]Sheet3!$A$2:$T$3266,20,FALSE)</f>
        <v>0.83652159999999998</v>
      </c>
      <c r="S372">
        <f>VLOOKUP(A372,[1]Sheet3!$A$2:$AB$3266,27,FALSE)</f>
        <v>26.644870000000001</v>
      </c>
      <c r="T372">
        <f>VLOOKUP(A372,[1]Sheet3!$A$2:$AB$3266,28,FALSE)</f>
        <v>0.49403540000000001</v>
      </c>
      <c r="U372">
        <f>VLOOKUP(A372,[1]Sheet3!$A$2:$AF$3266,31,FALSE)</f>
        <v>9.8229570000000006</v>
      </c>
      <c r="V372">
        <f>VLOOKUP(A372,[1]Sheet3!$A$2:$AF$3266,32,FALSE)</f>
        <v>20.632650000000002</v>
      </c>
      <c r="W372" s="2" t="str">
        <f>VLOOKUP(H372,[2]Sheet1!$B$2:$D$3210,2,FALSE)</f>
        <v>Jawa Barat</v>
      </c>
      <c r="X372" s="2" t="str">
        <f>VLOOKUP(H372,[2]Sheet1!$B$2:$D$3210,3,FALSE)</f>
        <v>Jawa</v>
      </c>
      <c r="Y372" s="2">
        <f>Scores!N372</f>
        <v>42</v>
      </c>
      <c r="Z372" t="s">
        <v>16</v>
      </c>
      <c r="AA372" s="13" t="str">
        <f t="shared" si="17"/>
        <v>2P</v>
      </c>
      <c r="AB372" s="13" t="s">
        <v>896</v>
      </c>
    </row>
    <row r="373" spans="1:28">
      <c r="A373" t="str">
        <f t="shared" si="16"/>
        <v>KARANG DEGAN - BASE1. Low Value</v>
      </c>
      <c r="B373" t="str">
        <f t="shared" si="15"/>
        <v>KARANG DEGAN - BASE1. Low ValueE0. On Production</v>
      </c>
      <c r="C373" t="s">
        <v>15</v>
      </c>
      <c r="D373" s="2" t="s">
        <v>13</v>
      </c>
      <c r="E373" t="s">
        <v>8</v>
      </c>
      <c r="F373" s="12" t="s">
        <v>244</v>
      </c>
      <c r="G373" s="12" t="s">
        <v>625</v>
      </c>
      <c r="H373" t="s">
        <v>77</v>
      </c>
      <c r="I373" s="2" t="s">
        <v>825</v>
      </c>
      <c r="J373">
        <f>VLOOKUP(A373,[1]Sheet3!$A$2:$H$3266,8,FALSE)</f>
        <v>3.7450000000000001</v>
      </c>
      <c r="K373">
        <f>VLOOKUP(A373,[1]Sheet3!$A$2:$AD$3266,29,FALSE)</f>
        <v>0.57975650000000001</v>
      </c>
      <c r="L373">
        <f>VLOOKUP(A373,[1]Sheet3!$A$2:$AD$3266,30,FALSE)</f>
        <v>2.1711880925</v>
      </c>
      <c r="O373">
        <f>VLOOKUP(A373,[1]Sheet3!$A$2:$T$3266,17,FALSE)</f>
        <v>0.31480599999999997</v>
      </c>
      <c r="P373">
        <f>VLOOKUP(A373,[1]Sheet3!$A$2:$T$3266,18,FALSE)</f>
        <v>971.29269999999997</v>
      </c>
      <c r="Q373">
        <f>VLOOKUP(A373,[1]Sheet3!$A$2:$T$3266,19,FALSE)</f>
        <v>0.66660920000000001</v>
      </c>
      <c r="R373">
        <f>VLOOKUP(A373,[1]Sheet3!$A$2:$T$3266,20,FALSE)</f>
        <v>0.84944779999999998</v>
      </c>
      <c r="S373">
        <f>VLOOKUP(A373,[1]Sheet3!$A$2:$AB$3266,27,FALSE)</f>
        <v>9.4451110000000007</v>
      </c>
      <c r="T373">
        <f>VLOOKUP(A373,[1]Sheet3!$A$2:$AB$3266,28,FALSE)</f>
        <v>0.80061780000000005</v>
      </c>
      <c r="U373">
        <f>VLOOKUP(A373,[1]Sheet3!$A$2:$AF$3266,31,FALSE)</f>
        <v>11.957240000000001</v>
      </c>
      <c r="V373">
        <f>VLOOKUP(A373,[1]Sheet3!$A$2:$AF$3266,32,FALSE)</f>
        <v>82.218180000000004</v>
      </c>
      <c r="W373" s="2" t="str">
        <f>VLOOKUP(H373,[2]Sheet1!$B$2:$D$3210,2,FALSE)</f>
        <v>Jawa Barat</v>
      </c>
      <c r="X373" s="2" t="str">
        <f>VLOOKUP(H373,[2]Sheet1!$B$2:$D$3210,3,FALSE)</f>
        <v>Jawa</v>
      </c>
      <c r="Y373" s="2">
        <f>Scores!N373</f>
        <v>21</v>
      </c>
      <c r="Z373" t="s">
        <v>16</v>
      </c>
      <c r="AA373" s="13" t="str">
        <f t="shared" si="17"/>
        <v>2P</v>
      </c>
      <c r="AB373" s="13" t="s">
        <v>896</v>
      </c>
    </row>
    <row r="374" spans="1:28">
      <c r="A374" t="str">
        <f t="shared" si="16"/>
        <v>KARANG DEGAN - BASE2. Middle Value</v>
      </c>
      <c r="B374" t="str">
        <f t="shared" si="15"/>
        <v>KARANG DEGAN - BASE2. Middle ValueE0. On Production</v>
      </c>
      <c r="C374" t="s">
        <v>15</v>
      </c>
      <c r="D374" s="2" t="s">
        <v>13</v>
      </c>
      <c r="E374" t="s">
        <v>10</v>
      </c>
      <c r="F374" s="12" t="s">
        <v>244</v>
      </c>
      <c r="G374" s="12" t="s">
        <v>625</v>
      </c>
      <c r="H374" t="s">
        <v>77</v>
      </c>
      <c r="I374" s="2" t="s">
        <v>825</v>
      </c>
      <c r="J374">
        <f>VLOOKUP(A374,[1]Sheet3!$A$2:$H$3266,8,FALSE)</f>
        <v>3.7450000000000001</v>
      </c>
      <c r="K374">
        <f>VLOOKUP(A374,[1]Sheet3!$A$2:$AD$3266,29,FALSE)</f>
        <v>0.57975650000000001</v>
      </c>
      <c r="L374">
        <f>VLOOKUP(A374,[1]Sheet3!$A$2:$AD$3266,30,FALSE)</f>
        <v>2.1711880925</v>
      </c>
      <c r="O374">
        <f>VLOOKUP(A374,[1]Sheet3!$A$2:$T$3266,17,FALSE)</f>
        <v>0.31480599999999997</v>
      </c>
      <c r="P374">
        <f>VLOOKUP(A374,[1]Sheet3!$A$2:$T$3266,18,FALSE)</f>
        <v>971.29269999999997</v>
      </c>
      <c r="Q374">
        <f>VLOOKUP(A374,[1]Sheet3!$A$2:$T$3266,19,FALSE)</f>
        <v>0.66660920000000001</v>
      </c>
      <c r="R374">
        <f>VLOOKUP(A374,[1]Sheet3!$A$2:$T$3266,20,FALSE)</f>
        <v>0.84944779999999998</v>
      </c>
      <c r="S374">
        <f>VLOOKUP(A374,[1]Sheet3!$A$2:$AB$3266,27,FALSE)</f>
        <v>9.4451110000000007</v>
      </c>
      <c r="T374">
        <f>VLOOKUP(A374,[1]Sheet3!$A$2:$AB$3266,28,FALSE)</f>
        <v>0.80061780000000005</v>
      </c>
      <c r="U374">
        <f>VLOOKUP(A374,[1]Sheet3!$A$2:$AF$3266,31,FALSE)</f>
        <v>11.957240000000001</v>
      </c>
      <c r="V374">
        <f>VLOOKUP(A374,[1]Sheet3!$A$2:$AF$3266,32,FALSE)</f>
        <v>82.218180000000004</v>
      </c>
      <c r="W374" s="2" t="str">
        <f>VLOOKUP(H374,[2]Sheet1!$B$2:$D$3210,2,FALSE)</f>
        <v>Jawa Barat</v>
      </c>
      <c r="X374" s="2" t="str">
        <f>VLOOKUP(H374,[2]Sheet1!$B$2:$D$3210,3,FALSE)</f>
        <v>Jawa</v>
      </c>
      <c r="Y374" s="2">
        <f>Scores!N374</f>
        <v>21</v>
      </c>
      <c r="Z374" t="s">
        <v>16</v>
      </c>
      <c r="AA374" s="13" t="str">
        <f t="shared" si="17"/>
        <v>2P</v>
      </c>
      <c r="AB374" s="13" t="s">
        <v>896</v>
      </c>
    </row>
    <row r="375" spans="1:28">
      <c r="A375" t="str">
        <f t="shared" si="16"/>
        <v>KARANG DEGAN - BASE3. High Value</v>
      </c>
      <c r="B375" t="str">
        <f t="shared" si="15"/>
        <v>KARANG DEGAN - BASE3. High ValueE0. On Production</v>
      </c>
      <c r="C375" t="s">
        <v>15</v>
      </c>
      <c r="D375" s="2" t="s">
        <v>13</v>
      </c>
      <c r="E375" t="s">
        <v>11</v>
      </c>
      <c r="F375" s="12" t="s">
        <v>244</v>
      </c>
      <c r="G375" s="12" t="s">
        <v>625</v>
      </c>
      <c r="H375" t="s">
        <v>77</v>
      </c>
      <c r="I375" s="2" t="s">
        <v>825</v>
      </c>
      <c r="J375">
        <f>VLOOKUP(A375,[1]Sheet3!$A$2:$H$3266,8,FALSE)</f>
        <v>3.7450000000000001</v>
      </c>
      <c r="K375">
        <f>VLOOKUP(A375,[1]Sheet3!$A$2:$AD$3266,29,FALSE)</f>
        <v>0.57975650000000001</v>
      </c>
      <c r="L375">
        <f>VLOOKUP(A375,[1]Sheet3!$A$2:$AD$3266,30,FALSE)</f>
        <v>2.1711880925</v>
      </c>
      <c r="O375">
        <f>VLOOKUP(A375,[1]Sheet3!$A$2:$T$3266,17,FALSE)</f>
        <v>0.31480599999999997</v>
      </c>
      <c r="P375">
        <f>VLOOKUP(A375,[1]Sheet3!$A$2:$T$3266,18,FALSE)</f>
        <v>971.29269999999997</v>
      </c>
      <c r="Q375">
        <f>VLOOKUP(A375,[1]Sheet3!$A$2:$T$3266,19,FALSE)</f>
        <v>0.66660920000000001</v>
      </c>
      <c r="R375">
        <f>VLOOKUP(A375,[1]Sheet3!$A$2:$T$3266,20,FALSE)</f>
        <v>0.84944779999999998</v>
      </c>
      <c r="S375">
        <f>VLOOKUP(A375,[1]Sheet3!$A$2:$AB$3266,27,FALSE)</f>
        <v>9.4451110000000007</v>
      </c>
      <c r="T375">
        <f>VLOOKUP(A375,[1]Sheet3!$A$2:$AB$3266,28,FALSE)</f>
        <v>0.80061780000000005</v>
      </c>
      <c r="U375">
        <f>VLOOKUP(A375,[1]Sheet3!$A$2:$AF$3266,31,FALSE)</f>
        <v>11.957240000000001</v>
      </c>
      <c r="V375">
        <f>VLOOKUP(A375,[1]Sheet3!$A$2:$AF$3266,32,FALSE)</f>
        <v>82.218180000000004</v>
      </c>
      <c r="W375" s="2" t="str">
        <f>VLOOKUP(H375,[2]Sheet1!$B$2:$D$3210,2,FALSE)</f>
        <v>Jawa Barat</v>
      </c>
      <c r="X375" s="2" t="str">
        <f>VLOOKUP(H375,[2]Sheet1!$B$2:$D$3210,3,FALSE)</f>
        <v>Jawa</v>
      </c>
      <c r="Y375" s="2">
        <f>Scores!N375</f>
        <v>21</v>
      </c>
      <c r="Z375" t="s">
        <v>16</v>
      </c>
      <c r="AA375" s="13" t="str">
        <f t="shared" si="17"/>
        <v>2P</v>
      </c>
      <c r="AB375" s="13" t="s">
        <v>896</v>
      </c>
    </row>
    <row r="376" spans="1:28">
      <c r="A376" t="str">
        <f t="shared" si="16"/>
        <v>PENGEMBANGAN LAPANGAN KARANG DEGAN- POFD PHASE-21. Low Value</v>
      </c>
      <c r="B376" t="str">
        <f t="shared" si="15"/>
        <v>PENGEMBANGAN LAPANGAN KARANG DEGAN- POFD PHASE-21. Low ValueE0. On Production</v>
      </c>
      <c r="C376" t="s">
        <v>15</v>
      </c>
      <c r="D376" s="2" t="s">
        <v>13</v>
      </c>
      <c r="E376" t="s">
        <v>8</v>
      </c>
      <c r="F376" s="12" t="s">
        <v>245</v>
      </c>
      <c r="G376" s="12" t="s">
        <v>625</v>
      </c>
      <c r="H376" t="s">
        <v>77</v>
      </c>
      <c r="I376" s="2" t="s">
        <v>825</v>
      </c>
      <c r="J376">
        <f>VLOOKUP(A376,[1]Sheet3!$A$2:$H$3266,8,FALSE)</f>
        <v>3.7450000000000001</v>
      </c>
      <c r="K376">
        <f>VLOOKUP(A376,[1]Sheet3!$A$2:$AD$3266,29,FALSE)</f>
        <v>0.57975650000000001</v>
      </c>
      <c r="L376">
        <f>VLOOKUP(A376,[1]Sheet3!$A$2:$AD$3266,30,FALSE)</f>
        <v>2.1711880925</v>
      </c>
      <c r="O376">
        <f>VLOOKUP(A376,[1]Sheet3!$A$2:$T$3266,17,FALSE)</f>
        <v>0.31480599999999997</v>
      </c>
      <c r="P376">
        <f>VLOOKUP(A376,[1]Sheet3!$A$2:$T$3266,18,FALSE)</f>
        <v>971.29269999999997</v>
      </c>
      <c r="Q376">
        <f>VLOOKUP(A376,[1]Sheet3!$A$2:$T$3266,19,FALSE)</f>
        <v>0.66660920000000001</v>
      </c>
      <c r="R376">
        <f>VLOOKUP(A376,[1]Sheet3!$A$2:$T$3266,20,FALSE)</f>
        <v>0.84944779999999998</v>
      </c>
      <c r="S376">
        <f>VLOOKUP(A376,[1]Sheet3!$A$2:$AB$3266,27,FALSE)</f>
        <v>9.4451110000000007</v>
      </c>
      <c r="T376">
        <f>VLOOKUP(A376,[1]Sheet3!$A$2:$AB$3266,28,FALSE)</f>
        <v>0.80061780000000005</v>
      </c>
      <c r="U376">
        <f>VLOOKUP(A376,[1]Sheet3!$A$2:$AF$3266,31,FALSE)</f>
        <v>11.957240000000001</v>
      </c>
      <c r="V376">
        <f>VLOOKUP(A376,[1]Sheet3!$A$2:$AF$3266,32,FALSE)</f>
        <v>82.218180000000004</v>
      </c>
      <c r="W376" s="2" t="str">
        <f>VLOOKUP(H376,[2]Sheet1!$B$2:$D$3210,2,FALSE)</f>
        <v>Jawa Barat</v>
      </c>
      <c r="X376" s="2" t="str">
        <f>VLOOKUP(H376,[2]Sheet1!$B$2:$D$3210,3,FALSE)</f>
        <v>Jawa</v>
      </c>
      <c r="Y376" s="2">
        <f>Scores!N376</f>
        <v>21</v>
      </c>
      <c r="Z376" t="s">
        <v>16</v>
      </c>
      <c r="AA376" s="13" t="str">
        <f t="shared" si="17"/>
        <v>2P</v>
      </c>
      <c r="AB376" s="13" t="s">
        <v>896</v>
      </c>
    </row>
    <row r="377" spans="1:28">
      <c r="A377" t="str">
        <f t="shared" si="16"/>
        <v>PENGEMBANGAN LAPANGAN KARANG DEGAN- POFD PHASE-22. Middle Value</v>
      </c>
      <c r="B377" t="str">
        <f t="shared" si="15"/>
        <v>PENGEMBANGAN LAPANGAN KARANG DEGAN- POFD PHASE-22. Middle ValueE0. On Production</v>
      </c>
      <c r="C377" t="s">
        <v>15</v>
      </c>
      <c r="D377" s="2" t="s">
        <v>13</v>
      </c>
      <c r="E377" t="s">
        <v>10</v>
      </c>
      <c r="F377" s="12" t="s">
        <v>245</v>
      </c>
      <c r="G377" s="12" t="s">
        <v>625</v>
      </c>
      <c r="H377" t="s">
        <v>77</v>
      </c>
      <c r="I377" s="2" t="s">
        <v>825</v>
      </c>
      <c r="J377">
        <f>VLOOKUP(A377,[1]Sheet3!$A$2:$H$3266,8,FALSE)</f>
        <v>3.7450000000000001</v>
      </c>
      <c r="K377">
        <f>VLOOKUP(A377,[1]Sheet3!$A$2:$AD$3266,29,FALSE)</f>
        <v>0.57975650000000001</v>
      </c>
      <c r="L377">
        <f>VLOOKUP(A377,[1]Sheet3!$A$2:$AD$3266,30,FALSE)</f>
        <v>2.1711880925</v>
      </c>
      <c r="O377">
        <f>VLOOKUP(A377,[1]Sheet3!$A$2:$T$3266,17,FALSE)</f>
        <v>0.31480599999999997</v>
      </c>
      <c r="P377">
        <f>VLOOKUP(A377,[1]Sheet3!$A$2:$T$3266,18,FALSE)</f>
        <v>971.29269999999997</v>
      </c>
      <c r="Q377">
        <f>VLOOKUP(A377,[1]Sheet3!$A$2:$T$3266,19,FALSE)</f>
        <v>0.66660920000000001</v>
      </c>
      <c r="R377">
        <f>VLOOKUP(A377,[1]Sheet3!$A$2:$T$3266,20,FALSE)</f>
        <v>0.84944779999999998</v>
      </c>
      <c r="S377">
        <f>VLOOKUP(A377,[1]Sheet3!$A$2:$AB$3266,27,FALSE)</f>
        <v>9.4451110000000007</v>
      </c>
      <c r="T377">
        <f>VLOOKUP(A377,[1]Sheet3!$A$2:$AB$3266,28,FALSE)</f>
        <v>0.80061780000000005</v>
      </c>
      <c r="U377">
        <f>VLOOKUP(A377,[1]Sheet3!$A$2:$AF$3266,31,FALSE)</f>
        <v>11.957240000000001</v>
      </c>
      <c r="V377">
        <f>VLOOKUP(A377,[1]Sheet3!$A$2:$AF$3266,32,FALSE)</f>
        <v>82.218180000000004</v>
      </c>
      <c r="W377" s="2" t="str">
        <f>VLOOKUP(H377,[2]Sheet1!$B$2:$D$3210,2,FALSE)</f>
        <v>Jawa Barat</v>
      </c>
      <c r="X377" s="2" t="str">
        <f>VLOOKUP(H377,[2]Sheet1!$B$2:$D$3210,3,FALSE)</f>
        <v>Jawa</v>
      </c>
      <c r="Y377" s="2">
        <f>Scores!N377</f>
        <v>21</v>
      </c>
      <c r="Z377" t="s">
        <v>16</v>
      </c>
      <c r="AA377" s="13" t="str">
        <f t="shared" si="17"/>
        <v>2P</v>
      </c>
      <c r="AB377" s="13" t="s">
        <v>896</v>
      </c>
    </row>
    <row r="378" spans="1:28">
      <c r="A378" t="str">
        <f t="shared" si="16"/>
        <v>PENGEMBANGAN LAPANGAN KARANG DEGAN- POFD PHASE-23. High Value</v>
      </c>
      <c r="B378" t="str">
        <f t="shared" si="15"/>
        <v>PENGEMBANGAN LAPANGAN KARANG DEGAN- POFD PHASE-23. High ValueE0. On Production</v>
      </c>
      <c r="C378" t="s">
        <v>15</v>
      </c>
      <c r="D378" s="2" t="s">
        <v>13</v>
      </c>
      <c r="E378" t="s">
        <v>11</v>
      </c>
      <c r="F378" s="12" t="s">
        <v>245</v>
      </c>
      <c r="G378" s="12" t="s">
        <v>625</v>
      </c>
      <c r="H378" t="s">
        <v>77</v>
      </c>
      <c r="I378" s="2" t="s">
        <v>825</v>
      </c>
      <c r="J378">
        <f>VLOOKUP(A378,[1]Sheet3!$A$2:$H$3266,8,FALSE)</f>
        <v>3.7450000000000001</v>
      </c>
      <c r="K378">
        <f>VLOOKUP(A378,[1]Sheet3!$A$2:$AD$3266,29,FALSE)</f>
        <v>0.57975650000000001</v>
      </c>
      <c r="L378">
        <f>VLOOKUP(A378,[1]Sheet3!$A$2:$AD$3266,30,FALSE)</f>
        <v>2.1711880925</v>
      </c>
      <c r="O378">
        <f>VLOOKUP(A378,[1]Sheet3!$A$2:$T$3266,17,FALSE)</f>
        <v>0.31480599999999997</v>
      </c>
      <c r="P378">
        <f>VLOOKUP(A378,[1]Sheet3!$A$2:$T$3266,18,FALSE)</f>
        <v>971.29269999999997</v>
      </c>
      <c r="Q378">
        <f>VLOOKUP(A378,[1]Sheet3!$A$2:$T$3266,19,FALSE)</f>
        <v>0.66660920000000001</v>
      </c>
      <c r="R378">
        <f>VLOOKUP(A378,[1]Sheet3!$A$2:$T$3266,20,FALSE)</f>
        <v>0.84944779999999998</v>
      </c>
      <c r="S378">
        <f>VLOOKUP(A378,[1]Sheet3!$A$2:$AB$3266,27,FALSE)</f>
        <v>9.4451110000000007</v>
      </c>
      <c r="T378">
        <f>VLOOKUP(A378,[1]Sheet3!$A$2:$AB$3266,28,FALSE)</f>
        <v>0.80061780000000005</v>
      </c>
      <c r="U378">
        <f>VLOOKUP(A378,[1]Sheet3!$A$2:$AF$3266,31,FALSE)</f>
        <v>11.957240000000001</v>
      </c>
      <c r="V378">
        <f>VLOOKUP(A378,[1]Sheet3!$A$2:$AF$3266,32,FALSE)</f>
        <v>82.218180000000004</v>
      </c>
      <c r="W378" s="2" t="str">
        <f>VLOOKUP(H378,[2]Sheet1!$B$2:$D$3210,2,FALSE)</f>
        <v>Jawa Barat</v>
      </c>
      <c r="X378" s="2" t="str">
        <f>VLOOKUP(H378,[2]Sheet1!$B$2:$D$3210,3,FALSE)</f>
        <v>Jawa</v>
      </c>
      <c r="Y378" s="2">
        <f>Scores!N378</f>
        <v>21</v>
      </c>
      <c r="Z378" t="s">
        <v>16</v>
      </c>
      <c r="AA378" s="13" t="str">
        <f t="shared" si="17"/>
        <v>2P</v>
      </c>
      <c r="AB378" s="13" t="s">
        <v>896</v>
      </c>
    </row>
    <row r="379" spans="1:28">
      <c r="A379" t="str">
        <f t="shared" si="16"/>
        <v>KARANGDEWA - BASE1. Low Value</v>
      </c>
      <c r="B379" t="str">
        <f t="shared" si="15"/>
        <v>KARANGDEWA - BASE1. Low ValueE0. On Production</v>
      </c>
      <c r="C379" t="s">
        <v>15</v>
      </c>
      <c r="D379" s="2" t="s">
        <v>13</v>
      </c>
      <c r="E379" t="s">
        <v>8</v>
      </c>
      <c r="F379" s="12" t="s">
        <v>246</v>
      </c>
      <c r="G379" s="12" t="s">
        <v>626</v>
      </c>
      <c r="H379" t="s">
        <v>77</v>
      </c>
      <c r="I379" s="2" t="s">
        <v>825</v>
      </c>
      <c r="J379">
        <f>VLOOKUP(A379,[1]Sheet3!$A$2:$H$3266,8,FALSE)</f>
        <v>14.6</v>
      </c>
      <c r="K379">
        <f>VLOOKUP(A379,[1]Sheet3!$A$2:$AD$3266,29,FALSE)</f>
        <v>0.79973720000000004</v>
      </c>
      <c r="L379">
        <f>VLOOKUP(A379,[1]Sheet3!$A$2:$AD$3266,30,FALSE)</f>
        <v>11.67616312</v>
      </c>
      <c r="M379">
        <f>VLOOKUP(A379,[1]Sheet3!$A$2:$L$3266,11,FALSE)</f>
        <v>5276</v>
      </c>
      <c r="N379" t="str">
        <f>VLOOKUP(A379,[1]Sheet3!$A$2:$L$3266,12,FALSE)</f>
        <v/>
      </c>
      <c r="O379">
        <f>VLOOKUP(A379,[1]Sheet3!$A$2:$T$3266,17,FALSE)</f>
        <v>0.20861289999999999</v>
      </c>
      <c r="P379">
        <f>VLOOKUP(A379,[1]Sheet3!$A$2:$T$3266,18,FALSE)</f>
        <v>1843.2660000000001</v>
      </c>
      <c r="Q379">
        <f>VLOOKUP(A379,[1]Sheet3!$A$2:$T$3266,19,FALSE)</f>
        <v>0.49404229999999999</v>
      </c>
      <c r="R379">
        <f>VLOOKUP(A379,[1]Sheet3!$A$2:$T$3266,20,FALSE)</f>
        <v>0.70760339999999999</v>
      </c>
      <c r="S379">
        <f>VLOOKUP(A379,[1]Sheet3!$A$2:$AB$3266,27,FALSE)</f>
        <v>30.681699999999999</v>
      </c>
      <c r="T379">
        <f>VLOOKUP(A379,[1]Sheet3!$A$2:$AB$3266,28,FALSE)</f>
        <v>0.22836100000000001</v>
      </c>
      <c r="U379">
        <f>VLOOKUP(A379,[1]Sheet3!$A$2:$AF$3266,31,FALSE)</f>
        <v>7.3296479999999997</v>
      </c>
      <c r="V379">
        <f>VLOOKUP(A379,[1]Sheet3!$A$2:$AF$3266,32,FALSE)</f>
        <v>13.921659999999999</v>
      </c>
      <c r="W379" s="2" t="str">
        <f>VLOOKUP(H379,[2]Sheet1!$B$2:$D$3210,2,FALSE)</f>
        <v>Jawa Barat</v>
      </c>
      <c r="X379" s="2" t="str">
        <f>VLOOKUP(H379,[2]Sheet1!$B$2:$D$3210,3,FALSE)</f>
        <v>Jawa</v>
      </c>
      <c r="Y379" s="2">
        <f>Scores!N379</f>
        <v>73</v>
      </c>
      <c r="Z379" t="s">
        <v>16</v>
      </c>
      <c r="AA379" s="13" t="str">
        <f t="shared" si="17"/>
        <v>2P</v>
      </c>
      <c r="AB379" s="13" t="s">
        <v>896</v>
      </c>
    </row>
    <row r="380" spans="1:28">
      <c r="A380" t="str">
        <f t="shared" si="16"/>
        <v>KARANGDEWA - BASE2. Middle Value</v>
      </c>
      <c r="B380" t="str">
        <f t="shared" si="15"/>
        <v>KARANGDEWA - BASE2. Middle ValueE0. On Production</v>
      </c>
      <c r="C380" t="s">
        <v>15</v>
      </c>
      <c r="D380" s="2" t="s">
        <v>13</v>
      </c>
      <c r="E380" t="s">
        <v>10</v>
      </c>
      <c r="F380" s="12" t="s">
        <v>246</v>
      </c>
      <c r="G380" s="12" t="s">
        <v>626</v>
      </c>
      <c r="H380" t="s">
        <v>77</v>
      </c>
      <c r="I380" s="2" t="s">
        <v>825</v>
      </c>
      <c r="J380">
        <f>VLOOKUP(A380,[1]Sheet3!$A$2:$H$3266,8,FALSE)</f>
        <v>14.6</v>
      </c>
      <c r="K380">
        <f>VLOOKUP(A380,[1]Sheet3!$A$2:$AD$3266,29,FALSE)</f>
        <v>0.79973720000000004</v>
      </c>
      <c r="L380">
        <f>VLOOKUP(A380,[1]Sheet3!$A$2:$AD$3266,30,FALSE)</f>
        <v>11.67616312</v>
      </c>
      <c r="M380">
        <f>VLOOKUP(A380,[1]Sheet3!$A$2:$L$3266,11,FALSE)</f>
        <v>5276</v>
      </c>
      <c r="N380" t="str">
        <f>VLOOKUP(A380,[1]Sheet3!$A$2:$L$3266,12,FALSE)</f>
        <v/>
      </c>
      <c r="O380">
        <f>VLOOKUP(A380,[1]Sheet3!$A$2:$T$3266,17,FALSE)</f>
        <v>0.20861289999999999</v>
      </c>
      <c r="P380">
        <f>VLOOKUP(A380,[1]Sheet3!$A$2:$T$3266,18,FALSE)</f>
        <v>1843.2660000000001</v>
      </c>
      <c r="Q380">
        <f>VLOOKUP(A380,[1]Sheet3!$A$2:$T$3266,19,FALSE)</f>
        <v>0.49404229999999999</v>
      </c>
      <c r="R380">
        <f>VLOOKUP(A380,[1]Sheet3!$A$2:$T$3266,20,FALSE)</f>
        <v>0.70760339999999999</v>
      </c>
      <c r="S380">
        <f>VLOOKUP(A380,[1]Sheet3!$A$2:$AB$3266,27,FALSE)</f>
        <v>30.681699999999999</v>
      </c>
      <c r="T380">
        <f>VLOOKUP(A380,[1]Sheet3!$A$2:$AB$3266,28,FALSE)</f>
        <v>0.22836100000000001</v>
      </c>
      <c r="U380">
        <f>VLOOKUP(A380,[1]Sheet3!$A$2:$AF$3266,31,FALSE)</f>
        <v>7.3296479999999997</v>
      </c>
      <c r="V380">
        <f>VLOOKUP(A380,[1]Sheet3!$A$2:$AF$3266,32,FALSE)</f>
        <v>13.921659999999999</v>
      </c>
      <c r="W380" s="2" t="str">
        <f>VLOOKUP(H380,[2]Sheet1!$B$2:$D$3210,2,FALSE)</f>
        <v>Jawa Barat</v>
      </c>
      <c r="X380" s="2" t="str">
        <f>VLOOKUP(H380,[2]Sheet1!$B$2:$D$3210,3,FALSE)</f>
        <v>Jawa</v>
      </c>
      <c r="Y380" s="2">
        <f>Scores!N380</f>
        <v>73</v>
      </c>
      <c r="Z380" t="s">
        <v>16</v>
      </c>
      <c r="AA380" s="13" t="str">
        <f t="shared" si="17"/>
        <v>2P</v>
      </c>
      <c r="AB380" s="13" t="s">
        <v>896</v>
      </c>
    </row>
    <row r="381" spans="1:28">
      <c r="A381" t="str">
        <f t="shared" si="16"/>
        <v>KARANGDEWA - BASE3. High Value</v>
      </c>
      <c r="B381" t="str">
        <f t="shared" si="15"/>
        <v>KARANGDEWA - BASE3. High ValueE0. On Production</v>
      </c>
      <c r="C381" t="s">
        <v>15</v>
      </c>
      <c r="D381" s="2" t="s">
        <v>13</v>
      </c>
      <c r="E381" t="s">
        <v>11</v>
      </c>
      <c r="F381" s="12" t="s">
        <v>246</v>
      </c>
      <c r="G381" s="12" t="s">
        <v>626</v>
      </c>
      <c r="H381" t="s">
        <v>77</v>
      </c>
      <c r="I381" s="2" t="s">
        <v>825</v>
      </c>
      <c r="J381">
        <f>VLOOKUP(A381,[1]Sheet3!$A$2:$H$3266,8,FALSE)</f>
        <v>14.6</v>
      </c>
      <c r="K381">
        <f>VLOOKUP(A381,[1]Sheet3!$A$2:$AD$3266,29,FALSE)</f>
        <v>0.79973720000000004</v>
      </c>
      <c r="L381">
        <f>VLOOKUP(A381,[1]Sheet3!$A$2:$AD$3266,30,FALSE)</f>
        <v>11.67616312</v>
      </c>
      <c r="M381">
        <f>VLOOKUP(A381,[1]Sheet3!$A$2:$L$3266,11,FALSE)</f>
        <v>5276</v>
      </c>
      <c r="N381" t="str">
        <f>VLOOKUP(A381,[1]Sheet3!$A$2:$L$3266,12,FALSE)</f>
        <v/>
      </c>
      <c r="O381">
        <f>VLOOKUP(A381,[1]Sheet3!$A$2:$T$3266,17,FALSE)</f>
        <v>0.20861289999999999</v>
      </c>
      <c r="P381">
        <f>VLOOKUP(A381,[1]Sheet3!$A$2:$T$3266,18,FALSE)</f>
        <v>1843.2660000000001</v>
      </c>
      <c r="Q381">
        <f>VLOOKUP(A381,[1]Sheet3!$A$2:$T$3266,19,FALSE)</f>
        <v>0.49404229999999999</v>
      </c>
      <c r="R381">
        <f>VLOOKUP(A381,[1]Sheet3!$A$2:$T$3266,20,FALSE)</f>
        <v>0.70760339999999999</v>
      </c>
      <c r="S381">
        <f>VLOOKUP(A381,[1]Sheet3!$A$2:$AB$3266,27,FALSE)</f>
        <v>30.681699999999999</v>
      </c>
      <c r="T381">
        <f>VLOOKUP(A381,[1]Sheet3!$A$2:$AB$3266,28,FALSE)</f>
        <v>0.22836100000000001</v>
      </c>
      <c r="U381">
        <f>VLOOKUP(A381,[1]Sheet3!$A$2:$AF$3266,31,FALSE)</f>
        <v>7.3296479999999997</v>
      </c>
      <c r="V381">
        <f>VLOOKUP(A381,[1]Sheet3!$A$2:$AF$3266,32,FALSE)</f>
        <v>13.921659999999999</v>
      </c>
      <c r="W381" s="2" t="str">
        <f>VLOOKUP(H381,[2]Sheet1!$B$2:$D$3210,2,FALSE)</f>
        <v>Jawa Barat</v>
      </c>
      <c r="X381" s="2" t="str">
        <f>VLOOKUP(H381,[2]Sheet1!$B$2:$D$3210,3,FALSE)</f>
        <v>Jawa</v>
      </c>
      <c r="Y381" s="2">
        <f>Scores!N381</f>
        <v>73</v>
      </c>
      <c r="Z381" t="s">
        <v>16</v>
      </c>
      <c r="AA381" s="13" t="str">
        <f t="shared" si="17"/>
        <v>2P</v>
      </c>
      <c r="AB381" s="13" t="s">
        <v>896</v>
      </c>
    </row>
    <row r="382" spans="1:28">
      <c r="A382" t="str">
        <f t="shared" si="16"/>
        <v>KARANGLUHUR - BASE1. Low Value</v>
      </c>
      <c r="B382" t="str">
        <f t="shared" si="15"/>
        <v>KARANGLUHUR - BASE1. Low ValueE0. On Production</v>
      </c>
      <c r="C382" t="s">
        <v>15</v>
      </c>
      <c r="D382" s="2" t="s">
        <v>13</v>
      </c>
      <c r="E382" t="s">
        <v>8</v>
      </c>
      <c r="F382" s="12" t="s">
        <v>247</v>
      </c>
      <c r="G382" s="12" t="s">
        <v>627</v>
      </c>
      <c r="H382" t="s">
        <v>77</v>
      </c>
      <c r="I382" s="2" t="s">
        <v>825</v>
      </c>
      <c r="J382">
        <f>VLOOKUP(A382,[1]Sheet3!$A$2:$H$3266,8,FALSE)</f>
        <v>9.8859999999999992</v>
      </c>
      <c r="K382">
        <f>VLOOKUP(A382,[1]Sheet3!$A$2:$AD$3266,29,FALSE)</f>
        <v>0.69975299999999996</v>
      </c>
      <c r="L382">
        <f>VLOOKUP(A382,[1]Sheet3!$A$2:$AD$3266,30,FALSE)</f>
        <v>6.9177581579999989</v>
      </c>
      <c r="M382">
        <f>VLOOKUP(A382,[1]Sheet3!$A$2:$L$3266,11,FALSE)</f>
        <v>8540</v>
      </c>
      <c r="N382" t="str">
        <f>VLOOKUP(A382,[1]Sheet3!$A$2:$L$3266,12,FALSE)</f>
        <v/>
      </c>
      <c r="O382">
        <f>VLOOKUP(A382,[1]Sheet3!$A$2:$T$3266,17,FALSE)</f>
        <v>0.1983338</v>
      </c>
      <c r="P382">
        <f>VLOOKUP(A382,[1]Sheet3!$A$2:$T$3266,18,FALSE)</f>
        <v>176.20609999999999</v>
      </c>
      <c r="Q382">
        <f>VLOOKUP(A382,[1]Sheet3!$A$2:$T$3266,19,FALSE)</f>
        <v>0.72256810000000005</v>
      </c>
      <c r="R382">
        <f>VLOOKUP(A382,[1]Sheet3!$A$2:$T$3266,20,FALSE)</f>
        <v>0.78080070000000001</v>
      </c>
      <c r="S382">
        <f>VLOOKUP(A382,[1]Sheet3!$A$2:$AB$3266,27,FALSE)</f>
        <v>129.56710000000001</v>
      </c>
      <c r="T382">
        <f>VLOOKUP(A382,[1]Sheet3!$A$2:$AB$3266,28,FALSE)</f>
        <v>30.5078</v>
      </c>
      <c r="U382">
        <f>VLOOKUP(A382,[1]Sheet3!$A$2:$AF$3266,31,FALSE)</f>
        <v>21.23</v>
      </c>
      <c r="V382">
        <f>VLOOKUP(A382,[1]Sheet3!$A$2:$AF$3266,32,FALSE)</f>
        <v>39.119579999999999</v>
      </c>
      <c r="W382" s="2" t="str">
        <f>VLOOKUP(H382,[2]Sheet1!$B$2:$D$3210,2,FALSE)</f>
        <v>Jawa Barat</v>
      </c>
      <c r="X382" s="2" t="str">
        <f>VLOOKUP(H382,[2]Sheet1!$B$2:$D$3210,3,FALSE)</f>
        <v>Jawa</v>
      </c>
      <c r="Y382" s="2">
        <f>Scores!N382</f>
        <v>79</v>
      </c>
      <c r="Z382" t="s">
        <v>16</v>
      </c>
      <c r="AA382" s="13" t="str">
        <f t="shared" si="17"/>
        <v>2P</v>
      </c>
      <c r="AB382" s="13" t="s">
        <v>896</v>
      </c>
    </row>
    <row r="383" spans="1:28">
      <c r="A383" t="str">
        <f t="shared" si="16"/>
        <v>KARANGLUHUR - BASE2. Middle Value</v>
      </c>
      <c r="B383" t="str">
        <f t="shared" si="15"/>
        <v>KARANGLUHUR - BASE2. Middle ValueE0. On Production</v>
      </c>
      <c r="C383" t="s">
        <v>15</v>
      </c>
      <c r="D383" s="2" t="s">
        <v>13</v>
      </c>
      <c r="E383" t="s">
        <v>10</v>
      </c>
      <c r="F383" s="12" t="s">
        <v>247</v>
      </c>
      <c r="G383" s="12" t="s">
        <v>627</v>
      </c>
      <c r="H383" t="s">
        <v>77</v>
      </c>
      <c r="I383" s="2" t="s">
        <v>825</v>
      </c>
      <c r="J383">
        <f>VLOOKUP(A383,[1]Sheet3!$A$2:$H$3266,8,FALSE)</f>
        <v>10.041</v>
      </c>
      <c r="K383">
        <f>VLOOKUP(A383,[1]Sheet3!$A$2:$AD$3266,29,FALSE)</f>
        <v>0.69975299999999996</v>
      </c>
      <c r="L383">
        <f>VLOOKUP(A383,[1]Sheet3!$A$2:$AD$3266,30,FALSE)</f>
        <v>7.0262198729999996</v>
      </c>
      <c r="M383">
        <f>VLOOKUP(A383,[1]Sheet3!$A$2:$L$3266,11,FALSE)</f>
        <v>8540</v>
      </c>
      <c r="N383" t="str">
        <f>VLOOKUP(A383,[1]Sheet3!$A$2:$L$3266,12,FALSE)</f>
        <v/>
      </c>
      <c r="O383">
        <f>VLOOKUP(A383,[1]Sheet3!$A$2:$T$3266,17,FALSE)</f>
        <v>0.1983338</v>
      </c>
      <c r="P383">
        <f>VLOOKUP(A383,[1]Sheet3!$A$2:$T$3266,18,FALSE)</f>
        <v>176.20609999999999</v>
      </c>
      <c r="Q383">
        <f>VLOOKUP(A383,[1]Sheet3!$A$2:$T$3266,19,FALSE)</f>
        <v>0.72256810000000005</v>
      </c>
      <c r="R383">
        <f>VLOOKUP(A383,[1]Sheet3!$A$2:$T$3266,20,FALSE)</f>
        <v>0.78080070000000001</v>
      </c>
      <c r="S383">
        <f>VLOOKUP(A383,[1]Sheet3!$A$2:$AB$3266,27,FALSE)</f>
        <v>129.56710000000001</v>
      </c>
      <c r="T383">
        <f>VLOOKUP(A383,[1]Sheet3!$A$2:$AB$3266,28,FALSE)</f>
        <v>30.5078</v>
      </c>
      <c r="U383">
        <f>VLOOKUP(A383,[1]Sheet3!$A$2:$AF$3266,31,FALSE)</f>
        <v>21.23</v>
      </c>
      <c r="V383">
        <f>VLOOKUP(A383,[1]Sheet3!$A$2:$AF$3266,32,FALSE)</f>
        <v>39.119579999999999</v>
      </c>
      <c r="W383" s="2" t="str">
        <f>VLOOKUP(H383,[2]Sheet1!$B$2:$D$3210,2,FALSE)</f>
        <v>Jawa Barat</v>
      </c>
      <c r="X383" s="2" t="str">
        <f>VLOOKUP(H383,[2]Sheet1!$B$2:$D$3210,3,FALSE)</f>
        <v>Jawa</v>
      </c>
      <c r="Y383" s="2">
        <f>Scores!N383</f>
        <v>79</v>
      </c>
      <c r="Z383" t="s">
        <v>16</v>
      </c>
      <c r="AA383" s="13" t="str">
        <f t="shared" si="17"/>
        <v>2P</v>
      </c>
      <c r="AB383" s="13" t="s">
        <v>896</v>
      </c>
    </row>
    <row r="384" spans="1:28">
      <c r="A384" t="str">
        <f t="shared" si="16"/>
        <v>KARANGLUHUR - BASE3. High Value</v>
      </c>
      <c r="B384" t="str">
        <f t="shared" si="15"/>
        <v>KARANGLUHUR - BASE3. High ValueE0. On Production</v>
      </c>
      <c r="C384" t="s">
        <v>15</v>
      </c>
      <c r="D384" s="2" t="s">
        <v>13</v>
      </c>
      <c r="E384" t="s">
        <v>11</v>
      </c>
      <c r="F384" s="12" t="s">
        <v>247</v>
      </c>
      <c r="G384" s="12" t="s">
        <v>627</v>
      </c>
      <c r="H384" t="s">
        <v>77</v>
      </c>
      <c r="I384" s="2" t="s">
        <v>825</v>
      </c>
      <c r="J384">
        <f>VLOOKUP(A384,[1]Sheet3!$A$2:$H$3266,8,FALSE)</f>
        <v>10.041</v>
      </c>
      <c r="K384">
        <f>VLOOKUP(A384,[1]Sheet3!$A$2:$AD$3266,29,FALSE)</f>
        <v>0.69975299999999996</v>
      </c>
      <c r="L384">
        <f>VLOOKUP(A384,[1]Sheet3!$A$2:$AD$3266,30,FALSE)</f>
        <v>7.0262198729999996</v>
      </c>
      <c r="M384">
        <f>VLOOKUP(A384,[1]Sheet3!$A$2:$L$3266,11,FALSE)</f>
        <v>8540</v>
      </c>
      <c r="N384" t="str">
        <f>VLOOKUP(A384,[1]Sheet3!$A$2:$L$3266,12,FALSE)</f>
        <v/>
      </c>
      <c r="O384">
        <f>VLOOKUP(A384,[1]Sheet3!$A$2:$T$3266,17,FALSE)</f>
        <v>0.1983338</v>
      </c>
      <c r="P384">
        <f>VLOOKUP(A384,[1]Sheet3!$A$2:$T$3266,18,FALSE)</f>
        <v>176.20609999999999</v>
      </c>
      <c r="Q384">
        <f>VLOOKUP(A384,[1]Sheet3!$A$2:$T$3266,19,FALSE)</f>
        <v>0.72256810000000005</v>
      </c>
      <c r="R384">
        <f>VLOOKUP(A384,[1]Sheet3!$A$2:$T$3266,20,FALSE)</f>
        <v>0.78080070000000001</v>
      </c>
      <c r="S384">
        <f>VLOOKUP(A384,[1]Sheet3!$A$2:$AB$3266,27,FALSE)</f>
        <v>129.56710000000001</v>
      </c>
      <c r="T384">
        <f>VLOOKUP(A384,[1]Sheet3!$A$2:$AB$3266,28,FALSE)</f>
        <v>30.5078</v>
      </c>
      <c r="U384">
        <f>VLOOKUP(A384,[1]Sheet3!$A$2:$AF$3266,31,FALSE)</f>
        <v>21.23</v>
      </c>
      <c r="V384">
        <f>VLOOKUP(A384,[1]Sheet3!$A$2:$AF$3266,32,FALSE)</f>
        <v>39.119579999999999</v>
      </c>
      <c r="W384" s="2" t="str">
        <f>VLOOKUP(H384,[2]Sheet1!$B$2:$D$3210,2,FALSE)</f>
        <v>Jawa Barat</v>
      </c>
      <c r="X384" s="2" t="str">
        <f>VLOOKUP(H384,[2]Sheet1!$B$2:$D$3210,3,FALSE)</f>
        <v>Jawa</v>
      </c>
      <c r="Y384" s="2">
        <f>Scores!N384</f>
        <v>79</v>
      </c>
      <c r="Z384" t="s">
        <v>16</v>
      </c>
      <c r="AA384" s="13" t="str">
        <f t="shared" si="17"/>
        <v>2P</v>
      </c>
      <c r="AB384" s="13" t="s">
        <v>896</v>
      </c>
    </row>
    <row r="385" spans="1:28">
      <c r="A385" t="str">
        <f t="shared" si="16"/>
        <v>PENGEMBANGAN LAPANGAN KARANG  LUHUR- POFD PHASE-21. Low Value</v>
      </c>
      <c r="B385" t="str">
        <f t="shared" si="15"/>
        <v>PENGEMBANGAN LAPANGAN KARANG  LUHUR- POFD PHASE-21. Low ValueE7. Production Not Viable</v>
      </c>
      <c r="C385" t="s">
        <v>23</v>
      </c>
      <c r="D385" s="2" t="s">
        <v>13</v>
      </c>
      <c r="E385" t="s">
        <v>8</v>
      </c>
      <c r="F385" s="12" t="s">
        <v>248</v>
      </c>
      <c r="G385" s="12" t="s">
        <v>627</v>
      </c>
      <c r="H385" t="s">
        <v>77</v>
      </c>
      <c r="I385" s="2" t="s">
        <v>825</v>
      </c>
      <c r="J385">
        <f>VLOOKUP(A385,[1]Sheet3!$A$2:$H$3266,8,FALSE)</f>
        <v>9.8859999999999992</v>
      </c>
      <c r="K385">
        <f>VLOOKUP(A385,[1]Sheet3!$A$2:$AD$3266,29,FALSE)</f>
        <v>0.69975299999999996</v>
      </c>
      <c r="L385">
        <f>VLOOKUP(A385,[1]Sheet3!$A$2:$AD$3266,30,FALSE)</f>
        <v>6.9177581579999989</v>
      </c>
      <c r="M385">
        <f>VLOOKUP(A385,[1]Sheet3!$A$2:$L$3266,11,FALSE)</f>
        <v>8540</v>
      </c>
      <c r="N385" t="str">
        <f>VLOOKUP(A385,[1]Sheet3!$A$2:$L$3266,12,FALSE)</f>
        <v/>
      </c>
      <c r="O385">
        <f>VLOOKUP(A385,[1]Sheet3!$A$2:$T$3266,17,FALSE)</f>
        <v>0.1983338</v>
      </c>
      <c r="P385">
        <f>VLOOKUP(A385,[1]Sheet3!$A$2:$T$3266,18,FALSE)</f>
        <v>176.20609999999999</v>
      </c>
      <c r="Q385">
        <f>VLOOKUP(A385,[1]Sheet3!$A$2:$T$3266,19,FALSE)</f>
        <v>0.72256810000000005</v>
      </c>
      <c r="R385">
        <f>VLOOKUP(A385,[1]Sheet3!$A$2:$T$3266,20,FALSE)</f>
        <v>0.78080070000000001</v>
      </c>
      <c r="S385">
        <f>VLOOKUP(A385,[1]Sheet3!$A$2:$AB$3266,27,FALSE)</f>
        <v>129.56710000000001</v>
      </c>
      <c r="T385">
        <f>VLOOKUP(A385,[1]Sheet3!$A$2:$AB$3266,28,FALSE)</f>
        <v>30.5078</v>
      </c>
      <c r="U385">
        <f>VLOOKUP(A385,[1]Sheet3!$A$2:$AF$3266,31,FALSE)</f>
        <v>21.23</v>
      </c>
      <c r="V385">
        <f>VLOOKUP(A385,[1]Sheet3!$A$2:$AF$3266,32,FALSE)</f>
        <v>39.119579999999999</v>
      </c>
      <c r="W385" s="2" t="str">
        <f>VLOOKUP(H385,[2]Sheet1!$B$2:$D$3210,2,FALSE)</f>
        <v>Jawa Barat</v>
      </c>
      <c r="X385" s="2" t="str">
        <f>VLOOKUP(H385,[2]Sheet1!$B$2:$D$3210,3,FALSE)</f>
        <v>Jawa</v>
      </c>
      <c r="Y385" s="2">
        <f>Scores!N385</f>
        <v>79</v>
      </c>
      <c r="Z385" t="s">
        <v>6</v>
      </c>
      <c r="AA385" s="13" t="str">
        <f t="shared" si="17"/>
        <v>2C-Jawa</v>
      </c>
      <c r="AB385" s="13" t="s">
        <v>896</v>
      </c>
    </row>
    <row r="386" spans="1:28">
      <c r="A386" t="str">
        <f t="shared" si="16"/>
        <v>PENGEMBANGAN LAPANGAN KARANG  LUHUR- POFD PHASE-22. Middle Value</v>
      </c>
      <c r="B386" t="str">
        <f t="shared" ref="B386:B449" si="18">F386&amp;E386&amp;C386</f>
        <v>PENGEMBANGAN LAPANGAN KARANG  LUHUR- POFD PHASE-22. Middle ValueE7. Production Not Viable</v>
      </c>
      <c r="C386" t="s">
        <v>23</v>
      </c>
      <c r="D386" s="2" t="s">
        <v>13</v>
      </c>
      <c r="E386" t="s">
        <v>10</v>
      </c>
      <c r="F386" s="12" t="s">
        <v>248</v>
      </c>
      <c r="G386" s="12" t="s">
        <v>627</v>
      </c>
      <c r="H386" t="s">
        <v>77</v>
      </c>
      <c r="I386" s="2" t="s">
        <v>825</v>
      </c>
      <c r="J386">
        <f>VLOOKUP(A386,[1]Sheet3!$A$2:$H$3266,8,FALSE)</f>
        <v>10.041</v>
      </c>
      <c r="K386">
        <f>VLOOKUP(A386,[1]Sheet3!$A$2:$AD$3266,29,FALSE)</f>
        <v>0.69975299999999996</v>
      </c>
      <c r="L386">
        <f>VLOOKUP(A386,[1]Sheet3!$A$2:$AD$3266,30,FALSE)</f>
        <v>7.0262198729999996</v>
      </c>
      <c r="M386">
        <f>VLOOKUP(A386,[1]Sheet3!$A$2:$L$3266,11,FALSE)</f>
        <v>8540</v>
      </c>
      <c r="N386" t="str">
        <f>VLOOKUP(A386,[1]Sheet3!$A$2:$L$3266,12,FALSE)</f>
        <v/>
      </c>
      <c r="O386">
        <f>VLOOKUP(A386,[1]Sheet3!$A$2:$T$3266,17,FALSE)</f>
        <v>0.1983338</v>
      </c>
      <c r="P386">
        <f>VLOOKUP(A386,[1]Sheet3!$A$2:$T$3266,18,FALSE)</f>
        <v>176.20609999999999</v>
      </c>
      <c r="Q386">
        <f>VLOOKUP(A386,[1]Sheet3!$A$2:$T$3266,19,FALSE)</f>
        <v>0.72256810000000005</v>
      </c>
      <c r="R386">
        <f>VLOOKUP(A386,[1]Sheet3!$A$2:$T$3266,20,FALSE)</f>
        <v>0.78080070000000001</v>
      </c>
      <c r="S386">
        <f>VLOOKUP(A386,[1]Sheet3!$A$2:$AB$3266,27,FALSE)</f>
        <v>129.56710000000001</v>
      </c>
      <c r="T386">
        <f>VLOOKUP(A386,[1]Sheet3!$A$2:$AB$3266,28,FALSE)</f>
        <v>30.5078</v>
      </c>
      <c r="U386">
        <f>VLOOKUP(A386,[1]Sheet3!$A$2:$AF$3266,31,FALSE)</f>
        <v>21.23</v>
      </c>
      <c r="V386">
        <f>VLOOKUP(A386,[1]Sheet3!$A$2:$AF$3266,32,FALSE)</f>
        <v>39.119579999999999</v>
      </c>
      <c r="W386" s="2" t="str">
        <f>VLOOKUP(H386,[2]Sheet1!$B$2:$D$3210,2,FALSE)</f>
        <v>Jawa Barat</v>
      </c>
      <c r="X386" s="2" t="str">
        <f>VLOOKUP(H386,[2]Sheet1!$B$2:$D$3210,3,FALSE)</f>
        <v>Jawa</v>
      </c>
      <c r="Y386" s="2">
        <f>Scores!N386</f>
        <v>79</v>
      </c>
      <c r="Z386" t="s">
        <v>6</v>
      </c>
      <c r="AA386" s="13" t="str">
        <f t="shared" si="17"/>
        <v>2C-Jawa</v>
      </c>
      <c r="AB386" s="13" t="s">
        <v>896</v>
      </c>
    </row>
    <row r="387" spans="1:28">
      <c r="A387" t="str">
        <f t="shared" ref="A387:A450" si="19">F387&amp;E387</f>
        <v>PENGEMBANGAN LAPANGAN KARANG  LUHUR- POFD PHASE-23. High Value</v>
      </c>
      <c r="B387" t="str">
        <f t="shared" si="18"/>
        <v>PENGEMBANGAN LAPANGAN KARANG  LUHUR- POFD PHASE-23. High ValueE7. Production Not Viable</v>
      </c>
      <c r="C387" t="s">
        <v>23</v>
      </c>
      <c r="D387" s="2" t="s">
        <v>13</v>
      </c>
      <c r="E387" t="s">
        <v>11</v>
      </c>
      <c r="F387" s="12" t="s">
        <v>248</v>
      </c>
      <c r="G387" s="12" t="s">
        <v>627</v>
      </c>
      <c r="H387" t="s">
        <v>77</v>
      </c>
      <c r="I387" s="2" t="s">
        <v>825</v>
      </c>
      <c r="J387">
        <f>VLOOKUP(A387,[1]Sheet3!$A$2:$H$3266,8,FALSE)</f>
        <v>10.041</v>
      </c>
      <c r="K387">
        <f>VLOOKUP(A387,[1]Sheet3!$A$2:$AD$3266,29,FALSE)</f>
        <v>0.69975299999999996</v>
      </c>
      <c r="L387">
        <f>VLOOKUP(A387,[1]Sheet3!$A$2:$AD$3266,30,FALSE)</f>
        <v>7.0262198729999996</v>
      </c>
      <c r="M387">
        <f>VLOOKUP(A387,[1]Sheet3!$A$2:$L$3266,11,FALSE)</f>
        <v>8540</v>
      </c>
      <c r="N387" t="str">
        <f>VLOOKUP(A387,[1]Sheet3!$A$2:$L$3266,12,FALSE)</f>
        <v/>
      </c>
      <c r="O387">
        <f>VLOOKUP(A387,[1]Sheet3!$A$2:$T$3266,17,FALSE)</f>
        <v>0.1983338</v>
      </c>
      <c r="P387">
        <f>VLOOKUP(A387,[1]Sheet3!$A$2:$T$3266,18,FALSE)</f>
        <v>176.20609999999999</v>
      </c>
      <c r="Q387">
        <f>VLOOKUP(A387,[1]Sheet3!$A$2:$T$3266,19,FALSE)</f>
        <v>0.72256810000000005</v>
      </c>
      <c r="R387">
        <f>VLOOKUP(A387,[1]Sheet3!$A$2:$T$3266,20,FALSE)</f>
        <v>0.78080070000000001</v>
      </c>
      <c r="S387">
        <f>VLOOKUP(A387,[1]Sheet3!$A$2:$AB$3266,27,FALSE)</f>
        <v>129.56710000000001</v>
      </c>
      <c r="T387">
        <f>VLOOKUP(A387,[1]Sheet3!$A$2:$AB$3266,28,FALSE)</f>
        <v>30.5078</v>
      </c>
      <c r="U387">
        <f>VLOOKUP(A387,[1]Sheet3!$A$2:$AF$3266,31,FALSE)</f>
        <v>21.23</v>
      </c>
      <c r="V387">
        <f>VLOOKUP(A387,[1]Sheet3!$A$2:$AF$3266,32,FALSE)</f>
        <v>39.119579999999999</v>
      </c>
      <c r="W387" s="2" t="str">
        <f>VLOOKUP(H387,[2]Sheet1!$B$2:$D$3210,2,FALSE)</f>
        <v>Jawa Barat</v>
      </c>
      <c r="X387" s="2" t="str">
        <f>VLOOKUP(H387,[2]Sheet1!$B$2:$D$3210,3,FALSE)</f>
        <v>Jawa</v>
      </c>
      <c r="Y387" s="2">
        <f>Scores!N387</f>
        <v>79</v>
      </c>
      <c r="Z387" t="s">
        <v>6</v>
      </c>
      <c r="AA387" s="13" t="str">
        <f t="shared" ref="AA387:AA450" si="20">IF(Z387="2C",Z387&amp;"-"&amp;X387,"2P")</f>
        <v>2C-Jawa</v>
      </c>
      <c r="AB387" s="13" t="s">
        <v>896</v>
      </c>
    </row>
    <row r="388" spans="1:28">
      <c r="A388" t="str">
        <f t="shared" si="19"/>
        <v>KEDUNGLUSI - BASE1. Low Value</v>
      </c>
      <c r="B388" t="str">
        <f t="shared" si="18"/>
        <v>KEDUNGLUSI - BASE1. Low ValueE0. On Production</v>
      </c>
      <c r="C388" t="s">
        <v>15</v>
      </c>
      <c r="D388" s="2" t="s">
        <v>13</v>
      </c>
      <c r="E388" t="s">
        <v>8</v>
      </c>
      <c r="F388" s="12" t="s">
        <v>249</v>
      </c>
      <c r="G388" s="12" t="s">
        <v>628</v>
      </c>
      <c r="H388" t="s">
        <v>77</v>
      </c>
      <c r="I388" s="2" t="s">
        <v>825</v>
      </c>
      <c r="J388">
        <f>VLOOKUP(A388,[1]Sheet3!$A$2:$H$3266,8,FALSE)</f>
        <v>70.62</v>
      </c>
      <c r="K388">
        <f>VLOOKUP(A388,[1]Sheet3!$A$2:$AD$3266,29,FALSE)</f>
        <v>0.70019509999999996</v>
      </c>
      <c r="L388">
        <f>VLOOKUP(A388,[1]Sheet3!$A$2:$AD$3266,30,FALSE)</f>
        <v>49.447777962000004</v>
      </c>
      <c r="M388">
        <f>VLOOKUP(A388,[1]Sheet3!$A$2:$L$3266,11,FALSE)</f>
        <v>11463</v>
      </c>
      <c r="N388" t="str">
        <f>VLOOKUP(A388,[1]Sheet3!$A$2:$L$3266,12,FALSE)</f>
        <v/>
      </c>
      <c r="O388">
        <f>VLOOKUP(A388,[1]Sheet3!$A$2:$T$3266,17,FALSE)</f>
        <v>0.1112552</v>
      </c>
      <c r="P388">
        <f>VLOOKUP(A388,[1]Sheet3!$A$2:$T$3266,18,FALSE)</f>
        <v>179.5616</v>
      </c>
      <c r="Q388">
        <f>VLOOKUP(A388,[1]Sheet3!$A$2:$T$3266,19,FALSE)</f>
        <v>0.75781169999999998</v>
      </c>
      <c r="R388">
        <f>VLOOKUP(A388,[1]Sheet3!$A$2:$T$3266,20,FALSE)</f>
        <v>0.79773830000000001</v>
      </c>
      <c r="S388">
        <f>VLOOKUP(A388,[1]Sheet3!$A$2:$AB$3266,27,FALSE)</f>
        <v>180.9667</v>
      </c>
      <c r="T388">
        <f>VLOOKUP(A388,[1]Sheet3!$A$2:$AB$3266,28,FALSE)</f>
        <v>590.41380000000004</v>
      </c>
      <c r="U388">
        <f>VLOOKUP(A388,[1]Sheet3!$A$2:$AF$3266,31,FALSE)</f>
        <v>29.808250000000001</v>
      </c>
      <c r="V388">
        <f>VLOOKUP(A388,[1]Sheet3!$A$2:$AF$3266,32,FALSE)</f>
        <v>247.87430000000001</v>
      </c>
      <c r="W388" s="2" t="str">
        <f>VLOOKUP(H388,[2]Sheet1!$B$2:$D$3210,2,FALSE)</f>
        <v>Jawa Barat</v>
      </c>
      <c r="X388" s="2" t="str">
        <f>VLOOKUP(H388,[2]Sheet1!$B$2:$D$3210,3,FALSE)</f>
        <v>Jawa</v>
      </c>
      <c r="Y388" s="2">
        <f>Scores!N388</f>
        <v>108</v>
      </c>
      <c r="Z388" t="s">
        <v>16</v>
      </c>
      <c r="AA388" s="13" t="str">
        <f t="shared" si="20"/>
        <v>2P</v>
      </c>
      <c r="AB388" s="13" t="s">
        <v>896</v>
      </c>
    </row>
    <row r="389" spans="1:28">
      <c r="A389" t="str">
        <f t="shared" si="19"/>
        <v>KEDUNGLUSI - BASE2. Middle Value</v>
      </c>
      <c r="B389" t="str">
        <f t="shared" si="18"/>
        <v>KEDUNGLUSI - BASE2. Middle ValueE0. On Production</v>
      </c>
      <c r="C389" t="s">
        <v>15</v>
      </c>
      <c r="D389" s="2" t="s">
        <v>13</v>
      </c>
      <c r="E389" t="s">
        <v>10</v>
      </c>
      <c r="F389" s="12" t="s">
        <v>249</v>
      </c>
      <c r="G389" s="12" t="s">
        <v>628</v>
      </c>
      <c r="H389" t="s">
        <v>77</v>
      </c>
      <c r="I389" s="2" t="s">
        <v>825</v>
      </c>
      <c r="J389">
        <f>VLOOKUP(A389,[1]Sheet3!$A$2:$H$3266,8,FALSE)</f>
        <v>96.65</v>
      </c>
      <c r="K389">
        <f>VLOOKUP(A389,[1]Sheet3!$A$2:$AD$3266,29,FALSE)</f>
        <v>0.70019509999999996</v>
      </c>
      <c r="L389">
        <f>VLOOKUP(A389,[1]Sheet3!$A$2:$AD$3266,30,FALSE)</f>
        <v>67.673856415000003</v>
      </c>
      <c r="M389">
        <f>VLOOKUP(A389,[1]Sheet3!$A$2:$L$3266,11,FALSE)</f>
        <v>11463</v>
      </c>
      <c r="N389" t="str">
        <f>VLOOKUP(A389,[1]Sheet3!$A$2:$L$3266,12,FALSE)</f>
        <v/>
      </c>
      <c r="O389">
        <f>VLOOKUP(A389,[1]Sheet3!$A$2:$T$3266,17,FALSE)</f>
        <v>0.1112552</v>
      </c>
      <c r="P389">
        <f>VLOOKUP(A389,[1]Sheet3!$A$2:$T$3266,18,FALSE)</f>
        <v>179.5616</v>
      </c>
      <c r="Q389">
        <f>VLOOKUP(A389,[1]Sheet3!$A$2:$T$3266,19,FALSE)</f>
        <v>0.75781169999999998</v>
      </c>
      <c r="R389">
        <f>VLOOKUP(A389,[1]Sheet3!$A$2:$T$3266,20,FALSE)</f>
        <v>0.79773830000000001</v>
      </c>
      <c r="S389">
        <f>VLOOKUP(A389,[1]Sheet3!$A$2:$AB$3266,27,FALSE)</f>
        <v>180.9667</v>
      </c>
      <c r="T389">
        <f>VLOOKUP(A389,[1]Sheet3!$A$2:$AB$3266,28,FALSE)</f>
        <v>590.41380000000004</v>
      </c>
      <c r="U389">
        <f>VLOOKUP(A389,[1]Sheet3!$A$2:$AF$3266,31,FALSE)</f>
        <v>29.808250000000001</v>
      </c>
      <c r="V389">
        <f>VLOOKUP(A389,[1]Sheet3!$A$2:$AF$3266,32,FALSE)</f>
        <v>247.87430000000001</v>
      </c>
      <c r="W389" s="2" t="str">
        <f>VLOOKUP(H389,[2]Sheet1!$B$2:$D$3210,2,FALSE)</f>
        <v>Jawa Barat</v>
      </c>
      <c r="X389" s="2" t="str">
        <f>VLOOKUP(H389,[2]Sheet1!$B$2:$D$3210,3,FALSE)</f>
        <v>Jawa</v>
      </c>
      <c r="Y389" s="2">
        <f>Scores!N389</f>
        <v>108</v>
      </c>
      <c r="Z389" t="s">
        <v>16</v>
      </c>
      <c r="AA389" s="13" t="str">
        <f t="shared" si="20"/>
        <v>2P</v>
      </c>
      <c r="AB389" s="13" t="s">
        <v>896</v>
      </c>
    </row>
    <row r="390" spans="1:28">
      <c r="A390" t="str">
        <f t="shared" si="19"/>
        <v>KEDUNGLUSI - BASE3. High Value</v>
      </c>
      <c r="B390" t="str">
        <f t="shared" si="18"/>
        <v>KEDUNGLUSI - BASE3. High ValueE0. On Production</v>
      </c>
      <c r="C390" t="s">
        <v>15</v>
      </c>
      <c r="D390" s="2" t="s">
        <v>13</v>
      </c>
      <c r="E390" t="s">
        <v>11</v>
      </c>
      <c r="F390" s="12" t="s">
        <v>249</v>
      </c>
      <c r="G390" s="12" t="s">
        <v>628</v>
      </c>
      <c r="H390" t="s">
        <v>77</v>
      </c>
      <c r="I390" s="2" t="s">
        <v>825</v>
      </c>
      <c r="J390">
        <f>VLOOKUP(A390,[1]Sheet3!$A$2:$H$3266,8,FALSE)</f>
        <v>96.65</v>
      </c>
      <c r="K390">
        <f>VLOOKUP(A390,[1]Sheet3!$A$2:$AD$3266,29,FALSE)</f>
        <v>0.70019509999999996</v>
      </c>
      <c r="L390">
        <f>VLOOKUP(A390,[1]Sheet3!$A$2:$AD$3266,30,FALSE)</f>
        <v>67.673856415000003</v>
      </c>
      <c r="M390">
        <f>VLOOKUP(A390,[1]Sheet3!$A$2:$L$3266,11,FALSE)</f>
        <v>11463</v>
      </c>
      <c r="N390" t="str">
        <f>VLOOKUP(A390,[1]Sheet3!$A$2:$L$3266,12,FALSE)</f>
        <v/>
      </c>
      <c r="O390">
        <f>VLOOKUP(A390,[1]Sheet3!$A$2:$T$3266,17,FALSE)</f>
        <v>0.1112552</v>
      </c>
      <c r="P390">
        <f>VLOOKUP(A390,[1]Sheet3!$A$2:$T$3266,18,FALSE)</f>
        <v>179.5616</v>
      </c>
      <c r="Q390">
        <f>VLOOKUP(A390,[1]Sheet3!$A$2:$T$3266,19,FALSE)</f>
        <v>0.75781169999999998</v>
      </c>
      <c r="R390">
        <f>VLOOKUP(A390,[1]Sheet3!$A$2:$T$3266,20,FALSE)</f>
        <v>0.79773830000000001</v>
      </c>
      <c r="S390">
        <f>VLOOKUP(A390,[1]Sheet3!$A$2:$AB$3266,27,FALSE)</f>
        <v>180.9667</v>
      </c>
      <c r="T390">
        <f>VLOOKUP(A390,[1]Sheet3!$A$2:$AB$3266,28,FALSE)</f>
        <v>590.41380000000004</v>
      </c>
      <c r="U390">
        <f>VLOOKUP(A390,[1]Sheet3!$A$2:$AF$3266,31,FALSE)</f>
        <v>29.808250000000001</v>
      </c>
      <c r="V390">
        <f>VLOOKUP(A390,[1]Sheet3!$A$2:$AF$3266,32,FALSE)</f>
        <v>247.87430000000001</v>
      </c>
      <c r="W390" s="2" t="str">
        <f>VLOOKUP(H390,[2]Sheet1!$B$2:$D$3210,2,FALSE)</f>
        <v>Jawa Barat</v>
      </c>
      <c r="X390" s="2" t="str">
        <f>VLOOKUP(H390,[2]Sheet1!$B$2:$D$3210,3,FALSE)</f>
        <v>Jawa</v>
      </c>
      <c r="Y390" s="2">
        <f>Scores!N390</f>
        <v>108</v>
      </c>
      <c r="Z390" t="s">
        <v>16</v>
      </c>
      <c r="AA390" s="13" t="str">
        <f t="shared" si="20"/>
        <v>2P</v>
      </c>
      <c r="AB390" s="13" t="s">
        <v>896</v>
      </c>
    </row>
    <row r="391" spans="1:28">
      <c r="A391" t="str">
        <f t="shared" si="19"/>
        <v>KEDUNGTUBAN - BASE1. Low Value</v>
      </c>
      <c r="B391" t="str">
        <f t="shared" si="18"/>
        <v>KEDUNGTUBAN - BASE1. Low ValueE0. On Production</v>
      </c>
      <c r="C391" t="s">
        <v>15</v>
      </c>
      <c r="D391" s="2" t="s">
        <v>13</v>
      </c>
      <c r="E391" t="s">
        <v>8</v>
      </c>
      <c r="F391" s="12" t="s">
        <v>250</v>
      </c>
      <c r="G391" s="12" t="s">
        <v>629</v>
      </c>
      <c r="H391" t="s">
        <v>77</v>
      </c>
      <c r="I391" s="2" t="s">
        <v>825</v>
      </c>
      <c r="J391">
        <f>VLOOKUP(A391,[1]Sheet3!$A$2:$H$3266,8,FALSE)</f>
        <v>282.7</v>
      </c>
      <c r="K391">
        <f>VLOOKUP(A391,[1]Sheet3!$A$2:$AD$3266,29,FALSE)</f>
        <v>0.88772569999999995</v>
      </c>
      <c r="L391">
        <f>VLOOKUP(A391,[1]Sheet3!$A$2:$AD$3266,30,FALSE)</f>
        <v>250.96005538999998</v>
      </c>
      <c r="M391">
        <f>VLOOKUP(A391,[1]Sheet3!$A$2:$L$3266,11,FALSE)</f>
        <v>9537</v>
      </c>
      <c r="N391" t="str">
        <f>VLOOKUP(A391,[1]Sheet3!$A$2:$L$3266,12,FALSE)</f>
        <v/>
      </c>
      <c r="O391">
        <f>VLOOKUP(A391,[1]Sheet3!$A$2:$T$3266,17,FALSE)</f>
        <v>0.1032785</v>
      </c>
      <c r="P391">
        <f>VLOOKUP(A391,[1]Sheet3!$A$2:$T$3266,18,FALSE)</f>
        <v>103.8321</v>
      </c>
      <c r="Q391">
        <f>VLOOKUP(A391,[1]Sheet3!$A$2:$T$3266,19,FALSE)</f>
        <v>0.54745069999999996</v>
      </c>
      <c r="R391">
        <f>VLOOKUP(A391,[1]Sheet3!$A$2:$T$3266,20,FALSE)</f>
        <v>0.79773830000000001</v>
      </c>
      <c r="S391">
        <f>VLOOKUP(A391,[1]Sheet3!$A$2:$AB$3266,27,FALSE)</f>
        <v>126.86709999999999</v>
      </c>
      <c r="T391">
        <f>VLOOKUP(A391,[1]Sheet3!$A$2:$AB$3266,28,FALSE)</f>
        <v>3.847067</v>
      </c>
      <c r="U391">
        <f>VLOOKUP(A391,[1]Sheet3!$A$2:$AF$3266,31,FALSE)</f>
        <v>33.047040000000003</v>
      </c>
      <c r="V391">
        <f>VLOOKUP(A391,[1]Sheet3!$A$2:$AF$3266,32,FALSE)</f>
        <v>135.4828</v>
      </c>
      <c r="W391" s="2" t="str">
        <f>VLOOKUP(H391,[2]Sheet1!$B$2:$D$3210,2,FALSE)</f>
        <v>Jawa Barat</v>
      </c>
      <c r="X391" s="2" t="str">
        <f>VLOOKUP(H391,[2]Sheet1!$B$2:$D$3210,3,FALSE)</f>
        <v>Jawa</v>
      </c>
      <c r="Y391" s="2">
        <f>Scores!N391</f>
        <v>101</v>
      </c>
      <c r="Z391" t="s">
        <v>16</v>
      </c>
      <c r="AA391" s="13" t="str">
        <f t="shared" si="20"/>
        <v>2P</v>
      </c>
      <c r="AB391" s="13" t="s">
        <v>896</v>
      </c>
    </row>
    <row r="392" spans="1:28">
      <c r="A392" t="str">
        <f t="shared" si="19"/>
        <v>KEDUNGTUBAN - BASE2. Middle Value</v>
      </c>
      <c r="B392" t="str">
        <f t="shared" si="18"/>
        <v>KEDUNGTUBAN - BASE2. Middle ValueE0. On Production</v>
      </c>
      <c r="C392" t="s">
        <v>15</v>
      </c>
      <c r="D392" s="2" t="s">
        <v>13</v>
      </c>
      <c r="E392" t="s">
        <v>10</v>
      </c>
      <c r="F392" s="12" t="s">
        <v>250</v>
      </c>
      <c r="G392" s="12" t="s">
        <v>629</v>
      </c>
      <c r="H392" t="s">
        <v>77</v>
      </c>
      <c r="I392" s="2" t="s">
        <v>825</v>
      </c>
      <c r="J392">
        <f>VLOOKUP(A392,[1]Sheet3!$A$2:$H$3266,8,FALSE)</f>
        <v>347.84</v>
      </c>
      <c r="K392">
        <f>VLOOKUP(A392,[1]Sheet3!$A$2:$AD$3266,29,FALSE)</f>
        <v>0.88772569999999995</v>
      </c>
      <c r="L392">
        <f>VLOOKUP(A392,[1]Sheet3!$A$2:$AD$3266,30,FALSE)</f>
        <v>308.78650748799998</v>
      </c>
      <c r="M392">
        <f>VLOOKUP(A392,[1]Sheet3!$A$2:$L$3266,11,FALSE)</f>
        <v>9537</v>
      </c>
      <c r="N392" t="str">
        <f>VLOOKUP(A392,[1]Sheet3!$A$2:$L$3266,12,FALSE)</f>
        <v/>
      </c>
      <c r="O392">
        <f>VLOOKUP(A392,[1]Sheet3!$A$2:$T$3266,17,FALSE)</f>
        <v>0.1032785</v>
      </c>
      <c r="P392">
        <f>VLOOKUP(A392,[1]Sheet3!$A$2:$T$3266,18,FALSE)</f>
        <v>103.8321</v>
      </c>
      <c r="Q392">
        <f>VLOOKUP(A392,[1]Sheet3!$A$2:$T$3266,19,FALSE)</f>
        <v>0.54745069999999996</v>
      </c>
      <c r="R392">
        <f>VLOOKUP(A392,[1]Sheet3!$A$2:$T$3266,20,FALSE)</f>
        <v>0.79773830000000001</v>
      </c>
      <c r="S392">
        <f>VLOOKUP(A392,[1]Sheet3!$A$2:$AB$3266,27,FALSE)</f>
        <v>126.86709999999999</v>
      </c>
      <c r="T392">
        <f>VLOOKUP(A392,[1]Sheet3!$A$2:$AB$3266,28,FALSE)</f>
        <v>3.847067</v>
      </c>
      <c r="U392">
        <f>VLOOKUP(A392,[1]Sheet3!$A$2:$AF$3266,31,FALSE)</f>
        <v>33.047040000000003</v>
      </c>
      <c r="V392">
        <f>VLOOKUP(A392,[1]Sheet3!$A$2:$AF$3266,32,FALSE)</f>
        <v>135.4828</v>
      </c>
      <c r="W392" s="2" t="str">
        <f>VLOOKUP(H392,[2]Sheet1!$B$2:$D$3210,2,FALSE)</f>
        <v>Jawa Barat</v>
      </c>
      <c r="X392" s="2" t="str">
        <f>VLOOKUP(H392,[2]Sheet1!$B$2:$D$3210,3,FALSE)</f>
        <v>Jawa</v>
      </c>
      <c r="Y392" s="2">
        <f>Scores!N392</f>
        <v>101</v>
      </c>
      <c r="Z392" t="s">
        <v>16</v>
      </c>
      <c r="AA392" s="13" t="str">
        <f t="shared" si="20"/>
        <v>2P</v>
      </c>
      <c r="AB392" s="13" t="s">
        <v>896</v>
      </c>
    </row>
    <row r="393" spans="1:28">
      <c r="A393" t="str">
        <f t="shared" si="19"/>
        <v>KEDUNGTUBAN - BASE3. High Value</v>
      </c>
      <c r="B393" t="str">
        <f t="shared" si="18"/>
        <v>KEDUNGTUBAN - BASE3. High ValueE0. On Production</v>
      </c>
      <c r="C393" t="s">
        <v>15</v>
      </c>
      <c r="D393" s="2" t="s">
        <v>13</v>
      </c>
      <c r="E393" t="s">
        <v>11</v>
      </c>
      <c r="F393" s="12" t="s">
        <v>250</v>
      </c>
      <c r="G393" s="12" t="s">
        <v>629</v>
      </c>
      <c r="H393" t="s">
        <v>77</v>
      </c>
      <c r="I393" s="2" t="s">
        <v>825</v>
      </c>
      <c r="J393">
        <f>VLOOKUP(A393,[1]Sheet3!$A$2:$H$3266,8,FALSE)</f>
        <v>347.84</v>
      </c>
      <c r="K393">
        <f>VLOOKUP(A393,[1]Sheet3!$A$2:$AD$3266,29,FALSE)</f>
        <v>0.88772569999999995</v>
      </c>
      <c r="L393">
        <f>VLOOKUP(A393,[1]Sheet3!$A$2:$AD$3266,30,FALSE)</f>
        <v>308.78650748799998</v>
      </c>
      <c r="M393">
        <f>VLOOKUP(A393,[1]Sheet3!$A$2:$L$3266,11,FALSE)</f>
        <v>9537</v>
      </c>
      <c r="N393" t="str">
        <f>VLOOKUP(A393,[1]Sheet3!$A$2:$L$3266,12,FALSE)</f>
        <v/>
      </c>
      <c r="O393">
        <f>VLOOKUP(A393,[1]Sheet3!$A$2:$T$3266,17,FALSE)</f>
        <v>0.1032785</v>
      </c>
      <c r="P393">
        <f>VLOOKUP(A393,[1]Sheet3!$A$2:$T$3266,18,FALSE)</f>
        <v>103.8321</v>
      </c>
      <c r="Q393">
        <f>VLOOKUP(A393,[1]Sheet3!$A$2:$T$3266,19,FALSE)</f>
        <v>0.54745069999999996</v>
      </c>
      <c r="R393">
        <f>VLOOKUP(A393,[1]Sheet3!$A$2:$T$3266,20,FALSE)</f>
        <v>0.79773830000000001</v>
      </c>
      <c r="S393">
        <f>VLOOKUP(A393,[1]Sheet3!$A$2:$AB$3266,27,FALSE)</f>
        <v>126.86709999999999</v>
      </c>
      <c r="T393">
        <f>VLOOKUP(A393,[1]Sheet3!$A$2:$AB$3266,28,FALSE)</f>
        <v>3.847067</v>
      </c>
      <c r="U393">
        <f>VLOOKUP(A393,[1]Sheet3!$A$2:$AF$3266,31,FALSE)</f>
        <v>33.047040000000003</v>
      </c>
      <c r="V393">
        <f>VLOOKUP(A393,[1]Sheet3!$A$2:$AF$3266,32,FALSE)</f>
        <v>135.4828</v>
      </c>
      <c r="W393" s="2" t="str">
        <f>VLOOKUP(H393,[2]Sheet1!$B$2:$D$3210,2,FALSE)</f>
        <v>Jawa Barat</v>
      </c>
      <c r="X393" s="2" t="str">
        <f>VLOOKUP(H393,[2]Sheet1!$B$2:$D$3210,3,FALSE)</f>
        <v>Jawa</v>
      </c>
      <c r="Y393" s="2">
        <f>Scores!N393</f>
        <v>101</v>
      </c>
      <c r="Z393" t="s">
        <v>16</v>
      </c>
      <c r="AA393" s="13" t="str">
        <f t="shared" si="20"/>
        <v>2P</v>
      </c>
      <c r="AB393" s="13" t="s">
        <v>896</v>
      </c>
    </row>
    <row r="394" spans="1:28">
      <c r="A394" t="str">
        <f t="shared" si="19"/>
        <v>KEMANG - BASE1. Low Value</v>
      </c>
      <c r="B394" t="str">
        <f t="shared" si="18"/>
        <v>KEMANG - BASE1. Low ValueE0. On Production</v>
      </c>
      <c r="C394" t="s">
        <v>15</v>
      </c>
      <c r="D394" s="2" t="s">
        <v>13</v>
      </c>
      <c r="E394" t="s">
        <v>8</v>
      </c>
      <c r="F394" s="12" t="s">
        <v>251</v>
      </c>
      <c r="G394" s="12" t="s">
        <v>630</v>
      </c>
      <c r="H394" t="s">
        <v>77</v>
      </c>
      <c r="I394" s="2" t="s">
        <v>825</v>
      </c>
      <c r="J394">
        <f>VLOOKUP(A394,[1]Sheet3!$A$2:$H$3266,8,FALSE)</f>
        <v>84.93</v>
      </c>
      <c r="K394">
        <f>VLOOKUP(A394,[1]Sheet3!$A$2:$AD$3266,29,FALSE)</f>
        <v>0.81740550000000001</v>
      </c>
      <c r="L394">
        <f>VLOOKUP(A394,[1]Sheet3!$A$2:$AD$3266,30,FALSE)</f>
        <v>69.422249115</v>
      </c>
      <c r="M394">
        <f>VLOOKUP(A394,[1]Sheet3!$A$2:$L$3266,11,FALSE)</f>
        <v>4777</v>
      </c>
      <c r="N394" t="str">
        <f>VLOOKUP(A394,[1]Sheet3!$A$2:$L$3266,12,FALSE)</f>
        <v/>
      </c>
      <c r="O394">
        <f>VLOOKUP(A394,[1]Sheet3!$A$2:$T$3266,17,FALSE)</f>
        <v>0.3421748</v>
      </c>
      <c r="P394">
        <f>VLOOKUP(A394,[1]Sheet3!$A$2:$T$3266,18,FALSE)</f>
        <v>126.3486</v>
      </c>
      <c r="Q394">
        <f>VLOOKUP(A394,[1]Sheet3!$A$2:$T$3266,19,FALSE)</f>
        <v>0.72761030000000004</v>
      </c>
      <c r="R394">
        <f>VLOOKUP(A394,[1]Sheet3!$A$2:$T$3266,20,FALSE)</f>
        <v>0.77466740000000001</v>
      </c>
      <c r="S394">
        <f>VLOOKUP(A394,[1]Sheet3!$A$2:$AB$3266,27,FALSE)</f>
        <v>17.21144</v>
      </c>
      <c r="T394">
        <f>VLOOKUP(A394,[1]Sheet3!$A$2:$AB$3266,28,FALSE)</f>
        <v>5.3504949999999996</v>
      </c>
      <c r="U394">
        <f>VLOOKUP(A394,[1]Sheet3!$A$2:$AF$3266,31,FALSE)</f>
        <v>78.919420000000002</v>
      </c>
      <c r="V394">
        <f>VLOOKUP(A394,[1]Sheet3!$A$2:$AF$3266,32,FALSE)</f>
        <v>27.87707</v>
      </c>
      <c r="W394" s="2" t="str">
        <f>VLOOKUP(H394,[2]Sheet1!$B$2:$D$3210,2,FALSE)</f>
        <v>Jawa Barat</v>
      </c>
      <c r="X394" s="2" t="str">
        <f>VLOOKUP(H394,[2]Sheet1!$B$2:$D$3210,3,FALSE)</f>
        <v>Jawa</v>
      </c>
      <c r="Y394" s="2">
        <f>Scores!N394</f>
        <v>48</v>
      </c>
      <c r="Z394" t="s">
        <v>16</v>
      </c>
      <c r="AA394" s="13" t="str">
        <f t="shared" si="20"/>
        <v>2P</v>
      </c>
      <c r="AB394" s="13" t="s">
        <v>896</v>
      </c>
    </row>
    <row r="395" spans="1:28">
      <c r="A395" t="str">
        <f t="shared" si="19"/>
        <v>KEMANG - BASE2. Middle Value</v>
      </c>
      <c r="B395" t="str">
        <f t="shared" si="18"/>
        <v>KEMANG - BASE2. Middle ValueE0. On Production</v>
      </c>
      <c r="C395" t="s">
        <v>15</v>
      </c>
      <c r="D395" s="2" t="s">
        <v>13</v>
      </c>
      <c r="E395" t="s">
        <v>10</v>
      </c>
      <c r="F395" s="12" t="s">
        <v>251</v>
      </c>
      <c r="G395" s="12" t="s">
        <v>630</v>
      </c>
      <c r="H395" t="s">
        <v>77</v>
      </c>
      <c r="I395" s="2" t="s">
        <v>825</v>
      </c>
      <c r="J395">
        <f>VLOOKUP(A395,[1]Sheet3!$A$2:$H$3266,8,FALSE)</f>
        <v>84.93</v>
      </c>
      <c r="K395">
        <f>VLOOKUP(A395,[1]Sheet3!$A$2:$AD$3266,29,FALSE)</f>
        <v>0.81740550000000001</v>
      </c>
      <c r="L395">
        <f>VLOOKUP(A395,[1]Sheet3!$A$2:$AD$3266,30,FALSE)</f>
        <v>69.422249115</v>
      </c>
      <c r="M395">
        <f>VLOOKUP(A395,[1]Sheet3!$A$2:$L$3266,11,FALSE)</f>
        <v>4777</v>
      </c>
      <c r="N395" t="str">
        <f>VLOOKUP(A395,[1]Sheet3!$A$2:$L$3266,12,FALSE)</f>
        <v/>
      </c>
      <c r="O395">
        <f>VLOOKUP(A395,[1]Sheet3!$A$2:$T$3266,17,FALSE)</f>
        <v>0.3421748</v>
      </c>
      <c r="P395">
        <f>VLOOKUP(A395,[1]Sheet3!$A$2:$T$3266,18,FALSE)</f>
        <v>126.3486</v>
      </c>
      <c r="Q395">
        <f>VLOOKUP(A395,[1]Sheet3!$A$2:$T$3266,19,FALSE)</f>
        <v>0.72761030000000004</v>
      </c>
      <c r="R395">
        <f>VLOOKUP(A395,[1]Sheet3!$A$2:$T$3266,20,FALSE)</f>
        <v>0.77466740000000001</v>
      </c>
      <c r="S395">
        <f>VLOOKUP(A395,[1]Sheet3!$A$2:$AB$3266,27,FALSE)</f>
        <v>17.21144</v>
      </c>
      <c r="T395">
        <f>VLOOKUP(A395,[1]Sheet3!$A$2:$AB$3266,28,FALSE)</f>
        <v>5.3504949999999996</v>
      </c>
      <c r="U395">
        <f>VLOOKUP(A395,[1]Sheet3!$A$2:$AF$3266,31,FALSE)</f>
        <v>78.919420000000002</v>
      </c>
      <c r="V395">
        <f>VLOOKUP(A395,[1]Sheet3!$A$2:$AF$3266,32,FALSE)</f>
        <v>27.87707</v>
      </c>
      <c r="W395" s="2" t="str">
        <f>VLOOKUP(H395,[2]Sheet1!$B$2:$D$3210,2,FALSE)</f>
        <v>Jawa Barat</v>
      </c>
      <c r="X395" s="2" t="str">
        <f>VLOOKUP(H395,[2]Sheet1!$B$2:$D$3210,3,FALSE)</f>
        <v>Jawa</v>
      </c>
      <c r="Y395" s="2">
        <f>Scores!N395</f>
        <v>48</v>
      </c>
      <c r="Z395" t="s">
        <v>16</v>
      </c>
      <c r="AA395" s="13" t="str">
        <f t="shared" si="20"/>
        <v>2P</v>
      </c>
      <c r="AB395" s="13" t="s">
        <v>896</v>
      </c>
    </row>
    <row r="396" spans="1:28">
      <c r="A396" t="str">
        <f t="shared" si="19"/>
        <v>KEMANG - BASE3. High Value</v>
      </c>
      <c r="B396" t="str">
        <f t="shared" si="18"/>
        <v>KEMANG - BASE3. High ValueE0. On Production</v>
      </c>
      <c r="C396" t="s">
        <v>15</v>
      </c>
      <c r="D396" s="2" t="s">
        <v>13</v>
      </c>
      <c r="E396" t="s">
        <v>11</v>
      </c>
      <c r="F396" s="12" t="s">
        <v>251</v>
      </c>
      <c r="G396" s="12" t="s">
        <v>630</v>
      </c>
      <c r="H396" t="s">
        <v>77</v>
      </c>
      <c r="I396" s="2" t="s">
        <v>825</v>
      </c>
      <c r="J396">
        <f>VLOOKUP(A396,[1]Sheet3!$A$2:$H$3266,8,FALSE)</f>
        <v>84.93</v>
      </c>
      <c r="K396">
        <f>VLOOKUP(A396,[1]Sheet3!$A$2:$AD$3266,29,FALSE)</f>
        <v>0.81740550000000001</v>
      </c>
      <c r="L396">
        <f>VLOOKUP(A396,[1]Sheet3!$A$2:$AD$3266,30,FALSE)</f>
        <v>69.422249115</v>
      </c>
      <c r="M396">
        <f>VLOOKUP(A396,[1]Sheet3!$A$2:$L$3266,11,FALSE)</f>
        <v>4777</v>
      </c>
      <c r="N396" t="str">
        <f>VLOOKUP(A396,[1]Sheet3!$A$2:$L$3266,12,FALSE)</f>
        <v/>
      </c>
      <c r="O396">
        <f>VLOOKUP(A396,[1]Sheet3!$A$2:$T$3266,17,FALSE)</f>
        <v>0.3421748</v>
      </c>
      <c r="P396">
        <f>VLOOKUP(A396,[1]Sheet3!$A$2:$T$3266,18,FALSE)</f>
        <v>126.3486</v>
      </c>
      <c r="Q396">
        <f>VLOOKUP(A396,[1]Sheet3!$A$2:$T$3266,19,FALSE)</f>
        <v>0.72761030000000004</v>
      </c>
      <c r="R396">
        <f>VLOOKUP(A396,[1]Sheet3!$A$2:$T$3266,20,FALSE)</f>
        <v>0.77466740000000001</v>
      </c>
      <c r="S396">
        <f>VLOOKUP(A396,[1]Sheet3!$A$2:$AB$3266,27,FALSE)</f>
        <v>17.21144</v>
      </c>
      <c r="T396">
        <f>VLOOKUP(A396,[1]Sheet3!$A$2:$AB$3266,28,FALSE)</f>
        <v>5.3504949999999996</v>
      </c>
      <c r="U396">
        <f>VLOOKUP(A396,[1]Sheet3!$A$2:$AF$3266,31,FALSE)</f>
        <v>78.919420000000002</v>
      </c>
      <c r="V396">
        <f>VLOOKUP(A396,[1]Sheet3!$A$2:$AF$3266,32,FALSE)</f>
        <v>27.87707</v>
      </c>
      <c r="W396" s="2" t="str">
        <f>VLOOKUP(H396,[2]Sheet1!$B$2:$D$3210,2,FALSE)</f>
        <v>Jawa Barat</v>
      </c>
      <c r="X396" s="2" t="str">
        <f>VLOOKUP(H396,[2]Sheet1!$B$2:$D$3210,3,FALSE)</f>
        <v>Jawa</v>
      </c>
      <c r="Y396" s="2">
        <f>Scores!N396</f>
        <v>48</v>
      </c>
      <c r="Z396" t="s">
        <v>16</v>
      </c>
      <c r="AA396" s="13" t="str">
        <f t="shared" si="20"/>
        <v>2P</v>
      </c>
      <c r="AB396" s="13" t="s">
        <v>896</v>
      </c>
    </row>
    <row r="397" spans="1:28">
      <c r="A397" t="str">
        <f t="shared" si="19"/>
        <v>KUANG SELATAN - BASE1. Low Value</v>
      </c>
      <c r="B397" t="str">
        <f t="shared" si="18"/>
        <v>KUANG SELATAN - BASE1. Low ValueE0. On Production</v>
      </c>
      <c r="C397" t="s">
        <v>15</v>
      </c>
      <c r="D397" s="2" t="s">
        <v>13</v>
      </c>
      <c r="E397" t="s">
        <v>8</v>
      </c>
      <c r="F397" s="12" t="s">
        <v>252</v>
      </c>
      <c r="G397" s="12" t="s">
        <v>631</v>
      </c>
      <c r="H397" t="s">
        <v>77</v>
      </c>
      <c r="I397" s="2" t="s">
        <v>825</v>
      </c>
      <c r="J397">
        <f>VLOOKUP(A397,[1]Sheet3!$A$2:$H$3266,8,FALSE)</f>
        <v>99.6</v>
      </c>
      <c r="K397">
        <f>VLOOKUP(A397,[1]Sheet3!$A$2:$AD$3266,29,FALSE)</f>
        <v>0.76978639999999998</v>
      </c>
      <c r="L397">
        <f>VLOOKUP(A397,[1]Sheet3!$A$2:$AD$3266,30,FALSE)</f>
        <v>76.670725439999998</v>
      </c>
      <c r="M397">
        <f>VLOOKUP(A397,[1]Sheet3!$A$2:$L$3266,11,FALSE)</f>
        <v>4600</v>
      </c>
      <c r="N397" t="str">
        <f>VLOOKUP(A397,[1]Sheet3!$A$2:$L$3266,12,FALSE)</f>
        <v/>
      </c>
      <c r="O397">
        <f>VLOOKUP(A397,[1]Sheet3!$A$2:$T$3266,17,FALSE)</f>
        <v>0.21180379999999999</v>
      </c>
      <c r="P397">
        <f>VLOOKUP(A397,[1]Sheet3!$A$2:$T$3266,18,FALSE)</f>
        <v>169.4607</v>
      </c>
      <c r="Q397">
        <f>VLOOKUP(A397,[1]Sheet3!$A$2:$T$3266,19,FALSE)</f>
        <v>0.66998230000000003</v>
      </c>
      <c r="R397">
        <f>VLOOKUP(A397,[1]Sheet3!$A$2:$T$3266,20,FALSE)</f>
        <v>0.71389089999999999</v>
      </c>
      <c r="S397">
        <f>VLOOKUP(A397,[1]Sheet3!$A$2:$AB$3266,27,FALSE)</f>
        <v>86.26294</v>
      </c>
      <c r="T397">
        <f>VLOOKUP(A397,[1]Sheet3!$A$2:$AB$3266,28,FALSE)</f>
        <v>43.394620000000003</v>
      </c>
      <c r="U397">
        <f>VLOOKUP(A397,[1]Sheet3!$A$2:$AF$3266,31,FALSE)</f>
        <v>74.358279999999993</v>
      </c>
      <c r="V397">
        <f>VLOOKUP(A397,[1]Sheet3!$A$2:$AF$3266,32,FALSE)</f>
        <v>235.04580000000001</v>
      </c>
      <c r="W397" s="2" t="str">
        <f>VLOOKUP(H397,[2]Sheet1!$B$2:$D$3210,2,FALSE)</f>
        <v>Jawa Barat</v>
      </c>
      <c r="X397" s="2" t="str">
        <f>VLOOKUP(H397,[2]Sheet1!$B$2:$D$3210,3,FALSE)</f>
        <v>Jawa</v>
      </c>
      <c r="Y397" s="2">
        <f>Scores!N397</f>
        <v>86</v>
      </c>
      <c r="Z397" t="s">
        <v>16</v>
      </c>
      <c r="AA397" s="13" t="str">
        <f t="shared" si="20"/>
        <v>2P</v>
      </c>
      <c r="AB397" s="13" t="s">
        <v>896</v>
      </c>
    </row>
    <row r="398" spans="1:28">
      <c r="A398" t="str">
        <f t="shared" si="19"/>
        <v>KUANG SELATAN - BASE2. Middle Value</v>
      </c>
      <c r="B398" t="str">
        <f t="shared" si="18"/>
        <v>KUANG SELATAN - BASE2. Middle ValueE0. On Production</v>
      </c>
      <c r="C398" t="s">
        <v>15</v>
      </c>
      <c r="D398" s="2" t="s">
        <v>13</v>
      </c>
      <c r="E398" t="s">
        <v>10</v>
      </c>
      <c r="F398" s="12" t="s">
        <v>252</v>
      </c>
      <c r="G398" s="12" t="s">
        <v>631</v>
      </c>
      <c r="H398" t="s">
        <v>77</v>
      </c>
      <c r="I398" s="2" t="s">
        <v>825</v>
      </c>
      <c r="J398">
        <f>VLOOKUP(A398,[1]Sheet3!$A$2:$H$3266,8,FALSE)</f>
        <v>99.6</v>
      </c>
      <c r="K398">
        <f>VLOOKUP(A398,[1]Sheet3!$A$2:$AD$3266,29,FALSE)</f>
        <v>0.76978639999999998</v>
      </c>
      <c r="L398">
        <f>VLOOKUP(A398,[1]Sheet3!$A$2:$AD$3266,30,FALSE)</f>
        <v>76.670725439999998</v>
      </c>
      <c r="M398">
        <f>VLOOKUP(A398,[1]Sheet3!$A$2:$L$3266,11,FALSE)</f>
        <v>4600</v>
      </c>
      <c r="N398" t="str">
        <f>VLOOKUP(A398,[1]Sheet3!$A$2:$L$3266,12,FALSE)</f>
        <v/>
      </c>
      <c r="O398">
        <f>VLOOKUP(A398,[1]Sheet3!$A$2:$T$3266,17,FALSE)</f>
        <v>0.21180379999999999</v>
      </c>
      <c r="P398">
        <f>VLOOKUP(A398,[1]Sheet3!$A$2:$T$3266,18,FALSE)</f>
        <v>169.4607</v>
      </c>
      <c r="Q398">
        <f>VLOOKUP(A398,[1]Sheet3!$A$2:$T$3266,19,FALSE)</f>
        <v>0.66998230000000003</v>
      </c>
      <c r="R398">
        <f>VLOOKUP(A398,[1]Sheet3!$A$2:$T$3266,20,FALSE)</f>
        <v>0.71389089999999999</v>
      </c>
      <c r="S398">
        <f>VLOOKUP(A398,[1]Sheet3!$A$2:$AB$3266,27,FALSE)</f>
        <v>86.26294</v>
      </c>
      <c r="T398">
        <f>VLOOKUP(A398,[1]Sheet3!$A$2:$AB$3266,28,FALSE)</f>
        <v>43.394620000000003</v>
      </c>
      <c r="U398">
        <f>VLOOKUP(A398,[1]Sheet3!$A$2:$AF$3266,31,FALSE)</f>
        <v>74.358279999999993</v>
      </c>
      <c r="V398">
        <f>VLOOKUP(A398,[1]Sheet3!$A$2:$AF$3266,32,FALSE)</f>
        <v>235.04580000000001</v>
      </c>
      <c r="W398" s="2" t="str">
        <f>VLOOKUP(H398,[2]Sheet1!$B$2:$D$3210,2,FALSE)</f>
        <v>Jawa Barat</v>
      </c>
      <c r="X398" s="2" t="str">
        <f>VLOOKUP(H398,[2]Sheet1!$B$2:$D$3210,3,FALSE)</f>
        <v>Jawa</v>
      </c>
      <c r="Y398" s="2">
        <f>Scores!N398</f>
        <v>86</v>
      </c>
      <c r="Z398" t="s">
        <v>16</v>
      </c>
      <c r="AA398" s="13" t="str">
        <f t="shared" si="20"/>
        <v>2P</v>
      </c>
      <c r="AB398" s="13" t="s">
        <v>896</v>
      </c>
    </row>
    <row r="399" spans="1:28">
      <c r="A399" t="str">
        <f t="shared" si="19"/>
        <v>KUANG SELATAN - BASE3. High Value</v>
      </c>
      <c r="B399" t="str">
        <f t="shared" si="18"/>
        <v>KUANG SELATAN - BASE3. High ValueE0. On Production</v>
      </c>
      <c r="C399" t="s">
        <v>15</v>
      </c>
      <c r="D399" s="2" t="s">
        <v>13</v>
      </c>
      <c r="E399" t="s">
        <v>11</v>
      </c>
      <c r="F399" s="12" t="s">
        <v>252</v>
      </c>
      <c r="G399" s="12" t="s">
        <v>631</v>
      </c>
      <c r="H399" t="s">
        <v>77</v>
      </c>
      <c r="I399" s="2" t="s">
        <v>825</v>
      </c>
      <c r="J399">
        <f>VLOOKUP(A399,[1]Sheet3!$A$2:$H$3266,8,FALSE)</f>
        <v>99.6</v>
      </c>
      <c r="K399">
        <f>VLOOKUP(A399,[1]Sheet3!$A$2:$AD$3266,29,FALSE)</f>
        <v>0.76978639999999998</v>
      </c>
      <c r="L399">
        <f>VLOOKUP(A399,[1]Sheet3!$A$2:$AD$3266,30,FALSE)</f>
        <v>76.670725439999998</v>
      </c>
      <c r="M399">
        <f>VLOOKUP(A399,[1]Sheet3!$A$2:$L$3266,11,FALSE)</f>
        <v>4600</v>
      </c>
      <c r="N399" t="str">
        <f>VLOOKUP(A399,[1]Sheet3!$A$2:$L$3266,12,FALSE)</f>
        <v/>
      </c>
      <c r="O399">
        <f>VLOOKUP(A399,[1]Sheet3!$A$2:$T$3266,17,FALSE)</f>
        <v>0.21180379999999999</v>
      </c>
      <c r="P399">
        <f>VLOOKUP(A399,[1]Sheet3!$A$2:$T$3266,18,FALSE)</f>
        <v>169.4607</v>
      </c>
      <c r="Q399">
        <f>VLOOKUP(A399,[1]Sheet3!$A$2:$T$3266,19,FALSE)</f>
        <v>0.66998230000000003</v>
      </c>
      <c r="R399">
        <f>VLOOKUP(A399,[1]Sheet3!$A$2:$T$3266,20,FALSE)</f>
        <v>0.71389089999999999</v>
      </c>
      <c r="S399">
        <f>VLOOKUP(A399,[1]Sheet3!$A$2:$AB$3266,27,FALSE)</f>
        <v>86.26294</v>
      </c>
      <c r="T399">
        <f>VLOOKUP(A399,[1]Sheet3!$A$2:$AB$3266,28,FALSE)</f>
        <v>43.394620000000003</v>
      </c>
      <c r="U399">
        <f>VLOOKUP(A399,[1]Sheet3!$A$2:$AF$3266,31,FALSE)</f>
        <v>74.358279999999993</v>
      </c>
      <c r="V399">
        <f>VLOOKUP(A399,[1]Sheet3!$A$2:$AF$3266,32,FALSE)</f>
        <v>235.04580000000001</v>
      </c>
      <c r="W399" s="2" t="str">
        <f>VLOOKUP(H399,[2]Sheet1!$B$2:$D$3210,2,FALSE)</f>
        <v>Jawa Barat</v>
      </c>
      <c r="X399" s="2" t="str">
        <f>VLOOKUP(H399,[2]Sheet1!$B$2:$D$3210,3,FALSE)</f>
        <v>Jawa</v>
      </c>
      <c r="Y399" s="2">
        <f>Scores!N399</f>
        <v>86</v>
      </c>
      <c r="Z399" t="s">
        <v>16</v>
      </c>
      <c r="AA399" s="13" t="str">
        <f t="shared" si="20"/>
        <v>2P</v>
      </c>
      <c r="AB399" s="13" t="s">
        <v>896</v>
      </c>
    </row>
    <row r="400" spans="1:28">
      <c r="A400" t="str">
        <f t="shared" si="19"/>
        <v>L - PARIGI - BASE1. Low Value</v>
      </c>
      <c r="B400" t="str">
        <f t="shared" si="18"/>
        <v>L - PARIGI - BASE1. Low ValueE0. On Production</v>
      </c>
      <c r="C400" t="s">
        <v>15</v>
      </c>
      <c r="D400" s="2" t="s">
        <v>13</v>
      </c>
      <c r="E400" t="s">
        <v>8</v>
      </c>
      <c r="F400" s="12" t="s">
        <v>253</v>
      </c>
      <c r="G400" s="12" t="s">
        <v>632</v>
      </c>
      <c r="H400" t="s">
        <v>77</v>
      </c>
      <c r="I400" s="2" t="s">
        <v>825</v>
      </c>
      <c r="J400">
        <f>VLOOKUP(A400,[1]Sheet3!$A$2:$H$3266,8,FALSE)</f>
        <v>2116.1</v>
      </c>
      <c r="K400">
        <f>VLOOKUP(A400,[1]Sheet3!$A$2:$AD$3266,29,FALSE)</f>
        <v>0.65013790000000005</v>
      </c>
      <c r="L400">
        <f>VLOOKUP(A400,[1]Sheet3!$A$2:$AD$3266,30,FALSE)</f>
        <v>1375.7568101900001</v>
      </c>
      <c r="M400">
        <f>VLOOKUP(A400,[1]Sheet3!$A$2:$L$3266,11,FALSE)</f>
        <v>1800</v>
      </c>
      <c r="N400" t="str">
        <f>VLOOKUP(A400,[1]Sheet3!$A$2:$L$3266,12,FALSE)</f>
        <v/>
      </c>
      <c r="O400">
        <f>VLOOKUP(A400,[1]Sheet3!$A$2:$T$3266,17,FALSE)</f>
        <v>0.35059610000000002</v>
      </c>
      <c r="P400">
        <f>VLOOKUP(A400,[1]Sheet3!$A$2:$T$3266,18,FALSE)</f>
        <v>1985.5619999999999</v>
      </c>
      <c r="Q400">
        <f>VLOOKUP(A400,[1]Sheet3!$A$2:$T$3266,19,FALSE)</f>
        <v>0.60037479999999999</v>
      </c>
      <c r="R400">
        <f>VLOOKUP(A400,[1]Sheet3!$A$2:$T$3266,20,FALSE)</f>
        <v>0.77466740000000001</v>
      </c>
      <c r="S400">
        <f>VLOOKUP(A400,[1]Sheet3!$A$2:$AB$3266,27,FALSE)</f>
        <v>172.59909999999999</v>
      </c>
      <c r="T400">
        <f>VLOOKUP(A400,[1]Sheet3!$A$2:$AB$3266,28,FALSE)</f>
        <v>296.90890000000002</v>
      </c>
      <c r="U400">
        <f>VLOOKUP(A400,[1]Sheet3!$A$2:$AF$3266,31,FALSE)</f>
        <v>759.89110000000005</v>
      </c>
      <c r="V400">
        <f>VLOOKUP(A400,[1]Sheet3!$A$2:$AF$3266,32,FALSE)</f>
        <v>-95.566479999999999</v>
      </c>
      <c r="W400" s="2" t="str">
        <f>VLOOKUP(H400,[2]Sheet1!$B$2:$D$3210,2,FALSE)</f>
        <v>Jawa Barat</v>
      </c>
      <c r="X400" s="2" t="str">
        <f>VLOOKUP(H400,[2]Sheet1!$B$2:$D$3210,3,FALSE)</f>
        <v>Jawa</v>
      </c>
      <c r="Y400" s="2">
        <f>Scores!N400</f>
        <v>68</v>
      </c>
      <c r="Z400" t="s">
        <v>16</v>
      </c>
      <c r="AA400" s="13" t="str">
        <f t="shared" si="20"/>
        <v>2P</v>
      </c>
      <c r="AB400" s="13" t="s">
        <v>896</v>
      </c>
    </row>
    <row r="401" spans="1:28">
      <c r="A401" t="str">
        <f t="shared" si="19"/>
        <v>L - PARIGI - BASE2. Middle Value</v>
      </c>
      <c r="B401" t="str">
        <f t="shared" si="18"/>
        <v>L - PARIGI - BASE2. Middle ValueE0. On Production</v>
      </c>
      <c r="C401" t="s">
        <v>15</v>
      </c>
      <c r="D401" s="2" t="s">
        <v>13</v>
      </c>
      <c r="E401" t="s">
        <v>10</v>
      </c>
      <c r="F401" s="12" t="s">
        <v>253</v>
      </c>
      <c r="G401" s="12" t="s">
        <v>632</v>
      </c>
      <c r="H401" t="s">
        <v>77</v>
      </c>
      <c r="I401" s="2" t="s">
        <v>825</v>
      </c>
      <c r="J401">
        <f>VLOOKUP(A401,[1]Sheet3!$A$2:$H$3266,8,FALSE)</f>
        <v>2389.7719999999999</v>
      </c>
      <c r="K401">
        <f>VLOOKUP(A401,[1]Sheet3!$A$2:$AD$3266,29,FALSE)</f>
        <v>0.65013790000000005</v>
      </c>
      <c r="L401">
        <f>VLOOKUP(A401,[1]Sheet3!$A$2:$AD$3266,30,FALSE)</f>
        <v>1553.6813495588001</v>
      </c>
      <c r="M401">
        <f>VLOOKUP(A401,[1]Sheet3!$A$2:$L$3266,11,FALSE)</f>
        <v>1800</v>
      </c>
      <c r="N401" t="str">
        <f>VLOOKUP(A401,[1]Sheet3!$A$2:$L$3266,12,FALSE)</f>
        <v/>
      </c>
      <c r="O401">
        <f>VLOOKUP(A401,[1]Sheet3!$A$2:$T$3266,17,FALSE)</f>
        <v>0.35059610000000002</v>
      </c>
      <c r="P401">
        <f>VLOOKUP(A401,[1]Sheet3!$A$2:$T$3266,18,FALSE)</f>
        <v>1985.5619999999999</v>
      </c>
      <c r="Q401">
        <f>VLOOKUP(A401,[1]Sheet3!$A$2:$T$3266,19,FALSE)</f>
        <v>0.60037479999999999</v>
      </c>
      <c r="R401">
        <f>VLOOKUP(A401,[1]Sheet3!$A$2:$T$3266,20,FALSE)</f>
        <v>0.77466740000000001</v>
      </c>
      <c r="S401">
        <f>VLOOKUP(A401,[1]Sheet3!$A$2:$AB$3266,27,FALSE)</f>
        <v>172.59909999999999</v>
      </c>
      <c r="T401">
        <f>VLOOKUP(A401,[1]Sheet3!$A$2:$AB$3266,28,FALSE)</f>
        <v>296.90890000000002</v>
      </c>
      <c r="U401">
        <f>VLOOKUP(A401,[1]Sheet3!$A$2:$AF$3266,31,FALSE)</f>
        <v>759.89110000000005</v>
      </c>
      <c r="V401">
        <f>VLOOKUP(A401,[1]Sheet3!$A$2:$AF$3266,32,FALSE)</f>
        <v>-95.566479999999999</v>
      </c>
      <c r="W401" s="2" t="str">
        <f>VLOOKUP(H401,[2]Sheet1!$B$2:$D$3210,2,FALSE)</f>
        <v>Jawa Barat</v>
      </c>
      <c r="X401" s="2" t="str">
        <f>VLOOKUP(H401,[2]Sheet1!$B$2:$D$3210,3,FALSE)</f>
        <v>Jawa</v>
      </c>
      <c r="Y401" s="2">
        <f>Scores!N401</f>
        <v>68</v>
      </c>
      <c r="Z401" t="s">
        <v>16</v>
      </c>
      <c r="AA401" s="13" t="str">
        <f t="shared" si="20"/>
        <v>2P</v>
      </c>
      <c r="AB401" s="13" t="s">
        <v>896</v>
      </c>
    </row>
    <row r="402" spans="1:28">
      <c r="A402" t="str">
        <f t="shared" si="19"/>
        <v>L - PARIGI - BASE3. High Value</v>
      </c>
      <c r="B402" t="str">
        <f t="shared" si="18"/>
        <v>L - PARIGI - BASE3. High ValueE0. On Production</v>
      </c>
      <c r="C402" t="s">
        <v>15</v>
      </c>
      <c r="D402" s="2" t="s">
        <v>13</v>
      </c>
      <c r="E402" t="s">
        <v>11</v>
      </c>
      <c r="F402" s="12" t="s">
        <v>253</v>
      </c>
      <c r="G402" s="12" t="s">
        <v>632</v>
      </c>
      <c r="H402" t="s">
        <v>77</v>
      </c>
      <c r="I402" s="2" t="s">
        <v>825</v>
      </c>
      <c r="J402">
        <f>VLOOKUP(A402,[1]Sheet3!$A$2:$H$3266,8,FALSE)</f>
        <v>2663.4430000000002</v>
      </c>
      <c r="K402">
        <f>VLOOKUP(A402,[1]Sheet3!$A$2:$AD$3266,29,FALSE)</f>
        <v>0.65013790000000005</v>
      </c>
      <c r="L402">
        <f>VLOOKUP(A402,[1]Sheet3!$A$2:$AD$3266,30,FALSE)</f>
        <v>1731.6052387897003</v>
      </c>
      <c r="M402">
        <f>VLOOKUP(A402,[1]Sheet3!$A$2:$L$3266,11,FALSE)</f>
        <v>1800</v>
      </c>
      <c r="N402" t="str">
        <f>VLOOKUP(A402,[1]Sheet3!$A$2:$L$3266,12,FALSE)</f>
        <v/>
      </c>
      <c r="O402">
        <f>VLOOKUP(A402,[1]Sheet3!$A$2:$T$3266,17,FALSE)</f>
        <v>0.35059610000000002</v>
      </c>
      <c r="P402">
        <f>VLOOKUP(A402,[1]Sheet3!$A$2:$T$3266,18,FALSE)</f>
        <v>1985.5619999999999</v>
      </c>
      <c r="Q402">
        <f>VLOOKUP(A402,[1]Sheet3!$A$2:$T$3266,19,FALSE)</f>
        <v>0.60037479999999999</v>
      </c>
      <c r="R402">
        <f>VLOOKUP(A402,[1]Sheet3!$A$2:$T$3266,20,FALSE)</f>
        <v>0.77466740000000001</v>
      </c>
      <c r="S402">
        <f>VLOOKUP(A402,[1]Sheet3!$A$2:$AB$3266,27,FALSE)</f>
        <v>172.59909999999999</v>
      </c>
      <c r="T402">
        <f>VLOOKUP(A402,[1]Sheet3!$A$2:$AB$3266,28,FALSE)</f>
        <v>296.90890000000002</v>
      </c>
      <c r="U402">
        <f>VLOOKUP(A402,[1]Sheet3!$A$2:$AF$3266,31,FALSE)</f>
        <v>759.89110000000005</v>
      </c>
      <c r="V402">
        <f>VLOOKUP(A402,[1]Sheet3!$A$2:$AF$3266,32,FALSE)</f>
        <v>-95.566479999999999</v>
      </c>
      <c r="W402" s="2" t="str">
        <f>VLOOKUP(H402,[2]Sheet1!$B$2:$D$3210,2,FALSE)</f>
        <v>Jawa Barat</v>
      </c>
      <c r="X402" s="2" t="str">
        <f>VLOOKUP(H402,[2]Sheet1!$B$2:$D$3210,3,FALSE)</f>
        <v>Jawa</v>
      </c>
      <c r="Y402" s="2">
        <f>Scores!N402</f>
        <v>68</v>
      </c>
      <c r="Z402" t="s">
        <v>16</v>
      </c>
      <c r="AA402" s="13" t="str">
        <f t="shared" si="20"/>
        <v>2P</v>
      </c>
      <c r="AB402" s="13" t="s">
        <v>896</v>
      </c>
    </row>
    <row r="403" spans="1:28">
      <c r="A403" t="str">
        <f t="shared" si="19"/>
        <v>PENGEMBANGAN LAPANGAN L PARIGI POFD1. Low Value</v>
      </c>
      <c r="B403" t="str">
        <f t="shared" si="18"/>
        <v>PENGEMBANGAN LAPANGAN L PARIGI POFD1. Low ValueE5. Development Unclarified</v>
      </c>
      <c r="C403" t="s">
        <v>25</v>
      </c>
      <c r="D403" s="2" t="s">
        <v>13</v>
      </c>
      <c r="E403" t="s">
        <v>8</v>
      </c>
      <c r="F403" s="12" t="s">
        <v>254</v>
      </c>
      <c r="G403" s="12" t="s">
        <v>632</v>
      </c>
      <c r="H403" t="s">
        <v>77</v>
      </c>
      <c r="I403" s="2" t="s">
        <v>825</v>
      </c>
      <c r="J403">
        <f>VLOOKUP(A403,[1]Sheet3!$A$2:$H$3266,8,FALSE)</f>
        <v>2116.1</v>
      </c>
      <c r="K403">
        <f>VLOOKUP(A403,[1]Sheet3!$A$2:$AD$3266,29,FALSE)</f>
        <v>0.65013790000000005</v>
      </c>
      <c r="L403">
        <f>VLOOKUP(A403,[1]Sheet3!$A$2:$AD$3266,30,FALSE)</f>
        <v>1375.7568101900001</v>
      </c>
      <c r="M403">
        <f>VLOOKUP(A403,[1]Sheet3!$A$2:$L$3266,11,FALSE)</f>
        <v>1800</v>
      </c>
      <c r="N403" t="str">
        <f>VLOOKUP(A403,[1]Sheet3!$A$2:$L$3266,12,FALSE)</f>
        <v/>
      </c>
      <c r="O403">
        <f>VLOOKUP(A403,[1]Sheet3!$A$2:$T$3266,17,FALSE)</f>
        <v>0.35059610000000002</v>
      </c>
      <c r="P403">
        <f>VLOOKUP(A403,[1]Sheet3!$A$2:$T$3266,18,FALSE)</f>
        <v>1985.5619999999999</v>
      </c>
      <c r="Q403">
        <f>VLOOKUP(A403,[1]Sheet3!$A$2:$T$3266,19,FALSE)</f>
        <v>0.60037479999999999</v>
      </c>
      <c r="R403">
        <f>VLOOKUP(A403,[1]Sheet3!$A$2:$T$3266,20,FALSE)</f>
        <v>0.77466740000000001</v>
      </c>
      <c r="S403">
        <f>VLOOKUP(A403,[1]Sheet3!$A$2:$AB$3266,27,FALSE)</f>
        <v>172.59909999999999</v>
      </c>
      <c r="T403">
        <f>VLOOKUP(A403,[1]Sheet3!$A$2:$AB$3266,28,FALSE)</f>
        <v>296.90890000000002</v>
      </c>
      <c r="U403">
        <f>VLOOKUP(A403,[1]Sheet3!$A$2:$AF$3266,31,FALSE)</f>
        <v>759.89110000000005</v>
      </c>
      <c r="V403">
        <f>VLOOKUP(A403,[1]Sheet3!$A$2:$AF$3266,32,FALSE)</f>
        <v>-95.566479999999999</v>
      </c>
      <c r="W403" s="2" t="str">
        <f>VLOOKUP(H403,[2]Sheet1!$B$2:$D$3210,2,FALSE)</f>
        <v>Jawa Barat</v>
      </c>
      <c r="X403" s="2" t="str">
        <f>VLOOKUP(H403,[2]Sheet1!$B$2:$D$3210,3,FALSE)</f>
        <v>Jawa</v>
      </c>
      <c r="Y403" s="2">
        <f>Scores!N403</f>
        <v>68</v>
      </c>
      <c r="Z403" t="s">
        <v>6</v>
      </c>
      <c r="AA403" s="13" t="str">
        <f t="shared" si="20"/>
        <v>2C-Jawa</v>
      </c>
      <c r="AB403" s="13" t="s">
        <v>896</v>
      </c>
    </row>
    <row r="404" spans="1:28">
      <c r="A404" t="str">
        <f t="shared" si="19"/>
        <v>PENGEMBANGAN LAPANGAN L PARIGI POFD2. Middle Value</v>
      </c>
      <c r="B404" t="str">
        <f t="shared" si="18"/>
        <v>PENGEMBANGAN LAPANGAN L PARIGI POFD2. Middle ValueE5. Development Unclarified</v>
      </c>
      <c r="C404" t="s">
        <v>25</v>
      </c>
      <c r="D404" s="2" t="s">
        <v>13</v>
      </c>
      <c r="E404" t="s">
        <v>10</v>
      </c>
      <c r="F404" s="12" t="s">
        <v>254</v>
      </c>
      <c r="G404" s="12" t="s">
        <v>632</v>
      </c>
      <c r="H404" t="s">
        <v>77</v>
      </c>
      <c r="I404" s="2" t="s">
        <v>825</v>
      </c>
      <c r="J404">
        <f>VLOOKUP(A404,[1]Sheet3!$A$2:$H$3266,8,FALSE)</f>
        <v>2389.7719999999999</v>
      </c>
      <c r="K404">
        <f>VLOOKUP(A404,[1]Sheet3!$A$2:$AD$3266,29,FALSE)</f>
        <v>0.65013790000000005</v>
      </c>
      <c r="L404">
        <f>VLOOKUP(A404,[1]Sheet3!$A$2:$AD$3266,30,FALSE)</f>
        <v>1553.6813495588001</v>
      </c>
      <c r="M404">
        <f>VLOOKUP(A404,[1]Sheet3!$A$2:$L$3266,11,FALSE)</f>
        <v>1800</v>
      </c>
      <c r="N404" t="str">
        <f>VLOOKUP(A404,[1]Sheet3!$A$2:$L$3266,12,FALSE)</f>
        <v/>
      </c>
      <c r="O404">
        <f>VLOOKUP(A404,[1]Sheet3!$A$2:$T$3266,17,FALSE)</f>
        <v>0.35059610000000002</v>
      </c>
      <c r="P404">
        <f>VLOOKUP(A404,[1]Sheet3!$A$2:$T$3266,18,FALSE)</f>
        <v>1985.5619999999999</v>
      </c>
      <c r="Q404">
        <f>VLOOKUP(A404,[1]Sheet3!$A$2:$T$3266,19,FALSE)</f>
        <v>0.60037479999999999</v>
      </c>
      <c r="R404">
        <f>VLOOKUP(A404,[1]Sheet3!$A$2:$T$3266,20,FALSE)</f>
        <v>0.77466740000000001</v>
      </c>
      <c r="S404">
        <f>VLOOKUP(A404,[1]Sheet3!$A$2:$AB$3266,27,FALSE)</f>
        <v>172.59909999999999</v>
      </c>
      <c r="T404">
        <f>VLOOKUP(A404,[1]Sheet3!$A$2:$AB$3266,28,FALSE)</f>
        <v>296.90890000000002</v>
      </c>
      <c r="U404">
        <f>VLOOKUP(A404,[1]Sheet3!$A$2:$AF$3266,31,FALSE)</f>
        <v>759.89110000000005</v>
      </c>
      <c r="V404">
        <f>VLOOKUP(A404,[1]Sheet3!$A$2:$AF$3266,32,FALSE)</f>
        <v>-95.566479999999999</v>
      </c>
      <c r="W404" s="2" t="str">
        <f>VLOOKUP(H404,[2]Sheet1!$B$2:$D$3210,2,FALSE)</f>
        <v>Jawa Barat</v>
      </c>
      <c r="X404" s="2" t="str">
        <f>VLOOKUP(H404,[2]Sheet1!$B$2:$D$3210,3,FALSE)</f>
        <v>Jawa</v>
      </c>
      <c r="Y404" s="2">
        <f>Scores!N404</f>
        <v>68</v>
      </c>
      <c r="Z404" t="s">
        <v>6</v>
      </c>
      <c r="AA404" s="13" t="str">
        <f t="shared" si="20"/>
        <v>2C-Jawa</v>
      </c>
      <c r="AB404" s="13" t="s">
        <v>896</v>
      </c>
    </row>
    <row r="405" spans="1:28">
      <c r="A405" t="str">
        <f t="shared" si="19"/>
        <v>PENGEMBANGAN LAPANGAN L PARIGI POFD3. High Value</v>
      </c>
      <c r="B405" t="str">
        <f t="shared" si="18"/>
        <v>PENGEMBANGAN LAPANGAN L PARIGI POFD3. High ValueE5. Development Unclarified</v>
      </c>
      <c r="C405" t="s">
        <v>25</v>
      </c>
      <c r="D405" s="2" t="s">
        <v>13</v>
      </c>
      <c r="E405" t="s">
        <v>11</v>
      </c>
      <c r="F405" s="12" t="s">
        <v>254</v>
      </c>
      <c r="G405" s="12" t="s">
        <v>632</v>
      </c>
      <c r="H405" t="s">
        <v>77</v>
      </c>
      <c r="I405" s="2" t="s">
        <v>825</v>
      </c>
      <c r="J405">
        <f>VLOOKUP(A405,[1]Sheet3!$A$2:$H$3266,8,FALSE)</f>
        <v>2663.4430000000002</v>
      </c>
      <c r="K405">
        <f>VLOOKUP(A405,[1]Sheet3!$A$2:$AD$3266,29,FALSE)</f>
        <v>0.65013790000000005</v>
      </c>
      <c r="L405">
        <f>VLOOKUP(A405,[1]Sheet3!$A$2:$AD$3266,30,FALSE)</f>
        <v>1731.6052387897003</v>
      </c>
      <c r="M405">
        <f>VLOOKUP(A405,[1]Sheet3!$A$2:$L$3266,11,FALSE)</f>
        <v>1800</v>
      </c>
      <c r="N405" t="str">
        <f>VLOOKUP(A405,[1]Sheet3!$A$2:$L$3266,12,FALSE)</f>
        <v/>
      </c>
      <c r="O405">
        <f>VLOOKUP(A405,[1]Sheet3!$A$2:$T$3266,17,FALSE)</f>
        <v>0.35059610000000002</v>
      </c>
      <c r="P405">
        <f>VLOOKUP(A405,[1]Sheet3!$A$2:$T$3266,18,FALSE)</f>
        <v>1985.5619999999999</v>
      </c>
      <c r="Q405">
        <f>VLOOKUP(A405,[1]Sheet3!$A$2:$T$3266,19,FALSE)</f>
        <v>0.60037479999999999</v>
      </c>
      <c r="R405">
        <f>VLOOKUP(A405,[1]Sheet3!$A$2:$T$3266,20,FALSE)</f>
        <v>0.77466740000000001</v>
      </c>
      <c r="S405">
        <f>VLOOKUP(A405,[1]Sheet3!$A$2:$AB$3266,27,FALSE)</f>
        <v>172.59909999999999</v>
      </c>
      <c r="T405">
        <f>VLOOKUP(A405,[1]Sheet3!$A$2:$AB$3266,28,FALSE)</f>
        <v>296.90890000000002</v>
      </c>
      <c r="U405">
        <f>VLOOKUP(A405,[1]Sheet3!$A$2:$AF$3266,31,FALSE)</f>
        <v>759.89110000000005</v>
      </c>
      <c r="V405">
        <f>VLOOKUP(A405,[1]Sheet3!$A$2:$AF$3266,32,FALSE)</f>
        <v>-95.566479999999999</v>
      </c>
      <c r="W405" s="2" t="str">
        <f>VLOOKUP(H405,[2]Sheet1!$B$2:$D$3210,2,FALSE)</f>
        <v>Jawa Barat</v>
      </c>
      <c r="X405" s="2" t="str">
        <f>VLOOKUP(H405,[2]Sheet1!$B$2:$D$3210,3,FALSE)</f>
        <v>Jawa</v>
      </c>
      <c r="Y405" s="2">
        <f>Scores!N405</f>
        <v>68</v>
      </c>
      <c r="Z405" t="s">
        <v>6</v>
      </c>
      <c r="AA405" s="13" t="str">
        <f t="shared" si="20"/>
        <v>2C-Jawa</v>
      </c>
      <c r="AB405" s="13" t="s">
        <v>896</v>
      </c>
    </row>
    <row r="406" spans="1:28">
      <c r="A406" t="str">
        <f t="shared" si="19"/>
        <v>LAVATERA - BASE1. Low Value</v>
      </c>
      <c r="B406" t="str">
        <f t="shared" si="18"/>
        <v>LAVATERA - BASE1. Low ValueE0. On Production</v>
      </c>
      <c r="C406" t="s">
        <v>15</v>
      </c>
      <c r="D406" s="2" t="s">
        <v>13</v>
      </c>
      <c r="E406" t="s">
        <v>8</v>
      </c>
      <c r="F406" s="12" t="s">
        <v>255</v>
      </c>
      <c r="G406" s="12" t="s">
        <v>633</v>
      </c>
      <c r="H406" t="s">
        <v>77</v>
      </c>
      <c r="I406" s="2" t="s">
        <v>825</v>
      </c>
      <c r="J406">
        <f>VLOOKUP(A406,[1]Sheet3!$A$2:$H$3266,8,FALSE)</f>
        <v>1.667</v>
      </c>
      <c r="K406">
        <f>VLOOKUP(A406,[1]Sheet3!$A$2:$AD$3266,29,FALSE)</f>
        <v>0.74279059999999997</v>
      </c>
      <c r="L406">
        <f>VLOOKUP(A406,[1]Sheet3!$A$2:$AD$3266,30,FALSE)</f>
        <v>1.2382319302</v>
      </c>
      <c r="M406">
        <f>VLOOKUP(A406,[1]Sheet3!$A$2:$L$3266,11,FALSE)</f>
        <v>2750</v>
      </c>
      <c r="N406" t="str">
        <f>VLOOKUP(A406,[1]Sheet3!$A$2:$L$3266,12,FALSE)</f>
        <v/>
      </c>
      <c r="O406">
        <f>VLOOKUP(A406,[1]Sheet3!$A$2:$T$3266,17,FALSE)</f>
        <v>0.2489796</v>
      </c>
      <c r="P406">
        <f>VLOOKUP(A406,[1]Sheet3!$A$2:$T$3266,18,FALSE)</f>
        <v>110.92919999999999</v>
      </c>
      <c r="Q406">
        <f>VLOOKUP(A406,[1]Sheet3!$A$2:$T$3266,19,FALSE)</f>
        <v>0.61435450000000003</v>
      </c>
      <c r="R406">
        <f>VLOOKUP(A406,[1]Sheet3!$A$2:$T$3266,20,FALSE)</f>
        <v>0.92522669999999996</v>
      </c>
      <c r="S406">
        <f>VLOOKUP(A406,[1]Sheet3!$A$2:$AB$3266,27,FALSE)</f>
        <v>352.3827</v>
      </c>
      <c r="T406">
        <f>VLOOKUP(A406,[1]Sheet3!$A$2:$AB$3266,28,FALSE)</f>
        <v>0.39870489999999997</v>
      </c>
      <c r="U406">
        <f>VLOOKUP(A406,[1]Sheet3!$A$2:$AF$3266,31,FALSE)</f>
        <v>106.3223</v>
      </c>
      <c r="V406">
        <f>VLOOKUP(A406,[1]Sheet3!$A$2:$AF$3266,32,FALSE)</f>
        <v>32.111150000000002</v>
      </c>
      <c r="W406" s="2" t="str">
        <f>VLOOKUP(H406,[2]Sheet1!$B$2:$D$3210,2,FALSE)</f>
        <v>Jawa Barat</v>
      </c>
      <c r="X406" s="2" t="str">
        <f>VLOOKUP(H406,[2]Sheet1!$B$2:$D$3210,3,FALSE)</f>
        <v>Jawa</v>
      </c>
      <c r="Y406" s="2">
        <f>Scores!N406</f>
        <v>79</v>
      </c>
      <c r="Z406" t="s">
        <v>16</v>
      </c>
      <c r="AA406" s="13" t="str">
        <f t="shared" si="20"/>
        <v>2P</v>
      </c>
      <c r="AB406" s="13" t="s">
        <v>896</v>
      </c>
    </row>
    <row r="407" spans="1:28">
      <c r="A407" t="str">
        <f t="shared" si="19"/>
        <v>LAVATERA - BASE2. Middle Value</v>
      </c>
      <c r="B407" t="str">
        <f t="shared" si="18"/>
        <v>LAVATERA - BASE2. Middle ValueE0. On Production</v>
      </c>
      <c r="C407" t="s">
        <v>15</v>
      </c>
      <c r="D407" s="2" t="s">
        <v>13</v>
      </c>
      <c r="E407" t="s">
        <v>10</v>
      </c>
      <c r="F407" s="12" t="s">
        <v>255</v>
      </c>
      <c r="G407" s="12" t="s">
        <v>633</v>
      </c>
      <c r="H407" t="s">
        <v>77</v>
      </c>
      <c r="I407" s="2" t="s">
        <v>825</v>
      </c>
      <c r="J407">
        <f>VLOOKUP(A407,[1]Sheet3!$A$2:$H$3266,8,FALSE)</f>
        <v>1.667</v>
      </c>
      <c r="K407">
        <f>VLOOKUP(A407,[1]Sheet3!$A$2:$AD$3266,29,FALSE)</f>
        <v>0.74279059999999997</v>
      </c>
      <c r="L407">
        <f>VLOOKUP(A407,[1]Sheet3!$A$2:$AD$3266,30,FALSE)</f>
        <v>1.2382319302</v>
      </c>
      <c r="M407">
        <f>VLOOKUP(A407,[1]Sheet3!$A$2:$L$3266,11,FALSE)</f>
        <v>2750</v>
      </c>
      <c r="N407" t="str">
        <f>VLOOKUP(A407,[1]Sheet3!$A$2:$L$3266,12,FALSE)</f>
        <v/>
      </c>
      <c r="O407">
        <f>VLOOKUP(A407,[1]Sheet3!$A$2:$T$3266,17,FALSE)</f>
        <v>0.2489796</v>
      </c>
      <c r="P407">
        <f>VLOOKUP(A407,[1]Sheet3!$A$2:$T$3266,18,FALSE)</f>
        <v>110.92919999999999</v>
      </c>
      <c r="Q407">
        <f>VLOOKUP(A407,[1]Sheet3!$A$2:$T$3266,19,FALSE)</f>
        <v>0.61435450000000003</v>
      </c>
      <c r="R407">
        <f>VLOOKUP(A407,[1]Sheet3!$A$2:$T$3266,20,FALSE)</f>
        <v>0.92522669999999996</v>
      </c>
      <c r="S407">
        <f>VLOOKUP(A407,[1]Sheet3!$A$2:$AB$3266,27,FALSE)</f>
        <v>352.3827</v>
      </c>
      <c r="T407">
        <f>VLOOKUP(A407,[1]Sheet3!$A$2:$AB$3266,28,FALSE)</f>
        <v>0.39870489999999997</v>
      </c>
      <c r="U407">
        <f>VLOOKUP(A407,[1]Sheet3!$A$2:$AF$3266,31,FALSE)</f>
        <v>106.3223</v>
      </c>
      <c r="V407">
        <f>VLOOKUP(A407,[1]Sheet3!$A$2:$AF$3266,32,FALSE)</f>
        <v>32.111150000000002</v>
      </c>
      <c r="W407" s="2" t="str">
        <f>VLOOKUP(H407,[2]Sheet1!$B$2:$D$3210,2,FALSE)</f>
        <v>Jawa Barat</v>
      </c>
      <c r="X407" s="2" t="str">
        <f>VLOOKUP(H407,[2]Sheet1!$B$2:$D$3210,3,FALSE)</f>
        <v>Jawa</v>
      </c>
      <c r="Y407" s="2">
        <f>Scores!N407</f>
        <v>79</v>
      </c>
      <c r="Z407" t="s">
        <v>16</v>
      </c>
      <c r="AA407" s="13" t="str">
        <f t="shared" si="20"/>
        <v>2P</v>
      </c>
      <c r="AB407" s="13" t="s">
        <v>896</v>
      </c>
    </row>
    <row r="408" spans="1:28">
      <c r="A408" t="str">
        <f t="shared" si="19"/>
        <v>LAVATERA - BASE3. High Value</v>
      </c>
      <c r="B408" t="str">
        <f t="shared" si="18"/>
        <v>LAVATERA - BASE3. High ValueE0. On Production</v>
      </c>
      <c r="C408" t="s">
        <v>15</v>
      </c>
      <c r="D408" s="2" t="s">
        <v>13</v>
      </c>
      <c r="E408" t="s">
        <v>11</v>
      </c>
      <c r="F408" s="12" t="s">
        <v>255</v>
      </c>
      <c r="G408" s="12" t="s">
        <v>633</v>
      </c>
      <c r="H408" t="s">
        <v>77</v>
      </c>
      <c r="I408" s="2" t="s">
        <v>825</v>
      </c>
      <c r="J408">
        <f>VLOOKUP(A408,[1]Sheet3!$A$2:$H$3266,8,FALSE)</f>
        <v>1.667</v>
      </c>
      <c r="K408">
        <f>VLOOKUP(A408,[1]Sheet3!$A$2:$AD$3266,29,FALSE)</f>
        <v>0.74279059999999997</v>
      </c>
      <c r="L408">
        <f>VLOOKUP(A408,[1]Sheet3!$A$2:$AD$3266,30,FALSE)</f>
        <v>1.2382319302</v>
      </c>
      <c r="M408">
        <f>VLOOKUP(A408,[1]Sheet3!$A$2:$L$3266,11,FALSE)</f>
        <v>2750</v>
      </c>
      <c r="N408" t="str">
        <f>VLOOKUP(A408,[1]Sheet3!$A$2:$L$3266,12,FALSE)</f>
        <v/>
      </c>
      <c r="O408">
        <f>VLOOKUP(A408,[1]Sheet3!$A$2:$T$3266,17,FALSE)</f>
        <v>0.2489796</v>
      </c>
      <c r="P408">
        <f>VLOOKUP(A408,[1]Sheet3!$A$2:$T$3266,18,FALSE)</f>
        <v>110.92919999999999</v>
      </c>
      <c r="Q408">
        <f>VLOOKUP(A408,[1]Sheet3!$A$2:$T$3266,19,FALSE)</f>
        <v>0.61435450000000003</v>
      </c>
      <c r="R408">
        <f>VLOOKUP(A408,[1]Sheet3!$A$2:$T$3266,20,FALSE)</f>
        <v>0.92522669999999996</v>
      </c>
      <c r="S408">
        <f>VLOOKUP(A408,[1]Sheet3!$A$2:$AB$3266,27,FALSE)</f>
        <v>352.3827</v>
      </c>
      <c r="T408">
        <f>VLOOKUP(A408,[1]Sheet3!$A$2:$AB$3266,28,FALSE)</f>
        <v>0.39870489999999997</v>
      </c>
      <c r="U408">
        <f>VLOOKUP(A408,[1]Sheet3!$A$2:$AF$3266,31,FALSE)</f>
        <v>106.3223</v>
      </c>
      <c r="V408">
        <f>VLOOKUP(A408,[1]Sheet3!$A$2:$AF$3266,32,FALSE)</f>
        <v>32.111150000000002</v>
      </c>
      <c r="W408" s="2" t="str">
        <f>VLOOKUP(H408,[2]Sheet1!$B$2:$D$3210,2,FALSE)</f>
        <v>Jawa Barat</v>
      </c>
      <c r="X408" s="2" t="str">
        <f>VLOOKUP(H408,[2]Sheet1!$B$2:$D$3210,3,FALSE)</f>
        <v>Jawa</v>
      </c>
      <c r="Y408" s="2">
        <f>Scores!N408</f>
        <v>79</v>
      </c>
      <c r="Z408" t="s">
        <v>16</v>
      </c>
      <c r="AA408" s="13" t="str">
        <f t="shared" si="20"/>
        <v>2P</v>
      </c>
      <c r="AB408" s="13" t="s">
        <v>896</v>
      </c>
    </row>
    <row r="409" spans="1:28">
      <c r="A409" t="str">
        <f t="shared" si="19"/>
        <v>MANDALA - UNITISASI - OGAN KOMERING - BASE1. Low Value</v>
      </c>
      <c r="B409" t="str">
        <f t="shared" si="18"/>
        <v>MANDALA - UNITISASI - OGAN KOMERING - BASE1. Low ValueE0. On Production</v>
      </c>
      <c r="C409" t="s">
        <v>15</v>
      </c>
      <c r="D409" s="2" t="s">
        <v>13</v>
      </c>
      <c r="E409" t="s">
        <v>8</v>
      </c>
      <c r="F409" s="12" t="s">
        <v>256</v>
      </c>
      <c r="G409" s="12" t="s">
        <v>634</v>
      </c>
      <c r="H409" t="s">
        <v>81</v>
      </c>
      <c r="I409" s="2" t="s">
        <v>823</v>
      </c>
      <c r="J409">
        <f>VLOOKUP(A409,[1]Sheet3!$A$2:$H$3266,8,FALSE)</f>
        <v>19.015999999999998</v>
      </c>
      <c r="K409">
        <f>VLOOKUP(A409,[1]Sheet3!$A$2:$AD$3266,29,FALSE)</f>
        <v>0.32804489999999997</v>
      </c>
      <c r="L409">
        <f>VLOOKUP(A409,[1]Sheet3!$A$2:$AD$3266,30,FALSE)</f>
        <v>6.2381018183999988</v>
      </c>
      <c r="M409">
        <f>VLOOKUP(A409,[1]Sheet3!$A$2:$L$3266,11,FALSE)</f>
        <v>4593.4000000000005</v>
      </c>
      <c r="N409">
        <f>VLOOKUP(A409,[1]Sheet3!$A$2:$L$3266,12,FALSE)</f>
        <v>107.80000000000001</v>
      </c>
      <c r="O409">
        <f>VLOOKUP(A409,[1]Sheet3!$A$2:$T$3266,17,FALSE)</f>
        <v>0.1519421</v>
      </c>
      <c r="P409">
        <f>VLOOKUP(A409,[1]Sheet3!$A$2:$T$3266,18,FALSE)</f>
        <v>17.823810000000002</v>
      </c>
      <c r="Q409">
        <f>VLOOKUP(A409,[1]Sheet3!$A$2:$T$3266,19,FALSE)</f>
        <v>0.64020250000000001</v>
      </c>
      <c r="R409">
        <f>VLOOKUP(A409,[1]Sheet3!$A$2:$T$3266,20,FALSE)</f>
        <v>0.72590030000000005</v>
      </c>
      <c r="S409">
        <f>VLOOKUP(A409,[1]Sheet3!$A$2:$AB$3266,27,FALSE)</f>
        <v>41.56185</v>
      </c>
      <c r="T409">
        <f>VLOOKUP(A409,[1]Sheet3!$A$2:$AB$3266,28,FALSE)</f>
        <v>0.45580029999999999</v>
      </c>
      <c r="U409">
        <f>VLOOKUP(A409,[1]Sheet3!$A$2:$AF$3266,31,FALSE)</f>
        <v>0.1491615</v>
      </c>
      <c r="V409">
        <f>VLOOKUP(A409,[1]Sheet3!$A$2:$AF$3266,32,FALSE)</f>
        <v>1.4147940000000001</v>
      </c>
      <c r="W409" s="2" t="str">
        <f>VLOOKUP(H409,[2]Sheet1!$B$2:$D$3210,2,FALSE)</f>
        <v>Sumatera Selatan</v>
      </c>
      <c r="X409" s="2" t="str">
        <f>VLOOKUP(H409,[2]Sheet1!$B$2:$D$3210,3,FALSE)</f>
        <v>Sumatera</v>
      </c>
      <c r="Y409" s="2">
        <f>Scores!N409</f>
        <v>92</v>
      </c>
      <c r="Z409" t="s">
        <v>16</v>
      </c>
      <c r="AA409" s="13" t="str">
        <f t="shared" si="20"/>
        <v>2P</v>
      </c>
      <c r="AB409" s="13" t="s">
        <v>896</v>
      </c>
    </row>
    <row r="410" spans="1:28">
      <c r="A410" t="str">
        <f t="shared" si="19"/>
        <v>MANDALA - UNITISASI - OGAN KOMERING - BASE2. Middle Value</v>
      </c>
      <c r="B410" t="str">
        <f t="shared" si="18"/>
        <v>MANDALA - UNITISASI - OGAN KOMERING - BASE2. Middle ValueE0. On Production</v>
      </c>
      <c r="C410" t="s">
        <v>15</v>
      </c>
      <c r="D410" s="2" t="s">
        <v>13</v>
      </c>
      <c r="E410" t="s">
        <v>10</v>
      </c>
      <c r="F410" s="12" t="s">
        <v>256</v>
      </c>
      <c r="G410" s="12" t="s">
        <v>634</v>
      </c>
      <c r="H410" t="s">
        <v>81</v>
      </c>
      <c r="I410" s="2" t="s">
        <v>823</v>
      </c>
      <c r="J410">
        <f>VLOOKUP(A410,[1]Sheet3!$A$2:$H$3266,8,FALSE)</f>
        <v>19.015999999999998</v>
      </c>
      <c r="K410">
        <f>VLOOKUP(A410,[1]Sheet3!$A$2:$AD$3266,29,FALSE)</f>
        <v>0.32804489999999997</v>
      </c>
      <c r="L410">
        <f>VLOOKUP(A410,[1]Sheet3!$A$2:$AD$3266,30,FALSE)</f>
        <v>6.2381018183999988</v>
      </c>
      <c r="M410">
        <f>VLOOKUP(A410,[1]Sheet3!$A$2:$L$3266,11,FALSE)</f>
        <v>4593.4000000000005</v>
      </c>
      <c r="N410">
        <f>VLOOKUP(A410,[1]Sheet3!$A$2:$L$3266,12,FALSE)</f>
        <v>107.80000000000001</v>
      </c>
      <c r="O410">
        <f>VLOOKUP(A410,[1]Sheet3!$A$2:$T$3266,17,FALSE)</f>
        <v>0.1519421</v>
      </c>
      <c r="P410">
        <f>VLOOKUP(A410,[1]Sheet3!$A$2:$T$3266,18,FALSE)</f>
        <v>17.823810000000002</v>
      </c>
      <c r="Q410">
        <f>VLOOKUP(A410,[1]Sheet3!$A$2:$T$3266,19,FALSE)</f>
        <v>0.64020250000000001</v>
      </c>
      <c r="R410">
        <f>VLOOKUP(A410,[1]Sheet3!$A$2:$T$3266,20,FALSE)</f>
        <v>0.72590030000000005</v>
      </c>
      <c r="S410">
        <f>VLOOKUP(A410,[1]Sheet3!$A$2:$AB$3266,27,FALSE)</f>
        <v>41.56185</v>
      </c>
      <c r="T410">
        <f>VLOOKUP(A410,[1]Sheet3!$A$2:$AB$3266,28,FALSE)</f>
        <v>0.45580029999999999</v>
      </c>
      <c r="U410">
        <f>VLOOKUP(A410,[1]Sheet3!$A$2:$AF$3266,31,FALSE)</f>
        <v>0.1491615</v>
      </c>
      <c r="V410">
        <f>VLOOKUP(A410,[1]Sheet3!$A$2:$AF$3266,32,FALSE)</f>
        <v>1.4147940000000001</v>
      </c>
      <c r="W410" s="2" t="str">
        <f>VLOOKUP(H410,[2]Sheet1!$B$2:$D$3210,2,FALSE)</f>
        <v>Sumatera Selatan</v>
      </c>
      <c r="X410" s="2" t="str">
        <f>VLOOKUP(H410,[2]Sheet1!$B$2:$D$3210,3,FALSE)</f>
        <v>Sumatera</v>
      </c>
      <c r="Y410" s="2">
        <f>Scores!N410</f>
        <v>92</v>
      </c>
      <c r="Z410" t="s">
        <v>16</v>
      </c>
      <c r="AA410" s="13" t="str">
        <f t="shared" si="20"/>
        <v>2P</v>
      </c>
      <c r="AB410" s="13" t="s">
        <v>896</v>
      </c>
    </row>
    <row r="411" spans="1:28">
      <c r="A411" t="str">
        <f t="shared" si="19"/>
        <v>MANDALA - UNITISASI - OGAN KOMERING - BASE3. High Value</v>
      </c>
      <c r="B411" t="str">
        <f t="shared" si="18"/>
        <v>MANDALA - UNITISASI - OGAN KOMERING - BASE3. High ValueE0. On Production</v>
      </c>
      <c r="C411" t="s">
        <v>15</v>
      </c>
      <c r="D411" s="2" t="s">
        <v>13</v>
      </c>
      <c r="E411" t="s">
        <v>11</v>
      </c>
      <c r="F411" s="12" t="s">
        <v>256</v>
      </c>
      <c r="G411" s="12" t="s">
        <v>634</v>
      </c>
      <c r="H411" t="s">
        <v>81</v>
      </c>
      <c r="I411" s="2" t="s">
        <v>823</v>
      </c>
      <c r="J411">
        <f>VLOOKUP(A411,[1]Sheet3!$A$2:$H$3266,8,FALSE)</f>
        <v>19.015999999999998</v>
      </c>
      <c r="K411">
        <f>VLOOKUP(A411,[1]Sheet3!$A$2:$AD$3266,29,FALSE)</f>
        <v>0.32804489999999997</v>
      </c>
      <c r="L411">
        <f>VLOOKUP(A411,[1]Sheet3!$A$2:$AD$3266,30,FALSE)</f>
        <v>6.2381018183999988</v>
      </c>
      <c r="M411">
        <f>VLOOKUP(A411,[1]Sheet3!$A$2:$L$3266,11,FALSE)</f>
        <v>4593.4000000000005</v>
      </c>
      <c r="N411">
        <f>VLOOKUP(A411,[1]Sheet3!$A$2:$L$3266,12,FALSE)</f>
        <v>107.80000000000001</v>
      </c>
      <c r="O411">
        <f>VLOOKUP(A411,[1]Sheet3!$A$2:$T$3266,17,FALSE)</f>
        <v>0.1519421</v>
      </c>
      <c r="P411">
        <f>VLOOKUP(A411,[1]Sheet3!$A$2:$T$3266,18,FALSE)</f>
        <v>17.823810000000002</v>
      </c>
      <c r="Q411">
        <f>VLOOKUP(A411,[1]Sheet3!$A$2:$T$3266,19,FALSE)</f>
        <v>0.64020250000000001</v>
      </c>
      <c r="R411">
        <f>VLOOKUP(A411,[1]Sheet3!$A$2:$T$3266,20,FALSE)</f>
        <v>0.72590030000000005</v>
      </c>
      <c r="S411">
        <f>VLOOKUP(A411,[1]Sheet3!$A$2:$AB$3266,27,FALSE)</f>
        <v>41.56185</v>
      </c>
      <c r="T411">
        <f>VLOOKUP(A411,[1]Sheet3!$A$2:$AB$3266,28,FALSE)</f>
        <v>0.45580029999999999</v>
      </c>
      <c r="U411">
        <f>VLOOKUP(A411,[1]Sheet3!$A$2:$AF$3266,31,FALSE)</f>
        <v>0.1491615</v>
      </c>
      <c r="V411">
        <f>VLOOKUP(A411,[1]Sheet3!$A$2:$AF$3266,32,FALSE)</f>
        <v>1.4147940000000001</v>
      </c>
      <c r="W411" s="2" t="str">
        <f>VLOOKUP(H411,[2]Sheet1!$B$2:$D$3210,2,FALSE)</f>
        <v>Sumatera Selatan</v>
      </c>
      <c r="X411" s="2" t="str">
        <f>VLOOKUP(H411,[2]Sheet1!$B$2:$D$3210,3,FALSE)</f>
        <v>Sumatera</v>
      </c>
      <c r="Y411" s="2">
        <f>Scores!N411</f>
        <v>92</v>
      </c>
      <c r="Z411" t="s">
        <v>16</v>
      </c>
      <c r="AA411" s="13" t="str">
        <f t="shared" si="20"/>
        <v>2P</v>
      </c>
      <c r="AB411" s="13" t="s">
        <v>896</v>
      </c>
    </row>
    <row r="412" spans="1:28">
      <c r="A412" t="str">
        <f t="shared" si="19"/>
        <v>MANDALA - UNITISASI - PERTAMINA EP - BASE1. Low Value</v>
      </c>
      <c r="B412" t="str">
        <f t="shared" si="18"/>
        <v>MANDALA - UNITISASI - PERTAMINA EP - BASE1. Low ValueE0. On Production</v>
      </c>
      <c r="C412" t="s">
        <v>15</v>
      </c>
      <c r="D412" s="2" t="s">
        <v>13</v>
      </c>
      <c r="E412" t="s">
        <v>8</v>
      </c>
      <c r="F412" s="12" t="s">
        <v>257</v>
      </c>
      <c r="G412" s="12" t="s">
        <v>634</v>
      </c>
      <c r="H412" t="s">
        <v>77</v>
      </c>
      <c r="I412" s="2" t="s">
        <v>825</v>
      </c>
      <c r="J412">
        <f>VLOOKUP(A412,[1]Sheet3!$A$2:$H$3266,8,FALSE)</f>
        <v>19.015999999999998</v>
      </c>
      <c r="K412">
        <f>VLOOKUP(A412,[1]Sheet3!$A$2:$AD$3266,29,FALSE)</f>
        <v>0.32804489999999997</v>
      </c>
      <c r="L412">
        <f>VLOOKUP(A412,[1]Sheet3!$A$2:$AD$3266,30,FALSE)</f>
        <v>6.2381018183999988</v>
      </c>
      <c r="M412">
        <f>VLOOKUP(A412,[1]Sheet3!$A$2:$L$3266,11,FALSE)</f>
        <v>4593.4000000000005</v>
      </c>
      <c r="N412">
        <f>VLOOKUP(A412,[1]Sheet3!$A$2:$L$3266,12,FALSE)</f>
        <v>107.80000000000001</v>
      </c>
      <c r="O412">
        <f>VLOOKUP(A412,[1]Sheet3!$A$2:$T$3266,17,FALSE)</f>
        <v>0.1519421</v>
      </c>
      <c r="P412">
        <f>VLOOKUP(A412,[1]Sheet3!$A$2:$T$3266,18,FALSE)</f>
        <v>17.823810000000002</v>
      </c>
      <c r="Q412">
        <f>VLOOKUP(A412,[1]Sheet3!$A$2:$T$3266,19,FALSE)</f>
        <v>0.64020250000000001</v>
      </c>
      <c r="R412">
        <f>VLOOKUP(A412,[1]Sheet3!$A$2:$T$3266,20,FALSE)</f>
        <v>0.72590030000000005</v>
      </c>
      <c r="S412">
        <f>VLOOKUP(A412,[1]Sheet3!$A$2:$AB$3266,27,FALSE)</f>
        <v>41.56185</v>
      </c>
      <c r="T412">
        <f>VLOOKUP(A412,[1]Sheet3!$A$2:$AB$3266,28,FALSE)</f>
        <v>0.45580029999999999</v>
      </c>
      <c r="U412">
        <f>VLOOKUP(A412,[1]Sheet3!$A$2:$AF$3266,31,FALSE)</f>
        <v>0.1491615</v>
      </c>
      <c r="V412">
        <f>VLOOKUP(A412,[1]Sheet3!$A$2:$AF$3266,32,FALSE)</f>
        <v>1.4147940000000001</v>
      </c>
      <c r="W412" s="2" t="str">
        <f>VLOOKUP(H412,[2]Sheet1!$B$2:$D$3210,2,FALSE)</f>
        <v>Jawa Barat</v>
      </c>
      <c r="X412" s="2" t="str">
        <f>VLOOKUP(H412,[2]Sheet1!$B$2:$D$3210,3,FALSE)</f>
        <v>Jawa</v>
      </c>
      <c r="Y412" s="2">
        <f>Scores!N412</f>
        <v>92</v>
      </c>
      <c r="Z412" t="s">
        <v>16</v>
      </c>
      <c r="AA412" s="13" t="str">
        <f t="shared" si="20"/>
        <v>2P</v>
      </c>
      <c r="AB412" s="13" t="s">
        <v>896</v>
      </c>
    </row>
    <row r="413" spans="1:28">
      <c r="A413" t="str">
        <f t="shared" si="19"/>
        <v>MANDALA - UNITISASI - PERTAMINA EP - BASE2. Middle Value</v>
      </c>
      <c r="B413" t="str">
        <f t="shared" si="18"/>
        <v>MANDALA - UNITISASI - PERTAMINA EP - BASE2. Middle ValueE0. On Production</v>
      </c>
      <c r="C413" t="s">
        <v>15</v>
      </c>
      <c r="D413" s="2" t="s">
        <v>13</v>
      </c>
      <c r="E413" t="s">
        <v>10</v>
      </c>
      <c r="F413" s="12" t="s">
        <v>257</v>
      </c>
      <c r="G413" s="12" t="s">
        <v>634</v>
      </c>
      <c r="H413" t="s">
        <v>77</v>
      </c>
      <c r="I413" s="2" t="s">
        <v>825</v>
      </c>
      <c r="J413">
        <f>VLOOKUP(A413,[1]Sheet3!$A$2:$H$3266,8,FALSE)</f>
        <v>19.015999999999998</v>
      </c>
      <c r="K413">
        <f>VLOOKUP(A413,[1]Sheet3!$A$2:$AD$3266,29,FALSE)</f>
        <v>0.32804489999999997</v>
      </c>
      <c r="L413">
        <f>VLOOKUP(A413,[1]Sheet3!$A$2:$AD$3266,30,FALSE)</f>
        <v>6.2381018183999988</v>
      </c>
      <c r="M413">
        <f>VLOOKUP(A413,[1]Sheet3!$A$2:$L$3266,11,FALSE)</f>
        <v>4593.4000000000005</v>
      </c>
      <c r="N413">
        <f>VLOOKUP(A413,[1]Sheet3!$A$2:$L$3266,12,FALSE)</f>
        <v>107.80000000000001</v>
      </c>
      <c r="O413">
        <f>VLOOKUP(A413,[1]Sheet3!$A$2:$T$3266,17,FALSE)</f>
        <v>0.1519421</v>
      </c>
      <c r="P413">
        <f>VLOOKUP(A413,[1]Sheet3!$A$2:$T$3266,18,FALSE)</f>
        <v>17.823810000000002</v>
      </c>
      <c r="Q413">
        <f>VLOOKUP(A413,[1]Sheet3!$A$2:$T$3266,19,FALSE)</f>
        <v>0.64020250000000001</v>
      </c>
      <c r="R413">
        <f>VLOOKUP(A413,[1]Sheet3!$A$2:$T$3266,20,FALSE)</f>
        <v>0.72590030000000005</v>
      </c>
      <c r="S413">
        <f>VLOOKUP(A413,[1]Sheet3!$A$2:$AB$3266,27,FALSE)</f>
        <v>41.56185</v>
      </c>
      <c r="T413">
        <f>VLOOKUP(A413,[1]Sheet3!$A$2:$AB$3266,28,FALSE)</f>
        <v>0.45580029999999999</v>
      </c>
      <c r="U413">
        <f>VLOOKUP(A413,[1]Sheet3!$A$2:$AF$3266,31,FALSE)</f>
        <v>0.1491615</v>
      </c>
      <c r="V413">
        <f>VLOOKUP(A413,[1]Sheet3!$A$2:$AF$3266,32,FALSE)</f>
        <v>1.4147940000000001</v>
      </c>
      <c r="W413" s="2" t="str">
        <f>VLOOKUP(H413,[2]Sheet1!$B$2:$D$3210,2,FALSE)</f>
        <v>Jawa Barat</v>
      </c>
      <c r="X413" s="2" t="str">
        <f>VLOOKUP(H413,[2]Sheet1!$B$2:$D$3210,3,FALSE)</f>
        <v>Jawa</v>
      </c>
      <c r="Y413" s="2">
        <f>Scores!N413</f>
        <v>92</v>
      </c>
      <c r="Z413" t="s">
        <v>16</v>
      </c>
      <c r="AA413" s="13" t="str">
        <f t="shared" si="20"/>
        <v>2P</v>
      </c>
      <c r="AB413" s="13" t="s">
        <v>896</v>
      </c>
    </row>
    <row r="414" spans="1:28">
      <c r="A414" t="str">
        <f t="shared" si="19"/>
        <v>MANDALA - UNITISASI - PERTAMINA EP - BASE3. High Value</v>
      </c>
      <c r="B414" t="str">
        <f t="shared" si="18"/>
        <v>MANDALA - UNITISASI - PERTAMINA EP - BASE3. High ValueE0. On Production</v>
      </c>
      <c r="C414" t="s">
        <v>15</v>
      </c>
      <c r="D414" s="2" t="s">
        <v>13</v>
      </c>
      <c r="E414" t="s">
        <v>11</v>
      </c>
      <c r="F414" s="12" t="s">
        <v>257</v>
      </c>
      <c r="G414" s="12" t="s">
        <v>634</v>
      </c>
      <c r="H414" t="s">
        <v>77</v>
      </c>
      <c r="I414" s="2" t="s">
        <v>825</v>
      </c>
      <c r="J414">
        <f>VLOOKUP(A414,[1]Sheet3!$A$2:$H$3266,8,FALSE)</f>
        <v>19.015999999999998</v>
      </c>
      <c r="K414">
        <f>VLOOKUP(A414,[1]Sheet3!$A$2:$AD$3266,29,FALSE)</f>
        <v>0.32804489999999997</v>
      </c>
      <c r="L414">
        <f>VLOOKUP(A414,[1]Sheet3!$A$2:$AD$3266,30,FALSE)</f>
        <v>6.2381018183999988</v>
      </c>
      <c r="M414">
        <f>VLOOKUP(A414,[1]Sheet3!$A$2:$L$3266,11,FALSE)</f>
        <v>4593.4000000000005</v>
      </c>
      <c r="N414">
        <f>VLOOKUP(A414,[1]Sheet3!$A$2:$L$3266,12,FALSE)</f>
        <v>107.80000000000001</v>
      </c>
      <c r="O414">
        <f>VLOOKUP(A414,[1]Sheet3!$A$2:$T$3266,17,FALSE)</f>
        <v>0.1519421</v>
      </c>
      <c r="P414">
        <f>VLOOKUP(A414,[1]Sheet3!$A$2:$T$3266,18,FALSE)</f>
        <v>17.823810000000002</v>
      </c>
      <c r="Q414">
        <f>VLOOKUP(A414,[1]Sheet3!$A$2:$T$3266,19,FALSE)</f>
        <v>0.64020250000000001</v>
      </c>
      <c r="R414">
        <f>VLOOKUP(A414,[1]Sheet3!$A$2:$T$3266,20,FALSE)</f>
        <v>0.72590030000000005</v>
      </c>
      <c r="S414">
        <f>VLOOKUP(A414,[1]Sheet3!$A$2:$AB$3266,27,FALSE)</f>
        <v>41.56185</v>
      </c>
      <c r="T414">
        <f>VLOOKUP(A414,[1]Sheet3!$A$2:$AB$3266,28,FALSE)</f>
        <v>0.45580029999999999</v>
      </c>
      <c r="U414">
        <f>VLOOKUP(A414,[1]Sheet3!$A$2:$AF$3266,31,FALSE)</f>
        <v>0.1491615</v>
      </c>
      <c r="V414">
        <f>VLOOKUP(A414,[1]Sheet3!$A$2:$AF$3266,32,FALSE)</f>
        <v>1.4147940000000001</v>
      </c>
      <c r="W414" s="2" t="str">
        <f>VLOOKUP(H414,[2]Sheet1!$B$2:$D$3210,2,FALSE)</f>
        <v>Jawa Barat</v>
      </c>
      <c r="X414" s="2" t="str">
        <f>VLOOKUP(H414,[2]Sheet1!$B$2:$D$3210,3,FALSE)</f>
        <v>Jawa</v>
      </c>
      <c r="Y414" s="2">
        <f>Scores!N414</f>
        <v>92</v>
      </c>
      <c r="Z414" t="s">
        <v>16</v>
      </c>
      <c r="AA414" s="13" t="str">
        <f t="shared" si="20"/>
        <v>2P</v>
      </c>
      <c r="AB414" s="13" t="s">
        <v>896</v>
      </c>
    </row>
    <row r="415" spans="1:28">
      <c r="A415" t="str">
        <f t="shared" si="19"/>
        <v>MANDALA 21.96% - BASE1. Low Value</v>
      </c>
      <c r="B415" t="str">
        <f t="shared" si="18"/>
        <v>MANDALA 21.96% - BASE1. Low ValueE0. On Production</v>
      </c>
      <c r="C415" t="s">
        <v>15</v>
      </c>
      <c r="D415" s="2" t="s">
        <v>13</v>
      </c>
      <c r="E415" t="s">
        <v>8</v>
      </c>
      <c r="F415" s="12" t="s">
        <v>258</v>
      </c>
      <c r="G415" s="12" t="s">
        <v>634</v>
      </c>
      <c r="H415" t="s">
        <v>77</v>
      </c>
      <c r="I415" s="2" t="s">
        <v>825</v>
      </c>
      <c r="J415">
        <f>VLOOKUP(A415,[1]Sheet3!$A$2:$H$3266,8,FALSE)</f>
        <v>19.015999999999998</v>
      </c>
      <c r="K415">
        <f>VLOOKUP(A415,[1]Sheet3!$A$2:$AD$3266,29,FALSE)</f>
        <v>0.32804489999999997</v>
      </c>
      <c r="L415">
        <f>VLOOKUP(A415,[1]Sheet3!$A$2:$AD$3266,30,FALSE)</f>
        <v>6.2381018183999988</v>
      </c>
      <c r="M415">
        <f>VLOOKUP(A415,[1]Sheet3!$A$2:$L$3266,11,FALSE)</f>
        <v>4593.4000000000005</v>
      </c>
      <c r="N415">
        <f>VLOOKUP(A415,[1]Sheet3!$A$2:$L$3266,12,FALSE)</f>
        <v>107.80000000000001</v>
      </c>
      <c r="O415">
        <f>VLOOKUP(A415,[1]Sheet3!$A$2:$T$3266,17,FALSE)</f>
        <v>0.1519421</v>
      </c>
      <c r="P415">
        <f>VLOOKUP(A415,[1]Sheet3!$A$2:$T$3266,18,FALSE)</f>
        <v>17.823810000000002</v>
      </c>
      <c r="Q415">
        <f>VLOOKUP(A415,[1]Sheet3!$A$2:$T$3266,19,FALSE)</f>
        <v>0.64020250000000001</v>
      </c>
      <c r="R415">
        <f>VLOOKUP(A415,[1]Sheet3!$A$2:$T$3266,20,FALSE)</f>
        <v>0.72590030000000005</v>
      </c>
      <c r="S415">
        <f>VLOOKUP(A415,[1]Sheet3!$A$2:$AB$3266,27,FALSE)</f>
        <v>41.56185</v>
      </c>
      <c r="T415">
        <f>VLOOKUP(A415,[1]Sheet3!$A$2:$AB$3266,28,FALSE)</f>
        <v>0.45580029999999999</v>
      </c>
      <c r="U415">
        <f>VLOOKUP(A415,[1]Sheet3!$A$2:$AF$3266,31,FALSE)</f>
        <v>0.1491615</v>
      </c>
      <c r="V415">
        <f>VLOOKUP(A415,[1]Sheet3!$A$2:$AF$3266,32,FALSE)</f>
        <v>1.4147940000000001</v>
      </c>
      <c r="W415" s="2" t="str">
        <f>VLOOKUP(H415,[2]Sheet1!$B$2:$D$3210,2,FALSE)</f>
        <v>Jawa Barat</v>
      </c>
      <c r="X415" s="2" t="str">
        <f>VLOOKUP(H415,[2]Sheet1!$B$2:$D$3210,3,FALSE)</f>
        <v>Jawa</v>
      </c>
      <c r="Y415" s="2">
        <f>Scores!N415</f>
        <v>92</v>
      </c>
      <c r="Z415" t="s">
        <v>16</v>
      </c>
      <c r="AA415" s="13" t="str">
        <f t="shared" si="20"/>
        <v>2P</v>
      </c>
      <c r="AB415" s="13" t="s">
        <v>896</v>
      </c>
    </row>
    <row r="416" spans="1:28">
      <c r="A416" t="str">
        <f t="shared" si="19"/>
        <v>MANDALA 21.96% - BASE2. Middle Value</v>
      </c>
      <c r="B416" t="str">
        <f t="shared" si="18"/>
        <v>MANDALA 21.96% - BASE2. Middle ValueE0. On Production</v>
      </c>
      <c r="C416" t="s">
        <v>15</v>
      </c>
      <c r="D416" s="2" t="s">
        <v>13</v>
      </c>
      <c r="E416" t="s">
        <v>10</v>
      </c>
      <c r="F416" s="12" t="s">
        <v>258</v>
      </c>
      <c r="G416" s="12" t="s">
        <v>634</v>
      </c>
      <c r="H416" t="s">
        <v>77</v>
      </c>
      <c r="I416" s="2" t="s">
        <v>825</v>
      </c>
      <c r="J416">
        <f>VLOOKUP(A416,[1]Sheet3!$A$2:$H$3266,8,FALSE)</f>
        <v>19.015999999999998</v>
      </c>
      <c r="K416">
        <f>VLOOKUP(A416,[1]Sheet3!$A$2:$AD$3266,29,FALSE)</f>
        <v>0.32804489999999997</v>
      </c>
      <c r="L416">
        <f>VLOOKUP(A416,[1]Sheet3!$A$2:$AD$3266,30,FALSE)</f>
        <v>6.2381018183999988</v>
      </c>
      <c r="M416">
        <f>VLOOKUP(A416,[1]Sheet3!$A$2:$L$3266,11,FALSE)</f>
        <v>4593.4000000000005</v>
      </c>
      <c r="N416">
        <f>VLOOKUP(A416,[1]Sheet3!$A$2:$L$3266,12,FALSE)</f>
        <v>107.80000000000001</v>
      </c>
      <c r="O416">
        <f>VLOOKUP(A416,[1]Sheet3!$A$2:$T$3266,17,FALSE)</f>
        <v>0.1519421</v>
      </c>
      <c r="P416">
        <f>VLOOKUP(A416,[1]Sheet3!$A$2:$T$3266,18,FALSE)</f>
        <v>17.823810000000002</v>
      </c>
      <c r="Q416">
        <f>VLOOKUP(A416,[1]Sheet3!$A$2:$T$3266,19,FALSE)</f>
        <v>0.64020250000000001</v>
      </c>
      <c r="R416">
        <f>VLOOKUP(A416,[1]Sheet3!$A$2:$T$3266,20,FALSE)</f>
        <v>0.72590030000000005</v>
      </c>
      <c r="S416">
        <f>VLOOKUP(A416,[1]Sheet3!$A$2:$AB$3266,27,FALSE)</f>
        <v>41.56185</v>
      </c>
      <c r="T416">
        <f>VLOOKUP(A416,[1]Sheet3!$A$2:$AB$3266,28,FALSE)</f>
        <v>0.45580029999999999</v>
      </c>
      <c r="U416">
        <f>VLOOKUP(A416,[1]Sheet3!$A$2:$AF$3266,31,FALSE)</f>
        <v>0.1491615</v>
      </c>
      <c r="V416">
        <f>VLOOKUP(A416,[1]Sheet3!$A$2:$AF$3266,32,FALSE)</f>
        <v>1.4147940000000001</v>
      </c>
      <c r="W416" s="2" t="str">
        <f>VLOOKUP(H416,[2]Sheet1!$B$2:$D$3210,2,FALSE)</f>
        <v>Jawa Barat</v>
      </c>
      <c r="X416" s="2" t="str">
        <f>VLOOKUP(H416,[2]Sheet1!$B$2:$D$3210,3,FALSE)</f>
        <v>Jawa</v>
      </c>
      <c r="Y416" s="2">
        <f>Scores!N416</f>
        <v>92</v>
      </c>
      <c r="Z416" t="s">
        <v>16</v>
      </c>
      <c r="AA416" s="13" t="str">
        <f t="shared" si="20"/>
        <v>2P</v>
      </c>
      <c r="AB416" s="13" t="s">
        <v>896</v>
      </c>
    </row>
    <row r="417" spans="1:28">
      <c r="A417" t="str">
        <f t="shared" si="19"/>
        <v>MANDALA 21.96% - BASE3. High Value</v>
      </c>
      <c r="B417" t="str">
        <f t="shared" si="18"/>
        <v>MANDALA 21.96% - BASE3. High ValueE0. On Production</v>
      </c>
      <c r="C417" t="s">
        <v>15</v>
      </c>
      <c r="D417" s="2" t="s">
        <v>13</v>
      </c>
      <c r="E417" t="s">
        <v>11</v>
      </c>
      <c r="F417" s="12" t="s">
        <v>258</v>
      </c>
      <c r="G417" s="12" t="s">
        <v>634</v>
      </c>
      <c r="H417" t="s">
        <v>77</v>
      </c>
      <c r="I417" s="2" t="s">
        <v>825</v>
      </c>
      <c r="J417">
        <f>VLOOKUP(A417,[1]Sheet3!$A$2:$H$3266,8,FALSE)</f>
        <v>19.015999999999998</v>
      </c>
      <c r="K417">
        <f>VLOOKUP(A417,[1]Sheet3!$A$2:$AD$3266,29,FALSE)</f>
        <v>0.32804489999999997</v>
      </c>
      <c r="L417">
        <f>VLOOKUP(A417,[1]Sheet3!$A$2:$AD$3266,30,FALSE)</f>
        <v>6.2381018183999988</v>
      </c>
      <c r="M417">
        <f>VLOOKUP(A417,[1]Sheet3!$A$2:$L$3266,11,FALSE)</f>
        <v>4593.4000000000005</v>
      </c>
      <c r="N417">
        <f>VLOOKUP(A417,[1]Sheet3!$A$2:$L$3266,12,FALSE)</f>
        <v>107.80000000000001</v>
      </c>
      <c r="O417">
        <f>VLOOKUP(A417,[1]Sheet3!$A$2:$T$3266,17,FALSE)</f>
        <v>0.1519421</v>
      </c>
      <c r="P417">
        <f>VLOOKUP(A417,[1]Sheet3!$A$2:$T$3266,18,FALSE)</f>
        <v>17.823810000000002</v>
      </c>
      <c r="Q417">
        <f>VLOOKUP(A417,[1]Sheet3!$A$2:$T$3266,19,FALSE)</f>
        <v>0.64020250000000001</v>
      </c>
      <c r="R417">
        <f>VLOOKUP(A417,[1]Sheet3!$A$2:$T$3266,20,FALSE)</f>
        <v>0.72590030000000005</v>
      </c>
      <c r="S417">
        <f>VLOOKUP(A417,[1]Sheet3!$A$2:$AB$3266,27,FALSE)</f>
        <v>41.56185</v>
      </c>
      <c r="T417">
        <f>VLOOKUP(A417,[1]Sheet3!$A$2:$AB$3266,28,FALSE)</f>
        <v>0.45580029999999999</v>
      </c>
      <c r="U417">
        <f>VLOOKUP(A417,[1]Sheet3!$A$2:$AF$3266,31,FALSE)</f>
        <v>0.1491615</v>
      </c>
      <c r="V417">
        <f>VLOOKUP(A417,[1]Sheet3!$A$2:$AF$3266,32,FALSE)</f>
        <v>1.4147940000000001</v>
      </c>
      <c r="W417" s="2" t="str">
        <f>VLOOKUP(H417,[2]Sheet1!$B$2:$D$3210,2,FALSE)</f>
        <v>Jawa Barat</v>
      </c>
      <c r="X417" s="2" t="str">
        <f>VLOOKUP(H417,[2]Sheet1!$B$2:$D$3210,3,FALSE)</f>
        <v>Jawa</v>
      </c>
      <c r="Y417" s="2">
        <f>Scores!N417</f>
        <v>92</v>
      </c>
      <c r="Z417" t="s">
        <v>16</v>
      </c>
      <c r="AA417" s="13" t="str">
        <f t="shared" si="20"/>
        <v>2P</v>
      </c>
      <c r="AB417" s="13" t="s">
        <v>896</v>
      </c>
    </row>
    <row r="418" spans="1:28">
      <c r="A418" t="str">
        <f t="shared" si="19"/>
        <v>MATINDOK - BASE1. Low Value</v>
      </c>
      <c r="B418" t="str">
        <f t="shared" si="18"/>
        <v>MATINDOK - BASE1. Low ValueE0. On Production</v>
      </c>
      <c r="C418" t="s">
        <v>15</v>
      </c>
      <c r="D418" s="2" t="s">
        <v>13</v>
      </c>
      <c r="E418" t="s">
        <v>8</v>
      </c>
      <c r="F418" s="12" t="s">
        <v>259</v>
      </c>
      <c r="G418" s="12" t="s">
        <v>635</v>
      </c>
      <c r="H418" t="s">
        <v>77</v>
      </c>
      <c r="I418" s="2" t="s">
        <v>825</v>
      </c>
      <c r="J418">
        <f>VLOOKUP(A418,[1]Sheet3!$A$2:$H$3266,8,FALSE)</f>
        <v>355</v>
      </c>
      <c r="K418">
        <f>VLOOKUP(A418,[1]Sheet3!$A$2:$AD$3266,29,FALSE)</f>
        <v>0.79939170000000004</v>
      </c>
      <c r="L418">
        <f>VLOOKUP(A418,[1]Sheet3!$A$2:$AD$3266,30,FALSE)</f>
        <v>283.78405350000003</v>
      </c>
      <c r="M418">
        <f>VLOOKUP(A418,[1]Sheet3!$A$2:$L$3266,11,FALSE)</f>
        <v>8000</v>
      </c>
      <c r="N418" t="str">
        <f>VLOOKUP(A418,[1]Sheet3!$A$2:$L$3266,12,FALSE)</f>
        <v/>
      </c>
      <c r="O418">
        <f>VLOOKUP(A418,[1]Sheet3!$A$2:$T$3266,17,FALSE)</f>
        <v>0.2231544</v>
      </c>
      <c r="P418">
        <f>VLOOKUP(A418,[1]Sheet3!$A$2:$T$3266,18,FALSE)</f>
        <v>93.648859999999999</v>
      </c>
      <c r="Q418">
        <f>VLOOKUP(A418,[1]Sheet3!$A$2:$T$3266,19,FALSE)</f>
        <v>0.79447230000000002</v>
      </c>
      <c r="R418">
        <f>VLOOKUP(A418,[1]Sheet3!$A$2:$T$3266,20,FALSE)</f>
        <v>0.64334820000000004</v>
      </c>
      <c r="S418">
        <f>VLOOKUP(A418,[1]Sheet3!$A$2:$AB$3266,27,FALSE)</f>
        <v>36.596769999999999</v>
      </c>
      <c r="T418">
        <f>VLOOKUP(A418,[1]Sheet3!$A$2:$AB$3266,28,FALSE)</f>
        <v>107.60080000000001</v>
      </c>
      <c r="U418">
        <f>VLOOKUP(A418,[1]Sheet3!$A$2:$AF$3266,31,FALSE)</f>
        <v>53.45926</v>
      </c>
      <c r="V418">
        <f>VLOOKUP(A418,[1]Sheet3!$A$2:$AF$3266,32,FALSE)</f>
        <v>742.35850000000005</v>
      </c>
      <c r="W418" s="2" t="str">
        <f>VLOOKUP(H418,[2]Sheet1!$B$2:$D$3210,2,FALSE)</f>
        <v>Jawa Barat</v>
      </c>
      <c r="X418" s="2" t="str">
        <f>VLOOKUP(H418,[2]Sheet1!$B$2:$D$3210,3,FALSE)</f>
        <v>Jawa</v>
      </c>
      <c r="Y418" s="2">
        <f>Scores!N418</f>
        <v>77</v>
      </c>
      <c r="Z418" t="s">
        <v>16</v>
      </c>
      <c r="AA418" s="13" t="str">
        <f t="shared" si="20"/>
        <v>2P</v>
      </c>
      <c r="AB418" s="13" t="s">
        <v>896</v>
      </c>
    </row>
    <row r="419" spans="1:28">
      <c r="A419" t="str">
        <f t="shared" si="19"/>
        <v>MATINDOK - BASE2. Middle Value</v>
      </c>
      <c r="B419" t="str">
        <f t="shared" si="18"/>
        <v>MATINDOK - BASE2. Middle ValueE0. On Production</v>
      </c>
      <c r="C419" t="s">
        <v>15</v>
      </c>
      <c r="D419" s="2" t="s">
        <v>13</v>
      </c>
      <c r="E419" t="s">
        <v>10</v>
      </c>
      <c r="F419" s="12" t="s">
        <v>259</v>
      </c>
      <c r="G419" s="12" t="s">
        <v>635</v>
      </c>
      <c r="H419" t="s">
        <v>77</v>
      </c>
      <c r="I419" s="2" t="s">
        <v>825</v>
      </c>
      <c r="J419">
        <f>VLOOKUP(A419,[1]Sheet3!$A$2:$H$3266,8,FALSE)</f>
        <v>362</v>
      </c>
      <c r="K419">
        <f>VLOOKUP(A419,[1]Sheet3!$A$2:$AD$3266,29,FALSE)</f>
        <v>0.79939170000000004</v>
      </c>
      <c r="L419">
        <f>VLOOKUP(A419,[1]Sheet3!$A$2:$AD$3266,30,FALSE)</f>
        <v>289.37979540000003</v>
      </c>
      <c r="M419">
        <f>VLOOKUP(A419,[1]Sheet3!$A$2:$L$3266,11,FALSE)</f>
        <v>8000</v>
      </c>
      <c r="N419" t="str">
        <f>VLOOKUP(A419,[1]Sheet3!$A$2:$L$3266,12,FALSE)</f>
        <v/>
      </c>
      <c r="O419">
        <f>VLOOKUP(A419,[1]Sheet3!$A$2:$T$3266,17,FALSE)</f>
        <v>0.2231544</v>
      </c>
      <c r="P419">
        <f>VLOOKUP(A419,[1]Sheet3!$A$2:$T$3266,18,FALSE)</f>
        <v>93.648859999999999</v>
      </c>
      <c r="Q419">
        <f>VLOOKUP(A419,[1]Sheet3!$A$2:$T$3266,19,FALSE)</f>
        <v>0.79447230000000002</v>
      </c>
      <c r="R419">
        <f>VLOOKUP(A419,[1]Sheet3!$A$2:$T$3266,20,FALSE)</f>
        <v>0.64334820000000004</v>
      </c>
      <c r="S419">
        <f>VLOOKUP(A419,[1]Sheet3!$A$2:$AB$3266,27,FALSE)</f>
        <v>36.596769999999999</v>
      </c>
      <c r="T419">
        <f>VLOOKUP(A419,[1]Sheet3!$A$2:$AB$3266,28,FALSE)</f>
        <v>107.60080000000001</v>
      </c>
      <c r="U419">
        <f>VLOOKUP(A419,[1]Sheet3!$A$2:$AF$3266,31,FALSE)</f>
        <v>53.45926</v>
      </c>
      <c r="V419">
        <f>VLOOKUP(A419,[1]Sheet3!$A$2:$AF$3266,32,FALSE)</f>
        <v>742.35850000000005</v>
      </c>
      <c r="W419" s="2" t="str">
        <f>VLOOKUP(H419,[2]Sheet1!$B$2:$D$3210,2,FALSE)</f>
        <v>Jawa Barat</v>
      </c>
      <c r="X419" s="2" t="str">
        <f>VLOOKUP(H419,[2]Sheet1!$B$2:$D$3210,3,FALSE)</f>
        <v>Jawa</v>
      </c>
      <c r="Y419" s="2">
        <f>Scores!N419</f>
        <v>77</v>
      </c>
      <c r="Z419" t="s">
        <v>16</v>
      </c>
      <c r="AA419" s="13" t="str">
        <f t="shared" si="20"/>
        <v>2P</v>
      </c>
      <c r="AB419" s="13" t="s">
        <v>896</v>
      </c>
    </row>
    <row r="420" spans="1:28">
      <c r="A420" t="str">
        <f t="shared" si="19"/>
        <v>MATINDOK - BASE3. High Value</v>
      </c>
      <c r="B420" t="str">
        <f t="shared" si="18"/>
        <v>MATINDOK - BASE3. High ValueE0. On Production</v>
      </c>
      <c r="C420" t="s">
        <v>15</v>
      </c>
      <c r="D420" s="2" t="s">
        <v>13</v>
      </c>
      <c r="E420" t="s">
        <v>11</v>
      </c>
      <c r="F420" s="12" t="s">
        <v>259</v>
      </c>
      <c r="G420" s="12" t="s">
        <v>635</v>
      </c>
      <c r="H420" t="s">
        <v>77</v>
      </c>
      <c r="I420" s="2" t="s">
        <v>825</v>
      </c>
      <c r="J420">
        <f>VLOOKUP(A420,[1]Sheet3!$A$2:$H$3266,8,FALSE)</f>
        <v>362</v>
      </c>
      <c r="K420">
        <f>VLOOKUP(A420,[1]Sheet3!$A$2:$AD$3266,29,FALSE)</f>
        <v>0.79939170000000004</v>
      </c>
      <c r="L420">
        <f>VLOOKUP(A420,[1]Sheet3!$A$2:$AD$3266,30,FALSE)</f>
        <v>289.37979540000003</v>
      </c>
      <c r="M420">
        <f>VLOOKUP(A420,[1]Sheet3!$A$2:$L$3266,11,FALSE)</f>
        <v>8000</v>
      </c>
      <c r="N420" t="str">
        <f>VLOOKUP(A420,[1]Sheet3!$A$2:$L$3266,12,FALSE)</f>
        <v/>
      </c>
      <c r="O420">
        <f>VLOOKUP(A420,[1]Sheet3!$A$2:$T$3266,17,FALSE)</f>
        <v>0.2231544</v>
      </c>
      <c r="P420">
        <f>VLOOKUP(A420,[1]Sheet3!$A$2:$T$3266,18,FALSE)</f>
        <v>93.648859999999999</v>
      </c>
      <c r="Q420">
        <f>VLOOKUP(A420,[1]Sheet3!$A$2:$T$3266,19,FALSE)</f>
        <v>0.79447230000000002</v>
      </c>
      <c r="R420">
        <f>VLOOKUP(A420,[1]Sheet3!$A$2:$T$3266,20,FALSE)</f>
        <v>0.64334820000000004</v>
      </c>
      <c r="S420">
        <f>VLOOKUP(A420,[1]Sheet3!$A$2:$AB$3266,27,FALSE)</f>
        <v>36.596769999999999</v>
      </c>
      <c r="T420">
        <f>VLOOKUP(A420,[1]Sheet3!$A$2:$AB$3266,28,FALSE)</f>
        <v>107.60080000000001</v>
      </c>
      <c r="U420">
        <f>VLOOKUP(A420,[1]Sheet3!$A$2:$AF$3266,31,FALSE)</f>
        <v>53.45926</v>
      </c>
      <c r="V420">
        <f>VLOOKUP(A420,[1]Sheet3!$A$2:$AF$3266,32,FALSE)</f>
        <v>742.35850000000005</v>
      </c>
      <c r="W420" s="2" t="str">
        <f>VLOOKUP(H420,[2]Sheet1!$B$2:$D$3210,2,FALSE)</f>
        <v>Jawa Barat</v>
      </c>
      <c r="X420" s="2" t="str">
        <f>VLOOKUP(H420,[2]Sheet1!$B$2:$D$3210,3,FALSE)</f>
        <v>Jawa</v>
      </c>
      <c r="Y420" s="2">
        <f>Scores!N420</f>
        <v>77</v>
      </c>
      <c r="Z420" t="s">
        <v>16</v>
      </c>
      <c r="AA420" s="13" t="str">
        <f t="shared" si="20"/>
        <v>2P</v>
      </c>
      <c r="AB420" s="13" t="s">
        <v>896</v>
      </c>
    </row>
    <row r="421" spans="1:28">
      <c r="A421" t="str">
        <f t="shared" si="19"/>
        <v>MUSI BARAT - BASE1. Low Value</v>
      </c>
      <c r="B421" t="str">
        <f t="shared" si="18"/>
        <v>MUSI BARAT - BASE1. Low ValueE0. On Production</v>
      </c>
      <c r="C421" t="s">
        <v>15</v>
      </c>
      <c r="D421" s="2" t="s">
        <v>13</v>
      </c>
      <c r="E421" t="s">
        <v>8</v>
      </c>
      <c r="F421" s="12" t="s">
        <v>260</v>
      </c>
      <c r="G421" s="12" t="s">
        <v>636</v>
      </c>
      <c r="H421" t="s">
        <v>77</v>
      </c>
      <c r="I421" s="2" t="s">
        <v>825</v>
      </c>
      <c r="J421">
        <f>VLOOKUP(A421,[1]Sheet3!$A$2:$H$3266,8,FALSE)</f>
        <v>717.56600000000003</v>
      </c>
      <c r="K421">
        <f>VLOOKUP(A421,[1]Sheet3!$A$2:$AD$3266,29,FALSE)</f>
        <v>0.48869489999999999</v>
      </c>
      <c r="L421">
        <f>VLOOKUP(A421,[1]Sheet3!$A$2:$AD$3266,30,FALSE)</f>
        <v>350.67084461339999</v>
      </c>
      <c r="O421">
        <f>VLOOKUP(A421,[1]Sheet3!$A$2:$T$3266,17,FALSE)</f>
        <v>0.24405879999999999</v>
      </c>
      <c r="P421">
        <f>VLOOKUP(A421,[1]Sheet3!$A$2:$T$3266,18,FALSE)</f>
        <v>752.27639999999997</v>
      </c>
      <c r="Q421">
        <f>VLOOKUP(A421,[1]Sheet3!$A$2:$T$3266,19,FALSE)</f>
        <v>0.76482360000000005</v>
      </c>
      <c r="R421">
        <f>VLOOKUP(A421,[1]Sheet3!$A$2:$T$3266,20,FALSE)</f>
        <v>0.65735089999999996</v>
      </c>
      <c r="S421">
        <f>VLOOKUP(A421,[1]Sheet3!$A$2:$AB$3266,27,FALSE)</f>
        <v>177.7903</v>
      </c>
      <c r="T421">
        <f>VLOOKUP(A421,[1]Sheet3!$A$2:$AB$3266,28,FALSE)</f>
        <v>20.764410000000002</v>
      </c>
      <c r="U421">
        <f>VLOOKUP(A421,[1]Sheet3!$A$2:$AF$3266,31,FALSE)</f>
        <v>81.54186</v>
      </c>
      <c r="V421">
        <f>VLOOKUP(A421,[1]Sheet3!$A$2:$AF$3266,32,FALSE)</f>
        <v>69.781859999999995</v>
      </c>
      <c r="W421" s="2" t="str">
        <f>VLOOKUP(H421,[2]Sheet1!$B$2:$D$3210,2,FALSE)</f>
        <v>Jawa Barat</v>
      </c>
      <c r="X421" s="2" t="str">
        <f>VLOOKUP(H421,[2]Sheet1!$B$2:$D$3210,3,FALSE)</f>
        <v>Jawa</v>
      </c>
      <c r="Y421" s="2">
        <f>Scores!N421</f>
        <v>74</v>
      </c>
      <c r="Z421" t="s">
        <v>16</v>
      </c>
      <c r="AA421" s="13" t="str">
        <f t="shared" si="20"/>
        <v>2P</v>
      </c>
      <c r="AB421" s="13" t="s">
        <v>896</v>
      </c>
    </row>
    <row r="422" spans="1:28">
      <c r="A422" t="str">
        <f t="shared" si="19"/>
        <v>MUSI BARAT - BASE2. Middle Value</v>
      </c>
      <c r="B422" t="str">
        <f t="shared" si="18"/>
        <v>MUSI BARAT - BASE2. Middle ValueE0. On Production</v>
      </c>
      <c r="C422" t="s">
        <v>15</v>
      </c>
      <c r="D422" s="2" t="s">
        <v>13</v>
      </c>
      <c r="E422" t="s">
        <v>10</v>
      </c>
      <c r="F422" s="12" t="s">
        <v>260</v>
      </c>
      <c r="G422" s="12" t="s">
        <v>636</v>
      </c>
      <c r="H422" t="s">
        <v>77</v>
      </c>
      <c r="I422" s="2" t="s">
        <v>825</v>
      </c>
      <c r="J422">
        <f>VLOOKUP(A422,[1]Sheet3!$A$2:$H$3266,8,FALSE)</f>
        <v>717.56600000000003</v>
      </c>
      <c r="K422">
        <f>VLOOKUP(A422,[1]Sheet3!$A$2:$AD$3266,29,FALSE)</f>
        <v>0.48869489999999999</v>
      </c>
      <c r="L422">
        <f>VLOOKUP(A422,[1]Sheet3!$A$2:$AD$3266,30,FALSE)</f>
        <v>350.67084461339999</v>
      </c>
      <c r="O422">
        <f>VLOOKUP(A422,[1]Sheet3!$A$2:$T$3266,17,FALSE)</f>
        <v>0.24405879999999999</v>
      </c>
      <c r="P422">
        <f>VLOOKUP(A422,[1]Sheet3!$A$2:$T$3266,18,FALSE)</f>
        <v>752.27639999999997</v>
      </c>
      <c r="Q422">
        <f>VLOOKUP(A422,[1]Sheet3!$A$2:$T$3266,19,FALSE)</f>
        <v>0.76482360000000005</v>
      </c>
      <c r="R422">
        <f>VLOOKUP(A422,[1]Sheet3!$A$2:$T$3266,20,FALSE)</f>
        <v>0.65735089999999996</v>
      </c>
      <c r="S422">
        <f>VLOOKUP(A422,[1]Sheet3!$A$2:$AB$3266,27,FALSE)</f>
        <v>177.7903</v>
      </c>
      <c r="T422">
        <f>VLOOKUP(A422,[1]Sheet3!$A$2:$AB$3266,28,FALSE)</f>
        <v>20.764410000000002</v>
      </c>
      <c r="U422">
        <f>VLOOKUP(A422,[1]Sheet3!$A$2:$AF$3266,31,FALSE)</f>
        <v>81.54186</v>
      </c>
      <c r="V422">
        <f>VLOOKUP(A422,[1]Sheet3!$A$2:$AF$3266,32,FALSE)</f>
        <v>69.781859999999995</v>
      </c>
      <c r="W422" s="2" t="str">
        <f>VLOOKUP(H422,[2]Sheet1!$B$2:$D$3210,2,FALSE)</f>
        <v>Jawa Barat</v>
      </c>
      <c r="X422" s="2" t="str">
        <f>VLOOKUP(H422,[2]Sheet1!$B$2:$D$3210,3,FALSE)</f>
        <v>Jawa</v>
      </c>
      <c r="Y422" s="2">
        <f>Scores!N422</f>
        <v>74</v>
      </c>
      <c r="Z422" t="s">
        <v>16</v>
      </c>
      <c r="AA422" s="13" t="str">
        <f t="shared" si="20"/>
        <v>2P</v>
      </c>
      <c r="AB422" s="13" t="s">
        <v>896</v>
      </c>
    </row>
    <row r="423" spans="1:28">
      <c r="A423" t="str">
        <f t="shared" si="19"/>
        <v>MUSI BARAT - BASE3. High Value</v>
      </c>
      <c r="B423" t="str">
        <f t="shared" si="18"/>
        <v>MUSI BARAT - BASE3. High ValueE0. On Production</v>
      </c>
      <c r="C423" t="s">
        <v>15</v>
      </c>
      <c r="D423" s="2" t="s">
        <v>13</v>
      </c>
      <c r="E423" t="s">
        <v>11</v>
      </c>
      <c r="F423" s="12" t="s">
        <v>260</v>
      </c>
      <c r="G423" s="12" t="s">
        <v>636</v>
      </c>
      <c r="H423" t="s">
        <v>77</v>
      </c>
      <c r="I423" s="2" t="s">
        <v>825</v>
      </c>
      <c r="J423">
        <f>VLOOKUP(A423,[1]Sheet3!$A$2:$H$3266,8,FALSE)</f>
        <v>717.56600000000003</v>
      </c>
      <c r="K423">
        <f>VLOOKUP(A423,[1]Sheet3!$A$2:$AD$3266,29,FALSE)</f>
        <v>0.48869489999999999</v>
      </c>
      <c r="L423">
        <f>VLOOKUP(A423,[1]Sheet3!$A$2:$AD$3266,30,FALSE)</f>
        <v>350.67084461339999</v>
      </c>
      <c r="O423">
        <f>VLOOKUP(A423,[1]Sheet3!$A$2:$T$3266,17,FALSE)</f>
        <v>0.24405879999999999</v>
      </c>
      <c r="P423">
        <f>VLOOKUP(A423,[1]Sheet3!$A$2:$T$3266,18,FALSE)</f>
        <v>752.27639999999997</v>
      </c>
      <c r="Q423">
        <f>VLOOKUP(A423,[1]Sheet3!$A$2:$T$3266,19,FALSE)</f>
        <v>0.76482360000000005</v>
      </c>
      <c r="R423">
        <f>VLOOKUP(A423,[1]Sheet3!$A$2:$T$3266,20,FALSE)</f>
        <v>0.65735089999999996</v>
      </c>
      <c r="S423">
        <f>VLOOKUP(A423,[1]Sheet3!$A$2:$AB$3266,27,FALSE)</f>
        <v>177.7903</v>
      </c>
      <c r="T423">
        <f>VLOOKUP(A423,[1]Sheet3!$A$2:$AB$3266,28,FALSE)</f>
        <v>20.764410000000002</v>
      </c>
      <c r="U423">
        <f>VLOOKUP(A423,[1]Sheet3!$A$2:$AF$3266,31,FALSE)</f>
        <v>81.54186</v>
      </c>
      <c r="V423">
        <f>VLOOKUP(A423,[1]Sheet3!$A$2:$AF$3266,32,FALSE)</f>
        <v>69.781859999999995</v>
      </c>
      <c r="W423" s="2" t="str">
        <f>VLOOKUP(H423,[2]Sheet1!$B$2:$D$3210,2,FALSE)</f>
        <v>Jawa Barat</v>
      </c>
      <c r="X423" s="2" t="str">
        <f>VLOOKUP(H423,[2]Sheet1!$B$2:$D$3210,3,FALSE)</f>
        <v>Jawa</v>
      </c>
      <c r="Y423" s="2">
        <f>Scores!N423</f>
        <v>74</v>
      </c>
      <c r="Z423" t="s">
        <v>16</v>
      </c>
      <c r="AA423" s="13" t="str">
        <f t="shared" si="20"/>
        <v>2P</v>
      </c>
      <c r="AB423" s="13" t="s">
        <v>896</v>
      </c>
    </row>
    <row r="424" spans="1:28">
      <c r="A424" t="str">
        <f t="shared" si="19"/>
        <v>NORTH KEDUNGTUBAN - BASE1. Low Value</v>
      </c>
      <c r="B424" t="str">
        <f t="shared" si="18"/>
        <v>NORTH KEDUNGTUBAN - BASE1. Low ValueE0. On Production</v>
      </c>
      <c r="C424" t="s">
        <v>15</v>
      </c>
      <c r="D424" s="2" t="s">
        <v>13</v>
      </c>
      <c r="E424" t="s">
        <v>8</v>
      </c>
      <c r="F424" s="12" t="s">
        <v>261</v>
      </c>
      <c r="G424" s="12" t="s">
        <v>637</v>
      </c>
      <c r="H424" t="s">
        <v>77</v>
      </c>
      <c r="I424" s="2" t="s">
        <v>825</v>
      </c>
      <c r="J424">
        <f>VLOOKUP(A424,[1]Sheet3!$A$2:$H$3266,8,FALSE)</f>
        <v>118.3</v>
      </c>
      <c r="K424">
        <f>VLOOKUP(A424,[1]Sheet3!$A$2:$AD$3266,29,FALSE)</f>
        <v>0.68753030000000004</v>
      </c>
      <c r="L424">
        <f>VLOOKUP(A424,[1]Sheet3!$A$2:$AD$3266,30,FALSE)</f>
        <v>81.334834490000006</v>
      </c>
      <c r="O424">
        <f>VLOOKUP(A424,[1]Sheet3!$A$2:$T$3266,17,FALSE)</f>
        <v>0.32183349999999999</v>
      </c>
      <c r="P424">
        <f>VLOOKUP(A424,[1]Sheet3!$A$2:$T$3266,18,FALSE)</f>
        <v>160.48609999999999</v>
      </c>
      <c r="Q424">
        <f>VLOOKUP(A424,[1]Sheet3!$A$2:$T$3266,19,FALSE)</f>
        <v>0.6991754</v>
      </c>
      <c r="R424">
        <f>VLOOKUP(A424,[1]Sheet3!$A$2:$T$3266,20,FALSE)</f>
        <v>0.77465340000000005</v>
      </c>
      <c r="S424">
        <f>VLOOKUP(A424,[1]Sheet3!$A$2:$AB$3266,27,FALSE)</f>
        <v>40.943390000000001</v>
      </c>
      <c r="T424">
        <f>VLOOKUP(A424,[1]Sheet3!$A$2:$AB$3266,28,FALSE)</f>
        <v>11.26539</v>
      </c>
      <c r="U424">
        <f>VLOOKUP(A424,[1]Sheet3!$A$2:$AF$3266,31,FALSE)</f>
        <v>10.93154</v>
      </c>
      <c r="V424">
        <f>VLOOKUP(A424,[1]Sheet3!$A$2:$AF$3266,32,FALSE)</f>
        <v>29.392669999999999</v>
      </c>
      <c r="W424" s="2" t="str">
        <f>VLOOKUP(H424,[2]Sheet1!$B$2:$D$3210,2,FALSE)</f>
        <v>Jawa Barat</v>
      </c>
      <c r="X424" s="2" t="str">
        <f>VLOOKUP(H424,[2]Sheet1!$B$2:$D$3210,3,FALSE)</f>
        <v>Jawa</v>
      </c>
      <c r="Y424" s="2">
        <f>Scores!N424</f>
        <v>52</v>
      </c>
      <c r="Z424" t="s">
        <v>16</v>
      </c>
      <c r="AA424" s="13" t="str">
        <f t="shared" si="20"/>
        <v>2P</v>
      </c>
      <c r="AB424" s="13" t="s">
        <v>896</v>
      </c>
    </row>
    <row r="425" spans="1:28">
      <c r="A425" t="str">
        <f t="shared" si="19"/>
        <v>NORTH KEDUNGTUBAN - BASE2. Middle Value</v>
      </c>
      <c r="B425" t="str">
        <f t="shared" si="18"/>
        <v>NORTH KEDUNGTUBAN - BASE2. Middle ValueE0. On Production</v>
      </c>
      <c r="C425" t="s">
        <v>15</v>
      </c>
      <c r="D425" s="2" t="s">
        <v>13</v>
      </c>
      <c r="E425" t="s">
        <v>10</v>
      </c>
      <c r="F425" s="12" t="s">
        <v>261</v>
      </c>
      <c r="G425" s="12" t="s">
        <v>637</v>
      </c>
      <c r="H425" t="s">
        <v>77</v>
      </c>
      <c r="I425" s="2" t="s">
        <v>825</v>
      </c>
      <c r="J425">
        <f>VLOOKUP(A425,[1]Sheet3!$A$2:$H$3266,8,FALSE)</f>
        <v>165.309</v>
      </c>
      <c r="K425">
        <f>VLOOKUP(A425,[1]Sheet3!$A$2:$AD$3266,29,FALSE)</f>
        <v>0.68753030000000004</v>
      </c>
      <c r="L425">
        <f>VLOOKUP(A425,[1]Sheet3!$A$2:$AD$3266,30,FALSE)</f>
        <v>113.6549463627</v>
      </c>
      <c r="O425">
        <f>VLOOKUP(A425,[1]Sheet3!$A$2:$T$3266,17,FALSE)</f>
        <v>0.32183349999999999</v>
      </c>
      <c r="P425">
        <f>VLOOKUP(A425,[1]Sheet3!$A$2:$T$3266,18,FALSE)</f>
        <v>160.48609999999999</v>
      </c>
      <c r="Q425">
        <f>VLOOKUP(A425,[1]Sheet3!$A$2:$T$3266,19,FALSE)</f>
        <v>0.6991754</v>
      </c>
      <c r="R425">
        <f>VLOOKUP(A425,[1]Sheet3!$A$2:$T$3266,20,FALSE)</f>
        <v>0.77465340000000005</v>
      </c>
      <c r="S425">
        <f>VLOOKUP(A425,[1]Sheet3!$A$2:$AB$3266,27,FALSE)</f>
        <v>40.943390000000001</v>
      </c>
      <c r="T425">
        <f>VLOOKUP(A425,[1]Sheet3!$A$2:$AB$3266,28,FALSE)</f>
        <v>11.26539</v>
      </c>
      <c r="U425">
        <f>VLOOKUP(A425,[1]Sheet3!$A$2:$AF$3266,31,FALSE)</f>
        <v>10.93154</v>
      </c>
      <c r="V425">
        <f>VLOOKUP(A425,[1]Sheet3!$A$2:$AF$3266,32,FALSE)</f>
        <v>29.392669999999999</v>
      </c>
      <c r="W425" s="2" t="str">
        <f>VLOOKUP(H425,[2]Sheet1!$B$2:$D$3210,2,FALSE)</f>
        <v>Jawa Barat</v>
      </c>
      <c r="X425" s="2" t="str">
        <f>VLOOKUP(H425,[2]Sheet1!$B$2:$D$3210,3,FALSE)</f>
        <v>Jawa</v>
      </c>
      <c r="Y425" s="2">
        <f>Scores!N425</f>
        <v>52</v>
      </c>
      <c r="Z425" t="s">
        <v>16</v>
      </c>
      <c r="AA425" s="13" t="str">
        <f t="shared" si="20"/>
        <v>2P</v>
      </c>
      <c r="AB425" s="13" t="s">
        <v>896</v>
      </c>
    </row>
    <row r="426" spans="1:28">
      <c r="A426" t="str">
        <f t="shared" si="19"/>
        <v>NORTH KEDUNGTUBAN - BASE3. High Value</v>
      </c>
      <c r="B426" t="str">
        <f t="shared" si="18"/>
        <v>NORTH KEDUNGTUBAN - BASE3. High ValueE0. On Production</v>
      </c>
      <c r="C426" t="s">
        <v>15</v>
      </c>
      <c r="D426" s="2" t="s">
        <v>13</v>
      </c>
      <c r="E426" t="s">
        <v>11</v>
      </c>
      <c r="F426" s="12" t="s">
        <v>261</v>
      </c>
      <c r="G426" s="12" t="s">
        <v>637</v>
      </c>
      <c r="H426" t="s">
        <v>77</v>
      </c>
      <c r="I426" s="2" t="s">
        <v>825</v>
      </c>
      <c r="J426">
        <f>VLOOKUP(A426,[1]Sheet3!$A$2:$H$3266,8,FALSE)</f>
        <v>165.309</v>
      </c>
      <c r="K426">
        <f>VLOOKUP(A426,[1]Sheet3!$A$2:$AD$3266,29,FALSE)</f>
        <v>0.68753030000000004</v>
      </c>
      <c r="L426">
        <f>VLOOKUP(A426,[1]Sheet3!$A$2:$AD$3266,30,FALSE)</f>
        <v>113.6549463627</v>
      </c>
      <c r="O426">
        <f>VLOOKUP(A426,[1]Sheet3!$A$2:$T$3266,17,FALSE)</f>
        <v>0.32183349999999999</v>
      </c>
      <c r="P426">
        <f>VLOOKUP(A426,[1]Sheet3!$A$2:$T$3266,18,FALSE)</f>
        <v>160.48609999999999</v>
      </c>
      <c r="Q426">
        <f>VLOOKUP(A426,[1]Sheet3!$A$2:$T$3266,19,FALSE)</f>
        <v>0.6991754</v>
      </c>
      <c r="R426">
        <f>VLOOKUP(A426,[1]Sheet3!$A$2:$T$3266,20,FALSE)</f>
        <v>0.77465340000000005</v>
      </c>
      <c r="S426">
        <f>VLOOKUP(A426,[1]Sheet3!$A$2:$AB$3266,27,FALSE)</f>
        <v>40.943390000000001</v>
      </c>
      <c r="T426">
        <f>VLOOKUP(A426,[1]Sheet3!$A$2:$AB$3266,28,FALSE)</f>
        <v>11.26539</v>
      </c>
      <c r="U426">
        <f>VLOOKUP(A426,[1]Sheet3!$A$2:$AF$3266,31,FALSE)</f>
        <v>10.93154</v>
      </c>
      <c r="V426">
        <f>VLOOKUP(A426,[1]Sheet3!$A$2:$AF$3266,32,FALSE)</f>
        <v>29.392669999999999</v>
      </c>
      <c r="W426" s="2" t="str">
        <f>VLOOKUP(H426,[2]Sheet1!$B$2:$D$3210,2,FALSE)</f>
        <v>Jawa Barat</v>
      </c>
      <c r="X426" s="2" t="str">
        <f>VLOOKUP(H426,[2]Sheet1!$B$2:$D$3210,3,FALSE)</f>
        <v>Jawa</v>
      </c>
      <c r="Y426" s="2">
        <f>Scores!N426</f>
        <v>52</v>
      </c>
      <c r="Z426" t="s">
        <v>16</v>
      </c>
      <c r="AA426" s="13" t="str">
        <f t="shared" si="20"/>
        <v>2P</v>
      </c>
      <c r="AB426" s="13" t="s">
        <v>896</v>
      </c>
    </row>
    <row r="427" spans="1:28">
      <c r="A427" t="str">
        <f t="shared" si="19"/>
        <v>PAGARDEWA SELATAN - BASE1. Low Value</v>
      </c>
      <c r="B427" t="str">
        <f t="shared" si="18"/>
        <v>PAGARDEWA SELATAN - BASE1. Low ValueE0. On Production</v>
      </c>
      <c r="C427" t="s">
        <v>15</v>
      </c>
      <c r="D427" s="2" t="s">
        <v>13</v>
      </c>
      <c r="E427" t="s">
        <v>8</v>
      </c>
      <c r="F427" s="12" t="s">
        <v>262</v>
      </c>
      <c r="G427" s="12" t="s">
        <v>638</v>
      </c>
      <c r="H427" t="s">
        <v>77</v>
      </c>
      <c r="I427" s="2" t="s">
        <v>825</v>
      </c>
      <c r="J427">
        <f>VLOOKUP(A427,[1]Sheet3!$A$2:$H$3266,8,FALSE)</f>
        <v>7.6740000000000004</v>
      </c>
      <c r="K427">
        <f>VLOOKUP(A427,[1]Sheet3!$A$2:$AD$3266,29,FALSE)</f>
        <v>0.70881959999999999</v>
      </c>
      <c r="L427">
        <f>VLOOKUP(A427,[1]Sheet3!$A$2:$AD$3266,30,FALSE)</f>
        <v>5.4394816104000006</v>
      </c>
      <c r="O427">
        <f>VLOOKUP(A427,[1]Sheet3!$A$2:$T$3266,17,FALSE)</f>
        <v>0.3255516</v>
      </c>
      <c r="P427">
        <f>VLOOKUP(A427,[1]Sheet3!$A$2:$T$3266,18,FALSE)</f>
        <v>325.2355</v>
      </c>
      <c r="Q427">
        <f>VLOOKUP(A427,[1]Sheet3!$A$2:$T$3266,19,FALSE)</f>
        <v>0.6991754</v>
      </c>
      <c r="R427">
        <f>VLOOKUP(A427,[1]Sheet3!$A$2:$T$3266,20,FALSE)</f>
        <v>0.77762149999999997</v>
      </c>
      <c r="S427">
        <f>VLOOKUP(A427,[1]Sheet3!$A$2:$AB$3266,27,FALSE)</f>
        <v>347.09750000000003</v>
      </c>
      <c r="T427">
        <f>VLOOKUP(A427,[1]Sheet3!$A$2:$AB$3266,28,FALSE)</f>
        <v>32.00403</v>
      </c>
      <c r="U427">
        <f>VLOOKUP(A427,[1]Sheet3!$A$2:$AF$3266,31,FALSE)</f>
        <v>16.492319999999999</v>
      </c>
      <c r="V427">
        <f>VLOOKUP(A427,[1]Sheet3!$A$2:$AF$3266,32,FALSE)</f>
        <v>91.824719999999999</v>
      </c>
      <c r="W427" s="2" t="str">
        <f>VLOOKUP(H427,[2]Sheet1!$B$2:$D$3210,2,FALSE)</f>
        <v>Jawa Barat</v>
      </c>
      <c r="X427" s="2" t="str">
        <f>VLOOKUP(H427,[2]Sheet1!$B$2:$D$3210,3,FALSE)</f>
        <v>Jawa</v>
      </c>
      <c r="Y427" s="2">
        <f>Scores!N427</f>
        <v>68</v>
      </c>
      <c r="Z427" t="s">
        <v>16</v>
      </c>
      <c r="AA427" s="13" t="str">
        <f t="shared" si="20"/>
        <v>2P</v>
      </c>
      <c r="AB427" s="13" t="s">
        <v>896</v>
      </c>
    </row>
    <row r="428" spans="1:28">
      <c r="A428" t="str">
        <f t="shared" si="19"/>
        <v>PAGARDEWA SELATAN - BASE2. Middle Value</v>
      </c>
      <c r="B428" t="str">
        <f t="shared" si="18"/>
        <v>PAGARDEWA SELATAN - BASE2. Middle ValueE0. On Production</v>
      </c>
      <c r="C428" t="s">
        <v>15</v>
      </c>
      <c r="D428" s="2" t="s">
        <v>13</v>
      </c>
      <c r="E428" t="s">
        <v>10</v>
      </c>
      <c r="F428" s="12" t="s">
        <v>262</v>
      </c>
      <c r="G428" s="12" t="s">
        <v>638</v>
      </c>
      <c r="H428" t="s">
        <v>77</v>
      </c>
      <c r="I428" s="2" t="s">
        <v>825</v>
      </c>
      <c r="J428">
        <f>VLOOKUP(A428,[1]Sheet3!$A$2:$H$3266,8,FALSE)</f>
        <v>7.6740000000000004</v>
      </c>
      <c r="K428">
        <f>VLOOKUP(A428,[1]Sheet3!$A$2:$AD$3266,29,FALSE)</f>
        <v>0.70881959999999999</v>
      </c>
      <c r="L428">
        <f>VLOOKUP(A428,[1]Sheet3!$A$2:$AD$3266,30,FALSE)</f>
        <v>5.4394816104000006</v>
      </c>
      <c r="O428">
        <f>VLOOKUP(A428,[1]Sheet3!$A$2:$T$3266,17,FALSE)</f>
        <v>0.3255516</v>
      </c>
      <c r="P428">
        <f>VLOOKUP(A428,[1]Sheet3!$A$2:$T$3266,18,FALSE)</f>
        <v>325.2355</v>
      </c>
      <c r="Q428">
        <f>VLOOKUP(A428,[1]Sheet3!$A$2:$T$3266,19,FALSE)</f>
        <v>0.6991754</v>
      </c>
      <c r="R428">
        <f>VLOOKUP(A428,[1]Sheet3!$A$2:$T$3266,20,FALSE)</f>
        <v>0.77762149999999997</v>
      </c>
      <c r="S428">
        <f>VLOOKUP(A428,[1]Sheet3!$A$2:$AB$3266,27,FALSE)</f>
        <v>347.09750000000003</v>
      </c>
      <c r="T428">
        <f>VLOOKUP(A428,[1]Sheet3!$A$2:$AB$3266,28,FALSE)</f>
        <v>32.00403</v>
      </c>
      <c r="U428">
        <f>VLOOKUP(A428,[1]Sheet3!$A$2:$AF$3266,31,FALSE)</f>
        <v>16.492319999999999</v>
      </c>
      <c r="V428">
        <f>VLOOKUP(A428,[1]Sheet3!$A$2:$AF$3266,32,FALSE)</f>
        <v>91.824719999999999</v>
      </c>
      <c r="W428" s="2" t="str">
        <f>VLOOKUP(H428,[2]Sheet1!$B$2:$D$3210,2,FALSE)</f>
        <v>Jawa Barat</v>
      </c>
      <c r="X428" s="2" t="str">
        <f>VLOOKUP(H428,[2]Sheet1!$B$2:$D$3210,3,FALSE)</f>
        <v>Jawa</v>
      </c>
      <c r="Y428" s="2">
        <f>Scores!N428</f>
        <v>68</v>
      </c>
      <c r="Z428" t="s">
        <v>16</v>
      </c>
      <c r="AA428" s="13" t="str">
        <f t="shared" si="20"/>
        <v>2P</v>
      </c>
      <c r="AB428" s="13" t="s">
        <v>896</v>
      </c>
    </row>
    <row r="429" spans="1:28">
      <c r="A429" t="str">
        <f t="shared" si="19"/>
        <v>PAGARDEWA SELATAN - BASE3. High Value</v>
      </c>
      <c r="B429" t="str">
        <f t="shared" si="18"/>
        <v>PAGARDEWA SELATAN - BASE3. High ValueE0. On Production</v>
      </c>
      <c r="C429" t="s">
        <v>15</v>
      </c>
      <c r="D429" s="2" t="s">
        <v>13</v>
      </c>
      <c r="E429" t="s">
        <v>11</v>
      </c>
      <c r="F429" s="12" t="s">
        <v>262</v>
      </c>
      <c r="G429" s="12" t="s">
        <v>638</v>
      </c>
      <c r="H429" t="s">
        <v>77</v>
      </c>
      <c r="I429" s="2" t="s">
        <v>825</v>
      </c>
      <c r="J429">
        <f>VLOOKUP(A429,[1]Sheet3!$A$2:$H$3266,8,FALSE)</f>
        <v>7.6740000000000004</v>
      </c>
      <c r="K429">
        <f>VLOOKUP(A429,[1]Sheet3!$A$2:$AD$3266,29,FALSE)</f>
        <v>0.70881959999999999</v>
      </c>
      <c r="L429">
        <f>VLOOKUP(A429,[1]Sheet3!$A$2:$AD$3266,30,FALSE)</f>
        <v>5.4394816104000006</v>
      </c>
      <c r="O429">
        <f>VLOOKUP(A429,[1]Sheet3!$A$2:$T$3266,17,FALSE)</f>
        <v>0.3255516</v>
      </c>
      <c r="P429">
        <f>VLOOKUP(A429,[1]Sheet3!$A$2:$T$3266,18,FALSE)</f>
        <v>325.2355</v>
      </c>
      <c r="Q429">
        <f>VLOOKUP(A429,[1]Sheet3!$A$2:$T$3266,19,FALSE)</f>
        <v>0.6991754</v>
      </c>
      <c r="R429">
        <f>VLOOKUP(A429,[1]Sheet3!$A$2:$T$3266,20,FALSE)</f>
        <v>0.77762149999999997</v>
      </c>
      <c r="S429">
        <f>VLOOKUP(A429,[1]Sheet3!$A$2:$AB$3266,27,FALSE)</f>
        <v>347.09750000000003</v>
      </c>
      <c r="T429">
        <f>VLOOKUP(A429,[1]Sheet3!$A$2:$AB$3266,28,FALSE)</f>
        <v>32.00403</v>
      </c>
      <c r="U429">
        <f>VLOOKUP(A429,[1]Sheet3!$A$2:$AF$3266,31,FALSE)</f>
        <v>16.492319999999999</v>
      </c>
      <c r="V429">
        <f>VLOOKUP(A429,[1]Sheet3!$A$2:$AF$3266,32,FALSE)</f>
        <v>91.824719999999999</v>
      </c>
      <c r="W429" s="2" t="str">
        <f>VLOOKUP(H429,[2]Sheet1!$B$2:$D$3210,2,FALSE)</f>
        <v>Jawa Barat</v>
      </c>
      <c r="X429" s="2" t="str">
        <f>VLOOKUP(H429,[2]Sheet1!$B$2:$D$3210,3,FALSE)</f>
        <v>Jawa</v>
      </c>
      <c r="Y429" s="2">
        <f>Scores!N429</f>
        <v>68</v>
      </c>
      <c r="Z429" t="s">
        <v>16</v>
      </c>
      <c r="AA429" s="13" t="str">
        <f t="shared" si="20"/>
        <v>2P</v>
      </c>
      <c r="AB429" s="13" t="s">
        <v>896</v>
      </c>
    </row>
    <row r="430" spans="1:28">
      <c r="A430" t="str">
        <f t="shared" si="19"/>
        <v>PAGARDEWA UTARA - BASE1. Low Value</v>
      </c>
      <c r="B430" t="str">
        <f t="shared" si="18"/>
        <v>PAGARDEWA UTARA - BASE1. Low ValueE0. On Production</v>
      </c>
      <c r="C430" t="s">
        <v>15</v>
      </c>
      <c r="D430" s="2" t="s">
        <v>13</v>
      </c>
      <c r="E430" t="s">
        <v>8</v>
      </c>
      <c r="F430" s="12" t="s">
        <v>263</v>
      </c>
      <c r="G430" s="12" t="s">
        <v>639</v>
      </c>
      <c r="H430" t="s">
        <v>77</v>
      </c>
      <c r="I430" s="2" t="s">
        <v>825</v>
      </c>
      <c r="J430">
        <f>VLOOKUP(A430,[1]Sheet3!$A$2:$H$3266,8,FALSE)</f>
        <v>117.85299999999999</v>
      </c>
      <c r="K430">
        <f>VLOOKUP(A430,[1]Sheet3!$A$2:$AD$3266,29,FALSE)</f>
        <v>0.71998200000000001</v>
      </c>
      <c r="L430">
        <f>VLOOKUP(A430,[1]Sheet3!$A$2:$AD$3266,30,FALSE)</f>
        <v>84.852038645999997</v>
      </c>
      <c r="O430">
        <f>VLOOKUP(A430,[1]Sheet3!$A$2:$T$3266,17,FALSE)</f>
        <v>0.27834920000000002</v>
      </c>
      <c r="P430">
        <f>VLOOKUP(A430,[1]Sheet3!$A$2:$T$3266,18,FALSE)</f>
        <v>302.40890000000002</v>
      </c>
      <c r="Q430">
        <f>VLOOKUP(A430,[1]Sheet3!$A$2:$T$3266,19,FALSE)</f>
        <v>0.60778189999999999</v>
      </c>
      <c r="R430">
        <f>VLOOKUP(A430,[1]Sheet3!$A$2:$T$3266,20,FALSE)</f>
        <v>0.84178319999999995</v>
      </c>
      <c r="S430">
        <f>VLOOKUP(A430,[1]Sheet3!$A$2:$AB$3266,27,FALSE)</f>
        <v>88.049800000000005</v>
      </c>
      <c r="T430">
        <f>VLOOKUP(A430,[1]Sheet3!$A$2:$AB$3266,28,FALSE)</f>
        <v>36.895310000000002</v>
      </c>
      <c r="U430">
        <f>VLOOKUP(A430,[1]Sheet3!$A$2:$AF$3266,31,FALSE)</f>
        <v>18.841719999999999</v>
      </c>
      <c r="V430">
        <f>VLOOKUP(A430,[1]Sheet3!$A$2:$AF$3266,32,FALSE)</f>
        <v>234.15170000000001</v>
      </c>
      <c r="W430" s="2" t="str">
        <f>VLOOKUP(H430,[2]Sheet1!$B$2:$D$3210,2,FALSE)</f>
        <v>Jawa Barat</v>
      </c>
      <c r="X430" s="2" t="str">
        <f>VLOOKUP(H430,[2]Sheet1!$B$2:$D$3210,3,FALSE)</f>
        <v>Jawa</v>
      </c>
      <c r="Y430" s="2">
        <f>Scores!N430</f>
        <v>61</v>
      </c>
      <c r="Z430" t="s">
        <v>16</v>
      </c>
      <c r="AA430" s="13" t="str">
        <f t="shared" si="20"/>
        <v>2P</v>
      </c>
      <c r="AB430" s="13" t="s">
        <v>896</v>
      </c>
    </row>
    <row r="431" spans="1:28">
      <c r="A431" t="str">
        <f t="shared" si="19"/>
        <v>PAGARDEWA UTARA - BASE2. Middle Value</v>
      </c>
      <c r="B431" t="str">
        <f t="shared" si="18"/>
        <v>PAGARDEWA UTARA - BASE2. Middle ValueE0. On Production</v>
      </c>
      <c r="C431" t="s">
        <v>15</v>
      </c>
      <c r="D431" s="2" t="s">
        <v>13</v>
      </c>
      <c r="E431" t="s">
        <v>10</v>
      </c>
      <c r="F431" s="12" t="s">
        <v>263</v>
      </c>
      <c r="G431" s="12" t="s">
        <v>639</v>
      </c>
      <c r="H431" t="s">
        <v>77</v>
      </c>
      <c r="I431" s="2" t="s">
        <v>825</v>
      </c>
      <c r="J431">
        <f>VLOOKUP(A431,[1]Sheet3!$A$2:$H$3266,8,FALSE)</f>
        <v>117.85299999999999</v>
      </c>
      <c r="K431">
        <f>VLOOKUP(A431,[1]Sheet3!$A$2:$AD$3266,29,FALSE)</f>
        <v>0.71998200000000001</v>
      </c>
      <c r="L431">
        <f>VLOOKUP(A431,[1]Sheet3!$A$2:$AD$3266,30,FALSE)</f>
        <v>84.852038645999997</v>
      </c>
      <c r="O431">
        <f>VLOOKUP(A431,[1]Sheet3!$A$2:$T$3266,17,FALSE)</f>
        <v>0.27834920000000002</v>
      </c>
      <c r="P431">
        <f>VLOOKUP(A431,[1]Sheet3!$A$2:$T$3266,18,FALSE)</f>
        <v>302.40890000000002</v>
      </c>
      <c r="Q431">
        <f>VLOOKUP(A431,[1]Sheet3!$A$2:$T$3266,19,FALSE)</f>
        <v>0.60778189999999999</v>
      </c>
      <c r="R431">
        <f>VLOOKUP(A431,[1]Sheet3!$A$2:$T$3266,20,FALSE)</f>
        <v>0.84178319999999995</v>
      </c>
      <c r="S431">
        <f>VLOOKUP(A431,[1]Sheet3!$A$2:$AB$3266,27,FALSE)</f>
        <v>88.049800000000005</v>
      </c>
      <c r="T431">
        <f>VLOOKUP(A431,[1]Sheet3!$A$2:$AB$3266,28,FALSE)</f>
        <v>36.895310000000002</v>
      </c>
      <c r="U431">
        <f>VLOOKUP(A431,[1]Sheet3!$A$2:$AF$3266,31,FALSE)</f>
        <v>18.841719999999999</v>
      </c>
      <c r="V431">
        <f>VLOOKUP(A431,[1]Sheet3!$A$2:$AF$3266,32,FALSE)</f>
        <v>234.15170000000001</v>
      </c>
      <c r="W431" s="2" t="str">
        <f>VLOOKUP(H431,[2]Sheet1!$B$2:$D$3210,2,FALSE)</f>
        <v>Jawa Barat</v>
      </c>
      <c r="X431" s="2" t="str">
        <f>VLOOKUP(H431,[2]Sheet1!$B$2:$D$3210,3,FALSE)</f>
        <v>Jawa</v>
      </c>
      <c r="Y431" s="2">
        <f>Scores!N431</f>
        <v>61</v>
      </c>
      <c r="Z431" t="s">
        <v>16</v>
      </c>
      <c r="AA431" s="13" t="str">
        <f t="shared" si="20"/>
        <v>2P</v>
      </c>
      <c r="AB431" s="13" t="s">
        <v>896</v>
      </c>
    </row>
    <row r="432" spans="1:28">
      <c r="A432" t="str">
        <f t="shared" si="19"/>
        <v>PAGARDEWA UTARA - BASE3. High Value</v>
      </c>
      <c r="B432" t="str">
        <f t="shared" si="18"/>
        <v>PAGARDEWA UTARA - BASE3. High ValueE0. On Production</v>
      </c>
      <c r="C432" t="s">
        <v>15</v>
      </c>
      <c r="D432" s="2" t="s">
        <v>13</v>
      </c>
      <c r="E432" t="s">
        <v>11</v>
      </c>
      <c r="F432" s="12" t="s">
        <v>263</v>
      </c>
      <c r="G432" s="12" t="s">
        <v>639</v>
      </c>
      <c r="H432" t="s">
        <v>77</v>
      </c>
      <c r="I432" s="2" t="s">
        <v>825</v>
      </c>
      <c r="J432">
        <f>VLOOKUP(A432,[1]Sheet3!$A$2:$H$3266,8,FALSE)</f>
        <v>117.85299999999999</v>
      </c>
      <c r="K432">
        <f>VLOOKUP(A432,[1]Sheet3!$A$2:$AD$3266,29,FALSE)</f>
        <v>0.71998200000000001</v>
      </c>
      <c r="L432">
        <f>VLOOKUP(A432,[1]Sheet3!$A$2:$AD$3266,30,FALSE)</f>
        <v>84.852038645999997</v>
      </c>
      <c r="O432">
        <f>VLOOKUP(A432,[1]Sheet3!$A$2:$T$3266,17,FALSE)</f>
        <v>0.27834920000000002</v>
      </c>
      <c r="P432">
        <f>VLOOKUP(A432,[1]Sheet3!$A$2:$T$3266,18,FALSE)</f>
        <v>302.40890000000002</v>
      </c>
      <c r="Q432">
        <f>VLOOKUP(A432,[1]Sheet3!$A$2:$T$3266,19,FALSE)</f>
        <v>0.60778189999999999</v>
      </c>
      <c r="R432">
        <f>VLOOKUP(A432,[1]Sheet3!$A$2:$T$3266,20,FALSE)</f>
        <v>0.84178319999999995</v>
      </c>
      <c r="S432">
        <f>VLOOKUP(A432,[1]Sheet3!$A$2:$AB$3266,27,FALSE)</f>
        <v>88.049800000000005</v>
      </c>
      <c r="T432">
        <f>VLOOKUP(A432,[1]Sheet3!$A$2:$AB$3266,28,FALSE)</f>
        <v>36.895310000000002</v>
      </c>
      <c r="U432">
        <f>VLOOKUP(A432,[1]Sheet3!$A$2:$AF$3266,31,FALSE)</f>
        <v>18.841719999999999</v>
      </c>
      <c r="V432">
        <f>VLOOKUP(A432,[1]Sheet3!$A$2:$AF$3266,32,FALSE)</f>
        <v>234.15170000000001</v>
      </c>
      <c r="W432" s="2" t="str">
        <f>VLOOKUP(H432,[2]Sheet1!$B$2:$D$3210,2,FALSE)</f>
        <v>Jawa Barat</v>
      </c>
      <c r="X432" s="2" t="str">
        <f>VLOOKUP(H432,[2]Sheet1!$B$2:$D$3210,3,FALSE)</f>
        <v>Jawa</v>
      </c>
      <c r="Y432" s="2">
        <f>Scores!N432</f>
        <v>61</v>
      </c>
      <c r="Z432" t="s">
        <v>16</v>
      </c>
      <c r="AA432" s="13" t="str">
        <f t="shared" si="20"/>
        <v>2P</v>
      </c>
      <c r="AB432" s="13" t="s">
        <v>896</v>
      </c>
    </row>
    <row r="433" spans="1:28">
      <c r="A433" t="str">
        <f t="shared" si="19"/>
        <v>PANTAI PAKAM TIMUR - BASE1. Low Value</v>
      </c>
      <c r="B433" t="str">
        <f t="shared" si="18"/>
        <v>PANTAI PAKAM TIMUR - BASE1. Low ValueE7. Production Not Viable</v>
      </c>
      <c r="C433" t="s">
        <v>23</v>
      </c>
      <c r="D433" s="2" t="s">
        <v>13</v>
      </c>
      <c r="E433" t="s">
        <v>8</v>
      </c>
      <c r="F433" s="12" t="s">
        <v>264</v>
      </c>
      <c r="G433" s="12" t="s">
        <v>640</v>
      </c>
      <c r="H433" t="s">
        <v>77</v>
      </c>
      <c r="I433" s="2" t="s">
        <v>825</v>
      </c>
      <c r="J433">
        <f>VLOOKUP(A433,[1]Sheet3!$A$2:$H$3266,8,FALSE)</f>
        <v>254.947</v>
      </c>
      <c r="K433">
        <f>VLOOKUP(A433,[1]Sheet3!$A$2:$AD$3266,29,FALSE)</f>
        <v>0.72337960000000001</v>
      </c>
      <c r="L433">
        <f>VLOOKUP(A433,[1]Sheet3!$A$2:$AD$3266,30,FALSE)</f>
        <v>184.42345888119999</v>
      </c>
      <c r="M433">
        <f>VLOOKUP(A433,[1]Sheet3!$A$2:$L$3266,11,FALSE)</f>
        <v>8225</v>
      </c>
      <c r="N433" t="str">
        <f>VLOOKUP(A433,[1]Sheet3!$A$2:$L$3266,12,FALSE)</f>
        <v/>
      </c>
      <c r="O433">
        <f>VLOOKUP(A433,[1]Sheet3!$A$2:$T$3266,17,FALSE)</f>
        <v>0.15398580000000001</v>
      </c>
      <c r="P433">
        <f>VLOOKUP(A433,[1]Sheet3!$A$2:$T$3266,18,FALSE)</f>
        <v>22.340769999999999</v>
      </c>
      <c r="Q433">
        <f>VLOOKUP(A433,[1]Sheet3!$A$2:$T$3266,19,FALSE)</f>
        <v>0.56634269999999998</v>
      </c>
      <c r="R433">
        <f>VLOOKUP(A433,[1]Sheet3!$A$2:$T$3266,20,FALSE)</f>
        <v>0.80313579999999996</v>
      </c>
      <c r="S433">
        <f>VLOOKUP(A433,[1]Sheet3!$A$2:$AB$3266,27,FALSE)</f>
        <v>363.23309999999998</v>
      </c>
      <c r="T433">
        <f>VLOOKUP(A433,[1]Sheet3!$A$2:$AB$3266,28,FALSE)</f>
        <v>0.83162360000000002</v>
      </c>
      <c r="U433">
        <f>VLOOKUP(A433,[1]Sheet3!$A$2:$AF$3266,31,FALSE)</f>
        <v>20.47908</v>
      </c>
      <c r="V433">
        <f>VLOOKUP(A433,[1]Sheet3!$A$2:$AF$3266,32,FALSE)</f>
        <v>117.0928</v>
      </c>
      <c r="W433" s="2" t="str">
        <f>VLOOKUP(H433,[2]Sheet1!$B$2:$D$3210,2,FALSE)</f>
        <v>Jawa Barat</v>
      </c>
      <c r="X433" s="2" t="str">
        <f>VLOOKUP(H433,[2]Sheet1!$B$2:$D$3210,3,FALSE)</f>
        <v>Jawa</v>
      </c>
      <c r="Y433" s="2">
        <f>Scores!N433</f>
        <v>109</v>
      </c>
      <c r="Z433" t="s">
        <v>6</v>
      </c>
      <c r="AA433" s="13" t="str">
        <f t="shared" si="20"/>
        <v>2C-Jawa</v>
      </c>
      <c r="AB433" s="13" t="s">
        <v>896</v>
      </c>
    </row>
    <row r="434" spans="1:28">
      <c r="A434" t="str">
        <f t="shared" si="19"/>
        <v>PANTAI PAKAM TIMUR - BASE2. Middle Value</v>
      </c>
      <c r="B434" t="str">
        <f t="shared" si="18"/>
        <v>PANTAI PAKAM TIMUR - BASE2. Middle ValueE7. Production Not Viable</v>
      </c>
      <c r="C434" t="s">
        <v>23</v>
      </c>
      <c r="D434" s="2" t="s">
        <v>13</v>
      </c>
      <c r="E434" t="s">
        <v>10</v>
      </c>
      <c r="F434" s="12" t="s">
        <v>264</v>
      </c>
      <c r="G434" s="12" t="s">
        <v>640</v>
      </c>
      <c r="H434" t="s">
        <v>77</v>
      </c>
      <c r="I434" s="2" t="s">
        <v>825</v>
      </c>
      <c r="J434">
        <f>VLOOKUP(A434,[1]Sheet3!$A$2:$H$3266,8,FALSE)</f>
        <v>254.947</v>
      </c>
      <c r="K434">
        <f>VLOOKUP(A434,[1]Sheet3!$A$2:$AD$3266,29,FALSE)</f>
        <v>0.72337960000000001</v>
      </c>
      <c r="L434">
        <f>VLOOKUP(A434,[1]Sheet3!$A$2:$AD$3266,30,FALSE)</f>
        <v>184.42345888119999</v>
      </c>
      <c r="M434">
        <f>VLOOKUP(A434,[1]Sheet3!$A$2:$L$3266,11,FALSE)</f>
        <v>8225</v>
      </c>
      <c r="N434" t="str">
        <f>VLOOKUP(A434,[1]Sheet3!$A$2:$L$3266,12,FALSE)</f>
        <v/>
      </c>
      <c r="O434">
        <f>VLOOKUP(A434,[1]Sheet3!$A$2:$T$3266,17,FALSE)</f>
        <v>0.15398580000000001</v>
      </c>
      <c r="P434">
        <f>VLOOKUP(A434,[1]Sheet3!$A$2:$T$3266,18,FALSE)</f>
        <v>22.340769999999999</v>
      </c>
      <c r="Q434">
        <f>VLOOKUP(A434,[1]Sheet3!$A$2:$T$3266,19,FALSE)</f>
        <v>0.56634269999999998</v>
      </c>
      <c r="R434">
        <f>VLOOKUP(A434,[1]Sheet3!$A$2:$T$3266,20,FALSE)</f>
        <v>0.80313579999999996</v>
      </c>
      <c r="S434">
        <f>VLOOKUP(A434,[1]Sheet3!$A$2:$AB$3266,27,FALSE)</f>
        <v>363.23309999999998</v>
      </c>
      <c r="T434">
        <f>VLOOKUP(A434,[1]Sheet3!$A$2:$AB$3266,28,FALSE)</f>
        <v>0.83162360000000002</v>
      </c>
      <c r="U434">
        <f>VLOOKUP(A434,[1]Sheet3!$A$2:$AF$3266,31,FALSE)</f>
        <v>20.47908</v>
      </c>
      <c r="V434">
        <f>VLOOKUP(A434,[1]Sheet3!$A$2:$AF$3266,32,FALSE)</f>
        <v>117.0928</v>
      </c>
      <c r="W434" s="2" t="str">
        <f>VLOOKUP(H434,[2]Sheet1!$B$2:$D$3210,2,FALSE)</f>
        <v>Jawa Barat</v>
      </c>
      <c r="X434" s="2" t="str">
        <f>VLOOKUP(H434,[2]Sheet1!$B$2:$D$3210,3,FALSE)</f>
        <v>Jawa</v>
      </c>
      <c r="Y434" s="2">
        <f>Scores!N434</f>
        <v>109</v>
      </c>
      <c r="Z434" t="s">
        <v>6</v>
      </c>
      <c r="AA434" s="13" t="str">
        <f t="shared" si="20"/>
        <v>2C-Jawa</v>
      </c>
      <c r="AB434" s="13" t="s">
        <v>896</v>
      </c>
    </row>
    <row r="435" spans="1:28">
      <c r="A435" t="str">
        <f t="shared" si="19"/>
        <v>PANTAI PAKAM TIMUR - BASE3. High Value</v>
      </c>
      <c r="B435" t="str">
        <f t="shared" si="18"/>
        <v>PANTAI PAKAM TIMUR - BASE3. High ValueE7. Production Not Viable</v>
      </c>
      <c r="C435" t="s">
        <v>23</v>
      </c>
      <c r="D435" s="2" t="s">
        <v>13</v>
      </c>
      <c r="E435" t="s">
        <v>11</v>
      </c>
      <c r="F435" s="12" t="s">
        <v>264</v>
      </c>
      <c r="G435" s="12" t="s">
        <v>640</v>
      </c>
      <c r="H435" t="s">
        <v>77</v>
      </c>
      <c r="I435" s="2" t="s">
        <v>825</v>
      </c>
      <c r="J435">
        <f>VLOOKUP(A435,[1]Sheet3!$A$2:$H$3266,8,FALSE)</f>
        <v>254.947</v>
      </c>
      <c r="K435">
        <f>VLOOKUP(A435,[1]Sheet3!$A$2:$AD$3266,29,FALSE)</f>
        <v>0.72337960000000001</v>
      </c>
      <c r="L435">
        <f>VLOOKUP(A435,[1]Sheet3!$A$2:$AD$3266,30,FALSE)</f>
        <v>184.42345888119999</v>
      </c>
      <c r="M435">
        <f>VLOOKUP(A435,[1]Sheet3!$A$2:$L$3266,11,FALSE)</f>
        <v>8225</v>
      </c>
      <c r="N435" t="str">
        <f>VLOOKUP(A435,[1]Sheet3!$A$2:$L$3266,12,FALSE)</f>
        <v/>
      </c>
      <c r="O435">
        <f>VLOOKUP(A435,[1]Sheet3!$A$2:$T$3266,17,FALSE)</f>
        <v>0.15398580000000001</v>
      </c>
      <c r="P435">
        <f>VLOOKUP(A435,[1]Sheet3!$A$2:$T$3266,18,FALSE)</f>
        <v>22.340769999999999</v>
      </c>
      <c r="Q435">
        <f>VLOOKUP(A435,[1]Sheet3!$A$2:$T$3266,19,FALSE)</f>
        <v>0.56634269999999998</v>
      </c>
      <c r="R435">
        <f>VLOOKUP(A435,[1]Sheet3!$A$2:$T$3266,20,FALSE)</f>
        <v>0.80313579999999996</v>
      </c>
      <c r="S435">
        <f>VLOOKUP(A435,[1]Sheet3!$A$2:$AB$3266,27,FALSE)</f>
        <v>363.23309999999998</v>
      </c>
      <c r="T435">
        <f>VLOOKUP(A435,[1]Sheet3!$A$2:$AB$3266,28,FALSE)</f>
        <v>0.83162360000000002</v>
      </c>
      <c r="U435">
        <f>VLOOKUP(A435,[1]Sheet3!$A$2:$AF$3266,31,FALSE)</f>
        <v>20.47908</v>
      </c>
      <c r="V435">
        <f>VLOOKUP(A435,[1]Sheet3!$A$2:$AF$3266,32,FALSE)</f>
        <v>117.0928</v>
      </c>
      <c r="W435" s="2" t="str">
        <f>VLOOKUP(H435,[2]Sheet1!$B$2:$D$3210,2,FALSE)</f>
        <v>Jawa Barat</v>
      </c>
      <c r="X435" s="2" t="str">
        <f>VLOOKUP(H435,[2]Sheet1!$B$2:$D$3210,3,FALSE)</f>
        <v>Jawa</v>
      </c>
      <c r="Y435" s="2">
        <f>Scores!N435</f>
        <v>109</v>
      </c>
      <c r="Z435" t="s">
        <v>6</v>
      </c>
      <c r="AA435" s="13" t="str">
        <f t="shared" si="20"/>
        <v>2C-Jawa</v>
      </c>
      <c r="AB435" s="13" t="s">
        <v>896</v>
      </c>
    </row>
    <row r="436" spans="1:28">
      <c r="A436" t="str">
        <f t="shared" si="19"/>
        <v>PASIRJADI - BASE1. Low Value</v>
      </c>
      <c r="B436" t="str">
        <f t="shared" si="18"/>
        <v>PASIRJADI - BASE1. Low ValueE0. On Production</v>
      </c>
      <c r="C436" t="s">
        <v>15</v>
      </c>
      <c r="D436" s="2" t="s">
        <v>13</v>
      </c>
      <c r="E436" t="s">
        <v>8</v>
      </c>
      <c r="F436" s="12" t="s">
        <v>265</v>
      </c>
      <c r="G436" s="12" t="s">
        <v>641</v>
      </c>
      <c r="H436" t="s">
        <v>77</v>
      </c>
      <c r="I436" s="2" t="s">
        <v>825</v>
      </c>
      <c r="J436">
        <f>VLOOKUP(A436,[1]Sheet3!$A$2:$H$3266,8,FALSE)</f>
        <v>320.48899999999998</v>
      </c>
      <c r="K436">
        <f>VLOOKUP(A436,[1]Sheet3!$A$2:$AD$3266,29,FALSE)</f>
        <v>0.77147160000000004</v>
      </c>
      <c r="L436">
        <f>VLOOKUP(A436,[1]Sheet3!$A$2:$AD$3266,30,FALSE)</f>
        <v>247.2481616124</v>
      </c>
      <c r="M436">
        <f>VLOOKUP(A436,[1]Sheet3!$A$2:$L$3266,11,FALSE)</f>
        <v>1831</v>
      </c>
      <c r="N436" t="str">
        <f>VLOOKUP(A436,[1]Sheet3!$A$2:$L$3266,12,FALSE)</f>
        <v/>
      </c>
      <c r="O436">
        <f>VLOOKUP(A436,[1]Sheet3!$A$2:$T$3266,17,FALSE)</f>
        <v>0.300145</v>
      </c>
      <c r="P436">
        <f>VLOOKUP(A436,[1]Sheet3!$A$2:$T$3266,18,FALSE)</f>
        <v>57.953090000000003</v>
      </c>
      <c r="Q436">
        <f>VLOOKUP(A436,[1]Sheet3!$A$2:$T$3266,19,FALSE)</f>
        <v>0.74132220000000004</v>
      </c>
      <c r="R436">
        <f>VLOOKUP(A436,[1]Sheet3!$A$2:$T$3266,20,FALSE)</f>
        <v>0.84238550000000001</v>
      </c>
      <c r="S436">
        <f>VLOOKUP(A436,[1]Sheet3!$A$2:$AB$3266,27,FALSE)</f>
        <v>50.491480000000003</v>
      </c>
      <c r="T436">
        <f>VLOOKUP(A436,[1]Sheet3!$A$2:$AB$3266,28,FALSE)</f>
        <v>8.6035409999999999</v>
      </c>
      <c r="U436">
        <f>VLOOKUP(A436,[1]Sheet3!$A$2:$AF$3266,31,FALSE)</f>
        <v>11.48969</v>
      </c>
      <c r="V436">
        <f>VLOOKUP(A436,[1]Sheet3!$A$2:$AF$3266,32,FALSE)</f>
        <v>216.04140000000001</v>
      </c>
      <c r="W436" s="2" t="str">
        <f>VLOOKUP(H436,[2]Sheet1!$B$2:$D$3210,2,FALSE)</f>
        <v>Jawa Barat</v>
      </c>
      <c r="X436" s="2" t="str">
        <f>VLOOKUP(H436,[2]Sheet1!$B$2:$D$3210,3,FALSE)</f>
        <v>Jawa</v>
      </c>
      <c r="Y436" s="2">
        <f>Scores!N436</f>
        <v>44</v>
      </c>
      <c r="Z436" t="s">
        <v>16</v>
      </c>
      <c r="AA436" s="13" t="str">
        <f t="shared" si="20"/>
        <v>2P</v>
      </c>
      <c r="AB436" s="13" t="s">
        <v>896</v>
      </c>
    </row>
    <row r="437" spans="1:28">
      <c r="A437" t="str">
        <f t="shared" si="19"/>
        <v>PASIRJADI - BASE2. Middle Value</v>
      </c>
      <c r="B437" t="str">
        <f t="shared" si="18"/>
        <v>PASIRJADI - BASE2. Middle ValueE0. On Production</v>
      </c>
      <c r="C437" t="s">
        <v>15</v>
      </c>
      <c r="D437" s="2" t="s">
        <v>13</v>
      </c>
      <c r="E437" t="s">
        <v>10</v>
      </c>
      <c r="F437" s="12" t="s">
        <v>265</v>
      </c>
      <c r="G437" s="12" t="s">
        <v>641</v>
      </c>
      <c r="H437" t="s">
        <v>77</v>
      </c>
      <c r="I437" s="2" t="s">
        <v>825</v>
      </c>
      <c r="J437">
        <f>VLOOKUP(A437,[1]Sheet3!$A$2:$H$3266,8,FALSE)</f>
        <v>320.48899999999998</v>
      </c>
      <c r="K437">
        <f>VLOOKUP(A437,[1]Sheet3!$A$2:$AD$3266,29,FALSE)</f>
        <v>0.77147160000000004</v>
      </c>
      <c r="L437">
        <f>VLOOKUP(A437,[1]Sheet3!$A$2:$AD$3266,30,FALSE)</f>
        <v>247.2481616124</v>
      </c>
      <c r="M437">
        <f>VLOOKUP(A437,[1]Sheet3!$A$2:$L$3266,11,FALSE)</f>
        <v>1831</v>
      </c>
      <c r="N437" t="str">
        <f>VLOOKUP(A437,[1]Sheet3!$A$2:$L$3266,12,FALSE)</f>
        <v/>
      </c>
      <c r="O437">
        <f>VLOOKUP(A437,[1]Sheet3!$A$2:$T$3266,17,FALSE)</f>
        <v>0.300145</v>
      </c>
      <c r="P437">
        <f>VLOOKUP(A437,[1]Sheet3!$A$2:$T$3266,18,FALSE)</f>
        <v>57.953090000000003</v>
      </c>
      <c r="Q437">
        <f>VLOOKUP(A437,[1]Sheet3!$A$2:$T$3266,19,FALSE)</f>
        <v>0.74132220000000004</v>
      </c>
      <c r="R437">
        <f>VLOOKUP(A437,[1]Sheet3!$A$2:$T$3266,20,FALSE)</f>
        <v>0.84238550000000001</v>
      </c>
      <c r="S437">
        <f>VLOOKUP(A437,[1]Sheet3!$A$2:$AB$3266,27,FALSE)</f>
        <v>50.491480000000003</v>
      </c>
      <c r="T437">
        <f>VLOOKUP(A437,[1]Sheet3!$A$2:$AB$3266,28,FALSE)</f>
        <v>8.6035409999999999</v>
      </c>
      <c r="U437">
        <f>VLOOKUP(A437,[1]Sheet3!$A$2:$AF$3266,31,FALSE)</f>
        <v>11.48969</v>
      </c>
      <c r="V437">
        <f>VLOOKUP(A437,[1]Sheet3!$A$2:$AF$3266,32,FALSE)</f>
        <v>216.04140000000001</v>
      </c>
      <c r="W437" s="2" t="str">
        <f>VLOOKUP(H437,[2]Sheet1!$B$2:$D$3210,2,FALSE)</f>
        <v>Jawa Barat</v>
      </c>
      <c r="X437" s="2" t="str">
        <f>VLOOKUP(H437,[2]Sheet1!$B$2:$D$3210,3,FALSE)</f>
        <v>Jawa</v>
      </c>
      <c r="Y437" s="2">
        <f>Scores!N437</f>
        <v>44</v>
      </c>
      <c r="Z437" t="s">
        <v>16</v>
      </c>
      <c r="AA437" s="13" t="str">
        <f t="shared" si="20"/>
        <v>2P</v>
      </c>
      <c r="AB437" s="13" t="s">
        <v>896</v>
      </c>
    </row>
    <row r="438" spans="1:28">
      <c r="A438" t="str">
        <f t="shared" si="19"/>
        <v>PASIRJADI - BASE3. High Value</v>
      </c>
      <c r="B438" t="str">
        <f t="shared" si="18"/>
        <v>PASIRJADI - BASE3. High ValueE0. On Production</v>
      </c>
      <c r="C438" t="s">
        <v>15</v>
      </c>
      <c r="D438" s="2" t="s">
        <v>13</v>
      </c>
      <c r="E438" t="s">
        <v>11</v>
      </c>
      <c r="F438" s="12" t="s">
        <v>265</v>
      </c>
      <c r="G438" s="12" t="s">
        <v>641</v>
      </c>
      <c r="H438" t="s">
        <v>77</v>
      </c>
      <c r="I438" s="2" t="s">
        <v>825</v>
      </c>
      <c r="J438">
        <f>VLOOKUP(A438,[1]Sheet3!$A$2:$H$3266,8,FALSE)</f>
        <v>320.48899999999998</v>
      </c>
      <c r="K438">
        <f>VLOOKUP(A438,[1]Sheet3!$A$2:$AD$3266,29,FALSE)</f>
        <v>0.77147160000000004</v>
      </c>
      <c r="L438">
        <f>VLOOKUP(A438,[1]Sheet3!$A$2:$AD$3266,30,FALSE)</f>
        <v>247.2481616124</v>
      </c>
      <c r="M438">
        <f>VLOOKUP(A438,[1]Sheet3!$A$2:$L$3266,11,FALSE)</f>
        <v>1831</v>
      </c>
      <c r="N438" t="str">
        <f>VLOOKUP(A438,[1]Sheet3!$A$2:$L$3266,12,FALSE)</f>
        <v/>
      </c>
      <c r="O438">
        <f>VLOOKUP(A438,[1]Sheet3!$A$2:$T$3266,17,FALSE)</f>
        <v>0.300145</v>
      </c>
      <c r="P438">
        <f>VLOOKUP(A438,[1]Sheet3!$A$2:$T$3266,18,FALSE)</f>
        <v>57.953090000000003</v>
      </c>
      <c r="Q438">
        <f>VLOOKUP(A438,[1]Sheet3!$A$2:$T$3266,19,FALSE)</f>
        <v>0.74132220000000004</v>
      </c>
      <c r="R438">
        <f>VLOOKUP(A438,[1]Sheet3!$A$2:$T$3266,20,FALSE)</f>
        <v>0.84238550000000001</v>
      </c>
      <c r="S438">
        <f>VLOOKUP(A438,[1]Sheet3!$A$2:$AB$3266,27,FALSE)</f>
        <v>50.491480000000003</v>
      </c>
      <c r="T438">
        <f>VLOOKUP(A438,[1]Sheet3!$A$2:$AB$3266,28,FALSE)</f>
        <v>8.6035409999999999</v>
      </c>
      <c r="U438">
        <f>VLOOKUP(A438,[1]Sheet3!$A$2:$AF$3266,31,FALSE)</f>
        <v>11.48969</v>
      </c>
      <c r="V438">
        <f>VLOOKUP(A438,[1]Sheet3!$A$2:$AF$3266,32,FALSE)</f>
        <v>216.04140000000001</v>
      </c>
      <c r="W438" s="2" t="str">
        <f>VLOOKUP(H438,[2]Sheet1!$B$2:$D$3210,2,FALSE)</f>
        <v>Jawa Barat</v>
      </c>
      <c r="X438" s="2" t="str">
        <f>VLOOKUP(H438,[2]Sheet1!$B$2:$D$3210,3,FALSE)</f>
        <v>Jawa</v>
      </c>
      <c r="Y438" s="2">
        <f>Scores!N438</f>
        <v>44</v>
      </c>
      <c r="Z438" t="s">
        <v>16</v>
      </c>
      <c r="AA438" s="13" t="str">
        <f t="shared" si="20"/>
        <v>2P</v>
      </c>
      <c r="AB438" s="13" t="s">
        <v>896</v>
      </c>
    </row>
    <row r="439" spans="1:28">
      <c r="A439" t="str">
        <f t="shared" si="19"/>
        <v>PEMAAT UTARA - BASE1. Low Value</v>
      </c>
      <c r="B439" t="str">
        <f t="shared" si="18"/>
        <v>PEMAAT UTARA - BASE1. Low ValueE0. On Production</v>
      </c>
      <c r="C439" t="s">
        <v>15</v>
      </c>
      <c r="D439" s="2" t="s">
        <v>13</v>
      </c>
      <c r="E439" t="s">
        <v>8</v>
      </c>
      <c r="F439" s="12" t="s">
        <v>266</v>
      </c>
      <c r="G439" s="12" t="s">
        <v>642</v>
      </c>
      <c r="H439" t="s">
        <v>77</v>
      </c>
      <c r="I439" s="2" t="s">
        <v>825</v>
      </c>
      <c r="J439">
        <f>VLOOKUP(A439,[1]Sheet3!$A$2:$H$3266,8,FALSE)</f>
        <v>5.19</v>
      </c>
      <c r="K439">
        <f>VLOOKUP(A439,[1]Sheet3!$A$2:$AD$3266,29,FALSE)</f>
        <v>0.76674430000000005</v>
      </c>
      <c r="L439">
        <f>VLOOKUP(A439,[1]Sheet3!$A$2:$AD$3266,30,FALSE)</f>
        <v>3.9794029170000007</v>
      </c>
      <c r="O439">
        <f>VLOOKUP(A439,[1]Sheet3!$A$2:$T$3266,17,FALSE)</f>
        <v>0.34458680000000003</v>
      </c>
      <c r="P439">
        <f>VLOOKUP(A439,[1]Sheet3!$A$2:$T$3266,18,FALSE)</f>
        <v>97.267650000000003</v>
      </c>
      <c r="Q439">
        <f>VLOOKUP(A439,[1]Sheet3!$A$2:$T$3266,19,FALSE)</f>
        <v>0.6991754</v>
      </c>
      <c r="R439">
        <f>VLOOKUP(A439,[1]Sheet3!$A$2:$T$3266,20,FALSE)</f>
        <v>0.77466740000000001</v>
      </c>
      <c r="S439">
        <f>VLOOKUP(A439,[1]Sheet3!$A$2:$AB$3266,27,FALSE)</f>
        <v>342.66090000000003</v>
      </c>
      <c r="T439">
        <f>VLOOKUP(A439,[1]Sheet3!$A$2:$AB$3266,28,FALSE)</f>
        <v>2.414606</v>
      </c>
      <c r="U439">
        <f>VLOOKUP(A439,[1]Sheet3!$A$2:$AF$3266,31,FALSE)</f>
        <v>4.9483550000000003</v>
      </c>
      <c r="V439">
        <f>VLOOKUP(A439,[1]Sheet3!$A$2:$AF$3266,32,FALSE)</f>
        <v>22.910309999999999</v>
      </c>
      <c r="W439" s="2" t="str">
        <f>VLOOKUP(H439,[2]Sheet1!$B$2:$D$3210,2,FALSE)</f>
        <v>Jawa Barat</v>
      </c>
      <c r="X439" s="2" t="str">
        <f>VLOOKUP(H439,[2]Sheet1!$B$2:$D$3210,3,FALSE)</f>
        <v>Jawa</v>
      </c>
      <c r="Y439" s="2">
        <f>Scores!N439</f>
        <v>73</v>
      </c>
      <c r="Z439" t="s">
        <v>16</v>
      </c>
      <c r="AA439" s="13" t="str">
        <f t="shared" si="20"/>
        <v>2P</v>
      </c>
      <c r="AB439" s="13" t="s">
        <v>896</v>
      </c>
    </row>
    <row r="440" spans="1:28">
      <c r="A440" t="str">
        <f t="shared" si="19"/>
        <v>PEMAAT UTARA - BASE2. Middle Value</v>
      </c>
      <c r="B440" t="str">
        <f t="shared" si="18"/>
        <v>PEMAAT UTARA - BASE2. Middle ValueE0. On Production</v>
      </c>
      <c r="C440" t="s">
        <v>15</v>
      </c>
      <c r="D440" s="2" t="s">
        <v>13</v>
      </c>
      <c r="E440" t="s">
        <v>10</v>
      </c>
      <c r="F440" s="12" t="s">
        <v>266</v>
      </c>
      <c r="G440" s="12" t="s">
        <v>642</v>
      </c>
      <c r="H440" t="s">
        <v>77</v>
      </c>
      <c r="I440" s="2" t="s">
        <v>825</v>
      </c>
      <c r="J440">
        <f>VLOOKUP(A440,[1]Sheet3!$A$2:$H$3266,8,FALSE)</f>
        <v>5.19</v>
      </c>
      <c r="K440">
        <f>VLOOKUP(A440,[1]Sheet3!$A$2:$AD$3266,29,FALSE)</f>
        <v>0.76674430000000005</v>
      </c>
      <c r="L440">
        <f>VLOOKUP(A440,[1]Sheet3!$A$2:$AD$3266,30,FALSE)</f>
        <v>3.9794029170000007</v>
      </c>
      <c r="O440">
        <f>VLOOKUP(A440,[1]Sheet3!$A$2:$T$3266,17,FALSE)</f>
        <v>0.34458680000000003</v>
      </c>
      <c r="P440">
        <f>VLOOKUP(A440,[1]Sheet3!$A$2:$T$3266,18,FALSE)</f>
        <v>97.267650000000003</v>
      </c>
      <c r="Q440">
        <f>VLOOKUP(A440,[1]Sheet3!$A$2:$T$3266,19,FALSE)</f>
        <v>0.6991754</v>
      </c>
      <c r="R440">
        <f>VLOOKUP(A440,[1]Sheet3!$A$2:$T$3266,20,FALSE)</f>
        <v>0.77466740000000001</v>
      </c>
      <c r="S440">
        <f>VLOOKUP(A440,[1]Sheet3!$A$2:$AB$3266,27,FALSE)</f>
        <v>342.66090000000003</v>
      </c>
      <c r="T440">
        <f>VLOOKUP(A440,[1]Sheet3!$A$2:$AB$3266,28,FALSE)</f>
        <v>2.414606</v>
      </c>
      <c r="U440">
        <f>VLOOKUP(A440,[1]Sheet3!$A$2:$AF$3266,31,FALSE)</f>
        <v>4.9483550000000003</v>
      </c>
      <c r="V440">
        <f>VLOOKUP(A440,[1]Sheet3!$A$2:$AF$3266,32,FALSE)</f>
        <v>22.910309999999999</v>
      </c>
      <c r="W440" s="2" t="str">
        <f>VLOOKUP(H440,[2]Sheet1!$B$2:$D$3210,2,FALSE)</f>
        <v>Jawa Barat</v>
      </c>
      <c r="X440" s="2" t="str">
        <f>VLOOKUP(H440,[2]Sheet1!$B$2:$D$3210,3,FALSE)</f>
        <v>Jawa</v>
      </c>
      <c r="Y440" s="2">
        <f>Scores!N440</f>
        <v>73</v>
      </c>
      <c r="Z440" t="s">
        <v>16</v>
      </c>
      <c r="AA440" s="13" t="str">
        <f t="shared" si="20"/>
        <v>2P</v>
      </c>
      <c r="AB440" s="13" t="s">
        <v>896</v>
      </c>
    </row>
    <row r="441" spans="1:28">
      <c r="A441" t="str">
        <f t="shared" si="19"/>
        <v>PEMAAT UTARA - BASE3. High Value</v>
      </c>
      <c r="B441" t="str">
        <f t="shared" si="18"/>
        <v>PEMAAT UTARA - BASE3. High ValueE0. On Production</v>
      </c>
      <c r="C441" t="s">
        <v>15</v>
      </c>
      <c r="D441" s="2" t="s">
        <v>13</v>
      </c>
      <c r="E441" t="s">
        <v>11</v>
      </c>
      <c r="F441" s="12" t="s">
        <v>266</v>
      </c>
      <c r="G441" s="12" t="s">
        <v>642</v>
      </c>
      <c r="H441" t="s">
        <v>77</v>
      </c>
      <c r="I441" s="2" t="s">
        <v>825</v>
      </c>
      <c r="J441">
        <f>VLOOKUP(A441,[1]Sheet3!$A$2:$H$3266,8,FALSE)</f>
        <v>5.19</v>
      </c>
      <c r="K441">
        <f>VLOOKUP(A441,[1]Sheet3!$A$2:$AD$3266,29,FALSE)</f>
        <v>0.76674430000000005</v>
      </c>
      <c r="L441">
        <f>VLOOKUP(A441,[1]Sheet3!$A$2:$AD$3266,30,FALSE)</f>
        <v>3.9794029170000007</v>
      </c>
      <c r="O441">
        <f>VLOOKUP(A441,[1]Sheet3!$A$2:$T$3266,17,FALSE)</f>
        <v>0.34458680000000003</v>
      </c>
      <c r="P441">
        <f>VLOOKUP(A441,[1]Sheet3!$A$2:$T$3266,18,FALSE)</f>
        <v>97.267650000000003</v>
      </c>
      <c r="Q441">
        <f>VLOOKUP(A441,[1]Sheet3!$A$2:$T$3266,19,FALSE)</f>
        <v>0.6991754</v>
      </c>
      <c r="R441">
        <f>VLOOKUP(A441,[1]Sheet3!$A$2:$T$3266,20,FALSE)</f>
        <v>0.77466740000000001</v>
      </c>
      <c r="S441">
        <f>VLOOKUP(A441,[1]Sheet3!$A$2:$AB$3266,27,FALSE)</f>
        <v>342.66090000000003</v>
      </c>
      <c r="T441">
        <f>VLOOKUP(A441,[1]Sheet3!$A$2:$AB$3266,28,FALSE)</f>
        <v>2.414606</v>
      </c>
      <c r="U441">
        <f>VLOOKUP(A441,[1]Sheet3!$A$2:$AF$3266,31,FALSE)</f>
        <v>4.9483550000000003</v>
      </c>
      <c r="V441">
        <f>VLOOKUP(A441,[1]Sheet3!$A$2:$AF$3266,32,FALSE)</f>
        <v>22.910309999999999</v>
      </c>
      <c r="W441" s="2" t="str">
        <f>VLOOKUP(H441,[2]Sheet1!$B$2:$D$3210,2,FALSE)</f>
        <v>Jawa Barat</v>
      </c>
      <c r="X441" s="2" t="str">
        <f>VLOOKUP(H441,[2]Sheet1!$B$2:$D$3210,3,FALSE)</f>
        <v>Jawa</v>
      </c>
      <c r="Y441" s="2">
        <f>Scores!N441</f>
        <v>73</v>
      </c>
      <c r="Z441" t="s">
        <v>16</v>
      </c>
      <c r="AA441" s="13" t="str">
        <f t="shared" si="20"/>
        <v>2P</v>
      </c>
      <c r="AB441" s="13" t="s">
        <v>896</v>
      </c>
    </row>
    <row r="442" spans="1:28">
      <c r="A442" t="str">
        <f t="shared" si="19"/>
        <v>MERBAU - BASE1. Low Value</v>
      </c>
      <c r="B442" t="str">
        <f t="shared" si="18"/>
        <v>MERBAU - BASE1. Low ValueE0. On Production</v>
      </c>
      <c r="C442" t="s">
        <v>15</v>
      </c>
      <c r="D442" s="2" t="s">
        <v>13</v>
      </c>
      <c r="E442" t="s">
        <v>8</v>
      </c>
      <c r="F442" s="12" t="s">
        <v>267</v>
      </c>
      <c r="G442" s="12" t="s">
        <v>643</v>
      </c>
      <c r="H442" t="s">
        <v>77</v>
      </c>
      <c r="I442" s="2" t="s">
        <v>825</v>
      </c>
      <c r="J442">
        <f>VLOOKUP(A442,[1]Sheet3!$A$2:$H$3266,8,FALSE)</f>
        <v>222.886</v>
      </c>
      <c r="K442">
        <f>VLOOKUP(A442,[1]Sheet3!$A$2:$AD$3266,29,FALSE)</f>
        <v>0.2986335</v>
      </c>
      <c r="L442">
        <f>VLOOKUP(A442,[1]Sheet3!$A$2:$AD$3266,30,FALSE)</f>
        <v>66.561226281000003</v>
      </c>
      <c r="M442">
        <f>VLOOKUP(A442,[1]Sheet3!$A$2:$L$3266,11,FALSE)</f>
        <v>2339</v>
      </c>
      <c r="N442">
        <f>VLOOKUP(A442,[1]Sheet3!$A$2:$L$3266,12,FALSE)</f>
        <v>55</v>
      </c>
      <c r="O442">
        <f>VLOOKUP(A442,[1]Sheet3!$A$2:$T$3266,17,FALSE)</f>
        <v>0.22717909999999999</v>
      </c>
      <c r="P442">
        <f>VLOOKUP(A442,[1]Sheet3!$A$2:$T$3266,18,FALSE)</f>
        <v>371.94420000000002</v>
      </c>
      <c r="Q442">
        <f>VLOOKUP(A442,[1]Sheet3!$A$2:$T$3266,19,FALSE)</f>
        <v>0.54683950000000003</v>
      </c>
      <c r="R442">
        <f>VLOOKUP(A442,[1]Sheet3!$A$2:$T$3266,20,FALSE)</f>
        <v>0.58087690000000003</v>
      </c>
      <c r="S442">
        <f>VLOOKUP(A442,[1]Sheet3!$A$2:$AB$3266,27,FALSE)</f>
        <v>71.564189999999996</v>
      </c>
      <c r="T442">
        <f>VLOOKUP(A442,[1]Sheet3!$A$2:$AB$3266,28,FALSE)</f>
        <v>31.331289999999999</v>
      </c>
      <c r="U442">
        <f>VLOOKUP(A442,[1]Sheet3!$A$2:$AF$3266,31,FALSE)</f>
        <v>13.94369</v>
      </c>
      <c r="V442">
        <f>VLOOKUP(A442,[1]Sheet3!$A$2:$AF$3266,32,FALSE)</f>
        <v>21.28951</v>
      </c>
      <c r="W442" s="2" t="str">
        <f>VLOOKUP(H442,[2]Sheet1!$B$2:$D$3210,2,FALSE)</f>
        <v>Jawa Barat</v>
      </c>
      <c r="X442" s="2" t="str">
        <f>VLOOKUP(H442,[2]Sheet1!$B$2:$D$3210,3,FALSE)</f>
        <v>Jawa</v>
      </c>
      <c r="Y442" s="2">
        <f>Scores!N442</f>
        <v>93</v>
      </c>
      <c r="Z442" t="s">
        <v>16</v>
      </c>
      <c r="AA442" s="13" t="str">
        <f t="shared" si="20"/>
        <v>2P</v>
      </c>
      <c r="AB442" s="13" t="s">
        <v>896</v>
      </c>
    </row>
    <row r="443" spans="1:28">
      <c r="A443" t="str">
        <f t="shared" si="19"/>
        <v>MERBAU - BASE2. Middle Value</v>
      </c>
      <c r="B443" t="str">
        <f t="shared" si="18"/>
        <v>MERBAU - BASE2. Middle ValueE0. On Production</v>
      </c>
      <c r="C443" t="s">
        <v>15</v>
      </c>
      <c r="D443" s="2" t="s">
        <v>13</v>
      </c>
      <c r="E443" t="s">
        <v>10</v>
      </c>
      <c r="F443" s="12" t="s">
        <v>267</v>
      </c>
      <c r="G443" s="12" t="s">
        <v>643</v>
      </c>
      <c r="H443" t="s">
        <v>77</v>
      </c>
      <c r="I443" s="2" t="s">
        <v>825</v>
      </c>
      <c r="J443">
        <f>VLOOKUP(A443,[1]Sheet3!$A$2:$H$3266,8,FALSE)</f>
        <v>298.42599999999999</v>
      </c>
      <c r="K443">
        <f>VLOOKUP(A443,[1]Sheet3!$A$2:$AD$3266,29,FALSE)</f>
        <v>0.2986335</v>
      </c>
      <c r="L443">
        <f>VLOOKUP(A443,[1]Sheet3!$A$2:$AD$3266,30,FALSE)</f>
        <v>89.120000871000002</v>
      </c>
      <c r="M443">
        <f>VLOOKUP(A443,[1]Sheet3!$A$2:$L$3266,11,FALSE)</f>
        <v>2339</v>
      </c>
      <c r="N443">
        <f>VLOOKUP(A443,[1]Sheet3!$A$2:$L$3266,12,FALSE)</f>
        <v>55</v>
      </c>
      <c r="O443">
        <f>VLOOKUP(A443,[1]Sheet3!$A$2:$T$3266,17,FALSE)</f>
        <v>0.22717909999999999</v>
      </c>
      <c r="P443">
        <f>VLOOKUP(A443,[1]Sheet3!$A$2:$T$3266,18,FALSE)</f>
        <v>371.94420000000002</v>
      </c>
      <c r="Q443">
        <f>VLOOKUP(A443,[1]Sheet3!$A$2:$T$3266,19,FALSE)</f>
        <v>0.54683950000000003</v>
      </c>
      <c r="R443">
        <f>VLOOKUP(A443,[1]Sheet3!$A$2:$T$3266,20,FALSE)</f>
        <v>0.58087690000000003</v>
      </c>
      <c r="S443">
        <f>VLOOKUP(A443,[1]Sheet3!$A$2:$AB$3266,27,FALSE)</f>
        <v>71.564189999999996</v>
      </c>
      <c r="T443">
        <f>VLOOKUP(A443,[1]Sheet3!$A$2:$AB$3266,28,FALSE)</f>
        <v>31.331289999999999</v>
      </c>
      <c r="U443">
        <f>VLOOKUP(A443,[1]Sheet3!$A$2:$AF$3266,31,FALSE)</f>
        <v>13.94369</v>
      </c>
      <c r="V443">
        <f>VLOOKUP(A443,[1]Sheet3!$A$2:$AF$3266,32,FALSE)</f>
        <v>21.28951</v>
      </c>
      <c r="W443" s="2" t="str">
        <f>VLOOKUP(H443,[2]Sheet1!$B$2:$D$3210,2,FALSE)</f>
        <v>Jawa Barat</v>
      </c>
      <c r="X443" s="2" t="str">
        <f>VLOOKUP(H443,[2]Sheet1!$B$2:$D$3210,3,FALSE)</f>
        <v>Jawa</v>
      </c>
      <c r="Y443" s="2">
        <f>Scores!N443</f>
        <v>93</v>
      </c>
      <c r="Z443" t="s">
        <v>16</v>
      </c>
      <c r="AA443" s="13" t="str">
        <f t="shared" si="20"/>
        <v>2P</v>
      </c>
      <c r="AB443" s="13" t="s">
        <v>896</v>
      </c>
    </row>
    <row r="444" spans="1:28">
      <c r="A444" t="str">
        <f t="shared" si="19"/>
        <v>MERBAU - BASE3. High Value</v>
      </c>
      <c r="B444" t="str">
        <f t="shared" si="18"/>
        <v>MERBAU - BASE3. High ValueE0. On Production</v>
      </c>
      <c r="C444" t="s">
        <v>15</v>
      </c>
      <c r="D444" s="2" t="s">
        <v>13</v>
      </c>
      <c r="E444" t="s">
        <v>11</v>
      </c>
      <c r="F444" s="12" t="s">
        <v>267</v>
      </c>
      <c r="G444" s="12" t="s">
        <v>643</v>
      </c>
      <c r="H444" t="s">
        <v>77</v>
      </c>
      <c r="I444" s="2" t="s">
        <v>825</v>
      </c>
      <c r="J444">
        <f>VLOOKUP(A444,[1]Sheet3!$A$2:$H$3266,8,FALSE)</f>
        <v>299.46899999999999</v>
      </c>
      <c r="K444">
        <f>VLOOKUP(A444,[1]Sheet3!$A$2:$AD$3266,29,FALSE)</f>
        <v>0.2986335</v>
      </c>
      <c r="L444">
        <f>VLOOKUP(A444,[1]Sheet3!$A$2:$AD$3266,30,FALSE)</f>
        <v>89.431475611499991</v>
      </c>
      <c r="M444">
        <f>VLOOKUP(A444,[1]Sheet3!$A$2:$L$3266,11,FALSE)</f>
        <v>2339</v>
      </c>
      <c r="N444">
        <f>VLOOKUP(A444,[1]Sheet3!$A$2:$L$3266,12,FALSE)</f>
        <v>55</v>
      </c>
      <c r="O444">
        <f>VLOOKUP(A444,[1]Sheet3!$A$2:$T$3266,17,FALSE)</f>
        <v>0.22717909999999999</v>
      </c>
      <c r="P444">
        <f>VLOOKUP(A444,[1]Sheet3!$A$2:$T$3266,18,FALSE)</f>
        <v>371.94420000000002</v>
      </c>
      <c r="Q444">
        <f>VLOOKUP(A444,[1]Sheet3!$A$2:$T$3266,19,FALSE)</f>
        <v>0.54683950000000003</v>
      </c>
      <c r="R444">
        <f>VLOOKUP(A444,[1]Sheet3!$A$2:$T$3266,20,FALSE)</f>
        <v>0.58087690000000003</v>
      </c>
      <c r="S444">
        <f>VLOOKUP(A444,[1]Sheet3!$A$2:$AB$3266,27,FALSE)</f>
        <v>71.564189999999996</v>
      </c>
      <c r="T444">
        <f>VLOOKUP(A444,[1]Sheet3!$A$2:$AB$3266,28,FALSE)</f>
        <v>31.331289999999999</v>
      </c>
      <c r="U444">
        <f>VLOOKUP(A444,[1]Sheet3!$A$2:$AF$3266,31,FALSE)</f>
        <v>13.94369</v>
      </c>
      <c r="V444">
        <f>VLOOKUP(A444,[1]Sheet3!$A$2:$AF$3266,32,FALSE)</f>
        <v>21.28951</v>
      </c>
      <c r="W444" s="2" t="str">
        <f>VLOOKUP(H444,[2]Sheet1!$B$2:$D$3210,2,FALSE)</f>
        <v>Jawa Barat</v>
      </c>
      <c r="X444" s="2" t="str">
        <f>VLOOKUP(H444,[2]Sheet1!$B$2:$D$3210,3,FALSE)</f>
        <v>Jawa</v>
      </c>
      <c r="Y444" s="2">
        <f>Scores!N444</f>
        <v>93</v>
      </c>
      <c r="Z444" t="s">
        <v>16</v>
      </c>
      <c r="AA444" s="13" t="str">
        <f t="shared" si="20"/>
        <v>2P</v>
      </c>
      <c r="AB444" s="13" t="s">
        <v>896</v>
      </c>
    </row>
    <row r="445" spans="1:28">
      <c r="A445" t="str">
        <f t="shared" si="19"/>
        <v>PONDOK MULIA BASE1. Low Value</v>
      </c>
      <c r="B445" t="str">
        <f t="shared" si="18"/>
        <v>PONDOK MULIA BASE1. Low ValueE0. On Production</v>
      </c>
      <c r="C445" t="s">
        <v>15</v>
      </c>
      <c r="D445" s="2" t="s">
        <v>13</v>
      </c>
      <c r="E445" t="s">
        <v>8</v>
      </c>
      <c r="F445" s="12" t="s">
        <v>268</v>
      </c>
      <c r="G445" s="12" t="s">
        <v>644</v>
      </c>
      <c r="H445" t="s">
        <v>77</v>
      </c>
      <c r="I445" s="2" t="s">
        <v>825</v>
      </c>
      <c r="J445">
        <f>VLOOKUP(A445,[1]Sheet3!$A$2:$H$3266,8,FALSE)</f>
        <v>2.6989999999999998</v>
      </c>
      <c r="K445">
        <f>VLOOKUP(A445,[1]Sheet3!$A$2:$AD$3266,29,FALSE)</f>
        <v>0.70032559999999999</v>
      </c>
      <c r="L445">
        <f>VLOOKUP(A445,[1]Sheet3!$A$2:$AD$3266,30,FALSE)</f>
        <v>1.8901787943999999</v>
      </c>
      <c r="M445">
        <f>VLOOKUP(A445,[1]Sheet3!$A$2:$L$3266,11,FALSE)</f>
        <v>7217.85</v>
      </c>
      <c r="N445" t="str">
        <f>VLOOKUP(A445,[1]Sheet3!$A$2:$L$3266,12,FALSE)</f>
        <v/>
      </c>
      <c r="O445">
        <f>VLOOKUP(A445,[1]Sheet3!$A$2:$T$3266,17,FALSE)</f>
        <v>0.16989899999999999</v>
      </c>
      <c r="P445">
        <f>VLOOKUP(A445,[1]Sheet3!$A$2:$T$3266,18,FALSE)</f>
        <v>64.737549999999999</v>
      </c>
      <c r="Q445">
        <f>VLOOKUP(A445,[1]Sheet3!$A$2:$T$3266,19,FALSE)</f>
        <v>0.56489769999999995</v>
      </c>
      <c r="R445">
        <f>VLOOKUP(A445,[1]Sheet3!$A$2:$T$3266,20,FALSE)</f>
        <v>0.80343279999999995</v>
      </c>
      <c r="S445">
        <f>VLOOKUP(A445,[1]Sheet3!$A$2:$AB$3266,27,FALSE)</f>
        <v>150.43369999999999</v>
      </c>
      <c r="T445">
        <f>VLOOKUP(A445,[1]Sheet3!$A$2:$AB$3266,28,FALSE)</f>
        <v>466.76170000000002</v>
      </c>
      <c r="U445">
        <f>VLOOKUP(A445,[1]Sheet3!$A$2:$AF$3266,31,FALSE)</f>
        <v>2.691344</v>
      </c>
      <c r="V445">
        <f>VLOOKUP(A445,[1]Sheet3!$A$2:$AF$3266,32,FALSE)</f>
        <v>66.364080000000001</v>
      </c>
      <c r="W445" s="2" t="str">
        <f>VLOOKUP(H445,[2]Sheet1!$B$2:$D$3210,2,FALSE)</f>
        <v>Jawa Barat</v>
      </c>
      <c r="X445" s="2" t="str">
        <f>VLOOKUP(H445,[2]Sheet1!$B$2:$D$3210,3,FALSE)</f>
        <v>Jawa</v>
      </c>
      <c r="Y445" s="2">
        <f>Scores!N445</f>
        <v>119</v>
      </c>
      <c r="Z445" t="s">
        <v>16</v>
      </c>
      <c r="AA445" s="13" t="str">
        <f t="shared" si="20"/>
        <v>2P</v>
      </c>
      <c r="AB445" s="13" t="s">
        <v>896</v>
      </c>
    </row>
    <row r="446" spans="1:28">
      <c r="A446" t="str">
        <f t="shared" si="19"/>
        <v>PONDOK MULIA BASE2. Middle Value</v>
      </c>
      <c r="B446" t="str">
        <f t="shared" si="18"/>
        <v>PONDOK MULIA BASE2. Middle ValueE0. On Production</v>
      </c>
      <c r="C446" t="s">
        <v>15</v>
      </c>
      <c r="D446" s="2" t="s">
        <v>13</v>
      </c>
      <c r="E446" t="s">
        <v>10</v>
      </c>
      <c r="F446" s="12" t="s">
        <v>268</v>
      </c>
      <c r="G446" s="12" t="s">
        <v>644</v>
      </c>
      <c r="H446" t="s">
        <v>77</v>
      </c>
      <c r="I446" s="2" t="s">
        <v>825</v>
      </c>
      <c r="J446">
        <f>VLOOKUP(A446,[1]Sheet3!$A$2:$H$3266,8,FALSE)</f>
        <v>2.6989999999999998</v>
      </c>
      <c r="K446">
        <f>VLOOKUP(A446,[1]Sheet3!$A$2:$AD$3266,29,FALSE)</f>
        <v>0.70032559999999999</v>
      </c>
      <c r="L446">
        <f>VLOOKUP(A446,[1]Sheet3!$A$2:$AD$3266,30,FALSE)</f>
        <v>1.8901787943999999</v>
      </c>
      <c r="M446">
        <f>VLOOKUP(A446,[1]Sheet3!$A$2:$L$3266,11,FALSE)</f>
        <v>7217.85</v>
      </c>
      <c r="N446" t="str">
        <f>VLOOKUP(A446,[1]Sheet3!$A$2:$L$3266,12,FALSE)</f>
        <v/>
      </c>
      <c r="O446">
        <f>VLOOKUP(A446,[1]Sheet3!$A$2:$T$3266,17,FALSE)</f>
        <v>0.16989899999999999</v>
      </c>
      <c r="P446">
        <f>VLOOKUP(A446,[1]Sheet3!$A$2:$T$3266,18,FALSE)</f>
        <v>64.737549999999999</v>
      </c>
      <c r="Q446">
        <f>VLOOKUP(A446,[1]Sheet3!$A$2:$T$3266,19,FALSE)</f>
        <v>0.56489769999999995</v>
      </c>
      <c r="R446">
        <f>VLOOKUP(A446,[1]Sheet3!$A$2:$T$3266,20,FALSE)</f>
        <v>0.80343279999999995</v>
      </c>
      <c r="S446">
        <f>VLOOKUP(A446,[1]Sheet3!$A$2:$AB$3266,27,FALSE)</f>
        <v>150.43369999999999</v>
      </c>
      <c r="T446">
        <f>VLOOKUP(A446,[1]Sheet3!$A$2:$AB$3266,28,FALSE)</f>
        <v>466.76170000000002</v>
      </c>
      <c r="U446">
        <f>VLOOKUP(A446,[1]Sheet3!$A$2:$AF$3266,31,FALSE)</f>
        <v>2.691344</v>
      </c>
      <c r="V446">
        <f>VLOOKUP(A446,[1]Sheet3!$A$2:$AF$3266,32,FALSE)</f>
        <v>66.364080000000001</v>
      </c>
      <c r="W446" s="2" t="str">
        <f>VLOOKUP(H446,[2]Sheet1!$B$2:$D$3210,2,FALSE)</f>
        <v>Jawa Barat</v>
      </c>
      <c r="X446" s="2" t="str">
        <f>VLOOKUP(H446,[2]Sheet1!$B$2:$D$3210,3,FALSE)</f>
        <v>Jawa</v>
      </c>
      <c r="Y446" s="2">
        <f>Scores!N446</f>
        <v>119</v>
      </c>
      <c r="Z446" t="s">
        <v>16</v>
      </c>
      <c r="AA446" s="13" t="str">
        <f t="shared" si="20"/>
        <v>2P</v>
      </c>
      <c r="AB446" s="13" t="s">
        <v>896</v>
      </c>
    </row>
    <row r="447" spans="1:28">
      <c r="A447" t="str">
        <f t="shared" si="19"/>
        <v>PONDOK MULIA BASE3. High Value</v>
      </c>
      <c r="B447" t="str">
        <f t="shared" si="18"/>
        <v>PONDOK MULIA BASE3. High ValueE0. On Production</v>
      </c>
      <c r="C447" t="s">
        <v>15</v>
      </c>
      <c r="D447" s="2" t="s">
        <v>13</v>
      </c>
      <c r="E447" t="s">
        <v>11</v>
      </c>
      <c r="F447" s="12" t="s">
        <v>268</v>
      </c>
      <c r="G447" s="12" t="s">
        <v>644</v>
      </c>
      <c r="H447" t="s">
        <v>77</v>
      </c>
      <c r="I447" s="2" t="s">
        <v>825</v>
      </c>
      <c r="J447">
        <f>VLOOKUP(A447,[1]Sheet3!$A$2:$H$3266,8,FALSE)</f>
        <v>2.6989999999999998</v>
      </c>
      <c r="K447">
        <f>VLOOKUP(A447,[1]Sheet3!$A$2:$AD$3266,29,FALSE)</f>
        <v>0.70032559999999999</v>
      </c>
      <c r="L447">
        <f>VLOOKUP(A447,[1]Sheet3!$A$2:$AD$3266,30,FALSE)</f>
        <v>1.8901787943999999</v>
      </c>
      <c r="M447">
        <f>VLOOKUP(A447,[1]Sheet3!$A$2:$L$3266,11,FALSE)</f>
        <v>7217.85</v>
      </c>
      <c r="N447" t="str">
        <f>VLOOKUP(A447,[1]Sheet3!$A$2:$L$3266,12,FALSE)</f>
        <v/>
      </c>
      <c r="O447">
        <f>VLOOKUP(A447,[1]Sheet3!$A$2:$T$3266,17,FALSE)</f>
        <v>0.16989899999999999</v>
      </c>
      <c r="P447">
        <f>VLOOKUP(A447,[1]Sheet3!$A$2:$T$3266,18,FALSE)</f>
        <v>64.737549999999999</v>
      </c>
      <c r="Q447">
        <f>VLOOKUP(A447,[1]Sheet3!$A$2:$T$3266,19,FALSE)</f>
        <v>0.56489769999999995</v>
      </c>
      <c r="R447">
        <f>VLOOKUP(A447,[1]Sheet3!$A$2:$T$3266,20,FALSE)</f>
        <v>0.80343279999999995</v>
      </c>
      <c r="S447">
        <f>VLOOKUP(A447,[1]Sheet3!$A$2:$AB$3266,27,FALSE)</f>
        <v>150.43369999999999</v>
      </c>
      <c r="T447">
        <f>VLOOKUP(A447,[1]Sheet3!$A$2:$AB$3266,28,FALSE)</f>
        <v>466.76170000000002</v>
      </c>
      <c r="U447">
        <f>VLOOKUP(A447,[1]Sheet3!$A$2:$AF$3266,31,FALSE)</f>
        <v>2.691344</v>
      </c>
      <c r="V447">
        <f>VLOOKUP(A447,[1]Sheet3!$A$2:$AF$3266,32,FALSE)</f>
        <v>66.364080000000001</v>
      </c>
      <c r="W447" s="2" t="str">
        <f>VLOOKUP(H447,[2]Sheet1!$B$2:$D$3210,2,FALSE)</f>
        <v>Jawa Barat</v>
      </c>
      <c r="X447" s="2" t="str">
        <f>VLOOKUP(H447,[2]Sheet1!$B$2:$D$3210,3,FALSE)</f>
        <v>Jawa</v>
      </c>
      <c r="Y447" s="2">
        <f>Scores!N447</f>
        <v>119</v>
      </c>
      <c r="Z447" t="s">
        <v>16</v>
      </c>
      <c r="AA447" s="13" t="str">
        <f t="shared" si="20"/>
        <v>2P</v>
      </c>
      <c r="AB447" s="13" t="s">
        <v>896</v>
      </c>
    </row>
    <row r="448" spans="1:28">
      <c r="A448" t="str">
        <f t="shared" si="19"/>
        <v>PRABUMENANG - BASE1. Low Value</v>
      </c>
      <c r="B448" t="str">
        <f t="shared" si="18"/>
        <v>PRABUMENANG - BASE1. Low ValueE0. On Production</v>
      </c>
      <c r="C448" t="s">
        <v>15</v>
      </c>
      <c r="D448" s="2" t="s">
        <v>13</v>
      </c>
      <c r="E448" t="s">
        <v>8</v>
      </c>
      <c r="F448" s="12" t="s">
        <v>269</v>
      </c>
      <c r="G448" s="12" t="s">
        <v>645</v>
      </c>
      <c r="H448" t="s">
        <v>77</v>
      </c>
      <c r="I448" s="2" t="s">
        <v>825</v>
      </c>
      <c r="J448">
        <f>VLOOKUP(A448,[1]Sheet3!$A$2:$H$3266,8,FALSE)</f>
        <v>72.900000000000006</v>
      </c>
      <c r="K448">
        <f>VLOOKUP(A448,[1]Sheet3!$A$2:$AD$3266,29,FALSE)</f>
        <v>0.79980359999999995</v>
      </c>
      <c r="L448">
        <f>VLOOKUP(A448,[1]Sheet3!$A$2:$AD$3266,30,FALSE)</f>
        <v>58.305682439999998</v>
      </c>
      <c r="M448">
        <f>VLOOKUP(A448,[1]Sheet3!$A$2:$L$3266,11,FALSE)</f>
        <v>5049</v>
      </c>
      <c r="N448" t="str">
        <f>VLOOKUP(A448,[1]Sheet3!$A$2:$L$3266,12,FALSE)</f>
        <v/>
      </c>
      <c r="O448">
        <f>VLOOKUP(A448,[1]Sheet3!$A$2:$T$3266,17,FALSE)</f>
        <v>0.164822</v>
      </c>
      <c r="P448">
        <f>VLOOKUP(A448,[1]Sheet3!$A$2:$T$3266,18,FALSE)</f>
        <v>283.06119999999999</v>
      </c>
      <c r="Q448">
        <f>VLOOKUP(A448,[1]Sheet3!$A$2:$T$3266,19,FALSE)</f>
        <v>0.51940850000000005</v>
      </c>
      <c r="R448">
        <f>VLOOKUP(A448,[1]Sheet3!$A$2:$T$3266,20,FALSE)</f>
        <v>0.80343279999999995</v>
      </c>
      <c r="S448">
        <f>VLOOKUP(A448,[1]Sheet3!$A$2:$AB$3266,27,FALSE)</f>
        <v>132.05590000000001</v>
      </c>
      <c r="T448">
        <f>VLOOKUP(A448,[1]Sheet3!$A$2:$AB$3266,28,FALSE)</f>
        <v>45.450769999999999</v>
      </c>
      <c r="U448">
        <f>VLOOKUP(A448,[1]Sheet3!$A$2:$AF$3266,31,FALSE)</f>
        <v>23.239730000000002</v>
      </c>
      <c r="V448">
        <f>VLOOKUP(A448,[1]Sheet3!$A$2:$AF$3266,32,FALSE)</f>
        <v>145.77449999999999</v>
      </c>
      <c r="W448" s="2" t="str">
        <f>VLOOKUP(H448,[2]Sheet1!$B$2:$D$3210,2,FALSE)</f>
        <v>Jawa Barat</v>
      </c>
      <c r="X448" s="2" t="str">
        <f>VLOOKUP(H448,[2]Sheet1!$B$2:$D$3210,3,FALSE)</f>
        <v>Jawa</v>
      </c>
      <c r="Y448" s="2">
        <f>Scores!N448</f>
        <v>101</v>
      </c>
      <c r="Z448" t="s">
        <v>16</v>
      </c>
      <c r="AA448" s="13" t="str">
        <f t="shared" si="20"/>
        <v>2P</v>
      </c>
      <c r="AB448" s="13" t="s">
        <v>896</v>
      </c>
    </row>
    <row r="449" spans="1:28">
      <c r="A449" t="str">
        <f t="shared" si="19"/>
        <v>PRABUMENANG - BASE2. Middle Value</v>
      </c>
      <c r="B449" t="str">
        <f t="shared" si="18"/>
        <v>PRABUMENANG - BASE2. Middle ValueE0. On Production</v>
      </c>
      <c r="C449" t="s">
        <v>15</v>
      </c>
      <c r="D449" s="2" t="s">
        <v>13</v>
      </c>
      <c r="E449" t="s">
        <v>10</v>
      </c>
      <c r="F449" s="12" t="s">
        <v>269</v>
      </c>
      <c r="G449" s="12" t="s">
        <v>645</v>
      </c>
      <c r="H449" t="s">
        <v>77</v>
      </c>
      <c r="I449" s="2" t="s">
        <v>825</v>
      </c>
      <c r="J449">
        <f>VLOOKUP(A449,[1]Sheet3!$A$2:$H$3266,8,FALSE)</f>
        <v>72.900000000000006</v>
      </c>
      <c r="K449">
        <f>VLOOKUP(A449,[1]Sheet3!$A$2:$AD$3266,29,FALSE)</f>
        <v>0.79980359999999995</v>
      </c>
      <c r="L449">
        <f>VLOOKUP(A449,[1]Sheet3!$A$2:$AD$3266,30,FALSE)</f>
        <v>58.305682439999998</v>
      </c>
      <c r="M449">
        <f>VLOOKUP(A449,[1]Sheet3!$A$2:$L$3266,11,FALSE)</f>
        <v>5049</v>
      </c>
      <c r="N449" t="str">
        <f>VLOOKUP(A449,[1]Sheet3!$A$2:$L$3266,12,FALSE)</f>
        <v/>
      </c>
      <c r="O449">
        <f>VLOOKUP(A449,[1]Sheet3!$A$2:$T$3266,17,FALSE)</f>
        <v>0.164822</v>
      </c>
      <c r="P449">
        <f>VLOOKUP(A449,[1]Sheet3!$A$2:$T$3266,18,FALSE)</f>
        <v>283.06119999999999</v>
      </c>
      <c r="Q449">
        <f>VLOOKUP(A449,[1]Sheet3!$A$2:$T$3266,19,FALSE)</f>
        <v>0.51940850000000005</v>
      </c>
      <c r="R449">
        <f>VLOOKUP(A449,[1]Sheet3!$A$2:$T$3266,20,FALSE)</f>
        <v>0.80343279999999995</v>
      </c>
      <c r="S449">
        <f>VLOOKUP(A449,[1]Sheet3!$A$2:$AB$3266,27,FALSE)</f>
        <v>132.05590000000001</v>
      </c>
      <c r="T449">
        <f>VLOOKUP(A449,[1]Sheet3!$A$2:$AB$3266,28,FALSE)</f>
        <v>45.450769999999999</v>
      </c>
      <c r="U449">
        <f>VLOOKUP(A449,[1]Sheet3!$A$2:$AF$3266,31,FALSE)</f>
        <v>23.239730000000002</v>
      </c>
      <c r="V449">
        <f>VLOOKUP(A449,[1]Sheet3!$A$2:$AF$3266,32,FALSE)</f>
        <v>145.77449999999999</v>
      </c>
      <c r="W449" s="2" t="str">
        <f>VLOOKUP(H449,[2]Sheet1!$B$2:$D$3210,2,FALSE)</f>
        <v>Jawa Barat</v>
      </c>
      <c r="X449" s="2" t="str">
        <f>VLOOKUP(H449,[2]Sheet1!$B$2:$D$3210,3,FALSE)</f>
        <v>Jawa</v>
      </c>
      <c r="Y449" s="2">
        <f>Scores!N449</f>
        <v>101</v>
      </c>
      <c r="Z449" t="s">
        <v>16</v>
      </c>
      <c r="AA449" s="13" t="str">
        <f t="shared" si="20"/>
        <v>2P</v>
      </c>
      <c r="AB449" s="13" t="s">
        <v>896</v>
      </c>
    </row>
    <row r="450" spans="1:28">
      <c r="A450" t="str">
        <f t="shared" si="19"/>
        <v>PRABUMENANG - BASE3. High Value</v>
      </c>
      <c r="B450" t="str">
        <f t="shared" ref="B450:B513" si="21">F450&amp;E450&amp;C450</f>
        <v>PRABUMENANG - BASE3. High ValueE0. On Production</v>
      </c>
      <c r="C450" t="s">
        <v>15</v>
      </c>
      <c r="D450" s="2" t="s">
        <v>13</v>
      </c>
      <c r="E450" t="s">
        <v>11</v>
      </c>
      <c r="F450" s="12" t="s">
        <v>269</v>
      </c>
      <c r="G450" s="12" t="s">
        <v>645</v>
      </c>
      <c r="H450" t="s">
        <v>77</v>
      </c>
      <c r="I450" s="2" t="s">
        <v>825</v>
      </c>
      <c r="J450">
        <f>VLOOKUP(A450,[1]Sheet3!$A$2:$H$3266,8,FALSE)</f>
        <v>72.900000000000006</v>
      </c>
      <c r="K450">
        <f>VLOOKUP(A450,[1]Sheet3!$A$2:$AD$3266,29,FALSE)</f>
        <v>0.79980359999999995</v>
      </c>
      <c r="L450">
        <f>VLOOKUP(A450,[1]Sheet3!$A$2:$AD$3266,30,FALSE)</f>
        <v>58.305682439999998</v>
      </c>
      <c r="M450">
        <f>VLOOKUP(A450,[1]Sheet3!$A$2:$L$3266,11,FALSE)</f>
        <v>5049</v>
      </c>
      <c r="N450" t="str">
        <f>VLOOKUP(A450,[1]Sheet3!$A$2:$L$3266,12,FALSE)</f>
        <v/>
      </c>
      <c r="O450">
        <f>VLOOKUP(A450,[1]Sheet3!$A$2:$T$3266,17,FALSE)</f>
        <v>0.164822</v>
      </c>
      <c r="P450">
        <f>VLOOKUP(A450,[1]Sheet3!$A$2:$T$3266,18,FALSE)</f>
        <v>283.06119999999999</v>
      </c>
      <c r="Q450">
        <f>VLOOKUP(A450,[1]Sheet3!$A$2:$T$3266,19,FALSE)</f>
        <v>0.51940850000000005</v>
      </c>
      <c r="R450">
        <f>VLOOKUP(A450,[1]Sheet3!$A$2:$T$3266,20,FALSE)</f>
        <v>0.80343279999999995</v>
      </c>
      <c r="S450">
        <f>VLOOKUP(A450,[1]Sheet3!$A$2:$AB$3266,27,FALSE)</f>
        <v>132.05590000000001</v>
      </c>
      <c r="T450">
        <f>VLOOKUP(A450,[1]Sheet3!$A$2:$AB$3266,28,FALSE)</f>
        <v>45.450769999999999</v>
      </c>
      <c r="U450">
        <f>VLOOKUP(A450,[1]Sheet3!$A$2:$AF$3266,31,FALSE)</f>
        <v>23.239730000000002</v>
      </c>
      <c r="V450">
        <f>VLOOKUP(A450,[1]Sheet3!$A$2:$AF$3266,32,FALSE)</f>
        <v>145.77449999999999</v>
      </c>
      <c r="W450" s="2" t="str">
        <f>VLOOKUP(H450,[2]Sheet1!$B$2:$D$3210,2,FALSE)</f>
        <v>Jawa Barat</v>
      </c>
      <c r="X450" s="2" t="str">
        <f>VLOOKUP(H450,[2]Sheet1!$B$2:$D$3210,3,FALSE)</f>
        <v>Jawa</v>
      </c>
      <c r="Y450" s="2">
        <f>Scores!N450</f>
        <v>101</v>
      </c>
      <c r="Z450" t="s">
        <v>16</v>
      </c>
      <c r="AA450" s="13" t="str">
        <f t="shared" si="20"/>
        <v>2P</v>
      </c>
      <c r="AB450" s="13" t="s">
        <v>896</v>
      </c>
    </row>
    <row r="451" spans="1:28">
      <c r="A451" t="str">
        <f t="shared" ref="A451:A514" si="22">F451&amp;E451</f>
        <v>RANDUBLATUNG - BASE1. Low Value</v>
      </c>
      <c r="B451" t="str">
        <f t="shared" si="21"/>
        <v>RANDUBLATUNG - BASE1. Low ValueE0. On Production</v>
      </c>
      <c r="C451" t="s">
        <v>15</v>
      </c>
      <c r="D451" s="2" t="s">
        <v>13</v>
      </c>
      <c r="E451" t="s">
        <v>8</v>
      </c>
      <c r="F451" s="12" t="s">
        <v>270</v>
      </c>
      <c r="G451" s="12" t="s">
        <v>646</v>
      </c>
      <c r="H451" t="s">
        <v>77</v>
      </c>
      <c r="I451" s="2" t="s">
        <v>825</v>
      </c>
      <c r="J451">
        <f>VLOOKUP(A451,[1]Sheet3!$A$2:$H$3266,8,FALSE)</f>
        <v>82.64</v>
      </c>
      <c r="K451">
        <f>VLOOKUP(A451,[1]Sheet3!$A$2:$AD$3266,29,FALSE)</f>
        <v>0.68000660000000002</v>
      </c>
      <c r="L451">
        <f>VLOOKUP(A451,[1]Sheet3!$A$2:$AD$3266,30,FALSE)</f>
        <v>56.195745424000002</v>
      </c>
      <c r="M451">
        <f>VLOOKUP(A451,[1]Sheet3!$A$2:$L$3266,11,FALSE)</f>
        <v>5250</v>
      </c>
      <c r="N451" t="str">
        <f>VLOOKUP(A451,[1]Sheet3!$A$2:$L$3266,12,FALSE)</f>
        <v/>
      </c>
      <c r="O451">
        <f>VLOOKUP(A451,[1]Sheet3!$A$2:$T$3266,17,FALSE)</f>
        <v>0.1980421</v>
      </c>
      <c r="P451">
        <f>VLOOKUP(A451,[1]Sheet3!$A$2:$T$3266,18,FALSE)</f>
        <v>165.1927</v>
      </c>
      <c r="Q451">
        <f>VLOOKUP(A451,[1]Sheet3!$A$2:$T$3266,19,FALSE)</f>
        <v>0.52549420000000002</v>
      </c>
      <c r="R451">
        <f>VLOOKUP(A451,[1]Sheet3!$A$2:$T$3266,20,FALSE)</f>
        <v>0.78080070000000001</v>
      </c>
      <c r="S451">
        <f>VLOOKUP(A451,[1]Sheet3!$A$2:$AB$3266,27,FALSE)</f>
        <v>169.5787</v>
      </c>
      <c r="T451">
        <f>VLOOKUP(A451,[1]Sheet3!$A$2:$AB$3266,28,FALSE)</f>
        <v>63.348500000000001</v>
      </c>
      <c r="U451">
        <f>VLOOKUP(A451,[1]Sheet3!$A$2:$AF$3266,31,FALSE)</f>
        <v>16.59375</v>
      </c>
      <c r="V451">
        <f>VLOOKUP(A451,[1]Sheet3!$A$2:$AF$3266,32,FALSE)</f>
        <v>148.7465</v>
      </c>
      <c r="W451" s="2" t="str">
        <f>VLOOKUP(H451,[2]Sheet1!$B$2:$D$3210,2,FALSE)</f>
        <v>Jawa Barat</v>
      </c>
      <c r="X451" s="2" t="str">
        <f>VLOOKUP(H451,[2]Sheet1!$B$2:$D$3210,3,FALSE)</f>
        <v>Jawa</v>
      </c>
      <c r="Y451" s="2">
        <f>Scores!N451</f>
        <v>106</v>
      </c>
      <c r="Z451" t="s">
        <v>16</v>
      </c>
      <c r="AA451" s="13" t="str">
        <f t="shared" ref="AA451:AA514" si="23">IF(Z451="2C",Z451&amp;"-"&amp;X451,"2P")</f>
        <v>2P</v>
      </c>
      <c r="AB451" s="13" t="s">
        <v>896</v>
      </c>
    </row>
    <row r="452" spans="1:28">
      <c r="A452" t="str">
        <f t="shared" si="22"/>
        <v>RANDUBLATUNG - BASE2. Middle Value</v>
      </c>
      <c r="B452" t="str">
        <f t="shared" si="21"/>
        <v>RANDUBLATUNG - BASE2. Middle ValueE0. On Production</v>
      </c>
      <c r="C452" t="s">
        <v>15</v>
      </c>
      <c r="D452" s="2" t="s">
        <v>13</v>
      </c>
      <c r="E452" t="s">
        <v>10</v>
      </c>
      <c r="F452" s="12" t="s">
        <v>270</v>
      </c>
      <c r="G452" s="12" t="s">
        <v>646</v>
      </c>
      <c r="H452" t="s">
        <v>77</v>
      </c>
      <c r="I452" s="2" t="s">
        <v>825</v>
      </c>
      <c r="J452">
        <f>VLOOKUP(A452,[1]Sheet3!$A$2:$H$3266,8,FALSE)</f>
        <v>97.5</v>
      </c>
      <c r="K452">
        <f>VLOOKUP(A452,[1]Sheet3!$A$2:$AD$3266,29,FALSE)</f>
        <v>0.68000660000000002</v>
      </c>
      <c r="L452">
        <f>VLOOKUP(A452,[1]Sheet3!$A$2:$AD$3266,30,FALSE)</f>
        <v>66.300643500000007</v>
      </c>
      <c r="M452">
        <f>VLOOKUP(A452,[1]Sheet3!$A$2:$L$3266,11,FALSE)</f>
        <v>5250</v>
      </c>
      <c r="N452" t="str">
        <f>VLOOKUP(A452,[1]Sheet3!$A$2:$L$3266,12,FALSE)</f>
        <v/>
      </c>
      <c r="O452">
        <f>VLOOKUP(A452,[1]Sheet3!$A$2:$T$3266,17,FALSE)</f>
        <v>0.1980421</v>
      </c>
      <c r="P452">
        <f>VLOOKUP(A452,[1]Sheet3!$A$2:$T$3266,18,FALSE)</f>
        <v>165.1927</v>
      </c>
      <c r="Q452">
        <f>VLOOKUP(A452,[1]Sheet3!$A$2:$T$3266,19,FALSE)</f>
        <v>0.52549420000000002</v>
      </c>
      <c r="R452">
        <f>VLOOKUP(A452,[1]Sheet3!$A$2:$T$3266,20,FALSE)</f>
        <v>0.78080070000000001</v>
      </c>
      <c r="S452">
        <f>VLOOKUP(A452,[1]Sheet3!$A$2:$AB$3266,27,FALSE)</f>
        <v>169.5787</v>
      </c>
      <c r="T452">
        <f>VLOOKUP(A452,[1]Sheet3!$A$2:$AB$3266,28,FALSE)</f>
        <v>63.348500000000001</v>
      </c>
      <c r="U452">
        <f>VLOOKUP(A452,[1]Sheet3!$A$2:$AF$3266,31,FALSE)</f>
        <v>16.59375</v>
      </c>
      <c r="V452">
        <f>VLOOKUP(A452,[1]Sheet3!$A$2:$AF$3266,32,FALSE)</f>
        <v>148.7465</v>
      </c>
      <c r="W452" s="2" t="str">
        <f>VLOOKUP(H452,[2]Sheet1!$B$2:$D$3210,2,FALSE)</f>
        <v>Jawa Barat</v>
      </c>
      <c r="X452" s="2" t="str">
        <f>VLOOKUP(H452,[2]Sheet1!$B$2:$D$3210,3,FALSE)</f>
        <v>Jawa</v>
      </c>
      <c r="Y452" s="2">
        <f>Scores!N452</f>
        <v>106</v>
      </c>
      <c r="Z452" t="s">
        <v>16</v>
      </c>
      <c r="AA452" s="13" t="str">
        <f t="shared" si="23"/>
        <v>2P</v>
      </c>
      <c r="AB452" s="13" t="s">
        <v>896</v>
      </c>
    </row>
    <row r="453" spans="1:28">
      <c r="A453" t="str">
        <f t="shared" si="22"/>
        <v>RANDUBLATUNG - BASE3. High Value</v>
      </c>
      <c r="B453" t="str">
        <f t="shared" si="21"/>
        <v>RANDUBLATUNG - BASE3. High ValueE0. On Production</v>
      </c>
      <c r="C453" t="s">
        <v>15</v>
      </c>
      <c r="D453" s="2" t="s">
        <v>13</v>
      </c>
      <c r="E453" t="s">
        <v>11</v>
      </c>
      <c r="F453" s="12" t="s">
        <v>270</v>
      </c>
      <c r="G453" s="12" t="s">
        <v>646</v>
      </c>
      <c r="H453" t="s">
        <v>77</v>
      </c>
      <c r="I453" s="2" t="s">
        <v>825</v>
      </c>
      <c r="J453">
        <f>VLOOKUP(A453,[1]Sheet3!$A$2:$H$3266,8,FALSE)</f>
        <v>97.5</v>
      </c>
      <c r="K453">
        <f>VLOOKUP(A453,[1]Sheet3!$A$2:$AD$3266,29,FALSE)</f>
        <v>0.68000660000000002</v>
      </c>
      <c r="L453">
        <f>VLOOKUP(A453,[1]Sheet3!$A$2:$AD$3266,30,FALSE)</f>
        <v>66.300643500000007</v>
      </c>
      <c r="M453">
        <f>VLOOKUP(A453,[1]Sheet3!$A$2:$L$3266,11,FALSE)</f>
        <v>5250</v>
      </c>
      <c r="N453" t="str">
        <f>VLOOKUP(A453,[1]Sheet3!$A$2:$L$3266,12,FALSE)</f>
        <v/>
      </c>
      <c r="O453">
        <f>VLOOKUP(A453,[1]Sheet3!$A$2:$T$3266,17,FALSE)</f>
        <v>0.1980421</v>
      </c>
      <c r="P453">
        <f>VLOOKUP(A453,[1]Sheet3!$A$2:$T$3266,18,FALSE)</f>
        <v>165.1927</v>
      </c>
      <c r="Q453">
        <f>VLOOKUP(A453,[1]Sheet3!$A$2:$T$3266,19,FALSE)</f>
        <v>0.52549420000000002</v>
      </c>
      <c r="R453">
        <f>VLOOKUP(A453,[1]Sheet3!$A$2:$T$3266,20,FALSE)</f>
        <v>0.78080070000000001</v>
      </c>
      <c r="S453">
        <f>VLOOKUP(A453,[1]Sheet3!$A$2:$AB$3266,27,FALSE)</f>
        <v>169.5787</v>
      </c>
      <c r="T453">
        <f>VLOOKUP(A453,[1]Sheet3!$A$2:$AB$3266,28,FALSE)</f>
        <v>63.348500000000001</v>
      </c>
      <c r="U453">
        <f>VLOOKUP(A453,[1]Sheet3!$A$2:$AF$3266,31,FALSE)</f>
        <v>16.59375</v>
      </c>
      <c r="V453">
        <f>VLOOKUP(A453,[1]Sheet3!$A$2:$AF$3266,32,FALSE)</f>
        <v>148.7465</v>
      </c>
      <c r="W453" s="2" t="str">
        <f>VLOOKUP(H453,[2]Sheet1!$B$2:$D$3210,2,FALSE)</f>
        <v>Jawa Barat</v>
      </c>
      <c r="X453" s="2" t="str">
        <f>VLOOKUP(H453,[2]Sheet1!$B$2:$D$3210,3,FALSE)</f>
        <v>Jawa</v>
      </c>
      <c r="Y453" s="2">
        <f>Scores!N453</f>
        <v>106</v>
      </c>
      <c r="Z453" t="s">
        <v>16</v>
      </c>
      <c r="AA453" s="13" t="str">
        <f t="shared" si="23"/>
        <v>2P</v>
      </c>
      <c r="AB453" s="13" t="s">
        <v>896</v>
      </c>
    </row>
    <row r="454" spans="1:28">
      <c r="A454" t="str">
        <f t="shared" si="22"/>
        <v>RAYU UTARA - BASE1. Low Value</v>
      </c>
      <c r="B454" t="str">
        <f t="shared" si="21"/>
        <v>RAYU UTARA - BASE1. Low ValueE0. On Production</v>
      </c>
      <c r="C454" t="s">
        <v>15</v>
      </c>
      <c r="D454" s="2" t="s">
        <v>13</v>
      </c>
      <c r="E454" t="s">
        <v>8</v>
      </c>
      <c r="F454" s="12" t="s">
        <v>271</v>
      </c>
      <c r="G454" s="12" t="s">
        <v>647</v>
      </c>
      <c r="H454" t="s">
        <v>77</v>
      </c>
      <c r="I454" s="2" t="s">
        <v>825</v>
      </c>
      <c r="J454">
        <f>VLOOKUP(A454,[1]Sheet3!$A$2:$H$3266,8,FALSE)</f>
        <v>62.38</v>
      </c>
      <c r="K454">
        <f>VLOOKUP(A454,[1]Sheet3!$A$2:$AD$3266,29,FALSE)</f>
        <v>0.57410660000000002</v>
      </c>
      <c r="L454">
        <f>VLOOKUP(A454,[1]Sheet3!$A$2:$AD$3266,30,FALSE)</f>
        <v>35.812769708000005</v>
      </c>
      <c r="M454">
        <f>VLOOKUP(A454,[1]Sheet3!$A$2:$L$3266,11,FALSE)</f>
        <v>3220</v>
      </c>
      <c r="N454" t="str">
        <f>VLOOKUP(A454,[1]Sheet3!$A$2:$L$3266,12,FALSE)</f>
        <v/>
      </c>
      <c r="O454">
        <f>VLOOKUP(A454,[1]Sheet3!$A$2:$T$3266,17,FALSE)</f>
        <v>0.21603729999999999</v>
      </c>
      <c r="P454">
        <f>VLOOKUP(A454,[1]Sheet3!$A$2:$T$3266,18,FALSE)</f>
        <v>234.04089999999999</v>
      </c>
      <c r="Q454">
        <f>VLOOKUP(A454,[1]Sheet3!$A$2:$T$3266,19,FALSE)</f>
        <v>0.71959720000000005</v>
      </c>
      <c r="R454">
        <f>VLOOKUP(A454,[1]Sheet3!$A$2:$T$3266,20,FALSE)</f>
        <v>0.71345820000000004</v>
      </c>
      <c r="S454">
        <f>VLOOKUP(A454,[1]Sheet3!$A$2:$AB$3266,27,FALSE)</f>
        <v>131.9528</v>
      </c>
      <c r="T454">
        <f>VLOOKUP(A454,[1]Sheet3!$A$2:$AB$3266,28,FALSE)</f>
        <v>402.77190000000002</v>
      </c>
      <c r="U454">
        <f>VLOOKUP(A454,[1]Sheet3!$A$2:$AF$3266,31,FALSE)</f>
        <v>70.983750000000001</v>
      </c>
      <c r="V454">
        <f>VLOOKUP(A454,[1]Sheet3!$A$2:$AF$3266,32,FALSE)</f>
        <v>176.44229999999999</v>
      </c>
      <c r="W454" s="2" t="str">
        <f>VLOOKUP(H454,[2]Sheet1!$B$2:$D$3210,2,FALSE)</f>
        <v>Jawa Barat</v>
      </c>
      <c r="X454" s="2" t="str">
        <f>VLOOKUP(H454,[2]Sheet1!$B$2:$D$3210,3,FALSE)</f>
        <v>Jawa</v>
      </c>
      <c r="Y454" s="2">
        <f>Scores!N454</f>
        <v>98</v>
      </c>
      <c r="Z454" t="s">
        <v>16</v>
      </c>
      <c r="AA454" s="13" t="str">
        <f t="shared" si="23"/>
        <v>2P</v>
      </c>
      <c r="AB454" s="13" t="s">
        <v>896</v>
      </c>
    </row>
    <row r="455" spans="1:28">
      <c r="A455" t="str">
        <f t="shared" si="22"/>
        <v>RAYU UTARA - BASE2. Middle Value</v>
      </c>
      <c r="B455" t="str">
        <f t="shared" si="21"/>
        <v>RAYU UTARA - BASE2. Middle ValueE0. On Production</v>
      </c>
      <c r="C455" t="s">
        <v>15</v>
      </c>
      <c r="D455" s="2" t="s">
        <v>13</v>
      </c>
      <c r="E455" t="s">
        <v>10</v>
      </c>
      <c r="F455" s="12" t="s">
        <v>271</v>
      </c>
      <c r="G455" s="12" t="s">
        <v>647</v>
      </c>
      <c r="H455" t="s">
        <v>77</v>
      </c>
      <c r="I455" s="2" t="s">
        <v>825</v>
      </c>
      <c r="J455">
        <f>VLOOKUP(A455,[1]Sheet3!$A$2:$H$3266,8,FALSE)</f>
        <v>64.98</v>
      </c>
      <c r="K455">
        <f>VLOOKUP(A455,[1]Sheet3!$A$2:$AD$3266,29,FALSE)</f>
        <v>0.57410660000000002</v>
      </c>
      <c r="L455">
        <f>VLOOKUP(A455,[1]Sheet3!$A$2:$AD$3266,30,FALSE)</f>
        <v>37.305446868000004</v>
      </c>
      <c r="M455">
        <f>VLOOKUP(A455,[1]Sheet3!$A$2:$L$3266,11,FALSE)</f>
        <v>3220</v>
      </c>
      <c r="N455" t="str">
        <f>VLOOKUP(A455,[1]Sheet3!$A$2:$L$3266,12,FALSE)</f>
        <v/>
      </c>
      <c r="O455">
        <f>VLOOKUP(A455,[1]Sheet3!$A$2:$T$3266,17,FALSE)</f>
        <v>0.21603729999999999</v>
      </c>
      <c r="P455">
        <f>VLOOKUP(A455,[1]Sheet3!$A$2:$T$3266,18,FALSE)</f>
        <v>234.04089999999999</v>
      </c>
      <c r="Q455">
        <f>VLOOKUP(A455,[1]Sheet3!$A$2:$T$3266,19,FALSE)</f>
        <v>0.71959720000000005</v>
      </c>
      <c r="R455">
        <f>VLOOKUP(A455,[1]Sheet3!$A$2:$T$3266,20,FALSE)</f>
        <v>0.71345820000000004</v>
      </c>
      <c r="S455">
        <f>VLOOKUP(A455,[1]Sheet3!$A$2:$AB$3266,27,FALSE)</f>
        <v>131.9528</v>
      </c>
      <c r="T455">
        <f>VLOOKUP(A455,[1]Sheet3!$A$2:$AB$3266,28,FALSE)</f>
        <v>402.77190000000002</v>
      </c>
      <c r="U455">
        <f>VLOOKUP(A455,[1]Sheet3!$A$2:$AF$3266,31,FALSE)</f>
        <v>70.983750000000001</v>
      </c>
      <c r="V455">
        <f>VLOOKUP(A455,[1]Sheet3!$A$2:$AF$3266,32,FALSE)</f>
        <v>176.44229999999999</v>
      </c>
      <c r="W455" s="2" t="str">
        <f>VLOOKUP(H455,[2]Sheet1!$B$2:$D$3210,2,FALSE)</f>
        <v>Jawa Barat</v>
      </c>
      <c r="X455" s="2" t="str">
        <f>VLOOKUP(H455,[2]Sheet1!$B$2:$D$3210,3,FALSE)</f>
        <v>Jawa</v>
      </c>
      <c r="Y455" s="2">
        <f>Scores!N455</f>
        <v>98</v>
      </c>
      <c r="Z455" t="s">
        <v>16</v>
      </c>
      <c r="AA455" s="13" t="str">
        <f t="shared" si="23"/>
        <v>2P</v>
      </c>
      <c r="AB455" s="13" t="s">
        <v>896</v>
      </c>
    </row>
    <row r="456" spans="1:28">
      <c r="A456" t="str">
        <f t="shared" si="22"/>
        <v>RAYU UTARA - BASE3. High Value</v>
      </c>
      <c r="B456" t="str">
        <f t="shared" si="21"/>
        <v>RAYU UTARA - BASE3. High ValueE0. On Production</v>
      </c>
      <c r="C456" t="s">
        <v>15</v>
      </c>
      <c r="D456" s="2" t="s">
        <v>13</v>
      </c>
      <c r="E456" t="s">
        <v>11</v>
      </c>
      <c r="F456" s="12" t="s">
        <v>271</v>
      </c>
      <c r="G456" s="12" t="s">
        <v>647</v>
      </c>
      <c r="H456" t="s">
        <v>77</v>
      </c>
      <c r="I456" s="2" t="s">
        <v>825</v>
      </c>
      <c r="J456">
        <f>VLOOKUP(A456,[1]Sheet3!$A$2:$H$3266,8,FALSE)</f>
        <v>72.28</v>
      </c>
      <c r="K456">
        <f>VLOOKUP(A456,[1]Sheet3!$A$2:$AD$3266,29,FALSE)</f>
        <v>0.57410660000000002</v>
      </c>
      <c r="L456">
        <f>VLOOKUP(A456,[1]Sheet3!$A$2:$AD$3266,30,FALSE)</f>
        <v>41.496425047999999</v>
      </c>
      <c r="M456">
        <f>VLOOKUP(A456,[1]Sheet3!$A$2:$L$3266,11,FALSE)</f>
        <v>3220</v>
      </c>
      <c r="N456" t="str">
        <f>VLOOKUP(A456,[1]Sheet3!$A$2:$L$3266,12,FALSE)</f>
        <v/>
      </c>
      <c r="O456">
        <f>VLOOKUP(A456,[1]Sheet3!$A$2:$T$3266,17,FALSE)</f>
        <v>0.21603729999999999</v>
      </c>
      <c r="P456">
        <f>VLOOKUP(A456,[1]Sheet3!$A$2:$T$3266,18,FALSE)</f>
        <v>234.04089999999999</v>
      </c>
      <c r="Q456">
        <f>VLOOKUP(A456,[1]Sheet3!$A$2:$T$3266,19,FALSE)</f>
        <v>0.71959720000000005</v>
      </c>
      <c r="R456">
        <f>VLOOKUP(A456,[1]Sheet3!$A$2:$T$3266,20,FALSE)</f>
        <v>0.71345820000000004</v>
      </c>
      <c r="S456">
        <f>VLOOKUP(A456,[1]Sheet3!$A$2:$AB$3266,27,FALSE)</f>
        <v>131.9528</v>
      </c>
      <c r="T456">
        <f>VLOOKUP(A456,[1]Sheet3!$A$2:$AB$3266,28,FALSE)</f>
        <v>402.77190000000002</v>
      </c>
      <c r="U456">
        <f>VLOOKUP(A456,[1]Sheet3!$A$2:$AF$3266,31,FALSE)</f>
        <v>70.983750000000001</v>
      </c>
      <c r="V456">
        <f>VLOOKUP(A456,[1]Sheet3!$A$2:$AF$3266,32,FALSE)</f>
        <v>176.44229999999999</v>
      </c>
      <c r="W456" s="2" t="str">
        <f>VLOOKUP(H456,[2]Sheet1!$B$2:$D$3210,2,FALSE)</f>
        <v>Jawa Barat</v>
      </c>
      <c r="X456" s="2" t="str">
        <f>VLOOKUP(H456,[2]Sheet1!$B$2:$D$3210,3,FALSE)</f>
        <v>Jawa</v>
      </c>
      <c r="Y456" s="2">
        <f>Scores!N456</f>
        <v>98</v>
      </c>
      <c r="Z456" t="s">
        <v>16</v>
      </c>
      <c r="AA456" s="13" t="str">
        <f t="shared" si="23"/>
        <v>2P</v>
      </c>
      <c r="AB456" s="13" t="s">
        <v>896</v>
      </c>
    </row>
    <row r="457" spans="1:28">
      <c r="A457" t="str">
        <f t="shared" si="22"/>
        <v>SALAWATI N - BASE1. Low Value</v>
      </c>
      <c r="B457" t="str">
        <f t="shared" si="21"/>
        <v>SALAWATI N - BASE1. Low ValueE0. On Production</v>
      </c>
      <c r="C457" t="s">
        <v>15</v>
      </c>
      <c r="D457" s="2" t="s">
        <v>13</v>
      </c>
      <c r="E457" t="s">
        <v>8</v>
      </c>
      <c r="F457" s="12" t="s">
        <v>272</v>
      </c>
      <c r="G457" s="12" t="s">
        <v>648</v>
      </c>
      <c r="H457" t="s">
        <v>77</v>
      </c>
      <c r="I457" s="2" t="s">
        <v>825</v>
      </c>
      <c r="J457">
        <f>VLOOKUP(A457,[1]Sheet3!$A$2:$H$3266,8,FALSE)</f>
        <v>45.6</v>
      </c>
      <c r="K457">
        <f>VLOOKUP(A457,[1]Sheet3!$A$2:$AD$3266,29,FALSE)</f>
        <v>0.58115300000000003</v>
      </c>
      <c r="L457">
        <f>VLOOKUP(A457,[1]Sheet3!$A$2:$AD$3266,30,FALSE)</f>
        <v>26.500576800000001</v>
      </c>
      <c r="M457">
        <f>VLOOKUP(A457,[1]Sheet3!$A$2:$L$3266,11,FALSE)</f>
        <v>9331</v>
      </c>
      <c r="N457">
        <f>VLOOKUP(A457,[1]Sheet3!$A$2:$L$3266,12,FALSE)</f>
        <v>102</v>
      </c>
      <c r="O457">
        <f>VLOOKUP(A457,[1]Sheet3!$A$2:$T$3266,17,FALSE)</f>
        <v>0.126997</v>
      </c>
      <c r="P457">
        <f>VLOOKUP(A457,[1]Sheet3!$A$2:$T$3266,18,FALSE)</f>
        <v>250.5103</v>
      </c>
      <c r="Q457">
        <f>VLOOKUP(A457,[1]Sheet3!$A$2:$T$3266,19,FALSE)</f>
        <v>0.57010740000000004</v>
      </c>
      <c r="R457">
        <f>VLOOKUP(A457,[1]Sheet3!$A$2:$T$3266,20,FALSE)</f>
        <v>0.65342029999999995</v>
      </c>
      <c r="S457">
        <f>VLOOKUP(A457,[1]Sheet3!$A$2:$AB$3266,27,FALSE)</f>
        <v>132.63640000000001</v>
      </c>
      <c r="T457">
        <f>VLOOKUP(A457,[1]Sheet3!$A$2:$AB$3266,28,FALSE)</f>
        <v>38.891219999999997</v>
      </c>
      <c r="U457">
        <f>VLOOKUP(A457,[1]Sheet3!$A$2:$AF$3266,31,FALSE)</f>
        <v>56.748950000000001</v>
      </c>
      <c r="V457">
        <f>VLOOKUP(A457,[1]Sheet3!$A$2:$AF$3266,32,FALSE)</f>
        <v>61.466380000000001</v>
      </c>
      <c r="W457" s="2" t="str">
        <f>VLOOKUP(H457,[2]Sheet1!$B$2:$D$3210,2,FALSE)</f>
        <v>Jawa Barat</v>
      </c>
      <c r="X457" s="2" t="str">
        <f>VLOOKUP(H457,[2]Sheet1!$B$2:$D$3210,3,FALSE)</f>
        <v>Jawa</v>
      </c>
      <c r="Y457" s="2">
        <f>Scores!N457</f>
        <v>113</v>
      </c>
      <c r="Z457" t="s">
        <v>16</v>
      </c>
      <c r="AA457" s="13" t="str">
        <f t="shared" si="23"/>
        <v>2P</v>
      </c>
      <c r="AB457" s="13" t="s">
        <v>896</v>
      </c>
    </row>
    <row r="458" spans="1:28">
      <c r="A458" t="str">
        <f t="shared" si="22"/>
        <v>SALAWATI N - BASE2. Middle Value</v>
      </c>
      <c r="B458" t="str">
        <f t="shared" si="21"/>
        <v>SALAWATI N - BASE2. Middle ValueE0. On Production</v>
      </c>
      <c r="C458" t="s">
        <v>15</v>
      </c>
      <c r="D458" s="2" t="s">
        <v>13</v>
      </c>
      <c r="E458" t="s">
        <v>10</v>
      </c>
      <c r="F458" s="12" t="s">
        <v>272</v>
      </c>
      <c r="G458" s="12" t="s">
        <v>648</v>
      </c>
      <c r="H458" t="s">
        <v>77</v>
      </c>
      <c r="I458" s="2" t="s">
        <v>825</v>
      </c>
      <c r="J458">
        <f>VLOOKUP(A458,[1]Sheet3!$A$2:$H$3266,8,FALSE)</f>
        <v>45.6</v>
      </c>
      <c r="K458">
        <f>VLOOKUP(A458,[1]Sheet3!$A$2:$AD$3266,29,FALSE)</f>
        <v>0.58115300000000003</v>
      </c>
      <c r="L458">
        <f>VLOOKUP(A458,[1]Sheet3!$A$2:$AD$3266,30,FALSE)</f>
        <v>26.500576800000001</v>
      </c>
      <c r="M458">
        <f>VLOOKUP(A458,[1]Sheet3!$A$2:$L$3266,11,FALSE)</f>
        <v>9331</v>
      </c>
      <c r="N458">
        <f>VLOOKUP(A458,[1]Sheet3!$A$2:$L$3266,12,FALSE)</f>
        <v>102</v>
      </c>
      <c r="O458">
        <f>VLOOKUP(A458,[1]Sheet3!$A$2:$T$3266,17,FALSE)</f>
        <v>0.126997</v>
      </c>
      <c r="P458">
        <f>VLOOKUP(A458,[1]Sheet3!$A$2:$T$3266,18,FALSE)</f>
        <v>250.5103</v>
      </c>
      <c r="Q458">
        <f>VLOOKUP(A458,[1]Sheet3!$A$2:$T$3266,19,FALSE)</f>
        <v>0.57010740000000004</v>
      </c>
      <c r="R458">
        <f>VLOOKUP(A458,[1]Sheet3!$A$2:$T$3266,20,FALSE)</f>
        <v>0.65342029999999995</v>
      </c>
      <c r="S458">
        <f>VLOOKUP(A458,[1]Sheet3!$A$2:$AB$3266,27,FALSE)</f>
        <v>132.63640000000001</v>
      </c>
      <c r="T458">
        <f>VLOOKUP(A458,[1]Sheet3!$A$2:$AB$3266,28,FALSE)</f>
        <v>38.891219999999997</v>
      </c>
      <c r="U458">
        <f>VLOOKUP(A458,[1]Sheet3!$A$2:$AF$3266,31,FALSE)</f>
        <v>56.748950000000001</v>
      </c>
      <c r="V458">
        <f>VLOOKUP(A458,[1]Sheet3!$A$2:$AF$3266,32,FALSE)</f>
        <v>61.466380000000001</v>
      </c>
      <c r="W458" s="2" t="str">
        <f>VLOOKUP(H458,[2]Sheet1!$B$2:$D$3210,2,FALSE)</f>
        <v>Jawa Barat</v>
      </c>
      <c r="X458" s="2" t="str">
        <f>VLOOKUP(H458,[2]Sheet1!$B$2:$D$3210,3,FALSE)</f>
        <v>Jawa</v>
      </c>
      <c r="Y458" s="2">
        <f>Scores!N458</f>
        <v>113</v>
      </c>
      <c r="Z458" t="s">
        <v>16</v>
      </c>
      <c r="AA458" s="13" t="str">
        <f t="shared" si="23"/>
        <v>2P</v>
      </c>
      <c r="AB458" s="13" t="s">
        <v>896</v>
      </c>
    </row>
    <row r="459" spans="1:28">
      <c r="A459" t="str">
        <f t="shared" si="22"/>
        <v>SALAWATI N - BASE3. High Value</v>
      </c>
      <c r="B459" t="str">
        <f t="shared" si="21"/>
        <v>SALAWATI N - BASE3. High ValueE0. On Production</v>
      </c>
      <c r="C459" t="s">
        <v>15</v>
      </c>
      <c r="D459" s="2" t="s">
        <v>13</v>
      </c>
      <c r="E459" t="s">
        <v>11</v>
      </c>
      <c r="F459" s="12" t="s">
        <v>272</v>
      </c>
      <c r="G459" s="12" t="s">
        <v>648</v>
      </c>
      <c r="H459" t="s">
        <v>77</v>
      </c>
      <c r="I459" s="2" t="s">
        <v>825</v>
      </c>
      <c r="J459">
        <f>VLOOKUP(A459,[1]Sheet3!$A$2:$H$3266,8,FALSE)</f>
        <v>45.6</v>
      </c>
      <c r="K459">
        <f>VLOOKUP(A459,[1]Sheet3!$A$2:$AD$3266,29,FALSE)</f>
        <v>0.58115300000000003</v>
      </c>
      <c r="L459">
        <f>VLOOKUP(A459,[1]Sheet3!$A$2:$AD$3266,30,FALSE)</f>
        <v>26.500576800000001</v>
      </c>
      <c r="M459">
        <f>VLOOKUP(A459,[1]Sheet3!$A$2:$L$3266,11,FALSE)</f>
        <v>9331</v>
      </c>
      <c r="N459">
        <f>VLOOKUP(A459,[1]Sheet3!$A$2:$L$3266,12,FALSE)</f>
        <v>102</v>
      </c>
      <c r="O459">
        <f>VLOOKUP(A459,[1]Sheet3!$A$2:$T$3266,17,FALSE)</f>
        <v>0.126997</v>
      </c>
      <c r="P459">
        <f>VLOOKUP(A459,[1]Sheet3!$A$2:$T$3266,18,FALSE)</f>
        <v>250.5103</v>
      </c>
      <c r="Q459">
        <f>VLOOKUP(A459,[1]Sheet3!$A$2:$T$3266,19,FALSE)</f>
        <v>0.57010740000000004</v>
      </c>
      <c r="R459">
        <f>VLOOKUP(A459,[1]Sheet3!$A$2:$T$3266,20,FALSE)</f>
        <v>0.65342029999999995</v>
      </c>
      <c r="S459">
        <f>VLOOKUP(A459,[1]Sheet3!$A$2:$AB$3266,27,FALSE)</f>
        <v>132.63640000000001</v>
      </c>
      <c r="T459">
        <f>VLOOKUP(A459,[1]Sheet3!$A$2:$AB$3266,28,FALSE)</f>
        <v>38.891219999999997</v>
      </c>
      <c r="U459">
        <f>VLOOKUP(A459,[1]Sheet3!$A$2:$AF$3266,31,FALSE)</f>
        <v>56.748950000000001</v>
      </c>
      <c r="V459">
        <f>VLOOKUP(A459,[1]Sheet3!$A$2:$AF$3266,32,FALSE)</f>
        <v>61.466380000000001</v>
      </c>
      <c r="W459" s="2" t="str">
        <f>VLOOKUP(H459,[2]Sheet1!$B$2:$D$3210,2,FALSE)</f>
        <v>Jawa Barat</v>
      </c>
      <c r="X459" s="2" t="str">
        <f>VLOOKUP(H459,[2]Sheet1!$B$2:$D$3210,3,FALSE)</f>
        <v>Jawa</v>
      </c>
      <c r="Y459" s="2">
        <f>Scores!N459</f>
        <v>113</v>
      </c>
      <c r="Z459" t="s">
        <v>16</v>
      </c>
      <c r="AA459" s="13" t="str">
        <f t="shared" si="23"/>
        <v>2P</v>
      </c>
      <c r="AB459" s="13" t="s">
        <v>896</v>
      </c>
    </row>
    <row r="460" spans="1:28">
      <c r="A460" t="str">
        <f t="shared" si="22"/>
        <v>SIMPANG TUAN - BASE1. Low Value</v>
      </c>
      <c r="B460" t="str">
        <f t="shared" si="21"/>
        <v>SIMPANG TUAN - BASE1. Low ValueE0. On Production</v>
      </c>
      <c r="C460" t="s">
        <v>15</v>
      </c>
      <c r="D460" s="2" t="s">
        <v>13</v>
      </c>
      <c r="E460" t="s">
        <v>8</v>
      </c>
      <c r="F460" s="12" t="s">
        <v>273</v>
      </c>
      <c r="G460" s="12" t="s">
        <v>649</v>
      </c>
      <c r="H460" t="s">
        <v>77</v>
      </c>
      <c r="I460" s="2" t="s">
        <v>825</v>
      </c>
      <c r="J460">
        <f>VLOOKUP(A460,[1]Sheet3!$A$2:$H$3266,8,FALSE)</f>
        <v>13.308</v>
      </c>
      <c r="K460">
        <f>VLOOKUP(A460,[1]Sheet3!$A$2:$AD$3266,29,FALSE)</f>
        <v>0.64068899999999995</v>
      </c>
      <c r="L460">
        <f>VLOOKUP(A460,[1]Sheet3!$A$2:$AD$3266,30,FALSE)</f>
        <v>8.526289212</v>
      </c>
      <c r="M460">
        <f>VLOOKUP(A460,[1]Sheet3!$A$2:$L$3266,11,FALSE)</f>
        <v>2103</v>
      </c>
      <c r="N460" t="str">
        <f>VLOOKUP(A460,[1]Sheet3!$A$2:$L$3266,12,FALSE)</f>
        <v/>
      </c>
      <c r="O460">
        <f>VLOOKUP(A460,[1]Sheet3!$A$2:$T$3266,17,FALSE)</f>
        <v>0.26774419999999999</v>
      </c>
      <c r="P460">
        <f>VLOOKUP(A460,[1]Sheet3!$A$2:$T$3266,18,FALSE)</f>
        <v>192.44720000000001</v>
      </c>
      <c r="Q460">
        <f>VLOOKUP(A460,[1]Sheet3!$A$2:$T$3266,19,FALSE)</f>
        <v>0.68084199999999995</v>
      </c>
      <c r="R460">
        <f>VLOOKUP(A460,[1]Sheet3!$A$2:$T$3266,20,FALSE)</f>
        <v>0.76155360000000005</v>
      </c>
      <c r="S460">
        <f>VLOOKUP(A460,[1]Sheet3!$A$2:$AB$3266,27,FALSE)</f>
        <v>32.910789999999999</v>
      </c>
      <c r="T460">
        <f>VLOOKUP(A460,[1]Sheet3!$A$2:$AB$3266,28,FALSE)</f>
        <v>7.0080650000000002</v>
      </c>
      <c r="U460">
        <f>VLOOKUP(A460,[1]Sheet3!$A$2:$AF$3266,31,FALSE)</f>
        <v>0.35849779999999998</v>
      </c>
      <c r="V460">
        <f>VLOOKUP(A460,[1]Sheet3!$A$2:$AF$3266,32,FALSE)</f>
        <v>12.415229999999999</v>
      </c>
      <c r="W460" s="2" t="str">
        <f>VLOOKUP(H460,[2]Sheet1!$B$2:$D$3210,2,FALSE)</f>
        <v>Jawa Barat</v>
      </c>
      <c r="X460" s="2" t="str">
        <f>VLOOKUP(H460,[2]Sheet1!$B$2:$D$3210,3,FALSE)</f>
        <v>Jawa</v>
      </c>
      <c r="Y460" s="2">
        <f>Scores!N460</f>
        <v>61</v>
      </c>
      <c r="Z460" t="s">
        <v>16</v>
      </c>
      <c r="AA460" s="13" t="str">
        <f t="shared" si="23"/>
        <v>2P</v>
      </c>
      <c r="AB460" s="13" t="s">
        <v>896</v>
      </c>
    </row>
    <row r="461" spans="1:28">
      <c r="A461" t="str">
        <f t="shared" si="22"/>
        <v>SIMPANG TUAN - BASE2. Middle Value</v>
      </c>
      <c r="B461" t="str">
        <f t="shared" si="21"/>
        <v>SIMPANG TUAN - BASE2. Middle ValueE0. On Production</v>
      </c>
      <c r="C461" t="s">
        <v>15</v>
      </c>
      <c r="D461" s="2" t="s">
        <v>13</v>
      </c>
      <c r="E461" t="s">
        <v>10</v>
      </c>
      <c r="F461" s="12" t="s">
        <v>273</v>
      </c>
      <c r="G461" s="12" t="s">
        <v>649</v>
      </c>
      <c r="H461" t="s">
        <v>77</v>
      </c>
      <c r="I461" s="2" t="s">
        <v>825</v>
      </c>
      <c r="J461">
        <f>VLOOKUP(A461,[1]Sheet3!$A$2:$H$3266,8,FALSE)</f>
        <v>16.388000000000002</v>
      </c>
      <c r="K461">
        <f>VLOOKUP(A461,[1]Sheet3!$A$2:$AD$3266,29,FALSE)</f>
        <v>0.64068899999999995</v>
      </c>
      <c r="L461">
        <f>VLOOKUP(A461,[1]Sheet3!$A$2:$AD$3266,30,FALSE)</f>
        <v>10.499611332000001</v>
      </c>
      <c r="M461">
        <f>VLOOKUP(A461,[1]Sheet3!$A$2:$L$3266,11,FALSE)</f>
        <v>2103</v>
      </c>
      <c r="N461" t="str">
        <f>VLOOKUP(A461,[1]Sheet3!$A$2:$L$3266,12,FALSE)</f>
        <v/>
      </c>
      <c r="O461">
        <f>VLOOKUP(A461,[1]Sheet3!$A$2:$T$3266,17,FALSE)</f>
        <v>0.26774419999999999</v>
      </c>
      <c r="P461">
        <f>VLOOKUP(A461,[1]Sheet3!$A$2:$T$3266,18,FALSE)</f>
        <v>192.44720000000001</v>
      </c>
      <c r="Q461">
        <f>VLOOKUP(A461,[1]Sheet3!$A$2:$T$3266,19,FALSE)</f>
        <v>0.68084199999999995</v>
      </c>
      <c r="R461">
        <f>VLOOKUP(A461,[1]Sheet3!$A$2:$T$3266,20,FALSE)</f>
        <v>0.76155360000000005</v>
      </c>
      <c r="S461">
        <f>VLOOKUP(A461,[1]Sheet3!$A$2:$AB$3266,27,FALSE)</f>
        <v>32.910789999999999</v>
      </c>
      <c r="T461">
        <f>VLOOKUP(A461,[1]Sheet3!$A$2:$AB$3266,28,FALSE)</f>
        <v>7.0080650000000002</v>
      </c>
      <c r="U461">
        <f>VLOOKUP(A461,[1]Sheet3!$A$2:$AF$3266,31,FALSE)</f>
        <v>0.35849779999999998</v>
      </c>
      <c r="V461">
        <f>VLOOKUP(A461,[1]Sheet3!$A$2:$AF$3266,32,FALSE)</f>
        <v>12.415229999999999</v>
      </c>
      <c r="W461" s="2" t="str">
        <f>VLOOKUP(H461,[2]Sheet1!$B$2:$D$3210,2,FALSE)</f>
        <v>Jawa Barat</v>
      </c>
      <c r="X461" s="2" t="str">
        <f>VLOOKUP(H461,[2]Sheet1!$B$2:$D$3210,3,FALSE)</f>
        <v>Jawa</v>
      </c>
      <c r="Y461" s="2">
        <f>Scores!N461</f>
        <v>61</v>
      </c>
      <c r="Z461" t="s">
        <v>16</v>
      </c>
      <c r="AA461" s="13" t="str">
        <f t="shared" si="23"/>
        <v>2P</v>
      </c>
      <c r="AB461" s="13" t="s">
        <v>896</v>
      </c>
    </row>
    <row r="462" spans="1:28">
      <c r="A462" t="str">
        <f t="shared" si="22"/>
        <v>SIMPANG TUAN - BASE3. High Value</v>
      </c>
      <c r="B462" t="str">
        <f t="shared" si="21"/>
        <v>SIMPANG TUAN - BASE3. High ValueE0. On Production</v>
      </c>
      <c r="C462" t="s">
        <v>15</v>
      </c>
      <c r="D462" s="2" t="s">
        <v>13</v>
      </c>
      <c r="E462" t="s">
        <v>11</v>
      </c>
      <c r="F462" s="12" t="s">
        <v>273</v>
      </c>
      <c r="G462" s="12" t="s">
        <v>649</v>
      </c>
      <c r="H462" t="s">
        <v>77</v>
      </c>
      <c r="I462" s="2" t="s">
        <v>825</v>
      </c>
      <c r="J462">
        <f>VLOOKUP(A462,[1]Sheet3!$A$2:$H$3266,8,FALSE)</f>
        <v>43.488999999999997</v>
      </c>
      <c r="K462">
        <f>VLOOKUP(A462,[1]Sheet3!$A$2:$AD$3266,29,FALSE)</f>
        <v>0.64068899999999995</v>
      </c>
      <c r="L462">
        <f>VLOOKUP(A462,[1]Sheet3!$A$2:$AD$3266,30,FALSE)</f>
        <v>27.862923920999997</v>
      </c>
      <c r="M462">
        <f>VLOOKUP(A462,[1]Sheet3!$A$2:$L$3266,11,FALSE)</f>
        <v>2103</v>
      </c>
      <c r="N462" t="str">
        <f>VLOOKUP(A462,[1]Sheet3!$A$2:$L$3266,12,FALSE)</f>
        <v/>
      </c>
      <c r="O462">
        <f>VLOOKUP(A462,[1]Sheet3!$A$2:$T$3266,17,FALSE)</f>
        <v>0.26774419999999999</v>
      </c>
      <c r="P462">
        <f>VLOOKUP(A462,[1]Sheet3!$A$2:$T$3266,18,FALSE)</f>
        <v>192.44720000000001</v>
      </c>
      <c r="Q462">
        <f>VLOOKUP(A462,[1]Sheet3!$A$2:$T$3266,19,FALSE)</f>
        <v>0.68084199999999995</v>
      </c>
      <c r="R462">
        <f>VLOOKUP(A462,[1]Sheet3!$A$2:$T$3266,20,FALSE)</f>
        <v>0.76155360000000005</v>
      </c>
      <c r="S462">
        <f>VLOOKUP(A462,[1]Sheet3!$A$2:$AB$3266,27,FALSE)</f>
        <v>32.910789999999999</v>
      </c>
      <c r="T462">
        <f>VLOOKUP(A462,[1]Sheet3!$A$2:$AB$3266,28,FALSE)</f>
        <v>7.0080650000000002</v>
      </c>
      <c r="U462">
        <f>VLOOKUP(A462,[1]Sheet3!$A$2:$AF$3266,31,FALSE)</f>
        <v>0.35849779999999998</v>
      </c>
      <c r="V462">
        <f>VLOOKUP(A462,[1]Sheet3!$A$2:$AF$3266,32,FALSE)</f>
        <v>12.415229999999999</v>
      </c>
      <c r="W462" s="2" t="str">
        <f>VLOOKUP(H462,[2]Sheet1!$B$2:$D$3210,2,FALSE)</f>
        <v>Jawa Barat</v>
      </c>
      <c r="X462" s="2" t="str">
        <f>VLOOKUP(H462,[2]Sheet1!$B$2:$D$3210,3,FALSE)</f>
        <v>Jawa</v>
      </c>
      <c r="Y462" s="2">
        <f>Scores!N462</f>
        <v>61</v>
      </c>
      <c r="Z462" t="s">
        <v>16</v>
      </c>
      <c r="AA462" s="13" t="str">
        <f t="shared" si="23"/>
        <v>2P</v>
      </c>
      <c r="AB462" s="13" t="s">
        <v>896</v>
      </c>
    </row>
    <row r="463" spans="1:28">
      <c r="A463" t="str">
        <f t="shared" si="22"/>
        <v>SINDANG TURUN - BASE1. Low Value</v>
      </c>
      <c r="B463" t="str">
        <f t="shared" si="21"/>
        <v>SINDANG TURUN - BASE1. Low ValueE0. On Production</v>
      </c>
      <c r="C463" t="s">
        <v>15</v>
      </c>
      <c r="D463" s="2" t="s">
        <v>13</v>
      </c>
      <c r="E463" t="s">
        <v>8</v>
      </c>
      <c r="F463" s="12" t="s">
        <v>274</v>
      </c>
      <c r="G463" s="12" t="s">
        <v>650</v>
      </c>
      <c r="H463" t="s">
        <v>77</v>
      </c>
      <c r="I463" s="2" t="s">
        <v>825</v>
      </c>
      <c r="J463">
        <f>VLOOKUP(A463,[1]Sheet3!$A$2:$H$3266,8,FALSE)</f>
        <v>6.5640000000000001</v>
      </c>
      <c r="K463">
        <f>VLOOKUP(A463,[1]Sheet3!$A$2:$AD$3266,29,FALSE)</f>
        <v>0.80132099999999995</v>
      </c>
      <c r="L463">
        <f>VLOOKUP(A463,[1]Sheet3!$A$2:$AD$3266,30,FALSE)</f>
        <v>5.2598710439999996</v>
      </c>
      <c r="M463">
        <f>VLOOKUP(A463,[1]Sheet3!$A$2:$L$3266,11,FALSE)</f>
        <v>4295</v>
      </c>
      <c r="N463" t="str">
        <f>VLOOKUP(A463,[1]Sheet3!$A$2:$L$3266,12,FALSE)</f>
        <v/>
      </c>
      <c r="O463">
        <f>VLOOKUP(A463,[1]Sheet3!$A$2:$T$3266,17,FALSE)</f>
        <v>0.19524449999999999</v>
      </c>
      <c r="P463">
        <f>VLOOKUP(A463,[1]Sheet3!$A$2:$T$3266,18,FALSE)</f>
        <v>117.0372</v>
      </c>
      <c r="Q463">
        <f>VLOOKUP(A463,[1]Sheet3!$A$2:$T$3266,19,FALSE)</f>
        <v>0.58878509999999995</v>
      </c>
      <c r="R463">
        <f>VLOOKUP(A463,[1]Sheet3!$A$2:$T$3266,20,FALSE)</f>
        <v>0.82980259999999995</v>
      </c>
      <c r="S463">
        <f>VLOOKUP(A463,[1]Sheet3!$A$2:$AB$3266,27,FALSE)</f>
        <v>92.499970000000005</v>
      </c>
      <c r="T463">
        <f>VLOOKUP(A463,[1]Sheet3!$A$2:$AB$3266,28,FALSE)</f>
        <v>16.641369999999998</v>
      </c>
      <c r="U463">
        <f>VLOOKUP(A463,[1]Sheet3!$A$2:$AF$3266,31,FALSE)</f>
        <v>7.2909430000000004</v>
      </c>
      <c r="V463">
        <f>VLOOKUP(A463,[1]Sheet3!$A$2:$AF$3266,32,FALSE)</f>
        <v>124.285</v>
      </c>
      <c r="W463" s="2" t="str">
        <f>VLOOKUP(H463,[2]Sheet1!$B$2:$D$3210,2,FALSE)</f>
        <v>Jawa Barat</v>
      </c>
      <c r="X463" s="2" t="str">
        <f>VLOOKUP(H463,[2]Sheet1!$B$2:$D$3210,3,FALSE)</f>
        <v>Jawa</v>
      </c>
      <c r="Y463" s="2">
        <f>Scores!N463</f>
        <v>84</v>
      </c>
      <c r="Z463" t="s">
        <v>16</v>
      </c>
      <c r="AA463" s="13" t="str">
        <f t="shared" si="23"/>
        <v>2P</v>
      </c>
      <c r="AB463" s="13" t="s">
        <v>896</v>
      </c>
    </row>
    <row r="464" spans="1:28">
      <c r="A464" t="str">
        <f t="shared" si="22"/>
        <v>SINDANG TURUN - BASE2. Middle Value</v>
      </c>
      <c r="B464" t="str">
        <f t="shared" si="21"/>
        <v>SINDANG TURUN - BASE2. Middle ValueE0. On Production</v>
      </c>
      <c r="C464" t="s">
        <v>15</v>
      </c>
      <c r="D464" s="2" t="s">
        <v>13</v>
      </c>
      <c r="E464" t="s">
        <v>10</v>
      </c>
      <c r="F464" s="12" t="s">
        <v>274</v>
      </c>
      <c r="G464" s="12" t="s">
        <v>650</v>
      </c>
      <c r="H464" t="s">
        <v>77</v>
      </c>
      <c r="I464" s="2" t="s">
        <v>825</v>
      </c>
      <c r="J464">
        <f>VLOOKUP(A464,[1]Sheet3!$A$2:$H$3266,8,FALSE)</f>
        <v>6.5640000000000001</v>
      </c>
      <c r="K464">
        <f>VLOOKUP(A464,[1]Sheet3!$A$2:$AD$3266,29,FALSE)</f>
        <v>0.80132099999999995</v>
      </c>
      <c r="L464">
        <f>VLOOKUP(A464,[1]Sheet3!$A$2:$AD$3266,30,FALSE)</f>
        <v>5.2598710439999996</v>
      </c>
      <c r="M464">
        <f>VLOOKUP(A464,[1]Sheet3!$A$2:$L$3266,11,FALSE)</f>
        <v>4295</v>
      </c>
      <c r="N464" t="str">
        <f>VLOOKUP(A464,[1]Sheet3!$A$2:$L$3266,12,FALSE)</f>
        <v/>
      </c>
      <c r="O464">
        <f>VLOOKUP(A464,[1]Sheet3!$A$2:$T$3266,17,FALSE)</f>
        <v>0.19524449999999999</v>
      </c>
      <c r="P464">
        <f>VLOOKUP(A464,[1]Sheet3!$A$2:$T$3266,18,FALSE)</f>
        <v>117.0372</v>
      </c>
      <c r="Q464">
        <f>VLOOKUP(A464,[1]Sheet3!$A$2:$T$3266,19,FALSE)</f>
        <v>0.58878509999999995</v>
      </c>
      <c r="R464">
        <f>VLOOKUP(A464,[1]Sheet3!$A$2:$T$3266,20,FALSE)</f>
        <v>0.82980259999999995</v>
      </c>
      <c r="S464">
        <f>VLOOKUP(A464,[1]Sheet3!$A$2:$AB$3266,27,FALSE)</f>
        <v>92.499970000000005</v>
      </c>
      <c r="T464">
        <f>VLOOKUP(A464,[1]Sheet3!$A$2:$AB$3266,28,FALSE)</f>
        <v>16.641369999999998</v>
      </c>
      <c r="U464">
        <f>VLOOKUP(A464,[1]Sheet3!$A$2:$AF$3266,31,FALSE)</f>
        <v>7.2909430000000004</v>
      </c>
      <c r="V464">
        <f>VLOOKUP(A464,[1]Sheet3!$A$2:$AF$3266,32,FALSE)</f>
        <v>124.285</v>
      </c>
      <c r="W464" s="2" t="str">
        <f>VLOOKUP(H464,[2]Sheet1!$B$2:$D$3210,2,FALSE)</f>
        <v>Jawa Barat</v>
      </c>
      <c r="X464" s="2" t="str">
        <f>VLOOKUP(H464,[2]Sheet1!$B$2:$D$3210,3,FALSE)</f>
        <v>Jawa</v>
      </c>
      <c r="Y464" s="2">
        <f>Scores!N464</f>
        <v>84</v>
      </c>
      <c r="Z464" t="s">
        <v>16</v>
      </c>
      <c r="AA464" s="13" t="str">
        <f t="shared" si="23"/>
        <v>2P</v>
      </c>
      <c r="AB464" s="13" t="s">
        <v>896</v>
      </c>
    </row>
    <row r="465" spans="1:28">
      <c r="A465" t="str">
        <f t="shared" si="22"/>
        <v>SINDANG TURUN - BASE3. High Value</v>
      </c>
      <c r="B465" t="str">
        <f t="shared" si="21"/>
        <v>SINDANG TURUN - BASE3. High ValueE0. On Production</v>
      </c>
      <c r="C465" t="s">
        <v>15</v>
      </c>
      <c r="D465" s="2" t="s">
        <v>13</v>
      </c>
      <c r="E465" t="s">
        <v>11</v>
      </c>
      <c r="F465" s="12" t="s">
        <v>274</v>
      </c>
      <c r="G465" s="12" t="s">
        <v>650</v>
      </c>
      <c r="H465" t="s">
        <v>77</v>
      </c>
      <c r="I465" s="2" t="s">
        <v>825</v>
      </c>
      <c r="J465">
        <f>VLOOKUP(A465,[1]Sheet3!$A$2:$H$3266,8,FALSE)</f>
        <v>6.5640000000000001</v>
      </c>
      <c r="K465">
        <f>VLOOKUP(A465,[1]Sheet3!$A$2:$AD$3266,29,FALSE)</f>
        <v>0.80132099999999995</v>
      </c>
      <c r="L465">
        <f>VLOOKUP(A465,[1]Sheet3!$A$2:$AD$3266,30,FALSE)</f>
        <v>5.2598710439999996</v>
      </c>
      <c r="M465">
        <f>VLOOKUP(A465,[1]Sheet3!$A$2:$L$3266,11,FALSE)</f>
        <v>4295</v>
      </c>
      <c r="N465" t="str">
        <f>VLOOKUP(A465,[1]Sheet3!$A$2:$L$3266,12,FALSE)</f>
        <v/>
      </c>
      <c r="O465">
        <f>VLOOKUP(A465,[1]Sheet3!$A$2:$T$3266,17,FALSE)</f>
        <v>0.19524449999999999</v>
      </c>
      <c r="P465">
        <f>VLOOKUP(A465,[1]Sheet3!$A$2:$T$3266,18,FALSE)</f>
        <v>117.0372</v>
      </c>
      <c r="Q465">
        <f>VLOOKUP(A465,[1]Sheet3!$A$2:$T$3266,19,FALSE)</f>
        <v>0.58878509999999995</v>
      </c>
      <c r="R465">
        <f>VLOOKUP(A465,[1]Sheet3!$A$2:$T$3266,20,FALSE)</f>
        <v>0.82980259999999995</v>
      </c>
      <c r="S465">
        <f>VLOOKUP(A465,[1]Sheet3!$A$2:$AB$3266,27,FALSE)</f>
        <v>92.499970000000005</v>
      </c>
      <c r="T465">
        <f>VLOOKUP(A465,[1]Sheet3!$A$2:$AB$3266,28,FALSE)</f>
        <v>16.641369999999998</v>
      </c>
      <c r="U465">
        <f>VLOOKUP(A465,[1]Sheet3!$A$2:$AF$3266,31,FALSE)</f>
        <v>7.2909430000000004</v>
      </c>
      <c r="V465">
        <f>VLOOKUP(A465,[1]Sheet3!$A$2:$AF$3266,32,FALSE)</f>
        <v>124.285</v>
      </c>
      <c r="W465" s="2" t="str">
        <f>VLOOKUP(H465,[2]Sheet1!$B$2:$D$3210,2,FALSE)</f>
        <v>Jawa Barat</v>
      </c>
      <c r="X465" s="2" t="str">
        <f>VLOOKUP(H465,[2]Sheet1!$B$2:$D$3210,3,FALSE)</f>
        <v>Jawa</v>
      </c>
      <c r="Y465" s="2">
        <f>Scores!N465</f>
        <v>84</v>
      </c>
      <c r="Z465" t="s">
        <v>16</v>
      </c>
      <c r="AA465" s="13" t="str">
        <f t="shared" si="23"/>
        <v>2P</v>
      </c>
      <c r="AB465" s="13" t="s">
        <v>896</v>
      </c>
    </row>
    <row r="466" spans="1:28">
      <c r="A466" t="str">
        <f t="shared" si="22"/>
        <v>SINDANGSARI - BASE1. Low Value</v>
      </c>
      <c r="B466" t="str">
        <f t="shared" si="21"/>
        <v>SINDANGSARI - BASE1. Low ValueE7. Production Not Viable</v>
      </c>
      <c r="C466" t="s">
        <v>23</v>
      </c>
      <c r="D466" s="2" t="s">
        <v>13</v>
      </c>
      <c r="E466" t="s">
        <v>8</v>
      </c>
      <c r="F466" s="12" t="s">
        <v>275</v>
      </c>
      <c r="G466" s="12" t="s">
        <v>651</v>
      </c>
      <c r="H466" t="s">
        <v>77</v>
      </c>
      <c r="I466" s="2" t="s">
        <v>825</v>
      </c>
      <c r="J466">
        <f>VLOOKUP(A466,[1]Sheet3!$A$2:$H$3266,8,FALSE)</f>
        <v>36.78</v>
      </c>
      <c r="K466">
        <f>VLOOKUP(A466,[1]Sheet3!$A$2:$AD$3266,29,FALSE)</f>
        <v>0.87816819999999995</v>
      </c>
      <c r="L466">
        <f>VLOOKUP(A466,[1]Sheet3!$A$2:$AD$3266,30,FALSE)</f>
        <v>32.299026396000002</v>
      </c>
      <c r="M466">
        <f>VLOOKUP(A466,[1]Sheet3!$A$2:$L$3266,11,FALSE)</f>
        <v>6775</v>
      </c>
      <c r="N466" t="str">
        <f>VLOOKUP(A466,[1]Sheet3!$A$2:$L$3266,12,FALSE)</f>
        <v/>
      </c>
      <c r="O466">
        <f>VLOOKUP(A466,[1]Sheet3!$A$2:$T$3266,17,FALSE)</f>
        <v>0.1772677</v>
      </c>
      <c r="P466">
        <f>VLOOKUP(A466,[1]Sheet3!$A$2:$T$3266,18,FALSE)</f>
        <v>75.501760000000004</v>
      </c>
      <c r="Q466">
        <f>VLOOKUP(A466,[1]Sheet3!$A$2:$T$3266,19,FALSE)</f>
        <v>0.58315280000000003</v>
      </c>
      <c r="R466">
        <f>VLOOKUP(A466,[1]Sheet3!$A$2:$T$3266,20,FALSE)</f>
        <v>0.81928900000000004</v>
      </c>
      <c r="S466">
        <f>VLOOKUP(A466,[1]Sheet3!$A$2:$AB$3266,27,FALSE)</f>
        <v>53.533529999999999</v>
      </c>
      <c r="T466">
        <f>VLOOKUP(A466,[1]Sheet3!$A$2:$AB$3266,28,FALSE)</f>
        <v>17.196809999999999</v>
      </c>
      <c r="U466">
        <f>VLOOKUP(A466,[1]Sheet3!$A$2:$AF$3266,31,FALSE)</f>
        <v>28.943519999999999</v>
      </c>
      <c r="V466">
        <f>VLOOKUP(A466,[1]Sheet3!$A$2:$AF$3266,32,FALSE)</f>
        <v>10.61223</v>
      </c>
      <c r="W466" s="2" t="str">
        <f>VLOOKUP(H466,[2]Sheet1!$B$2:$D$3210,2,FALSE)</f>
        <v>Jawa Barat</v>
      </c>
      <c r="X466" s="2" t="str">
        <f>VLOOKUP(H466,[2]Sheet1!$B$2:$D$3210,3,FALSE)</f>
        <v>Jawa</v>
      </c>
      <c r="Y466" s="2">
        <f>Scores!N466</f>
        <v>83</v>
      </c>
      <c r="Z466" t="s">
        <v>6</v>
      </c>
      <c r="AA466" s="13" t="str">
        <f t="shared" si="23"/>
        <v>2C-Jawa</v>
      </c>
      <c r="AB466" s="13" t="s">
        <v>896</v>
      </c>
    </row>
    <row r="467" spans="1:28">
      <c r="A467" t="str">
        <f t="shared" si="22"/>
        <v>SINDANGSARI - BASE2. Middle Value</v>
      </c>
      <c r="B467" t="str">
        <f t="shared" si="21"/>
        <v>SINDANGSARI - BASE2. Middle ValueE7. Production Not Viable</v>
      </c>
      <c r="C467" t="s">
        <v>23</v>
      </c>
      <c r="D467" s="2" t="s">
        <v>13</v>
      </c>
      <c r="E467" t="s">
        <v>10</v>
      </c>
      <c r="F467" s="12" t="s">
        <v>275</v>
      </c>
      <c r="G467" s="12" t="s">
        <v>651</v>
      </c>
      <c r="H467" t="s">
        <v>77</v>
      </c>
      <c r="I467" s="2" t="s">
        <v>825</v>
      </c>
      <c r="J467">
        <f>VLOOKUP(A467,[1]Sheet3!$A$2:$H$3266,8,FALSE)</f>
        <v>55.030999999999999</v>
      </c>
      <c r="K467">
        <f>VLOOKUP(A467,[1]Sheet3!$A$2:$AD$3266,29,FALSE)</f>
        <v>0.87816819999999995</v>
      </c>
      <c r="L467">
        <f>VLOOKUP(A467,[1]Sheet3!$A$2:$AD$3266,30,FALSE)</f>
        <v>48.326474214199997</v>
      </c>
      <c r="M467">
        <f>VLOOKUP(A467,[1]Sheet3!$A$2:$L$3266,11,FALSE)</f>
        <v>6775</v>
      </c>
      <c r="N467" t="str">
        <f>VLOOKUP(A467,[1]Sheet3!$A$2:$L$3266,12,FALSE)</f>
        <v/>
      </c>
      <c r="O467">
        <f>VLOOKUP(A467,[1]Sheet3!$A$2:$T$3266,17,FALSE)</f>
        <v>0.1772677</v>
      </c>
      <c r="P467">
        <f>VLOOKUP(A467,[1]Sheet3!$A$2:$T$3266,18,FALSE)</f>
        <v>75.501760000000004</v>
      </c>
      <c r="Q467">
        <f>VLOOKUP(A467,[1]Sheet3!$A$2:$T$3266,19,FALSE)</f>
        <v>0.58315280000000003</v>
      </c>
      <c r="R467">
        <f>VLOOKUP(A467,[1]Sheet3!$A$2:$T$3266,20,FALSE)</f>
        <v>0.81928900000000004</v>
      </c>
      <c r="S467">
        <f>VLOOKUP(A467,[1]Sheet3!$A$2:$AB$3266,27,FALSE)</f>
        <v>53.533529999999999</v>
      </c>
      <c r="T467">
        <f>VLOOKUP(A467,[1]Sheet3!$A$2:$AB$3266,28,FALSE)</f>
        <v>17.196809999999999</v>
      </c>
      <c r="U467">
        <f>VLOOKUP(A467,[1]Sheet3!$A$2:$AF$3266,31,FALSE)</f>
        <v>28.943519999999999</v>
      </c>
      <c r="V467">
        <f>VLOOKUP(A467,[1]Sheet3!$A$2:$AF$3266,32,FALSE)</f>
        <v>10.61223</v>
      </c>
      <c r="W467" s="2" t="str">
        <f>VLOOKUP(H467,[2]Sheet1!$B$2:$D$3210,2,FALSE)</f>
        <v>Jawa Barat</v>
      </c>
      <c r="X467" s="2" t="str">
        <f>VLOOKUP(H467,[2]Sheet1!$B$2:$D$3210,3,FALSE)</f>
        <v>Jawa</v>
      </c>
      <c r="Y467" s="2">
        <f>Scores!N467</f>
        <v>83</v>
      </c>
      <c r="Z467" t="s">
        <v>6</v>
      </c>
      <c r="AA467" s="13" t="str">
        <f t="shared" si="23"/>
        <v>2C-Jawa</v>
      </c>
      <c r="AB467" s="13" t="s">
        <v>896</v>
      </c>
    </row>
    <row r="468" spans="1:28">
      <c r="A468" t="str">
        <f t="shared" si="22"/>
        <v>SINDANGSARI - BASE3. High Value</v>
      </c>
      <c r="B468" t="str">
        <f t="shared" si="21"/>
        <v>SINDANGSARI - BASE3. High ValueE7. Production Not Viable</v>
      </c>
      <c r="C468" t="s">
        <v>23</v>
      </c>
      <c r="D468" s="2" t="s">
        <v>13</v>
      </c>
      <c r="E468" t="s">
        <v>11</v>
      </c>
      <c r="F468" s="12" t="s">
        <v>275</v>
      </c>
      <c r="G468" s="12" t="s">
        <v>651</v>
      </c>
      <c r="H468" t="s">
        <v>77</v>
      </c>
      <c r="I468" s="2" t="s">
        <v>825</v>
      </c>
      <c r="J468">
        <f>VLOOKUP(A468,[1]Sheet3!$A$2:$H$3266,8,FALSE)</f>
        <v>55.030999999999999</v>
      </c>
      <c r="K468">
        <f>VLOOKUP(A468,[1]Sheet3!$A$2:$AD$3266,29,FALSE)</f>
        <v>0.87816819999999995</v>
      </c>
      <c r="L468">
        <f>VLOOKUP(A468,[1]Sheet3!$A$2:$AD$3266,30,FALSE)</f>
        <v>48.326474214199997</v>
      </c>
      <c r="M468">
        <f>VLOOKUP(A468,[1]Sheet3!$A$2:$L$3266,11,FALSE)</f>
        <v>6775</v>
      </c>
      <c r="N468" t="str">
        <f>VLOOKUP(A468,[1]Sheet3!$A$2:$L$3266,12,FALSE)</f>
        <v/>
      </c>
      <c r="O468">
        <f>VLOOKUP(A468,[1]Sheet3!$A$2:$T$3266,17,FALSE)</f>
        <v>0.1772677</v>
      </c>
      <c r="P468">
        <f>VLOOKUP(A468,[1]Sheet3!$A$2:$T$3266,18,FALSE)</f>
        <v>75.501760000000004</v>
      </c>
      <c r="Q468">
        <f>VLOOKUP(A468,[1]Sheet3!$A$2:$T$3266,19,FALSE)</f>
        <v>0.58315280000000003</v>
      </c>
      <c r="R468">
        <f>VLOOKUP(A468,[1]Sheet3!$A$2:$T$3266,20,FALSE)</f>
        <v>0.81928900000000004</v>
      </c>
      <c r="S468">
        <f>VLOOKUP(A468,[1]Sheet3!$A$2:$AB$3266,27,FALSE)</f>
        <v>53.533529999999999</v>
      </c>
      <c r="T468">
        <f>VLOOKUP(A468,[1]Sheet3!$A$2:$AB$3266,28,FALSE)</f>
        <v>17.196809999999999</v>
      </c>
      <c r="U468">
        <f>VLOOKUP(A468,[1]Sheet3!$A$2:$AF$3266,31,FALSE)</f>
        <v>28.943519999999999</v>
      </c>
      <c r="V468">
        <f>VLOOKUP(A468,[1]Sheet3!$A$2:$AF$3266,32,FALSE)</f>
        <v>10.61223</v>
      </c>
      <c r="W468" s="2" t="str">
        <f>VLOOKUP(H468,[2]Sheet1!$B$2:$D$3210,2,FALSE)</f>
        <v>Jawa Barat</v>
      </c>
      <c r="X468" s="2" t="str">
        <f>VLOOKUP(H468,[2]Sheet1!$B$2:$D$3210,3,FALSE)</f>
        <v>Jawa</v>
      </c>
      <c r="Y468" s="2">
        <f>Scores!N468</f>
        <v>83</v>
      </c>
      <c r="Z468" t="s">
        <v>6</v>
      </c>
      <c r="AA468" s="13" t="str">
        <f t="shared" si="23"/>
        <v>2C-Jawa</v>
      </c>
      <c r="AB468" s="13" t="s">
        <v>896</v>
      </c>
    </row>
    <row r="469" spans="1:28">
      <c r="A469" t="str">
        <f t="shared" si="22"/>
        <v>SUBAN 10% UNITISASI PEP1. Low Value</v>
      </c>
      <c r="B469" t="str">
        <f t="shared" si="21"/>
        <v>SUBAN 10% UNITISASI PEP1. Low ValueE0. On Production</v>
      </c>
      <c r="C469" t="s">
        <v>15</v>
      </c>
      <c r="D469" s="2" t="s">
        <v>13</v>
      </c>
      <c r="E469" t="s">
        <v>8</v>
      </c>
      <c r="F469" s="12" t="s">
        <v>276</v>
      </c>
      <c r="G469" s="12" t="s">
        <v>581</v>
      </c>
      <c r="H469" t="s">
        <v>77</v>
      </c>
      <c r="I469" s="2" t="s">
        <v>825</v>
      </c>
      <c r="J469">
        <f>VLOOKUP(A469,[1]Sheet3!$A$2:$H$3266,8,FALSE)</f>
        <v>614.79999999999995</v>
      </c>
      <c r="K469">
        <f>VLOOKUP(A469,[1]Sheet3!$A$2:$AD$3266,29,FALSE)</f>
        <v>0.75287999999999999</v>
      </c>
      <c r="L469">
        <f>VLOOKUP(A469,[1]Sheet3!$A$2:$AD$3266,30,FALSE)</f>
        <v>462.87062399999996</v>
      </c>
      <c r="M469">
        <f>VLOOKUP(A469,[1]Sheet3!$A$2:$L$3266,11,FALSE)</f>
        <v>7100</v>
      </c>
      <c r="N469">
        <f>VLOOKUP(A469,[1]Sheet3!$A$2:$L$3266,12,FALSE)</f>
        <v>152.9</v>
      </c>
      <c r="O469">
        <f>VLOOKUP(A469,[1]Sheet3!$A$2:$T$3266,17,FALSE)</f>
        <v>7.0195170000000001E-2</v>
      </c>
      <c r="P469">
        <f>VLOOKUP(A469,[1]Sheet3!$A$2:$T$3266,18,FALSE)</f>
        <v>201.2441</v>
      </c>
      <c r="Q469">
        <f>VLOOKUP(A469,[1]Sheet3!$A$2:$T$3266,19,FALSE)</f>
        <v>0.20002229999999999</v>
      </c>
      <c r="R469">
        <f>VLOOKUP(A469,[1]Sheet3!$A$2:$T$3266,20,FALSE)</f>
        <v>0.71957709999999997</v>
      </c>
      <c r="S469">
        <f>VLOOKUP(A469,[1]Sheet3!$A$2:$AB$3266,27,FALSE)</f>
        <v>40.267629999999997</v>
      </c>
      <c r="T469">
        <f>VLOOKUP(A469,[1]Sheet3!$A$2:$AB$3266,28,FALSE)</f>
        <v>121.1551</v>
      </c>
      <c r="U469">
        <f>VLOOKUP(A469,[1]Sheet3!$A$2:$AF$3266,31,FALSE)</f>
        <v>17.235320000000002</v>
      </c>
      <c r="V469">
        <f>VLOOKUP(A469,[1]Sheet3!$A$2:$AF$3266,32,FALSE)</f>
        <v>138.51560000000001</v>
      </c>
      <c r="W469" s="2" t="str">
        <f>VLOOKUP(H469,[2]Sheet1!$B$2:$D$3210,2,FALSE)</f>
        <v>Jawa Barat</v>
      </c>
      <c r="X469" s="2" t="str">
        <f>VLOOKUP(H469,[2]Sheet1!$B$2:$D$3210,3,FALSE)</f>
        <v>Jawa</v>
      </c>
      <c r="Y469" s="2">
        <f>Scores!N469</f>
        <v>106</v>
      </c>
      <c r="Z469" t="s">
        <v>16</v>
      </c>
      <c r="AA469" s="13" t="str">
        <f t="shared" si="23"/>
        <v>2P</v>
      </c>
      <c r="AB469" s="13" t="s">
        <v>896</v>
      </c>
    </row>
    <row r="470" spans="1:28">
      <c r="A470" t="str">
        <f t="shared" si="22"/>
        <v>SUBAN 10% UNITISASI PEP2. Middle Value</v>
      </c>
      <c r="B470" t="str">
        <f t="shared" si="21"/>
        <v>SUBAN 10% UNITISASI PEP2. Middle ValueE0. On Production</v>
      </c>
      <c r="C470" t="s">
        <v>15</v>
      </c>
      <c r="D470" s="2" t="s">
        <v>13</v>
      </c>
      <c r="E470" t="s">
        <v>10</v>
      </c>
      <c r="F470" s="12" t="s">
        <v>276</v>
      </c>
      <c r="G470" s="12" t="s">
        <v>581</v>
      </c>
      <c r="H470" t="s">
        <v>77</v>
      </c>
      <c r="I470" s="2" t="s">
        <v>825</v>
      </c>
      <c r="J470">
        <f>VLOOKUP(A470,[1]Sheet3!$A$2:$H$3266,8,FALSE)</f>
        <v>1019.125</v>
      </c>
      <c r="K470">
        <f>VLOOKUP(A470,[1]Sheet3!$A$2:$AD$3266,29,FALSE)</f>
        <v>0.75287999999999999</v>
      </c>
      <c r="L470">
        <f>VLOOKUP(A470,[1]Sheet3!$A$2:$AD$3266,30,FALSE)</f>
        <v>767.27882999999997</v>
      </c>
      <c r="M470">
        <f>VLOOKUP(A470,[1]Sheet3!$A$2:$L$3266,11,FALSE)</f>
        <v>7100</v>
      </c>
      <c r="N470">
        <f>VLOOKUP(A470,[1]Sheet3!$A$2:$L$3266,12,FALSE)</f>
        <v>152.9</v>
      </c>
      <c r="O470">
        <f>VLOOKUP(A470,[1]Sheet3!$A$2:$T$3266,17,FALSE)</f>
        <v>7.0195170000000001E-2</v>
      </c>
      <c r="P470">
        <f>VLOOKUP(A470,[1]Sheet3!$A$2:$T$3266,18,FALSE)</f>
        <v>201.2441</v>
      </c>
      <c r="Q470">
        <f>VLOOKUP(A470,[1]Sheet3!$A$2:$T$3266,19,FALSE)</f>
        <v>0.20002229999999999</v>
      </c>
      <c r="R470">
        <f>VLOOKUP(A470,[1]Sheet3!$A$2:$T$3266,20,FALSE)</f>
        <v>0.71957709999999997</v>
      </c>
      <c r="S470">
        <f>VLOOKUP(A470,[1]Sheet3!$A$2:$AB$3266,27,FALSE)</f>
        <v>40.267629999999997</v>
      </c>
      <c r="T470">
        <f>VLOOKUP(A470,[1]Sheet3!$A$2:$AB$3266,28,FALSE)</f>
        <v>121.1551</v>
      </c>
      <c r="U470">
        <f>VLOOKUP(A470,[1]Sheet3!$A$2:$AF$3266,31,FALSE)</f>
        <v>17.235320000000002</v>
      </c>
      <c r="V470">
        <f>VLOOKUP(A470,[1]Sheet3!$A$2:$AF$3266,32,FALSE)</f>
        <v>138.51560000000001</v>
      </c>
      <c r="W470" s="2" t="str">
        <f>VLOOKUP(H470,[2]Sheet1!$B$2:$D$3210,2,FALSE)</f>
        <v>Jawa Barat</v>
      </c>
      <c r="X470" s="2" t="str">
        <f>VLOOKUP(H470,[2]Sheet1!$B$2:$D$3210,3,FALSE)</f>
        <v>Jawa</v>
      </c>
      <c r="Y470" s="2">
        <f>Scores!N470</f>
        <v>106</v>
      </c>
      <c r="Z470" t="s">
        <v>16</v>
      </c>
      <c r="AA470" s="13" t="str">
        <f t="shared" si="23"/>
        <v>2P</v>
      </c>
      <c r="AB470" s="13" t="s">
        <v>896</v>
      </c>
    </row>
    <row r="471" spans="1:28">
      <c r="A471" t="str">
        <f t="shared" si="22"/>
        <v>SUBAN 10% UNITISASI PEP3. High Value</v>
      </c>
      <c r="B471" t="str">
        <f t="shared" si="21"/>
        <v>SUBAN 10% UNITISASI PEP3. High ValueE0. On Production</v>
      </c>
      <c r="C471" t="s">
        <v>15</v>
      </c>
      <c r="D471" s="2" t="s">
        <v>13</v>
      </c>
      <c r="E471" t="s">
        <v>11</v>
      </c>
      <c r="F471" s="12" t="s">
        <v>276</v>
      </c>
      <c r="G471" s="12" t="s">
        <v>581</v>
      </c>
      <c r="H471" t="s">
        <v>77</v>
      </c>
      <c r="I471" s="2" t="s">
        <v>825</v>
      </c>
      <c r="J471">
        <f>VLOOKUP(A471,[1]Sheet3!$A$2:$H$3266,8,FALSE)</f>
        <v>1467.625</v>
      </c>
      <c r="K471">
        <f>VLOOKUP(A471,[1]Sheet3!$A$2:$AD$3266,29,FALSE)</f>
        <v>0.75287999999999999</v>
      </c>
      <c r="L471">
        <f>VLOOKUP(A471,[1]Sheet3!$A$2:$AD$3266,30,FALSE)</f>
        <v>1104.94551</v>
      </c>
      <c r="M471">
        <f>VLOOKUP(A471,[1]Sheet3!$A$2:$L$3266,11,FALSE)</f>
        <v>7100</v>
      </c>
      <c r="N471">
        <f>VLOOKUP(A471,[1]Sheet3!$A$2:$L$3266,12,FALSE)</f>
        <v>152.9</v>
      </c>
      <c r="O471">
        <f>VLOOKUP(A471,[1]Sheet3!$A$2:$T$3266,17,FALSE)</f>
        <v>7.0195170000000001E-2</v>
      </c>
      <c r="P471">
        <f>VLOOKUP(A471,[1]Sheet3!$A$2:$T$3266,18,FALSE)</f>
        <v>201.2441</v>
      </c>
      <c r="Q471">
        <f>VLOOKUP(A471,[1]Sheet3!$A$2:$T$3266,19,FALSE)</f>
        <v>0.20002229999999999</v>
      </c>
      <c r="R471">
        <f>VLOOKUP(A471,[1]Sheet3!$A$2:$T$3266,20,FALSE)</f>
        <v>0.71957709999999997</v>
      </c>
      <c r="S471">
        <f>VLOOKUP(A471,[1]Sheet3!$A$2:$AB$3266,27,FALSE)</f>
        <v>40.267629999999997</v>
      </c>
      <c r="T471">
        <f>VLOOKUP(A471,[1]Sheet3!$A$2:$AB$3266,28,FALSE)</f>
        <v>121.1551</v>
      </c>
      <c r="U471">
        <f>VLOOKUP(A471,[1]Sheet3!$A$2:$AF$3266,31,FALSE)</f>
        <v>17.235320000000002</v>
      </c>
      <c r="V471">
        <f>VLOOKUP(A471,[1]Sheet3!$A$2:$AF$3266,32,FALSE)</f>
        <v>138.51560000000001</v>
      </c>
      <c r="W471" s="2" t="str">
        <f>VLOOKUP(H471,[2]Sheet1!$B$2:$D$3210,2,FALSE)</f>
        <v>Jawa Barat</v>
      </c>
      <c r="X471" s="2" t="str">
        <f>VLOOKUP(H471,[2]Sheet1!$B$2:$D$3210,3,FALSE)</f>
        <v>Jawa</v>
      </c>
      <c r="Y471" s="2">
        <f>Scores!N471</f>
        <v>106</v>
      </c>
      <c r="Z471" t="s">
        <v>16</v>
      </c>
      <c r="AA471" s="13" t="str">
        <f t="shared" si="23"/>
        <v>2P</v>
      </c>
      <c r="AB471" s="13" t="s">
        <v>896</v>
      </c>
    </row>
    <row r="472" spans="1:28">
      <c r="A472" t="str">
        <f t="shared" si="22"/>
        <v>PENGEMBANGAN LAPANGAN SUBANG POFD1. Low Value</v>
      </c>
      <c r="B472" t="str">
        <f t="shared" si="21"/>
        <v>PENGEMBANGAN LAPANGAN SUBANG POFD1. Low ValueE0. On Production</v>
      </c>
      <c r="C472" t="s">
        <v>15</v>
      </c>
      <c r="D472" s="2" t="s">
        <v>13</v>
      </c>
      <c r="E472" t="s">
        <v>8</v>
      </c>
      <c r="F472" s="12" t="s">
        <v>277</v>
      </c>
      <c r="G472" s="12" t="s">
        <v>652</v>
      </c>
      <c r="H472" t="s">
        <v>77</v>
      </c>
      <c r="I472" s="2" t="s">
        <v>825</v>
      </c>
      <c r="J472">
        <f>VLOOKUP(A472,[1]Sheet3!$A$2:$H$3266,8,FALSE)</f>
        <v>1522</v>
      </c>
      <c r="K472">
        <f>VLOOKUP(A472,[1]Sheet3!$A$2:$AD$3266,29,FALSE)</f>
        <v>0.81019779999999997</v>
      </c>
      <c r="L472">
        <f>VLOOKUP(A472,[1]Sheet3!$A$2:$AD$3266,30,FALSE)</f>
        <v>1233.1210515999999</v>
      </c>
      <c r="M472">
        <f>VLOOKUP(A472,[1]Sheet3!$A$2:$L$3266,11,FALSE)</f>
        <v>3730</v>
      </c>
      <c r="N472" t="str">
        <f>VLOOKUP(A472,[1]Sheet3!$A$2:$L$3266,12,FALSE)</f>
        <v/>
      </c>
      <c r="O472">
        <f>VLOOKUP(A472,[1]Sheet3!$A$2:$T$3266,17,FALSE)</f>
        <v>0.2602949</v>
      </c>
      <c r="P472">
        <f>VLOOKUP(A472,[1]Sheet3!$A$2:$T$3266,18,FALSE)</f>
        <v>176.00729999999999</v>
      </c>
      <c r="Q472">
        <f>VLOOKUP(A472,[1]Sheet3!$A$2:$T$3266,19,FALSE)</f>
        <v>0.49016710000000002</v>
      </c>
      <c r="R472">
        <f>VLOOKUP(A472,[1]Sheet3!$A$2:$T$3266,20,FALSE)</f>
        <v>0.77809569999999995</v>
      </c>
      <c r="S472">
        <f>VLOOKUP(A472,[1]Sheet3!$A$2:$AB$3266,27,FALSE)</f>
        <v>44.752800000000001</v>
      </c>
      <c r="T472">
        <f>VLOOKUP(A472,[1]Sheet3!$A$2:$AB$3266,28,FALSE)</f>
        <v>51.536560000000001</v>
      </c>
      <c r="U472">
        <f>VLOOKUP(A472,[1]Sheet3!$A$2:$AF$3266,31,FALSE)</f>
        <v>98.924180000000007</v>
      </c>
      <c r="V472">
        <f>VLOOKUP(A472,[1]Sheet3!$A$2:$AF$3266,32,FALSE)</f>
        <v>300.4153</v>
      </c>
      <c r="W472" s="2" t="str">
        <f>VLOOKUP(H472,[2]Sheet1!$B$2:$D$3210,2,FALSE)</f>
        <v>Jawa Barat</v>
      </c>
      <c r="X472" s="2" t="str">
        <f>VLOOKUP(H472,[2]Sheet1!$B$2:$D$3210,3,FALSE)</f>
        <v>Jawa</v>
      </c>
      <c r="Y472" s="2">
        <f>Scores!N472</f>
        <v>79</v>
      </c>
      <c r="Z472" t="s">
        <v>16</v>
      </c>
      <c r="AA472" s="13" t="str">
        <f t="shared" si="23"/>
        <v>2P</v>
      </c>
      <c r="AB472" s="13" t="s">
        <v>896</v>
      </c>
    </row>
    <row r="473" spans="1:28">
      <c r="A473" t="str">
        <f t="shared" si="22"/>
        <v>PENGEMBANGAN LAPANGAN SUBANG POFD2. Middle Value</v>
      </c>
      <c r="B473" t="str">
        <f t="shared" si="21"/>
        <v>PENGEMBANGAN LAPANGAN SUBANG POFD2. Middle ValueE0. On Production</v>
      </c>
      <c r="C473" t="s">
        <v>15</v>
      </c>
      <c r="D473" s="2" t="s">
        <v>13</v>
      </c>
      <c r="E473" t="s">
        <v>10</v>
      </c>
      <c r="F473" s="12" t="s">
        <v>277</v>
      </c>
      <c r="G473" s="12" t="s">
        <v>652</v>
      </c>
      <c r="H473" t="s">
        <v>77</v>
      </c>
      <c r="I473" s="2" t="s">
        <v>825</v>
      </c>
      <c r="J473">
        <f>VLOOKUP(A473,[1]Sheet3!$A$2:$H$3266,8,FALSE)</f>
        <v>1522</v>
      </c>
      <c r="K473">
        <f>VLOOKUP(A473,[1]Sheet3!$A$2:$AD$3266,29,FALSE)</f>
        <v>0.81019779999999997</v>
      </c>
      <c r="L473">
        <f>VLOOKUP(A473,[1]Sheet3!$A$2:$AD$3266,30,FALSE)</f>
        <v>1233.1210515999999</v>
      </c>
      <c r="M473">
        <f>VLOOKUP(A473,[1]Sheet3!$A$2:$L$3266,11,FALSE)</f>
        <v>3730</v>
      </c>
      <c r="N473" t="str">
        <f>VLOOKUP(A473,[1]Sheet3!$A$2:$L$3266,12,FALSE)</f>
        <v/>
      </c>
      <c r="O473">
        <f>VLOOKUP(A473,[1]Sheet3!$A$2:$T$3266,17,FALSE)</f>
        <v>0.2602949</v>
      </c>
      <c r="P473">
        <f>VLOOKUP(A473,[1]Sheet3!$A$2:$T$3266,18,FALSE)</f>
        <v>176.00729999999999</v>
      </c>
      <c r="Q473">
        <f>VLOOKUP(A473,[1]Sheet3!$A$2:$T$3266,19,FALSE)</f>
        <v>0.49016710000000002</v>
      </c>
      <c r="R473">
        <f>VLOOKUP(A473,[1]Sheet3!$A$2:$T$3266,20,FALSE)</f>
        <v>0.77809569999999995</v>
      </c>
      <c r="S473">
        <f>VLOOKUP(A473,[1]Sheet3!$A$2:$AB$3266,27,FALSE)</f>
        <v>44.752800000000001</v>
      </c>
      <c r="T473">
        <f>VLOOKUP(A473,[1]Sheet3!$A$2:$AB$3266,28,FALSE)</f>
        <v>51.536560000000001</v>
      </c>
      <c r="U473">
        <f>VLOOKUP(A473,[1]Sheet3!$A$2:$AF$3266,31,FALSE)</f>
        <v>98.924180000000007</v>
      </c>
      <c r="V473">
        <f>VLOOKUP(A473,[1]Sheet3!$A$2:$AF$3266,32,FALSE)</f>
        <v>300.4153</v>
      </c>
      <c r="W473" s="2" t="str">
        <f>VLOOKUP(H473,[2]Sheet1!$B$2:$D$3210,2,FALSE)</f>
        <v>Jawa Barat</v>
      </c>
      <c r="X473" s="2" t="str">
        <f>VLOOKUP(H473,[2]Sheet1!$B$2:$D$3210,3,FALSE)</f>
        <v>Jawa</v>
      </c>
      <c r="Y473" s="2">
        <f>Scores!N473</f>
        <v>79</v>
      </c>
      <c r="Z473" t="s">
        <v>16</v>
      </c>
      <c r="AA473" s="13" t="str">
        <f t="shared" si="23"/>
        <v>2P</v>
      </c>
      <c r="AB473" s="13" t="s">
        <v>896</v>
      </c>
    </row>
    <row r="474" spans="1:28">
      <c r="A474" t="str">
        <f t="shared" si="22"/>
        <v>PENGEMBANGAN LAPANGAN SUBANG POFD3. High Value</v>
      </c>
      <c r="B474" t="str">
        <f t="shared" si="21"/>
        <v>PENGEMBANGAN LAPANGAN SUBANG POFD3. High ValueE0. On Production</v>
      </c>
      <c r="C474" t="s">
        <v>15</v>
      </c>
      <c r="D474" s="2" t="s">
        <v>13</v>
      </c>
      <c r="E474" t="s">
        <v>11</v>
      </c>
      <c r="F474" s="12" t="s">
        <v>277</v>
      </c>
      <c r="G474" s="12" t="s">
        <v>652</v>
      </c>
      <c r="H474" t="s">
        <v>77</v>
      </c>
      <c r="I474" s="2" t="s">
        <v>825</v>
      </c>
      <c r="J474">
        <f>VLOOKUP(A474,[1]Sheet3!$A$2:$H$3266,8,FALSE)</f>
        <v>1522</v>
      </c>
      <c r="K474">
        <f>VLOOKUP(A474,[1]Sheet3!$A$2:$AD$3266,29,FALSE)</f>
        <v>0.81019779999999997</v>
      </c>
      <c r="L474">
        <f>VLOOKUP(A474,[1]Sheet3!$A$2:$AD$3266,30,FALSE)</f>
        <v>1233.1210515999999</v>
      </c>
      <c r="M474">
        <f>VLOOKUP(A474,[1]Sheet3!$A$2:$L$3266,11,FALSE)</f>
        <v>3730</v>
      </c>
      <c r="N474" t="str">
        <f>VLOOKUP(A474,[1]Sheet3!$A$2:$L$3266,12,FALSE)</f>
        <v/>
      </c>
      <c r="O474">
        <f>VLOOKUP(A474,[1]Sheet3!$A$2:$T$3266,17,FALSE)</f>
        <v>0.2602949</v>
      </c>
      <c r="P474">
        <f>VLOOKUP(A474,[1]Sheet3!$A$2:$T$3266,18,FALSE)</f>
        <v>176.00729999999999</v>
      </c>
      <c r="Q474">
        <f>VLOOKUP(A474,[1]Sheet3!$A$2:$T$3266,19,FALSE)</f>
        <v>0.49016710000000002</v>
      </c>
      <c r="R474">
        <f>VLOOKUP(A474,[1]Sheet3!$A$2:$T$3266,20,FALSE)</f>
        <v>0.77809569999999995</v>
      </c>
      <c r="S474">
        <f>VLOOKUP(A474,[1]Sheet3!$A$2:$AB$3266,27,FALSE)</f>
        <v>44.752800000000001</v>
      </c>
      <c r="T474">
        <f>VLOOKUP(A474,[1]Sheet3!$A$2:$AB$3266,28,FALSE)</f>
        <v>51.536560000000001</v>
      </c>
      <c r="U474">
        <f>VLOOKUP(A474,[1]Sheet3!$A$2:$AF$3266,31,FALSE)</f>
        <v>98.924180000000007</v>
      </c>
      <c r="V474">
        <f>VLOOKUP(A474,[1]Sheet3!$A$2:$AF$3266,32,FALSE)</f>
        <v>300.4153</v>
      </c>
      <c r="W474" s="2" t="str">
        <f>VLOOKUP(H474,[2]Sheet1!$B$2:$D$3210,2,FALSE)</f>
        <v>Jawa Barat</v>
      </c>
      <c r="X474" s="2" t="str">
        <f>VLOOKUP(H474,[2]Sheet1!$B$2:$D$3210,3,FALSE)</f>
        <v>Jawa</v>
      </c>
      <c r="Y474" s="2">
        <f>Scores!N474</f>
        <v>79</v>
      </c>
      <c r="Z474" t="s">
        <v>16</v>
      </c>
      <c r="AA474" s="13" t="str">
        <f t="shared" si="23"/>
        <v>2P</v>
      </c>
      <c r="AB474" s="13" t="s">
        <v>896</v>
      </c>
    </row>
    <row r="475" spans="1:28">
      <c r="A475" t="str">
        <f t="shared" si="22"/>
        <v>SUBANG - BASE1. Low Value</v>
      </c>
      <c r="B475" t="str">
        <f t="shared" si="21"/>
        <v>SUBANG - BASE1. Low ValueE0. On Production</v>
      </c>
      <c r="C475" t="s">
        <v>15</v>
      </c>
      <c r="D475" s="2" t="s">
        <v>13</v>
      </c>
      <c r="E475" t="s">
        <v>8</v>
      </c>
      <c r="F475" s="12" t="s">
        <v>278</v>
      </c>
      <c r="G475" s="12" t="s">
        <v>652</v>
      </c>
      <c r="H475" t="s">
        <v>77</v>
      </c>
      <c r="I475" s="2" t="s">
        <v>825</v>
      </c>
      <c r="J475">
        <f>VLOOKUP(A475,[1]Sheet3!$A$2:$H$3266,8,FALSE)</f>
        <v>1522</v>
      </c>
      <c r="K475">
        <f>VLOOKUP(A475,[1]Sheet3!$A$2:$AD$3266,29,FALSE)</f>
        <v>0.81019779999999997</v>
      </c>
      <c r="L475">
        <f>VLOOKUP(A475,[1]Sheet3!$A$2:$AD$3266,30,FALSE)</f>
        <v>1233.1210515999999</v>
      </c>
      <c r="M475">
        <f>VLOOKUP(A475,[1]Sheet3!$A$2:$L$3266,11,FALSE)</f>
        <v>3730</v>
      </c>
      <c r="N475" t="str">
        <f>VLOOKUP(A475,[1]Sheet3!$A$2:$L$3266,12,FALSE)</f>
        <v/>
      </c>
      <c r="O475">
        <f>VLOOKUP(A475,[1]Sheet3!$A$2:$T$3266,17,FALSE)</f>
        <v>0.2602949</v>
      </c>
      <c r="P475">
        <f>VLOOKUP(A475,[1]Sheet3!$A$2:$T$3266,18,FALSE)</f>
        <v>176.00729999999999</v>
      </c>
      <c r="Q475">
        <f>VLOOKUP(A475,[1]Sheet3!$A$2:$T$3266,19,FALSE)</f>
        <v>0.49016710000000002</v>
      </c>
      <c r="R475">
        <f>VLOOKUP(A475,[1]Sheet3!$A$2:$T$3266,20,FALSE)</f>
        <v>0.77809569999999995</v>
      </c>
      <c r="S475">
        <f>VLOOKUP(A475,[1]Sheet3!$A$2:$AB$3266,27,FALSE)</f>
        <v>44.752800000000001</v>
      </c>
      <c r="T475">
        <f>VLOOKUP(A475,[1]Sheet3!$A$2:$AB$3266,28,FALSE)</f>
        <v>51.536560000000001</v>
      </c>
      <c r="U475">
        <f>VLOOKUP(A475,[1]Sheet3!$A$2:$AF$3266,31,FALSE)</f>
        <v>98.924180000000007</v>
      </c>
      <c r="V475">
        <f>VLOOKUP(A475,[1]Sheet3!$A$2:$AF$3266,32,FALSE)</f>
        <v>300.4153</v>
      </c>
      <c r="W475" s="2" t="str">
        <f>VLOOKUP(H475,[2]Sheet1!$B$2:$D$3210,2,FALSE)</f>
        <v>Jawa Barat</v>
      </c>
      <c r="X475" s="2" t="str">
        <f>VLOOKUP(H475,[2]Sheet1!$B$2:$D$3210,3,FALSE)</f>
        <v>Jawa</v>
      </c>
      <c r="Y475" s="2">
        <f>Scores!N475</f>
        <v>79</v>
      </c>
      <c r="Z475" t="s">
        <v>16</v>
      </c>
      <c r="AA475" s="13" t="str">
        <f t="shared" si="23"/>
        <v>2P</v>
      </c>
      <c r="AB475" s="13" t="s">
        <v>896</v>
      </c>
    </row>
    <row r="476" spans="1:28">
      <c r="A476" t="str">
        <f t="shared" si="22"/>
        <v>SUBANG - BASE2. Middle Value</v>
      </c>
      <c r="B476" t="str">
        <f t="shared" si="21"/>
        <v>SUBANG - BASE2. Middle ValueE0. On Production</v>
      </c>
      <c r="C476" t="s">
        <v>15</v>
      </c>
      <c r="D476" s="2" t="s">
        <v>13</v>
      </c>
      <c r="E476" t="s">
        <v>10</v>
      </c>
      <c r="F476" s="12" t="s">
        <v>278</v>
      </c>
      <c r="G476" s="12" t="s">
        <v>652</v>
      </c>
      <c r="H476" t="s">
        <v>77</v>
      </c>
      <c r="I476" s="2" t="s">
        <v>825</v>
      </c>
      <c r="J476">
        <f>VLOOKUP(A476,[1]Sheet3!$A$2:$H$3266,8,FALSE)</f>
        <v>1522</v>
      </c>
      <c r="K476">
        <f>VLOOKUP(A476,[1]Sheet3!$A$2:$AD$3266,29,FALSE)</f>
        <v>0.81019779999999997</v>
      </c>
      <c r="L476">
        <f>VLOOKUP(A476,[1]Sheet3!$A$2:$AD$3266,30,FALSE)</f>
        <v>1233.1210515999999</v>
      </c>
      <c r="M476">
        <f>VLOOKUP(A476,[1]Sheet3!$A$2:$L$3266,11,FALSE)</f>
        <v>3730</v>
      </c>
      <c r="N476" t="str">
        <f>VLOOKUP(A476,[1]Sheet3!$A$2:$L$3266,12,FALSE)</f>
        <v/>
      </c>
      <c r="O476">
        <f>VLOOKUP(A476,[1]Sheet3!$A$2:$T$3266,17,FALSE)</f>
        <v>0.2602949</v>
      </c>
      <c r="P476">
        <f>VLOOKUP(A476,[1]Sheet3!$A$2:$T$3266,18,FALSE)</f>
        <v>176.00729999999999</v>
      </c>
      <c r="Q476">
        <f>VLOOKUP(A476,[1]Sheet3!$A$2:$T$3266,19,FALSE)</f>
        <v>0.49016710000000002</v>
      </c>
      <c r="R476">
        <f>VLOOKUP(A476,[1]Sheet3!$A$2:$T$3266,20,FALSE)</f>
        <v>0.77809569999999995</v>
      </c>
      <c r="S476">
        <f>VLOOKUP(A476,[1]Sheet3!$A$2:$AB$3266,27,FALSE)</f>
        <v>44.752800000000001</v>
      </c>
      <c r="T476">
        <f>VLOOKUP(A476,[1]Sheet3!$A$2:$AB$3266,28,FALSE)</f>
        <v>51.536560000000001</v>
      </c>
      <c r="U476">
        <f>VLOOKUP(A476,[1]Sheet3!$A$2:$AF$3266,31,FALSE)</f>
        <v>98.924180000000007</v>
      </c>
      <c r="V476">
        <f>VLOOKUP(A476,[1]Sheet3!$A$2:$AF$3266,32,FALSE)</f>
        <v>300.4153</v>
      </c>
      <c r="W476" s="2" t="str">
        <f>VLOOKUP(H476,[2]Sheet1!$B$2:$D$3210,2,FALSE)</f>
        <v>Jawa Barat</v>
      </c>
      <c r="X476" s="2" t="str">
        <f>VLOOKUP(H476,[2]Sheet1!$B$2:$D$3210,3,FALSE)</f>
        <v>Jawa</v>
      </c>
      <c r="Y476" s="2">
        <f>Scores!N476</f>
        <v>79</v>
      </c>
      <c r="Z476" t="s">
        <v>16</v>
      </c>
      <c r="AA476" s="13" t="str">
        <f t="shared" si="23"/>
        <v>2P</v>
      </c>
      <c r="AB476" s="13" t="s">
        <v>896</v>
      </c>
    </row>
    <row r="477" spans="1:28">
      <c r="A477" t="str">
        <f t="shared" si="22"/>
        <v>SUBANG - BASE3. High Value</v>
      </c>
      <c r="B477" t="str">
        <f t="shared" si="21"/>
        <v>SUBANG - BASE3. High ValueE0. On Production</v>
      </c>
      <c r="C477" t="s">
        <v>15</v>
      </c>
      <c r="D477" s="2" t="s">
        <v>13</v>
      </c>
      <c r="E477" t="s">
        <v>11</v>
      </c>
      <c r="F477" s="12" t="s">
        <v>278</v>
      </c>
      <c r="G477" s="12" t="s">
        <v>652</v>
      </c>
      <c r="H477" t="s">
        <v>77</v>
      </c>
      <c r="I477" s="2" t="s">
        <v>825</v>
      </c>
      <c r="J477">
        <f>VLOOKUP(A477,[1]Sheet3!$A$2:$H$3266,8,FALSE)</f>
        <v>1522</v>
      </c>
      <c r="K477">
        <f>VLOOKUP(A477,[1]Sheet3!$A$2:$AD$3266,29,FALSE)</f>
        <v>0.81019779999999997</v>
      </c>
      <c r="L477">
        <f>VLOOKUP(A477,[1]Sheet3!$A$2:$AD$3266,30,FALSE)</f>
        <v>1233.1210515999999</v>
      </c>
      <c r="M477">
        <f>VLOOKUP(A477,[1]Sheet3!$A$2:$L$3266,11,FALSE)</f>
        <v>3730</v>
      </c>
      <c r="N477" t="str">
        <f>VLOOKUP(A477,[1]Sheet3!$A$2:$L$3266,12,FALSE)</f>
        <v/>
      </c>
      <c r="O477">
        <f>VLOOKUP(A477,[1]Sheet3!$A$2:$T$3266,17,FALSE)</f>
        <v>0.2602949</v>
      </c>
      <c r="P477">
        <f>VLOOKUP(A477,[1]Sheet3!$A$2:$T$3266,18,FALSE)</f>
        <v>176.00729999999999</v>
      </c>
      <c r="Q477">
        <f>VLOOKUP(A477,[1]Sheet3!$A$2:$T$3266,19,FALSE)</f>
        <v>0.49016710000000002</v>
      </c>
      <c r="R477">
        <f>VLOOKUP(A477,[1]Sheet3!$A$2:$T$3266,20,FALSE)</f>
        <v>0.77809569999999995</v>
      </c>
      <c r="S477">
        <f>VLOOKUP(A477,[1]Sheet3!$A$2:$AB$3266,27,FALSE)</f>
        <v>44.752800000000001</v>
      </c>
      <c r="T477">
        <f>VLOOKUP(A477,[1]Sheet3!$A$2:$AB$3266,28,FALSE)</f>
        <v>51.536560000000001</v>
      </c>
      <c r="U477">
        <f>VLOOKUP(A477,[1]Sheet3!$A$2:$AF$3266,31,FALSE)</f>
        <v>98.924180000000007</v>
      </c>
      <c r="V477">
        <f>VLOOKUP(A477,[1]Sheet3!$A$2:$AF$3266,32,FALSE)</f>
        <v>300.4153</v>
      </c>
      <c r="W477" s="2" t="str">
        <f>VLOOKUP(H477,[2]Sheet1!$B$2:$D$3210,2,FALSE)</f>
        <v>Jawa Barat</v>
      </c>
      <c r="X477" s="2" t="str">
        <f>VLOOKUP(H477,[2]Sheet1!$B$2:$D$3210,3,FALSE)</f>
        <v>Jawa</v>
      </c>
      <c r="Y477" s="2">
        <f>Scores!N477</f>
        <v>79</v>
      </c>
      <c r="Z477" t="s">
        <v>16</v>
      </c>
      <c r="AA477" s="13" t="str">
        <f t="shared" si="23"/>
        <v>2P</v>
      </c>
      <c r="AB477" s="13" t="s">
        <v>896</v>
      </c>
    </row>
    <row r="478" spans="1:28">
      <c r="A478" t="str">
        <f t="shared" si="22"/>
        <v>TASIM BARAT - BASE1. Low Value</v>
      </c>
      <c r="B478" t="str">
        <f t="shared" si="21"/>
        <v>TASIM BARAT - BASE1. Low ValueE0. On Production</v>
      </c>
      <c r="C478" t="s">
        <v>15</v>
      </c>
      <c r="D478" s="2" t="s">
        <v>13</v>
      </c>
      <c r="E478" t="s">
        <v>8</v>
      </c>
      <c r="F478" s="12" t="s">
        <v>279</v>
      </c>
      <c r="G478" s="12" t="s">
        <v>653</v>
      </c>
      <c r="H478" t="s">
        <v>77</v>
      </c>
      <c r="I478" s="2" t="s">
        <v>825</v>
      </c>
      <c r="J478">
        <f>VLOOKUP(A478,[1]Sheet3!$A$2:$H$3266,8,FALSE)</f>
        <v>21.6</v>
      </c>
      <c r="K478">
        <f>VLOOKUP(A478,[1]Sheet3!$A$2:$AD$3266,29,FALSE)</f>
        <v>0.68469679999999999</v>
      </c>
      <c r="L478">
        <f>VLOOKUP(A478,[1]Sheet3!$A$2:$AD$3266,30,FALSE)</f>
        <v>14.78945088</v>
      </c>
      <c r="O478">
        <f>VLOOKUP(A478,[1]Sheet3!$A$2:$T$3266,17,FALSE)</f>
        <v>0.33644869999999999</v>
      </c>
      <c r="P478">
        <f>VLOOKUP(A478,[1]Sheet3!$A$2:$T$3266,18,FALSE)</f>
        <v>126.3486</v>
      </c>
      <c r="Q478">
        <f>VLOOKUP(A478,[1]Sheet3!$A$2:$T$3266,19,FALSE)</f>
        <v>0.6991754</v>
      </c>
      <c r="R478">
        <f>VLOOKUP(A478,[1]Sheet3!$A$2:$T$3266,20,FALSE)</f>
        <v>0.77466740000000001</v>
      </c>
      <c r="S478">
        <f>VLOOKUP(A478,[1]Sheet3!$A$2:$AB$3266,27,FALSE)</f>
        <v>32.394390000000001</v>
      </c>
      <c r="T478">
        <f>VLOOKUP(A478,[1]Sheet3!$A$2:$AB$3266,28,FALSE)</f>
        <v>6.6633969999999998</v>
      </c>
      <c r="U478">
        <f>VLOOKUP(A478,[1]Sheet3!$A$2:$AF$3266,31,FALSE)</f>
        <v>4.427149</v>
      </c>
      <c r="V478">
        <f>VLOOKUP(A478,[1]Sheet3!$A$2:$AF$3266,32,FALSE)</f>
        <v>101.96559999999999</v>
      </c>
      <c r="W478" s="2" t="str">
        <f>VLOOKUP(H478,[2]Sheet1!$B$2:$D$3210,2,FALSE)</f>
        <v>Jawa Barat</v>
      </c>
      <c r="X478" s="2" t="str">
        <f>VLOOKUP(H478,[2]Sheet1!$B$2:$D$3210,3,FALSE)</f>
        <v>Jawa</v>
      </c>
      <c r="Y478" s="2">
        <f>Scores!N478</f>
        <v>52</v>
      </c>
      <c r="Z478" t="s">
        <v>16</v>
      </c>
      <c r="AA478" s="13" t="str">
        <f t="shared" si="23"/>
        <v>2P</v>
      </c>
      <c r="AB478" s="13" t="s">
        <v>896</v>
      </c>
    </row>
    <row r="479" spans="1:28">
      <c r="A479" t="str">
        <f t="shared" si="22"/>
        <v>TASIM BARAT - BASE2. Middle Value</v>
      </c>
      <c r="B479" t="str">
        <f t="shared" si="21"/>
        <v>TASIM BARAT - BASE2. Middle ValueE0. On Production</v>
      </c>
      <c r="C479" t="s">
        <v>15</v>
      </c>
      <c r="D479" s="2" t="s">
        <v>13</v>
      </c>
      <c r="E479" t="s">
        <v>10</v>
      </c>
      <c r="F479" s="12" t="s">
        <v>279</v>
      </c>
      <c r="G479" s="12" t="s">
        <v>653</v>
      </c>
      <c r="H479" t="s">
        <v>77</v>
      </c>
      <c r="I479" s="2" t="s">
        <v>825</v>
      </c>
      <c r="J479">
        <f>VLOOKUP(A479,[1]Sheet3!$A$2:$H$3266,8,FALSE)</f>
        <v>21.6</v>
      </c>
      <c r="K479">
        <f>VLOOKUP(A479,[1]Sheet3!$A$2:$AD$3266,29,FALSE)</f>
        <v>0.68469679999999999</v>
      </c>
      <c r="L479">
        <f>VLOOKUP(A479,[1]Sheet3!$A$2:$AD$3266,30,FALSE)</f>
        <v>14.78945088</v>
      </c>
      <c r="O479">
        <f>VLOOKUP(A479,[1]Sheet3!$A$2:$T$3266,17,FALSE)</f>
        <v>0.33644869999999999</v>
      </c>
      <c r="P479">
        <f>VLOOKUP(A479,[1]Sheet3!$A$2:$T$3266,18,FALSE)</f>
        <v>126.3486</v>
      </c>
      <c r="Q479">
        <f>VLOOKUP(A479,[1]Sheet3!$A$2:$T$3266,19,FALSE)</f>
        <v>0.6991754</v>
      </c>
      <c r="R479">
        <f>VLOOKUP(A479,[1]Sheet3!$A$2:$T$3266,20,FALSE)</f>
        <v>0.77466740000000001</v>
      </c>
      <c r="S479">
        <f>VLOOKUP(A479,[1]Sheet3!$A$2:$AB$3266,27,FALSE)</f>
        <v>32.394390000000001</v>
      </c>
      <c r="T479">
        <f>VLOOKUP(A479,[1]Sheet3!$A$2:$AB$3266,28,FALSE)</f>
        <v>6.6633969999999998</v>
      </c>
      <c r="U479">
        <f>VLOOKUP(A479,[1]Sheet3!$A$2:$AF$3266,31,FALSE)</f>
        <v>4.427149</v>
      </c>
      <c r="V479">
        <f>VLOOKUP(A479,[1]Sheet3!$A$2:$AF$3266,32,FALSE)</f>
        <v>101.96559999999999</v>
      </c>
      <c r="W479" s="2" t="str">
        <f>VLOOKUP(H479,[2]Sheet1!$B$2:$D$3210,2,FALSE)</f>
        <v>Jawa Barat</v>
      </c>
      <c r="X479" s="2" t="str">
        <f>VLOOKUP(H479,[2]Sheet1!$B$2:$D$3210,3,FALSE)</f>
        <v>Jawa</v>
      </c>
      <c r="Y479" s="2">
        <f>Scores!N479</f>
        <v>52</v>
      </c>
      <c r="Z479" t="s">
        <v>16</v>
      </c>
      <c r="AA479" s="13" t="str">
        <f t="shared" si="23"/>
        <v>2P</v>
      </c>
      <c r="AB479" s="13" t="s">
        <v>896</v>
      </c>
    </row>
    <row r="480" spans="1:28">
      <c r="A480" t="str">
        <f t="shared" si="22"/>
        <v>TASIM BARAT - BASE3. High Value</v>
      </c>
      <c r="B480" t="str">
        <f t="shared" si="21"/>
        <v>TASIM BARAT - BASE3. High ValueE0. On Production</v>
      </c>
      <c r="C480" t="s">
        <v>15</v>
      </c>
      <c r="D480" s="2" t="s">
        <v>13</v>
      </c>
      <c r="E480" t="s">
        <v>11</v>
      </c>
      <c r="F480" s="12" t="s">
        <v>279</v>
      </c>
      <c r="G480" s="12" t="s">
        <v>653</v>
      </c>
      <c r="H480" t="s">
        <v>77</v>
      </c>
      <c r="I480" s="2" t="s">
        <v>825</v>
      </c>
      <c r="J480">
        <f>VLOOKUP(A480,[1]Sheet3!$A$2:$H$3266,8,FALSE)</f>
        <v>21.6</v>
      </c>
      <c r="K480">
        <f>VLOOKUP(A480,[1]Sheet3!$A$2:$AD$3266,29,FALSE)</f>
        <v>0.68469679999999999</v>
      </c>
      <c r="L480">
        <f>VLOOKUP(A480,[1]Sheet3!$A$2:$AD$3266,30,FALSE)</f>
        <v>14.78945088</v>
      </c>
      <c r="O480">
        <f>VLOOKUP(A480,[1]Sheet3!$A$2:$T$3266,17,FALSE)</f>
        <v>0.33644869999999999</v>
      </c>
      <c r="P480">
        <f>VLOOKUP(A480,[1]Sheet3!$A$2:$T$3266,18,FALSE)</f>
        <v>126.3486</v>
      </c>
      <c r="Q480">
        <f>VLOOKUP(A480,[1]Sheet3!$A$2:$T$3266,19,FALSE)</f>
        <v>0.6991754</v>
      </c>
      <c r="R480">
        <f>VLOOKUP(A480,[1]Sheet3!$A$2:$T$3266,20,FALSE)</f>
        <v>0.77466740000000001</v>
      </c>
      <c r="S480">
        <f>VLOOKUP(A480,[1]Sheet3!$A$2:$AB$3266,27,FALSE)</f>
        <v>32.394390000000001</v>
      </c>
      <c r="T480">
        <f>VLOOKUP(A480,[1]Sheet3!$A$2:$AB$3266,28,FALSE)</f>
        <v>6.6633969999999998</v>
      </c>
      <c r="U480">
        <f>VLOOKUP(A480,[1]Sheet3!$A$2:$AF$3266,31,FALSE)</f>
        <v>4.427149</v>
      </c>
      <c r="V480">
        <f>VLOOKUP(A480,[1]Sheet3!$A$2:$AF$3266,32,FALSE)</f>
        <v>101.96559999999999</v>
      </c>
      <c r="W480" s="2" t="str">
        <f>VLOOKUP(H480,[2]Sheet1!$B$2:$D$3210,2,FALSE)</f>
        <v>Jawa Barat</v>
      </c>
      <c r="X480" s="2" t="str">
        <f>VLOOKUP(H480,[2]Sheet1!$B$2:$D$3210,3,FALSE)</f>
        <v>Jawa</v>
      </c>
      <c r="Y480" s="2">
        <f>Scores!N480</f>
        <v>52</v>
      </c>
      <c r="Z480" t="s">
        <v>16</v>
      </c>
      <c r="AA480" s="13" t="str">
        <f t="shared" si="23"/>
        <v>2P</v>
      </c>
      <c r="AB480" s="13" t="s">
        <v>896</v>
      </c>
    </row>
    <row r="481" spans="1:28">
      <c r="A481" t="str">
        <f t="shared" si="22"/>
        <v>TASIM TIMUR - BASE1. Low Value</v>
      </c>
      <c r="B481" t="str">
        <f t="shared" si="21"/>
        <v>TASIM TIMUR - BASE1. Low ValueE0. On Production</v>
      </c>
      <c r="C481" t="s">
        <v>15</v>
      </c>
      <c r="D481" s="2" t="s">
        <v>13</v>
      </c>
      <c r="E481" t="s">
        <v>8</v>
      </c>
      <c r="F481" s="12" t="s">
        <v>280</v>
      </c>
      <c r="G481" s="12" t="s">
        <v>654</v>
      </c>
      <c r="H481" t="s">
        <v>77</v>
      </c>
      <c r="I481" s="2" t="s">
        <v>825</v>
      </c>
      <c r="J481">
        <f>VLOOKUP(A481,[1]Sheet3!$A$2:$H$3266,8,FALSE)</f>
        <v>8.9</v>
      </c>
      <c r="K481">
        <f>VLOOKUP(A481,[1]Sheet3!$A$2:$AD$3266,29,FALSE)</f>
        <v>0.74959989999999999</v>
      </c>
      <c r="L481">
        <f>VLOOKUP(A481,[1]Sheet3!$A$2:$AD$3266,30,FALSE)</f>
        <v>6.6714391100000006</v>
      </c>
      <c r="O481">
        <f>VLOOKUP(A481,[1]Sheet3!$A$2:$T$3266,17,FALSE)</f>
        <v>0.2411113</v>
      </c>
      <c r="P481">
        <f>VLOOKUP(A481,[1]Sheet3!$A$2:$T$3266,18,FALSE)</f>
        <v>155.18510000000001</v>
      </c>
      <c r="Q481">
        <f>VLOOKUP(A481,[1]Sheet3!$A$2:$T$3266,19,FALSE)</f>
        <v>0.7603664</v>
      </c>
      <c r="R481">
        <f>VLOOKUP(A481,[1]Sheet3!$A$2:$T$3266,20,FALSE)</f>
        <v>0.63684839999999998</v>
      </c>
      <c r="S481">
        <f>VLOOKUP(A481,[1]Sheet3!$A$2:$AB$3266,27,FALSE)</f>
        <v>347.09750000000003</v>
      </c>
      <c r="T481">
        <f>VLOOKUP(A481,[1]Sheet3!$A$2:$AB$3266,28,FALSE)</f>
        <v>28.256340000000002</v>
      </c>
      <c r="U481">
        <f>VLOOKUP(A481,[1]Sheet3!$A$2:$AF$3266,31,FALSE)</f>
        <v>27.243870000000001</v>
      </c>
      <c r="V481">
        <f>VLOOKUP(A481,[1]Sheet3!$A$2:$AF$3266,32,FALSE)</f>
        <v>7.074624</v>
      </c>
      <c r="W481" s="2" t="str">
        <f>VLOOKUP(H481,[2]Sheet1!$B$2:$D$3210,2,FALSE)</f>
        <v>Jawa Barat</v>
      </c>
      <c r="X481" s="2" t="str">
        <f>VLOOKUP(H481,[2]Sheet1!$B$2:$D$3210,3,FALSE)</f>
        <v>Jawa</v>
      </c>
      <c r="Y481" s="2">
        <f>Scores!N481</f>
        <v>92</v>
      </c>
      <c r="Z481" t="s">
        <v>16</v>
      </c>
      <c r="AA481" s="13" t="str">
        <f t="shared" si="23"/>
        <v>2P</v>
      </c>
      <c r="AB481" s="13" t="s">
        <v>896</v>
      </c>
    </row>
    <row r="482" spans="1:28">
      <c r="A482" t="str">
        <f t="shared" si="22"/>
        <v>TASIM TIMUR - BASE2. Middle Value</v>
      </c>
      <c r="B482" t="str">
        <f t="shared" si="21"/>
        <v>TASIM TIMUR - BASE2. Middle ValueE0. On Production</v>
      </c>
      <c r="C482" t="s">
        <v>15</v>
      </c>
      <c r="D482" s="2" t="s">
        <v>13</v>
      </c>
      <c r="E482" t="s">
        <v>10</v>
      </c>
      <c r="F482" s="12" t="s">
        <v>280</v>
      </c>
      <c r="G482" s="12" t="s">
        <v>654</v>
      </c>
      <c r="H482" t="s">
        <v>77</v>
      </c>
      <c r="I482" s="2" t="s">
        <v>825</v>
      </c>
      <c r="J482">
        <f>VLOOKUP(A482,[1]Sheet3!$A$2:$H$3266,8,FALSE)</f>
        <v>8.9</v>
      </c>
      <c r="K482">
        <f>VLOOKUP(A482,[1]Sheet3!$A$2:$AD$3266,29,FALSE)</f>
        <v>0.74959989999999999</v>
      </c>
      <c r="L482">
        <f>VLOOKUP(A482,[1]Sheet3!$A$2:$AD$3266,30,FALSE)</f>
        <v>6.6714391100000006</v>
      </c>
      <c r="O482">
        <f>VLOOKUP(A482,[1]Sheet3!$A$2:$T$3266,17,FALSE)</f>
        <v>0.2411113</v>
      </c>
      <c r="P482">
        <f>VLOOKUP(A482,[1]Sheet3!$A$2:$T$3266,18,FALSE)</f>
        <v>155.18510000000001</v>
      </c>
      <c r="Q482">
        <f>VLOOKUP(A482,[1]Sheet3!$A$2:$T$3266,19,FALSE)</f>
        <v>0.7603664</v>
      </c>
      <c r="R482">
        <f>VLOOKUP(A482,[1]Sheet3!$A$2:$T$3266,20,FALSE)</f>
        <v>0.63684839999999998</v>
      </c>
      <c r="S482">
        <f>VLOOKUP(A482,[1]Sheet3!$A$2:$AB$3266,27,FALSE)</f>
        <v>347.09750000000003</v>
      </c>
      <c r="T482">
        <f>VLOOKUP(A482,[1]Sheet3!$A$2:$AB$3266,28,FALSE)</f>
        <v>28.256340000000002</v>
      </c>
      <c r="U482">
        <f>VLOOKUP(A482,[1]Sheet3!$A$2:$AF$3266,31,FALSE)</f>
        <v>27.243870000000001</v>
      </c>
      <c r="V482">
        <f>VLOOKUP(A482,[1]Sheet3!$A$2:$AF$3266,32,FALSE)</f>
        <v>7.074624</v>
      </c>
      <c r="W482" s="2" t="str">
        <f>VLOOKUP(H482,[2]Sheet1!$B$2:$D$3210,2,FALSE)</f>
        <v>Jawa Barat</v>
      </c>
      <c r="X482" s="2" t="str">
        <f>VLOOKUP(H482,[2]Sheet1!$B$2:$D$3210,3,FALSE)</f>
        <v>Jawa</v>
      </c>
      <c r="Y482" s="2">
        <f>Scores!N482</f>
        <v>92</v>
      </c>
      <c r="Z482" t="s">
        <v>16</v>
      </c>
      <c r="AA482" s="13" t="str">
        <f t="shared" si="23"/>
        <v>2P</v>
      </c>
      <c r="AB482" s="13" t="s">
        <v>896</v>
      </c>
    </row>
    <row r="483" spans="1:28">
      <c r="A483" t="str">
        <f t="shared" si="22"/>
        <v>TASIM TIMUR - BASE3. High Value</v>
      </c>
      <c r="B483" t="str">
        <f t="shared" si="21"/>
        <v>TASIM TIMUR - BASE3. High ValueE0. On Production</v>
      </c>
      <c r="C483" t="s">
        <v>15</v>
      </c>
      <c r="D483" s="2" t="s">
        <v>13</v>
      </c>
      <c r="E483" t="s">
        <v>11</v>
      </c>
      <c r="F483" s="12" t="s">
        <v>280</v>
      </c>
      <c r="G483" s="12" t="s">
        <v>654</v>
      </c>
      <c r="H483" t="s">
        <v>77</v>
      </c>
      <c r="I483" s="2" t="s">
        <v>825</v>
      </c>
      <c r="J483">
        <f>VLOOKUP(A483,[1]Sheet3!$A$2:$H$3266,8,FALSE)</f>
        <v>8.9</v>
      </c>
      <c r="K483">
        <f>VLOOKUP(A483,[1]Sheet3!$A$2:$AD$3266,29,FALSE)</f>
        <v>0.74959989999999999</v>
      </c>
      <c r="L483">
        <f>VLOOKUP(A483,[1]Sheet3!$A$2:$AD$3266,30,FALSE)</f>
        <v>6.6714391100000006</v>
      </c>
      <c r="O483">
        <f>VLOOKUP(A483,[1]Sheet3!$A$2:$T$3266,17,FALSE)</f>
        <v>0.2411113</v>
      </c>
      <c r="P483">
        <f>VLOOKUP(A483,[1]Sheet3!$A$2:$T$3266,18,FALSE)</f>
        <v>155.18510000000001</v>
      </c>
      <c r="Q483">
        <f>VLOOKUP(A483,[1]Sheet3!$A$2:$T$3266,19,FALSE)</f>
        <v>0.7603664</v>
      </c>
      <c r="R483">
        <f>VLOOKUP(A483,[1]Sheet3!$A$2:$T$3266,20,FALSE)</f>
        <v>0.63684839999999998</v>
      </c>
      <c r="S483">
        <f>VLOOKUP(A483,[1]Sheet3!$A$2:$AB$3266,27,FALSE)</f>
        <v>347.09750000000003</v>
      </c>
      <c r="T483">
        <f>VLOOKUP(A483,[1]Sheet3!$A$2:$AB$3266,28,FALSE)</f>
        <v>28.256340000000002</v>
      </c>
      <c r="U483">
        <f>VLOOKUP(A483,[1]Sheet3!$A$2:$AF$3266,31,FALSE)</f>
        <v>27.243870000000001</v>
      </c>
      <c r="V483">
        <f>VLOOKUP(A483,[1]Sheet3!$A$2:$AF$3266,32,FALSE)</f>
        <v>7.074624</v>
      </c>
      <c r="W483" s="2" t="str">
        <f>VLOOKUP(H483,[2]Sheet1!$B$2:$D$3210,2,FALSE)</f>
        <v>Jawa Barat</v>
      </c>
      <c r="X483" s="2" t="str">
        <f>VLOOKUP(H483,[2]Sheet1!$B$2:$D$3210,3,FALSE)</f>
        <v>Jawa</v>
      </c>
      <c r="Y483" s="2">
        <f>Scores!N483</f>
        <v>92</v>
      </c>
      <c r="Z483" t="s">
        <v>16</v>
      </c>
      <c r="AA483" s="13" t="str">
        <f t="shared" si="23"/>
        <v>2P</v>
      </c>
      <c r="AB483" s="13" t="s">
        <v>896</v>
      </c>
    </row>
    <row r="484" spans="1:28">
      <c r="A484" t="str">
        <f t="shared" si="22"/>
        <v>TEGAL PACING - BASE1. Low Value</v>
      </c>
      <c r="B484" t="str">
        <f t="shared" si="21"/>
        <v>TEGAL PACING - BASE1. Low ValueE0. On Production</v>
      </c>
      <c r="C484" t="s">
        <v>15</v>
      </c>
      <c r="D484" s="2" t="s">
        <v>13</v>
      </c>
      <c r="E484" t="s">
        <v>8</v>
      </c>
      <c r="F484" s="12" t="s">
        <v>281</v>
      </c>
      <c r="G484" s="12" t="s">
        <v>655</v>
      </c>
      <c r="H484" t="s">
        <v>77</v>
      </c>
      <c r="I484" s="2" t="s">
        <v>825</v>
      </c>
      <c r="J484">
        <f>VLOOKUP(A484,[1]Sheet3!$A$2:$H$3266,8,FALSE)</f>
        <v>68.55</v>
      </c>
      <c r="K484">
        <f>VLOOKUP(A484,[1]Sheet3!$A$2:$AD$3266,29,FALSE)</f>
        <v>0.85912449999999996</v>
      </c>
      <c r="L484">
        <f>VLOOKUP(A484,[1]Sheet3!$A$2:$AD$3266,30,FALSE)</f>
        <v>58.892984474999992</v>
      </c>
      <c r="M484">
        <f>VLOOKUP(A484,[1]Sheet3!$A$2:$L$3266,11,FALSE)</f>
        <v>2530</v>
      </c>
      <c r="N484" t="str">
        <f>VLOOKUP(A484,[1]Sheet3!$A$2:$L$3266,12,FALSE)</f>
        <v/>
      </c>
      <c r="O484">
        <f>VLOOKUP(A484,[1]Sheet3!$A$2:$T$3266,17,FALSE)</f>
        <v>0.25578919999999999</v>
      </c>
      <c r="P484">
        <f>VLOOKUP(A484,[1]Sheet3!$A$2:$T$3266,18,FALSE)</f>
        <v>130.23560000000001</v>
      </c>
      <c r="Q484">
        <f>VLOOKUP(A484,[1]Sheet3!$A$2:$T$3266,19,FALSE)</f>
        <v>0.60286600000000001</v>
      </c>
      <c r="R484">
        <f>VLOOKUP(A484,[1]Sheet3!$A$2:$T$3266,20,FALSE)</f>
        <v>0.81277319999999997</v>
      </c>
      <c r="S484">
        <f>VLOOKUP(A484,[1]Sheet3!$A$2:$AB$3266,27,FALSE)</f>
        <v>131.82060000000001</v>
      </c>
      <c r="T484">
        <f>VLOOKUP(A484,[1]Sheet3!$A$2:$AB$3266,28,FALSE)</f>
        <v>393.55810000000002</v>
      </c>
      <c r="U484">
        <f>VLOOKUP(A484,[1]Sheet3!$A$2:$AF$3266,31,FALSE)</f>
        <v>32.279640000000001</v>
      </c>
      <c r="V484">
        <f>VLOOKUP(A484,[1]Sheet3!$A$2:$AF$3266,32,FALSE)</f>
        <v>148.5506</v>
      </c>
      <c r="W484" s="2" t="str">
        <f>VLOOKUP(H484,[2]Sheet1!$B$2:$D$3210,2,FALSE)</f>
        <v>Jawa Barat</v>
      </c>
      <c r="X484" s="2" t="str">
        <f>VLOOKUP(H484,[2]Sheet1!$B$2:$D$3210,3,FALSE)</f>
        <v>Jawa</v>
      </c>
      <c r="Y484" s="2">
        <f>Scores!N484</f>
        <v>95</v>
      </c>
      <c r="Z484" t="s">
        <v>16</v>
      </c>
      <c r="AA484" s="13" t="str">
        <f t="shared" si="23"/>
        <v>2P</v>
      </c>
      <c r="AB484" s="13" t="s">
        <v>896</v>
      </c>
    </row>
    <row r="485" spans="1:28">
      <c r="A485" t="str">
        <f t="shared" si="22"/>
        <v>TEGAL PACING - BASE2. Middle Value</v>
      </c>
      <c r="B485" t="str">
        <f t="shared" si="21"/>
        <v>TEGAL PACING - BASE2. Middle ValueE0. On Production</v>
      </c>
      <c r="C485" t="s">
        <v>15</v>
      </c>
      <c r="D485" s="2" t="s">
        <v>13</v>
      </c>
      <c r="E485" t="s">
        <v>10</v>
      </c>
      <c r="F485" s="12" t="s">
        <v>281</v>
      </c>
      <c r="G485" s="12" t="s">
        <v>655</v>
      </c>
      <c r="H485" t="s">
        <v>77</v>
      </c>
      <c r="I485" s="2" t="s">
        <v>825</v>
      </c>
      <c r="J485">
        <f>VLOOKUP(A485,[1]Sheet3!$A$2:$H$3266,8,FALSE)</f>
        <v>68.55</v>
      </c>
      <c r="K485">
        <f>VLOOKUP(A485,[1]Sheet3!$A$2:$AD$3266,29,FALSE)</f>
        <v>0.85912449999999996</v>
      </c>
      <c r="L485">
        <f>VLOOKUP(A485,[1]Sheet3!$A$2:$AD$3266,30,FALSE)</f>
        <v>58.892984474999992</v>
      </c>
      <c r="M485">
        <f>VLOOKUP(A485,[1]Sheet3!$A$2:$L$3266,11,FALSE)</f>
        <v>2530</v>
      </c>
      <c r="N485" t="str">
        <f>VLOOKUP(A485,[1]Sheet3!$A$2:$L$3266,12,FALSE)</f>
        <v/>
      </c>
      <c r="O485">
        <f>VLOOKUP(A485,[1]Sheet3!$A$2:$T$3266,17,FALSE)</f>
        <v>0.25578919999999999</v>
      </c>
      <c r="P485">
        <f>VLOOKUP(A485,[1]Sheet3!$A$2:$T$3266,18,FALSE)</f>
        <v>130.23560000000001</v>
      </c>
      <c r="Q485">
        <f>VLOOKUP(A485,[1]Sheet3!$A$2:$T$3266,19,FALSE)</f>
        <v>0.60286600000000001</v>
      </c>
      <c r="R485">
        <f>VLOOKUP(A485,[1]Sheet3!$A$2:$T$3266,20,FALSE)</f>
        <v>0.81277319999999997</v>
      </c>
      <c r="S485">
        <f>VLOOKUP(A485,[1]Sheet3!$A$2:$AB$3266,27,FALSE)</f>
        <v>131.82060000000001</v>
      </c>
      <c r="T485">
        <f>VLOOKUP(A485,[1]Sheet3!$A$2:$AB$3266,28,FALSE)</f>
        <v>393.55810000000002</v>
      </c>
      <c r="U485">
        <f>VLOOKUP(A485,[1]Sheet3!$A$2:$AF$3266,31,FALSE)</f>
        <v>32.279640000000001</v>
      </c>
      <c r="V485">
        <f>VLOOKUP(A485,[1]Sheet3!$A$2:$AF$3266,32,FALSE)</f>
        <v>148.5506</v>
      </c>
      <c r="W485" s="2" t="str">
        <f>VLOOKUP(H485,[2]Sheet1!$B$2:$D$3210,2,FALSE)</f>
        <v>Jawa Barat</v>
      </c>
      <c r="X485" s="2" t="str">
        <f>VLOOKUP(H485,[2]Sheet1!$B$2:$D$3210,3,FALSE)</f>
        <v>Jawa</v>
      </c>
      <c r="Y485" s="2">
        <f>Scores!N485</f>
        <v>95</v>
      </c>
      <c r="Z485" t="s">
        <v>16</v>
      </c>
      <c r="AA485" s="13" t="str">
        <f t="shared" si="23"/>
        <v>2P</v>
      </c>
      <c r="AB485" s="13" t="s">
        <v>896</v>
      </c>
    </row>
    <row r="486" spans="1:28">
      <c r="A486" t="str">
        <f t="shared" si="22"/>
        <v>TEGAL PACING - BASE3. High Value</v>
      </c>
      <c r="B486" t="str">
        <f t="shared" si="21"/>
        <v>TEGAL PACING - BASE3. High ValueE0. On Production</v>
      </c>
      <c r="C486" t="s">
        <v>15</v>
      </c>
      <c r="D486" s="2" t="s">
        <v>13</v>
      </c>
      <c r="E486" t="s">
        <v>11</v>
      </c>
      <c r="F486" s="12" t="s">
        <v>281</v>
      </c>
      <c r="G486" s="12" t="s">
        <v>655</v>
      </c>
      <c r="H486" t="s">
        <v>77</v>
      </c>
      <c r="I486" s="2" t="s">
        <v>825</v>
      </c>
      <c r="J486">
        <f>VLOOKUP(A486,[1]Sheet3!$A$2:$H$3266,8,FALSE)</f>
        <v>68.55</v>
      </c>
      <c r="K486">
        <f>VLOOKUP(A486,[1]Sheet3!$A$2:$AD$3266,29,FALSE)</f>
        <v>0.85912449999999996</v>
      </c>
      <c r="L486">
        <f>VLOOKUP(A486,[1]Sheet3!$A$2:$AD$3266,30,FALSE)</f>
        <v>58.892984474999992</v>
      </c>
      <c r="M486">
        <f>VLOOKUP(A486,[1]Sheet3!$A$2:$L$3266,11,FALSE)</f>
        <v>2530</v>
      </c>
      <c r="N486" t="str">
        <f>VLOOKUP(A486,[1]Sheet3!$A$2:$L$3266,12,FALSE)</f>
        <v/>
      </c>
      <c r="O486">
        <f>VLOOKUP(A486,[1]Sheet3!$A$2:$T$3266,17,FALSE)</f>
        <v>0.25578919999999999</v>
      </c>
      <c r="P486">
        <f>VLOOKUP(A486,[1]Sheet3!$A$2:$T$3266,18,FALSE)</f>
        <v>130.23560000000001</v>
      </c>
      <c r="Q486">
        <f>VLOOKUP(A486,[1]Sheet3!$A$2:$T$3266,19,FALSE)</f>
        <v>0.60286600000000001</v>
      </c>
      <c r="R486">
        <f>VLOOKUP(A486,[1]Sheet3!$A$2:$T$3266,20,FALSE)</f>
        <v>0.81277319999999997</v>
      </c>
      <c r="S486">
        <f>VLOOKUP(A486,[1]Sheet3!$A$2:$AB$3266,27,FALSE)</f>
        <v>131.82060000000001</v>
      </c>
      <c r="T486">
        <f>VLOOKUP(A486,[1]Sheet3!$A$2:$AB$3266,28,FALSE)</f>
        <v>393.55810000000002</v>
      </c>
      <c r="U486">
        <f>VLOOKUP(A486,[1]Sheet3!$A$2:$AF$3266,31,FALSE)</f>
        <v>32.279640000000001</v>
      </c>
      <c r="V486">
        <f>VLOOKUP(A486,[1]Sheet3!$A$2:$AF$3266,32,FALSE)</f>
        <v>148.5506</v>
      </c>
      <c r="W486" s="2" t="str">
        <f>VLOOKUP(H486,[2]Sheet1!$B$2:$D$3210,2,FALSE)</f>
        <v>Jawa Barat</v>
      </c>
      <c r="X486" s="2" t="str">
        <f>VLOOKUP(H486,[2]Sheet1!$B$2:$D$3210,3,FALSE)</f>
        <v>Jawa</v>
      </c>
      <c r="Y486" s="2">
        <f>Scores!N486</f>
        <v>95</v>
      </c>
      <c r="Z486" t="s">
        <v>16</v>
      </c>
      <c r="AA486" s="13" t="str">
        <f t="shared" si="23"/>
        <v>2P</v>
      </c>
      <c r="AB486" s="13" t="s">
        <v>896</v>
      </c>
    </row>
    <row r="487" spans="1:28">
      <c r="A487" t="str">
        <f t="shared" si="22"/>
        <v>TUNDAN - BASE1. Low Value</v>
      </c>
      <c r="B487" t="str">
        <f t="shared" si="21"/>
        <v>TUNDAN - BASE1. Low ValueE0. On Production</v>
      </c>
      <c r="C487" t="s">
        <v>15</v>
      </c>
      <c r="D487" s="2" t="s">
        <v>13</v>
      </c>
      <c r="E487" t="s">
        <v>8</v>
      </c>
      <c r="F487" s="12" t="s">
        <v>282</v>
      </c>
      <c r="G487" s="12" t="s">
        <v>656</v>
      </c>
      <c r="H487" t="s">
        <v>77</v>
      </c>
      <c r="I487" s="2" t="s">
        <v>825</v>
      </c>
      <c r="J487">
        <f>VLOOKUP(A487,[1]Sheet3!$A$2:$H$3266,8,FALSE)</f>
        <v>40.564</v>
      </c>
      <c r="K487">
        <f>VLOOKUP(A487,[1]Sheet3!$A$2:$AD$3266,29,FALSE)</f>
        <v>0.79935259999999997</v>
      </c>
      <c r="L487">
        <f>VLOOKUP(A487,[1]Sheet3!$A$2:$AD$3266,30,FALSE)</f>
        <v>32.424938866399998</v>
      </c>
      <c r="M487">
        <f>VLOOKUP(A487,[1]Sheet3!$A$2:$L$3266,11,FALSE)</f>
        <v>4436</v>
      </c>
      <c r="N487" t="str">
        <f>VLOOKUP(A487,[1]Sheet3!$A$2:$L$3266,12,FALSE)</f>
        <v/>
      </c>
      <c r="O487">
        <f>VLOOKUP(A487,[1]Sheet3!$A$2:$T$3266,17,FALSE)</f>
        <v>0.24067150000000001</v>
      </c>
      <c r="P487">
        <f>VLOOKUP(A487,[1]Sheet3!$A$2:$T$3266,18,FALSE)</f>
        <v>294.79489999999998</v>
      </c>
      <c r="Q487">
        <f>VLOOKUP(A487,[1]Sheet3!$A$2:$T$3266,19,FALSE)</f>
        <v>0.58075160000000003</v>
      </c>
      <c r="R487">
        <f>VLOOKUP(A487,[1]Sheet3!$A$2:$T$3266,20,FALSE)</f>
        <v>0.63684839999999998</v>
      </c>
      <c r="S487">
        <f>VLOOKUP(A487,[1]Sheet3!$A$2:$AB$3266,27,FALSE)</f>
        <v>38.381210000000003</v>
      </c>
      <c r="T487">
        <f>VLOOKUP(A487,[1]Sheet3!$A$2:$AB$3266,28,FALSE)</f>
        <v>2.0217350000000001</v>
      </c>
      <c r="U487">
        <f>VLOOKUP(A487,[1]Sheet3!$A$2:$AF$3266,31,FALSE)</f>
        <v>20.282119999999999</v>
      </c>
      <c r="V487">
        <f>VLOOKUP(A487,[1]Sheet3!$A$2:$AF$3266,32,FALSE)</f>
        <v>23.677140000000001</v>
      </c>
      <c r="W487" s="2" t="str">
        <f>VLOOKUP(H487,[2]Sheet1!$B$2:$D$3210,2,FALSE)</f>
        <v>Jawa Barat</v>
      </c>
      <c r="X487" s="2" t="str">
        <f>VLOOKUP(H487,[2]Sheet1!$B$2:$D$3210,3,FALSE)</f>
        <v>Jawa</v>
      </c>
      <c r="Y487" s="2">
        <f>Scores!N487</f>
        <v>84</v>
      </c>
      <c r="Z487" t="s">
        <v>16</v>
      </c>
      <c r="AA487" s="13" t="str">
        <f t="shared" si="23"/>
        <v>2P</v>
      </c>
      <c r="AB487" s="13" t="s">
        <v>896</v>
      </c>
    </row>
    <row r="488" spans="1:28">
      <c r="A488" t="str">
        <f t="shared" si="22"/>
        <v>TUNDAN - BASE2. Middle Value</v>
      </c>
      <c r="B488" t="str">
        <f t="shared" si="21"/>
        <v>TUNDAN - BASE2. Middle ValueE0. On Production</v>
      </c>
      <c r="C488" t="s">
        <v>15</v>
      </c>
      <c r="D488" s="2" t="s">
        <v>13</v>
      </c>
      <c r="E488" t="s">
        <v>10</v>
      </c>
      <c r="F488" s="12" t="s">
        <v>282</v>
      </c>
      <c r="G488" s="12" t="s">
        <v>656</v>
      </c>
      <c r="H488" t="s">
        <v>77</v>
      </c>
      <c r="I488" s="2" t="s">
        <v>825</v>
      </c>
      <c r="J488">
        <f>VLOOKUP(A488,[1]Sheet3!$A$2:$H$3266,8,FALSE)</f>
        <v>44.78</v>
      </c>
      <c r="K488">
        <f>VLOOKUP(A488,[1]Sheet3!$A$2:$AD$3266,29,FALSE)</f>
        <v>0.79935259999999997</v>
      </c>
      <c r="L488">
        <f>VLOOKUP(A488,[1]Sheet3!$A$2:$AD$3266,30,FALSE)</f>
        <v>35.795009428</v>
      </c>
      <c r="M488">
        <f>VLOOKUP(A488,[1]Sheet3!$A$2:$L$3266,11,FALSE)</f>
        <v>4436</v>
      </c>
      <c r="N488" t="str">
        <f>VLOOKUP(A488,[1]Sheet3!$A$2:$L$3266,12,FALSE)</f>
        <v/>
      </c>
      <c r="O488">
        <f>VLOOKUP(A488,[1]Sheet3!$A$2:$T$3266,17,FALSE)</f>
        <v>0.24067150000000001</v>
      </c>
      <c r="P488">
        <f>VLOOKUP(A488,[1]Sheet3!$A$2:$T$3266,18,FALSE)</f>
        <v>294.79489999999998</v>
      </c>
      <c r="Q488">
        <f>VLOOKUP(A488,[1]Sheet3!$A$2:$T$3266,19,FALSE)</f>
        <v>0.58075160000000003</v>
      </c>
      <c r="R488">
        <f>VLOOKUP(A488,[1]Sheet3!$A$2:$T$3266,20,FALSE)</f>
        <v>0.63684839999999998</v>
      </c>
      <c r="S488">
        <f>VLOOKUP(A488,[1]Sheet3!$A$2:$AB$3266,27,FALSE)</f>
        <v>38.381210000000003</v>
      </c>
      <c r="T488">
        <f>VLOOKUP(A488,[1]Sheet3!$A$2:$AB$3266,28,FALSE)</f>
        <v>2.0217350000000001</v>
      </c>
      <c r="U488">
        <f>VLOOKUP(A488,[1]Sheet3!$A$2:$AF$3266,31,FALSE)</f>
        <v>20.282119999999999</v>
      </c>
      <c r="V488">
        <f>VLOOKUP(A488,[1]Sheet3!$A$2:$AF$3266,32,FALSE)</f>
        <v>23.677140000000001</v>
      </c>
      <c r="W488" s="2" t="str">
        <f>VLOOKUP(H488,[2]Sheet1!$B$2:$D$3210,2,FALSE)</f>
        <v>Jawa Barat</v>
      </c>
      <c r="X488" s="2" t="str">
        <f>VLOOKUP(H488,[2]Sheet1!$B$2:$D$3210,3,FALSE)</f>
        <v>Jawa</v>
      </c>
      <c r="Y488" s="2">
        <f>Scores!N488</f>
        <v>84</v>
      </c>
      <c r="Z488" t="s">
        <v>16</v>
      </c>
      <c r="AA488" s="13" t="str">
        <f t="shared" si="23"/>
        <v>2P</v>
      </c>
      <c r="AB488" s="13" t="s">
        <v>896</v>
      </c>
    </row>
    <row r="489" spans="1:28">
      <c r="A489" t="str">
        <f t="shared" si="22"/>
        <v>TUNDAN - BASE3. High Value</v>
      </c>
      <c r="B489" t="str">
        <f t="shared" si="21"/>
        <v>TUNDAN - BASE3. High ValueE0. On Production</v>
      </c>
      <c r="C489" t="s">
        <v>15</v>
      </c>
      <c r="D489" s="2" t="s">
        <v>13</v>
      </c>
      <c r="E489" t="s">
        <v>11</v>
      </c>
      <c r="F489" s="12" t="s">
        <v>282</v>
      </c>
      <c r="G489" s="12" t="s">
        <v>656</v>
      </c>
      <c r="H489" t="s">
        <v>77</v>
      </c>
      <c r="I489" s="2" t="s">
        <v>825</v>
      </c>
      <c r="J489">
        <f>VLOOKUP(A489,[1]Sheet3!$A$2:$H$3266,8,FALSE)</f>
        <v>48.002000000000002</v>
      </c>
      <c r="K489">
        <f>VLOOKUP(A489,[1]Sheet3!$A$2:$AD$3266,29,FALSE)</f>
        <v>0.79935259999999997</v>
      </c>
      <c r="L489">
        <f>VLOOKUP(A489,[1]Sheet3!$A$2:$AD$3266,30,FALSE)</f>
        <v>38.370523505199998</v>
      </c>
      <c r="M489">
        <f>VLOOKUP(A489,[1]Sheet3!$A$2:$L$3266,11,FALSE)</f>
        <v>4436</v>
      </c>
      <c r="N489" t="str">
        <f>VLOOKUP(A489,[1]Sheet3!$A$2:$L$3266,12,FALSE)</f>
        <v/>
      </c>
      <c r="O489">
        <f>VLOOKUP(A489,[1]Sheet3!$A$2:$T$3266,17,FALSE)</f>
        <v>0.24067150000000001</v>
      </c>
      <c r="P489">
        <f>VLOOKUP(A489,[1]Sheet3!$A$2:$T$3266,18,FALSE)</f>
        <v>294.79489999999998</v>
      </c>
      <c r="Q489">
        <f>VLOOKUP(A489,[1]Sheet3!$A$2:$T$3266,19,FALSE)</f>
        <v>0.58075160000000003</v>
      </c>
      <c r="R489">
        <f>VLOOKUP(A489,[1]Sheet3!$A$2:$T$3266,20,FALSE)</f>
        <v>0.63684839999999998</v>
      </c>
      <c r="S489">
        <f>VLOOKUP(A489,[1]Sheet3!$A$2:$AB$3266,27,FALSE)</f>
        <v>38.381210000000003</v>
      </c>
      <c r="T489">
        <f>VLOOKUP(A489,[1]Sheet3!$A$2:$AB$3266,28,FALSE)</f>
        <v>2.0217350000000001</v>
      </c>
      <c r="U489">
        <f>VLOOKUP(A489,[1]Sheet3!$A$2:$AF$3266,31,FALSE)</f>
        <v>20.282119999999999</v>
      </c>
      <c r="V489">
        <f>VLOOKUP(A489,[1]Sheet3!$A$2:$AF$3266,32,FALSE)</f>
        <v>23.677140000000001</v>
      </c>
      <c r="W489" s="2" t="str">
        <f>VLOOKUP(H489,[2]Sheet1!$B$2:$D$3210,2,FALSE)</f>
        <v>Jawa Barat</v>
      </c>
      <c r="X489" s="2" t="str">
        <f>VLOOKUP(H489,[2]Sheet1!$B$2:$D$3210,3,FALSE)</f>
        <v>Jawa</v>
      </c>
      <c r="Y489" s="2">
        <f>Scores!N489</f>
        <v>84</v>
      </c>
      <c r="Z489" t="s">
        <v>16</v>
      </c>
      <c r="AA489" s="13" t="str">
        <f t="shared" si="23"/>
        <v>2P</v>
      </c>
      <c r="AB489" s="13" t="s">
        <v>896</v>
      </c>
    </row>
    <row r="490" spans="1:28">
      <c r="A490" t="str">
        <f t="shared" si="22"/>
        <v>BANGKA - BASE1. Low Value</v>
      </c>
      <c r="B490" t="str">
        <f t="shared" si="21"/>
        <v>BANGKA - BASE1. Low ValueE0. On Production</v>
      </c>
      <c r="C490" t="s">
        <v>15</v>
      </c>
      <c r="D490" s="2" t="s">
        <v>13</v>
      </c>
      <c r="E490" t="s">
        <v>8</v>
      </c>
      <c r="F490" s="12" t="s">
        <v>283</v>
      </c>
      <c r="G490" s="12" t="s">
        <v>657</v>
      </c>
      <c r="H490" t="s">
        <v>794</v>
      </c>
      <c r="I490" s="2" t="s">
        <v>824</v>
      </c>
      <c r="J490">
        <f>VLOOKUP(A490,[1]Sheet3!$A$2:$H$3266,8,FALSE)</f>
        <v>182</v>
      </c>
      <c r="K490">
        <f>VLOOKUP(A490,[1]Sheet3!$A$2:$AD$3266,29,FALSE)</f>
        <v>0.80774029999999997</v>
      </c>
      <c r="L490">
        <f>VLOOKUP(A490,[1]Sheet3!$A$2:$AD$3266,30,FALSE)</f>
        <v>147.0087346</v>
      </c>
      <c r="M490">
        <f>VLOOKUP(A490,[1]Sheet3!$A$2:$L$3266,11,FALSE)</f>
        <v>8471</v>
      </c>
      <c r="N490">
        <f>VLOOKUP(A490,[1]Sheet3!$A$2:$L$3266,12,FALSE)</f>
        <v>74.25</v>
      </c>
      <c r="O490">
        <f>VLOOKUP(A490,[1]Sheet3!$A$2:$T$3266,17,FALSE)</f>
        <v>0.28413250000000001</v>
      </c>
      <c r="P490">
        <f>VLOOKUP(A490,[1]Sheet3!$A$2:$T$3266,18,FALSE)</f>
        <v>2360.4140000000002</v>
      </c>
      <c r="Q490">
        <f>VLOOKUP(A490,[1]Sheet3!$A$2:$T$3266,19,FALSE)</f>
        <v>0.76377079999999997</v>
      </c>
      <c r="R490">
        <f>VLOOKUP(A490,[1]Sheet3!$A$2:$T$3266,20,FALSE)</f>
        <v>0.75895610000000002</v>
      </c>
      <c r="S490">
        <f>VLOOKUP(A490,[1]Sheet3!$A$2:$AB$3266,27,FALSE)</f>
        <v>46.203780000000002</v>
      </c>
      <c r="T490">
        <f>VLOOKUP(A490,[1]Sheet3!$A$2:$AB$3266,28,FALSE)</f>
        <v>26.19746</v>
      </c>
      <c r="U490">
        <f>VLOOKUP(A490,[1]Sheet3!$A$2:$AF$3266,31,FALSE)</f>
        <v>3.0082339999999999</v>
      </c>
      <c r="V490">
        <f>VLOOKUP(A490,[1]Sheet3!$A$2:$AF$3266,32,FALSE)</f>
        <v>10.43402</v>
      </c>
      <c r="W490" s="2" t="s">
        <v>836</v>
      </c>
      <c r="X490" s="2" t="s">
        <v>837</v>
      </c>
      <c r="Y490" s="2">
        <f>Scores!N490</f>
        <v>32</v>
      </c>
      <c r="Z490" t="s">
        <v>16</v>
      </c>
      <c r="AA490" s="13" t="str">
        <f t="shared" si="23"/>
        <v>2P</v>
      </c>
      <c r="AB490" s="13" t="s">
        <v>896</v>
      </c>
    </row>
    <row r="491" spans="1:28">
      <c r="A491" t="str">
        <f t="shared" si="22"/>
        <v>BANGKA - BASE2. Middle Value</v>
      </c>
      <c r="B491" t="str">
        <f t="shared" si="21"/>
        <v>BANGKA - BASE2. Middle ValueE0. On Production</v>
      </c>
      <c r="C491" t="s">
        <v>15</v>
      </c>
      <c r="D491" s="2" t="s">
        <v>13</v>
      </c>
      <c r="E491" t="s">
        <v>10</v>
      </c>
      <c r="F491" s="12" t="s">
        <v>283</v>
      </c>
      <c r="G491" s="12" t="s">
        <v>657</v>
      </c>
      <c r="H491" t="s">
        <v>794</v>
      </c>
      <c r="I491" s="2" t="s">
        <v>824</v>
      </c>
      <c r="J491">
        <f>VLOOKUP(A491,[1]Sheet3!$A$2:$H$3266,8,FALSE)</f>
        <v>188</v>
      </c>
      <c r="K491">
        <f>VLOOKUP(A491,[1]Sheet3!$A$2:$AD$3266,29,FALSE)</f>
        <v>0.80774029999999997</v>
      </c>
      <c r="L491">
        <f>VLOOKUP(A491,[1]Sheet3!$A$2:$AD$3266,30,FALSE)</f>
        <v>151.8551764</v>
      </c>
      <c r="M491">
        <f>VLOOKUP(A491,[1]Sheet3!$A$2:$L$3266,11,FALSE)</f>
        <v>8471</v>
      </c>
      <c r="N491">
        <f>VLOOKUP(A491,[1]Sheet3!$A$2:$L$3266,12,FALSE)</f>
        <v>74.25</v>
      </c>
      <c r="O491">
        <f>VLOOKUP(A491,[1]Sheet3!$A$2:$T$3266,17,FALSE)</f>
        <v>0.28413250000000001</v>
      </c>
      <c r="P491">
        <f>VLOOKUP(A491,[1]Sheet3!$A$2:$T$3266,18,FALSE)</f>
        <v>2360.4140000000002</v>
      </c>
      <c r="Q491">
        <f>VLOOKUP(A491,[1]Sheet3!$A$2:$T$3266,19,FALSE)</f>
        <v>0.76377079999999997</v>
      </c>
      <c r="R491">
        <f>VLOOKUP(A491,[1]Sheet3!$A$2:$T$3266,20,FALSE)</f>
        <v>0.75895610000000002</v>
      </c>
      <c r="S491">
        <f>VLOOKUP(A491,[1]Sheet3!$A$2:$AB$3266,27,FALSE)</f>
        <v>46.203780000000002</v>
      </c>
      <c r="T491">
        <f>VLOOKUP(A491,[1]Sheet3!$A$2:$AB$3266,28,FALSE)</f>
        <v>26.19746</v>
      </c>
      <c r="U491">
        <f>VLOOKUP(A491,[1]Sheet3!$A$2:$AF$3266,31,FALSE)</f>
        <v>3.0082339999999999</v>
      </c>
      <c r="V491">
        <f>VLOOKUP(A491,[1]Sheet3!$A$2:$AF$3266,32,FALSE)</f>
        <v>10.43402</v>
      </c>
      <c r="W491" s="2" t="s">
        <v>836</v>
      </c>
      <c r="X491" s="2" t="s">
        <v>837</v>
      </c>
      <c r="Y491" s="2">
        <f>Scores!N491</f>
        <v>32</v>
      </c>
      <c r="Z491" t="s">
        <v>16</v>
      </c>
      <c r="AA491" s="13" t="str">
        <f t="shared" si="23"/>
        <v>2P</v>
      </c>
      <c r="AB491" s="13" t="s">
        <v>896</v>
      </c>
    </row>
    <row r="492" spans="1:28">
      <c r="A492" t="str">
        <f t="shared" si="22"/>
        <v>BANGKA - BASE3. High Value</v>
      </c>
      <c r="B492" t="str">
        <f t="shared" si="21"/>
        <v>BANGKA - BASE3. High ValueE0. On Production</v>
      </c>
      <c r="C492" t="s">
        <v>15</v>
      </c>
      <c r="D492" s="2" t="s">
        <v>13</v>
      </c>
      <c r="E492" t="s">
        <v>11</v>
      </c>
      <c r="F492" s="12" t="s">
        <v>283</v>
      </c>
      <c r="G492" s="12" t="s">
        <v>657</v>
      </c>
      <c r="H492" t="s">
        <v>794</v>
      </c>
      <c r="I492" s="2" t="s">
        <v>824</v>
      </c>
      <c r="J492">
        <f>VLOOKUP(A492,[1]Sheet3!$A$2:$H$3266,8,FALSE)</f>
        <v>218</v>
      </c>
      <c r="K492">
        <f>VLOOKUP(A492,[1]Sheet3!$A$2:$AD$3266,29,FALSE)</f>
        <v>0.80774029999999997</v>
      </c>
      <c r="L492">
        <f>VLOOKUP(A492,[1]Sheet3!$A$2:$AD$3266,30,FALSE)</f>
        <v>176.08738539999999</v>
      </c>
      <c r="M492">
        <f>VLOOKUP(A492,[1]Sheet3!$A$2:$L$3266,11,FALSE)</f>
        <v>8471</v>
      </c>
      <c r="N492">
        <f>VLOOKUP(A492,[1]Sheet3!$A$2:$L$3266,12,FALSE)</f>
        <v>74.25</v>
      </c>
      <c r="O492">
        <f>VLOOKUP(A492,[1]Sheet3!$A$2:$T$3266,17,FALSE)</f>
        <v>0.28413250000000001</v>
      </c>
      <c r="P492">
        <f>VLOOKUP(A492,[1]Sheet3!$A$2:$T$3266,18,FALSE)</f>
        <v>2360.4140000000002</v>
      </c>
      <c r="Q492">
        <f>VLOOKUP(A492,[1]Sheet3!$A$2:$T$3266,19,FALSE)</f>
        <v>0.76377079999999997</v>
      </c>
      <c r="R492">
        <f>VLOOKUP(A492,[1]Sheet3!$A$2:$T$3266,20,FALSE)</f>
        <v>0.75895610000000002</v>
      </c>
      <c r="S492">
        <f>VLOOKUP(A492,[1]Sheet3!$A$2:$AB$3266,27,FALSE)</f>
        <v>46.203780000000002</v>
      </c>
      <c r="T492">
        <f>VLOOKUP(A492,[1]Sheet3!$A$2:$AB$3266,28,FALSE)</f>
        <v>26.19746</v>
      </c>
      <c r="U492">
        <f>VLOOKUP(A492,[1]Sheet3!$A$2:$AF$3266,31,FALSE)</f>
        <v>3.0082339999999999</v>
      </c>
      <c r="V492">
        <f>VLOOKUP(A492,[1]Sheet3!$A$2:$AF$3266,32,FALSE)</f>
        <v>10.43402</v>
      </c>
      <c r="W492" s="2" t="s">
        <v>836</v>
      </c>
      <c r="X492" s="2" t="s">
        <v>837</v>
      </c>
      <c r="Y492" s="2">
        <f>Scores!N492</f>
        <v>32</v>
      </c>
      <c r="Z492" t="s">
        <v>16</v>
      </c>
      <c r="AA492" s="13" t="str">
        <f t="shared" si="23"/>
        <v>2P</v>
      </c>
      <c r="AB492" s="13" t="s">
        <v>896</v>
      </c>
    </row>
    <row r="493" spans="1:28">
      <c r="A493" t="str">
        <f t="shared" si="22"/>
        <v>CANDI - BASE1. Low Value</v>
      </c>
      <c r="B493" t="str">
        <f t="shared" si="21"/>
        <v>CANDI - BASE1. Low ValueE4. Production Pending</v>
      </c>
      <c r="C493" t="s">
        <v>24</v>
      </c>
      <c r="D493" s="2" t="s">
        <v>13</v>
      </c>
      <c r="E493" t="s">
        <v>8</v>
      </c>
      <c r="F493" s="12" t="s">
        <v>284</v>
      </c>
      <c r="G493" s="12" t="s">
        <v>658</v>
      </c>
      <c r="H493" t="s">
        <v>88</v>
      </c>
      <c r="I493" s="2" t="s">
        <v>823</v>
      </c>
      <c r="J493">
        <f>VLOOKUP(A493,[1]Sheet3!$A$2:$H$3266,8,FALSE)</f>
        <v>57.051000000000002</v>
      </c>
      <c r="K493">
        <f>VLOOKUP(A493,[1]Sheet3!$A$2:$AD$3266,29,FALSE)</f>
        <v>0.55037780000000003</v>
      </c>
      <c r="L493">
        <f>VLOOKUP(A493,[1]Sheet3!$A$2:$AD$3266,30,FALSE)</f>
        <v>31.399603867800003</v>
      </c>
      <c r="M493">
        <f>VLOOKUP(A493,[1]Sheet3!$A$2:$L$3266,11,FALSE)</f>
        <v>2684</v>
      </c>
      <c r="N493" t="str">
        <f>VLOOKUP(A493,[1]Sheet3!$A$2:$L$3266,12,FALSE)</f>
        <v/>
      </c>
      <c r="O493">
        <f>VLOOKUP(A493,[1]Sheet3!$A$2:$T$3266,17,FALSE)</f>
        <v>0.23724609999999999</v>
      </c>
      <c r="P493">
        <f>VLOOKUP(A493,[1]Sheet3!$A$2:$T$3266,18,FALSE)</f>
        <v>159.49860000000001</v>
      </c>
      <c r="Q493">
        <f>VLOOKUP(A493,[1]Sheet3!$A$2:$T$3266,19,FALSE)</f>
        <v>0.50527149999999998</v>
      </c>
      <c r="R493">
        <f>VLOOKUP(A493,[1]Sheet3!$A$2:$T$3266,20,FALSE)</f>
        <v>0.62480930000000001</v>
      </c>
      <c r="S493">
        <f>VLOOKUP(A493,[1]Sheet3!$A$2:$AB$3266,27,FALSE)</f>
        <v>8.995234</v>
      </c>
      <c r="T493">
        <f>VLOOKUP(A493,[1]Sheet3!$A$2:$AB$3266,28,FALSE)</f>
        <v>50.194890000000001</v>
      </c>
      <c r="U493">
        <f>VLOOKUP(A493,[1]Sheet3!$A$2:$AF$3266,31,FALSE)</f>
        <v>27.067959999999999</v>
      </c>
      <c r="V493">
        <f>VLOOKUP(A493,[1]Sheet3!$A$2:$AF$3266,32,FALSE)</f>
        <v>223.8586</v>
      </c>
      <c r="W493" s="2" t="str">
        <f>VLOOKUP(H493,[2]Sheet1!$B$2:$D$3210,2,FALSE)</f>
        <v>Riau</v>
      </c>
      <c r="X493" s="2" t="str">
        <f>VLOOKUP(H493,[2]Sheet1!$B$2:$D$3210,3,FALSE)</f>
        <v>Sumatera</v>
      </c>
      <c r="Y493" s="2">
        <f>Scores!N493</f>
        <v>93</v>
      </c>
      <c r="Z493" t="s">
        <v>6</v>
      </c>
      <c r="AA493" s="13" t="str">
        <f t="shared" si="23"/>
        <v>2C-Sumatera</v>
      </c>
      <c r="AB493" s="13" t="s">
        <v>896</v>
      </c>
    </row>
    <row r="494" spans="1:28">
      <c r="A494" t="str">
        <f t="shared" si="22"/>
        <v>CANDI - BASE2. Middle Value</v>
      </c>
      <c r="B494" t="str">
        <f t="shared" si="21"/>
        <v>CANDI - BASE2. Middle ValueE4. Production Pending</v>
      </c>
      <c r="C494" t="s">
        <v>24</v>
      </c>
      <c r="D494" s="2" t="s">
        <v>13</v>
      </c>
      <c r="E494" t="s">
        <v>10</v>
      </c>
      <c r="F494" s="12" t="s">
        <v>284</v>
      </c>
      <c r="G494" s="12" t="s">
        <v>658</v>
      </c>
      <c r="H494" t="s">
        <v>88</v>
      </c>
      <c r="I494" s="2" t="s">
        <v>823</v>
      </c>
      <c r="J494">
        <f>VLOOKUP(A494,[1]Sheet3!$A$2:$H$3266,8,FALSE)</f>
        <v>57.051000000000002</v>
      </c>
      <c r="K494">
        <f>VLOOKUP(A494,[1]Sheet3!$A$2:$AD$3266,29,FALSE)</f>
        <v>0.55037780000000003</v>
      </c>
      <c r="L494">
        <f>VLOOKUP(A494,[1]Sheet3!$A$2:$AD$3266,30,FALSE)</f>
        <v>31.399603867800003</v>
      </c>
      <c r="M494">
        <f>VLOOKUP(A494,[1]Sheet3!$A$2:$L$3266,11,FALSE)</f>
        <v>2684</v>
      </c>
      <c r="N494" t="str">
        <f>VLOOKUP(A494,[1]Sheet3!$A$2:$L$3266,12,FALSE)</f>
        <v/>
      </c>
      <c r="O494">
        <f>VLOOKUP(A494,[1]Sheet3!$A$2:$T$3266,17,FALSE)</f>
        <v>0.23724609999999999</v>
      </c>
      <c r="P494">
        <f>VLOOKUP(A494,[1]Sheet3!$A$2:$T$3266,18,FALSE)</f>
        <v>159.49860000000001</v>
      </c>
      <c r="Q494">
        <f>VLOOKUP(A494,[1]Sheet3!$A$2:$T$3266,19,FALSE)</f>
        <v>0.50527149999999998</v>
      </c>
      <c r="R494">
        <f>VLOOKUP(A494,[1]Sheet3!$A$2:$T$3266,20,FALSE)</f>
        <v>0.62480930000000001</v>
      </c>
      <c r="S494">
        <f>VLOOKUP(A494,[1]Sheet3!$A$2:$AB$3266,27,FALSE)</f>
        <v>8.995234</v>
      </c>
      <c r="T494">
        <f>VLOOKUP(A494,[1]Sheet3!$A$2:$AB$3266,28,FALSE)</f>
        <v>50.194890000000001</v>
      </c>
      <c r="U494">
        <f>VLOOKUP(A494,[1]Sheet3!$A$2:$AF$3266,31,FALSE)</f>
        <v>27.067959999999999</v>
      </c>
      <c r="V494">
        <f>VLOOKUP(A494,[1]Sheet3!$A$2:$AF$3266,32,FALSE)</f>
        <v>223.8586</v>
      </c>
      <c r="W494" s="2" t="str">
        <f>VLOOKUP(H494,[2]Sheet1!$B$2:$D$3210,2,FALSE)</f>
        <v>Riau</v>
      </c>
      <c r="X494" s="2" t="str">
        <f>VLOOKUP(H494,[2]Sheet1!$B$2:$D$3210,3,FALSE)</f>
        <v>Sumatera</v>
      </c>
      <c r="Y494" s="2">
        <f>Scores!N494</f>
        <v>93</v>
      </c>
      <c r="Z494" t="s">
        <v>6</v>
      </c>
      <c r="AA494" s="13" t="str">
        <f t="shared" si="23"/>
        <v>2C-Sumatera</v>
      </c>
      <c r="AB494" s="13" t="s">
        <v>896</v>
      </c>
    </row>
    <row r="495" spans="1:28">
      <c r="A495" t="str">
        <f t="shared" si="22"/>
        <v>CANDI - BASE3. High Value</v>
      </c>
      <c r="B495" t="str">
        <f t="shared" si="21"/>
        <v>CANDI - BASE3. High ValueE4. Production Pending</v>
      </c>
      <c r="C495" t="s">
        <v>24</v>
      </c>
      <c r="D495" s="2" t="s">
        <v>13</v>
      </c>
      <c r="E495" t="s">
        <v>11</v>
      </c>
      <c r="F495" s="12" t="s">
        <v>284</v>
      </c>
      <c r="G495" s="12" t="s">
        <v>658</v>
      </c>
      <c r="H495" t="s">
        <v>88</v>
      </c>
      <c r="I495" s="2" t="s">
        <v>823</v>
      </c>
      <c r="J495">
        <f>VLOOKUP(A495,[1]Sheet3!$A$2:$H$3266,8,FALSE)</f>
        <v>57.051000000000002</v>
      </c>
      <c r="K495">
        <f>VLOOKUP(A495,[1]Sheet3!$A$2:$AD$3266,29,FALSE)</f>
        <v>0.55037780000000003</v>
      </c>
      <c r="L495">
        <f>VLOOKUP(A495,[1]Sheet3!$A$2:$AD$3266,30,FALSE)</f>
        <v>31.399603867800003</v>
      </c>
      <c r="M495">
        <f>VLOOKUP(A495,[1]Sheet3!$A$2:$L$3266,11,FALSE)</f>
        <v>2684</v>
      </c>
      <c r="N495" t="str">
        <f>VLOOKUP(A495,[1]Sheet3!$A$2:$L$3266,12,FALSE)</f>
        <v/>
      </c>
      <c r="O495">
        <f>VLOOKUP(A495,[1]Sheet3!$A$2:$T$3266,17,FALSE)</f>
        <v>0.23724609999999999</v>
      </c>
      <c r="P495">
        <f>VLOOKUP(A495,[1]Sheet3!$A$2:$T$3266,18,FALSE)</f>
        <v>159.49860000000001</v>
      </c>
      <c r="Q495">
        <f>VLOOKUP(A495,[1]Sheet3!$A$2:$T$3266,19,FALSE)</f>
        <v>0.50527149999999998</v>
      </c>
      <c r="R495">
        <f>VLOOKUP(A495,[1]Sheet3!$A$2:$T$3266,20,FALSE)</f>
        <v>0.62480930000000001</v>
      </c>
      <c r="S495">
        <f>VLOOKUP(A495,[1]Sheet3!$A$2:$AB$3266,27,FALSE)</f>
        <v>8.995234</v>
      </c>
      <c r="T495">
        <f>VLOOKUP(A495,[1]Sheet3!$A$2:$AB$3266,28,FALSE)</f>
        <v>50.194890000000001</v>
      </c>
      <c r="U495">
        <f>VLOOKUP(A495,[1]Sheet3!$A$2:$AF$3266,31,FALSE)</f>
        <v>27.067959999999999</v>
      </c>
      <c r="V495">
        <f>VLOOKUP(A495,[1]Sheet3!$A$2:$AF$3266,32,FALSE)</f>
        <v>223.8586</v>
      </c>
      <c r="W495" s="2" t="str">
        <f>VLOOKUP(H495,[2]Sheet1!$B$2:$D$3210,2,FALSE)</f>
        <v>Riau</v>
      </c>
      <c r="X495" s="2" t="str">
        <f>VLOOKUP(H495,[2]Sheet1!$B$2:$D$3210,3,FALSE)</f>
        <v>Sumatera</v>
      </c>
      <c r="Y495" s="2">
        <f>Scores!N495</f>
        <v>93</v>
      </c>
      <c r="Z495" t="s">
        <v>6</v>
      </c>
      <c r="AA495" s="13" t="str">
        <f t="shared" si="23"/>
        <v>2C-Sumatera</v>
      </c>
      <c r="AB495" s="13" t="s">
        <v>896</v>
      </c>
    </row>
    <row r="496" spans="1:28">
      <c r="A496" t="str">
        <f t="shared" si="22"/>
        <v>RUBY - BASE1. Low Value</v>
      </c>
      <c r="B496" t="str">
        <f t="shared" si="21"/>
        <v>RUBY - BASE1. Low ValueE0. On Production</v>
      </c>
      <c r="C496" t="s">
        <v>15</v>
      </c>
      <c r="D496" s="2" t="s">
        <v>13</v>
      </c>
      <c r="E496" t="s">
        <v>8</v>
      </c>
      <c r="F496" s="12" t="s">
        <v>285</v>
      </c>
      <c r="G496" s="12" t="s">
        <v>659</v>
      </c>
      <c r="H496" t="s">
        <v>795</v>
      </c>
      <c r="I496" s="2" t="s">
        <v>824</v>
      </c>
      <c r="J496">
        <f>VLOOKUP(A496,[1]Sheet3!$A$2:$H$3266,8,FALSE)</f>
        <v>301</v>
      </c>
      <c r="K496">
        <f>VLOOKUP(A496,[1]Sheet3!$A$2:$AD$3266,29,FALSE)</f>
        <v>0.88759449999999995</v>
      </c>
      <c r="L496">
        <f>VLOOKUP(A496,[1]Sheet3!$A$2:$AD$3266,30,FALSE)</f>
        <v>267.16594449999997</v>
      </c>
      <c r="M496">
        <f>VLOOKUP(A496,[1]Sheet3!$A$2:$L$3266,11,FALSE)</f>
        <v>4080</v>
      </c>
      <c r="N496">
        <f>VLOOKUP(A496,[1]Sheet3!$A$2:$L$3266,12,FALSE)</f>
        <v>67.650000000000006</v>
      </c>
      <c r="O496">
        <f>VLOOKUP(A496,[1]Sheet3!$A$2:$T$3266,17,FALSE)</f>
        <v>0.17779629999999999</v>
      </c>
      <c r="P496">
        <f>VLOOKUP(A496,[1]Sheet3!$A$2:$T$3266,18,FALSE)</f>
        <v>349.17110000000002</v>
      </c>
      <c r="Q496">
        <f>VLOOKUP(A496,[1]Sheet3!$A$2:$T$3266,19,FALSE)</f>
        <v>0.73260840000000005</v>
      </c>
      <c r="R496">
        <f>VLOOKUP(A496,[1]Sheet3!$A$2:$T$3266,20,FALSE)</f>
        <v>0.80747650000000004</v>
      </c>
      <c r="S496">
        <f>VLOOKUP(A496,[1]Sheet3!$A$2:$AB$3266,27,FALSE)</f>
        <v>32.780079999999998</v>
      </c>
      <c r="T496">
        <f>VLOOKUP(A496,[1]Sheet3!$A$2:$AB$3266,28,FALSE)</f>
        <v>14.24414</v>
      </c>
      <c r="U496">
        <f>VLOOKUP(A496,[1]Sheet3!$A$2:$AF$3266,31,FALSE)</f>
        <v>11.74258</v>
      </c>
      <c r="V496">
        <f>VLOOKUP(A496,[1]Sheet3!$A$2:$AF$3266,32,FALSE)</f>
        <v>14.82339</v>
      </c>
      <c r="W496" s="2" t="s">
        <v>846</v>
      </c>
      <c r="X496" s="2" t="s">
        <v>833</v>
      </c>
      <c r="Y496" s="2">
        <f>Scores!N496</f>
        <v>62</v>
      </c>
      <c r="Z496" t="s">
        <v>16</v>
      </c>
      <c r="AA496" s="13" t="str">
        <f t="shared" si="23"/>
        <v>2P</v>
      </c>
      <c r="AB496" s="13" t="s">
        <v>896</v>
      </c>
    </row>
    <row r="497" spans="1:28">
      <c r="A497" t="str">
        <f t="shared" si="22"/>
        <v>RUBY - BASE2. Middle Value</v>
      </c>
      <c r="B497" t="str">
        <f t="shared" si="21"/>
        <v>RUBY - BASE2. Middle ValueE0. On Production</v>
      </c>
      <c r="C497" t="s">
        <v>15</v>
      </c>
      <c r="D497" s="2" t="s">
        <v>13</v>
      </c>
      <c r="E497" t="s">
        <v>10</v>
      </c>
      <c r="F497" s="12" t="s">
        <v>285</v>
      </c>
      <c r="G497" s="12" t="s">
        <v>659</v>
      </c>
      <c r="H497" t="s">
        <v>795</v>
      </c>
      <c r="I497" s="2" t="s">
        <v>824</v>
      </c>
      <c r="J497">
        <f>VLOOKUP(A497,[1]Sheet3!$A$2:$H$3266,8,FALSE)</f>
        <v>335</v>
      </c>
      <c r="K497">
        <f>VLOOKUP(A497,[1]Sheet3!$A$2:$AD$3266,29,FALSE)</f>
        <v>0.88759449999999995</v>
      </c>
      <c r="L497">
        <f>VLOOKUP(A497,[1]Sheet3!$A$2:$AD$3266,30,FALSE)</f>
        <v>297.34415749999999</v>
      </c>
      <c r="M497">
        <f>VLOOKUP(A497,[1]Sheet3!$A$2:$L$3266,11,FALSE)</f>
        <v>4080</v>
      </c>
      <c r="N497">
        <f>VLOOKUP(A497,[1]Sheet3!$A$2:$L$3266,12,FALSE)</f>
        <v>67.650000000000006</v>
      </c>
      <c r="O497">
        <f>VLOOKUP(A497,[1]Sheet3!$A$2:$T$3266,17,FALSE)</f>
        <v>0.17779629999999999</v>
      </c>
      <c r="P497">
        <f>VLOOKUP(A497,[1]Sheet3!$A$2:$T$3266,18,FALSE)</f>
        <v>349.17110000000002</v>
      </c>
      <c r="Q497">
        <f>VLOOKUP(A497,[1]Sheet3!$A$2:$T$3266,19,FALSE)</f>
        <v>0.73260840000000005</v>
      </c>
      <c r="R497">
        <f>VLOOKUP(A497,[1]Sheet3!$A$2:$T$3266,20,FALSE)</f>
        <v>0.80747650000000004</v>
      </c>
      <c r="S497">
        <f>VLOOKUP(A497,[1]Sheet3!$A$2:$AB$3266,27,FALSE)</f>
        <v>32.780079999999998</v>
      </c>
      <c r="T497">
        <f>VLOOKUP(A497,[1]Sheet3!$A$2:$AB$3266,28,FALSE)</f>
        <v>14.24414</v>
      </c>
      <c r="U497">
        <f>VLOOKUP(A497,[1]Sheet3!$A$2:$AF$3266,31,FALSE)</f>
        <v>11.74258</v>
      </c>
      <c r="V497">
        <f>VLOOKUP(A497,[1]Sheet3!$A$2:$AF$3266,32,FALSE)</f>
        <v>14.82339</v>
      </c>
      <c r="W497" s="2" t="s">
        <v>846</v>
      </c>
      <c r="X497" s="2" t="s">
        <v>833</v>
      </c>
      <c r="Y497" s="2">
        <f>Scores!N497</f>
        <v>62</v>
      </c>
      <c r="Z497" t="s">
        <v>16</v>
      </c>
      <c r="AA497" s="13" t="str">
        <f t="shared" si="23"/>
        <v>2P</v>
      </c>
      <c r="AB497" s="13" t="s">
        <v>896</v>
      </c>
    </row>
    <row r="498" spans="1:28">
      <c r="A498" t="str">
        <f t="shared" si="22"/>
        <v>RUBY - BASE3. High Value</v>
      </c>
      <c r="B498" t="str">
        <f t="shared" si="21"/>
        <v>RUBY - BASE3. High ValueE0. On Production</v>
      </c>
      <c r="C498" t="s">
        <v>15</v>
      </c>
      <c r="D498" s="2" t="s">
        <v>13</v>
      </c>
      <c r="E498" t="s">
        <v>11</v>
      </c>
      <c r="F498" s="12" t="s">
        <v>285</v>
      </c>
      <c r="G498" s="12" t="s">
        <v>659</v>
      </c>
      <c r="H498" t="s">
        <v>795</v>
      </c>
      <c r="I498" s="2" t="s">
        <v>824</v>
      </c>
      <c r="J498">
        <f>VLOOKUP(A498,[1]Sheet3!$A$2:$H$3266,8,FALSE)</f>
        <v>347</v>
      </c>
      <c r="K498">
        <f>VLOOKUP(A498,[1]Sheet3!$A$2:$AD$3266,29,FALSE)</f>
        <v>0.88759449999999995</v>
      </c>
      <c r="L498">
        <f>VLOOKUP(A498,[1]Sheet3!$A$2:$AD$3266,30,FALSE)</f>
        <v>307.99529150000001</v>
      </c>
      <c r="M498">
        <f>VLOOKUP(A498,[1]Sheet3!$A$2:$L$3266,11,FALSE)</f>
        <v>4080</v>
      </c>
      <c r="N498">
        <f>VLOOKUP(A498,[1]Sheet3!$A$2:$L$3266,12,FALSE)</f>
        <v>67.650000000000006</v>
      </c>
      <c r="O498">
        <f>VLOOKUP(A498,[1]Sheet3!$A$2:$T$3266,17,FALSE)</f>
        <v>0.17779629999999999</v>
      </c>
      <c r="P498">
        <f>VLOOKUP(A498,[1]Sheet3!$A$2:$T$3266,18,FALSE)</f>
        <v>349.17110000000002</v>
      </c>
      <c r="Q498">
        <f>VLOOKUP(A498,[1]Sheet3!$A$2:$T$3266,19,FALSE)</f>
        <v>0.73260840000000005</v>
      </c>
      <c r="R498">
        <f>VLOOKUP(A498,[1]Sheet3!$A$2:$T$3266,20,FALSE)</f>
        <v>0.80747650000000004</v>
      </c>
      <c r="S498">
        <f>VLOOKUP(A498,[1]Sheet3!$A$2:$AB$3266,27,FALSE)</f>
        <v>32.780079999999998</v>
      </c>
      <c r="T498">
        <f>VLOOKUP(A498,[1]Sheet3!$A$2:$AB$3266,28,FALSE)</f>
        <v>14.24414</v>
      </c>
      <c r="U498">
        <f>VLOOKUP(A498,[1]Sheet3!$A$2:$AF$3266,31,FALSE)</f>
        <v>11.74258</v>
      </c>
      <c r="V498">
        <f>VLOOKUP(A498,[1]Sheet3!$A$2:$AF$3266,32,FALSE)</f>
        <v>14.82339</v>
      </c>
      <c r="W498" s="2" t="s">
        <v>846</v>
      </c>
      <c r="X498" s="2" t="s">
        <v>833</v>
      </c>
      <c r="Y498" s="2">
        <f>Scores!N498</f>
        <v>62</v>
      </c>
      <c r="Z498" t="s">
        <v>16</v>
      </c>
      <c r="AA498" s="13" t="str">
        <f t="shared" si="23"/>
        <v>2P</v>
      </c>
      <c r="AB498" s="13" t="s">
        <v>896</v>
      </c>
    </row>
    <row r="499" spans="1:28">
      <c r="A499" t="str">
        <f t="shared" si="22"/>
        <v>KAMPUNG BARU - BASE1. Low Value</v>
      </c>
      <c r="B499" t="str">
        <f t="shared" si="21"/>
        <v>KAMPUNG BARU - BASE1. Low ValueE0. On Production</v>
      </c>
      <c r="C499" t="s">
        <v>15</v>
      </c>
      <c r="D499" s="2" t="s">
        <v>13</v>
      </c>
      <c r="E499" t="s">
        <v>8</v>
      </c>
      <c r="F499" s="12" t="s">
        <v>286</v>
      </c>
      <c r="G499" s="12" t="s">
        <v>660</v>
      </c>
      <c r="H499" t="s">
        <v>796</v>
      </c>
      <c r="I499" s="2" t="s">
        <v>823</v>
      </c>
      <c r="J499">
        <f>VLOOKUP(A499,[1]Sheet3!$A$2:$H$3266,8,FALSE)</f>
        <v>488</v>
      </c>
      <c r="K499">
        <f>VLOOKUP(A499,[1]Sheet3!$A$2:$AD$3266,29,FALSE)</f>
        <v>0.84674950000000004</v>
      </c>
      <c r="L499">
        <f>VLOOKUP(A499,[1]Sheet3!$A$2:$AD$3266,30,FALSE)</f>
        <v>413.21375600000005</v>
      </c>
      <c r="M499">
        <f>VLOOKUP(A499,[1]Sheet3!$A$2:$L$3266,11,FALSE)</f>
        <v>2249</v>
      </c>
      <c r="N499">
        <f>VLOOKUP(A499,[1]Sheet3!$A$2:$L$3266,12,FALSE)</f>
        <v>51.425000000000004</v>
      </c>
      <c r="O499">
        <f>VLOOKUP(A499,[1]Sheet3!$A$2:$T$3266,17,FALSE)</f>
        <v>0.29880830000000003</v>
      </c>
      <c r="P499">
        <f>VLOOKUP(A499,[1]Sheet3!$A$2:$T$3266,18,FALSE)</f>
        <v>165.29939999999999</v>
      </c>
      <c r="Q499">
        <f>VLOOKUP(A499,[1]Sheet3!$A$2:$T$3266,19,FALSE)</f>
        <v>0.829565</v>
      </c>
      <c r="R499">
        <f>VLOOKUP(A499,[1]Sheet3!$A$2:$T$3266,20,FALSE)</f>
        <v>0.84238550000000001</v>
      </c>
      <c r="S499">
        <f>VLOOKUP(A499,[1]Sheet3!$A$2:$AB$3266,27,FALSE)</f>
        <v>3.2683970000000002</v>
      </c>
      <c r="T499">
        <f>VLOOKUP(A499,[1]Sheet3!$A$2:$AB$3266,28,FALSE)</f>
        <v>21.848089999999999</v>
      </c>
      <c r="U499">
        <f>VLOOKUP(A499,[1]Sheet3!$A$2:$AF$3266,31,FALSE)</f>
        <v>67.832909999999998</v>
      </c>
      <c r="V499">
        <f>VLOOKUP(A499,[1]Sheet3!$A$2:$AF$3266,32,FALSE)</f>
        <v>128.7679</v>
      </c>
      <c r="W499" s="2" t="s">
        <v>838</v>
      </c>
      <c r="X499" s="2" t="s">
        <v>833</v>
      </c>
      <c r="Y499" s="2">
        <f>Scores!N499</f>
        <v>34</v>
      </c>
      <c r="Z499" t="s">
        <v>16</v>
      </c>
      <c r="AA499" s="13" t="str">
        <f t="shared" si="23"/>
        <v>2P</v>
      </c>
      <c r="AB499" s="13" t="s">
        <v>896</v>
      </c>
    </row>
    <row r="500" spans="1:28">
      <c r="A500" t="str">
        <f t="shared" si="22"/>
        <v>KAMPUNG BARU - BASE2. Middle Value</v>
      </c>
      <c r="B500" t="str">
        <f t="shared" si="21"/>
        <v>KAMPUNG BARU - BASE2. Middle ValueE0. On Production</v>
      </c>
      <c r="C500" t="s">
        <v>15</v>
      </c>
      <c r="D500" s="2" t="s">
        <v>13</v>
      </c>
      <c r="E500" t="s">
        <v>10</v>
      </c>
      <c r="F500" s="12" t="s">
        <v>286</v>
      </c>
      <c r="G500" s="12" t="s">
        <v>660</v>
      </c>
      <c r="H500" t="s">
        <v>796</v>
      </c>
      <c r="I500" s="2" t="s">
        <v>823</v>
      </c>
      <c r="J500">
        <f>VLOOKUP(A500,[1]Sheet3!$A$2:$H$3266,8,FALSE)</f>
        <v>488</v>
      </c>
      <c r="K500">
        <f>VLOOKUP(A500,[1]Sheet3!$A$2:$AD$3266,29,FALSE)</f>
        <v>0.84674950000000004</v>
      </c>
      <c r="L500">
        <f>VLOOKUP(A500,[1]Sheet3!$A$2:$AD$3266,30,FALSE)</f>
        <v>413.21375600000005</v>
      </c>
      <c r="M500">
        <f>VLOOKUP(A500,[1]Sheet3!$A$2:$L$3266,11,FALSE)</f>
        <v>2249</v>
      </c>
      <c r="N500">
        <f>VLOOKUP(A500,[1]Sheet3!$A$2:$L$3266,12,FALSE)</f>
        <v>51.425000000000004</v>
      </c>
      <c r="O500">
        <f>VLOOKUP(A500,[1]Sheet3!$A$2:$T$3266,17,FALSE)</f>
        <v>0.29880830000000003</v>
      </c>
      <c r="P500">
        <f>VLOOKUP(A500,[1]Sheet3!$A$2:$T$3266,18,FALSE)</f>
        <v>165.29939999999999</v>
      </c>
      <c r="Q500">
        <f>VLOOKUP(A500,[1]Sheet3!$A$2:$T$3266,19,FALSE)</f>
        <v>0.829565</v>
      </c>
      <c r="R500">
        <f>VLOOKUP(A500,[1]Sheet3!$A$2:$T$3266,20,FALSE)</f>
        <v>0.84238550000000001</v>
      </c>
      <c r="S500">
        <f>VLOOKUP(A500,[1]Sheet3!$A$2:$AB$3266,27,FALSE)</f>
        <v>3.2683970000000002</v>
      </c>
      <c r="T500">
        <f>VLOOKUP(A500,[1]Sheet3!$A$2:$AB$3266,28,FALSE)</f>
        <v>21.848089999999999</v>
      </c>
      <c r="U500">
        <f>VLOOKUP(A500,[1]Sheet3!$A$2:$AF$3266,31,FALSE)</f>
        <v>67.832909999999998</v>
      </c>
      <c r="V500">
        <f>VLOOKUP(A500,[1]Sheet3!$A$2:$AF$3266,32,FALSE)</f>
        <v>128.7679</v>
      </c>
      <c r="W500" s="2" t="s">
        <v>838</v>
      </c>
      <c r="X500" s="2" t="s">
        <v>833</v>
      </c>
      <c r="Y500" s="2">
        <f>Scores!N500</f>
        <v>34</v>
      </c>
      <c r="Z500" t="s">
        <v>16</v>
      </c>
      <c r="AA500" s="13" t="str">
        <f t="shared" si="23"/>
        <v>2P</v>
      </c>
      <c r="AB500" s="13" t="s">
        <v>896</v>
      </c>
    </row>
    <row r="501" spans="1:28">
      <c r="A501" t="str">
        <f t="shared" si="22"/>
        <v>KAMPUNG BARU - BASE3. High Value</v>
      </c>
      <c r="B501" t="str">
        <f t="shared" si="21"/>
        <v>KAMPUNG BARU - BASE3. High ValueE0. On Production</v>
      </c>
      <c r="C501" t="s">
        <v>15</v>
      </c>
      <c r="D501" s="2" t="s">
        <v>13</v>
      </c>
      <c r="E501" t="s">
        <v>11</v>
      </c>
      <c r="F501" s="12" t="s">
        <v>286</v>
      </c>
      <c r="G501" s="12" t="s">
        <v>660</v>
      </c>
      <c r="H501" t="s">
        <v>796</v>
      </c>
      <c r="I501" s="2" t="s">
        <v>823</v>
      </c>
      <c r="J501">
        <f>VLOOKUP(A501,[1]Sheet3!$A$2:$H$3266,8,FALSE)</f>
        <v>488</v>
      </c>
      <c r="K501">
        <f>VLOOKUP(A501,[1]Sheet3!$A$2:$AD$3266,29,FALSE)</f>
        <v>0.84674950000000004</v>
      </c>
      <c r="L501">
        <f>VLOOKUP(A501,[1]Sheet3!$A$2:$AD$3266,30,FALSE)</f>
        <v>413.21375600000005</v>
      </c>
      <c r="M501">
        <f>VLOOKUP(A501,[1]Sheet3!$A$2:$L$3266,11,FALSE)</f>
        <v>2249</v>
      </c>
      <c r="N501">
        <f>VLOOKUP(A501,[1]Sheet3!$A$2:$L$3266,12,FALSE)</f>
        <v>51.425000000000004</v>
      </c>
      <c r="O501">
        <f>VLOOKUP(A501,[1]Sheet3!$A$2:$T$3266,17,FALSE)</f>
        <v>0.29880830000000003</v>
      </c>
      <c r="P501">
        <f>VLOOKUP(A501,[1]Sheet3!$A$2:$T$3266,18,FALSE)</f>
        <v>165.29939999999999</v>
      </c>
      <c r="Q501">
        <f>VLOOKUP(A501,[1]Sheet3!$A$2:$T$3266,19,FALSE)</f>
        <v>0.829565</v>
      </c>
      <c r="R501">
        <f>VLOOKUP(A501,[1]Sheet3!$A$2:$T$3266,20,FALSE)</f>
        <v>0.84238550000000001</v>
      </c>
      <c r="S501">
        <f>VLOOKUP(A501,[1]Sheet3!$A$2:$AB$3266,27,FALSE)</f>
        <v>3.2683970000000002</v>
      </c>
      <c r="T501">
        <f>VLOOKUP(A501,[1]Sheet3!$A$2:$AB$3266,28,FALSE)</f>
        <v>21.848089999999999</v>
      </c>
      <c r="U501">
        <f>VLOOKUP(A501,[1]Sheet3!$A$2:$AF$3266,31,FALSE)</f>
        <v>67.832909999999998</v>
      </c>
      <c r="V501">
        <f>VLOOKUP(A501,[1]Sheet3!$A$2:$AF$3266,32,FALSE)</f>
        <v>128.7679</v>
      </c>
      <c r="W501" s="2" t="s">
        <v>838</v>
      </c>
      <c r="X501" s="2" t="s">
        <v>833</v>
      </c>
      <c r="Y501" s="2">
        <f>Scores!N501</f>
        <v>34</v>
      </c>
      <c r="Z501" t="s">
        <v>16</v>
      </c>
      <c r="AA501" s="13" t="str">
        <f t="shared" si="23"/>
        <v>2P</v>
      </c>
      <c r="AB501" s="13" t="s">
        <v>896</v>
      </c>
    </row>
    <row r="502" spans="1:28">
      <c r="A502" t="str">
        <f t="shared" si="22"/>
        <v>SENORO - BASE1. Low Value</v>
      </c>
      <c r="B502" t="str">
        <f t="shared" si="21"/>
        <v>SENORO - BASE1. Low ValueE0. On Production</v>
      </c>
      <c r="C502" t="s">
        <v>15</v>
      </c>
      <c r="D502" s="2" t="s">
        <v>13</v>
      </c>
      <c r="E502" t="s">
        <v>8</v>
      </c>
      <c r="F502" s="12" t="s">
        <v>287</v>
      </c>
      <c r="G502" s="12" t="s">
        <v>661</v>
      </c>
      <c r="H502" t="s">
        <v>83</v>
      </c>
      <c r="I502" s="2" t="s">
        <v>825</v>
      </c>
      <c r="J502">
        <f>VLOOKUP(A502,[1]Sheet3!$A$2:$H$3266,8,FALSE)</f>
        <v>3317</v>
      </c>
      <c r="K502">
        <f>VLOOKUP(A502,[1]Sheet3!$A$2:$AD$3266,29,FALSE)</f>
        <v>0.48395719999999998</v>
      </c>
      <c r="L502">
        <f>VLOOKUP(A502,[1]Sheet3!$A$2:$AD$3266,30,FALSE)</f>
        <v>1605.2860323999998</v>
      </c>
      <c r="M502">
        <f>VLOOKUP(A502,[1]Sheet3!$A$2:$L$3266,11,FALSE)</f>
        <v>6000</v>
      </c>
      <c r="N502">
        <f>VLOOKUP(A502,[1]Sheet3!$A$2:$L$3266,12,FALSE)</f>
        <v>106.15</v>
      </c>
      <c r="O502">
        <f>VLOOKUP(A502,[1]Sheet3!$A$2:$T$3266,17,FALSE)</f>
        <v>0.24813350000000001</v>
      </c>
      <c r="P502">
        <f>VLOOKUP(A502,[1]Sheet3!$A$2:$T$3266,18,FALSE)</f>
        <v>120.74160000000001</v>
      </c>
      <c r="Q502">
        <f>VLOOKUP(A502,[1]Sheet3!$A$2:$T$3266,19,FALSE)</f>
        <v>0.88614559999999998</v>
      </c>
      <c r="R502">
        <f>VLOOKUP(A502,[1]Sheet3!$A$2:$T$3266,20,FALSE)</f>
        <v>0.97972510000000002</v>
      </c>
      <c r="S502">
        <f>VLOOKUP(A502,[1]Sheet3!$A$2:$AB$3266,27,FALSE)</f>
        <v>33.165550000000003</v>
      </c>
      <c r="T502">
        <f>VLOOKUP(A502,[1]Sheet3!$A$2:$AB$3266,28,FALSE)</f>
        <v>573.52340000000004</v>
      </c>
      <c r="U502">
        <f>VLOOKUP(A502,[1]Sheet3!$A$2:$AF$3266,31,FALSE)</f>
        <v>17.20618</v>
      </c>
      <c r="V502">
        <f>VLOOKUP(A502,[1]Sheet3!$A$2:$AF$3266,32,FALSE)</f>
        <v>2164.0129999999999</v>
      </c>
      <c r="W502" s="2" t="str">
        <f>VLOOKUP(H502,[2]Sheet1!$B$2:$D$3210,2,FALSE)</f>
        <v>Sulawesi Tengah</v>
      </c>
      <c r="X502" s="2" t="str">
        <f>VLOOKUP(H502,[2]Sheet1!$B$2:$D$3210,3,FALSE)</f>
        <v>Timur</v>
      </c>
      <c r="Y502" s="2">
        <f>Scores!N502</f>
        <v>66</v>
      </c>
      <c r="Z502" t="s">
        <v>16</v>
      </c>
      <c r="AA502" s="13" t="str">
        <f t="shared" si="23"/>
        <v>2P</v>
      </c>
      <c r="AB502" s="13" t="s">
        <v>896</v>
      </c>
    </row>
    <row r="503" spans="1:28">
      <c r="A503" t="str">
        <f t="shared" si="22"/>
        <v>SENORO - BASE2. Middle Value</v>
      </c>
      <c r="B503" t="str">
        <f t="shared" si="21"/>
        <v>SENORO - BASE2. Middle ValueE0. On Production</v>
      </c>
      <c r="C503" t="s">
        <v>15</v>
      </c>
      <c r="D503" s="2" t="s">
        <v>13</v>
      </c>
      <c r="E503" t="s">
        <v>10</v>
      </c>
      <c r="F503" s="12" t="s">
        <v>287</v>
      </c>
      <c r="G503" s="12" t="s">
        <v>661</v>
      </c>
      <c r="H503" t="s">
        <v>83</v>
      </c>
      <c r="I503" s="2" t="s">
        <v>825</v>
      </c>
      <c r="J503">
        <f>VLOOKUP(A503,[1]Sheet3!$A$2:$H$3266,8,FALSE)</f>
        <v>4746</v>
      </c>
      <c r="K503">
        <f>VLOOKUP(A503,[1]Sheet3!$A$2:$AD$3266,29,FALSE)</f>
        <v>0.48395719999999998</v>
      </c>
      <c r="L503">
        <f>VLOOKUP(A503,[1]Sheet3!$A$2:$AD$3266,30,FALSE)</f>
        <v>2296.8608712</v>
      </c>
      <c r="M503">
        <f>VLOOKUP(A503,[1]Sheet3!$A$2:$L$3266,11,FALSE)</f>
        <v>6000</v>
      </c>
      <c r="N503">
        <f>VLOOKUP(A503,[1]Sheet3!$A$2:$L$3266,12,FALSE)</f>
        <v>106.15</v>
      </c>
      <c r="O503">
        <f>VLOOKUP(A503,[1]Sheet3!$A$2:$T$3266,17,FALSE)</f>
        <v>0.24813350000000001</v>
      </c>
      <c r="P503">
        <f>VLOOKUP(A503,[1]Sheet3!$A$2:$T$3266,18,FALSE)</f>
        <v>120.74160000000001</v>
      </c>
      <c r="Q503">
        <f>VLOOKUP(A503,[1]Sheet3!$A$2:$T$3266,19,FALSE)</f>
        <v>0.88614559999999998</v>
      </c>
      <c r="R503">
        <f>VLOOKUP(A503,[1]Sheet3!$A$2:$T$3266,20,FALSE)</f>
        <v>0.97972510000000002</v>
      </c>
      <c r="S503">
        <f>VLOOKUP(A503,[1]Sheet3!$A$2:$AB$3266,27,FALSE)</f>
        <v>33.165550000000003</v>
      </c>
      <c r="T503">
        <f>VLOOKUP(A503,[1]Sheet3!$A$2:$AB$3266,28,FALSE)</f>
        <v>573.52340000000004</v>
      </c>
      <c r="U503">
        <f>VLOOKUP(A503,[1]Sheet3!$A$2:$AF$3266,31,FALSE)</f>
        <v>17.20618</v>
      </c>
      <c r="V503">
        <f>VLOOKUP(A503,[1]Sheet3!$A$2:$AF$3266,32,FALSE)</f>
        <v>2164.0129999999999</v>
      </c>
      <c r="W503" s="2" t="str">
        <f>VLOOKUP(H503,[2]Sheet1!$B$2:$D$3210,2,FALSE)</f>
        <v>Sulawesi Tengah</v>
      </c>
      <c r="X503" s="2" t="str">
        <f>VLOOKUP(H503,[2]Sheet1!$B$2:$D$3210,3,FALSE)</f>
        <v>Timur</v>
      </c>
      <c r="Y503" s="2">
        <f>Scores!N503</f>
        <v>66</v>
      </c>
      <c r="Z503" t="s">
        <v>16</v>
      </c>
      <c r="AA503" s="13" t="str">
        <f t="shared" si="23"/>
        <v>2P</v>
      </c>
      <c r="AB503" s="13" t="s">
        <v>896</v>
      </c>
    </row>
    <row r="504" spans="1:28">
      <c r="A504" t="str">
        <f t="shared" si="22"/>
        <v>SENORO - BASE3. High Value</v>
      </c>
      <c r="B504" t="str">
        <f t="shared" si="21"/>
        <v>SENORO - BASE3. High ValueE0. On Production</v>
      </c>
      <c r="C504" t="s">
        <v>15</v>
      </c>
      <c r="D504" s="2" t="s">
        <v>13</v>
      </c>
      <c r="E504" t="s">
        <v>11</v>
      </c>
      <c r="F504" s="12" t="s">
        <v>287</v>
      </c>
      <c r="G504" s="12" t="s">
        <v>661</v>
      </c>
      <c r="H504" t="s">
        <v>83</v>
      </c>
      <c r="I504" s="2" t="s">
        <v>825</v>
      </c>
      <c r="J504">
        <f>VLOOKUP(A504,[1]Sheet3!$A$2:$H$3266,8,FALSE)</f>
        <v>5768</v>
      </c>
      <c r="K504">
        <f>VLOOKUP(A504,[1]Sheet3!$A$2:$AD$3266,29,FALSE)</f>
        <v>0.48395719999999998</v>
      </c>
      <c r="L504">
        <f>VLOOKUP(A504,[1]Sheet3!$A$2:$AD$3266,30,FALSE)</f>
        <v>2791.4651295999997</v>
      </c>
      <c r="M504">
        <f>VLOOKUP(A504,[1]Sheet3!$A$2:$L$3266,11,FALSE)</f>
        <v>6000</v>
      </c>
      <c r="N504">
        <f>VLOOKUP(A504,[1]Sheet3!$A$2:$L$3266,12,FALSE)</f>
        <v>106.15</v>
      </c>
      <c r="O504">
        <f>VLOOKUP(A504,[1]Sheet3!$A$2:$T$3266,17,FALSE)</f>
        <v>0.24813350000000001</v>
      </c>
      <c r="P504">
        <f>VLOOKUP(A504,[1]Sheet3!$A$2:$T$3266,18,FALSE)</f>
        <v>120.74160000000001</v>
      </c>
      <c r="Q504">
        <f>VLOOKUP(A504,[1]Sheet3!$A$2:$T$3266,19,FALSE)</f>
        <v>0.88614559999999998</v>
      </c>
      <c r="R504">
        <f>VLOOKUP(A504,[1]Sheet3!$A$2:$T$3266,20,FALSE)</f>
        <v>0.97972510000000002</v>
      </c>
      <c r="S504">
        <f>VLOOKUP(A504,[1]Sheet3!$A$2:$AB$3266,27,FALSE)</f>
        <v>33.165550000000003</v>
      </c>
      <c r="T504">
        <f>VLOOKUP(A504,[1]Sheet3!$A$2:$AB$3266,28,FALSE)</f>
        <v>573.52340000000004</v>
      </c>
      <c r="U504">
        <f>VLOOKUP(A504,[1]Sheet3!$A$2:$AF$3266,31,FALSE)</f>
        <v>17.20618</v>
      </c>
      <c r="V504">
        <f>VLOOKUP(A504,[1]Sheet3!$A$2:$AF$3266,32,FALSE)</f>
        <v>2164.0129999999999</v>
      </c>
      <c r="W504" s="2" t="str">
        <f>VLOOKUP(H504,[2]Sheet1!$B$2:$D$3210,2,FALSE)</f>
        <v>Sulawesi Tengah</v>
      </c>
      <c r="X504" s="2" t="str">
        <f>VLOOKUP(H504,[2]Sheet1!$B$2:$D$3210,3,FALSE)</f>
        <v>Timur</v>
      </c>
      <c r="Y504" s="2">
        <f>Scores!N504</f>
        <v>66</v>
      </c>
      <c r="Z504" t="s">
        <v>16</v>
      </c>
      <c r="AA504" s="13" t="str">
        <f t="shared" si="23"/>
        <v>2P</v>
      </c>
      <c r="AB504" s="13" t="s">
        <v>896</v>
      </c>
    </row>
    <row r="505" spans="1:28">
      <c r="A505" t="str">
        <f t="shared" si="22"/>
        <v>SOUTH SEMBAKUNG - BASE1. Low Value</v>
      </c>
      <c r="B505" t="str">
        <f t="shared" si="21"/>
        <v>SOUTH SEMBAKUNG - BASE1. Low ValueE0. On Production</v>
      </c>
      <c r="C505" t="s">
        <v>15</v>
      </c>
      <c r="D505" s="2" t="s">
        <v>13</v>
      </c>
      <c r="E505" t="s">
        <v>8</v>
      </c>
      <c r="F505" s="12" t="s">
        <v>288</v>
      </c>
      <c r="G505" s="12" t="s">
        <v>568</v>
      </c>
      <c r="H505" t="s">
        <v>97</v>
      </c>
      <c r="I505" s="2" t="s">
        <v>825</v>
      </c>
      <c r="J505">
        <f>VLOOKUP(A505,[1]Sheet3!$A$2:$H$3266,8,FALSE)</f>
        <v>41.619</v>
      </c>
      <c r="K505">
        <f>VLOOKUP(A505,[1]Sheet3!$A$2:$AD$3266,29,FALSE)</f>
        <v>0.79911540000000003</v>
      </c>
      <c r="L505">
        <f>VLOOKUP(A505,[1]Sheet3!$A$2:$AD$3266,30,FALSE)</f>
        <v>33.258383832600003</v>
      </c>
      <c r="M505">
        <f>VLOOKUP(A505,[1]Sheet3!$A$2:$L$3266,11,FALSE)</f>
        <v>2300</v>
      </c>
      <c r="N505">
        <f>VLOOKUP(A505,[1]Sheet3!$A$2:$L$3266,12,FALSE)</f>
        <v>59.400000000000006</v>
      </c>
      <c r="O505">
        <f>VLOOKUP(A505,[1]Sheet3!$A$2:$T$3266,17,FALSE)</f>
        <v>0.17343800000000001</v>
      </c>
      <c r="P505">
        <f>VLOOKUP(A505,[1]Sheet3!$A$2:$T$3266,18,FALSE)</f>
        <v>478.49509999999998</v>
      </c>
      <c r="Q505">
        <f>VLOOKUP(A505,[1]Sheet3!$A$2:$T$3266,19,FALSE)</f>
        <v>0.38637949999999999</v>
      </c>
      <c r="R505">
        <f>VLOOKUP(A505,[1]Sheet3!$A$2:$T$3266,20,FALSE)</f>
        <v>0.83289820000000003</v>
      </c>
      <c r="S505">
        <f>VLOOKUP(A505,[1]Sheet3!$A$2:$AB$3266,27,FALSE)</f>
        <v>98.636380000000003</v>
      </c>
      <c r="T505">
        <f>VLOOKUP(A505,[1]Sheet3!$A$2:$AB$3266,28,FALSE)</f>
        <v>80.700739999999996</v>
      </c>
      <c r="U505">
        <f>VLOOKUP(A505,[1]Sheet3!$A$2:$AF$3266,31,FALSE)</f>
        <v>15.518470000000001</v>
      </c>
      <c r="V505">
        <f>VLOOKUP(A505,[1]Sheet3!$A$2:$AF$3266,32,FALSE)</f>
        <v>160.62309999999999</v>
      </c>
      <c r="W505" s="2" t="str">
        <f>VLOOKUP(H505,[2]Sheet1!$B$2:$D$3210,2,FALSE)</f>
        <v>Kalimantan Utara</v>
      </c>
      <c r="X505" s="2" t="str">
        <f>VLOOKUP(H505,[2]Sheet1!$B$2:$D$3210,3,FALSE)</f>
        <v>Kalimantan</v>
      </c>
      <c r="Y505" s="2">
        <f>Scores!N505</f>
        <v>89</v>
      </c>
      <c r="Z505" t="s">
        <v>16</v>
      </c>
      <c r="AA505" s="13" t="str">
        <f t="shared" si="23"/>
        <v>2P</v>
      </c>
      <c r="AB505" s="13" t="s">
        <v>896</v>
      </c>
    </row>
    <row r="506" spans="1:28">
      <c r="A506" t="str">
        <f t="shared" si="22"/>
        <v>SOUTH SEMBAKUNG - BASE2. Middle Value</v>
      </c>
      <c r="B506" t="str">
        <f t="shared" si="21"/>
        <v>SOUTH SEMBAKUNG - BASE2. Middle ValueE0. On Production</v>
      </c>
      <c r="C506" t="s">
        <v>15</v>
      </c>
      <c r="D506" s="2" t="s">
        <v>13</v>
      </c>
      <c r="E506" t="s">
        <v>10</v>
      </c>
      <c r="F506" s="12" t="s">
        <v>288</v>
      </c>
      <c r="G506" s="12" t="s">
        <v>568</v>
      </c>
      <c r="H506" t="s">
        <v>97</v>
      </c>
      <c r="I506" s="2" t="s">
        <v>825</v>
      </c>
      <c r="J506">
        <f>VLOOKUP(A506,[1]Sheet3!$A$2:$H$3266,8,FALSE)</f>
        <v>49.32</v>
      </c>
      <c r="K506">
        <f>VLOOKUP(A506,[1]Sheet3!$A$2:$AD$3266,29,FALSE)</f>
        <v>0.79911540000000003</v>
      </c>
      <c r="L506">
        <f>VLOOKUP(A506,[1]Sheet3!$A$2:$AD$3266,30,FALSE)</f>
        <v>39.412371528000001</v>
      </c>
      <c r="M506">
        <f>VLOOKUP(A506,[1]Sheet3!$A$2:$L$3266,11,FALSE)</f>
        <v>2300</v>
      </c>
      <c r="N506">
        <f>VLOOKUP(A506,[1]Sheet3!$A$2:$L$3266,12,FALSE)</f>
        <v>59.400000000000006</v>
      </c>
      <c r="O506">
        <f>VLOOKUP(A506,[1]Sheet3!$A$2:$T$3266,17,FALSE)</f>
        <v>0.17343800000000001</v>
      </c>
      <c r="P506">
        <f>VLOOKUP(A506,[1]Sheet3!$A$2:$T$3266,18,FALSE)</f>
        <v>478.49509999999998</v>
      </c>
      <c r="Q506">
        <f>VLOOKUP(A506,[1]Sheet3!$A$2:$T$3266,19,FALSE)</f>
        <v>0.38637949999999999</v>
      </c>
      <c r="R506">
        <f>VLOOKUP(A506,[1]Sheet3!$A$2:$T$3266,20,FALSE)</f>
        <v>0.83289820000000003</v>
      </c>
      <c r="S506">
        <f>VLOOKUP(A506,[1]Sheet3!$A$2:$AB$3266,27,FALSE)</f>
        <v>98.636380000000003</v>
      </c>
      <c r="T506">
        <f>VLOOKUP(A506,[1]Sheet3!$A$2:$AB$3266,28,FALSE)</f>
        <v>80.700739999999996</v>
      </c>
      <c r="U506">
        <f>VLOOKUP(A506,[1]Sheet3!$A$2:$AF$3266,31,FALSE)</f>
        <v>15.518470000000001</v>
      </c>
      <c r="V506">
        <f>VLOOKUP(A506,[1]Sheet3!$A$2:$AF$3266,32,FALSE)</f>
        <v>160.62309999999999</v>
      </c>
      <c r="W506" s="2" t="str">
        <f>VLOOKUP(H506,[2]Sheet1!$B$2:$D$3210,2,FALSE)</f>
        <v>Kalimantan Utara</v>
      </c>
      <c r="X506" s="2" t="str">
        <f>VLOOKUP(H506,[2]Sheet1!$B$2:$D$3210,3,FALSE)</f>
        <v>Kalimantan</v>
      </c>
      <c r="Y506" s="2">
        <f>Scores!N506</f>
        <v>89</v>
      </c>
      <c r="Z506" t="s">
        <v>16</v>
      </c>
      <c r="AA506" s="13" t="str">
        <f t="shared" si="23"/>
        <v>2P</v>
      </c>
      <c r="AB506" s="13" t="s">
        <v>896</v>
      </c>
    </row>
    <row r="507" spans="1:28">
      <c r="A507" t="str">
        <f t="shared" si="22"/>
        <v>SOUTH SEMBAKUNG - BASE3. High Value</v>
      </c>
      <c r="B507" t="str">
        <f t="shared" si="21"/>
        <v>SOUTH SEMBAKUNG - BASE3. High ValueE0. On Production</v>
      </c>
      <c r="C507" t="s">
        <v>15</v>
      </c>
      <c r="D507" s="2" t="s">
        <v>13</v>
      </c>
      <c r="E507" t="s">
        <v>11</v>
      </c>
      <c r="F507" s="12" t="s">
        <v>288</v>
      </c>
      <c r="G507" s="12" t="s">
        <v>568</v>
      </c>
      <c r="H507" t="s">
        <v>97</v>
      </c>
      <c r="I507" s="2" t="s">
        <v>825</v>
      </c>
      <c r="J507">
        <f>VLOOKUP(A507,[1]Sheet3!$A$2:$H$3266,8,FALSE)</f>
        <v>55.058</v>
      </c>
      <c r="K507">
        <f>VLOOKUP(A507,[1]Sheet3!$A$2:$AD$3266,29,FALSE)</f>
        <v>0.79911540000000003</v>
      </c>
      <c r="L507">
        <f>VLOOKUP(A507,[1]Sheet3!$A$2:$AD$3266,30,FALSE)</f>
        <v>43.997695693200001</v>
      </c>
      <c r="M507">
        <f>VLOOKUP(A507,[1]Sheet3!$A$2:$L$3266,11,FALSE)</f>
        <v>2300</v>
      </c>
      <c r="N507">
        <f>VLOOKUP(A507,[1]Sheet3!$A$2:$L$3266,12,FALSE)</f>
        <v>59.400000000000006</v>
      </c>
      <c r="O507">
        <f>VLOOKUP(A507,[1]Sheet3!$A$2:$T$3266,17,FALSE)</f>
        <v>0.17343800000000001</v>
      </c>
      <c r="P507">
        <f>VLOOKUP(A507,[1]Sheet3!$A$2:$T$3266,18,FALSE)</f>
        <v>478.49509999999998</v>
      </c>
      <c r="Q507">
        <f>VLOOKUP(A507,[1]Sheet3!$A$2:$T$3266,19,FALSE)</f>
        <v>0.38637949999999999</v>
      </c>
      <c r="R507">
        <f>VLOOKUP(A507,[1]Sheet3!$A$2:$T$3266,20,FALSE)</f>
        <v>0.83289820000000003</v>
      </c>
      <c r="S507">
        <f>VLOOKUP(A507,[1]Sheet3!$A$2:$AB$3266,27,FALSE)</f>
        <v>98.636380000000003</v>
      </c>
      <c r="T507">
        <f>VLOOKUP(A507,[1]Sheet3!$A$2:$AB$3266,28,FALSE)</f>
        <v>80.700739999999996</v>
      </c>
      <c r="U507">
        <f>VLOOKUP(A507,[1]Sheet3!$A$2:$AF$3266,31,FALSE)</f>
        <v>15.518470000000001</v>
      </c>
      <c r="V507">
        <f>VLOOKUP(A507,[1]Sheet3!$A$2:$AF$3266,32,FALSE)</f>
        <v>160.62309999999999</v>
      </c>
      <c r="W507" s="2" t="str">
        <f>VLOOKUP(H507,[2]Sheet1!$B$2:$D$3210,2,FALSE)</f>
        <v>Kalimantan Utara</v>
      </c>
      <c r="X507" s="2" t="str">
        <f>VLOOKUP(H507,[2]Sheet1!$B$2:$D$3210,3,FALSE)</f>
        <v>Kalimantan</v>
      </c>
      <c r="Y507" s="2">
        <f>Scores!N507</f>
        <v>89</v>
      </c>
      <c r="Z507" t="s">
        <v>16</v>
      </c>
      <c r="AA507" s="13" t="str">
        <f t="shared" si="23"/>
        <v>2P</v>
      </c>
      <c r="AB507" s="13" t="s">
        <v>896</v>
      </c>
    </row>
    <row r="508" spans="1:28">
      <c r="A508" t="str">
        <f t="shared" si="22"/>
        <v>ASTI - BASE1. Low Value</v>
      </c>
      <c r="B508" t="str">
        <f t="shared" si="21"/>
        <v>ASTI - BASE1. Low ValueE7. Production Not Viable</v>
      </c>
      <c r="C508" t="s">
        <v>23</v>
      </c>
      <c r="D508" s="2" t="s">
        <v>13</v>
      </c>
      <c r="E508" t="s">
        <v>8</v>
      </c>
      <c r="F508" s="12" t="s">
        <v>289</v>
      </c>
      <c r="G508" s="12" t="s">
        <v>662</v>
      </c>
      <c r="H508" t="s">
        <v>78</v>
      </c>
      <c r="I508" s="2" t="s">
        <v>824</v>
      </c>
      <c r="J508">
        <f>VLOOKUP(A508,[1]Sheet3!$A$2:$H$3266,8,FALSE)</f>
        <v>37.92</v>
      </c>
      <c r="K508">
        <f>VLOOKUP(A508,[1]Sheet3!$A$2:$AD$3266,29,FALSE)</f>
        <v>0.48811280000000001</v>
      </c>
      <c r="L508">
        <f>VLOOKUP(A508,[1]Sheet3!$A$2:$AD$3266,30,FALSE)</f>
        <v>18.509237376000002</v>
      </c>
      <c r="M508">
        <f>VLOOKUP(A508,[1]Sheet3!$A$2:$L$3266,11,FALSE)</f>
        <v>6328</v>
      </c>
      <c r="N508">
        <f>VLOOKUP(A508,[1]Sheet3!$A$2:$L$3266,12,FALSE)</f>
        <v>112.2</v>
      </c>
      <c r="O508">
        <f>VLOOKUP(A508,[1]Sheet3!$A$2:$T$3266,17,FALSE)</f>
        <v>0.2214912</v>
      </c>
      <c r="P508">
        <f>VLOOKUP(A508,[1]Sheet3!$A$2:$T$3266,18,FALSE)</f>
        <v>471.42880000000002</v>
      </c>
      <c r="Q508">
        <f>VLOOKUP(A508,[1]Sheet3!$A$2:$T$3266,19,FALSE)</f>
        <v>0.7726343</v>
      </c>
      <c r="R508">
        <f>VLOOKUP(A508,[1]Sheet3!$A$2:$T$3266,20,FALSE)</f>
        <v>0.80896769999999996</v>
      </c>
      <c r="S508">
        <f>VLOOKUP(A508,[1]Sheet3!$A$2:$AB$3266,27,FALSE)</f>
        <v>53.459110000000003</v>
      </c>
      <c r="T508">
        <f>VLOOKUP(A508,[1]Sheet3!$A$2:$AB$3266,28,FALSE)</f>
        <v>22.473220000000001</v>
      </c>
      <c r="U508">
        <f>VLOOKUP(A508,[1]Sheet3!$A$2:$AF$3266,31,FALSE)</f>
        <v>72.095150000000004</v>
      </c>
      <c r="V508">
        <f>VLOOKUP(A508,[1]Sheet3!$A$2:$AF$3266,32,FALSE)</f>
        <v>5.6215219999999997</v>
      </c>
      <c r="W508" s="2" t="str">
        <f>VLOOKUP(H508,[2]Sheet1!$B$2:$D$3210,2,FALSE)</f>
        <v>Laut Jawa</v>
      </c>
      <c r="X508" s="2" t="str">
        <f>VLOOKUP(H508,[2]Sheet1!$B$2:$D$3210,3,FALSE)</f>
        <v>Jawa</v>
      </c>
      <c r="Y508" s="2">
        <f>Scores!N508</f>
        <v>49</v>
      </c>
      <c r="Z508" t="s">
        <v>6</v>
      </c>
      <c r="AA508" s="13" t="str">
        <f t="shared" si="23"/>
        <v>2C-Jawa</v>
      </c>
      <c r="AB508" s="13" t="s">
        <v>896</v>
      </c>
    </row>
    <row r="509" spans="1:28">
      <c r="A509" t="str">
        <f t="shared" si="22"/>
        <v>ASTI - BASE2. Middle Value</v>
      </c>
      <c r="B509" t="str">
        <f t="shared" si="21"/>
        <v>ASTI - BASE2. Middle ValueE7. Production Not Viable</v>
      </c>
      <c r="C509" t="s">
        <v>23</v>
      </c>
      <c r="D509" s="2" t="s">
        <v>13</v>
      </c>
      <c r="E509" t="s">
        <v>10</v>
      </c>
      <c r="F509" s="12" t="s">
        <v>289</v>
      </c>
      <c r="G509" s="12" t="s">
        <v>662</v>
      </c>
      <c r="H509" t="s">
        <v>78</v>
      </c>
      <c r="I509" s="2" t="s">
        <v>824</v>
      </c>
      <c r="J509">
        <f>VLOOKUP(A509,[1]Sheet3!$A$2:$H$3266,8,FALSE)</f>
        <v>44.89</v>
      </c>
      <c r="K509">
        <f>VLOOKUP(A509,[1]Sheet3!$A$2:$AD$3266,29,FALSE)</f>
        <v>0.48811280000000001</v>
      </c>
      <c r="L509">
        <f>VLOOKUP(A509,[1]Sheet3!$A$2:$AD$3266,30,FALSE)</f>
        <v>21.911383592</v>
      </c>
      <c r="M509">
        <f>VLOOKUP(A509,[1]Sheet3!$A$2:$L$3266,11,FALSE)</f>
        <v>6328</v>
      </c>
      <c r="N509">
        <f>VLOOKUP(A509,[1]Sheet3!$A$2:$L$3266,12,FALSE)</f>
        <v>112.2</v>
      </c>
      <c r="O509">
        <f>VLOOKUP(A509,[1]Sheet3!$A$2:$T$3266,17,FALSE)</f>
        <v>0.2214912</v>
      </c>
      <c r="P509">
        <f>VLOOKUP(A509,[1]Sheet3!$A$2:$T$3266,18,FALSE)</f>
        <v>471.42880000000002</v>
      </c>
      <c r="Q509">
        <f>VLOOKUP(A509,[1]Sheet3!$A$2:$T$3266,19,FALSE)</f>
        <v>0.7726343</v>
      </c>
      <c r="R509">
        <f>VLOOKUP(A509,[1]Sheet3!$A$2:$T$3266,20,FALSE)</f>
        <v>0.80896769999999996</v>
      </c>
      <c r="S509">
        <f>VLOOKUP(A509,[1]Sheet3!$A$2:$AB$3266,27,FALSE)</f>
        <v>53.459110000000003</v>
      </c>
      <c r="T509">
        <f>VLOOKUP(A509,[1]Sheet3!$A$2:$AB$3266,28,FALSE)</f>
        <v>22.473220000000001</v>
      </c>
      <c r="U509">
        <f>VLOOKUP(A509,[1]Sheet3!$A$2:$AF$3266,31,FALSE)</f>
        <v>72.095150000000004</v>
      </c>
      <c r="V509">
        <f>VLOOKUP(A509,[1]Sheet3!$A$2:$AF$3266,32,FALSE)</f>
        <v>5.6215219999999997</v>
      </c>
      <c r="W509" s="2" t="str">
        <f>VLOOKUP(H509,[2]Sheet1!$B$2:$D$3210,2,FALSE)</f>
        <v>Laut Jawa</v>
      </c>
      <c r="X509" s="2" t="str">
        <f>VLOOKUP(H509,[2]Sheet1!$B$2:$D$3210,3,FALSE)</f>
        <v>Jawa</v>
      </c>
      <c r="Y509" s="2">
        <f>Scores!N509</f>
        <v>49</v>
      </c>
      <c r="Z509" t="s">
        <v>6</v>
      </c>
      <c r="AA509" s="13" t="str">
        <f t="shared" si="23"/>
        <v>2C-Jawa</v>
      </c>
      <c r="AB509" s="13" t="s">
        <v>896</v>
      </c>
    </row>
    <row r="510" spans="1:28">
      <c r="A510" t="str">
        <f t="shared" si="22"/>
        <v>ASTI - BASE3. High Value</v>
      </c>
      <c r="B510" t="str">
        <f t="shared" si="21"/>
        <v>ASTI - BASE3. High ValueE7. Production Not Viable</v>
      </c>
      <c r="C510" t="s">
        <v>23</v>
      </c>
      <c r="D510" s="2" t="s">
        <v>13</v>
      </c>
      <c r="E510" t="s">
        <v>11</v>
      </c>
      <c r="F510" s="12" t="s">
        <v>289</v>
      </c>
      <c r="G510" s="12" t="s">
        <v>662</v>
      </c>
      <c r="H510" t="s">
        <v>78</v>
      </c>
      <c r="I510" s="2" t="s">
        <v>824</v>
      </c>
      <c r="J510">
        <f>VLOOKUP(A510,[1]Sheet3!$A$2:$H$3266,8,FALSE)</f>
        <v>44.89</v>
      </c>
      <c r="K510">
        <f>VLOOKUP(A510,[1]Sheet3!$A$2:$AD$3266,29,FALSE)</f>
        <v>0.48811280000000001</v>
      </c>
      <c r="L510">
        <f>VLOOKUP(A510,[1]Sheet3!$A$2:$AD$3266,30,FALSE)</f>
        <v>21.911383592</v>
      </c>
      <c r="M510">
        <f>VLOOKUP(A510,[1]Sheet3!$A$2:$L$3266,11,FALSE)</f>
        <v>6328</v>
      </c>
      <c r="N510">
        <f>VLOOKUP(A510,[1]Sheet3!$A$2:$L$3266,12,FALSE)</f>
        <v>112.2</v>
      </c>
      <c r="O510">
        <f>VLOOKUP(A510,[1]Sheet3!$A$2:$T$3266,17,FALSE)</f>
        <v>0.2214912</v>
      </c>
      <c r="P510">
        <f>VLOOKUP(A510,[1]Sheet3!$A$2:$T$3266,18,FALSE)</f>
        <v>471.42880000000002</v>
      </c>
      <c r="Q510">
        <f>VLOOKUP(A510,[1]Sheet3!$A$2:$T$3266,19,FALSE)</f>
        <v>0.7726343</v>
      </c>
      <c r="R510">
        <f>VLOOKUP(A510,[1]Sheet3!$A$2:$T$3266,20,FALSE)</f>
        <v>0.80896769999999996</v>
      </c>
      <c r="S510">
        <f>VLOOKUP(A510,[1]Sheet3!$A$2:$AB$3266,27,FALSE)</f>
        <v>53.459110000000003</v>
      </c>
      <c r="T510">
        <f>VLOOKUP(A510,[1]Sheet3!$A$2:$AB$3266,28,FALSE)</f>
        <v>22.473220000000001</v>
      </c>
      <c r="U510">
        <f>VLOOKUP(A510,[1]Sheet3!$A$2:$AF$3266,31,FALSE)</f>
        <v>72.095150000000004</v>
      </c>
      <c r="V510">
        <f>VLOOKUP(A510,[1]Sheet3!$A$2:$AF$3266,32,FALSE)</f>
        <v>5.6215219999999997</v>
      </c>
      <c r="W510" s="2" t="str">
        <f>VLOOKUP(H510,[2]Sheet1!$B$2:$D$3210,2,FALSE)</f>
        <v>Laut Jawa</v>
      </c>
      <c r="X510" s="2" t="str">
        <f>VLOOKUP(H510,[2]Sheet1!$B$2:$D$3210,3,FALSE)</f>
        <v>Jawa</v>
      </c>
      <c r="Y510" s="2">
        <f>Scores!N510</f>
        <v>49</v>
      </c>
      <c r="Z510" t="s">
        <v>6</v>
      </c>
      <c r="AA510" s="13" t="str">
        <f t="shared" si="23"/>
        <v>2C-Jawa</v>
      </c>
      <c r="AB510" s="13" t="s">
        <v>896</v>
      </c>
    </row>
    <row r="511" spans="1:28">
      <c r="A511" t="str">
        <f t="shared" si="22"/>
        <v>BANUWATI - BASE1. Low Value</v>
      </c>
      <c r="B511" t="str">
        <f t="shared" si="21"/>
        <v>BANUWATI - BASE1. Low ValueE0. On Production</v>
      </c>
      <c r="C511" t="s">
        <v>15</v>
      </c>
      <c r="D511" s="2" t="s">
        <v>13</v>
      </c>
      <c r="E511" t="s">
        <v>8</v>
      </c>
      <c r="F511" s="12" t="s">
        <v>290</v>
      </c>
      <c r="G511" s="12" t="s">
        <v>663</v>
      </c>
      <c r="H511" t="s">
        <v>78</v>
      </c>
      <c r="I511" s="2" t="s">
        <v>824</v>
      </c>
      <c r="J511">
        <f>VLOOKUP(A511,[1]Sheet3!$A$2:$H$3266,8,FALSE)</f>
        <v>533.29999999999995</v>
      </c>
      <c r="K511">
        <f>VLOOKUP(A511,[1]Sheet3!$A$2:$AD$3266,29,FALSE)</f>
        <v>0.61805929999999998</v>
      </c>
      <c r="L511">
        <f>VLOOKUP(A511,[1]Sheet3!$A$2:$AD$3266,30,FALSE)</f>
        <v>329.61102468999997</v>
      </c>
      <c r="M511">
        <f>VLOOKUP(A511,[1]Sheet3!$A$2:$L$3266,11,FALSE)</f>
        <v>5500</v>
      </c>
      <c r="N511">
        <f>VLOOKUP(A511,[1]Sheet3!$A$2:$L$3266,12,FALSE)</f>
        <v>106.7</v>
      </c>
      <c r="O511">
        <f>VLOOKUP(A511,[1]Sheet3!$A$2:$T$3266,17,FALSE)</f>
        <v>0.2414393</v>
      </c>
      <c r="P511">
        <f>VLOOKUP(A511,[1]Sheet3!$A$2:$T$3266,18,FALSE)</f>
        <v>875.40520000000004</v>
      </c>
      <c r="Q511">
        <f>VLOOKUP(A511,[1]Sheet3!$A$2:$T$3266,19,FALSE)</f>
        <v>0.7908693</v>
      </c>
      <c r="R511">
        <f>VLOOKUP(A511,[1]Sheet3!$A$2:$T$3266,20,FALSE)</f>
        <v>0.79760869999999995</v>
      </c>
      <c r="S511">
        <f>VLOOKUP(A511,[1]Sheet3!$A$2:$AB$3266,27,FALSE)</f>
        <v>55.76014</v>
      </c>
      <c r="T511">
        <f>VLOOKUP(A511,[1]Sheet3!$A$2:$AB$3266,28,FALSE)</f>
        <v>24.932289999999998</v>
      </c>
      <c r="U511">
        <f>VLOOKUP(A511,[1]Sheet3!$A$2:$AF$3266,31,FALSE)</f>
        <v>46.481490000000001</v>
      </c>
      <c r="V511">
        <f>VLOOKUP(A511,[1]Sheet3!$A$2:$AF$3266,32,FALSE)</f>
        <v>69.781859999999995</v>
      </c>
      <c r="W511" s="2" t="str">
        <f>VLOOKUP(H511,[2]Sheet1!$B$2:$D$3210,2,FALSE)</f>
        <v>Laut Jawa</v>
      </c>
      <c r="X511" s="2" t="str">
        <f>VLOOKUP(H511,[2]Sheet1!$B$2:$D$3210,3,FALSE)</f>
        <v>Jawa</v>
      </c>
      <c r="Y511" s="2">
        <f>Scores!N511</f>
        <v>40</v>
      </c>
      <c r="Z511" t="s">
        <v>16</v>
      </c>
      <c r="AA511" s="13" t="str">
        <f t="shared" si="23"/>
        <v>2P</v>
      </c>
      <c r="AB511" s="13" t="s">
        <v>896</v>
      </c>
    </row>
    <row r="512" spans="1:28">
      <c r="A512" t="str">
        <f t="shared" si="22"/>
        <v>BANUWATI - BASE2. Middle Value</v>
      </c>
      <c r="B512" t="str">
        <f t="shared" si="21"/>
        <v>BANUWATI - BASE2. Middle ValueE0. On Production</v>
      </c>
      <c r="C512" t="s">
        <v>15</v>
      </c>
      <c r="D512" s="2" t="s">
        <v>13</v>
      </c>
      <c r="E512" t="s">
        <v>10</v>
      </c>
      <c r="F512" s="12" t="s">
        <v>290</v>
      </c>
      <c r="G512" s="12" t="s">
        <v>663</v>
      </c>
      <c r="H512" t="s">
        <v>78</v>
      </c>
      <c r="I512" s="2" t="s">
        <v>824</v>
      </c>
      <c r="J512">
        <f>VLOOKUP(A512,[1]Sheet3!$A$2:$H$3266,8,FALSE)</f>
        <v>533.29999999999995</v>
      </c>
      <c r="K512">
        <f>VLOOKUP(A512,[1]Sheet3!$A$2:$AD$3266,29,FALSE)</f>
        <v>0.61805929999999998</v>
      </c>
      <c r="L512">
        <f>VLOOKUP(A512,[1]Sheet3!$A$2:$AD$3266,30,FALSE)</f>
        <v>329.61102468999997</v>
      </c>
      <c r="M512">
        <f>VLOOKUP(A512,[1]Sheet3!$A$2:$L$3266,11,FALSE)</f>
        <v>5500</v>
      </c>
      <c r="N512">
        <f>VLOOKUP(A512,[1]Sheet3!$A$2:$L$3266,12,FALSE)</f>
        <v>106.7</v>
      </c>
      <c r="O512">
        <f>VLOOKUP(A512,[1]Sheet3!$A$2:$T$3266,17,FALSE)</f>
        <v>0.2414393</v>
      </c>
      <c r="P512">
        <f>VLOOKUP(A512,[1]Sheet3!$A$2:$T$3266,18,FALSE)</f>
        <v>875.40520000000004</v>
      </c>
      <c r="Q512">
        <f>VLOOKUP(A512,[1]Sheet3!$A$2:$T$3266,19,FALSE)</f>
        <v>0.7908693</v>
      </c>
      <c r="R512">
        <f>VLOOKUP(A512,[1]Sheet3!$A$2:$T$3266,20,FALSE)</f>
        <v>0.79760869999999995</v>
      </c>
      <c r="S512">
        <f>VLOOKUP(A512,[1]Sheet3!$A$2:$AB$3266,27,FALSE)</f>
        <v>55.76014</v>
      </c>
      <c r="T512">
        <f>VLOOKUP(A512,[1]Sheet3!$A$2:$AB$3266,28,FALSE)</f>
        <v>24.932289999999998</v>
      </c>
      <c r="U512">
        <f>VLOOKUP(A512,[1]Sheet3!$A$2:$AF$3266,31,FALSE)</f>
        <v>46.481490000000001</v>
      </c>
      <c r="V512">
        <f>VLOOKUP(A512,[1]Sheet3!$A$2:$AF$3266,32,FALSE)</f>
        <v>69.781859999999995</v>
      </c>
      <c r="W512" s="2" t="str">
        <f>VLOOKUP(H512,[2]Sheet1!$B$2:$D$3210,2,FALSE)</f>
        <v>Laut Jawa</v>
      </c>
      <c r="X512" s="2" t="str">
        <f>VLOOKUP(H512,[2]Sheet1!$B$2:$D$3210,3,FALSE)</f>
        <v>Jawa</v>
      </c>
      <c r="Y512" s="2">
        <f>Scores!N512</f>
        <v>40</v>
      </c>
      <c r="Z512" t="s">
        <v>16</v>
      </c>
      <c r="AA512" s="13" t="str">
        <f t="shared" si="23"/>
        <v>2P</v>
      </c>
      <c r="AB512" s="13" t="s">
        <v>896</v>
      </c>
    </row>
    <row r="513" spans="1:28">
      <c r="A513" t="str">
        <f t="shared" si="22"/>
        <v>BANUWATI - BASE3. High Value</v>
      </c>
      <c r="B513" t="str">
        <f t="shared" si="21"/>
        <v>BANUWATI - BASE3. High ValueE0. On Production</v>
      </c>
      <c r="C513" t="s">
        <v>15</v>
      </c>
      <c r="D513" s="2" t="s">
        <v>13</v>
      </c>
      <c r="E513" t="s">
        <v>11</v>
      </c>
      <c r="F513" s="12" t="s">
        <v>290</v>
      </c>
      <c r="G513" s="12" t="s">
        <v>663</v>
      </c>
      <c r="H513" t="s">
        <v>78</v>
      </c>
      <c r="I513" s="2" t="s">
        <v>824</v>
      </c>
      <c r="J513">
        <f>VLOOKUP(A513,[1]Sheet3!$A$2:$H$3266,8,FALSE)</f>
        <v>533.29999999999995</v>
      </c>
      <c r="K513">
        <f>VLOOKUP(A513,[1]Sheet3!$A$2:$AD$3266,29,FALSE)</f>
        <v>0.61805929999999998</v>
      </c>
      <c r="L513">
        <f>VLOOKUP(A513,[1]Sheet3!$A$2:$AD$3266,30,FALSE)</f>
        <v>329.61102468999997</v>
      </c>
      <c r="M513">
        <f>VLOOKUP(A513,[1]Sheet3!$A$2:$L$3266,11,FALSE)</f>
        <v>5500</v>
      </c>
      <c r="N513">
        <f>VLOOKUP(A513,[1]Sheet3!$A$2:$L$3266,12,FALSE)</f>
        <v>106.7</v>
      </c>
      <c r="O513">
        <f>VLOOKUP(A513,[1]Sheet3!$A$2:$T$3266,17,FALSE)</f>
        <v>0.2414393</v>
      </c>
      <c r="P513">
        <f>VLOOKUP(A513,[1]Sheet3!$A$2:$T$3266,18,FALSE)</f>
        <v>875.40520000000004</v>
      </c>
      <c r="Q513">
        <f>VLOOKUP(A513,[1]Sheet3!$A$2:$T$3266,19,FALSE)</f>
        <v>0.7908693</v>
      </c>
      <c r="R513">
        <f>VLOOKUP(A513,[1]Sheet3!$A$2:$T$3266,20,FALSE)</f>
        <v>0.79760869999999995</v>
      </c>
      <c r="S513">
        <f>VLOOKUP(A513,[1]Sheet3!$A$2:$AB$3266,27,FALSE)</f>
        <v>55.76014</v>
      </c>
      <c r="T513">
        <f>VLOOKUP(A513,[1]Sheet3!$A$2:$AB$3266,28,FALSE)</f>
        <v>24.932289999999998</v>
      </c>
      <c r="U513">
        <f>VLOOKUP(A513,[1]Sheet3!$A$2:$AF$3266,31,FALSE)</f>
        <v>46.481490000000001</v>
      </c>
      <c r="V513">
        <f>VLOOKUP(A513,[1]Sheet3!$A$2:$AF$3266,32,FALSE)</f>
        <v>69.781859999999995</v>
      </c>
      <c r="W513" s="2" t="str">
        <f>VLOOKUP(H513,[2]Sheet1!$B$2:$D$3210,2,FALSE)</f>
        <v>Laut Jawa</v>
      </c>
      <c r="X513" s="2" t="str">
        <f>VLOOKUP(H513,[2]Sheet1!$B$2:$D$3210,3,FALSE)</f>
        <v>Jawa</v>
      </c>
      <c r="Y513" s="2">
        <f>Scores!N513</f>
        <v>40</v>
      </c>
      <c r="Z513" t="s">
        <v>16</v>
      </c>
      <c r="AA513" s="13" t="str">
        <f t="shared" si="23"/>
        <v>2P</v>
      </c>
      <c r="AB513" s="13" t="s">
        <v>896</v>
      </c>
    </row>
    <row r="514" spans="1:28">
      <c r="A514" t="str">
        <f t="shared" si="22"/>
        <v>MILA - BASE1. Low Value</v>
      </c>
      <c r="B514" t="str">
        <f t="shared" ref="B514:B577" si="24">F514&amp;E514&amp;C514</f>
        <v>MILA - BASE1. Low ValueE7. Production Not Viable</v>
      </c>
      <c r="C514" t="s">
        <v>23</v>
      </c>
      <c r="D514" s="2" t="s">
        <v>13</v>
      </c>
      <c r="E514" t="s">
        <v>8</v>
      </c>
      <c r="F514" s="12" t="s">
        <v>291</v>
      </c>
      <c r="G514" s="12" t="s">
        <v>664</v>
      </c>
      <c r="H514" t="s">
        <v>78</v>
      </c>
      <c r="I514" s="2" t="s">
        <v>824</v>
      </c>
      <c r="J514">
        <f>VLOOKUP(A514,[1]Sheet3!$A$2:$H$3266,8,FALSE)</f>
        <v>121.97</v>
      </c>
      <c r="K514">
        <f>VLOOKUP(A514,[1]Sheet3!$A$2:$AD$3266,29,FALSE)</f>
        <v>0.71900459999999999</v>
      </c>
      <c r="L514">
        <f>VLOOKUP(A514,[1]Sheet3!$A$2:$AD$3266,30,FALSE)</f>
        <v>87.696991061999995</v>
      </c>
      <c r="M514">
        <f>VLOOKUP(A514,[1]Sheet3!$A$2:$L$3266,11,FALSE)</f>
        <v>5721</v>
      </c>
      <c r="N514">
        <f>VLOOKUP(A514,[1]Sheet3!$A$2:$L$3266,12,FALSE)</f>
        <v>90.750000000000014</v>
      </c>
      <c r="O514">
        <f>VLOOKUP(A514,[1]Sheet3!$A$2:$T$3266,17,FALSE)</f>
        <v>0.25239279999999997</v>
      </c>
      <c r="P514">
        <f>VLOOKUP(A514,[1]Sheet3!$A$2:$T$3266,18,FALSE)</f>
        <v>401.95030000000003</v>
      </c>
      <c r="Q514">
        <f>VLOOKUP(A514,[1]Sheet3!$A$2:$T$3266,19,FALSE)</f>
        <v>0.80857109999999999</v>
      </c>
      <c r="R514">
        <f>VLOOKUP(A514,[1]Sheet3!$A$2:$T$3266,20,FALSE)</f>
        <v>0.8692744</v>
      </c>
      <c r="S514">
        <f>VLOOKUP(A514,[1]Sheet3!$A$2:$AB$3266,27,FALSE)</f>
        <v>40.943390000000001</v>
      </c>
      <c r="T514">
        <f>VLOOKUP(A514,[1]Sheet3!$A$2:$AB$3266,28,FALSE)</f>
        <v>23.687049999999999</v>
      </c>
      <c r="U514">
        <f>VLOOKUP(A514,[1]Sheet3!$A$2:$AF$3266,31,FALSE)</f>
        <v>67.491960000000006</v>
      </c>
      <c r="V514">
        <f>VLOOKUP(A514,[1]Sheet3!$A$2:$AF$3266,32,FALSE)</f>
        <v>31.321729999999999</v>
      </c>
      <c r="W514" s="2" t="str">
        <f>VLOOKUP(H514,[2]Sheet1!$B$2:$D$3210,2,FALSE)</f>
        <v>Laut Jawa</v>
      </c>
      <c r="X514" s="2" t="str">
        <f>VLOOKUP(H514,[2]Sheet1!$B$2:$D$3210,3,FALSE)</f>
        <v>Jawa</v>
      </c>
      <c r="Y514" s="2">
        <f>Scores!N514</f>
        <v>38</v>
      </c>
      <c r="Z514" t="s">
        <v>6</v>
      </c>
      <c r="AA514" s="13" t="str">
        <f t="shared" si="23"/>
        <v>2C-Jawa</v>
      </c>
      <c r="AB514" s="13" t="s">
        <v>896</v>
      </c>
    </row>
    <row r="515" spans="1:28">
      <c r="A515" t="str">
        <f t="shared" ref="A515:A578" si="25">F515&amp;E515</f>
        <v>MILA - BASE2. Middle Value</v>
      </c>
      <c r="B515" t="str">
        <f t="shared" si="24"/>
        <v>MILA - BASE2. Middle ValueE7. Production Not Viable</v>
      </c>
      <c r="C515" t="s">
        <v>23</v>
      </c>
      <c r="D515" s="2" t="s">
        <v>13</v>
      </c>
      <c r="E515" t="s">
        <v>10</v>
      </c>
      <c r="F515" s="12" t="s">
        <v>291</v>
      </c>
      <c r="G515" s="12" t="s">
        <v>664</v>
      </c>
      <c r="H515" t="s">
        <v>78</v>
      </c>
      <c r="I515" s="2" t="s">
        <v>824</v>
      </c>
      <c r="J515">
        <f>VLOOKUP(A515,[1]Sheet3!$A$2:$H$3266,8,FALSE)</f>
        <v>187.05</v>
      </c>
      <c r="K515">
        <f>VLOOKUP(A515,[1]Sheet3!$A$2:$AD$3266,29,FALSE)</f>
        <v>0.71900459999999999</v>
      </c>
      <c r="L515">
        <f>VLOOKUP(A515,[1]Sheet3!$A$2:$AD$3266,30,FALSE)</f>
        <v>134.48981043000001</v>
      </c>
      <c r="M515">
        <f>VLOOKUP(A515,[1]Sheet3!$A$2:$L$3266,11,FALSE)</f>
        <v>5721</v>
      </c>
      <c r="N515">
        <f>VLOOKUP(A515,[1]Sheet3!$A$2:$L$3266,12,FALSE)</f>
        <v>90.750000000000014</v>
      </c>
      <c r="O515">
        <f>VLOOKUP(A515,[1]Sheet3!$A$2:$T$3266,17,FALSE)</f>
        <v>0.25239279999999997</v>
      </c>
      <c r="P515">
        <f>VLOOKUP(A515,[1]Sheet3!$A$2:$T$3266,18,FALSE)</f>
        <v>401.95030000000003</v>
      </c>
      <c r="Q515">
        <f>VLOOKUP(A515,[1]Sheet3!$A$2:$T$3266,19,FALSE)</f>
        <v>0.80857109999999999</v>
      </c>
      <c r="R515">
        <f>VLOOKUP(A515,[1]Sheet3!$A$2:$T$3266,20,FALSE)</f>
        <v>0.8692744</v>
      </c>
      <c r="S515">
        <f>VLOOKUP(A515,[1]Sheet3!$A$2:$AB$3266,27,FALSE)</f>
        <v>40.943390000000001</v>
      </c>
      <c r="T515">
        <f>VLOOKUP(A515,[1]Sheet3!$A$2:$AB$3266,28,FALSE)</f>
        <v>23.687049999999999</v>
      </c>
      <c r="U515">
        <f>VLOOKUP(A515,[1]Sheet3!$A$2:$AF$3266,31,FALSE)</f>
        <v>67.491960000000006</v>
      </c>
      <c r="V515">
        <f>VLOOKUP(A515,[1]Sheet3!$A$2:$AF$3266,32,FALSE)</f>
        <v>31.321729999999999</v>
      </c>
      <c r="W515" s="2" t="str">
        <f>VLOOKUP(H515,[2]Sheet1!$B$2:$D$3210,2,FALSE)</f>
        <v>Laut Jawa</v>
      </c>
      <c r="X515" s="2" t="str">
        <f>VLOOKUP(H515,[2]Sheet1!$B$2:$D$3210,3,FALSE)</f>
        <v>Jawa</v>
      </c>
      <c r="Y515" s="2">
        <f>Scores!N515</f>
        <v>38</v>
      </c>
      <c r="Z515" t="s">
        <v>6</v>
      </c>
      <c r="AA515" s="13" t="str">
        <f t="shared" ref="AA515:AA578" si="26">IF(Z515="2C",Z515&amp;"-"&amp;X515,"2P")</f>
        <v>2C-Jawa</v>
      </c>
      <c r="AB515" s="13" t="s">
        <v>896</v>
      </c>
    </row>
    <row r="516" spans="1:28">
      <c r="A516" t="str">
        <f t="shared" si="25"/>
        <v>MILA - BASE3. High Value</v>
      </c>
      <c r="B516" t="str">
        <f t="shared" si="24"/>
        <v>MILA - BASE3. High ValueE7. Production Not Viable</v>
      </c>
      <c r="C516" t="s">
        <v>23</v>
      </c>
      <c r="D516" s="2" t="s">
        <v>13</v>
      </c>
      <c r="E516" t="s">
        <v>11</v>
      </c>
      <c r="F516" s="12" t="s">
        <v>291</v>
      </c>
      <c r="G516" s="12" t="s">
        <v>664</v>
      </c>
      <c r="H516" t="s">
        <v>78</v>
      </c>
      <c r="I516" s="2" t="s">
        <v>824</v>
      </c>
      <c r="J516">
        <f>VLOOKUP(A516,[1]Sheet3!$A$2:$H$3266,8,FALSE)</f>
        <v>187.05</v>
      </c>
      <c r="K516">
        <f>VLOOKUP(A516,[1]Sheet3!$A$2:$AD$3266,29,FALSE)</f>
        <v>0.71900459999999999</v>
      </c>
      <c r="L516">
        <f>VLOOKUP(A516,[1]Sheet3!$A$2:$AD$3266,30,FALSE)</f>
        <v>134.48981043000001</v>
      </c>
      <c r="M516">
        <f>VLOOKUP(A516,[1]Sheet3!$A$2:$L$3266,11,FALSE)</f>
        <v>5721</v>
      </c>
      <c r="N516">
        <f>VLOOKUP(A516,[1]Sheet3!$A$2:$L$3266,12,FALSE)</f>
        <v>90.750000000000014</v>
      </c>
      <c r="O516">
        <f>VLOOKUP(A516,[1]Sheet3!$A$2:$T$3266,17,FALSE)</f>
        <v>0.25239279999999997</v>
      </c>
      <c r="P516">
        <f>VLOOKUP(A516,[1]Sheet3!$A$2:$T$3266,18,FALSE)</f>
        <v>401.95030000000003</v>
      </c>
      <c r="Q516">
        <f>VLOOKUP(A516,[1]Sheet3!$A$2:$T$3266,19,FALSE)</f>
        <v>0.80857109999999999</v>
      </c>
      <c r="R516">
        <f>VLOOKUP(A516,[1]Sheet3!$A$2:$T$3266,20,FALSE)</f>
        <v>0.8692744</v>
      </c>
      <c r="S516">
        <f>VLOOKUP(A516,[1]Sheet3!$A$2:$AB$3266,27,FALSE)</f>
        <v>40.943390000000001</v>
      </c>
      <c r="T516">
        <f>VLOOKUP(A516,[1]Sheet3!$A$2:$AB$3266,28,FALSE)</f>
        <v>23.687049999999999</v>
      </c>
      <c r="U516">
        <f>VLOOKUP(A516,[1]Sheet3!$A$2:$AF$3266,31,FALSE)</f>
        <v>67.491960000000006</v>
      </c>
      <c r="V516">
        <f>VLOOKUP(A516,[1]Sheet3!$A$2:$AF$3266,32,FALSE)</f>
        <v>31.321729999999999</v>
      </c>
      <c r="W516" s="2" t="str">
        <f>VLOOKUP(H516,[2]Sheet1!$B$2:$D$3210,2,FALSE)</f>
        <v>Laut Jawa</v>
      </c>
      <c r="X516" s="2" t="str">
        <f>VLOOKUP(H516,[2]Sheet1!$B$2:$D$3210,3,FALSE)</f>
        <v>Jawa</v>
      </c>
      <c r="Y516" s="2">
        <f>Scores!N516</f>
        <v>38</v>
      </c>
      <c r="Z516" t="s">
        <v>6</v>
      </c>
      <c r="AA516" s="13" t="str">
        <f t="shared" si="26"/>
        <v>2C-Jawa</v>
      </c>
      <c r="AB516" s="13" t="s">
        <v>896</v>
      </c>
    </row>
    <row r="517" spans="1:28">
      <c r="A517" t="str">
        <f t="shared" si="25"/>
        <v>ZELDA BANUWATI - BASE1. Low Value</v>
      </c>
      <c r="B517" t="str">
        <f t="shared" si="24"/>
        <v>ZELDA BANUWATI - BASE1. Low ValueE7. Production Not Viable</v>
      </c>
      <c r="C517" t="s">
        <v>23</v>
      </c>
      <c r="D517" s="2" t="s">
        <v>13</v>
      </c>
      <c r="E517" t="s">
        <v>8</v>
      </c>
      <c r="F517" s="12" t="s">
        <v>292</v>
      </c>
      <c r="G517" s="12" t="s">
        <v>665</v>
      </c>
      <c r="H517" t="s">
        <v>78</v>
      </c>
      <c r="I517" s="2" t="s">
        <v>824</v>
      </c>
      <c r="J517">
        <f>VLOOKUP(A517,[1]Sheet3!$A$2:$H$3266,8,FALSE)</f>
        <v>69.3</v>
      </c>
      <c r="K517">
        <f>VLOOKUP(A517,[1]Sheet3!$A$2:$AD$3266,29,FALSE)</f>
        <v>0.60485949999999999</v>
      </c>
      <c r="L517">
        <f>VLOOKUP(A517,[1]Sheet3!$A$2:$AD$3266,30,FALSE)</f>
        <v>41.916763349999997</v>
      </c>
      <c r="M517">
        <f>VLOOKUP(A517,[1]Sheet3!$A$2:$L$3266,11,FALSE)</f>
        <v>7470</v>
      </c>
      <c r="N517">
        <f>VLOOKUP(A517,[1]Sheet3!$A$2:$L$3266,12,FALSE)</f>
        <v>132.55000000000001</v>
      </c>
      <c r="O517">
        <f>VLOOKUP(A517,[1]Sheet3!$A$2:$T$3266,17,FALSE)</f>
        <v>0.17739969999999999</v>
      </c>
      <c r="P517">
        <f>VLOOKUP(A517,[1]Sheet3!$A$2:$T$3266,18,FALSE)</f>
        <v>328.44940000000003</v>
      </c>
      <c r="Q517">
        <f>VLOOKUP(A517,[1]Sheet3!$A$2:$T$3266,19,FALSE)</f>
        <v>0.57748619999999995</v>
      </c>
      <c r="R517">
        <f>VLOOKUP(A517,[1]Sheet3!$A$2:$T$3266,20,FALSE)</f>
        <v>0.77983840000000004</v>
      </c>
      <c r="S517">
        <f>VLOOKUP(A517,[1]Sheet3!$A$2:$AB$3266,27,FALSE)</f>
        <v>131.9528</v>
      </c>
      <c r="T517">
        <f>VLOOKUP(A517,[1]Sheet3!$A$2:$AB$3266,28,FALSE)</f>
        <v>401.4769</v>
      </c>
      <c r="U517">
        <f>VLOOKUP(A517,[1]Sheet3!$A$2:$AF$3266,31,FALSE)</f>
        <v>23.239730000000002</v>
      </c>
      <c r="V517">
        <f>VLOOKUP(A517,[1]Sheet3!$A$2:$AF$3266,32,FALSE)</f>
        <v>50.400840000000002</v>
      </c>
      <c r="W517" s="2" t="str">
        <f>VLOOKUP(H517,[2]Sheet1!$B$2:$D$3210,2,FALSE)</f>
        <v>Laut Jawa</v>
      </c>
      <c r="X517" s="2" t="str">
        <f>VLOOKUP(H517,[2]Sheet1!$B$2:$D$3210,3,FALSE)</f>
        <v>Jawa</v>
      </c>
      <c r="Y517" s="2">
        <f>Scores!N517</f>
        <v>109</v>
      </c>
      <c r="Z517" t="s">
        <v>6</v>
      </c>
      <c r="AA517" s="13" t="str">
        <f t="shared" si="26"/>
        <v>2C-Jawa</v>
      </c>
      <c r="AB517" s="13" t="s">
        <v>896</v>
      </c>
    </row>
    <row r="518" spans="1:28">
      <c r="A518" t="str">
        <f t="shared" si="25"/>
        <v>ZELDA BANUWATI - BASE2. Middle Value</v>
      </c>
      <c r="B518" t="str">
        <f t="shared" si="24"/>
        <v>ZELDA BANUWATI - BASE2. Middle ValueE7. Production Not Viable</v>
      </c>
      <c r="C518" t="s">
        <v>23</v>
      </c>
      <c r="D518" s="2" t="s">
        <v>13</v>
      </c>
      <c r="E518" t="s">
        <v>10</v>
      </c>
      <c r="F518" s="12" t="s">
        <v>292</v>
      </c>
      <c r="G518" s="12" t="s">
        <v>665</v>
      </c>
      <c r="H518" t="s">
        <v>78</v>
      </c>
      <c r="I518" s="2" t="s">
        <v>824</v>
      </c>
      <c r="J518">
        <f>VLOOKUP(A518,[1]Sheet3!$A$2:$H$3266,8,FALSE)</f>
        <v>69.3</v>
      </c>
      <c r="K518">
        <f>VLOOKUP(A518,[1]Sheet3!$A$2:$AD$3266,29,FALSE)</f>
        <v>0.60485949999999999</v>
      </c>
      <c r="L518">
        <f>VLOOKUP(A518,[1]Sheet3!$A$2:$AD$3266,30,FALSE)</f>
        <v>41.916763349999997</v>
      </c>
      <c r="M518">
        <f>VLOOKUP(A518,[1]Sheet3!$A$2:$L$3266,11,FALSE)</f>
        <v>7470</v>
      </c>
      <c r="N518">
        <f>VLOOKUP(A518,[1]Sheet3!$A$2:$L$3266,12,FALSE)</f>
        <v>132.55000000000001</v>
      </c>
      <c r="O518">
        <f>VLOOKUP(A518,[1]Sheet3!$A$2:$T$3266,17,FALSE)</f>
        <v>0.17739969999999999</v>
      </c>
      <c r="P518">
        <f>VLOOKUP(A518,[1]Sheet3!$A$2:$T$3266,18,FALSE)</f>
        <v>328.44940000000003</v>
      </c>
      <c r="Q518">
        <f>VLOOKUP(A518,[1]Sheet3!$A$2:$T$3266,19,FALSE)</f>
        <v>0.57748619999999995</v>
      </c>
      <c r="R518">
        <f>VLOOKUP(A518,[1]Sheet3!$A$2:$T$3266,20,FALSE)</f>
        <v>0.77983840000000004</v>
      </c>
      <c r="S518">
        <f>VLOOKUP(A518,[1]Sheet3!$A$2:$AB$3266,27,FALSE)</f>
        <v>131.9528</v>
      </c>
      <c r="T518">
        <f>VLOOKUP(A518,[1]Sheet3!$A$2:$AB$3266,28,FALSE)</f>
        <v>401.4769</v>
      </c>
      <c r="U518">
        <f>VLOOKUP(A518,[1]Sheet3!$A$2:$AF$3266,31,FALSE)</f>
        <v>23.239730000000002</v>
      </c>
      <c r="V518">
        <f>VLOOKUP(A518,[1]Sheet3!$A$2:$AF$3266,32,FALSE)</f>
        <v>50.400840000000002</v>
      </c>
      <c r="W518" s="2" t="str">
        <f>VLOOKUP(H518,[2]Sheet1!$B$2:$D$3210,2,FALSE)</f>
        <v>Laut Jawa</v>
      </c>
      <c r="X518" s="2" t="str">
        <f>VLOOKUP(H518,[2]Sheet1!$B$2:$D$3210,3,FALSE)</f>
        <v>Jawa</v>
      </c>
      <c r="Y518" s="2">
        <f>Scores!N518</f>
        <v>109</v>
      </c>
      <c r="Z518" t="s">
        <v>6</v>
      </c>
      <c r="AA518" s="13" t="str">
        <f t="shared" si="26"/>
        <v>2C-Jawa</v>
      </c>
      <c r="AB518" s="13" t="s">
        <v>896</v>
      </c>
    </row>
    <row r="519" spans="1:28">
      <c r="A519" t="str">
        <f t="shared" si="25"/>
        <v>ZELDA BANUWATI - BASE3. High Value</v>
      </c>
      <c r="B519" t="str">
        <f t="shared" si="24"/>
        <v>ZELDA BANUWATI - BASE3. High ValueE7. Production Not Viable</v>
      </c>
      <c r="C519" t="s">
        <v>23</v>
      </c>
      <c r="D519" s="2" t="s">
        <v>13</v>
      </c>
      <c r="E519" t="s">
        <v>11</v>
      </c>
      <c r="F519" s="12" t="s">
        <v>292</v>
      </c>
      <c r="G519" s="12" t="s">
        <v>665</v>
      </c>
      <c r="H519" t="s">
        <v>78</v>
      </c>
      <c r="I519" s="2" t="s">
        <v>824</v>
      </c>
      <c r="J519">
        <f>VLOOKUP(A519,[1]Sheet3!$A$2:$H$3266,8,FALSE)</f>
        <v>69.3</v>
      </c>
      <c r="K519">
        <f>VLOOKUP(A519,[1]Sheet3!$A$2:$AD$3266,29,FALSE)</f>
        <v>0.60485949999999999</v>
      </c>
      <c r="L519">
        <f>VLOOKUP(A519,[1]Sheet3!$A$2:$AD$3266,30,FALSE)</f>
        <v>41.916763349999997</v>
      </c>
      <c r="M519">
        <f>VLOOKUP(A519,[1]Sheet3!$A$2:$L$3266,11,FALSE)</f>
        <v>7470</v>
      </c>
      <c r="N519">
        <f>VLOOKUP(A519,[1]Sheet3!$A$2:$L$3266,12,FALSE)</f>
        <v>132.55000000000001</v>
      </c>
      <c r="O519">
        <f>VLOOKUP(A519,[1]Sheet3!$A$2:$T$3266,17,FALSE)</f>
        <v>0.17739969999999999</v>
      </c>
      <c r="P519">
        <f>VLOOKUP(A519,[1]Sheet3!$A$2:$T$3266,18,FALSE)</f>
        <v>328.44940000000003</v>
      </c>
      <c r="Q519">
        <f>VLOOKUP(A519,[1]Sheet3!$A$2:$T$3266,19,FALSE)</f>
        <v>0.57748619999999995</v>
      </c>
      <c r="R519">
        <f>VLOOKUP(A519,[1]Sheet3!$A$2:$T$3266,20,FALSE)</f>
        <v>0.77983840000000004</v>
      </c>
      <c r="S519">
        <f>VLOOKUP(A519,[1]Sheet3!$A$2:$AB$3266,27,FALSE)</f>
        <v>131.9528</v>
      </c>
      <c r="T519">
        <f>VLOOKUP(A519,[1]Sheet3!$A$2:$AB$3266,28,FALSE)</f>
        <v>401.4769</v>
      </c>
      <c r="U519">
        <f>VLOOKUP(A519,[1]Sheet3!$A$2:$AF$3266,31,FALSE)</f>
        <v>23.239730000000002</v>
      </c>
      <c r="V519">
        <f>VLOOKUP(A519,[1]Sheet3!$A$2:$AF$3266,32,FALSE)</f>
        <v>50.400840000000002</v>
      </c>
      <c r="W519" s="2" t="str">
        <f>VLOOKUP(H519,[2]Sheet1!$B$2:$D$3210,2,FALSE)</f>
        <v>Laut Jawa</v>
      </c>
      <c r="X519" s="2" t="str">
        <f>VLOOKUP(H519,[2]Sheet1!$B$2:$D$3210,3,FALSE)</f>
        <v>Jawa</v>
      </c>
      <c r="Y519" s="2">
        <f>Scores!N519</f>
        <v>109</v>
      </c>
      <c r="Z519" t="s">
        <v>6</v>
      </c>
      <c r="AA519" s="13" t="str">
        <f t="shared" si="26"/>
        <v>2C-Jawa</v>
      </c>
      <c r="AB519" s="13" t="s">
        <v>896</v>
      </c>
    </row>
    <row r="520" spans="1:28">
      <c r="A520" t="str">
        <f t="shared" si="25"/>
        <v>BAWAL - BASE1. Low Value</v>
      </c>
      <c r="B520" t="str">
        <f t="shared" si="24"/>
        <v>BAWAL - BASE1. Low ValueE7. Production Not Viable</v>
      </c>
      <c r="C520" t="s">
        <v>23</v>
      </c>
      <c r="D520" s="2" t="s">
        <v>13</v>
      </c>
      <c r="E520" t="s">
        <v>8</v>
      </c>
      <c r="F520" s="12" t="s">
        <v>293</v>
      </c>
      <c r="G520" s="12" t="s">
        <v>666</v>
      </c>
      <c r="H520" t="s">
        <v>85</v>
      </c>
      <c r="I520" s="2" t="s">
        <v>824</v>
      </c>
      <c r="J520">
        <f>VLOOKUP(A520,[1]Sheet3!$A$2:$H$3266,8,FALSE)</f>
        <v>128</v>
      </c>
      <c r="K520">
        <f>VLOOKUP(A520,[1]Sheet3!$A$2:$AD$3266,29,FALSE)</f>
        <v>0.75845079999999998</v>
      </c>
      <c r="L520">
        <f>VLOOKUP(A520,[1]Sheet3!$A$2:$AD$3266,30,FALSE)</f>
        <v>97.081702399999998</v>
      </c>
      <c r="M520">
        <f>VLOOKUP(A520,[1]Sheet3!$A$2:$L$3266,11,FALSE)</f>
        <v>3330</v>
      </c>
      <c r="N520">
        <f>VLOOKUP(A520,[1]Sheet3!$A$2:$L$3266,12,FALSE)</f>
        <v>81.95</v>
      </c>
      <c r="O520">
        <f>VLOOKUP(A520,[1]Sheet3!$A$2:$T$3266,17,FALSE)</f>
        <v>0.28990690000000002</v>
      </c>
      <c r="P520">
        <f>VLOOKUP(A520,[1]Sheet3!$A$2:$T$3266,18,FALSE)</f>
        <v>611.5136</v>
      </c>
      <c r="Q520">
        <f>VLOOKUP(A520,[1]Sheet3!$A$2:$T$3266,19,FALSE)</f>
        <v>0.2037214</v>
      </c>
      <c r="R520">
        <f>VLOOKUP(A520,[1]Sheet3!$A$2:$T$3266,20,FALSE)</f>
        <v>0.70003400000000005</v>
      </c>
      <c r="S520">
        <f>VLOOKUP(A520,[1]Sheet3!$A$2:$AB$3266,27,FALSE)</f>
        <v>69.379170000000002</v>
      </c>
      <c r="T520">
        <f>VLOOKUP(A520,[1]Sheet3!$A$2:$AB$3266,28,FALSE)</f>
        <v>175.13149999999999</v>
      </c>
      <c r="U520">
        <f>VLOOKUP(A520,[1]Sheet3!$A$2:$AF$3266,31,FALSE)</f>
        <v>82.319559999999996</v>
      </c>
      <c r="V520">
        <f>VLOOKUP(A520,[1]Sheet3!$A$2:$AF$3266,32,FALSE)</f>
        <v>342.95030000000003</v>
      </c>
      <c r="W520" s="2" t="str">
        <f>VLOOKUP(H520,[2]Sheet1!$B$2:$D$3210,2,FALSE)</f>
        <v>Laut Natuna Utara</v>
      </c>
      <c r="X520" s="2" t="str">
        <f>VLOOKUP(H520,[2]Sheet1!$B$2:$D$3210,3,FALSE)</f>
        <v>Sumatera</v>
      </c>
      <c r="Y520" s="2">
        <f>Scores!N520</f>
        <v>83</v>
      </c>
      <c r="Z520" t="s">
        <v>6</v>
      </c>
      <c r="AA520" s="13" t="str">
        <f t="shared" si="26"/>
        <v>2C-Sumatera</v>
      </c>
      <c r="AB520" s="13" t="s">
        <v>896</v>
      </c>
    </row>
    <row r="521" spans="1:28">
      <c r="A521" t="str">
        <f t="shared" si="25"/>
        <v>BAWAL - BASE2. Middle Value</v>
      </c>
      <c r="B521" t="str">
        <f t="shared" si="24"/>
        <v>BAWAL - BASE2. Middle ValueE7. Production Not Viable</v>
      </c>
      <c r="C521" t="s">
        <v>23</v>
      </c>
      <c r="D521" s="2" t="s">
        <v>13</v>
      </c>
      <c r="E521" t="s">
        <v>10</v>
      </c>
      <c r="F521" s="12" t="s">
        <v>293</v>
      </c>
      <c r="G521" s="12" t="s">
        <v>666</v>
      </c>
      <c r="H521" t="s">
        <v>85</v>
      </c>
      <c r="I521" s="2" t="s">
        <v>824</v>
      </c>
      <c r="J521">
        <f>VLOOKUP(A521,[1]Sheet3!$A$2:$H$3266,8,FALSE)</f>
        <v>146</v>
      </c>
      <c r="K521">
        <f>VLOOKUP(A521,[1]Sheet3!$A$2:$AD$3266,29,FALSE)</f>
        <v>0.75845079999999998</v>
      </c>
      <c r="L521">
        <f>VLOOKUP(A521,[1]Sheet3!$A$2:$AD$3266,30,FALSE)</f>
        <v>110.7338168</v>
      </c>
      <c r="M521">
        <f>VLOOKUP(A521,[1]Sheet3!$A$2:$L$3266,11,FALSE)</f>
        <v>3330</v>
      </c>
      <c r="N521">
        <f>VLOOKUP(A521,[1]Sheet3!$A$2:$L$3266,12,FALSE)</f>
        <v>81.95</v>
      </c>
      <c r="O521">
        <f>VLOOKUP(A521,[1]Sheet3!$A$2:$T$3266,17,FALSE)</f>
        <v>0.28990690000000002</v>
      </c>
      <c r="P521">
        <f>VLOOKUP(A521,[1]Sheet3!$A$2:$T$3266,18,FALSE)</f>
        <v>611.5136</v>
      </c>
      <c r="Q521">
        <f>VLOOKUP(A521,[1]Sheet3!$A$2:$T$3266,19,FALSE)</f>
        <v>0.2037214</v>
      </c>
      <c r="R521">
        <f>VLOOKUP(A521,[1]Sheet3!$A$2:$T$3266,20,FALSE)</f>
        <v>0.70003400000000005</v>
      </c>
      <c r="S521">
        <f>VLOOKUP(A521,[1]Sheet3!$A$2:$AB$3266,27,FALSE)</f>
        <v>69.379170000000002</v>
      </c>
      <c r="T521">
        <f>VLOOKUP(A521,[1]Sheet3!$A$2:$AB$3266,28,FALSE)</f>
        <v>175.13149999999999</v>
      </c>
      <c r="U521">
        <f>VLOOKUP(A521,[1]Sheet3!$A$2:$AF$3266,31,FALSE)</f>
        <v>82.319559999999996</v>
      </c>
      <c r="V521">
        <f>VLOOKUP(A521,[1]Sheet3!$A$2:$AF$3266,32,FALSE)</f>
        <v>342.95030000000003</v>
      </c>
      <c r="W521" s="2" t="str">
        <f>VLOOKUP(H521,[2]Sheet1!$B$2:$D$3210,2,FALSE)</f>
        <v>Laut Natuna Utara</v>
      </c>
      <c r="X521" s="2" t="str">
        <f>VLOOKUP(H521,[2]Sheet1!$B$2:$D$3210,3,FALSE)</f>
        <v>Sumatera</v>
      </c>
      <c r="Y521" s="2">
        <f>Scores!N521</f>
        <v>83</v>
      </c>
      <c r="Z521" t="s">
        <v>6</v>
      </c>
      <c r="AA521" s="13" t="str">
        <f t="shared" si="26"/>
        <v>2C-Sumatera</v>
      </c>
      <c r="AB521" s="13" t="s">
        <v>896</v>
      </c>
    </row>
    <row r="522" spans="1:28">
      <c r="A522" t="str">
        <f t="shared" si="25"/>
        <v>BAWAL - BASE3. High Value</v>
      </c>
      <c r="B522" t="str">
        <f t="shared" si="24"/>
        <v>BAWAL - BASE3. High ValueE7. Production Not Viable</v>
      </c>
      <c r="C522" t="s">
        <v>23</v>
      </c>
      <c r="D522" s="2" t="s">
        <v>13</v>
      </c>
      <c r="E522" t="s">
        <v>11</v>
      </c>
      <c r="F522" s="12" t="s">
        <v>293</v>
      </c>
      <c r="G522" s="12" t="s">
        <v>666</v>
      </c>
      <c r="H522" t="s">
        <v>85</v>
      </c>
      <c r="I522" s="2" t="s">
        <v>824</v>
      </c>
      <c r="J522">
        <f>VLOOKUP(A522,[1]Sheet3!$A$2:$H$3266,8,FALSE)</f>
        <v>215</v>
      </c>
      <c r="K522">
        <f>VLOOKUP(A522,[1]Sheet3!$A$2:$AD$3266,29,FALSE)</f>
        <v>0.75845079999999998</v>
      </c>
      <c r="L522">
        <f>VLOOKUP(A522,[1]Sheet3!$A$2:$AD$3266,30,FALSE)</f>
        <v>163.06692200000001</v>
      </c>
      <c r="M522">
        <f>VLOOKUP(A522,[1]Sheet3!$A$2:$L$3266,11,FALSE)</f>
        <v>3330</v>
      </c>
      <c r="N522">
        <f>VLOOKUP(A522,[1]Sheet3!$A$2:$L$3266,12,FALSE)</f>
        <v>81.95</v>
      </c>
      <c r="O522">
        <f>VLOOKUP(A522,[1]Sheet3!$A$2:$T$3266,17,FALSE)</f>
        <v>0.28990690000000002</v>
      </c>
      <c r="P522">
        <f>VLOOKUP(A522,[1]Sheet3!$A$2:$T$3266,18,FALSE)</f>
        <v>611.5136</v>
      </c>
      <c r="Q522">
        <f>VLOOKUP(A522,[1]Sheet3!$A$2:$T$3266,19,FALSE)</f>
        <v>0.2037214</v>
      </c>
      <c r="R522">
        <f>VLOOKUP(A522,[1]Sheet3!$A$2:$T$3266,20,FALSE)</f>
        <v>0.70003400000000005</v>
      </c>
      <c r="S522">
        <f>VLOOKUP(A522,[1]Sheet3!$A$2:$AB$3266,27,FALSE)</f>
        <v>69.379170000000002</v>
      </c>
      <c r="T522">
        <f>VLOOKUP(A522,[1]Sheet3!$A$2:$AB$3266,28,FALSE)</f>
        <v>175.13149999999999</v>
      </c>
      <c r="U522">
        <f>VLOOKUP(A522,[1]Sheet3!$A$2:$AF$3266,31,FALSE)</f>
        <v>82.319559999999996</v>
      </c>
      <c r="V522">
        <f>VLOOKUP(A522,[1]Sheet3!$A$2:$AF$3266,32,FALSE)</f>
        <v>342.95030000000003</v>
      </c>
      <c r="W522" s="2" t="str">
        <f>VLOOKUP(H522,[2]Sheet1!$B$2:$D$3210,2,FALSE)</f>
        <v>Laut Natuna Utara</v>
      </c>
      <c r="X522" s="2" t="str">
        <f>VLOOKUP(H522,[2]Sheet1!$B$2:$D$3210,3,FALSE)</f>
        <v>Sumatera</v>
      </c>
      <c r="Y522" s="2">
        <f>Scores!N522</f>
        <v>83</v>
      </c>
      <c r="Z522" t="s">
        <v>6</v>
      </c>
      <c r="AA522" s="13" t="str">
        <f t="shared" si="26"/>
        <v>2C-Sumatera</v>
      </c>
      <c r="AB522" s="13" t="s">
        <v>896</v>
      </c>
    </row>
    <row r="523" spans="1:28">
      <c r="A523" t="str">
        <f t="shared" si="25"/>
        <v>BELANAK ARANG - BASE1. Low Value</v>
      </c>
      <c r="B523" t="str">
        <f t="shared" si="24"/>
        <v>BELANAK ARANG - BASE1. Low ValueE0. On Production</v>
      </c>
      <c r="C523" t="s">
        <v>15</v>
      </c>
      <c r="D523" s="2" t="s">
        <v>13</v>
      </c>
      <c r="E523" t="s">
        <v>8</v>
      </c>
      <c r="F523" s="12" t="s">
        <v>294</v>
      </c>
      <c r="G523" s="12" t="s">
        <v>667</v>
      </c>
      <c r="H523" t="s">
        <v>85</v>
      </c>
      <c r="I523" s="2" t="s">
        <v>824</v>
      </c>
      <c r="J523">
        <f>VLOOKUP(A523,[1]Sheet3!$A$2:$H$3266,8,FALSE)</f>
        <v>183</v>
      </c>
      <c r="K523">
        <f>VLOOKUP(A523,[1]Sheet3!$A$2:$AD$3266,29,FALSE)</f>
        <v>0.60590370000000005</v>
      </c>
      <c r="L523">
        <f>VLOOKUP(A523,[1]Sheet3!$A$2:$AD$3266,30,FALSE)</f>
        <v>110.8803771</v>
      </c>
      <c r="M523">
        <f>VLOOKUP(A523,[1]Sheet3!$A$2:$L$3266,11,FALSE)</f>
        <v>6275</v>
      </c>
      <c r="N523">
        <f>VLOOKUP(A523,[1]Sheet3!$A$2:$L$3266,12,FALSE)</f>
        <v>119.9</v>
      </c>
      <c r="O523">
        <f>VLOOKUP(A523,[1]Sheet3!$A$2:$T$3266,17,FALSE)</f>
        <v>0.16061010000000001</v>
      </c>
      <c r="P523">
        <f>VLOOKUP(A523,[1]Sheet3!$A$2:$T$3266,18,FALSE)</f>
        <v>85.91798</v>
      </c>
      <c r="Q523">
        <f>VLOOKUP(A523,[1]Sheet3!$A$2:$T$3266,19,FALSE)</f>
        <v>0.45540740000000002</v>
      </c>
      <c r="R523">
        <f>VLOOKUP(A523,[1]Sheet3!$A$2:$T$3266,20,FALSE)</f>
        <v>0.76195820000000003</v>
      </c>
      <c r="S523">
        <f>VLOOKUP(A523,[1]Sheet3!$A$2:$AB$3266,27,FALSE)</f>
        <v>76.61497</v>
      </c>
      <c r="T523">
        <f>VLOOKUP(A523,[1]Sheet3!$A$2:$AB$3266,28,FALSE)</f>
        <v>21.338619999999999</v>
      </c>
      <c r="U523">
        <f>VLOOKUP(A523,[1]Sheet3!$A$2:$AF$3266,31,FALSE)</f>
        <v>36.334980000000002</v>
      </c>
      <c r="V523">
        <f>VLOOKUP(A523,[1]Sheet3!$A$2:$AF$3266,32,FALSE)</f>
        <v>3.43235</v>
      </c>
      <c r="W523" s="2" t="str">
        <f>VLOOKUP(H523,[2]Sheet1!$B$2:$D$3210,2,FALSE)</f>
        <v>Laut Natuna Utara</v>
      </c>
      <c r="X523" s="2" t="str">
        <f>VLOOKUP(H523,[2]Sheet1!$B$2:$D$3210,3,FALSE)</f>
        <v>Sumatera</v>
      </c>
      <c r="Y523" s="2">
        <f>Scores!N523</f>
        <v>103</v>
      </c>
      <c r="Z523" t="s">
        <v>16</v>
      </c>
      <c r="AA523" s="13" t="str">
        <f t="shared" si="26"/>
        <v>2P</v>
      </c>
      <c r="AB523" s="13" t="s">
        <v>896</v>
      </c>
    </row>
    <row r="524" spans="1:28">
      <c r="A524" t="str">
        <f t="shared" si="25"/>
        <v>BELANAK ARANG - BASE2. Middle Value</v>
      </c>
      <c r="B524" t="str">
        <f t="shared" si="24"/>
        <v>BELANAK ARANG - BASE2. Middle ValueE0. On Production</v>
      </c>
      <c r="C524" t="s">
        <v>15</v>
      </c>
      <c r="D524" s="2" t="s">
        <v>13</v>
      </c>
      <c r="E524" t="s">
        <v>10</v>
      </c>
      <c r="F524" s="12" t="s">
        <v>294</v>
      </c>
      <c r="G524" s="12" t="s">
        <v>667</v>
      </c>
      <c r="H524" t="s">
        <v>85</v>
      </c>
      <c r="I524" s="2" t="s">
        <v>824</v>
      </c>
      <c r="J524">
        <f>VLOOKUP(A524,[1]Sheet3!$A$2:$H$3266,8,FALSE)</f>
        <v>215</v>
      </c>
      <c r="K524">
        <f>VLOOKUP(A524,[1]Sheet3!$A$2:$AD$3266,29,FALSE)</f>
        <v>0.60590370000000005</v>
      </c>
      <c r="L524">
        <f>VLOOKUP(A524,[1]Sheet3!$A$2:$AD$3266,30,FALSE)</f>
        <v>130.2692955</v>
      </c>
      <c r="M524">
        <f>VLOOKUP(A524,[1]Sheet3!$A$2:$L$3266,11,FALSE)</f>
        <v>6275</v>
      </c>
      <c r="N524">
        <f>VLOOKUP(A524,[1]Sheet3!$A$2:$L$3266,12,FALSE)</f>
        <v>119.9</v>
      </c>
      <c r="O524">
        <f>VLOOKUP(A524,[1]Sheet3!$A$2:$T$3266,17,FALSE)</f>
        <v>0.16061010000000001</v>
      </c>
      <c r="P524">
        <f>VLOOKUP(A524,[1]Sheet3!$A$2:$T$3266,18,FALSE)</f>
        <v>85.91798</v>
      </c>
      <c r="Q524">
        <f>VLOOKUP(A524,[1]Sheet3!$A$2:$T$3266,19,FALSE)</f>
        <v>0.45540740000000002</v>
      </c>
      <c r="R524">
        <f>VLOOKUP(A524,[1]Sheet3!$A$2:$T$3266,20,FALSE)</f>
        <v>0.76195820000000003</v>
      </c>
      <c r="S524">
        <f>VLOOKUP(A524,[1]Sheet3!$A$2:$AB$3266,27,FALSE)</f>
        <v>76.61497</v>
      </c>
      <c r="T524">
        <f>VLOOKUP(A524,[1]Sheet3!$A$2:$AB$3266,28,FALSE)</f>
        <v>21.338619999999999</v>
      </c>
      <c r="U524">
        <f>VLOOKUP(A524,[1]Sheet3!$A$2:$AF$3266,31,FALSE)</f>
        <v>36.334980000000002</v>
      </c>
      <c r="V524">
        <f>VLOOKUP(A524,[1]Sheet3!$A$2:$AF$3266,32,FALSE)</f>
        <v>3.43235</v>
      </c>
      <c r="W524" s="2" t="str">
        <f>VLOOKUP(H524,[2]Sheet1!$B$2:$D$3210,2,FALSE)</f>
        <v>Laut Natuna Utara</v>
      </c>
      <c r="X524" s="2" t="str">
        <f>VLOOKUP(H524,[2]Sheet1!$B$2:$D$3210,3,FALSE)</f>
        <v>Sumatera</v>
      </c>
      <c r="Y524" s="2">
        <f>Scores!N524</f>
        <v>103</v>
      </c>
      <c r="Z524" t="s">
        <v>16</v>
      </c>
      <c r="AA524" s="13" t="str">
        <f t="shared" si="26"/>
        <v>2P</v>
      </c>
      <c r="AB524" s="13" t="s">
        <v>896</v>
      </c>
    </row>
    <row r="525" spans="1:28">
      <c r="A525" t="str">
        <f t="shared" si="25"/>
        <v>BELANAK ARANG - BASE3. High Value</v>
      </c>
      <c r="B525" t="str">
        <f t="shared" si="24"/>
        <v>BELANAK ARANG - BASE3. High ValueE0. On Production</v>
      </c>
      <c r="C525" t="s">
        <v>15</v>
      </c>
      <c r="D525" s="2" t="s">
        <v>13</v>
      </c>
      <c r="E525" t="s">
        <v>11</v>
      </c>
      <c r="F525" s="12" t="s">
        <v>294</v>
      </c>
      <c r="G525" s="12" t="s">
        <v>667</v>
      </c>
      <c r="H525" t="s">
        <v>85</v>
      </c>
      <c r="I525" s="2" t="s">
        <v>824</v>
      </c>
      <c r="J525">
        <f>VLOOKUP(A525,[1]Sheet3!$A$2:$H$3266,8,FALSE)</f>
        <v>252</v>
      </c>
      <c r="K525">
        <f>VLOOKUP(A525,[1]Sheet3!$A$2:$AD$3266,29,FALSE)</f>
        <v>0.60590370000000005</v>
      </c>
      <c r="L525">
        <f>VLOOKUP(A525,[1]Sheet3!$A$2:$AD$3266,30,FALSE)</f>
        <v>152.68773240000002</v>
      </c>
      <c r="M525">
        <f>VLOOKUP(A525,[1]Sheet3!$A$2:$L$3266,11,FALSE)</f>
        <v>6275</v>
      </c>
      <c r="N525">
        <f>VLOOKUP(A525,[1]Sheet3!$A$2:$L$3266,12,FALSE)</f>
        <v>119.9</v>
      </c>
      <c r="O525">
        <f>VLOOKUP(A525,[1]Sheet3!$A$2:$T$3266,17,FALSE)</f>
        <v>0.16061010000000001</v>
      </c>
      <c r="P525">
        <f>VLOOKUP(A525,[1]Sheet3!$A$2:$T$3266,18,FALSE)</f>
        <v>85.91798</v>
      </c>
      <c r="Q525">
        <f>VLOOKUP(A525,[1]Sheet3!$A$2:$T$3266,19,FALSE)</f>
        <v>0.45540740000000002</v>
      </c>
      <c r="R525">
        <f>VLOOKUP(A525,[1]Sheet3!$A$2:$T$3266,20,FALSE)</f>
        <v>0.76195820000000003</v>
      </c>
      <c r="S525">
        <f>VLOOKUP(A525,[1]Sheet3!$A$2:$AB$3266,27,FALSE)</f>
        <v>76.61497</v>
      </c>
      <c r="T525">
        <f>VLOOKUP(A525,[1]Sheet3!$A$2:$AB$3266,28,FALSE)</f>
        <v>21.338619999999999</v>
      </c>
      <c r="U525">
        <f>VLOOKUP(A525,[1]Sheet3!$A$2:$AF$3266,31,FALSE)</f>
        <v>36.334980000000002</v>
      </c>
      <c r="V525">
        <f>VLOOKUP(A525,[1]Sheet3!$A$2:$AF$3266,32,FALSE)</f>
        <v>3.43235</v>
      </c>
      <c r="W525" s="2" t="str">
        <f>VLOOKUP(H525,[2]Sheet1!$B$2:$D$3210,2,FALSE)</f>
        <v>Laut Natuna Utara</v>
      </c>
      <c r="X525" s="2" t="str">
        <f>VLOOKUP(H525,[2]Sheet1!$B$2:$D$3210,3,FALSE)</f>
        <v>Sumatera</v>
      </c>
      <c r="Y525" s="2">
        <f>Scores!N525</f>
        <v>103</v>
      </c>
      <c r="Z525" t="s">
        <v>16</v>
      </c>
      <c r="AA525" s="13" t="str">
        <f t="shared" si="26"/>
        <v>2P</v>
      </c>
      <c r="AB525" s="13" t="s">
        <v>896</v>
      </c>
    </row>
    <row r="526" spans="1:28">
      <c r="A526" t="str">
        <f t="shared" si="25"/>
        <v>BELIDA GAS - BASE1. Low Value</v>
      </c>
      <c r="B526" t="str">
        <f t="shared" si="24"/>
        <v>BELIDA GAS - BASE1. Low ValueE0. On Production</v>
      </c>
      <c r="C526" t="s">
        <v>15</v>
      </c>
      <c r="D526" s="2" t="s">
        <v>13</v>
      </c>
      <c r="E526" t="s">
        <v>8</v>
      </c>
      <c r="F526" s="12" t="s">
        <v>295</v>
      </c>
      <c r="G526" s="12" t="s">
        <v>668</v>
      </c>
      <c r="H526" t="s">
        <v>85</v>
      </c>
      <c r="I526" s="2" t="s">
        <v>824</v>
      </c>
      <c r="J526">
        <f>VLOOKUP(A526,[1]Sheet3!$A$2:$H$3266,8,FALSE)</f>
        <v>327</v>
      </c>
      <c r="K526">
        <f>VLOOKUP(A526,[1]Sheet3!$A$2:$AD$3266,29,FALSE)</f>
        <v>0.82875030000000005</v>
      </c>
      <c r="L526">
        <f>VLOOKUP(A526,[1]Sheet3!$A$2:$AD$3266,30,FALSE)</f>
        <v>271.00134810000003</v>
      </c>
      <c r="M526">
        <f>VLOOKUP(A526,[1]Sheet3!$A$2:$L$3266,11,FALSE)</f>
        <v>2775</v>
      </c>
      <c r="N526">
        <f>VLOOKUP(A526,[1]Sheet3!$A$2:$L$3266,12,FALSE)</f>
        <v>70.95</v>
      </c>
      <c r="O526">
        <f>VLOOKUP(A526,[1]Sheet3!$A$2:$T$3266,17,FALSE)</f>
        <v>0.28886529999999999</v>
      </c>
      <c r="P526">
        <f>VLOOKUP(A526,[1]Sheet3!$A$2:$T$3266,18,FALSE)</f>
        <v>473.4427</v>
      </c>
      <c r="Q526">
        <f>VLOOKUP(A526,[1]Sheet3!$A$2:$T$3266,19,FALSE)</f>
        <v>0.65463590000000005</v>
      </c>
      <c r="R526">
        <f>VLOOKUP(A526,[1]Sheet3!$A$2:$T$3266,20,FALSE)</f>
        <v>0.66878000000000004</v>
      </c>
      <c r="S526">
        <f>VLOOKUP(A526,[1]Sheet3!$A$2:$AB$3266,27,FALSE)</f>
        <v>50.491480000000003</v>
      </c>
      <c r="T526">
        <f>VLOOKUP(A526,[1]Sheet3!$A$2:$AB$3266,28,FALSE)</f>
        <v>8.4447290000000006</v>
      </c>
      <c r="U526">
        <f>VLOOKUP(A526,[1]Sheet3!$A$2:$AF$3266,31,FALSE)</f>
        <v>11.48969</v>
      </c>
      <c r="V526">
        <f>VLOOKUP(A526,[1]Sheet3!$A$2:$AF$3266,32,FALSE)</f>
        <v>188.64840000000001</v>
      </c>
      <c r="W526" s="2" t="str">
        <f>VLOOKUP(H526,[2]Sheet1!$B$2:$D$3210,2,FALSE)</f>
        <v>Laut Natuna Utara</v>
      </c>
      <c r="X526" s="2" t="str">
        <f>VLOOKUP(H526,[2]Sheet1!$B$2:$D$3210,3,FALSE)</f>
        <v>Sumatera</v>
      </c>
      <c r="Y526" s="2">
        <f>Scores!N526</f>
        <v>66</v>
      </c>
      <c r="Z526" t="s">
        <v>16</v>
      </c>
      <c r="AA526" s="13" t="str">
        <f t="shared" si="26"/>
        <v>2P</v>
      </c>
      <c r="AB526" s="13" t="s">
        <v>896</v>
      </c>
    </row>
    <row r="527" spans="1:28">
      <c r="A527" t="str">
        <f t="shared" si="25"/>
        <v>BELIDA GAS - BASE2. Middle Value</v>
      </c>
      <c r="B527" t="str">
        <f t="shared" si="24"/>
        <v>BELIDA GAS - BASE2. Middle ValueE0. On Production</v>
      </c>
      <c r="C527" t="s">
        <v>15</v>
      </c>
      <c r="D527" s="2" t="s">
        <v>13</v>
      </c>
      <c r="E527" t="s">
        <v>10</v>
      </c>
      <c r="F527" s="12" t="s">
        <v>295</v>
      </c>
      <c r="G527" s="12" t="s">
        <v>668</v>
      </c>
      <c r="H527" t="s">
        <v>85</v>
      </c>
      <c r="I527" s="2" t="s">
        <v>824</v>
      </c>
      <c r="J527">
        <f>VLOOKUP(A527,[1]Sheet3!$A$2:$H$3266,8,FALSE)</f>
        <v>327</v>
      </c>
      <c r="K527">
        <f>VLOOKUP(A527,[1]Sheet3!$A$2:$AD$3266,29,FALSE)</f>
        <v>0.82875030000000005</v>
      </c>
      <c r="L527">
        <f>VLOOKUP(A527,[1]Sheet3!$A$2:$AD$3266,30,FALSE)</f>
        <v>271.00134810000003</v>
      </c>
      <c r="M527">
        <f>VLOOKUP(A527,[1]Sheet3!$A$2:$L$3266,11,FALSE)</f>
        <v>2775</v>
      </c>
      <c r="N527">
        <f>VLOOKUP(A527,[1]Sheet3!$A$2:$L$3266,12,FALSE)</f>
        <v>70.95</v>
      </c>
      <c r="O527">
        <f>VLOOKUP(A527,[1]Sheet3!$A$2:$T$3266,17,FALSE)</f>
        <v>0.28886529999999999</v>
      </c>
      <c r="P527">
        <f>VLOOKUP(A527,[1]Sheet3!$A$2:$T$3266,18,FALSE)</f>
        <v>473.4427</v>
      </c>
      <c r="Q527">
        <f>VLOOKUP(A527,[1]Sheet3!$A$2:$T$3266,19,FALSE)</f>
        <v>0.65463590000000005</v>
      </c>
      <c r="R527">
        <f>VLOOKUP(A527,[1]Sheet3!$A$2:$T$3266,20,FALSE)</f>
        <v>0.66878000000000004</v>
      </c>
      <c r="S527">
        <f>VLOOKUP(A527,[1]Sheet3!$A$2:$AB$3266,27,FALSE)</f>
        <v>50.491480000000003</v>
      </c>
      <c r="T527">
        <f>VLOOKUP(A527,[1]Sheet3!$A$2:$AB$3266,28,FALSE)</f>
        <v>8.4447290000000006</v>
      </c>
      <c r="U527">
        <f>VLOOKUP(A527,[1]Sheet3!$A$2:$AF$3266,31,FALSE)</f>
        <v>11.48969</v>
      </c>
      <c r="V527">
        <f>VLOOKUP(A527,[1]Sheet3!$A$2:$AF$3266,32,FALSE)</f>
        <v>188.64840000000001</v>
      </c>
      <c r="W527" s="2" t="str">
        <f>VLOOKUP(H527,[2]Sheet1!$B$2:$D$3210,2,FALSE)</f>
        <v>Laut Natuna Utara</v>
      </c>
      <c r="X527" s="2" t="str">
        <f>VLOOKUP(H527,[2]Sheet1!$B$2:$D$3210,3,FALSE)</f>
        <v>Sumatera</v>
      </c>
      <c r="Y527" s="2">
        <f>Scores!N527</f>
        <v>66</v>
      </c>
      <c r="Z527" t="s">
        <v>16</v>
      </c>
      <c r="AA527" s="13" t="str">
        <f t="shared" si="26"/>
        <v>2P</v>
      </c>
      <c r="AB527" s="13" t="s">
        <v>896</v>
      </c>
    </row>
    <row r="528" spans="1:28">
      <c r="A528" t="str">
        <f t="shared" si="25"/>
        <v>BELIDA GAS - BASE3. High Value</v>
      </c>
      <c r="B528" t="str">
        <f t="shared" si="24"/>
        <v>BELIDA GAS - BASE3. High ValueE0. On Production</v>
      </c>
      <c r="C528" t="s">
        <v>15</v>
      </c>
      <c r="D528" s="2" t="s">
        <v>13</v>
      </c>
      <c r="E528" t="s">
        <v>11</v>
      </c>
      <c r="F528" s="12" t="s">
        <v>295</v>
      </c>
      <c r="G528" s="12" t="s">
        <v>668</v>
      </c>
      <c r="H528" t="s">
        <v>85</v>
      </c>
      <c r="I528" s="2" t="s">
        <v>824</v>
      </c>
      <c r="J528">
        <f>VLOOKUP(A528,[1]Sheet3!$A$2:$H$3266,8,FALSE)</f>
        <v>377</v>
      </c>
      <c r="K528">
        <f>VLOOKUP(A528,[1]Sheet3!$A$2:$AD$3266,29,FALSE)</f>
        <v>0.82875030000000005</v>
      </c>
      <c r="L528">
        <f>VLOOKUP(A528,[1]Sheet3!$A$2:$AD$3266,30,FALSE)</f>
        <v>312.43886309999999</v>
      </c>
      <c r="M528">
        <f>VLOOKUP(A528,[1]Sheet3!$A$2:$L$3266,11,FALSE)</f>
        <v>2775</v>
      </c>
      <c r="N528">
        <f>VLOOKUP(A528,[1]Sheet3!$A$2:$L$3266,12,FALSE)</f>
        <v>70.95</v>
      </c>
      <c r="O528">
        <f>VLOOKUP(A528,[1]Sheet3!$A$2:$T$3266,17,FALSE)</f>
        <v>0.28886529999999999</v>
      </c>
      <c r="P528">
        <f>VLOOKUP(A528,[1]Sheet3!$A$2:$T$3266,18,FALSE)</f>
        <v>473.4427</v>
      </c>
      <c r="Q528">
        <f>VLOOKUP(A528,[1]Sheet3!$A$2:$T$3266,19,FALSE)</f>
        <v>0.65463590000000005</v>
      </c>
      <c r="R528">
        <f>VLOOKUP(A528,[1]Sheet3!$A$2:$T$3266,20,FALSE)</f>
        <v>0.66878000000000004</v>
      </c>
      <c r="S528">
        <f>VLOOKUP(A528,[1]Sheet3!$A$2:$AB$3266,27,FALSE)</f>
        <v>50.491480000000003</v>
      </c>
      <c r="T528">
        <f>VLOOKUP(A528,[1]Sheet3!$A$2:$AB$3266,28,FALSE)</f>
        <v>8.4447290000000006</v>
      </c>
      <c r="U528">
        <f>VLOOKUP(A528,[1]Sheet3!$A$2:$AF$3266,31,FALSE)</f>
        <v>11.48969</v>
      </c>
      <c r="V528">
        <f>VLOOKUP(A528,[1]Sheet3!$A$2:$AF$3266,32,FALSE)</f>
        <v>188.64840000000001</v>
      </c>
      <c r="W528" s="2" t="str">
        <f>VLOOKUP(H528,[2]Sheet1!$B$2:$D$3210,2,FALSE)</f>
        <v>Laut Natuna Utara</v>
      </c>
      <c r="X528" s="2" t="str">
        <f>VLOOKUP(H528,[2]Sheet1!$B$2:$D$3210,3,FALSE)</f>
        <v>Sumatera</v>
      </c>
      <c r="Y528" s="2">
        <f>Scores!N528</f>
        <v>66</v>
      </c>
      <c r="Z528" t="s">
        <v>16</v>
      </c>
      <c r="AA528" s="13" t="str">
        <f t="shared" si="26"/>
        <v>2P</v>
      </c>
      <c r="AB528" s="13" t="s">
        <v>896</v>
      </c>
    </row>
    <row r="529" spans="1:28">
      <c r="A529" t="str">
        <f t="shared" si="25"/>
        <v>BINTANG LAUT - BASE1. Low Value</v>
      </c>
      <c r="B529" t="str">
        <f t="shared" si="24"/>
        <v>BINTANG LAUT - BASE1. Low ValueE7. Production Not Viable</v>
      </c>
      <c r="C529" t="s">
        <v>23</v>
      </c>
      <c r="D529" s="2" t="s">
        <v>13</v>
      </c>
      <c r="E529" t="s">
        <v>8</v>
      </c>
      <c r="F529" s="12" t="s">
        <v>296</v>
      </c>
      <c r="G529" s="12" t="s">
        <v>669</v>
      </c>
      <c r="H529" t="s">
        <v>85</v>
      </c>
      <c r="I529" s="2" t="s">
        <v>824</v>
      </c>
      <c r="J529">
        <f>VLOOKUP(A529,[1]Sheet3!$A$2:$H$3266,8,FALSE)</f>
        <v>76</v>
      </c>
      <c r="K529">
        <f>VLOOKUP(A529,[1]Sheet3!$A$2:$AD$3266,29,FALSE)</f>
        <v>0.68683190000000005</v>
      </c>
      <c r="L529">
        <f>VLOOKUP(A529,[1]Sheet3!$A$2:$AD$3266,30,FALSE)</f>
        <v>52.199224400000006</v>
      </c>
      <c r="M529">
        <f>VLOOKUP(A529,[1]Sheet3!$A$2:$L$3266,11,FALSE)</f>
        <v>3375</v>
      </c>
      <c r="N529">
        <f>VLOOKUP(A529,[1]Sheet3!$A$2:$L$3266,12,FALSE)</f>
        <v>76.45</v>
      </c>
      <c r="O529">
        <f>VLOOKUP(A529,[1]Sheet3!$A$2:$T$3266,17,FALSE)</f>
        <v>0.29023660000000001</v>
      </c>
      <c r="P529">
        <f>VLOOKUP(A529,[1]Sheet3!$A$2:$T$3266,18,FALSE)</f>
        <v>2487.279</v>
      </c>
      <c r="Q529">
        <f>VLOOKUP(A529,[1]Sheet3!$A$2:$T$3266,19,FALSE)</f>
        <v>0.73157139999999998</v>
      </c>
      <c r="R529">
        <f>VLOOKUP(A529,[1]Sheet3!$A$2:$T$3266,20,FALSE)</f>
        <v>0.71968589999999999</v>
      </c>
      <c r="S529">
        <f>VLOOKUP(A529,[1]Sheet3!$A$2:$AB$3266,27,FALSE)</f>
        <v>128.76130000000001</v>
      </c>
      <c r="T529">
        <f>VLOOKUP(A529,[1]Sheet3!$A$2:$AB$3266,28,FALSE)</f>
        <v>18.284279999999999</v>
      </c>
      <c r="U529">
        <f>VLOOKUP(A529,[1]Sheet3!$A$2:$AF$3266,31,FALSE)</f>
        <v>52.618209999999998</v>
      </c>
      <c r="V529">
        <f>VLOOKUP(A529,[1]Sheet3!$A$2:$AF$3266,32,FALSE)</f>
        <v>54.195830000000001</v>
      </c>
      <c r="W529" s="2" t="str">
        <f>VLOOKUP(H529,[2]Sheet1!$B$2:$D$3210,2,FALSE)</f>
        <v>Laut Natuna Utara</v>
      </c>
      <c r="X529" s="2" t="str">
        <f>VLOOKUP(H529,[2]Sheet1!$B$2:$D$3210,3,FALSE)</f>
        <v>Sumatera</v>
      </c>
      <c r="Y529" s="2">
        <f>Scores!N529</f>
        <v>49</v>
      </c>
      <c r="Z529" t="s">
        <v>6</v>
      </c>
      <c r="AA529" s="13" t="str">
        <f t="shared" si="26"/>
        <v>2C-Sumatera</v>
      </c>
      <c r="AB529" s="13" t="s">
        <v>896</v>
      </c>
    </row>
    <row r="530" spans="1:28">
      <c r="A530" t="str">
        <f t="shared" si="25"/>
        <v>BINTANG LAUT - BASE2. Middle Value</v>
      </c>
      <c r="B530" t="str">
        <f t="shared" si="24"/>
        <v>BINTANG LAUT - BASE2. Middle ValueE7. Production Not Viable</v>
      </c>
      <c r="C530" t="s">
        <v>23</v>
      </c>
      <c r="D530" s="2" t="s">
        <v>13</v>
      </c>
      <c r="E530" t="s">
        <v>10</v>
      </c>
      <c r="F530" s="12" t="s">
        <v>296</v>
      </c>
      <c r="G530" s="12" t="s">
        <v>669</v>
      </c>
      <c r="H530" t="s">
        <v>85</v>
      </c>
      <c r="I530" s="2" t="s">
        <v>824</v>
      </c>
      <c r="J530">
        <f>VLOOKUP(A530,[1]Sheet3!$A$2:$H$3266,8,FALSE)</f>
        <v>76</v>
      </c>
      <c r="K530">
        <f>VLOOKUP(A530,[1]Sheet3!$A$2:$AD$3266,29,FALSE)</f>
        <v>0.68683190000000005</v>
      </c>
      <c r="L530">
        <f>VLOOKUP(A530,[1]Sheet3!$A$2:$AD$3266,30,FALSE)</f>
        <v>52.199224400000006</v>
      </c>
      <c r="M530">
        <f>VLOOKUP(A530,[1]Sheet3!$A$2:$L$3266,11,FALSE)</f>
        <v>3375</v>
      </c>
      <c r="N530">
        <f>VLOOKUP(A530,[1]Sheet3!$A$2:$L$3266,12,FALSE)</f>
        <v>76.45</v>
      </c>
      <c r="O530">
        <f>VLOOKUP(A530,[1]Sheet3!$A$2:$T$3266,17,FALSE)</f>
        <v>0.29023660000000001</v>
      </c>
      <c r="P530">
        <f>VLOOKUP(A530,[1]Sheet3!$A$2:$T$3266,18,FALSE)</f>
        <v>2487.279</v>
      </c>
      <c r="Q530">
        <f>VLOOKUP(A530,[1]Sheet3!$A$2:$T$3266,19,FALSE)</f>
        <v>0.73157139999999998</v>
      </c>
      <c r="R530">
        <f>VLOOKUP(A530,[1]Sheet3!$A$2:$T$3266,20,FALSE)</f>
        <v>0.71968589999999999</v>
      </c>
      <c r="S530">
        <f>VLOOKUP(A530,[1]Sheet3!$A$2:$AB$3266,27,FALSE)</f>
        <v>128.76130000000001</v>
      </c>
      <c r="T530">
        <f>VLOOKUP(A530,[1]Sheet3!$A$2:$AB$3266,28,FALSE)</f>
        <v>18.284279999999999</v>
      </c>
      <c r="U530">
        <f>VLOOKUP(A530,[1]Sheet3!$A$2:$AF$3266,31,FALSE)</f>
        <v>52.618209999999998</v>
      </c>
      <c r="V530">
        <f>VLOOKUP(A530,[1]Sheet3!$A$2:$AF$3266,32,FALSE)</f>
        <v>54.195830000000001</v>
      </c>
      <c r="W530" s="2" t="str">
        <f>VLOOKUP(H530,[2]Sheet1!$B$2:$D$3210,2,FALSE)</f>
        <v>Laut Natuna Utara</v>
      </c>
      <c r="X530" s="2" t="str">
        <f>VLOOKUP(H530,[2]Sheet1!$B$2:$D$3210,3,FALSE)</f>
        <v>Sumatera</v>
      </c>
      <c r="Y530" s="2">
        <f>Scores!N530</f>
        <v>49</v>
      </c>
      <c r="Z530" t="s">
        <v>6</v>
      </c>
      <c r="AA530" s="13" t="str">
        <f t="shared" si="26"/>
        <v>2C-Sumatera</v>
      </c>
      <c r="AB530" s="13" t="s">
        <v>896</v>
      </c>
    </row>
    <row r="531" spans="1:28">
      <c r="A531" t="str">
        <f t="shared" si="25"/>
        <v>BINTANG LAUT - BASE3. High Value</v>
      </c>
      <c r="B531" t="str">
        <f t="shared" si="24"/>
        <v>BINTANG LAUT - BASE3. High ValueE7. Production Not Viable</v>
      </c>
      <c r="C531" t="s">
        <v>23</v>
      </c>
      <c r="D531" s="2" t="s">
        <v>13</v>
      </c>
      <c r="E531" t="s">
        <v>11</v>
      </c>
      <c r="F531" s="12" t="s">
        <v>296</v>
      </c>
      <c r="G531" s="12" t="s">
        <v>669</v>
      </c>
      <c r="H531" t="s">
        <v>85</v>
      </c>
      <c r="I531" s="2" t="s">
        <v>824</v>
      </c>
      <c r="J531">
        <f>VLOOKUP(A531,[1]Sheet3!$A$2:$H$3266,8,FALSE)</f>
        <v>76</v>
      </c>
      <c r="K531">
        <f>VLOOKUP(A531,[1]Sheet3!$A$2:$AD$3266,29,FALSE)</f>
        <v>0.68683190000000005</v>
      </c>
      <c r="L531">
        <f>VLOOKUP(A531,[1]Sheet3!$A$2:$AD$3266,30,FALSE)</f>
        <v>52.199224400000006</v>
      </c>
      <c r="M531">
        <f>VLOOKUP(A531,[1]Sheet3!$A$2:$L$3266,11,FALSE)</f>
        <v>3375</v>
      </c>
      <c r="N531">
        <f>VLOOKUP(A531,[1]Sheet3!$A$2:$L$3266,12,FALSE)</f>
        <v>76.45</v>
      </c>
      <c r="O531">
        <f>VLOOKUP(A531,[1]Sheet3!$A$2:$T$3266,17,FALSE)</f>
        <v>0.29023660000000001</v>
      </c>
      <c r="P531">
        <f>VLOOKUP(A531,[1]Sheet3!$A$2:$T$3266,18,FALSE)</f>
        <v>2487.279</v>
      </c>
      <c r="Q531">
        <f>VLOOKUP(A531,[1]Sheet3!$A$2:$T$3266,19,FALSE)</f>
        <v>0.73157139999999998</v>
      </c>
      <c r="R531">
        <f>VLOOKUP(A531,[1]Sheet3!$A$2:$T$3266,20,FALSE)</f>
        <v>0.71968589999999999</v>
      </c>
      <c r="S531">
        <f>VLOOKUP(A531,[1]Sheet3!$A$2:$AB$3266,27,FALSE)</f>
        <v>128.76130000000001</v>
      </c>
      <c r="T531">
        <f>VLOOKUP(A531,[1]Sheet3!$A$2:$AB$3266,28,FALSE)</f>
        <v>18.284279999999999</v>
      </c>
      <c r="U531">
        <f>VLOOKUP(A531,[1]Sheet3!$A$2:$AF$3266,31,FALSE)</f>
        <v>52.618209999999998</v>
      </c>
      <c r="V531">
        <f>VLOOKUP(A531,[1]Sheet3!$A$2:$AF$3266,32,FALSE)</f>
        <v>54.195830000000001</v>
      </c>
      <c r="W531" s="2" t="str">
        <f>VLOOKUP(H531,[2]Sheet1!$B$2:$D$3210,2,FALSE)</f>
        <v>Laut Natuna Utara</v>
      </c>
      <c r="X531" s="2" t="str">
        <f>VLOOKUP(H531,[2]Sheet1!$B$2:$D$3210,3,FALSE)</f>
        <v>Sumatera</v>
      </c>
      <c r="Y531" s="2">
        <f>Scores!N531</f>
        <v>49</v>
      </c>
      <c r="Z531" t="s">
        <v>6</v>
      </c>
      <c r="AA531" s="13" t="str">
        <f t="shared" si="26"/>
        <v>2C-Sumatera</v>
      </c>
      <c r="AB531" s="13" t="s">
        <v>896</v>
      </c>
    </row>
    <row r="532" spans="1:28">
      <c r="A532" t="str">
        <f t="shared" si="25"/>
        <v>BUNTAL - BASE1. Low Value</v>
      </c>
      <c r="B532" t="str">
        <f t="shared" si="24"/>
        <v>BUNTAL - BASE1. Low ValueE0. On Production</v>
      </c>
      <c r="C532" t="s">
        <v>15</v>
      </c>
      <c r="D532" s="2" t="s">
        <v>13</v>
      </c>
      <c r="E532" t="s">
        <v>8</v>
      </c>
      <c r="F532" s="12" t="s">
        <v>297</v>
      </c>
      <c r="G532" s="12" t="s">
        <v>670</v>
      </c>
      <c r="H532" t="s">
        <v>85</v>
      </c>
      <c r="I532" s="2" t="s">
        <v>824</v>
      </c>
      <c r="J532">
        <f>VLOOKUP(A532,[1]Sheet3!$A$2:$H$3266,8,FALSE)</f>
        <v>164</v>
      </c>
      <c r="K532">
        <f>VLOOKUP(A532,[1]Sheet3!$A$2:$AD$3266,29,FALSE)</f>
        <v>0.47258359999999999</v>
      </c>
      <c r="L532">
        <f>VLOOKUP(A532,[1]Sheet3!$A$2:$AD$3266,30,FALSE)</f>
        <v>77.503710400000003</v>
      </c>
      <c r="M532">
        <f>VLOOKUP(A532,[1]Sheet3!$A$2:$L$3266,11,FALSE)</f>
        <v>3072</v>
      </c>
      <c r="N532" t="str">
        <f>VLOOKUP(A532,[1]Sheet3!$A$2:$L$3266,12,FALSE)</f>
        <v/>
      </c>
      <c r="O532">
        <f>VLOOKUP(A532,[1]Sheet3!$A$2:$T$3266,17,FALSE)</f>
        <v>0.28674909999999998</v>
      </c>
      <c r="P532">
        <f>VLOOKUP(A532,[1]Sheet3!$A$2:$T$3266,18,FALSE)</f>
        <v>2736.0160000000001</v>
      </c>
      <c r="Q532">
        <f>VLOOKUP(A532,[1]Sheet3!$A$2:$T$3266,19,FALSE)</f>
        <v>0.64023249999999998</v>
      </c>
      <c r="R532">
        <f>VLOOKUP(A532,[1]Sheet3!$A$2:$T$3266,20,FALSE)</f>
        <v>0.84561249999999999</v>
      </c>
      <c r="S532">
        <f>VLOOKUP(A532,[1]Sheet3!$A$2:$AB$3266,27,FALSE)</f>
        <v>1.19339</v>
      </c>
      <c r="T532">
        <f>VLOOKUP(A532,[1]Sheet3!$A$2:$AB$3266,28,FALSE)</f>
        <v>22.635210000000001</v>
      </c>
      <c r="U532">
        <f>VLOOKUP(A532,[1]Sheet3!$A$2:$AF$3266,31,FALSE)</f>
        <v>3.8060239999999999</v>
      </c>
      <c r="V532">
        <f>VLOOKUP(A532,[1]Sheet3!$A$2:$AF$3266,32,FALSE)</f>
        <v>57.005200000000002</v>
      </c>
      <c r="W532" s="2" t="str">
        <f>VLOOKUP(H532,[2]Sheet1!$B$2:$D$3210,2,FALSE)</f>
        <v>Laut Natuna Utara</v>
      </c>
      <c r="X532" s="2" t="str">
        <f>VLOOKUP(H532,[2]Sheet1!$B$2:$D$3210,3,FALSE)</f>
        <v>Sumatera</v>
      </c>
      <c r="Y532" s="2">
        <f>Scores!N532</f>
        <v>26</v>
      </c>
      <c r="Z532" t="s">
        <v>16</v>
      </c>
      <c r="AA532" s="13" t="str">
        <f t="shared" si="26"/>
        <v>2P</v>
      </c>
      <c r="AB532" s="13" t="s">
        <v>896</v>
      </c>
    </row>
    <row r="533" spans="1:28">
      <c r="A533" t="str">
        <f t="shared" si="25"/>
        <v>BUNTAL - BASE2. Middle Value</v>
      </c>
      <c r="B533" t="str">
        <f t="shared" si="24"/>
        <v>BUNTAL - BASE2. Middle ValueE0. On Production</v>
      </c>
      <c r="C533" t="s">
        <v>15</v>
      </c>
      <c r="D533" s="2" t="s">
        <v>13</v>
      </c>
      <c r="E533" t="s">
        <v>10</v>
      </c>
      <c r="F533" s="12" t="s">
        <v>297</v>
      </c>
      <c r="G533" s="12" t="s">
        <v>670</v>
      </c>
      <c r="H533" t="s">
        <v>85</v>
      </c>
      <c r="I533" s="2" t="s">
        <v>824</v>
      </c>
      <c r="J533">
        <f>VLOOKUP(A533,[1]Sheet3!$A$2:$H$3266,8,FALSE)</f>
        <v>164</v>
      </c>
      <c r="K533">
        <f>VLOOKUP(A533,[1]Sheet3!$A$2:$AD$3266,29,FALSE)</f>
        <v>0.47258359999999999</v>
      </c>
      <c r="L533">
        <f>VLOOKUP(A533,[1]Sheet3!$A$2:$AD$3266,30,FALSE)</f>
        <v>77.503710400000003</v>
      </c>
      <c r="M533">
        <f>VLOOKUP(A533,[1]Sheet3!$A$2:$L$3266,11,FALSE)</f>
        <v>3072</v>
      </c>
      <c r="N533" t="str">
        <f>VLOOKUP(A533,[1]Sheet3!$A$2:$L$3266,12,FALSE)</f>
        <v/>
      </c>
      <c r="O533">
        <f>VLOOKUP(A533,[1]Sheet3!$A$2:$T$3266,17,FALSE)</f>
        <v>0.28674909999999998</v>
      </c>
      <c r="P533">
        <f>VLOOKUP(A533,[1]Sheet3!$A$2:$T$3266,18,FALSE)</f>
        <v>2736.0160000000001</v>
      </c>
      <c r="Q533">
        <f>VLOOKUP(A533,[1]Sheet3!$A$2:$T$3266,19,FALSE)</f>
        <v>0.64023249999999998</v>
      </c>
      <c r="R533">
        <f>VLOOKUP(A533,[1]Sheet3!$A$2:$T$3266,20,FALSE)</f>
        <v>0.84561249999999999</v>
      </c>
      <c r="S533">
        <f>VLOOKUP(A533,[1]Sheet3!$A$2:$AB$3266,27,FALSE)</f>
        <v>1.19339</v>
      </c>
      <c r="T533">
        <f>VLOOKUP(A533,[1]Sheet3!$A$2:$AB$3266,28,FALSE)</f>
        <v>22.635210000000001</v>
      </c>
      <c r="U533">
        <f>VLOOKUP(A533,[1]Sheet3!$A$2:$AF$3266,31,FALSE)</f>
        <v>3.8060239999999999</v>
      </c>
      <c r="V533">
        <f>VLOOKUP(A533,[1]Sheet3!$A$2:$AF$3266,32,FALSE)</f>
        <v>57.005200000000002</v>
      </c>
      <c r="W533" s="2" t="str">
        <f>VLOOKUP(H533,[2]Sheet1!$B$2:$D$3210,2,FALSE)</f>
        <v>Laut Natuna Utara</v>
      </c>
      <c r="X533" s="2" t="str">
        <f>VLOOKUP(H533,[2]Sheet1!$B$2:$D$3210,3,FALSE)</f>
        <v>Sumatera</v>
      </c>
      <c r="Y533" s="2">
        <f>Scores!N533</f>
        <v>26</v>
      </c>
      <c r="Z533" t="s">
        <v>16</v>
      </c>
      <c r="AA533" s="13" t="str">
        <f t="shared" si="26"/>
        <v>2P</v>
      </c>
      <c r="AB533" s="13" t="s">
        <v>896</v>
      </c>
    </row>
    <row r="534" spans="1:28">
      <c r="A534" t="str">
        <f t="shared" si="25"/>
        <v>BUNTAL - BASE3. High Value</v>
      </c>
      <c r="B534" t="str">
        <f t="shared" si="24"/>
        <v>BUNTAL - BASE3. High ValueE0. On Production</v>
      </c>
      <c r="C534" t="s">
        <v>15</v>
      </c>
      <c r="D534" s="2" t="s">
        <v>13</v>
      </c>
      <c r="E534" t="s">
        <v>11</v>
      </c>
      <c r="F534" s="12" t="s">
        <v>297</v>
      </c>
      <c r="G534" s="12" t="s">
        <v>670</v>
      </c>
      <c r="H534" t="s">
        <v>85</v>
      </c>
      <c r="I534" s="2" t="s">
        <v>824</v>
      </c>
      <c r="J534">
        <f>VLOOKUP(A534,[1]Sheet3!$A$2:$H$3266,8,FALSE)</f>
        <v>164</v>
      </c>
      <c r="K534">
        <f>VLOOKUP(A534,[1]Sheet3!$A$2:$AD$3266,29,FALSE)</f>
        <v>0.47258359999999999</v>
      </c>
      <c r="L534">
        <f>VLOOKUP(A534,[1]Sheet3!$A$2:$AD$3266,30,FALSE)</f>
        <v>77.503710400000003</v>
      </c>
      <c r="M534">
        <f>VLOOKUP(A534,[1]Sheet3!$A$2:$L$3266,11,FALSE)</f>
        <v>3072</v>
      </c>
      <c r="N534" t="str">
        <f>VLOOKUP(A534,[1]Sheet3!$A$2:$L$3266,12,FALSE)</f>
        <v/>
      </c>
      <c r="O534">
        <f>VLOOKUP(A534,[1]Sheet3!$A$2:$T$3266,17,FALSE)</f>
        <v>0.28674909999999998</v>
      </c>
      <c r="P534">
        <f>VLOOKUP(A534,[1]Sheet3!$A$2:$T$3266,18,FALSE)</f>
        <v>2736.0160000000001</v>
      </c>
      <c r="Q534">
        <f>VLOOKUP(A534,[1]Sheet3!$A$2:$T$3266,19,FALSE)</f>
        <v>0.64023249999999998</v>
      </c>
      <c r="R534">
        <f>VLOOKUP(A534,[1]Sheet3!$A$2:$T$3266,20,FALSE)</f>
        <v>0.84561249999999999</v>
      </c>
      <c r="S534">
        <f>VLOOKUP(A534,[1]Sheet3!$A$2:$AB$3266,27,FALSE)</f>
        <v>1.19339</v>
      </c>
      <c r="T534">
        <f>VLOOKUP(A534,[1]Sheet3!$A$2:$AB$3266,28,FALSE)</f>
        <v>22.635210000000001</v>
      </c>
      <c r="U534">
        <f>VLOOKUP(A534,[1]Sheet3!$A$2:$AF$3266,31,FALSE)</f>
        <v>3.8060239999999999</v>
      </c>
      <c r="V534">
        <f>VLOOKUP(A534,[1]Sheet3!$A$2:$AF$3266,32,FALSE)</f>
        <v>57.005200000000002</v>
      </c>
      <c r="W534" s="2" t="str">
        <f>VLOOKUP(H534,[2]Sheet1!$B$2:$D$3210,2,FALSE)</f>
        <v>Laut Natuna Utara</v>
      </c>
      <c r="X534" s="2" t="str">
        <f>VLOOKUP(H534,[2]Sheet1!$B$2:$D$3210,3,FALSE)</f>
        <v>Sumatera</v>
      </c>
      <c r="Y534" s="2">
        <f>Scores!N534</f>
        <v>26</v>
      </c>
      <c r="Z534" t="s">
        <v>16</v>
      </c>
      <c r="AA534" s="13" t="str">
        <f t="shared" si="26"/>
        <v>2P</v>
      </c>
      <c r="AB534" s="13" t="s">
        <v>896</v>
      </c>
    </row>
    <row r="535" spans="1:28">
      <c r="A535" t="str">
        <f t="shared" si="25"/>
        <v>KEONG - BASE1. Low Value</v>
      </c>
      <c r="B535" t="str">
        <f t="shared" si="24"/>
        <v>KEONG - BASE1. Low ValueE0. On Production</v>
      </c>
      <c r="C535" t="s">
        <v>15</v>
      </c>
      <c r="D535" s="2" t="s">
        <v>13</v>
      </c>
      <c r="E535" t="s">
        <v>8</v>
      </c>
      <c r="F535" s="12" t="s">
        <v>298</v>
      </c>
      <c r="G535" s="12" t="s">
        <v>671</v>
      </c>
      <c r="H535" t="s">
        <v>85</v>
      </c>
      <c r="I535" s="2" t="s">
        <v>824</v>
      </c>
      <c r="J535">
        <f>VLOOKUP(A535,[1]Sheet3!$A$2:$H$3266,8,FALSE)</f>
        <v>86</v>
      </c>
      <c r="K535">
        <f>VLOOKUP(A535,[1]Sheet3!$A$2:$AD$3266,29,FALSE)</f>
        <v>0.54056020000000005</v>
      </c>
      <c r="L535">
        <f>VLOOKUP(A535,[1]Sheet3!$A$2:$AD$3266,30,FALSE)</f>
        <v>46.488177200000003</v>
      </c>
      <c r="M535">
        <f>VLOOKUP(A535,[1]Sheet3!$A$2:$L$3266,11,FALSE)</f>
        <v>3189</v>
      </c>
      <c r="N535">
        <f>VLOOKUP(A535,[1]Sheet3!$A$2:$L$3266,12,FALSE)</f>
        <v>85.415000000000006</v>
      </c>
      <c r="O535">
        <f>VLOOKUP(A535,[1]Sheet3!$A$2:$T$3266,17,FALSE)</f>
        <v>0.316471</v>
      </c>
      <c r="P535">
        <f>VLOOKUP(A535,[1]Sheet3!$A$2:$T$3266,18,FALSE)</f>
        <v>971.29269999999997</v>
      </c>
      <c r="Q535">
        <f>VLOOKUP(A535,[1]Sheet3!$A$2:$T$3266,19,FALSE)</f>
        <v>0.74048879999999995</v>
      </c>
      <c r="R535">
        <f>VLOOKUP(A535,[1]Sheet3!$A$2:$T$3266,20,FALSE)</f>
        <v>0.71108139999999997</v>
      </c>
      <c r="S535">
        <f>VLOOKUP(A535,[1]Sheet3!$A$2:$AB$3266,27,FALSE)</f>
        <v>170.84870000000001</v>
      </c>
      <c r="T535">
        <f>VLOOKUP(A535,[1]Sheet3!$A$2:$AB$3266,28,FALSE)</f>
        <v>29.118649999999999</v>
      </c>
      <c r="U535">
        <f>VLOOKUP(A535,[1]Sheet3!$A$2:$AF$3266,31,FALSE)</f>
        <v>37.504660000000001</v>
      </c>
      <c r="V535">
        <f>VLOOKUP(A535,[1]Sheet3!$A$2:$AF$3266,32,FALSE)</f>
        <v>201.4468</v>
      </c>
      <c r="W535" s="2" t="str">
        <f>VLOOKUP(H535,[2]Sheet1!$B$2:$D$3210,2,FALSE)</f>
        <v>Laut Natuna Utara</v>
      </c>
      <c r="X535" s="2" t="str">
        <f>VLOOKUP(H535,[2]Sheet1!$B$2:$D$3210,3,FALSE)</f>
        <v>Sumatera</v>
      </c>
      <c r="Y535" s="2">
        <f>Scores!N535</f>
        <v>54</v>
      </c>
      <c r="Z535" t="s">
        <v>16</v>
      </c>
      <c r="AA535" s="13" t="str">
        <f t="shared" si="26"/>
        <v>2P</v>
      </c>
      <c r="AB535" s="13" t="s">
        <v>896</v>
      </c>
    </row>
    <row r="536" spans="1:28">
      <c r="A536" t="str">
        <f t="shared" si="25"/>
        <v>KEONG - BASE2. Middle Value</v>
      </c>
      <c r="B536" t="str">
        <f t="shared" si="24"/>
        <v>KEONG - BASE2. Middle ValueE0. On Production</v>
      </c>
      <c r="C536" t="s">
        <v>15</v>
      </c>
      <c r="D536" s="2" t="s">
        <v>13</v>
      </c>
      <c r="E536" t="s">
        <v>10</v>
      </c>
      <c r="F536" s="12" t="s">
        <v>298</v>
      </c>
      <c r="G536" s="12" t="s">
        <v>671</v>
      </c>
      <c r="H536" t="s">
        <v>85</v>
      </c>
      <c r="I536" s="2" t="s">
        <v>824</v>
      </c>
      <c r="J536">
        <f>VLOOKUP(A536,[1]Sheet3!$A$2:$H$3266,8,FALSE)</f>
        <v>86</v>
      </c>
      <c r="K536">
        <f>VLOOKUP(A536,[1]Sheet3!$A$2:$AD$3266,29,FALSE)</f>
        <v>0.54056020000000005</v>
      </c>
      <c r="L536">
        <f>VLOOKUP(A536,[1]Sheet3!$A$2:$AD$3266,30,FALSE)</f>
        <v>46.488177200000003</v>
      </c>
      <c r="M536">
        <f>VLOOKUP(A536,[1]Sheet3!$A$2:$L$3266,11,FALSE)</f>
        <v>3189</v>
      </c>
      <c r="N536">
        <f>VLOOKUP(A536,[1]Sheet3!$A$2:$L$3266,12,FALSE)</f>
        <v>85.415000000000006</v>
      </c>
      <c r="O536">
        <f>VLOOKUP(A536,[1]Sheet3!$A$2:$T$3266,17,FALSE)</f>
        <v>0.316471</v>
      </c>
      <c r="P536">
        <f>VLOOKUP(A536,[1]Sheet3!$A$2:$T$3266,18,FALSE)</f>
        <v>971.29269999999997</v>
      </c>
      <c r="Q536">
        <f>VLOOKUP(A536,[1]Sheet3!$A$2:$T$3266,19,FALSE)</f>
        <v>0.74048879999999995</v>
      </c>
      <c r="R536">
        <f>VLOOKUP(A536,[1]Sheet3!$A$2:$T$3266,20,FALSE)</f>
        <v>0.71108139999999997</v>
      </c>
      <c r="S536">
        <f>VLOOKUP(A536,[1]Sheet3!$A$2:$AB$3266,27,FALSE)</f>
        <v>170.84870000000001</v>
      </c>
      <c r="T536">
        <f>VLOOKUP(A536,[1]Sheet3!$A$2:$AB$3266,28,FALSE)</f>
        <v>29.118649999999999</v>
      </c>
      <c r="U536">
        <f>VLOOKUP(A536,[1]Sheet3!$A$2:$AF$3266,31,FALSE)</f>
        <v>37.504660000000001</v>
      </c>
      <c r="V536">
        <f>VLOOKUP(A536,[1]Sheet3!$A$2:$AF$3266,32,FALSE)</f>
        <v>201.4468</v>
      </c>
      <c r="W536" s="2" t="str">
        <f>VLOOKUP(H536,[2]Sheet1!$B$2:$D$3210,2,FALSE)</f>
        <v>Laut Natuna Utara</v>
      </c>
      <c r="X536" s="2" t="str">
        <f>VLOOKUP(H536,[2]Sheet1!$B$2:$D$3210,3,FALSE)</f>
        <v>Sumatera</v>
      </c>
      <c r="Y536" s="2">
        <f>Scores!N536</f>
        <v>54</v>
      </c>
      <c r="Z536" t="s">
        <v>16</v>
      </c>
      <c r="AA536" s="13" t="str">
        <f t="shared" si="26"/>
        <v>2P</v>
      </c>
      <c r="AB536" s="13" t="s">
        <v>896</v>
      </c>
    </row>
    <row r="537" spans="1:28">
      <c r="A537" t="str">
        <f t="shared" si="25"/>
        <v>KEONG - BASE3. High Value</v>
      </c>
      <c r="B537" t="str">
        <f t="shared" si="24"/>
        <v>KEONG - BASE3. High ValueE0. On Production</v>
      </c>
      <c r="C537" t="s">
        <v>15</v>
      </c>
      <c r="D537" s="2" t="s">
        <v>13</v>
      </c>
      <c r="E537" t="s">
        <v>11</v>
      </c>
      <c r="F537" s="12" t="s">
        <v>298</v>
      </c>
      <c r="G537" s="12" t="s">
        <v>671</v>
      </c>
      <c r="H537" t="s">
        <v>85</v>
      </c>
      <c r="I537" s="2" t="s">
        <v>824</v>
      </c>
      <c r="J537">
        <f>VLOOKUP(A537,[1]Sheet3!$A$2:$H$3266,8,FALSE)</f>
        <v>86</v>
      </c>
      <c r="K537">
        <f>VLOOKUP(A537,[1]Sheet3!$A$2:$AD$3266,29,FALSE)</f>
        <v>0.54056020000000005</v>
      </c>
      <c r="L537">
        <f>VLOOKUP(A537,[1]Sheet3!$A$2:$AD$3266,30,FALSE)</f>
        <v>46.488177200000003</v>
      </c>
      <c r="M537">
        <f>VLOOKUP(A537,[1]Sheet3!$A$2:$L$3266,11,FALSE)</f>
        <v>3189</v>
      </c>
      <c r="N537">
        <f>VLOOKUP(A537,[1]Sheet3!$A$2:$L$3266,12,FALSE)</f>
        <v>85.415000000000006</v>
      </c>
      <c r="O537">
        <f>VLOOKUP(A537,[1]Sheet3!$A$2:$T$3266,17,FALSE)</f>
        <v>0.316471</v>
      </c>
      <c r="P537">
        <f>VLOOKUP(A537,[1]Sheet3!$A$2:$T$3266,18,FALSE)</f>
        <v>971.29269999999997</v>
      </c>
      <c r="Q537">
        <f>VLOOKUP(A537,[1]Sheet3!$A$2:$T$3266,19,FALSE)</f>
        <v>0.74048879999999995</v>
      </c>
      <c r="R537">
        <f>VLOOKUP(A537,[1]Sheet3!$A$2:$T$3266,20,FALSE)</f>
        <v>0.71108139999999997</v>
      </c>
      <c r="S537">
        <f>VLOOKUP(A537,[1]Sheet3!$A$2:$AB$3266,27,FALSE)</f>
        <v>170.84870000000001</v>
      </c>
      <c r="T537">
        <f>VLOOKUP(A537,[1]Sheet3!$A$2:$AB$3266,28,FALSE)</f>
        <v>29.118649999999999</v>
      </c>
      <c r="U537">
        <f>VLOOKUP(A537,[1]Sheet3!$A$2:$AF$3266,31,FALSE)</f>
        <v>37.504660000000001</v>
      </c>
      <c r="V537">
        <f>VLOOKUP(A537,[1]Sheet3!$A$2:$AF$3266,32,FALSE)</f>
        <v>201.4468</v>
      </c>
      <c r="W537" s="2" t="str">
        <f>VLOOKUP(H537,[2]Sheet1!$B$2:$D$3210,2,FALSE)</f>
        <v>Laut Natuna Utara</v>
      </c>
      <c r="X537" s="2" t="str">
        <f>VLOOKUP(H537,[2]Sheet1!$B$2:$D$3210,3,FALSE)</f>
        <v>Sumatera</v>
      </c>
      <c r="Y537" s="2">
        <f>Scores!N537</f>
        <v>54</v>
      </c>
      <c r="Z537" t="s">
        <v>16</v>
      </c>
      <c r="AA537" s="13" t="str">
        <f t="shared" si="26"/>
        <v>2P</v>
      </c>
      <c r="AB537" s="13" t="s">
        <v>896</v>
      </c>
    </row>
    <row r="538" spans="1:28">
      <c r="A538" t="str">
        <f t="shared" si="25"/>
        <v>MALONG - BASE1. Low Value</v>
      </c>
      <c r="B538" t="str">
        <f t="shared" si="24"/>
        <v>MALONG - BASE1. Low ValueE7. Production Not Viable</v>
      </c>
      <c r="C538" t="s">
        <v>23</v>
      </c>
      <c r="D538" s="2" t="s">
        <v>13</v>
      </c>
      <c r="E538" t="s">
        <v>8</v>
      </c>
      <c r="F538" s="12" t="s">
        <v>299</v>
      </c>
      <c r="G538" s="12" t="s">
        <v>672</v>
      </c>
      <c r="H538" t="s">
        <v>85</v>
      </c>
      <c r="I538" s="2" t="s">
        <v>824</v>
      </c>
      <c r="J538">
        <f>VLOOKUP(A538,[1]Sheet3!$A$2:$H$3266,8,FALSE)</f>
        <v>72</v>
      </c>
      <c r="K538">
        <f>VLOOKUP(A538,[1]Sheet3!$A$2:$AD$3266,29,FALSE)</f>
        <v>0.81077060000000001</v>
      </c>
      <c r="L538">
        <f>VLOOKUP(A538,[1]Sheet3!$A$2:$AD$3266,30,FALSE)</f>
        <v>58.375483199999998</v>
      </c>
      <c r="M538">
        <f>VLOOKUP(A538,[1]Sheet3!$A$2:$L$3266,11,FALSE)</f>
        <v>2676</v>
      </c>
      <c r="N538">
        <f>VLOOKUP(A538,[1]Sheet3!$A$2:$L$3266,12,FALSE)</f>
        <v>66.550000000000011</v>
      </c>
      <c r="O538">
        <f>VLOOKUP(A538,[1]Sheet3!$A$2:$T$3266,17,FALSE)</f>
        <v>0.28024589999999999</v>
      </c>
      <c r="P538">
        <f>VLOOKUP(A538,[1]Sheet3!$A$2:$T$3266,18,FALSE)</f>
        <v>814.57029999999997</v>
      </c>
      <c r="Q538">
        <f>VLOOKUP(A538,[1]Sheet3!$A$2:$T$3266,19,FALSE)</f>
        <v>0.57169270000000005</v>
      </c>
      <c r="R538">
        <f>VLOOKUP(A538,[1]Sheet3!$A$2:$T$3266,20,FALSE)</f>
        <v>0.76163150000000002</v>
      </c>
      <c r="S538">
        <f>VLOOKUP(A538,[1]Sheet3!$A$2:$AB$3266,27,FALSE)</f>
        <v>132.05590000000001</v>
      </c>
      <c r="T538">
        <f>VLOOKUP(A538,[1]Sheet3!$A$2:$AB$3266,28,FALSE)</f>
        <v>45.450769999999999</v>
      </c>
      <c r="U538">
        <f>VLOOKUP(A538,[1]Sheet3!$A$2:$AF$3266,31,FALSE)</f>
        <v>23.239730000000002</v>
      </c>
      <c r="V538">
        <f>VLOOKUP(A538,[1]Sheet3!$A$2:$AF$3266,32,FALSE)</f>
        <v>145.77449999999999</v>
      </c>
      <c r="W538" s="2" t="str">
        <f>VLOOKUP(H538,[2]Sheet1!$B$2:$D$3210,2,FALSE)</f>
        <v>Laut Natuna Utara</v>
      </c>
      <c r="X538" s="2" t="str">
        <f>VLOOKUP(H538,[2]Sheet1!$B$2:$D$3210,3,FALSE)</f>
        <v>Sumatera</v>
      </c>
      <c r="Y538" s="2">
        <f>Scores!N538</f>
        <v>68</v>
      </c>
      <c r="Z538" t="s">
        <v>6</v>
      </c>
      <c r="AA538" s="13" t="str">
        <f t="shared" si="26"/>
        <v>2C-Sumatera</v>
      </c>
      <c r="AB538" s="13" t="s">
        <v>896</v>
      </c>
    </row>
    <row r="539" spans="1:28">
      <c r="A539" t="str">
        <f t="shared" si="25"/>
        <v>MALONG - BASE2. Middle Value</v>
      </c>
      <c r="B539" t="str">
        <f t="shared" si="24"/>
        <v>MALONG - BASE2. Middle ValueE7. Production Not Viable</v>
      </c>
      <c r="C539" t="s">
        <v>23</v>
      </c>
      <c r="D539" s="2" t="s">
        <v>13</v>
      </c>
      <c r="E539" t="s">
        <v>10</v>
      </c>
      <c r="F539" s="12" t="s">
        <v>299</v>
      </c>
      <c r="G539" s="12" t="s">
        <v>672</v>
      </c>
      <c r="H539" t="s">
        <v>85</v>
      </c>
      <c r="I539" s="2" t="s">
        <v>824</v>
      </c>
      <c r="J539">
        <f>VLOOKUP(A539,[1]Sheet3!$A$2:$H$3266,8,FALSE)</f>
        <v>72</v>
      </c>
      <c r="K539">
        <f>VLOOKUP(A539,[1]Sheet3!$A$2:$AD$3266,29,FALSE)</f>
        <v>0.81077060000000001</v>
      </c>
      <c r="L539">
        <f>VLOOKUP(A539,[1]Sheet3!$A$2:$AD$3266,30,FALSE)</f>
        <v>58.375483199999998</v>
      </c>
      <c r="M539">
        <f>VLOOKUP(A539,[1]Sheet3!$A$2:$L$3266,11,FALSE)</f>
        <v>2676</v>
      </c>
      <c r="N539">
        <f>VLOOKUP(A539,[1]Sheet3!$A$2:$L$3266,12,FALSE)</f>
        <v>66.550000000000011</v>
      </c>
      <c r="O539">
        <f>VLOOKUP(A539,[1]Sheet3!$A$2:$T$3266,17,FALSE)</f>
        <v>0.28024589999999999</v>
      </c>
      <c r="P539">
        <f>VLOOKUP(A539,[1]Sheet3!$A$2:$T$3266,18,FALSE)</f>
        <v>814.57029999999997</v>
      </c>
      <c r="Q539">
        <f>VLOOKUP(A539,[1]Sheet3!$A$2:$T$3266,19,FALSE)</f>
        <v>0.57169270000000005</v>
      </c>
      <c r="R539">
        <f>VLOOKUP(A539,[1]Sheet3!$A$2:$T$3266,20,FALSE)</f>
        <v>0.76163150000000002</v>
      </c>
      <c r="S539">
        <f>VLOOKUP(A539,[1]Sheet3!$A$2:$AB$3266,27,FALSE)</f>
        <v>132.05590000000001</v>
      </c>
      <c r="T539">
        <f>VLOOKUP(A539,[1]Sheet3!$A$2:$AB$3266,28,FALSE)</f>
        <v>45.450769999999999</v>
      </c>
      <c r="U539">
        <f>VLOOKUP(A539,[1]Sheet3!$A$2:$AF$3266,31,FALSE)</f>
        <v>23.239730000000002</v>
      </c>
      <c r="V539">
        <f>VLOOKUP(A539,[1]Sheet3!$A$2:$AF$3266,32,FALSE)</f>
        <v>145.77449999999999</v>
      </c>
      <c r="W539" s="2" t="str">
        <f>VLOOKUP(H539,[2]Sheet1!$B$2:$D$3210,2,FALSE)</f>
        <v>Laut Natuna Utara</v>
      </c>
      <c r="X539" s="2" t="str">
        <f>VLOOKUP(H539,[2]Sheet1!$B$2:$D$3210,3,FALSE)</f>
        <v>Sumatera</v>
      </c>
      <c r="Y539" s="2">
        <f>Scores!N539</f>
        <v>68</v>
      </c>
      <c r="Z539" t="s">
        <v>6</v>
      </c>
      <c r="AA539" s="13" t="str">
        <f t="shared" si="26"/>
        <v>2C-Sumatera</v>
      </c>
      <c r="AB539" s="13" t="s">
        <v>896</v>
      </c>
    </row>
    <row r="540" spans="1:28">
      <c r="A540" t="str">
        <f t="shared" si="25"/>
        <v>MALONG - BASE3. High Value</v>
      </c>
      <c r="B540" t="str">
        <f t="shared" si="24"/>
        <v>MALONG - BASE3. High ValueE7. Production Not Viable</v>
      </c>
      <c r="C540" t="s">
        <v>23</v>
      </c>
      <c r="D540" s="2" t="s">
        <v>13</v>
      </c>
      <c r="E540" t="s">
        <v>11</v>
      </c>
      <c r="F540" s="12" t="s">
        <v>299</v>
      </c>
      <c r="G540" s="12" t="s">
        <v>672</v>
      </c>
      <c r="H540" t="s">
        <v>85</v>
      </c>
      <c r="I540" s="2" t="s">
        <v>824</v>
      </c>
      <c r="J540">
        <f>VLOOKUP(A540,[1]Sheet3!$A$2:$H$3266,8,FALSE)</f>
        <v>124</v>
      </c>
      <c r="K540">
        <f>VLOOKUP(A540,[1]Sheet3!$A$2:$AD$3266,29,FALSE)</f>
        <v>0.81077060000000001</v>
      </c>
      <c r="L540">
        <f>VLOOKUP(A540,[1]Sheet3!$A$2:$AD$3266,30,FALSE)</f>
        <v>100.5355544</v>
      </c>
      <c r="M540">
        <f>VLOOKUP(A540,[1]Sheet3!$A$2:$L$3266,11,FALSE)</f>
        <v>2676</v>
      </c>
      <c r="N540">
        <f>VLOOKUP(A540,[1]Sheet3!$A$2:$L$3266,12,FALSE)</f>
        <v>66.550000000000011</v>
      </c>
      <c r="O540">
        <f>VLOOKUP(A540,[1]Sheet3!$A$2:$T$3266,17,FALSE)</f>
        <v>0.28024589999999999</v>
      </c>
      <c r="P540">
        <f>VLOOKUP(A540,[1]Sheet3!$A$2:$T$3266,18,FALSE)</f>
        <v>814.57029999999997</v>
      </c>
      <c r="Q540">
        <f>VLOOKUP(A540,[1]Sheet3!$A$2:$T$3266,19,FALSE)</f>
        <v>0.57169270000000005</v>
      </c>
      <c r="R540">
        <f>VLOOKUP(A540,[1]Sheet3!$A$2:$T$3266,20,FALSE)</f>
        <v>0.76163150000000002</v>
      </c>
      <c r="S540">
        <f>VLOOKUP(A540,[1]Sheet3!$A$2:$AB$3266,27,FALSE)</f>
        <v>132.05590000000001</v>
      </c>
      <c r="T540">
        <f>VLOOKUP(A540,[1]Sheet3!$A$2:$AB$3266,28,FALSE)</f>
        <v>45.450769999999999</v>
      </c>
      <c r="U540">
        <f>VLOOKUP(A540,[1]Sheet3!$A$2:$AF$3266,31,FALSE)</f>
        <v>23.239730000000002</v>
      </c>
      <c r="V540">
        <f>VLOOKUP(A540,[1]Sheet3!$A$2:$AF$3266,32,FALSE)</f>
        <v>145.77449999999999</v>
      </c>
      <c r="W540" s="2" t="str">
        <f>VLOOKUP(H540,[2]Sheet1!$B$2:$D$3210,2,FALSE)</f>
        <v>Laut Natuna Utara</v>
      </c>
      <c r="X540" s="2" t="str">
        <f>VLOOKUP(H540,[2]Sheet1!$B$2:$D$3210,3,FALSE)</f>
        <v>Sumatera</v>
      </c>
      <c r="Y540" s="2">
        <f>Scores!N540</f>
        <v>68</v>
      </c>
      <c r="Z540" t="s">
        <v>6</v>
      </c>
      <c r="AA540" s="13" t="str">
        <f t="shared" si="26"/>
        <v>2C-Sumatera</v>
      </c>
      <c r="AB540" s="13" t="s">
        <v>896</v>
      </c>
    </row>
    <row r="541" spans="1:28">
      <c r="A541" t="str">
        <f t="shared" si="25"/>
        <v>NORTH BELUT - BASE1. Low Value</v>
      </c>
      <c r="B541" t="str">
        <f t="shared" si="24"/>
        <v>NORTH BELUT - BASE1. Low ValueE0. On Production</v>
      </c>
      <c r="C541" t="s">
        <v>15</v>
      </c>
      <c r="D541" s="2" t="s">
        <v>13</v>
      </c>
      <c r="E541" t="s">
        <v>8</v>
      </c>
      <c r="F541" s="12" t="s">
        <v>300</v>
      </c>
      <c r="G541" s="12" t="s">
        <v>673</v>
      </c>
      <c r="H541" t="s">
        <v>85</v>
      </c>
      <c r="I541" s="2" t="s">
        <v>824</v>
      </c>
      <c r="J541">
        <f>VLOOKUP(A541,[1]Sheet3!$A$2:$H$3266,8,FALSE)</f>
        <v>696</v>
      </c>
      <c r="K541">
        <f>VLOOKUP(A541,[1]Sheet3!$A$2:$AD$3266,29,FALSE)</f>
        <v>0.32677129999999999</v>
      </c>
      <c r="L541">
        <f>VLOOKUP(A541,[1]Sheet3!$A$2:$AD$3266,30,FALSE)</f>
        <v>227.43282479999999</v>
      </c>
      <c r="M541">
        <f>VLOOKUP(A541,[1]Sheet3!$A$2:$L$3266,11,FALSE)</f>
        <v>8005</v>
      </c>
      <c r="N541">
        <f>VLOOKUP(A541,[1]Sheet3!$A$2:$L$3266,12,FALSE)</f>
        <v>138.05000000000001</v>
      </c>
      <c r="O541">
        <f>VLOOKUP(A541,[1]Sheet3!$A$2:$T$3266,17,FALSE)</f>
        <v>0.1151141</v>
      </c>
      <c r="P541">
        <f>VLOOKUP(A541,[1]Sheet3!$A$2:$T$3266,18,FALSE)</f>
        <v>96.421040000000005</v>
      </c>
      <c r="Q541">
        <f>VLOOKUP(A541,[1]Sheet3!$A$2:$T$3266,19,FALSE)</f>
        <v>0.10043009999999999</v>
      </c>
      <c r="R541">
        <f>VLOOKUP(A541,[1]Sheet3!$A$2:$T$3266,20,FALSE)</f>
        <v>0.71957709999999997</v>
      </c>
      <c r="S541">
        <f>VLOOKUP(A541,[1]Sheet3!$A$2:$AB$3266,27,FALSE)</f>
        <v>88.826930000000004</v>
      </c>
      <c r="T541">
        <f>VLOOKUP(A541,[1]Sheet3!$A$2:$AB$3266,28,FALSE)</f>
        <v>108.8843</v>
      </c>
      <c r="U541">
        <f>VLOOKUP(A541,[1]Sheet3!$A$2:$AF$3266,31,FALSE)</f>
        <v>15.691599999999999</v>
      </c>
      <c r="V541">
        <f>VLOOKUP(A541,[1]Sheet3!$A$2:$AF$3266,32,FALSE)</f>
        <v>194.16980000000001</v>
      </c>
      <c r="W541" s="2" t="str">
        <f>VLOOKUP(H541,[2]Sheet1!$B$2:$D$3210,2,FALSE)</f>
        <v>Laut Natuna Utara</v>
      </c>
      <c r="X541" s="2" t="str">
        <f>VLOOKUP(H541,[2]Sheet1!$B$2:$D$3210,3,FALSE)</f>
        <v>Sumatera</v>
      </c>
      <c r="Y541" s="2">
        <f>Scores!N541</f>
        <v>114</v>
      </c>
      <c r="Z541" t="s">
        <v>16</v>
      </c>
      <c r="AA541" s="13" t="str">
        <f t="shared" si="26"/>
        <v>2P</v>
      </c>
      <c r="AB541" s="13" t="s">
        <v>896</v>
      </c>
    </row>
    <row r="542" spans="1:28">
      <c r="A542" t="str">
        <f t="shared" si="25"/>
        <v>NORTH BELUT - BASE2. Middle Value</v>
      </c>
      <c r="B542" t="str">
        <f t="shared" si="24"/>
        <v>NORTH BELUT - BASE2. Middle ValueE0. On Production</v>
      </c>
      <c r="C542" t="s">
        <v>15</v>
      </c>
      <c r="D542" s="2" t="s">
        <v>13</v>
      </c>
      <c r="E542" t="s">
        <v>10</v>
      </c>
      <c r="F542" s="12" t="s">
        <v>300</v>
      </c>
      <c r="G542" s="12" t="s">
        <v>673</v>
      </c>
      <c r="H542" t="s">
        <v>85</v>
      </c>
      <c r="I542" s="2" t="s">
        <v>824</v>
      </c>
      <c r="J542">
        <f>VLOOKUP(A542,[1]Sheet3!$A$2:$H$3266,8,FALSE)</f>
        <v>1216</v>
      </c>
      <c r="K542">
        <f>VLOOKUP(A542,[1]Sheet3!$A$2:$AD$3266,29,FALSE)</f>
        <v>0.32677129999999999</v>
      </c>
      <c r="L542">
        <f>VLOOKUP(A542,[1]Sheet3!$A$2:$AD$3266,30,FALSE)</f>
        <v>397.35390079999996</v>
      </c>
      <c r="M542">
        <f>VLOOKUP(A542,[1]Sheet3!$A$2:$L$3266,11,FALSE)</f>
        <v>8005</v>
      </c>
      <c r="N542">
        <f>VLOOKUP(A542,[1]Sheet3!$A$2:$L$3266,12,FALSE)</f>
        <v>138.05000000000001</v>
      </c>
      <c r="O542">
        <f>VLOOKUP(A542,[1]Sheet3!$A$2:$T$3266,17,FALSE)</f>
        <v>0.1151141</v>
      </c>
      <c r="P542">
        <f>VLOOKUP(A542,[1]Sheet3!$A$2:$T$3266,18,FALSE)</f>
        <v>96.421040000000005</v>
      </c>
      <c r="Q542">
        <f>VLOOKUP(A542,[1]Sheet3!$A$2:$T$3266,19,FALSE)</f>
        <v>0.10043009999999999</v>
      </c>
      <c r="R542">
        <f>VLOOKUP(A542,[1]Sheet3!$A$2:$T$3266,20,FALSE)</f>
        <v>0.71957709999999997</v>
      </c>
      <c r="S542">
        <f>VLOOKUP(A542,[1]Sheet3!$A$2:$AB$3266,27,FALSE)</f>
        <v>88.826930000000004</v>
      </c>
      <c r="T542">
        <f>VLOOKUP(A542,[1]Sheet3!$A$2:$AB$3266,28,FALSE)</f>
        <v>108.8843</v>
      </c>
      <c r="U542">
        <f>VLOOKUP(A542,[1]Sheet3!$A$2:$AF$3266,31,FALSE)</f>
        <v>15.691599999999999</v>
      </c>
      <c r="V542">
        <f>VLOOKUP(A542,[1]Sheet3!$A$2:$AF$3266,32,FALSE)</f>
        <v>194.16980000000001</v>
      </c>
      <c r="W542" s="2" t="str">
        <f>VLOOKUP(H542,[2]Sheet1!$B$2:$D$3210,2,FALSE)</f>
        <v>Laut Natuna Utara</v>
      </c>
      <c r="X542" s="2" t="str">
        <f>VLOOKUP(H542,[2]Sheet1!$B$2:$D$3210,3,FALSE)</f>
        <v>Sumatera</v>
      </c>
      <c r="Y542" s="2">
        <f>Scores!N542</f>
        <v>114</v>
      </c>
      <c r="Z542" t="s">
        <v>16</v>
      </c>
      <c r="AA542" s="13" t="str">
        <f t="shared" si="26"/>
        <v>2P</v>
      </c>
      <c r="AB542" s="13" t="s">
        <v>896</v>
      </c>
    </row>
    <row r="543" spans="1:28">
      <c r="A543" t="str">
        <f t="shared" si="25"/>
        <v>NORTH BELUT - BASE3. High Value</v>
      </c>
      <c r="B543" t="str">
        <f t="shared" si="24"/>
        <v>NORTH BELUT - BASE3. High ValueE0. On Production</v>
      </c>
      <c r="C543" t="s">
        <v>15</v>
      </c>
      <c r="D543" s="2" t="s">
        <v>13</v>
      </c>
      <c r="E543" t="s">
        <v>11</v>
      </c>
      <c r="F543" s="12" t="s">
        <v>300</v>
      </c>
      <c r="G543" s="12" t="s">
        <v>673</v>
      </c>
      <c r="H543" t="s">
        <v>85</v>
      </c>
      <c r="I543" s="2" t="s">
        <v>824</v>
      </c>
      <c r="J543">
        <f>VLOOKUP(A543,[1]Sheet3!$A$2:$H$3266,8,FALSE)</f>
        <v>1539</v>
      </c>
      <c r="K543">
        <f>VLOOKUP(A543,[1]Sheet3!$A$2:$AD$3266,29,FALSE)</f>
        <v>0.32677129999999999</v>
      </c>
      <c r="L543">
        <f>VLOOKUP(A543,[1]Sheet3!$A$2:$AD$3266,30,FALSE)</f>
        <v>502.90103069999998</v>
      </c>
      <c r="M543">
        <f>VLOOKUP(A543,[1]Sheet3!$A$2:$L$3266,11,FALSE)</f>
        <v>8005</v>
      </c>
      <c r="N543">
        <f>VLOOKUP(A543,[1]Sheet3!$A$2:$L$3266,12,FALSE)</f>
        <v>138.05000000000001</v>
      </c>
      <c r="O543">
        <f>VLOOKUP(A543,[1]Sheet3!$A$2:$T$3266,17,FALSE)</f>
        <v>0.1151141</v>
      </c>
      <c r="P543">
        <f>VLOOKUP(A543,[1]Sheet3!$A$2:$T$3266,18,FALSE)</f>
        <v>96.421040000000005</v>
      </c>
      <c r="Q543">
        <f>VLOOKUP(A543,[1]Sheet3!$A$2:$T$3266,19,FALSE)</f>
        <v>0.10043009999999999</v>
      </c>
      <c r="R543">
        <f>VLOOKUP(A543,[1]Sheet3!$A$2:$T$3266,20,FALSE)</f>
        <v>0.71957709999999997</v>
      </c>
      <c r="S543">
        <f>VLOOKUP(A543,[1]Sheet3!$A$2:$AB$3266,27,FALSE)</f>
        <v>88.826930000000004</v>
      </c>
      <c r="T543">
        <f>VLOOKUP(A543,[1]Sheet3!$A$2:$AB$3266,28,FALSE)</f>
        <v>108.8843</v>
      </c>
      <c r="U543">
        <f>VLOOKUP(A543,[1]Sheet3!$A$2:$AF$3266,31,FALSE)</f>
        <v>15.691599999999999</v>
      </c>
      <c r="V543">
        <f>VLOOKUP(A543,[1]Sheet3!$A$2:$AF$3266,32,FALSE)</f>
        <v>194.16980000000001</v>
      </c>
      <c r="W543" s="2" t="str">
        <f>VLOOKUP(H543,[2]Sheet1!$B$2:$D$3210,2,FALSE)</f>
        <v>Laut Natuna Utara</v>
      </c>
      <c r="X543" s="2" t="str">
        <f>VLOOKUP(H543,[2]Sheet1!$B$2:$D$3210,3,FALSE)</f>
        <v>Sumatera</v>
      </c>
      <c r="Y543" s="2">
        <f>Scores!N543</f>
        <v>114</v>
      </c>
      <c r="Z543" t="s">
        <v>16</v>
      </c>
      <c r="AA543" s="13" t="str">
        <f t="shared" si="26"/>
        <v>2P</v>
      </c>
      <c r="AB543" s="13" t="s">
        <v>896</v>
      </c>
    </row>
    <row r="544" spans="1:28">
      <c r="A544" t="str">
        <f t="shared" si="25"/>
        <v>SOUTH BELUT - BASE1. Low Value</v>
      </c>
      <c r="B544" t="str">
        <f t="shared" si="24"/>
        <v>SOUTH BELUT - BASE1. Low ValueE0. On Production</v>
      </c>
      <c r="C544" t="s">
        <v>15</v>
      </c>
      <c r="D544" s="2" t="s">
        <v>13</v>
      </c>
      <c r="E544" t="s">
        <v>8</v>
      </c>
      <c r="F544" s="12" t="s">
        <v>301</v>
      </c>
      <c r="G544" s="12" t="s">
        <v>674</v>
      </c>
      <c r="H544" t="s">
        <v>85</v>
      </c>
      <c r="I544" s="2" t="s">
        <v>824</v>
      </c>
      <c r="J544">
        <f>VLOOKUP(A544,[1]Sheet3!$A$2:$H$3266,8,FALSE)</f>
        <v>343</v>
      </c>
      <c r="K544">
        <f>VLOOKUP(A544,[1]Sheet3!$A$2:$AD$3266,29,FALSE)</f>
        <v>0.82312969999999996</v>
      </c>
      <c r="L544">
        <f>VLOOKUP(A544,[1]Sheet3!$A$2:$AD$3266,30,FALSE)</f>
        <v>282.33348710000001</v>
      </c>
      <c r="M544">
        <f>VLOOKUP(A544,[1]Sheet3!$A$2:$L$3266,11,FALSE)</f>
        <v>2345</v>
      </c>
      <c r="N544">
        <f>VLOOKUP(A544,[1]Sheet3!$A$2:$L$3266,12,FALSE)</f>
        <v>66.550000000000011</v>
      </c>
      <c r="O544">
        <f>VLOOKUP(A544,[1]Sheet3!$A$2:$T$3266,17,FALSE)</f>
        <v>0.25573309999999999</v>
      </c>
      <c r="P544">
        <f>VLOOKUP(A544,[1]Sheet3!$A$2:$T$3266,18,FALSE)</f>
        <v>130.23560000000001</v>
      </c>
      <c r="Q544">
        <f>VLOOKUP(A544,[1]Sheet3!$A$2:$T$3266,19,FALSE)</f>
        <v>0.58255979999999996</v>
      </c>
      <c r="R544">
        <f>VLOOKUP(A544,[1]Sheet3!$A$2:$T$3266,20,FALSE)</f>
        <v>0.73004979999999997</v>
      </c>
      <c r="S544">
        <f>VLOOKUP(A544,[1]Sheet3!$A$2:$AB$3266,27,FALSE)</f>
        <v>159.7953</v>
      </c>
      <c r="T544">
        <f>VLOOKUP(A544,[1]Sheet3!$A$2:$AB$3266,28,FALSE)</f>
        <v>1.8995379999999999</v>
      </c>
      <c r="U544">
        <f>VLOOKUP(A544,[1]Sheet3!$A$2:$AF$3266,31,FALSE)</f>
        <v>29.086770000000001</v>
      </c>
      <c r="V544">
        <f>VLOOKUP(A544,[1]Sheet3!$A$2:$AF$3266,32,FALSE)</f>
        <v>99.202709999999996</v>
      </c>
      <c r="W544" s="2" t="str">
        <f>VLOOKUP(H544,[2]Sheet1!$B$2:$D$3210,2,FALSE)</f>
        <v>Laut Natuna Utara</v>
      </c>
      <c r="X544" s="2" t="str">
        <f>VLOOKUP(H544,[2]Sheet1!$B$2:$D$3210,3,FALSE)</f>
        <v>Sumatera</v>
      </c>
      <c r="Y544" s="2">
        <f>Scores!N544</f>
        <v>95</v>
      </c>
      <c r="Z544" t="s">
        <v>16</v>
      </c>
      <c r="AA544" s="13" t="str">
        <f t="shared" si="26"/>
        <v>2P</v>
      </c>
      <c r="AB544" s="13" t="s">
        <v>896</v>
      </c>
    </row>
    <row r="545" spans="1:28">
      <c r="A545" t="str">
        <f t="shared" si="25"/>
        <v>SOUTH BELUT - BASE2. Middle Value</v>
      </c>
      <c r="B545" t="str">
        <f t="shared" si="24"/>
        <v>SOUTH BELUT - BASE2. Middle ValueE0. On Production</v>
      </c>
      <c r="C545" t="s">
        <v>15</v>
      </c>
      <c r="D545" s="2" t="s">
        <v>13</v>
      </c>
      <c r="E545" t="s">
        <v>10</v>
      </c>
      <c r="F545" s="12" t="s">
        <v>301</v>
      </c>
      <c r="G545" s="12" t="s">
        <v>674</v>
      </c>
      <c r="H545" t="s">
        <v>85</v>
      </c>
      <c r="I545" s="2" t="s">
        <v>824</v>
      </c>
      <c r="J545">
        <f>VLOOKUP(A545,[1]Sheet3!$A$2:$H$3266,8,FALSE)</f>
        <v>402</v>
      </c>
      <c r="K545">
        <f>VLOOKUP(A545,[1]Sheet3!$A$2:$AD$3266,29,FALSE)</f>
        <v>0.82312969999999996</v>
      </c>
      <c r="L545">
        <f>VLOOKUP(A545,[1]Sheet3!$A$2:$AD$3266,30,FALSE)</f>
        <v>330.89813939999999</v>
      </c>
      <c r="M545">
        <f>VLOOKUP(A545,[1]Sheet3!$A$2:$L$3266,11,FALSE)</f>
        <v>2345</v>
      </c>
      <c r="N545">
        <f>VLOOKUP(A545,[1]Sheet3!$A$2:$L$3266,12,FALSE)</f>
        <v>66.550000000000011</v>
      </c>
      <c r="O545">
        <f>VLOOKUP(A545,[1]Sheet3!$A$2:$T$3266,17,FALSE)</f>
        <v>0.25573309999999999</v>
      </c>
      <c r="P545">
        <f>VLOOKUP(A545,[1]Sheet3!$A$2:$T$3266,18,FALSE)</f>
        <v>130.23560000000001</v>
      </c>
      <c r="Q545">
        <f>VLOOKUP(A545,[1]Sheet3!$A$2:$T$3266,19,FALSE)</f>
        <v>0.58255979999999996</v>
      </c>
      <c r="R545">
        <f>VLOOKUP(A545,[1]Sheet3!$A$2:$T$3266,20,FALSE)</f>
        <v>0.73004979999999997</v>
      </c>
      <c r="S545">
        <f>VLOOKUP(A545,[1]Sheet3!$A$2:$AB$3266,27,FALSE)</f>
        <v>159.7953</v>
      </c>
      <c r="T545">
        <f>VLOOKUP(A545,[1]Sheet3!$A$2:$AB$3266,28,FALSE)</f>
        <v>1.8995379999999999</v>
      </c>
      <c r="U545">
        <f>VLOOKUP(A545,[1]Sheet3!$A$2:$AF$3266,31,FALSE)</f>
        <v>29.086770000000001</v>
      </c>
      <c r="V545">
        <f>VLOOKUP(A545,[1]Sheet3!$A$2:$AF$3266,32,FALSE)</f>
        <v>99.202709999999996</v>
      </c>
      <c r="W545" s="2" t="str">
        <f>VLOOKUP(H545,[2]Sheet1!$B$2:$D$3210,2,FALSE)</f>
        <v>Laut Natuna Utara</v>
      </c>
      <c r="X545" s="2" t="str">
        <f>VLOOKUP(H545,[2]Sheet1!$B$2:$D$3210,3,FALSE)</f>
        <v>Sumatera</v>
      </c>
      <c r="Y545" s="2">
        <f>Scores!N545</f>
        <v>95</v>
      </c>
      <c r="Z545" t="s">
        <v>16</v>
      </c>
      <c r="AA545" s="13" t="str">
        <f t="shared" si="26"/>
        <v>2P</v>
      </c>
      <c r="AB545" s="13" t="s">
        <v>896</v>
      </c>
    </row>
    <row r="546" spans="1:28">
      <c r="A546" t="str">
        <f t="shared" si="25"/>
        <v>SOUTH BELUT - BASE3. High Value</v>
      </c>
      <c r="B546" t="str">
        <f t="shared" si="24"/>
        <v>SOUTH BELUT - BASE3. High ValueE0. On Production</v>
      </c>
      <c r="C546" t="s">
        <v>15</v>
      </c>
      <c r="D546" s="2" t="s">
        <v>13</v>
      </c>
      <c r="E546" t="s">
        <v>11</v>
      </c>
      <c r="F546" s="12" t="s">
        <v>301</v>
      </c>
      <c r="G546" s="12" t="s">
        <v>674</v>
      </c>
      <c r="H546" t="s">
        <v>85</v>
      </c>
      <c r="I546" s="2" t="s">
        <v>824</v>
      </c>
      <c r="J546">
        <f>VLOOKUP(A546,[1]Sheet3!$A$2:$H$3266,8,FALSE)</f>
        <v>687</v>
      </c>
      <c r="K546">
        <f>VLOOKUP(A546,[1]Sheet3!$A$2:$AD$3266,29,FALSE)</f>
        <v>0.82312969999999996</v>
      </c>
      <c r="L546">
        <f>VLOOKUP(A546,[1]Sheet3!$A$2:$AD$3266,30,FALSE)</f>
        <v>565.49010390000001</v>
      </c>
      <c r="M546">
        <f>VLOOKUP(A546,[1]Sheet3!$A$2:$L$3266,11,FALSE)</f>
        <v>2345</v>
      </c>
      <c r="N546">
        <f>VLOOKUP(A546,[1]Sheet3!$A$2:$L$3266,12,FALSE)</f>
        <v>66.550000000000011</v>
      </c>
      <c r="O546">
        <f>VLOOKUP(A546,[1]Sheet3!$A$2:$T$3266,17,FALSE)</f>
        <v>0.25573309999999999</v>
      </c>
      <c r="P546">
        <f>VLOOKUP(A546,[1]Sheet3!$A$2:$T$3266,18,FALSE)</f>
        <v>130.23560000000001</v>
      </c>
      <c r="Q546">
        <f>VLOOKUP(A546,[1]Sheet3!$A$2:$T$3266,19,FALSE)</f>
        <v>0.58255979999999996</v>
      </c>
      <c r="R546">
        <f>VLOOKUP(A546,[1]Sheet3!$A$2:$T$3266,20,FALSE)</f>
        <v>0.73004979999999997</v>
      </c>
      <c r="S546">
        <f>VLOOKUP(A546,[1]Sheet3!$A$2:$AB$3266,27,FALSE)</f>
        <v>159.7953</v>
      </c>
      <c r="T546">
        <f>VLOOKUP(A546,[1]Sheet3!$A$2:$AB$3266,28,FALSE)</f>
        <v>1.8995379999999999</v>
      </c>
      <c r="U546">
        <f>VLOOKUP(A546,[1]Sheet3!$A$2:$AF$3266,31,FALSE)</f>
        <v>29.086770000000001</v>
      </c>
      <c r="V546">
        <f>VLOOKUP(A546,[1]Sheet3!$A$2:$AF$3266,32,FALSE)</f>
        <v>99.202709999999996</v>
      </c>
      <c r="W546" s="2" t="str">
        <f>VLOOKUP(H546,[2]Sheet1!$B$2:$D$3210,2,FALSE)</f>
        <v>Laut Natuna Utara</v>
      </c>
      <c r="X546" s="2" t="str">
        <f>VLOOKUP(H546,[2]Sheet1!$B$2:$D$3210,3,FALSE)</f>
        <v>Sumatera</v>
      </c>
      <c r="Y546" s="2">
        <f>Scores!N546</f>
        <v>95</v>
      </c>
      <c r="Z546" t="s">
        <v>16</v>
      </c>
      <c r="AA546" s="13" t="str">
        <f t="shared" si="26"/>
        <v>2P</v>
      </c>
      <c r="AB546" s="13" t="s">
        <v>896</v>
      </c>
    </row>
    <row r="547" spans="1:28">
      <c r="A547" t="str">
        <f t="shared" si="25"/>
        <v>TAWES - BASE1. Low Value</v>
      </c>
      <c r="B547" t="str">
        <f t="shared" si="24"/>
        <v>TAWES - BASE1. Low ValueE4. Production Pending</v>
      </c>
      <c r="C547" t="s">
        <v>24</v>
      </c>
      <c r="D547" s="2" t="s">
        <v>13</v>
      </c>
      <c r="E547" t="s">
        <v>8</v>
      </c>
      <c r="F547" s="12" t="s">
        <v>302</v>
      </c>
      <c r="G547" s="12" t="s">
        <v>675</v>
      </c>
      <c r="H547" t="s">
        <v>85</v>
      </c>
      <c r="I547" s="2" t="s">
        <v>824</v>
      </c>
      <c r="J547">
        <f>VLOOKUP(A547,[1]Sheet3!$A$2:$H$3266,8,FALSE)</f>
        <v>197.7</v>
      </c>
      <c r="K547">
        <f>VLOOKUP(A547,[1]Sheet3!$A$2:$AD$3266,29,FALSE)</f>
        <v>0.47064640000000002</v>
      </c>
      <c r="L547">
        <f>VLOOKUP(A547,[1]Sheet3!$A$2:$AD$3266,30,FALSE)</f>
        <v>93.046793280000003</v>
      </c>
      <c r="M547">
        <f>VLOOKUP(A547,[1]Sheet3!$A$2:$L$3266,11,FALSE)</f>
        <v>9450</v>
      </c>
      <c r="N547">
        <f>VLOOKUP(A547,[1]Sheet3!$A$2:$L$3266,12,FALSE)</f>
        <v>158.4</v>
      </c>
      <c r="O547">
        <f>VLOOKUP(A547,[1]Sheet3!$A$2:$T$3266,17,FALSE)</f>
        <v>0.1189615</v>
      </c>
      <c r="P547">
        <f>VLOOKUP(A547,[1]Sheet3!$A$2:$T$3266,18,FALSE)</f>
        <v>104.6788</v>
      </c>
      <c r="Q547">
        <f>VLOOKUP(A547,[1]Sheet3!$A$2:$T$3266,19,FALSE)</f>
        <v>0.54163360000000005</v>
      </c>
      <c r="R547">
        <f>VLOOKUP(A547,[1]Sheet3!$A$2:$T$3266,20,FALSE)</f>
        <v>0.71957709999999997</v>
      </c>
      <c r="S547">
        <f>VLOOKUP(A547,[1]Sheet3!$A$2:$AB$3266,27,FALSE)</f>
        <v>37.958629999999999</v>
      </c>
      <c r="T547">
        <f>VLOOKUP(A547,[1]Sheet3!$A$2:$AB$3266,28,FALSE)</f>
        <v>51.264800000000001</v>
      </c>
      <c r="U547">
        <f>VLOOKUP(A547,[1]Sheet3!$A$2:$AF$3266,31,FALSE)</f>
        <v>28.857479999999999</v>
      </c>
      <c r="V547">
        <f>VLOOKUP(A547,[1]Sheet3!$A$2:$AF$3266,32,FALSE)</f>
        <v>205.05670000000001</v>
      </c>
      <c r="W547" s="2" t="str">
        <f>VLOOKUP(H547,[2]Sheet1!$B$2:$D$3210,2,FALSE)</f>
        <v>Laut Natuna Utara</v>
      </c>
      <c r="X547" s="2" t="str">
        <f>VLOOKUP(H547,[2]Sheet1!$B$2:$D$3210,3,FALSE)</f>
        <v>Sumatera</v>
      </c>
      <c r="Y547" s="2">
        <f>Scores!N547</f>
        <v>100</v>
      </c>
      <c r="Z547" t="s">
        <v>6</v>
      </c>
      <c r="AA547" s="13" t="str">
        <f t="shared" si="26"/>
        <v>2C-Sumatera</v>
      </c>
      <c r="AB547" s="13" t="s">
        <v>896</v>
      </c>
    </row>
    <row r="548" spans="1:28">
      <c r="A548" t="str">
        <f t="shared" si="25"/>
        <v>TAWES - BASE2. Middle Value</v>
      </c>
      <c r="B548" t="str">
        <f t="shared" si="24"/>
        <v>TAWES - BASE2. Middle ValueE4. Production Pending</v>
      </c>
      <c r="C548" t="s">
        <v>24</v>
      </c>
      <c r="D548" s="2" t="s">
        <v>13</v>
      </c>
      <c r="E548" t="s">
        <v>10</v>
      </c>
      <c r="F548" s="12" t="s">
        <v>302</v>
      </c>
      <c r="G548" s="12" t="s">
        <v>675</v>
      </c>
      <c r="H548" t="s">
        <v>85</v>
      </c>
      <c r="I548" s="2" t="s">
        <v>824</v>
      </c>
      <c r="J548">
        <f>VLOOKUP(A548,[1]Sheet3!$A$2:$H$3266,8,FALSE)</f>
        <v>434.5</v>
      </c>
      <c r="K548">
        <f>VLOOKUP(A548,[1]Sheet3!$A$2:$AD$3266,29,FALSE)</f>
        <v>0.47064640000000002</v>
      </c>
      <c r="L548">
        <f>VLOOKUP(A548,[1]Sheet3!$A$2:$AD$3266,30,FALSE)</f>
        <v>204.4958608</v>
      </c>
      <c r="M548">
        <f>VLOOKUP(A548,[1]Sheet3!$A$2:$L$3266,11,FALSE)</f>
        <v>9450</v>
      </c>
      <c r="N548">
        <f>VLOOKUP(A548,[1]Sheet3!$A$2:$L$3266,12,FALSE)</f>
        <v>158.4</v>
      </c>
      <c r="O548">
        <f>VLOOKUP(A548,[1]Sheet3!$A$2:$T$3266,17,FALSE)</f>
        <v>0.1189615</v>
      </c>
      <c r="P548">
        <f>VLOOKUP(A548,[1]Sheet3!$A$2:$T$3266,18,FALSE)</f>
        <v>104.6788</v>
      </c>
      <c r="Q548">
        <f>VLOOKUP(A548,[1]Sheet3!$A$2:$T$3266,19,FALSE)</f>
        <v>0.54163360000000005</v>
      </c>
      <c r="R548">
        <f>VLOOKUP(A548,[1]Sheet3!$A$2:$T$3266,20,FALSE)</f>
        <v>0.71957709999999997</v>
      </c>
      <c r="S548">
        <f>VLOOKUP(A548,[1]Sheet3!$A$2:$AB$3266,27,FALSE)</f>
        <v>37.958629999999999</v>
      </c>
      <c r="T548">
        <f>VLOOKUP(A548,[1]Sheet3!$A$2:$AB$3266,28,FALSE)</f>
        <v>51.264800000000001</v>
      </c>
      <c r="U548">
        <f>VLOOKUP(A548,[1]Sheet3!$A$2:$AF$3266,31,FALSE)</f>
        <v>28.857479999999999</v>
      </c>
      <c r="V548">
        <f>VLOOKUP(A548,[1]Sheet3!$A$2:$AF$3266,32,FALSE)</f>
        <v>205.05670000000001</v>
      </c>
      <c r="W548" s="2" t="str">
        <f>VLOOKUP(H548,[2]Sheet1!$B$2:$D$3210,2,FALSE)</f>
        <v>Laut Natuna Utara</v>
      </c>
      <c r="X548" s="2" t="str">
        <f>VLOOKUP(H548,[2]Sheet1!$B$2:$D$3210,3,FALSE)</f>
        <v>Sumatera</v>
      </c>
      <c r="Y548" s="2">
        <f>Scores!N548</f>
        <v>100</v>
      </c>
      <c r="Z548" t="s">
        <v>6</v>
      </c>
      <c r="AA548" s="13" t="str">
        <f t="shared" si="26"/>
        <v>2C-Sumatera</v>
      </c>
      <c r="AB548" s="13" t="s">
        <v>896</v>
      </c>
    </row>
    <row r="549" spans="1:28">
      <c r="A549" t="str">
        <f t="shared" si="25"/>
        <v>TAWES - BASE3. High Value</v>
      </c>
      <c r="B549" t="str">
        <f t="shared" si="24"/>
        <v>TAWES - BASE3. High ValueE4. Production Pending</v>
      </c>
      <c r="C549" t="s">
        <v>24</v>
      </c>
      <c r="D549" s="2" t="s">
        <v>13</v>
      </c>
      <c r="E549" t="s">
        <v>11</v>
      </c>
      <c r="F549" s="12" t="s">
        <v>302</v>
      </c>
      <c r="G549" s="12" t="s">
        <v>675</v>
      </c>
      <c r="H549" t="s">
        <v>85</v>
      </c>
      <c r="I549" s="2" t="s">
        <v>824</v>
      </c>
      <c r="J549">
        <f>VLOOKUP(A549,[1]Sheet3!$A$2:$H$3266,8,FALSE)</f>
        <v>752.5</v>
      </c>
      <c r="K549">
        <f>VLOOKUP(A549,[1]Sheet3!$A$2:$AD$3266,29,FALSE)</f>
        <v>0.47064640000000002</v>
      </c>
      <c r="L549">
        <f>VLOOKUP(A549,[1]Sheet3!$A$2:$AD$3266,30,FALSE)</f>
        <v>354.16141600000003</v>
      </c>
      <c r="M549">
        <f>VLOOKUP(A549,[1]Sheet3!$A$2:$L$3266,11,FALSE)</f>
        <v>9450</v>
      </c>
      <c r="N549">
        <f>VLOOKUP(A549,[1]Sheet3!$A$2:$L$3266,12,FALSE)</f>
        <v>158.4</v>
      </c>
      <c r="O549">
        <f>VLOOKUP(A549,[1]Sheet3!$A$2:$T$3266,17,FALSE)</f>
        <v>0.1189615</v>
      </c>
      <c r="P549">
        <f>VLOOKUP(A549,[1]Sheet3!$A$2:$T$3266,18,FALSE)</f>
        <v>104.6788</v>
      </c>
      <c r="Q549">
        <f>VLOOKUP(A549,[1]Sheet3!$A$2:$T$3266,19,FALSE)</f>
        <v>0.54163360000000005</v>
      </c>
      <c r="R549">
        <f>VLOOKUP(A549,[1]Sheet3!$A$2:$T$3266,20,FALSE)</f>
        <v>0.71957709999999997</v>
      </c>
      <c r="S549">
        <f>VLOOKUP(A549,[1]Sheet3!$A$2:$AB$3266,27,FALSE)</f>
        <v>37.958629999999999</v>
      </c>
      <c r="T549">
        <f>VLOOKUP(A549,[1]Sheet3!$A$2:$AB$3266,28,FALSE)</f>
        <v>51.264800000000001</v>
      </c>
      <c r="U549">
        <f>VLOOKUP(A549,[1]Sheet3!$A$2:$AF$3266,31,FALSE)</f>
        <v>28.857479999999999</v>
      </c>
      <c r="V549">
        <f>VLOOKUP(A549,[1]Sheet3!$A$2:$AF$3266,32,FALSE)</f>
        <v>205.05670000000001</v>
      </c>
      <c r="W549" s="2" t="str">
        <f>VLOOKUP(H549,[2]Sheet1!$B$2:$D$3210,2,FALSE)</f>
        <v>Laut Natuna Utara</v>
      </c>
      <c r="X549" s="2" t="str">
        <f>VLOOKUP(H549,[2]Sheet1!$B$2:$D$3210,3,FALSE)</f>
        <v>Sumatera</v>
      </c>
      <c r="Y549" s="2">
        <f>Scores!N549</f>
        <v>100</v>
      </c>
      <c r="Z549" t="s">
        <v>6</v>
      </c>
      <c r="AA549" s="13" t="str">
        <f t="shared" si="26"/>
        <v>2C-Sumatera</v>
      </c>
      <c r="AB549" s="13" t="s">
        <v>896</v>
      </c>
    </row>
    <row r="550" spans="1:28">
      <c r="A550" t="str">
        <f t="shared" si="25"/>
        <v>TEMBANG  - BASE1. Low Value</v>
      </c>
      <c r="B550" t="str">
        <f t="shared" si="24"/>
        <v>TEMBANG  - BASE1. Low ValueE0. On Production</v>
      </c>
      <c r="C550" t="s">
        <v>15</v>
      </c>
      <c r="D550" s="2" t="s">
        <v>13</v>
      </c>
      <c r="E550" t="s">
        <v>8</v>
      </c>
      <c r="F550" s="12" t="s">
        <v>303</v>
      </c>
      <c r="G550" s="12" t="s">
        <v>676</v>
      </c>
      <c r="H550" t="s">
        <v>85</v>
      </c>
      <c r="I550" s="2" t="s">
        <v>824</v>
      </c>
      <c r="J550">
        <f>VLOOKUP(A550,[1]Sheet3!$A$2:$H$3266,8,FALSE)</f>
        <v>273</v>
      </c>
      <c r="K550">
        <f>VLOOKUP(A550,[1]Sheet3!$A$2:$AD$3266,29,FALSE)</f>
        <v>0.77567660000000005</v>
      </c>
      <c r="L550">
        <f>VLOOKUP(A550,[1]Sheet3!$A$2:$AD$3266,30,FALSE)</f>
        <v>211.75971180000002</v>
      </c>
      <c r="M550">
        <f>VLOOKUP(A550,[1]Sheet3!$A$2:$L$3266,11,FALSE)</f>
        <v>3050</v>
      </c>
      <c r="N550">
        <f>VLOOKUP(A550,[1]Sheet3!$A$2:$L$3266,12,FALSE)</f>
        <v>76.45</v>
      </c>
      <c r="O550">
        <f>VLOOKUP(A550,[1]Sheet3!$A$2:$T$3266,17,FALSE)</f>
        <v>0.29584060000000001</v>
      </c>
      <c r="P550">
        <f>VLOOKUP(A550,[1]Sheet3!$A$2:$T$3266,18,FALSE)</f>
        <v>59.636609999999997</v>
      </c>
      <c r="Q550">
        <f>VLOOKUP(A550,[1]Sheet3!$A$2:$T$3266,19,FALSE)</f>
        <v>0.57655350000000005</v>
      </c>
      <c r="R550">
        <f>VLOOKUP(A550,[1]Sheet3!$A$2:$T$3266,20,FALSE)</f>
        <v>0.71968589999999999</v>
      </c>
      <c r="S550">
        <f>VLOOKUP(A550,[1]Sheet3!$A$2:$AB$3266,27,FALSE)</f>
        <v>43.181870000000004</v>
      </c>
      <c r="T550">
        <f>VLOOKUP(A550,[1]Sheet3!$A$2:$AB$3266,28,FALSE)</f>
        <v>18.378440000000001</v>
      </c>
      <c r="U550">
        <f>VLOOKUP(A550,[1]Sheet3!$A$2:$AF$3266,31,FALSE)</f>
        <v>35.853149999999999</v>
      </c>
      <c r="V550">
        <f>VLOOKUP(A550,[1]Sheet3!$A$2:$AF$3266,32,FALSE)</f>
        <v>38.042169999999999</v>
      </c>
      <c r="W550" s="2" t="str">
        <f>VLOOKUP(H550,[2]Sheet1!$B$2:$D$3210,2,FALSE)</f>
        <v>Laut Natuna Utara</v>
      </c>
      <c r="X550" s="2" t="str">
        <f>VLOOKUP(H550,[2]Sheet1!$B$2:$D$3210,3,FALSE)</f>
        <v>Sumatera</v>
      </c>
      <c r="Y550" s="2">
        <f>Scores!N550</f>
        <v>76</v>
      </c>
      <c r="Z550" t="s">
        <v>16</v>
      </c>
      <c r="AA550" s="13" t="str">
        <f t="shared" si="26"/>
        <v>2P</v>
      </c>
      <c r="AB550" s="13" t="s">
        <v>896</v>
      </c>
    </row>
    <row r="551" spans="1:28">
      <c r="A551" t="str">
        <f t="shared" si="25"/>
        <v>TEMBANG  - BASE2. Middle Value</v>
      </c>
      <c r="B551" t="str">
        <f t="shared" si="24"/>
        <v>TEMBANG  - BASE2. Middle ValueE0. On Production</v>
      </c>
      <c r="C551" t="s">
        <v>15</v>
      </c>
      <c r="D551" s="2" t="s">
        <v>13</v>
      </c>
      <c r="E551" t="s">
        <v>10</v>
      </c>
      <c r="F551" s="12" t="s">
        <v>303</v>
      </c>
      <c r="G551" s="12" t="s">
        <v>676</v>
      </c>
      <c r="H551" t="s">
        <v>85</v>
      </c>
      <c r="I551" s="2" t="s">
        <v>824</v>
      </c>
      <c r="J551">
        <f>VLOOKUP(A551,[1]Sheet3!$A$2:$H$3266,8,FALSE)</f>
        <v>285</v>
      </c>
      <c r="K551">
        <f>VLOOKUP(A551,[1]Sheet3!$A$2:$AD$3266,29,FALSE)</f>
        <v>0.77567660000000005</v>
      </c>
      <c r="L551">
        <f>VLOOKUP(A551,[1]Sheet3!$A$2:$AD$3266,30,FALSE)</f>
        <v>221.06783100000001</v>
      </c>
      <c r="M551">
        <f>VLOOKUP(A551,[1]Sheet3!$A$2:$L$3266,11,FALSE)</f>
        <v>3050</v>
      </c>
      <c r="N551">
        <f>VLOOKUP(A551,[1]Sheet3!$A$2:$L$3266,12,FALSE)</f>
        <v>76.45</v>
      </c>
      <c r="O551">
        <f>VLOOKUP(A551,[1]Sheet3!$A$2:$T$3266,17,FALSE)</f>
        <v>0.29584060000000001</v>
      </c>
      <c r="P551">
        <f>VLOOKUP(A551,[1]Sheet3!$A$2:$T$3266,18,FALSE)</f>
        <v>59.636609999999997</v>
      </c>
      <c r="Q551">
        <f>VLOOKUP(A551,[1]Sheet3!$A$2:$T$3266,19,FALSE)</f>
        <v>0.57655350000000005</v>
      </c>
      <c r="R551">
        <f>VLOOKUP(A551,[1]Sheet3!$A$2:$T$3266,20,FALSE)</f>
        <v>0.71968589999999999</v>
      </c>
      <c r="S551">
        <f>VLOOKUP(A551,[1]Sheet3!$A$2:$AB$3266,27,FALSE)</f>
        <v>43.181870000000004</v>
      </c>
      <c r="T551">
        <f>VLOOKUP(A551,[1]Sheet3!$A$2:$AB$3266,28,FALSE)</f>
        <v>18.378440000000001</v>
      </c>
      <c r="U551">
        <f>VLOOKUP(A551,[1]Sheet3!$A$2:$AF$3266,31,FALSE)</f>
        <v>35.853149999999999</v>
      </c>
      <c r="V551">
        <f>VLOOKUP(A551,[1]Sheet3!$A$2:$AF$3266,32,FALSE)</f>
        <v>38.042169999999999</v>
      </c>
      <c r="W551" s="2" t="str">
        <f>VLOOKUP(H551,[2]Sheet1!$B$2:$D$3210,2,FALSE)</f>
        <v>Laut Natuna Utara</v>
      </c>
      <c r="X551" s="2" t="str">
        <f>VLOOKUP(H551,[2]Sheet1!$B$2:$D$3210,3,FALSE)</f>
        <v>Sumatera</v>
      </c>
      <c r="Y551" s="2">
        <f>Scores!N551</f>
        <v>76</v>
      </c>
      <c r="Z551" t="s">
        <v>16</v>
      </c>
      <c r="AA551" s="13" t="str">
        <f t="shared" si="26"/>
        <v>2P</v>
      </c>
      <c r="AB551" s="13" t="s">
        <v>896</v>
      </c>
    </row>
    <row r="552" spans="1:28">
      <c r="A552" t="str">
        <f t="shared" si="25"/>
        <v>TEMBANG  - BASE3. High Value</v>
      </c>
      <c r="B552" t="str">
        <f t="shared" si="24"/>
        <v>TEMBANG  - BASE3. High ValueE0. On Production</v>
      </c>
      <c r="C552" t="s">
        <v>15</v>
      </c>
      <c r="D552" s="2" t="s">
        <v>13</v>
      </c>
      <c r="E552" t="s">
        <v>11</v>
      </c>
      <c r="F552" s="12" t="s">
        <v>303</v>
      </c>
      <c r="G552" s="12" t="s">
        <v>676</v>
      </c>
      <c r="H552" t="s">
        <v>85</v>
      </c>
      <c r="I552" s="2" t="s">
        <v>824</v>
      </c>
      <c r="J552">
        <f>VLOOKUP(A552,[1]Sheet3!$A$2:$H$3266,8,FALSE)</f>
        <v>285</v>
      </c>
      <c r="K552">
        <f>VLOOKUP(A552,[1]Sheet3!$A$2:$AD$3266,29,FALSE)</f>
        <v>0.77567660000000005</v>
      </c>
      <c r="L552">
        <f>VLOOKUP(A552,[1]Sheet3!$A$2:$AD$3266,30,FALSE)</f>
        <v>221.06783100000001</v>
      </c>
      <c r="M552">
        <f>VLOOKUP(A552,[1]Sheet3!$A$2:$L$3266,11,FALSE)</f>
        <v>3050</v>
      </c>
      <c r="N552">
        <f>VLOOKUP(A552,[1]Sheet3!$A$2:$L$3266,12,FALSE)</f>
        <v>76.45</v>
      </c>
      <c r="O552">
        <f>VLOOKUP(A552,[1]Sheet3!$A$2:$T$3266,17,FALSE)</f>
        <v>0.29584060000000001</v>
      </c>
      <c r="P552">
        <f>VLOOKUP(A552,[1]Sheet3!$A$2:$T$3266,18,FALSE)</f>
        <v>59.636609999999997</v>
      </c>
      <c r="Q552">
        <f>VLOOKUP(A552,[1]Sheet3!$A$2:$T$3266,19,FALSE)</f>
        <v>0.57655350000000005</v>
      </c>
      <c r="R552">
        <f>VLOOKUP(A552,[1]Sheet3!$A$2:$T$3266,20,FALSE)</f>
        <v>0.71968589999999999</v>
      </c>
      <c r="S552">
        <f>VLOOKUP(A552,[1]Sheet3!$A$2:$AB$3266,27,FALSE)</f>
        <v>43.181870000000004</v>
      </c>
      <c r="T552">
        <f>VLOOKUP(A552,[1]Sheet3!$A$2:$AB$3266,28,FALSE)</f>
        <v>18.378440000000001</v>
      </c>
      <c r="U552">
        <f>VLOOKUP(A552,[1]Sheet3!$A$2:$AF$3266,31,FALSE)</f>
        <v>35.853149999999999</v>
      </c>
      <c r="V552">
        <f>VLOOKUP(A552,[1]Sheet3!$A$2:$AF$3266,32,FALSE)</f>
        <v>38.042169999999999</v>
      </c>
      <c r="W552" s="2" t="str">
        <f>VLOOKUP(H552,[2]Sheet1!$B$2:$D$3210,2,FALSE)</f>
        <v>Laut Natuna Utara</v>
      </c>
      <c r="X552" s="2" t="str">
        <f>VLOOKUP(H552,[2]Sheet1!$B$2:$D$3210,3,FALSE)</f>
        <v>Sumatera</v>
      </c>
      <c r="Y552" s="2">
        <f>Scores!N552</f>
        <v>76</v>
      </c>
      <c r="Z552" t="s">
        <v>16</v>
      </c>
      <c r="AA552" s="13" t="str">
        <f t="shared" si="26"/>
        <v>2P</v>
      </c>
      <c r="AB552" s="13" t="s">
        <v>896</v>
      </c>
    </row>
    <row r="553" spans="1:28">
      <c r="A553" t="str">
        <f t="shared" si="25"/>
        <v>TEMELAT - BASE1. Low Value</v>
      </c>
      <c r="B553" t="str">
        <f t="shared" si="24"/>
        <v>TEMELAT - BASE1. Low ValueE0. On Production</v>
      </c>
      <c r="C553" t="s">
        <v>15</v>
      </c>
      <c r="D553" s="2" t="s">
        <v>13</v>
      </c>
      <c r="E553" t="s">
        <v>8</v>
      </c>
      <c r="F553" s="12" t="s">
        <v>304</v>
      </c>
      <c r="G553" s="12" t="s">
        <v>677</v>
      </c>
      <c r="H553" t="s">
        <v>87</v>
      </c>
      <c r="I553" s="2" t="s">
        <v>823</v>
      </c>
      <c r="J553">
        <f>VLOOKUP(A553,[1]Sheet3!$A$2:$H$3266,8,FALSE)</f>
        <v>56.95</v>
      </c>
      <c r="K553">
        <f>VLOOKUP(A553,[1]Sheet3!$A$2:$AD$3266,29,FALSE)</f>
        <v>0.73007350000000004</v>
      </c>
      <c r="L553">
        <f>VLOOKUP(A553,[1]Sheet3!$A$2:$AD$3266,30,FALSE)</f>
        <v>41.577685825000003</v>
      </c>
      <c r="M553">
        <f>VLOOKUP(A553,[1]Sheet3!$A$2:$L$3266,11,FALSE)</f>
        <v>2006</v>
      </c>
      <c r="N553" t="str">
        <f>VLOOKUP(A553,[1]Sheet3!$A$2:$L$3266,12,FALSE)</f>
        <v/>
      </c>
      <c r="O553">
        <f>VLOOKUP(A553,[1]Sheet3!$A$2:$T$3266,17,FALSE)</f>
        <v>0.28012900000000002</v>
      </c>
      <c r="P553">
        <f>VLOOKUP(A553,[1]Sheet3!$A$2:$T$3266,18,FALSE)</f>
        <v>814.57029999999997</v>
      </c>
      <c r="Q553">
        <f>VLOOKUP(A553,[1]Sheet3!$A$2:$T$3266,19,FALSE)</f>
        <v>0.64256849999999999</v>
      </c>
      <c r="R553">
        <f>VLOOKUP(A553,[1]Sheet3!$A$2:$T$3266,20,FALSE)</f>
        <v>0.84178319999999995</v>
      </c>
      <c r="S553">
        <f>VLOOKUP(A553,[1]Sheet3!$A$2:$AB$3266,27,FALSE)</f>
        <v>143.91679999999999</v>
      </c>
      <c r="T553">
        <f>VLOOKUP(A553,[1]Sheet3!$A$2:$AB$3266,28,FALSE)</f>
        <v>54.244999999999997</v>
      </c>
      <c r="U553">
        <f>VLOOKUP(A553,[1]Sheet3!$A$2:$AF$3266,31,FALSE)</f>
        <v>7.9595640000000003</v>
      </c>
      <c r="V553">
        <f>VLOOKUP(A553,[1]Sheet3!$A$2:$AF$3266,32,FALSE)</f>
        <v>53.349760000000003</v>
      </c>
      <c r="W553" s="2" t="str">
        <f>VLOOKUP(H553,[2]Sheet1!$B$2:$D$3210,2,FALSE)</f>
        <v>Sumatera Selatan</v>
      </c>
      <c r="X553" s="2" t="str">
        <f>VLOOKUP(H553,[2]Sheet1!$B$2:$D$3210,3,FALSE)</f>
        <v>Sumatera</v>
      </c>
      <c r="Y553" s="2">
        <f>Scores!N553</f>
        <v>54</v>
      </c>
      <c r="Z553" t="s">
        <v>16</v>
      </c>
      <c r="AA553" s="13" t="str">
        <f t="shared" si="26"/>
        <v>2P</v>
      </c>
      <c r="AB553" s="13" t="s">
        <v>896</v>
      </c>
    </row>
    <row r="554" spans="1:28">
      <c r="A554" t="str">
        <f t="shared" si="25"/>
        <v>TEMELAT - BASE2. Middle Value</v>
      </c>
      <c r="B554" t="str">
        <f t="shared" si="24"/>
        <v>TEMELAT - BASE2. Middle ValueE0. On Production</v>
      </c>
      <c r="C554" t="s">
        <v>15</v>
      </c>
      <c r="D554" s="2" t="s">
        <v>13</v>
      </c>
      <c r="E554" t="s">
        <v>10</v>
      </c>
      <c r="F554" s="12" t="s">
        <v>304</v>
      </c>
      <c r="G554" s="12" t="s">
        <v>677</v>
      </c>
      <c r="H554" t="s">
        <v>87</v>
      </c>
      <c r="I554" s="2" t="s">
        <v>823</v>
      </c>
      <c r="J554">
        <f>VLOOKUP(A554,[1]Sheet3!$A$2:$H$3266,8,FALSE)</f>
        <v>56.95</v>
      </c>
      <c r="K554">
        <f>VLOOKUP(A554,[1]Sheet3!$A$2:$AD$3266,29,FALSE)</f>
        <v>0.73007350000000004</v>
      </c>
      <c r="L554">
        <f>VLOOKUP(A554,[1]Sheet3!$A$2:$AD$3266,30,FALSE)</f>
        <v>41.577685825000003</v>
      </c>
      <c r="M554">
        <f>VLOOKUP(A554,[1]Sheet3!$A$2:$L$3266,11,FALSE)</f>
        <v>2006</v>
      </c>
      <c r="N554" t="str">
        <f>VLOOKUP(A554,[1]Sheet3!$A$2:$L$3266,12,FALSE)</f>
        <v/>
      </c>
      <c r="O554">
        <f>VLOOKUP(A554,[1]Sheet3!$A$2:$T$3266,17,FALSE)</f>
        <v>0.28012900000000002</v>
      </c>
      <c r="P554">
        <f>VLOOKUP(A554,[1]Sheet3!$A$2:$T$3266,18,FALSE)</f>
        <v>814.57029999999997</v>
      </c>
      <c r="Q554">
        <f>VLOOKUP(A554,[1]Sheet3!$A$2:$T$3266,19,FALSE)</f>
        <v>0.64256849999999999</v>
      </c>
      <c r="R554">
        <f>VLOOKUP(A554,[1]Sheet3!$A$2:$T$3266,20,FALSE)</f>
        <v>0.84178319999999995</v>
      </c>
      <c r="S554">
        <f>VLOOKUP(A554,[1]Sheet3!$A$2:$AB$3266,27,FALSE)</f>
        <v>143.91679999999999</v>
      </c>
      <c r="T554">
        <f>VLOOKUP(A554,[1]Sheet3!$A$2:$AB$3266,28,FALSE)</f>
        <v>54.244999999999997</v>
      </c>
      <c r="U554">
        <f>VLOOKUP(A554,[1]Sheet3!$A$2:$AF$3266,31,FALSE)</f>
        <v>7.9595640000000003</v>
      </c>
      <c r="V554">
        <f>VLOOKUP(A554,[1]Sheet3!$A$2:$AF$3266,32,FALSE)</f>
        <v>53.349760000000003</v>
      </c>
      <c r="W554" s="2" t="str">
        <f>VLOOKUP(H554,[2]Sheet1!$B$2:$D$3210,2,FALSE)</f>
        <v>Sumatera Selatan</v>
      </c>
      <c r="X554" s="2" t="str">
        <f>VLOOKUP(H554,[2]Sheet1!$B$2:$D$3210,3,FALSE)</f>
        <v>Sumatera</v>
      </c>
      <c r="Y554" s="2">
        <f>Scores!N554</f>
        <v>54</v>
      </c>
      <c r="Z554" t="s">
        <v>16</v>
      </c>
      <c r="AA554" s="13" t="str">
        <f t="shared" si="26"/>
        <v>2P</v>
      </c>
      <c r="AB554" s="13" t="s">
        <v>896</v>
      </c>
    </row>
    <row r="555" spans="1:28">
      <c r="A555" t="str">
        <f t="shared" si="25"/>
        <v>TEMELAT - BASE3. High Value</v>
      </c>
      <c r="B555" t="str">
        <f t="shared" si="24"/>
        <v>TEMELAT - BASE3. High ValueE0. On Production</v>
      </c>
      <c r="C555" t="s">
        <v>15</v>
      </c>
      <c r="D555" s="2" t="s">
        <v>13</v>
      </c>
      <c r="E555" t="s">
        <v>11</v>
      </c>
      <c r="F555" s="12" t="s">
        <v>304</v>
      </c>
      <c r="G555" s="12" t="s">
        <v>677</v>
      </c>
      <c r="H555" t="s">
        <v>87</v>
      </c>
      <c r="I555" s="2" t="s">
        <v>823</v>
      </c>
      <c r="J555">
        <f>VLOOKUP(A555,[1]Sheet3!$A$2:$H$3266,8,FALSE)</f>
        <v>56.95</v>
      </c>
      <c r="K555">
        <f>VLOOKUP(A555,[1]Sheet3!$A$2:$AD$3266,29,FALSE)</f>
        <v>0.73007350000000004</v>
      </c>
      <c r="L555">
        <f>VLOOKUP(A555,[1]Sheet3!$A$2:$AD$3266,30,FALSE)</f>
        <v>41.577685825000003</v>
      </c>
      <c r="M555">
        <f>VLOOKUP(A555,[1]Sheet3!$A$2:$L$3266,11,FALSE)</f>
        <v>2006</v>
      </c>
      <c r="N555" t="str">
        <f>VLOOKUP(A555,[1]Sheet3!$A$2:$L$3266,12,FALSE)</f>
        <v/>
      </c>
      <c r="O555">
        <f>VLOOKUP(A555,[1]Sheet3!$A$2:$T$3266,17,FALSE)</f>
        <v>0.28012900000000002</v>
      </c>
      <c r="P555">
        <f>VLOOKUP(A555,[1]Sheet3!$A$2:$T$3266,18,FALSE)</f>
        <v>814.57029999999997</v>
      </c>
      <c r="Q555">
        <f>VLOOKUP(A555,[1]Sheet3!$A$2:$T$3266,19,FALSE)</f>
        <v>0.64256849999999999</v>
      </c>
      <c r="R555">
        <f>VLOOKUP(A555,[1]Sheet3!$A$2:$T$3266,20,FALSE)</f>
        <v>0.84178319999999995</v>
      </c>
      <c r="S555">
        <f>VLOOKUP(A555,[1]Sheet3!$A$2:$AB$3266,27,FALSE)</f>
        <v>143.91679999999999</v>
      </c>
      <c r="T555">
        <f>VLOOKUP(A555,[1]Sheet3!$A$2:$AB$3266,28,FALSE)</f>
        <v>54.244999999999997</v>
      </c>
      <c r="U555">
        <f>VLOOKUP(A555,[1]Sheet3!$A$2:$AF$3266,31,FALSE)</f>
        <v>7.9595640000000003</v>
      </c>
      <c r="V555">
        <f>VLOOKUP(A555,[1]Sheet3!$A$2:$AF$3266,32,FALSE)</f>
        <v>53.349760000000003</v>
      </c>
      <c r="W555" s="2" t="str">
        <f>VLOOKUP(H555,[2]Sheet1!$B$2:$D$3210,2,FALSE)</f>
        <v>Sumatera Selatan</v>
      </c>
      <c r="X555" s="2" t="str">
        <f>VLOOKUP(H555,[2]Sheet1!$B$2:$D$3210,3,FALSE)</f>
        <v>Sumatera</v>
      </c>
      <c r="Y555" s="2">
        <f>Scores!N555</f>
        <v>54</v>
      </c>
      <c r="Z555" t="s">
        <v>16</v>
      </c>
      <c r="AA555" s="13" t="str">
        <f t="shared" si="26"/>
        <v>2P</v>
      </c>
      <c r="AB555" s="13" t="s">
        <v>896</v>
      </c>
    </row>
    <row r="556" spans="1:28">
      <c r="A556" t="str">
        <f t="shared" si="25"/>
        <v>LENGOWANGI 1 - BASE1. Low Value</v>
      </c>
      <c r="B556" t="str">
        <f t="shared" si="24"/>
        <v>LENGOWANGI 1 - BASE1. Low ValueE0. On Production</v>
      </c>
      <c r="C556" t="s">
        <v>15</v>
      </c>
      <c r="D556" s="2" t="s">
        <v>13</v>
      </c>
      <c r="E556" t="s">
        <v>8</v>
      </c>
      <c r="F556" s="12" t="s">
        <v>305</v>
      </c>
      <c r="G556" s="12" t="s">
        <v>678</v>
      </c>
      <c r="H556" t="s">
        <v>98</v>
      </c>
      <c r="I556" s="2" t="s">
        <v>823</v>
      </c>
      <c r="J556">
        <f>VLOOKUP(A556,[1]Sheet3!$A$2:$H$3266,8,FALSE)</f>
        <v>9.2189999999999994</v>
      </c>
      <c r="K556">
        <f>VLOOKUP(A556,[1]Sheet3!$A$2:$AD$3266,29,FALSE)</f>
        <v>0.63001019999999996</v>
      </c>
      <c r="L556">
        <f>VLOOKUP(A556,[1]Sheet3!$A$2:$AD$3266,30,FALSE)</f>
        <v>5.8080640337999991</v>
      </c>
      <c r="M556">
        <f>VLOOKUP(A556,[1]Sheet3!$A$2:$L$3266,11,FALSE)</f>
        <v>3681</v>
      </c>
      <c r="N556" t="str">
        <f>VLOOKUP(A556,[1]Sheet3!$A$2:$L$3266,12,FALSE)</f>
        <v/>
      </c>
      <c r="O556">
        <f>VLOOKUP(A556,[1]Sheet3!$A$2:$T$3266,17,FALSE)</f>
        <v>0.17950930000000001</v>
      </c>
      <c r="P556">
        <f>VLOOKUP(A556,[1]Sheet3!$A$2:$T$3266,18,FALSE)</f>
        <v>73.828739999999996</v>
      </c>
      <c r="Q556">
        <f>VLOOKUP(A556,[1]Sheet3!$A$2:$T$3266,19,FALSE)</f>
        <v>0.69542349999999997</v>
      </c>
      <c r="R556">
        <f>VLOOKUP(A556,[1]Sheet3!$A$2:$T$3266,20,FALSE)</f>
        <v>0.81928900000000004</v>
      </c>
      <c r="S556">
        <f>VLOOKUP(A556,[1]Sheet3!$A$2:$AB$3266,27,FALSE)</f>
        <v>16.744689999999999</v>
      </c>
      <c r="T556">
        <f>VLOOKUP(A556,[1]Sheet3!$A$2:$AB$3266,28,FALSE)</f>
        <v>0.47307830000000001</v>
      </c>
      <c r="U556">
        <f>VLOOKUP(A556,[1]Sheet3!$A$2:$AF$3266,31,FALSE)</f>
        <v>11.12088</v>
      </c>
      <c r="V556">
        <f>VLOOKUP(A556,[1]Sheet3!$A$2:$AF$3266,32,FALSE)</f>
        <v>9.1584570000000003</v>
      </c>
      <c r="W556" s="2" t="str">
        <f>VLOOKUP(H556,[2]Sheet1!$B$2:$D$3210,2,FALSE)</f>
        <v>Jawa Timur</v>
      </c>
      <c r="X556" s="2" t="str">
        <f>VLOOKUP(H556,[2]Sheet1!$B$2:$D$3210,3,FALSE)</f>
        <v>Jawa</v>
      </c>
      <c r="Y556" s="2">
        <f>Scores!N556</f>
        <v>68</v>
      </c>
      <c r="Z556" t="s">
        <v>16</v>
      </c>
      <c r="AA556" s="13" t="str">
        <f t="shared" si="26"/>
        <v>2P</v>
      </c>
      <c r="AB556" s="13" t="s">
        <v>896</v>
      </c>
    </row>
    <row r="557" spans="1:28">
      <c r="A557" t="str">
        <f t="shared" si="25"/>
        <v>LENGOWANGI 1 - BASE2. Middle Value</v>
      </c>
      <c r="B557" t="str">
        <f t="shared" si="24"/>
        <v>LENGOWANGI 1 - BASE2. Middle ValueE0. On Production</v>
      </c>
      <c r="C557" t="s">
        <v>15</v>
      </c>
      <c r="D557" s="2" t="s">
        <v>13</v>
      </c>
      <c r="E557" t="s">
        <v>10</v>
      </c>
      <c r="F557" s="12" t="s">
        <v>305</v>
      </c>
      <c r="G557" s="12" t="s">
        <v>678</v>
      </c>
      <c r="H557" t="s">
        <v>98</v>
      </c>
      <c r="I557" s="2" t="s">
        <v>823</v>
      </c>
      <c r="J557">
        <f>VLOOKUP(A557,[1]Sheet3!$A$2:$H$3266,8,FALSE)</f>
        <v>9.2189999999999994</v>
      </c>
      <c r="K557">
        <f>VLOOKUP(A557,[1]Sheet3!$A$2:$AD$3266,29,FALSE)</f>
        <v>0.63001019999999996</v>
      </c>
      <c r="L557">
        <f>VLOOKUP(A557,[1]Sheet3!$A$2:$AD$3266,30,FALSE)</f>
        <v>5.8080640337999991</v>
      </c>
      <c r="M557">
        <f>VLOOKUP(A557,[1]Sheet3!$A$2:$L$3266,11,FALSE)</f>
        <v>3681</v>
      </c>
      <c r="N557" t="str">
        <f>VLOOKUP(A557,[1]Sheet3!$A$2:$L$3266,12,FALSE)</f>
        <v/>
      </c>
      <c r="O557">
        <f>VLOOKUP(A557,[1]Sheet3!$A$2:$T$3266,17,FALSE)</f>
        <v>0.17950930000000001</v>
      </c>
      <c r="P557">
        <f>VLOOKUP(A557,[1]Sheet3!$A$2:$T$3266,18,FALSE)</f>
        <v>73.828739999999996</v>
      </c>
      <c r="Q557">
        <f>VLOOKUP(A557,[1]Sheet3!$A$2:$T$3266,19,FALSE)</f>
        <v>0.69542349999999997</v>
      </c>
      <c r="R557">
        <f>VLOOKUP(A557,[1]Sheet3!$A$2:$T$3266,20,FALSE)</f>
        <v>0.81928900000000004</v>
      </c>
      <c r="S557">
        <f>VLOOKUP(A557,[1]Sheet3!$A$2:$AB$3266,27,FALSE)</f>
        <v>16.744689999999999</v>
      </c>
      <c r="T557">
        <f>VLOOKUP(A557,[1]Sheet3!$A$2:$AB$3266,28,FALSE)</f>
        <v>0.47307830000000001</v>
      </c>
      <c r="U557">
        <f>VLOOKUP(A557,[1]Sheet3!$A$2:$AF$3266,31,FALSE)</f>
        <v>11.12088</v>
      </c>
      <c r="V557">
        <f>VLOOKUP(A557,[1]Sheet3!$A$2:$AF$3266,32,FALSE)</f>
        <v>9.1584570000000003</v>
      </c>
      <c r="W557" s="2" t="str">
        <f>VLOOKUP(H557,[2]Sheet1!$B$2:$D$3210,2,FALSE)</f>
        <v>Jawa Timur</v>
      </c>
      <c r="X557" s="2" t="str">
        <f>VLOOKUP(H557,[2]Sheet1!$B$2:$D$3210,3,FALSE)</f>
        <v>Jawa</v>
      </c>
      <c r="Y557" s="2">
        <f>Scores!N557</f>
        <v>68</v>
      </c>
      <c r="Z557" t="s">
        <v>16</v>
      </c>
      <c r="AA557" s="13" t="str">
        <f t="shared" si="26"/>
        <v>2P</v>
      </c>
      <c r="AB557" s="13" t="s">
        <v>896</v>
      </c>
    </row>
    <row r="558" spans="1:28">
      <c r="A558" t="str">
        <f t="shared" si="25"/>
        <v>LENGOWANGI 1 - BASE3. High Value</v>
      </c>
      <c r="B558" t="str">
        <f t="shared" si="24"/>
        <v>LENGOWANGI 1 - BASE3. High ValueE0. On Production</v>
      </c>
      <c r="C558" t="s">
        <v>15</v>
      </c>
      <c r="D558" s="2" t="s">
        <v>13</v>
      </c>
      <c r="E558" t="s">
        <v>11</v>
      </c>
      <c r="F558" s="12" t="s">
        <v>305</v>
      </c>
      <c r="G558" s="12" t="s">
        <v>678</v>
      </c>
      <c r="H558" t="s">
        <v>98</v>
      </c>
      <c r="I558" s="2" t="s">
        <v>823</v>
      </c>
      <c r="J558">
        <f>VLOOKUP(A558,[1]Sheet3!$A$2:$H$3266,8,FALSE)</f>
        <v>9.2189999999999994</v>
      </c>
      <c r="K558">
        <f>VLOOKUP(A558,[1]Sheet3!$A$2:$AD$3266,29,FALSE)</f>
        <v>0.63001019999999996</v>
      </c>
      <c r="L558">
        <f>VLOOKUP(A558,[1]Sheet3!$A$2:$AD$3266,30,FALSE)</f>
        <v>5.8080640337999991</v>
      </c>
      <c r="M558">
        <f>VLOOKUP(A558,[1]Sheet3!$A$2:$L$3266,11,FALSE)</f>
        <v>3681</v>
      </c>
      <c r="N558" t="str">
        <f>VLOOKUP(A558,[1]Sheet3!$A$2:$L$3266,12,FALSE)</f>
        <v/>
      </c>
      <c r="O558">
        <f>VLOOKUP(A558,[1]Sheet3!$A$2:$T$3266,17,FALSE)</f>
        <v>0.17950930000000001</v>
      </c>
      <c r="P558">
        <f>VLOOKUP(A558,[1]Sheet3!$A$2:$T$3266,18,FALSE)</f>
        <v>73.828739999999996</v>
      </c>
      <c r="Q558">
        <f>VLOOKUP(A558,[1]Sheet3!$A$2:$T$3266,19,FALSE)</f>
        <v>0.69542349999999997</v>
      </c>
      <c r="R558">
        <f>VLOOKUP(A558,[1]Sheet3!$A$2:$T$3266,20,FALSE)</f>
        <v>0.81928900000000004</v>
      </c>
      <c r="S558">
        <f>VLOOKUP(A558,[1]Sheet3!$A$2:$AB$3266,27,FALSE)</f>
        <v>16.744689999999999</v>
      </c>
      <c r="T558">
        <f>VLOOKUP(A558,[1]Sheet3!$A$2:$AB$3266,28,FALSE)</f>
        <v>0.47307830000000001</v>
      </c>
      <c r="U558">
        <f>VLOOKUP(A558,[1]Sheet3!$A$2:$AF$3266,31,FALSE)</f>
        <v>11.12088</v>
      </c>
      <c r="V558">
        <f>VLOOKUP(A558,[1]Sheet3!$A$2:$AF$3266,32,FALSE)</f>
        <v>9.1584570000000003</v>
      </c>
      <c r="W558" s="2" t="str">
        <f>VLOOKUP(H558,[2]Sheet1!$B$2:$D$3210,2,FALSE)</f>
        <v>Jawa Timur</v>
      </c>
      <c r="X558" s="2" t="str">
        <f>VLOOKUP(H558,[2]Sheet1!$B$2:$D$3210,3,FALSE)</f>
        <v>Jawa</v>
      </c>
      <c r="Y558" s="2">
        <f>Scores!N558</f>
        <v>68</v>
      </c>
      <c r="Z558" t="s">
        <v>16</v>
      </c>
      <c r="AA558" s="13" t="str">
        <f t="shared" si="26"/>
        <v>2P</v>
      </c>
      <c r="AB558" s="13" t="s">
        <v>896</v>
      </c>
    </row>
    <row r="559" spans="1:28">
      <c r="A559" t="str">
        <f t="shared" si="25"/>
        <v>WAILAWI - BASE1. Low Value</v>
      </c>
      <c r="B559" t="str">
        <f t="shared" si="24"/>
        <v>WAILAWI - BASE1. Low ValueE0. On Production</v>
      </c>
      <c r="C559" t="s">
        <v>15</v>
      </c>
      <c r="D559" s="2" t="s">
        <v>13</v>
      </c>
      <c r="E559" t="s">
        <v>8</v>
      </c>
      <c r="F559" s="12" t="s">
        <v>306</v>
      </c>
      <c r="G559" s="12" t="s">
        <v>679</v>
      </c>
      <c r="H559" t="s">
        <v>797</v>
      </c>
      <c r="I559" s="2" t="s">
        <v>823</v>
      </c>
      <c r="J559">
        <f>VLOOKUP(A559,[1]Sheet3!$A$2:$H$3266,8,FALSE)</f>
        <v>55.9</v>
      </c>
      <c r="K559">
        <f>VLOOKUP(A559,[1]Sheet3!$A$2:$AD$3266,29,FALSE)</f>
        <v>0.855904</v>
      </c>
      <c r="L559">
        <f>VLOOKUP(A559,[1]Sheet3!$A$2:$AD$3266,30,FALSE)</f>
        <v>47.845033600000001</v>
      </c>
      <c r="M559">
        <f>VLOOKUP(A559,[1]Sheet3!$A$2:$L$3266,11,FALSE)</f>
        <v>4982</v>
      </c>
      <c r="N559">
        <f>VLOOKUP(A559,[1]Sheet3!$A$2:$L$3266,12,FALSE)</f>
        <v>56.650000000000006</v>
      </c>
      <c r="O559">
        <f>VLOOKUP(A559,[1]Sheet3!$A$2:$T$3266,17,FALSE)</f>
        <v>0.1174511</v>
      </c>
      <c r="P559">
        <f>VLOOKUP(A559,[1]Sheet3!$A$2:$T$3266,18,FALSE)</f>
        <v>155.9794</v>
      </c>
      <c r="Q559">
        <f>VLOOKUP(A559,[1]Sheet3!$A$2:$T$3266,19,FALSE)</f>
        <v>0.7073798</v>
      </c>
      <c r="R559">
        <f>VLOOKUP(A559,[1]Sheet3!$A$2:$T$3266,20,FALSE)</f>
        <v>0.78880919999999999</v>
      </c>
      <c r="S559">
        <f>VLOOKUP(A559,[1]Sheet3!$A$2:$AB$3266,27,FALSE)</f>
        <v>192.9349</v>
      </c>
      <c r="T559">
        <f>VLOOKUP(A559,[1]Sheet3!$A$2:$AB$3266,28,FALSE)</f>
        <v>131.5789</v>
      </c>
      <c r="U559">
        <f>VLOOKUP(A559,[1]Sheet3!$A$2:$AF$3266,31,FALSE)</f>
        <v>1.523984</v>
      </c>
      <c r="V559">
        <f>VLOOKUP(A559,[1]Sheet3!$A$2:$AF$3266,32,FALSE)</f>
        <v>407.46969999999999</v>
      </c>
      <c r="W559" s="2" t="s">
        <v>835</v>
      </c>
      <c r="X559" s="2" t="s">
        <v>837</v>
      </c>
      <c r="Y559" s="2">
        <f>Scores!N559</f>
        <v>100</v>
      </c>
      <c r="Z559" t="s">
        <v>16</v>
      </c>
      <c r="AA559" s="13" t="str">
        <f t="shared" si="26"/>
        <v>2P</v>
      </c>
      <c r="AB559" s="13" t="s">
        <v>896</v>
      </c>
    </row>
    <row r="560" spans="1:28">
      <c r="A560" t="str">
        <f t="shared" si="25"/>
        <v>WAILAWI - BASE2. Middle Value</v>
      </c>
      <c r="B560" t="str">
        <f t="shared" si="24"/>
        <v>WAILAWI - BASE2. Middle ValueE0. On Production</v>
      </c>
      <c r="C560" t="s">
        <v>15</v>
      </c>
      <c r="D560" s="2" t="s">
        <v>13</v>
      </c>
      <c r="E560" t="s">
        <v>10</v>
      </c>
      <c r="F560" s="12" t="s">
        <v>306</v>
      </c>
      <c r="G560" s="12" t="s">
        <v>679</v>
      </c>
      <c r="H560" t="s">
        <v>797</v>
      </c>
      <c r="I560" s="2" t="s">
        <v>823</v>
      </c>
      <c r="J560">
        <f>VLOOKUP(A560,[1]Sheet3!$A$2:$H$3266,8,FALSE)</f>
        <v>62.1</v>
      </c>
      <c r="K560">
        <f>VLOOKUP(A560,[1]Sheet3!$A$2:$AD$3266,29,FALSE)</f>
        <v>0.855904</v>
      </c>
      <c r="L560">
        <f>VLOOKUP(A560,[1]Sheet3!$A$2:$AD$3266,30,FALSE)</f>
        <v>53.151638400000003</v>
      </c>
      <c r="M560">
        <f>VLOOKUP(A560,[1]Sheet3!$A$2:$L$3266,11,FALSE)</f>
        <v>4982</v>
      </c>
      <c r="N560">
        <f>VLOOKUP(A560,[1]Sheet3!$A$2:$L$3266,12,FALSE)</f>
        <v>56.650000000000006</v>
      </c>
      <c r="O560">
        <f>VLOOKUP(A560,[1]Sheet3!$A$2:$T$3266,17,FALSE)</f>
        <v>0.1174511</v>
      </c>
      <c r="P560">
        <f>VLOOKUP(A560,[1]Sheet3!$A$2:$T$3266,18,FALSE)</f>
        <v>155.9794</v>
      </c>
      <c r="Q560">
        <f>VLOOKUP(A560,[1]Sheet3!$A$2:$T$3266,19,FALSE)</f>
        <v>0.7073798</v>
      </c>
      <c r="R560">
        <f>VLOOKUP(A560,[1]Sheet3!$A$2:$T$3266,20,FALSE)</f>
        <v>0.78880919999999999</v>
      </c>
      <c r="S560">
        <f>VLOOKUP(A560,[1]Sheet3!$A$2:$AB$3266,27,FALSE)</f>
        <v>192.9349</v>
      </c>
      <c r="T560">
        <f>VLOOKUP(A560,[1]Sheet3!$A$2:$AB$3266,28,FALSE)</f>
        <v>131.5789</v>
      </c>
      <c r="U560">
        <f>VLOOKUP(A560,[1]Sheet3!$A$2:$AF$3266,31,FALSE)</f>
        <v>1.523984</v>
      </c>
      <c r="V560">
        <f>VLOOKUP(A560,[1]Sheet3!$A$2:$AF$3266,32,FALSE)</f>
        <v>407.46969999999999</v>
      </c>
      <c r="W560" s="2" t="s">
        <v>835</v>
      </c>
      <c r="X560" s="2" t="s">
        <v>837</v>
      </c>
      <c r="Y560" s="2">
        <f>Scores!N560</f>
        <v>100</v>
      </c>
      <c r="Z560" t="s">
        <v>16</v>
      </c>
      <c r="AA560" s="13" t="str">
        <f t="shared" si="26"/>
        <v>2P</v>
      </c>
      <c r="AB560" s="13" t="s">
        <v>896</v>
      </c>
    </row>
    <row r="561" spans="1:28">
      <c r="A561" t="str">
        <f t="shared" si="25"/>
        <v>WAILAWI - BASE3. High Value</v>
      </c>
      <c r="B561" t="str">
        <f t="shared" si="24"/>
        <v>WAILAWI - BASE3. High ValueE0. On Production</v>
      </c>
      <c r="C561" t="s">
        <v>15</v>
      </c>
      <c r="D561" s="2" t="s">
        <v>13</v>
      </c>
      <c r="E561" t="s">
        <v>11</v>
      </c>
      <c r="F561" s="12" t="s">
        <v>306</v>
      </c>
      <c r="G561" s="12" t="s">
        <v>679</v>
      </c>
      <c r="H561" t="s">
        <v>797</v>
      </c>
      <c r="I561" s="2" t="s">
        <v>823</v>
      </c>
      <c r="J561">
        <f>VLOOKUP(A561,[1]Sheet3!$A$2:$H$3266,8,FALSE)</f>
        <v>70.2</v>
      </c>
      <c r="K561">
        <f>VLOOKUP(A561,[1]Sheet3!$A$2:$AD$3266,29,FALSE)</f>
        <v>0.855904</v>
      </c>
      <c r="L561">
        <f>VLOOKUP(A561,[1]Sheet3!$A$2:$AD$3266,30,FALSE)</f>
        <v>60.084460800000002</v>
      </c>
      <c r="M561">
        <f>VLOOKUP(A561,[1]Sheet3!$A$2:$L$3266,11,FALSE)</f>
        <v>4982</v>
      </c>
      <c r="N561">
        <f>VLOOKUP(A561,[1]Sheet3!$A$2:$L$3266,12,FALSE)</f>
        <v>56.650000000000006</v>
      </c>
      <c r="O561">
        <f>VLOOKUP(A561,[1]Sheet3!$A$2:$T$3266,17,FALSE)</f>
        <v>0.1174511</v>
      </c>
      <c r="P561">
        <f>VLOOKUP(A561,[1]Sheet3!$A$2:$T$3266,18,FALSE)</f>
        <v>155.9794</v>
      </c>
      <c r="Q561">
        <f>VLOOKUP(A561,[1]Sheet3!$A$2:$T$3266,19,FALSE)</f>
        <v>0.7073798</v>
      </c>
      <c r="R561">
        <f>VLOOKUP(A561,[1]Sheet3!$A$2:$T$3266,20,FALSE)</f>
        <v>0.78880919999999999</v>
      </c>
      <c r="S561">
        <f>VLOOKUP(A561,[1]Sheet3!$A$2:$AB$3266,27,FALSE)</f>
        <v>192.9349</v>
      </c>
      <c r="T561">
        <f>VLOOKUP(A561,[1]Sheet3!$A$2:$AB$3266,28,FALSE)</f>
        <v>131.5789</v>
      </c>
      <c r="U561">
        <f>VLOOKUP(A561,[1]Sheet3!$A$2:$AF$3266,31,FALSE)</f>
        <v>1.523984</v>
      </c>
      <c r="V561">
        <f>VLOOKUP(A561,[1]Sheet3!$A$2:$AF$3266,32,FALSE)</f>
        <v>407.46969999999999</v>
      </c>
      <c r="W561" s="2" t="s">
        <v>835</v>
      </c>
      <c r="X561" s="2" t="s">
        <v>837</v>
      </c>
      <c r="Y561" s="2">
        <f>Scores!N561</f>
        <v>100</v>
      </c>
      <c r="Z561" t="s">
        <v>16</v>
      </c>
      <c r="AA561" s="13" t="str">
        <f t="shared" si="26"/>
        <v>2P</v>
      </c>
      <c r="AB561" s="13" t="s">
        <v>896</v>
      </c>
    </row>
    <row r="562" spans="1:28">
      <c r="A562" t="str">
        <f t="shared" si="25"/>
        <v>PHE 24 - BASE1. Low Value</v>
      </c>
      <c r="B562" t="str">
        <f t="shared" si="24"/>
        <v>PHE 24 - BASE1. Low ValueE0. On Production</v>
      </c>
      <c r="C562" t="s">
        <v>15</v>
      </c>
      <c r="D562" s="2" t="s">
        <v>13</v>
      </c>
      <c r="E562" t="s">
        <v>8</v>
      </c>
      <c r="F562" s="12" t="s">
        <v>307</v>
      </c>
      <c r="G562" s="12" t="s">
        <v>680</v>
      </c>
      <c r="H562" t="s">
        <v>111</v>
      </c>
      <c r="I562" s="2" t="s">
        <v>824</v>
      </c>
      <c r="J562">
        <f>VLOOKUP(A562,[1]Sheet3!$A$2:$H$3266,8,FALSE)</f>
        <v>23.3</v>
      </c>
      <c r="K562">
        <f>VLOOKUP(A562,[1]Sheet3!$A$2:$AD$3266,29,FALSE)</f>
        <v>0.41648629999999998</v>
      </c>
      <c r="L562">
        <f>VLOOKUP(A562,[1]Sheet3!$A$2:$AD$3266,30,FALSE)</f>
        <v>9.7041307899999989</v>
      </c>
      <c r="M562">
        <f>VLOOKUP(A562,[1]Sheet3!$A$2:$L$3266,11,FALSE)</f>
        <v>5000</v>
      </c>
      <c r="N562" t="str">
        <f>VLOOKUP(A562,[1]Sheet3!$A$2:$L$3266,12,FALSE)</f>
        <v/>
      </c>
      <c r="O562">
        <f>VLOOKUP(A562,[1]Sheet3!$A$2:$T$3266,17,FALSE)</f>
        <v>0.22939470000000001</v>
      </c>
      <c r="P562">
        <f>VLOOKUP(A562,[1]Sheet3!$A$2:$T$3266,18,FALSE)</f>
        <v>306.02620000000002</v>
      </c>
      <c r="Q562">
        <f>VLOOKUP(A562,[1]Sheet3!$A$2:$T$3266,19,FALSE)</f>
        <v>0.65264029999999995</v>
      </c>
      <c r="R562">
        <f>VLOOKUP(A562,[1]Sheet3!$A$2:$T$3266,20,FALSE)</f>
        <v>0.63496010000000003</v>
      </c>
      <c r="S562">
        <f>VLOOKUP(A562,[1]Sheet3!$A$2:$AB$3266,27,FALSE)</f>
        <v>27.127330000000001</v>
      </c>
      <c r="T562">
        <f>VLOOKUP(A562,[1]Sheet3!$A$2:$AB$3266,28,FALSE)</f>
        <v>11.906169999999999</v>
      </c>
      <c r="U562">
        <f>VLOOKUP(A562,[1]Sheet3!$A$2:$AF$3266,31,FALSE)</f>
        <v>12.2159</v>
      </c>
      <c r="V562">
        <f>VLOOKUP(A562,[1]Sheet3!$A$2:$AF$3266,32,FALSE)</f>
        <v>19.646409999999999</v>
      </c>
      <c r="W562" s="2" t="str">
        <f>VLOOKUP(H562,[2]Sheet1!$B$2:$D$3210,2,FALSE)</f>
        <v>Laut Jawa</v>
      </c>
      <c r="X562" s="2" t="str">
        <f>VLOOKUP(H562,[2]Sheet1!$B$2:$D$3210,3,FALSE)</f>
        <v>Jawa</v>
      </c>
      <c r="Y562" s="2">
        <f>Scores!N562</f>
        <v>77</v>
      </c>
      <c r="Z562" t="s">
        <v>16</v>
      </c>
      <c r="AA562" s="13" t="str">
        <f t="shared" si="26"/>
        <v>2P</v>
      </c>
      <c r="AB562" s="13" t="s">
        <v>896</v>
      </c>
    </row>
    <row r="563" spans="1:28">
      <c r="A563" t="str">
        <f t="shared" si="25"/>
        <v>PHE 24 - BASE2. Middle Value</v>
      </c>
      <c r="B563" t="str">
        <f t="shared" si="24"/>
        <v>PHE 24 - BASE2. Middle ValueE0. On Production</v>
      </c>
      <c r="C563" t="s">
        <v>15</v>
      </c>
      <c r="D563" s="2" t="s">
        <v>13</v>
      </c>
      <c r="E563" t="s">
        <v>10</v>
      </c>
      <c r="F563" s="12" t="s">
        <v>307</v>
      </c>
      <c r="G563" s="12" t="s">
        <v>680</v>
      </c>
      <c r="H563" t="s">
        <v>111</v>
      </c>
      <c r="I563" s="2" t="s">
        <v>824</v>
      </c>
      <c r="J563">
        <f>VLOOKUP(A563,[1]Sheet3!$A$2:$H$3266,8,FALSE)</f>
        <v>23.3</v>
      </c>
      <c r="K563">
        <f>VLOOKUP(A563,[1]Sheet3!$A$2:$AD$3266,29,FALSE)</f>
        <v>0.41648629999999998</v>
      </c>
      <c r="L563">
        <f>VLOOKUP(A563,[1]Sheet3!$A$2:$AD$3266,30,FALSE)</f>
        <v>9.7041307899999989</v>
      </c>
      <c r="M563">
        <f>VLOOKUP(A563,[1]Sheet3!$A$2:$L$3266,11,FALSE)</f>
        <v>5000</v>
      </c>
      <c r="N563" t="str">
        <f>VLOOKUP(A563,[1]Sheet3!$A$2:$L$3266,12,FALSE)</f>
        <v/>
      </c>
      <c r="O563">
        <f>VLOOKUP(A563,[1]Sheet3!$A$2:$T$3266,17,FALSE)</f>
        <v>0.22939470000000001</v>
      </c>
      <c r="P563">
        <f>VLOOKUP(A563,[1]Sheet3!$A$2:$T$3266,18,FALSE)</f>
        <v>306.02620000000002</v>
      </c>
      <c r="Q563">
        <f>VLOOKUP(A563,[1]Sheet3!$A$2:$T$3266,19,FALSE)</f>
        <v>0.65264029999999995</v>
      </c>
      <c r="R563">
        <f>VLOOKUP(A563,[1]Sheet3!$A$2:$T$3266,20,FALSE)</f>
        <v>0.63496010000000003</v>
      </c>
      <c r="S563">
        <f>VLOOKUP(A563,[1]Sheet3!$A$2:$AB$3266,27,FALSE)</f>
        <v>27.127330000000001</v>
      </c>
      <c r="T563">
        <f>VLOOKUP(A563,[1]Sheet3!$A$2:$AB$3266,28,FALSE)</f>
        <v>11.906169999999999</v>
      </c>
      <c r="U563">
        <f>VLOOKUP(A563,[1]Sheet3!$A$2:$AF$3266,31,FALSE)</f>
        <v>12.2159</v>
      </c>
      <c r="V563">
        <f>VLOOKUP(A563,[1]Sheet3!$A$2:$AF$3266,32,FALSE)</f>
        <v>19.646409999999999</v>
      </c>
      <c r="W563" s="2" t="str">
        <f>VLOOKUP(H563,[2]Sheet1!$B$2:$D$3210,2,FALSE)</f>
        <v>Laut Jawa</v>
      </c>
      <c r="X563" s="2" t="str">
        <f>VLOOKUP(H563,[2]Sheet1!$B$2:$D$3210,3,FALSE)</f>
        <v>Jawa</v>
      </c>
      <c r="Y563" s="2">
        <f>Scores!N563</f>
        <v>77</v>
      </c>
      <c r="Z563" t="s">
        <v>16</v>
      </c>
      <c r="AA563" s="13" t="str">
        <f t="shared" si="26"/>
        <v>2P</v>
      </c>
      <c r="AB563" s="13" t="s">
        <v>896</v>
      </c>
    </row>
    <row r="564" spans="1:28">
      <c r="A564" t="str">
        <f t="shared" si="25"/>
        <v>PHE 24 - BASE3. High Value</v>
      </c>
      <c r="B564" t="str">
        <f t="shared" si="24"/>
        <v>PHE 24 - BASE3. High ValueE0. On Production</v>
      </c>
      <c r="C564" t="s">
        <v>15</v>
      </c>
      <c r="D564" s="2" t="s">
        <v>13</v>
      </c>
      <c r="E564" t="s">
        <v>11</v>
      </c>
      <c r="F564" s="12" t="s">
        <v>307</v>
      </c>
      <c r="G564" s="12" t="s">
        <v>680</v>
      </c>
      <c r="H564" t="s">
        <v>111</v>
      </c>
      <c r="I564" s="2" t="s">
        <v>824</v>
      </c>
      <c r="J564">
        <f>VLOOKUP(A564,[1]Sheet3!$A$2:$H$3266,8,FALSE)</f>
        <v>23.3</v>
      </c>
      <c r="K564">
        <f>VLOOKUP(A564,[1]Sheet3!$A$2:$AD$3266,29,FALSE)</f>
        <v>0.41648629999999998</v>
      </c>
      <c r="L564">
        <f>VLOOKUP(A564,[1]Sheet3!$A$2:$AD$3266,30,FALSE)</f>
        <v>9.7041307899999989</v>
      </c>
      <c r="M564">
        <f>VLOOKUP(A564,[1]Sheet3!$A$2:$L$3266,11,FALSE)</f>
        <v>5000</v>
      </c>
      <c r="N564" t="str">
        <f>VLOOKUP(A564,[1]Sheet3!$A$2:$L$3266,12,FALSE)</f>
        <v/>
      </c>
      <c r="O564">
        <f>VLOOKUP(A564,[1]Sheet3!$A$2:$T$3266,17,FALSE)</f>
        <v>0.22939470000000001</v>
      </c>
      <c r="P564">
        <f>VLOOKUP(A564,[1]Sheet3!$A$2:$T$3266,18,FALSE)</f>
        <v>306.02620000000002</v>
      </c>
      <c r="Q564">
        <f>VLOOKUP(A564,[1]Sheet3!$A$2:$T$3266,19,FALSE)</f>
        <v>0.65264029999999995</v>
      </c>
      <c r="R564">
        <f>VLOOKUP(A564,[1]Sheet3!$A$2:$T$3266,20,FALSE)</f>
        <v>0.63496010000000003</v>
      </c>
      <c r="S564">
        <f>VLOOKUP(A564,[1]Sheet3!$A$2:$AB$3266,27,FALSE)</f>
        <v>27.127330000000001</v>
      </c>
      <c r="T564">
        <f>VLOOKUP(A564,[1]Sheet3!$A$2:$AB$3266,28,FALSE)</f>
        <v>11.906169999999999</v>
      </c>
      <c r="U564">
        <f>VLOOKUP(A564,[1]Sheet3!$A$2:$AF$3266,31,FALSE)</f>
        <v>12.2159</v>
      </c>
      <c r="V564">
        <f>VLOOKUP(A564,[1]Sheet3!$A$2:$AF$3266,32,FALSE)</f>
        <v>19.646409999999999</v>
      </c>
      <c r="W564" s="2" t="str">
        <f>VLOOKUP(H564,[2]Sheet1!$B$2:$D$3210,2,FALSE)</f>
        <v>Laut Jawa</v>
      </c>
      <c r="X564" s="2" t="str">
        <f>VLOOKUP(H564,[2]Sheet1!$B$2:$D$3210,3,FALSE)</f>
        <v>Jawa</v>
      </c>
      <c r="Y564" s="2">
        <f>Scores!N564</f>
        <v>77</v>
      </c>
      <c r="Z564" t="s">
        <v>16</v>
      </c>
      <c r="AA564" s="13" t="str">
        <f t="shared" si="26"/>
        <v>2P</v>
      </c>
      <c r="AB564" s="13" t="s">
        <v>896</v>
      </c>
    </row>
    <row r="565" spans="1:28">
      <c r="A565" t="str">
        <f t="shared" si="25"/>
        <v>PHE 32 - BASE1. Low Value</v>
      </c>
      <c r="B565" t="str">
        <f t="shared" si="24"/>
        <v>PHE 32 - BASE1. Low ValueE0. On Production</v>
      </c>
      <c r="C565" t="s">
        <v>15</v>
      </c>
      <c r="D565" s="2" t="s">
        <v>13</v>
      </c>
      <c r="E565" t="s">
        <v>8</v>
      </c>
      <c r="F565" s="12" t="s">
        <v>308</v>
      </c>
      <c r="G565" s="12" t="s">
        <v>681</v>
      </c>
      <c r="H565" t="s">
        <v>111</v>
      </c>
      <c r="I565" s="2" t="s">
        <v>824</v>
      </c>
      <c r="J565">
        <f>VLOOKUP(A565,[1]Sheet3!$A$2:$H$3266,8,FALSE)</f>
        <v>78.55</v>
      </c>
      <c r="K565">
        <f>VLOOKUP(A565,[1]Sheet3!$A$2:$AD$3266,29,FALSE)</f>
        <v>0.89653170000000004</v>
      </c>
      <c r="L565">
        <f>VLOOKUP(A565,[1]Sheet3!$A$2:$AD$3266,30,FALSE)</f>
        <v>70.422565035000005</v>
      </c>
      <c r="M565">
        <f>VLOOKUP(A565,[1]Sheet3!$A$2:$L$3266,11,FALSE)</f>
        <v>4650</v>
      </c>
      <c r="N565">
        <f>VLOOKUP(A565,[1]Sheet3!$A$2:$L$3266,12,FALSE)</f>
        <v>78.100000000000009</v>
      </c>
      <c r="O565">
        <f>VLOOKUP(A565,[1]Sheet3!$A$2:$T$3266,17,FALSE)</f>
        <v>0.25902130000000001</v>
      </c>
      <c r="P565">
        <f>VLOOKUP(A565,[1]Sheet3!$A$2:$T$3266,18,FALSE)</f>
        <v>53.34375</v>
      </c>
      <c r="Q565">
        <f>VLOOKUP(A565,[1]Sheet3!$A$2:$T$3266,19,FALSE)</f>
        <v>0.50020419999999999</v>
      </c>
      <c r="R565">
        <f>VLOOKUP(A565,[1]Sheet3!$A$2:$T$3266,20,FALSE)</f>
        <v>0.73467780000000005</v>
      </c>
      <c r="S565">
        <f>VLOOKUP(A565,[1]Sheet3!$A$2:$AB$3266,27,FALSE)</f>
        <v>140.04169999999999</v>
      </c>
      <c r="T565">
        <f>VLOOKUP(A565,[1]Sheet3!$A$2:$AB$3266,28,FALSE)</f>
        <v>32.675739999999998</v>
      </c>
      <c r="U565">
        <f>VLOOKUP(A565,[1]Sheet3!$A$2:$AF$3266,31,FALSE)</f>
        <v>2.3212649999999999</v>
      </c>
      <c r="V565">
        <f>VLOOKUP(A565,[1]Sheet3!$A$2:$AF$3266,32,FALSE)</f>
        <v>150.54820000000001</v>
      </c>
      <c r="W565" s="2" t="str">
        <f>VLOOKUP(H565,[2]Sheet1!$B$2:$D$3210,2,FALSE)</f>
        <v>Laut Jawa</v>
      </c>
      <c r="X565" s="2" t="str">
        <f>VLOOKUP(H565,[2]Sheet1!$B$2:$D$3210,3,FALSE)</f>
        <v>Jawa</v>
      </c>
      <c r="Y565" s="2">
        <f>Scores!N565</f>
        <v>101</v>
      </c>
      <c r="Z565" t="s">
        <v>16</v>
      </c>
      <c r="AA565" s="13" t="str">
        <f t="shared" si="26"/>
        <v>2P</v>
      </c>
      <c r="AB565" s="13" t="s">
        <v>896</v>
      </c>
    </row>
    <row r="566" spans="1:28">
      <c r="A566" t="str">
        <f t="shared" si="25"/>
        <v>PHE 32 - BASE2. Middle Value</v>
      </c>
      <c r="B566" t="str">
        <f t="shared" si="24"/>
        <v>PHE 32 - BASE2. Middle ValueE0. On Production</v>
      </c>
      <c r="C566" t="s">
        <v>15</v>
      </c>
      <c r="D566" s="2" t="s">
        <v>13</v>
      </c>
      <c r="E566" t="s">
        <v>10</v>
      </c>
      <c r="F566" s="12" t="s">
        <v>308</v>
      </c>
      <c r="G566" s="12" t="s">
        <v>681</v>
      </c>
      <c r="H566" t="s">
        <v>111</v>
      </c>
      <c r="I566" s="2" t="s">
        <v>824</v>
      </c>
      <c r="J566">
        <f>VLOOKUP(A566,[1]Sheet3!$A$2:$H$3266,8,FALSE)</f>
        <v>78.55</v>
      </c>
      <c r="K566">
        <f>VLOOKUP(A566,[1]Sheet3!$A$2:$AD$3266,29,FALSE)</f>
        <v>0.89653170000000004</v>
      </c>
      <c r="L566">
        <f>VLOOKUP(A566,[1]Sheet3!$A$2:$AD$3266,30,FALSE)</f>
        <v>70.422565035000005</v>
      </c>
      <c r="M566">
        <f>VLOOKUP(A566,[1]Sheet3!$A$2:$L$3266,11,FALSE)</f>
        <v>4650</v>
      </c>
      <c r="N566">
        <f>VLOOKUP(A566,[1]Sheet3!$A$2:$L$3266,12,FALSE)</f>
        <v>78.100000000000009</v>
      </c>
      <c r="O566">
        <f>VLOOKUP(A566,[1]Sheet3!$A$2:$T$3266,17,FALSE)</f>
        <v>0.25902130000000001</v>
      </c>
      <c r="P566">
        <f>VLOOKUP(A566,[1]Sheet3!$A$2:$T$3266,18,FALSE)</f>
        <v>53.34375</v>
      </c>
      <c r="Q566">
        <f>VLOOKUP(A566,[1]Sheet3!$A$2:$T$3266,19,FALSE)</f>
        <v>0.50020419999999999</v>
      </c>
      <c r="R566">
        <f>VLOOKUP(A566,[1]Sheet3!$A$2:$T$3266,20,FALSE)</f>
        <v>0.73467780000000005</v>
      </c>
      <c r="S566">
        <f>VLOOKUP(A566,[1]Sheet3!$A$2:$AB$3266,27,FALSE)</f>
        <v>140.04169999999999</v>
      </c>
      <c r="T566">
        <f>VLOOKUP(A566,[1]Sheet3!$A$2:$AB$3266,28,FALSE)</f>
        <v>32.675739999999998</v>
      </c>
      <c r="U566">
        <f>VLOOKUP(A566,[1]Sheet3!$A$2:$AF$3266,31,FALSE)</f>
        <v>2.3212649999999999</v>
      </c>
      <c r="V566">
        <f>VLOOKUP(A566,[1]Sheet3!$A$2:$AF$3266,32,FALSE)</f>
        <v>150.54820000000001</v>
      </c>
      <c r="W566" s="2" t="str">
        <f>VLOOKUP(H566,[2]Sheet1!$B$2:$D$3210,2,FALSE)</f>
        <v>Laut Jawa</v>
      </c>
      <c r="X566" s="2" t="str">
        <f>VLOOKUP(H566,[2]Sheet1!$B$2:$D$3210,3,FALSE)</f>
        <v>Jawa</v>
      </c>
      <c r="Y566" s="2">
        <f>Scores!N566</f>
        <v>101</v>
      </c>
      <c r="Z566" t="s">
        <v>16</v>
      </c>
      <c r="AA566" s="13" t="str">
        <f t="shared" si="26"/>
        <v>2P</v>
      </c>
      <c r="AB566" s="13" t="s">
        <v>896</v>
      </c>
    </row>
    <row r="567" spans="1:28">
      <c r="A567" t="str">
        <f t="shared" si="25"/>
        <v>PHE 32 - BASE3. High Value</v>
      </c>
      <c r="B567" t="str">
        <f t="shared" si="24"/>
        <v>PHE 32 - BASE3. High ValueE0. On Production</v>
      </c>
      <c r="C567" t="s">
        <v>15</v>
      </c>
      <c r="D567" s="2" t="s">
        <v>13</v>
      </c>
      <c r="E567" t="s">
        <v>11</v>
      </c>
      <c r="F567" s="12" t="s">
        <v>308</v>
      </c>
      <c r="G567" s="12" t="s">
        <v>681</v>
      </c>
      <c r="H567" t="s">
        <v>111</v>
      </c>
      <c r="I567" s="2" t="s">
        <v>824</v>
      </c>
      <c r="J567">
        <f>VLOOKUP(A567,[1]Sheet3!$A$2:$H$3266,8,FALSE)</f>
        <v>78.55</v>
      </c>
      <c r="K567">
        <f>VLOOKUP(A567,[1]Sheet3!$A$2:$AD$3266,29,FALSE)</f>
        <v>0.89653170000000004</v>
      </c>
      <c r="L567">
        <f>VLOOKUP(A567,[1]Sheet3!$A$2:$AD$3266,30,FALSE)</f>
        <v>70.422565035000005</v>
      </c>
      <c r="M567">
        <f>VLOOKUP(A567,[1]Sheet3!$A$2:$L$3266,11,FALSE)</f>
        <v>4650</v>
      </c>
      <c r="N567">
        <f>VLOOKUP(A567,[1]Sheet3!$A$2:$L$3266,12,FALSE)</f>
        <v>78.100000000000009</v>
      </c>
      <c r="O567">
        <f>VLOOKUP(A567,[1]Sheet3!$A$2:$T$3266,17,FALSE)</f>
        <v>0.25902130000000001</v>
      </c>
      <c r="P567">
        <f>VLOOKUP(A567,[1]Sheet3!$A$2:$T$3266,18,FALSE)</f>
        <v>53.34375</v>
      </c>
      <c r="Q567">
        <f>VLOOKUP(A567,[1]Sheet3!$A$2:$T$3266,19,FALSE)</f>
        <v>0.50020419999999999</v>
      </c>
      <c r="R567">
        <f>VLOOKUP(A567,[1]Sheet3!$A$2:$T$3266,20,FALSE)</f>
        <v>0.73467780000000005</v>
      </c>
      <c r="S567">
        <f>VLOOKUP(A567,[1]Sheet3!$A$2:$AB$3266,27,FALSE)</f>
        <v>140.04169999999999</v>
      </c>
      <c r="T567">
        <f>VLOOKUP(A567,[1]Sheet3!$A$2:$AB$3266,28,FALSE)</f>
        <v>32.675739999999998</v>
      </c>
      <c r="U567">
        <f>VLOOKUP(A567,[1]Sheet3!$A$2:$AF$3266,31,FALSE)</f>
        <v>2.3212649999999999</v>
      </c>
      <c r="V567">
        <f>VLOOKUP(A567,[1]Sheet3!$A$2:$AF$3266,32,FALSE)</f>
        <v>150.54820000000001</v>
      </c>
      <c r="W567" s="2" t="str">
        <f>VLOOKUP(H567,[2]Sheet1!$B$2:$D$3210,2,FALSE)</f>
        <v>Laut Jawa</v>
      </c>
      <c r="X567" s="2" t="str">
        <f>VLOOKUP(H567,[2]Sheet1!$B$2:$D$3210,3,FALSE)</f>
        <v>Jawa</v>
      </c>
      <c r="Y567" s="2">
        <f>Scores!N567</f>
        <v>101</v>
      </c>
      <c r="Z567" t="s">
        <v>16</v>
      </c>
      <c r="AA567" s="13" t="str">
        <f t="shared" si="26"/>
        <v>2P</v>
      </c>
      <c r="AB567" s="13" t="s">
        <v>896</v>
      </c>
    </row>
    <row r="568" spans="1:28">
      <c r="A568" t="str">
        <f t="shared" si="25"/>
        <v>PHE 5 - BASE1. Low Value</v>
      </c>
      <c r="B568" t="str">
        <f t="shared" si="24"/>
        <v>PHE 5 - BASE1. Low ValueE0. On Production</v>
      </c>
      <c r="C568" t="s">
        <v>15</v>
      </c>
      <c r="D568" s="2" t="s">
        <v>13</v>
      </c>
      <c r="E568" t="s">
        <v>8</v>
      </c>
      <c r="F568" s="12" t="s">
        <v>309</v>
      </c>
      <c r="G568" s="12" t="s">
        <v>682</v>
      </c>
      <c r="H568" t="s">
        <v>111</v>
      </c>
      <c r="I568" s="2" t="s">
        <v>824</v>
      </c>
      <c r="J568">
        <f>VLOOKUP(A568,[1]Sheet3!$A$2:$H$3266,8,FALSE)</f>
        <v>132.45099999999999</v>
      </c>
      <c r="K568">
        <f>VLOOKUP(A568,[1]Sheet3!$A$2:$AD$3266,29,FALSE)</f>
        <v>0.70253399999999999</v>
      </c>
      <c r="L568">
        <f>VLOOKUP(A568,[1]Sheet3!$A$2:$AD$3266,30,FALSE)</f>
        <v>93.051330833999998</v>
      </c>
      <c r="M568">
        <f>VLOOKUP(A568,[1]Sheet3!$A$2:$L$3266,11,FALSE)</f>
        <v>4865</v>
      </c>
      <c r="N568">
        <f>VLOOKUP(A568,[1]Sheet3!$A$2:$L$3266,12,FALSE)</f>
        <v>91.300000000000011</v>
      </c>
      <c r="O568">
        <f>VLOOKUP(A568,[1]Sheet3!$A$2:$T$3266,17,FALSE)</f>
        <v>0.24287819999999999</v>
      </c>
      <c r="P568">
        <f>VLOOKUP(A568,[1]Sheet3!$A$2:$T$3266,18,FALSE)</f>
        <v>231.4837</v>
      </c>
      <c r="Q568">
        <f>VLOOKUP(A568,[1]Sheet3!$A$2:$T$3266,19,FALSE)</f>
        <v>0.6430979</v>
      </c>
      <c r="R568">
        <f>VLOOKUP(A568,[1]Sheet3!$A$2:$T$3266,20,FALSE)</f>
        <v>0.65366690000000005</v>
      </c>
      <c r="S568">
        <f>VLOOKUP(A568,[1]Sheet3!$A$2:$AB$3266,27,FALSE)</f>
        <v>40.943390000000001</v>
      </c>
      <c r="T568">
        <f>VLOOKUP(A568,[1]Sheet3!$A$2:$AB$3266,28,FALSE)</f>
        <v>23.882370000000002</v>
      </c>
      <c r="U568">
        <f>VLOOKUP(A568,[1]Sheet3!$A$2:$AF$3266,31,FALSE)</f>
        <v>18.432639999999999</v>
      </c>
      <c r="V568">
        <f>VLOOKUP(A568,[1]Sheet3!$A$2:$AF$3266,32,FALSE)</f>
        <v>34.345979999999997</v>
      </c>
      <c r="W568" s="2" t="str">
        <f>VLOOKUP(H568,[2]Sheet1!$B$2:$D$3210,2,FALSE)</f>
        <v>Laut Jawa</v>
      </c>
      <c r="X568" s="2" t="str">
        <f>VLOOKUP(H568,[2]Sheet1!$B$2:$D$3210,3,FALSE)</f>
        <v>Jawa</v>
      </c>
      <c r="Y568" s="2">
        <f>Scores!N568</f>
        <v>80</v>
      </c>
      <c r="Z568" t="s">
        <v>16</v>
      </c>
      <c r="AA568" s="13" t="str">
        <f t="shared" si="26"/>
        <v>2P</v>
      </c>
      <c r="AB568" s="13" t="s">
        <v>896</v>
      </c>
    </row>
    <row r="569" spans="1:28">
      <c r="A569" t="str">
        <f t="shared" si="25"/>
        <v>PHE 5 - BASE2. Middle Value</v>
      </c>
      <c r="B569" t="str">
        <f t="shared" si="24"/>
        <v>PHE 5 - BASE2. Middle ValueE0. On Production</v>
      </c>
      <c r="C569" t="s">
        <v>15</v>
      </c>
      <c r="D569" s="2" t="s">
        <v>13</v>
      </c>
      <c r="E569" t="s">
        <v>10</v>
      </c>
      <c r="F569" s="12" t="s">
        <v>309</v>
      </c>
      <c r="G569" s="12" t="s">
        <v>682</v>
      </c>
      <c r="H569" t="s">
        <v>111</v>
      </c>
      <c r="I569" s="2" t="s">
        <v>824</v>
      </c>
      <c r="J569">
        <f>VLOOKUP(A569,[1]Sheet3!$A$2:$H$3266,8,FALSE)</f>
        <v>132.45099999999999</v>
      </c>
      <c r="K569">
        <f>VLOOKUP(A569,[1]Sheet3!$A$2:$AD$3266,29,FALSE)</f>
        <v>0.70253399999999999</v>
      </c>
      <c r="L569">
        <f>VLOOKUP(A569,[1]Sheet3!$A$2:$AD$3266,30,FALSE)</f>
        <v>93.051330833999998</v>
      </c>
      <c r="M569">
        <f>VLOOKUP(A569,[1]Sheet3!$A$2:$L$3266,11,FALSE)</f>
        <v>4865</v>
      </c>
      <c r="N569">
        <f>VLOOKUP(A569,[1]Sheet3!$A$2:$L$3266,12,FALSE)</f>
        <v>91.300000000000011</v>
      </c>
      <c r="O569">
        <f>VLOOKUP(A569,[1]Sheet3!$A$2:$T$3266,17,FALSE)</f>
        <v>0.24287819999999999</v>
      </c>
      <c r="P569">
        <f>VLOOKUP(A569,[1]Sheet3!$A$2:$T$3266,18,FALSE)</f>
        <v>231.4837</v>
      </c>
      <c r="Q569">
        <f>VLOOKUP(A569,[1]Sheet3!$A$2:$T$3266,19,FALSE)</f>
        <v>0.6430979</v>
      </c>
      <c r="R569">
        <f>VLOOKUP(A569,[1]Sheet3!$A$2:$T$3266,20,FALSE)</f>
        <v>0.65366690000000005</v>
      </c>
      <c r="S569">
        <f>VLOOKUP(A569,[1]Sheet3!$A$2:$AB$3266,27,FALSE)</f>
        <v>40.943390000000001</v>
      </c>
      <c r="T569">
        <f>VLOOKUP(A569,[1]Sheet3!$A$2:$AB$3266,28,FALSE)</f>
        <v>23.882370000000002</v>
      </c>
      <c r="U569">
        <f>VLOOKUP(A569,[1]Sheet3!$A$2:$AF$3266,31,FALSE)</f>
        <v>18.432639999999999</v>
      </c>
      <c r="V569">
        <f>VLOOKUP(A569,[1]Sheet3!$A$2:$AF$3266,32,FALSE)</f>
        <v>34.345979999999997</v>
      </c>
      <c r="W569" s="2" t="str">
        <f>VLOOKUP(H569,[2]Sheet1!$B$2:$D$3210,2,FALSE)</f>
        <v>Laut Jawa</v>
      </c>
      <c r="X569" s="2" t="str">
        <f>VLOOKUP(H569,[2]Sheet1!$B$2:$D$3210,3,FALSE)</f>
        <v>Jawa</v>
      </c>
      <c r="Y569" s="2">
        <f>Scores!N569</f>
        <v>80</v>
      </c>
      <c r="Z569" t="s">
        <v>16</v>
      </c>
      <c r="AA569" s="13" t="str">
        <f t="shared" si="26"/>
        <v>2P</v>
      </c>
      <c r="AB569" s="13" t="s">
        <v>896</v>
      </c>
    </row>
    <row r="570" spans="1:28">
      <c r="A570" t="str">
        <f t="shared" si="25"/>
        <v>PHE 5 - BASE3. High Value</v>
      </c>
      <c r="B570" t="str">
        <f t="shared" si="24"/>
        <v>PHE 5 - BASE3. High ValueE0. On Production</v>
      </c>
      <c r="C570" t="s">
        <v>15</v>
      </c>
      <c r="D570" s="2" t="s">
        <v>13</v>
      </c>
      <c r="E570" t="s">
        <v>11</v>
      </c>
      <c r="F570" s="12" t="s">
        <v>309</v>
      </c>
      <c r="G570" s="12" t="s">
        <v>682</v>
      </c>
      <c r="H570" t="s">
        <v>111</v>
      </c>
      <c r="I570" s="2" t="s">
        <v>824</v>
      </c>
      <c r="J570">
        <f>VLOOKUP(A570,[1]Sheet3!$A$2:$H$3266,8,FALSE)</f>
        <v>132.45099999999999</v>
      </c>
      <c r="K570">
        <f>VLOOKUP(A570,[1]Sheet3!$A$2:$AD$3266,29,FALSE)</f>
        <v>0.70253399999999999</v>
      </c>
      <c r="L570">
        <f>VLOOKUP(A570,[1]Sheet3!$A$2:$AD$3266,30,FALSE)</f>
        <v>93.051330833999998</v>
      </c>
      <c r="M570">
        <f>VLOOKUP(A570,[1]Sheet3!$A$2:$L$3266,11,FALSE)</f>
        <v>4865</v>
      </c>
      <c r="N570">
        <f>VLOOKUP(A570,[1]Sheet3!$A$2:$L$3266,12,FALSE)</f>
        <v>91.300000000000011</v>
      </c>
      <c r="O570">
        <f>VLOOKUP(A570,[1]Sheet3!$A$2:$T$3266,17,FALSE)</f>
        <v>0.24287819999999999</v>
      </c>
      <c r="P570">
        <f>VLOOKUP(A570,[1]Sheet3!$A$2:$T$3266,18,FALSE)</f>
        <v>231.4837</v>
      </c>
      <c r="Q570">
        <f>VLOOKUP(A570,[1]Sheet3!$A$2:$T$3266,19,FALSE)</f>
        <v>0.6430979</v>
      </c>
      <c r="R570">
        <f>VLOOKUP(A570,[1]Sheet3!$A$2:$T$3266,20,FALSE)</f>
        <v>0.65366690000000005</v>
      </c>
      <c r="S570">
        <f>VLOOKUP(A570,[1]Sheet3!$A$2:$AB$3266,27,FALSE)</f>
        <v>40.943390000000001</v>
      </c>
      <c r="T570">
        <f>VLOOKUP(A570,[1]Sheet3!$A$2:$AB$3266,28,FALSE)</f>
        <v>23.882370000000002</v>
      </c>
      <c r="U570">
        <f>VLOOKUP(A570,[1]Sheet3!$A$2:$AF$3266,31,FALSE)</f>
        <v>18.432639999999999</v>
      </c>
      <c r="V570">
        <f>VLOOKUP(A570,[1]Sheet3!$A$2:$AF$3266,32,FALSE)</f>
        <v>34.345979999999997</v>
      </c>
      <c r="W570" s="2" t="str">
        <f>VLOOKUP(H570,[2]Sheet1!$B$2:$D$3210,2,FALSE)</f>
        <v>Laut Jawa</v>
      </c>
      <c r="X570" s="2" t="str">
        <f>VLOOKUP(H570,[2]Sheet1!$B$2:$D$3210,3,FALSE)</f>
        <v>Jawa</v>
      </c>
      <c r="Y570" s="2">
        <f>Scores!N570</f>
        <v>80</v>
      </c>
      <c r="Z570" t="s">
        <v>16</v>
      </c>
      <c r="AA570" s="13" t="str">
        <f t="shared" si="26"/>
        <v>2P</v>
      </c>
      <c r="AB570" s="13" t="s">
        <v>896</v>
      </c>
    </row>
    <row r="571" spans="1:28">
      <c r="A571" t="str">
        <f t="shared" si="25"/>
        <v>TERANG - BASE1. Low Value</v>
      </c>
      <c r="B571" t="str">
        <f t="shared" si="24"/>
        <v>TERANG - BASE1. Low ValueE1. Production on Hold</v>
      </c>
      <c r="C571" t="s">
        <v>22</v>
      </c>
      <c r="D571" s="2" t="s">
        <v>13</v>
      </c>
      <c r="E571" t="s">
        <v>8</v>
      </c>
      <c r="F571" s="12" t="s">
        <v>310</v>
      </c>
      <c r="G571" s="12" t="s">
        <v>683</v>
      </c>
      <c r="H571" t="s">
        <v>110</v>
      </c>
      <c r="I571" s="2" t="s">
        <v>825</v>
      </c>
      <c r="J571">
        <f>VLOOKUP(A571,[1]Sheet3!$A$2:$H$3266,8,FALSE)</f>
        <v>740</v>
      </c>
      <c r="K571">
        <f>VLOOKUP(A571,[1]Sheet3!$A$2:$AD$3266,29,FALSE)</f>
        <v>0.76483789999999996</v>
      </c>
      <c r="L571">
        <f>VLOOKUP(A571,[1]Sheet3!$A$2:$AD$3266,30,FALSE)</f>
        <v>565.98004600000002</v>
      </c>
      <c r="M571">
        <f>VLOOKUP(A571,[1]Sheet3!$A$2:$L$3266,11,FALSE)</f>
        <v>2200</v>
      </c>
      <c r="N571">
        <f>VLOOKUP(A571,[1]Sheet3!$A$2:$L$3266,12,FALSE)</f>
        <v>50.6</v>
      </c>
      <c r="O571">
        <f>VLOOKUP(A571,[1]Sheet3!$A$2:$T$3266,17,FALSE)</f>
        <v>0.43938959999999999</v>
      </c>
      <c r="P571">
        <f>VLOOKUP(A571,[1]Sheet3!$A$2:$T$3266,18,FALSE)</f>
        <v>271.82330000000002</v>
      </c>
      <c r="Q571">
        <f>VLOOKUP(A571,[1]Sheet3!$A$2:$T$3266,19,FALSE)</f>
        <v>0.456063</v>
      </c>
      <c r="R571">
        <f>VLOOKUP(A571,[1]Sheet3!$A$2:$T$3266,20,FALSE)</f>
        <v>0.77406489999999994</v>
      </c>
      <c r="S571">
        <f>VLOOKUP(A571,[1]Sheet3!$A$2:$AB$3266,27,FALSE)</f>
        <v>8.8046939999999996</v>
      </c>
      <c r="T571">
        <f>VLOOKUP(A571,[1]Sheet3!$A$2:$AB$3266,28,FALSE)</f>
        <v>28.776540000000001</v>
      </c>
      <c r="U571">
        <f>VLOOKUP(A571,[1]Sheet3!$A$2:$AF$3266,31,FALSE)</f>
        <v>87.465069999999997</v>
      </c>
      <c r="V571">
        <f>VLOOKUP(A571,[1]Sheet3!$A$2:$AF$3266,32,FALSE)</f>
        <v>467.25470000000001</v>
      </c>
      <c r="W571" s="2" t="str">
        <f>VLOOKUP(H571,[2]Sheet1!$B$2:$D$3210,2,FALSE)</f>
        <v>Laut Jawa</v>
      </c>
      <c r="X571" s="2" t="str">
        <f>VLOOKUP(H571,[2]Sheet1!$B$2:$D$3210,3,FALSE)</f>
        <v>Jawa</v>
      </c>
      <c r="Y571" s="2">
        <f>Scores!N571</f>
        <v>65</v>
      </c>
      <c r="Z571" s="13" t="s">
        <v>16</v>
      </c>
      <c r="AA571" s="13" t="str">
        <f t="shared" si="26"/>
        <v>2P</v>
      </c>
      <c r="AB571" s="13" t="s">
        <v>896</v>
      </c>
    </row>
    <row r="572" spans="1:28">
      <c r="A572" t="str">
        <f t="shared" si="25"/>
        <v>TERANG - BASE2. Middle Value</v>
      </c>
      <c r="B572" t="str">
        <f t="shared" si="24"/>
        <v>TERANG - BASE2. Middle ValueE1. Production on Hold</v>
      </c>
      <c r="C572" t="s">
        <v>22</v>
      </c>
      <c r="D572" s="2" t="s">
        <v>13</v>
      </c>
      <c r="E572" t="s">
        <v>10</v>
      </c>
      <c r="F572" s="12" t="s">
        <v>310</v>
      </c>
      <c r="G572" s="12" t="s">
        <v>683</v>
      </c>
      <c r="H572" t="s">
        <v>110</v>
      </c>
      <c r="I572" s="2" t="s">
        <v>825</v>
      </c>
      <c r="J572">
        <f>VLOOKUP(A572,[1]Sheet3!$A$2:$H$3266,8,FALSE)</f>
        <v>750</v>
      </c>
      <c r="K572">
        <f>VLOOKUP(A572,[1]Sheet3!$A$2:$AD$3266,29,FALSE)</f>
        <v>0.76483789999999996</v>
      </c>
      <c r="L572">
        <f>VLOOKUP(A572,[1]Sheet3!$A$2:$AD$3266,30,FALSE)</f>
        <v>573.62842499999999</v>
      </c>
      <c r="M572">
        <f>VLOOKUP(A572,[1]Sheet3!$A$2:$L$3266,11,FALSE)</f>
        <v>2200</v>
      </c>
      <c r="N572">
        <f>VLOOKUP(A572,[1]Sheet3!$A$2:$L$3266,12,FALSE)</f>
        <v>50.6</v>
      </c>
      <c r="O572">
        <f>VLOOKUP(A572,[1]Sheet3!$A$2:$T$3266,17,FALSE)</f>
        <v>0.43938959999999999</v>
      </c>
      <c r="P572">
        <f>VLOOKUP(A572,[1]Sheet3!$A$2:$T$3266,18,FALSE)</f>
        <v>271.82330000000002</v>
      </c>
      <c r="Q572">
        <f>VLOOKUP(A572,[1]Sheet3!$A$2:$T$3266,19,FALSE)</f>
        <v>0.456063</v>
      </c>
      <c r="R572">
        <f>VLOOKUP(A572,[1]Sheet3!$A$2:$T$3266,20,FALSE)</f>
        <v>0.77406489999999994</v>
      </c>
      <c r="S572">
        <f>VLOOKUP(A572,[1]Sheet3!$A$2:$AB$3266,27,FALSE)</f>
        <v>8.8046939999999996</v>
      </c>
      <c r="T572">
        <f>VLOOKUP(A572,[1]Sheet3!$A$2:$AB$3266,28,FALSE)</f>
        <v>28.776540000000001</v>
      </c>
      <c r="U572">
        <f>VLOOKUP(A572,[1]Sheet3!$A$2:$AF$3266,31,FALSE)</f>
        <v>87.465069999999997</v>
      </c>
      <c r="V572">
        <f>VLOOKUP(A572,[1]Sheet3!$A$2:$AF$3266,32,FALSE)</f>
        <v>467.25470000000001</v>
      </c>
      <c r="W572" s="2" t="str">
        <f>VLOOKUP(H572,[2]Sheet1!$B$2:$D$3210,2,FALSE)</f>
        <v>Laut Jawa</v>
      </c>
      <c r="X572" s="2" t="str">
        <f>VLOOKUP(H572,[2]Sheet1!$B$2:$D$3210,3,FALSE)</f>
        <v>Jawa</v>
      </c>
      <c r="Y572" s="2">
        <f>Scores!N572</f>
        <v>65</v>
      </c>
      <c r="Z572" s="13" t="s">
        <v>16</v>
      </c>
      <c r="AA572" s="13" t="str">
        <f t="shared" si="26"/>
        <v>2P</v>
      </c>
      <c r="AB572" s="13" t="s">
        <v>896</v>
      </c>
    </row>
    <row r="573" spans="1:28">
      <c r="A573" t="str">
        <f t="shared" si="25"/>
        <v>TERANG - BASE3. High Value</v>
      </c>
      <c r="B573" t="str">
        <f t="shared" si="24"/>
        <v>TERANG - BASE3. High ValueE1. Production on Hold</v>
      </c>
      <c r="C573" t="s">
        <v>22</v>
      </c>
      <c r="D573" s="2" t="s">
        <v>13</v>
      </c>
      <c r="E573" t="s">
        <v>11</v>
      </c>
      <c r="F573" s="12" t="s">
        <v>310</v>
      </c>
      <c r="G573" s="12" t="s">
        <v>683</v>
      </c>
      <c r="H573" t="s">
        <v>110</v>
      </c>
      <c r="I573" s="2" t="s">
        <v>825</v>
      </c>
      <c r="J573">
        <f>VLOOKUP(A573,[1]Sheet3!$A$2:$H$3266,8,FALSE)</f>
        <v>790</v>
      </c>
      <c r="K573">
        <f>VLOOKUP(A573,[1]Sheet3!$A$2:$AD$3266,29,FALSE)</f>
        <v>0.76483789999999996</v>
      </c>
      <c r="L573">
        <f>VLOOKUP(A573,[1]Sheet3!$A$2:$AD$3266,30,FALSE)</f>
        <v>604.22194100000002</v>
      </c>
      <c r="M573">
        <f>VLOOKUP(A573,[1]Sheet3!$A$2:$L$3266,11,FALSE)</f>
        <v>2200</v>
      </c>
      <c r="N573">
        <f>VLOOKUP(A573,[1]Sheet3!$A$2:$L$3266,12,FALSE)</f>
        <v>50.6</v>
      </c>
      <c r="O573">
        <f>VLOOKUP(A573,[1]Sheet3!$A$2:$T$3266,17,FALSE)</f>
        <v>0.43938959999999999</v>
      </c>
      <c r="P573">
        <f>VLOOKUP(A573,[1]Sheet3!$A$2:$T$3266,18,FALSE)</f>
        <v>271.82330000000002</v>
      </c>
      <c r="Q573">
        <f>VLOOKUP(A573,[1]Sheet3!$A$2:$T$3266,19,FALSE)</f>
        <v>0.456063</v>
      </c>
      <c r="R573">
        <f>VLOOKUP(A573,[1]Sheet3!$A$2:$T$3266,20,FALSE)</f>
        <v>0.77406489999999994</v>
      </c>
      <c r="S573">
        <f>VLOOKUP(A573,[1]Sheet3!$A$2:$AB$3266,27,FALSE)</f>
        <v>8.8046939999999996</v>
      </c>
      <c r="T573">
        <f>VLOOKUP(A573,[1]Sheet3!$A$2:$AB$3266,28,FALSE)</f>
        <v>28.776540000000001</v>
      </c>
      <c r="U573">
        <f>VLOOKUP(A573,[1]Sheet3!$A$2:$AF$3266,31,FALSE)</f>
        <v>87.465069999999997</v>
      </c>
      <c r="V573">
        <f>VLOOKUP(A573,[1]Sheet3!$A$2:$AF$3266,32,FALSE)</f>
        <v>467.25470000000001</v>
      </c>
      <c r="W573" s="2" t="str">
        <f>VLOOKUP(H573,[2]Sheet1!$B$2:$D$3210,2,FALSE)</f>
        <v>Laut Jawa</v>
      </c>
      <c r="X573" s="2" t="str">
        <f>VLOOKUP(H573,[2]Sheet1!$B$2:$D$3210,3,FALSE)</f>
        <v>Jawa</v>
      </c>
      <c r="Y573" s="2">
        <f>Scores!N573</f>
        <v>65</v>
      </c>
      <c r="Z573" s="13" t="s">
        <v>16</v>
      </c>
      <c r="AA573" s="13" t="str">
        <f t="shared" si="26"/>
        <v>2P</v>
      </c>
      <c r="AB573" s="13" t="s">
        <v>896</v>
      </c>
    </row>
    <row r="574" spans="1:28">
      <c r="A574" t="str">
        <f t="shared" si="25"/>
        <v>TEMPIRAI - BASE1. Low Value</v>
      </c>
      <c r="B574" t="str">
        <f t="shared" si="24"/>
        <v>TEMPIRAI - BASE1. Low ValueE1. Production on Hold</v>
      </c>
      <c r="C574" t="s">
        <v>22</v>
      </c>
      <c r="D574" s="2" t="s">
        <v>13</v>
      </c>
      <c r="E574" t="s">
        <v>8</v>
      </c>
      <c r="F574" s="12" t="s">
        <v>311</v>
      </c>
      <c r="G574" s="12" t="s">
        <v>684</v>
      </c>
      <c r="H574" t="s">
        <v>108</v>
      </c>
      <c r="I574" s="2" t="s">
        <v>823</v>
      </c>
      <c r="J574">
        <f>VLOOKUP(A574,[1]Sheet3!$A$2:$H$3266,8,FALSE)</f>
        <v>28.187000000000001</v>
      </c>
      <c r="K574">
        <f>VLOOKUP(A574,[1]Sheet3!$A$2:$AD$3266,29,FALSE)</f>
        <v>0.66840750000000004</v>
      </c>
      <c r="L574">
        <f>VLOOKUP(A574,[1]Sheet3!$A$2:$AD$3266,30,FALSE)</f>
        <v>18.840402202500002</v>
      </c>
      <c r="M574">
        <f>VLOOKUP(A574,[1]Sheet3!$A$2:$L$3266,11,FALSE)</f>
        <v>5026</v>
      </c>
      <c r="N574" t="str">
        <f>VLOOKUP(A574,[1]Sheet3!$A$2:$L$3266,12,FALSE)</f>
        <v/>
      </c>
      <c r="O574">
        <f>VLOOKUP(A574,[1]Sheet3!$A$2:$T$3266,17,FALSE)</f>
        <v>0.27475880000000003</v>
      </c>
      <c r="P574">
        <f>VLOOKUP(A574,[1]Sheet3!$A$2:$T$3266,18,FALSE)</f>
        <v>260.18200000000002</v>
      </c>
      <c r="Q574">
        <f>VLOOKUP(A574,[1]Sheet3!$A$2:$T$3266,19,FALSE)</f>
        <v>0.73854350000000002</v>
      </c>
      <c r="R574">
        <f>VLOOKUP(A574,[1]Sheet3!$A$2:$T$3266,20,FALSE)</f>
        <v>0.83652159999999998</v>
      </c>
      <c r="S574">
        <f>VLOOKUP(A574,[1]Sheet3!$A$2:$AB$3266,27,FALSE)</f>
        <v>24.457719999999998</v>
      </c>
      <c r="T574">
        <f>VLOOKUP(A574,[1]Sheet3!$A$2:$AB$3266,28,FALSE)</f>
        <v>5.238969</v>
      </c>
      <c r="U574">
        <f>VLOOKUP(A574,[1]Sheet3!$A$2:$AF$3266,31,FALSE)</f>
        <v>72.717839999999995</v>
      </c>
      <c r="V574">
        <f>VLOOKUP(A574,[1]Sheet3!$A$2:$AF$3266,32,FALSE)</f>
        <v>3.3901189999999999</v>
      </c>
      <c r="W574" s="2" t="str">
        <f>VLOOKUP(H574,[2]Sheet1!$B$2:$D$3210,2,FALSE)</f>
        <v>Sumatera Selatan</v>
      </c>
      <c r="X574" s="2" t="str">
        <f>VLOOKUP(H574,[2]Sheet1!$B$2:$D$3210,3,FALSE)</f>
        <v>Sumatera</v>
      </c>
      <c r="Y574" s="2">
        <f>Scores!N574</f>
        <v>42</v>
      </c>
      <c r="Z574" s="13" t="s">
        <v>16</v>
      </c>
      <c r="AA574" s="13" t="str">
        <f t="shared" si="26"/>
        <v>2P</v>
      </c>
      <c r="AB574" s="13" t="s">
        <v>896</v>
      </c>
    </row>
    <row r="575" spans="1:28">
      <c r="A575" t="str">
        <f t="shared" si="25"/>
        <v>TEMPIRAI - BASE2. Middle Value</v>
      </c>
      <c r="B575" t="str">
        <f t="shared" si="24"/>
        <v>TEMPIRAI - BASE2. Middle ValueE1. Production on Hold</v>
      </c>
      <c r="C575" t="s">
        <v>22</v>
      </c>
      <c r="D575" s="2" t="s">
        <v>13</v>
      </c>
      <c r="E575" t="s">
        <v>10</v>
      </c>
      <c r="F575" s="12" t="s">
        <v>311</v>
      </c>
      <c r="G575" s="12" t="s">
        <v>684</v>
      </c>
      <c r="H575" t="s">
        <v>108</v>
      </c>
      <c r="I575" s="2" t="s">
        <v>823</v>
      </c>
      <c r="J575">
        <f>VLOOKUP(A575,[1]Sheet3!$A$2:$H$3266,8,FALSE)</f>
        <v>44.878</v>
      </c>
      <c r="K575">
        <f>VLOOKUP(A575,[1]Sheet3!$A$2:$AD$3266,29,FALSE)</f>
        <v>0.66840750000000004</v>
      </c>
      <c r="L575">
        <f>VLOOKUP(A575,[1]Sheet3!$A$2:$AD$3266,30,FALSE)</f>
        <v>29.996791785000003</v>
      </c>
      <c r="M575">
        <f>VLOOKUP(A575,[1]Sheet3!$A$2:$L$3266,11,FALSE)</f>
        <v>5026</v>
      </c>
      <c r="N575" t="str">
        <f>VLOOKUP(A575,[1]Sheet3!$A$2:$L$3266,12,FALSE)</f>
        <v/>
      </c>
      <c r="O575">
        <f>VLOOKUP(A575,[1]Sheet3!$A$2:$T$3266,17,FALSE)</f>
        <v>0.27475880000000003</v>
      </c>
      <c r="P575">
        <f>VLOOKUP(A575,[1]Sheet3!$A$2:$T$3266,18,FALSE)</f>
        <v>260.18200000000002</v>
      </c>
      <c r="Q575">
        <f>VLOOKUP(A575,[1]Sheet3!$A$2:$T$3266,19,FALSE)</f>
        <v>0.73854350000000002</v>
      </c>
      <c r="R575">
        <f>VLOOKUP(A575,[1]Sheet3!$A$2:$T$3266,20,FALSE)</f>
        <v>0.83652159999999998</v>
      </c>
      <c r="S575">
        <f>VLOOKUP(A575,[1]Sheet3!$A$2:$AB$3266,27,FALSE)</f>
        <v>24.457719999999998</v>
      </c>
      <c r="T575">
        <f>VLOOKUP(A575,[1]Sheet3!$A$2:$AB$3266,28,FALSE)</f>
        <v>5.238969</v>
      </c>
      <c r="U575">
        <f>VLOOKUP(A575,[1]Sheet3!$A$2:$AF$3266,31,FALSE)</f>
        <v>72.717839999999995</v>
      </c>
      <c r="V575">
        <f>VLOOKUP(A575,[1]Sheet3!$A$2:$AF$3266,32,FALSE)</f>
        <v>3.3901189999999999</v>
      </c>
      <c r="W575" s="2" t="str">
        <f>VLOOKUP(H575,[2]Sheet1!$B$2:$D$3210,2,FALSE)</f>
        <v>Sumatera Selatan</v>
      </c>
      <c r="X575" s="2" t="str">
        <f>VLOOKUP(H575,[2]Sheet1!$B$2:$D$3210,3,FALSE)</f>
        <v>Sumatera</v>
      </c>
      <c r="Y575" s="2">
        <f>Scores!N575</f>
        <v>42</v>
      </c>
      <c r="Z575" s="13" t="s">
        <v>16</v>
      </c>
      <c r="AA575" s="13" t="str">
        <f t="shared" si="26"/>
        <v>2P</v>
      </c>
      <c r="AB575" s="13" t="s">
        <v>896</v>
      </c>
    </row>
    <row r="576" spans="1:28">
      <c r="A576" t="str">
        <f t="shared" si="25"/>
        <v>TEMPIRAI - BASE3. High Value</v>
      </c>
      <c r="B576" t="str">
        <f t="shared" si="24"/>
        <v>TEMPIRAI - BASE3. High ValueE1. Production on Hold</v>
      </c>
      <c r="C576" t="s">
        <v>22</v>
      </c>
      <c r="D576" s="2" t="s">
        <v>13</v>
      </c>
      <c r="E576" t="s">
        <v>11</v>
      </c>
      <c r="F576" s="12" t="s">
        <v>311</v>
      </c>
      <c r="G576" s="12" t="s">
        <v>684</v>
      </c>
      <c r="H576" t="s">
        <v>108</v>
      </c>
      <c r="I576" s="2" t="s">
        <v>823</v>
      </c>
      <c r="J576">
        <f>VLOOKUP(A576,[1]Sheet3!$A$2:$H$3266,8,FALSE)</f>
        <v>47.405999999999999</v>
      </c>
      <c r="K576">
        <f>VLOOKUP(A576,[1]Sheet3!$A$2:$AD$3266,29,FALSE)</f>
        <v>0.66840750000000004</v>
      </c>
      <c r="L576">
        <f>VLOOKUP(A576,[1]Sheet3!$A$2:$AD$3266,30,FALSE)</f>
        <v>31.686525945</v>
      </c>
      <c r="M576">
        <f>VLOOKUP(A576,[1]Sheet3!$A$2:$L$3266,11,FALSE)</f>
        <v>5026</v>
      </c>
      <c r="N576" t="str">
        <f>VLOOKUP(A576,[1]Sheet3!$A$2:$L$3266,12,FALSE)</f>
        <v/>
      </c>
      <c r="O576">
        <f>VLOOKUP(A576,[1]Sheet3!$A$2:$T$3266,17,FALSE)</f>
        <v>0.27475880000000003</v>
      </c>
      <c r="P576">
        <f>VLOOKUP(A576,[1]Sheet3!$A$2:$T$3266,18,FALSE)</f>
        <v>260.18200000000002</v>
      </c>
      <c r="Q576">
        <f>VLOOKUP(A576,[1]Sheet3!$A$2:$T$3266,19,FALSE)</f>
        <v>0.73854350000000002</v>
      </c>
      <c r="R576">
        <f>VLOOKUP(A576,[1]Sheet3!$A$2:$T$3266,20,FALSE)</f>
        <v>0.83652159999999998</v>
      </c>
      <c r="S576">
        <f>VLOOKUP(A576,[1]Sheet3!$A$2:$AB$3266,27,FALSE)</f>
        <v>24.457719999999998</v>
      </c>
      <c r="T576">
        <f>VLOOKUP(A576,[1]Sheet3!$A$2:$AB$3266,28,FALSE)</f>
        <v>5.238969</v>
      </c>
      <c r="U576">
        <f>VLOOKUP(A576,[1]Sheet3!$A$2:$AF$3266,31,FALSE)</f>
        <v>72.717839999999995</v>
      </c>
      <c r="V576">
        <f>VLOOKUP(A576,[1]Sheet3!$A$2:$AF$3266,32,FALSE)</f>
        <v>3.3901189999999999</v>
      </c>
      <c r="W576" s="2" t="str">
        <f>VLOOKUP(H576,[2]Sheet1!$B$2:$D$3210,2,FALSE)</f>
        <v>Sumatera Selatan</v>
      </c>
      <c r="X576" s="2" t="str">
        <f>VLOOKUP(H576,[2]Sheet1!$B$2:$D$3210,3,FALSE)</f>
        <v>Sumatera</v>
      </c>
      <c r="Y576" s="2">
        <f>Scores!N576</f>
        <v>42</v>
      </c>
      <c r="Z576" s="13" t="s">
        <v>16</v>
      </c>
      <c r="AA576" s="13" t="str">
        <f t="shared" si="26"/>
        <v>2P</v>
      </c>
      <c r="AB576" s="13" t="s">
        <v>896</v>
      </c>
    </row>
    <row r="577" spans="1:28">
      <c r="A577" t="str">
        <f t="shared" si="25"/>
        <v>BERINGIN C - BASE1. Low Value</v>
      </c>
      <c r="B577" t="str">
        <f t="shared" si="24"/>
        <v>BERINGIN C - BASE1. Low ValueE7. Production Not Viable</v>
      </c>
      <c r="C577" t="s">
        <v>23</v>
      </c>
      <c r="D577" s="2" t="s">
        <v>13</v>
      </c>
      <c r="E577" t="s">
        <v>8</v>
      </c>
      <c r="F577" s="12" t="s">
        <v>312</v>
      </c>
      <c r="G577" s="12" t="s">
        <v>685</v>
      </c>
      <c r="H577" t="s">
        <v>77</v>
      </c>
      <c r="I577" s="2" t="s">
        <v>825</v>
      </c>
      <c r="J577">
        <f>VLOOKUP(A577,[1]Sheet3!$A$2:$H$3266,8,FALSE)</f>
        <v>18.698</v>
      </c>
      <c r="K577">
        <f>VLOOKUP(A577,[1]Sheet3!$A$2:$AD$3266,29,FALSE)</f>
        <v>0.83804630000000002</v>
      </c>
      <c r="L577">
        <f>VLOOKUP(A577,[1]Sheet3!$A$2:$AD$3266,30,FALSE)</f>
        <v>15.6697897174</v>
      </c>
      <c r="M577">
        <f>VLOOKUP(A577,[1]Sheet3!$A$2:$L$3266,11,FALSE)</f>
        <v>6650</v>
      </c>
      <c r="N577" t="str">
        <f>VLOOKUP(A577,[1]Sheet3!$A$2:$L$3266,12,FALSE)</f>
        <v/>
      </c>
      <c r="O577">
        <f>VLOOKUP(A577,[1]Sheet3!$A$2:$T$3266,17,FALSE)</f>
        <v>0.12233380000000001</v>
      </c>
      <c r="P577">
        <f>VLOOKUP(A577,[1]Sheet3!$A$2:$T$3266,18,FALSE)</f>
        <v>193.04409999999999</v>
      </c>
      <c r="Q577">
        <f>VLOOKUP(A577,[1]Sheet3!$A$2:$T$3266,19,FALSE)</f>
        <v>0.31504769999999999</v>
      </c>
      <c r="R577">
        <f>VLOOKUP(A577,[1]Sheet3!$A$2:$T$3266,20,FALSE)</f>
        <v>0.79773830000000001</v>
      </c>
      <c r="S577">
        <f>VLOOKUP(A577,[1]Sheet3!$A$2:$AB$3266,27,FALSE)</f>
        <v>4.3728699999999998</v>
      </c>
      <c r="T577">
        <f>VLOOKUP(A577,[1]Sheet3!$A$2:$AB$3266,28,FALSE)</f>
        <v>5.8933710000000001</v>
      </c>
      <c r="U577">
        <f>VLOOKUP(A577,[1]Sheet3!$A$2:$AF$3266,31,FALSE)</f>
        <v>76.037760000000006</v>
      </c>
      <c r="V577">
        <f>VLOOKUP(A577,[1]Sheet3!$A$2:$AF$3266,32,FALSE)</f>
        <v>82.698369999999997</v>
      </c>
      <c r="W577" s="2" t="str">
        <f>VLOOKUP(H577,[2]Sheet1!$B$2:$D$3210,2,FALSE)</f>
        <v>Jawa Barat</v>
      </c>
      <c r="X577" s="2" t="str">
        <f>VLOOKUP(H577,[2]Sheet1!$B$2:$D$3210,3,FALSE)</f>
        <v>Jawa</v>
      </c>
      <c r="Y577" s="2">
        <f>Scores!N577</f>
        <v>87</v>
      </c>
      <c r="Z577" t="s">
        <v>6</v>
      </c>
      <c r="AA577" s="13" t="str">
        <f t="shared" si="26"/>
        <v>2C-Jawa</v>
      </c>
      <c r="AB577" s="13" t="s">
        <v>896</v>
      </c>
    </row>
    <row r="578" spans="1:28">
      <c r="A578" t="str">
        <f t="shared" si="25"/>
        <v>BERINGIN C - BASE2. Middle Value</v>
      </c>
      <c r="B578" t="str">
        <f t="shared" ref="B578:B641" si="27">F578&amp;E578&amp;C578</f>
        <v>BERINGIN C - BASE2. Middle ValueE7. Production Not Viable</v>
      </c>
      <c r="C578" t="s">
        <v>23</v>
      </c>
      <c r="D578" s="2" t="s">
        <v>13</v>
      </c>
      <c r="E578" t="s">
        <v>10</v>
      </c>
      <c r="F578" s="12" t="s">
        <v>312</v>
      </c>
      <c r="G578" s="12" t="s">
        <v>685</v>
      </c>
      <c r="H578" t="s">
        <v>77</v>
      </c>
      <c r="I578" s="2" t="s">
        <v>825</v>
      </c>
      <c r="J578">
        <f>VLOOKUP(A578,[1]Sheet3!$A$2:$H$3266,8,FALSE)</f>
        <v>21.253</v>
      </c>
      <c r="K578">
        <f>VLOOKUP(A578,[1]Sheet3!$A$2:$AD$3266,29,FALSE)</f>
        <v>0.83804630000000002</v>
      </c>
      <c r="L578">
        <f>VLOOKUP(A578,[1]Sheet3!$A$2:$AD$3266,30,FALSE)</f>
        <v>17.810998013900001</v>
      </c>
      <c r="M578">
        <f>VLOOKUP(A578,[1]Sheet3!$A$2:$L$3266,11,FALSE)</f>
        <v>6650</v>
      </c>
      <c r="N578" t="str">
        <f>VLOOKUP(A578,[1]Sheet3!$A$2:$L$3266,12,FALSE)</f>
        <v/>
      </c>
      <c r="O578">
        <f>VLOOKUP(A578,[1]Sheet3!$A$2:$T$3266,17,FALSE)</f>
        <v>0.12233380000000001</v>
      </c>
      <c r="P578">
        <f>VLOOKUP(A578,[1]Sheet3!$A$2:$T$3266,18,FALSE)</f>
        <v>193.04409999999999</v>
      </c>
      <c r="Q578">
        <f>VLOOKUP(A578,[1]Sheet3!$A$2:$T$3266,19,FALSE)</f>
        <v>0.31504769999999999</v>
      </c>
      <c r="R578">
        <f>VLOOKUP(A578,[1]Sheet3!$A$2:$T$3266,20,FALSE)</f>
        <v>0.79773830000000001</v>
      </c>
      <c r="S578">
        <f>VLOOKUP(A578,[1]Sheet3!$A$2:$AB$3266,27,FALSE)</f>
        <v>4.3728699999999998</v>
      </c>
      <c r="T578">
        <f>VLOOKUP(A578,[1]Sheet3!$A$2:$AB$3266,28,FALSE)</f>
        <v>5.8933710000000001</v>
      </c>
      <c r="U578">
        <f>VLOOKUP(A578,[1]Sheet3!$A$2:$AF$3266,31,FALSE)</f>
        <v>76.037760000000006</v>
      </c>
      <c r="V578">
        <f>VLOOKUP(A578,[1]Sheet3!$A$2:$AF$3266,32,FALSE)</f>
        <v>82.698369999999997</v>
      </c>
      <c r="W578" s="2" t="str">
        <f>VLOOKUP(H578,[2]Sheet1!$B$2:$D$3210,2,FALSE)</f>
        <v>Jawa Barat</v>
      </c>
      <c r="X578" s="2" t="str">
        <f>VLOOKUP(H578,[2]Sheet1!$B$2:$D$3210,3,FALSE)</f>
        <v>Jawa</v>
      </c>
      <c r="Y578" s="2">
        <f>Scores!N578</f>
        <v>87</v>
      </c>
      <c r="Z578" t="s">
        <v>6</v>
      </c>
      <c r="AA578" s="13" t="str">
        <f t="shared" si="26"/>
        <v>2C-Jawa</v>
      </c>
      <c r="AB578" s="13" t="s">
        <v>896</v>
      </c>
    </row>
    <row r="579" spans="1:28">
      <c r="A579" t="str">
        <f t="shared" ref="A579:A642" si="28">F579&amp;E579</f>
        <v>BERINGIN C - BASE3. High Value</v>
      </c>
      <c r="B579" t="str">
        <f t="shared" si="27"/>
        <v>BERINGIN C - BASE3. High ValueE7. Production Not Viable</v>
      </c>
      <c r="C579" t="s">
        <v>23</v>
      </c>
      <c r="D579" s="2" t="s">
        <v>13</v>
      </c>
      <c r="E579" t="s">
        <v>11</v>
      </c>
      <c r="F579" s="12" t="s">
        <v>312</v>
      </c>
      <c r="G579" s="12" t="s">
        <v>685</v>
      </c>
      <c r="H579" t="s">
        <v>77</v>
      </c>
      <c r="I579" s="2" t="s">
        <v>825</v>
      </c>
      <c r="J579">
        <f>VLOOKUP(A579,[1]Sheet3!$A$2:$H$3266,8,FALSE)</f>
        <v>21.253</v>
      </c>
      <c r="K579">
        <f>VLOOKUP(A579,[1]Sheet3!$A$2:$AD$3266,29,FALSE)</f>
        <v>0.83804630000000002</v>
      </c>
      <c r="L579">
        <f>VLOOKUP(A579,[1]Sheet3!$A$2:$AD$3266,30,FALSE)</f>
        <v>17.810998013900001</v>
      </c>
      <c r="M579">
        <f>VLOOKUP(A579,[1]Sheet3!$A$2:$L$3266,11,FALSE)</f>
        <v>6650</v>
      </c>
      <c r="N579" t="str">
        <f>VLOOKUP(A579,[1]Sheet3!$A$2:$L$3266,12,FALSE)</f>
        <v/>
      </c>
      <c r="O579">
        <f>VLOOKUP(A579,[1]Sheet3!$A$2:$T$3266,17,FALSE)</f>
        <v>0.12233380000000001</v>
      </c>
      <c r="P579">
        <f>VLOOKUP(A579,[1]Sheet3!$A$2:$T$3266,18,FALSE)</f>
        <v>193.04409999999999</v>
      </c>
      <c r="Q579">
        <f>VLOOKUP(A579,[1]Sheet3!$A$2:$T$3266,19,FALSE)</f>
        <v>0.31504769999999999</v>
      </c>
      <c r="R579">
        <f>VLOOKUP(A579,[1]Sheet3!$A$2:$T$3266,20,FALSE)</f>
        <v>0.79773830000000001</v>
      </c>
      <c r="S579">
        <f>VLOOKUP(A579,[1]Sheet3!$A$2:$AB$3266,27,FALSE)</f>
        <v>4.3728699999999998</v>
      </c>
      <c r="T579">
        <f>VLOOKUP(A579,[1]Sheet3!$A$2:$AB$3266,28,FALSE)</f>
        <v>5.8933710000000001</v>
      </c>
      <c r="U579">
        <f>VLOOKUP(A579,[1]Sheet3!$A$2:$AF$3266,31,FALSE)</f>
        <v>76.037760000000006</v>
      </c>
      <c r="V579">
        <f>VLOOKUP(A579,[1]Sheet3!$A$2:$AF$3266,32,FALSE)</f>
        <v>82.698369999999997</v>
      </c>
      <c r="W579" s="2" t="str">
        <f>VLOOKUP(H579,[2]Sheet1!$B$2:$D$3210,2,FALSE)</f>
        <v>Jawa Barat</v>
      </c>
      <c r="X579" s="2" t="str">
        <f>VLOOKUP(H579,[2]Sheet1!$B$2:$D$3210,3,FALSE)</f>
        <v>Jawa</v>
      </c>
      <c r="Y579" s="2">
        <f>Scores!N579</f>
        <v>87</v>
      </c>
      <c r="Z579" t="s">
        <v>6</v>
      </c>
      <c r="AA579" s="13" t="str">
        <f t="shared" ref="AA579:AA642" si="29">IF(Z579="2C",Z579&amp;"-"&amp;X579,"2P")</f>
        <v>2C-Jawa</v>
      </c>
      <c r="AB579" s="13" t="s">
        <v>896</v>
      </c>
    </row>
    <row r="580" spans="1:28">
      <c r="A580" t="str">
        <f t="shared" si="28"/>
        <v>PENGEMBANGAN LAPANGAN BERINGIN C POFD1. Low Value</v>
      </c>
      <c r="B580" t="str">
        <f t="shared" si="27"/>
        <v>PENGEMBANGAN LAPANGAN BERINGIN C POFD1. Low ValueE7. Production Not Viable</v>
      </c>
      <c r="C580" t="s">
        <v>23</v>
      </c>
      <c r="D580" s="2" t="s">
        <v>13</v>
      </c>
      <c r="E580" t="s">
        <v>8</v>
      </c>
      <c r="F580" s="12" t="s">
        <v>313</v>
      </c>
      <c r="G580" s="12" t="s">
        <v>685</v>
      </c>
      <c r="H580" t="s">
        <v>77</v>
      </c>
      <c r="I580" s="2" t="s">
        <v>825</v>
      </c>
      <c r="J580">
        <f>VLOOKUP(A580,[1]Sheet3!$A$2:$H$3266,8,FALSE)</f>
        <v>18.698</v>
      </c>
      <c r="K580">
        <f>VLOOKUP(A580,[1]Sheet3!$A$2:$AD$3266,29,FALSE)</f>
        <v>0.83804630000000002</v>
      </c>
      <c r="L580">
        <f>VLOOKUP(A580,[1]Sheet3!$A$2:$AD$3266,30,FALSE)</f>
        <v>15.6697897174</v>
      </c>
      <c r="M580">
        <f>VLOOKUP(A580,[1]Sheet3!$A$2:$L$3266,11,FALSE)</f>
        <v>6650</v>
      </c>
      <c r="N580" t="str">
        <f>VLOOKUP(A580,[1]Sheet3!$A$2:$L$3266,12,FALSE)</f>
        <v/>
      </c>
      <c r="O580">
        <f>VLOOKUP(A580,[1]Sheet3!$A$2:$T$3266,17,FALSE)</f>
        <v>0.12233380000000001</v>
      </c>
      <c r="P580">
        <f>VLOOKUP(A580,[1]Sheet3!$A$2:$T$3266,18,FALSE)</f>
        <v>193.04409999999999</v>
      </c>
      <c r="Q580">
        <f>VLOOKUP(A580,[1]Sheet3!$A$2:$T$3266,19,FALSE)</f>
        <v>0.31504769999999999</v>
      </c>
      <c r="R580">
        <f>VLOOKUP(A580,[1]Sheet3!$A$2:$T$3266,20,FALSE)</f>
        <v>0.79773830000000001</v>
      </c>
      <c r="S580">
        <f>VLOOKUP(A580,[1]Sheet3!$A$2:$AB$3266,27,FALSE)</f>
        <v>4.3728699999999998</v>
      </c>
      <c r="T580">
        <f>VLOOKUP(A580,[1]Sheet3!$A$2:$AB$3266,28,FALSE)</f>
        <v>5.8933710000000001</v>
      </c>
      <c r="U580">
        <f>VLOOKUP(A580,[1]Sheet3!$A$2:$AF$3266,31,FALSE)</f>
        <v>76.037760000000006</v>
      </c>
      <c r="V580">
        <f>VLOOKUP(A580,[1]Sheet3!$A$2:$AF$3266,32,FALSE)</f>
        <v>82.698369999999997</v>
      </c>
      <c r="W580" s="2" t="str">
        <f>VLOOKUP(H580,[2]Sheet1!$B$2:$D$3210,2,FALSE)</f>
        <v>Jawa Barat</v>
      </c>
      <c r="X580" s="2" t="str">
        <f>VLOOKUP(H580,[2]Sheet1!$B$2:$D$3210,3,FALSE)</f>
        <v>Jawa</v>
      </c>
      <c r="Y580" s="2">
        <f>Scores!N580</f>
        <v>87</v>
      </c>
      <c r="Z580" t="s">
        <v>6</v>
      </c>
      <c r="AA580" s="13" t="str">
        <f t="shared" si="29"/>
        <v>2C-Jawa</v>
      </c>
      <c r="AB580" s="13" t="s">
        <v>896</v>
      </c>
    </row>
    <row r="581" spans="1:28">
      <c r="A581" t="str">
        <f t="shared" si="28"/>
        <v>PENGEMBANGAN LAPANGAN BERINGIN C POFD2. Middle Value</v>
      </c>
      <c r="B581" t="str">
        <f t="shared" si="27"/>
        <v>PENGEMBANGAN LAPANGAN BERINGIN C POFD2. Middle ValueE7. Production Not Viable</v>
      </c>
      <c r="C581" t="s">
        <v>23</v>
      </c>
      <c r="D581" s="2" t="s">
        <v>13</v>
      </c>
      <c r="E581" t="s">
        <v>10</v>
      </c>
      <c r="F581" s="12" t="s">
        <v>313</v>
      </c>
      <c r="G581" s="12" t="s">
        <v>685</v>
      </c>
      <c r="H581" t="s">
        <v>77</v>
      </c>
      <c r="I581" s="2" t="s">
        <v>825</v>
      </c>
      <c r="J581">
        <f>VLOOKUP(A581,[1]Sheet3!$A$2:$H$3266,8,FALSE)</f>
        <v>21.253</v>
      </c>
      <c r="K581">
        <f>VLOOKUP(A581,[1]Sheet3!$A$2:$AD$3266,29,FALSE)</f>
        <v>0.83804630000000002</v>
      </c>
      <c r="L581">
        <f>VLOOKUP(A581,[1]Sheet3!$A$2:$AD$3266,30,FALSE)</f>
        <v>17.810998013900001</v>
      </c>
      <c r="M581">
        <f>VLOOKUP(A581,[1]Sheet3!$A$2:$L$3266,11,FALSE)</f>
        <v>6650</v>
      </c>
      <c r="N581" t="str">
        <f>VLOOKUP(A581,[1]Sheet3!$A$2:$L$3266,12,FALSE)</f>
        <v/>
      </c>
      <c r="O581">
        <f>VLOOKUP(A581,[1]Sheet3!$A$2:$T$3266,17,FALSE)</f>
        <v>0.12233380000000001</v>
      </c>
      <c r="P581">
        <f>VLOOKUP(A581,[1]Sheet3!$A$2:$T$3266,18,FALSE)</f>
        <v>193.04409999999999</v>
      </c>
      <c r="Q581">
        <f>VLOOKUP(A581,[1]Sheet3!$A$2:$T$3266,19,FALSE)</f>
        <v>0.31504769999999999</v>
      </c>
      <c r="R581">
        <f>VLOOKUP(A581,[1]Sheet3!$A$2:$T$3266,20,FALSE)</f>
        <v>0.79773830000000001</v>
      </c>
      <c r="S581">
        <f>VLOOKUP(A581,[1]Sheet3!$A$2:$AB$3266,27,FALSE)</f>
        <v>4.3728699999999998</v>
      </c>
      <c r="T581">
        <f>VLOOKUP(A581,[1]Sheet3!$A$2:$AB$3266,28,FALSE)</f>
        <v>5.8933710000000001</v>
      </c>
      <c r="U581">
        <f>VLOOKUP(A581,[1]Sheet3!$A$2:$AF$3266,31,FALSE)</f>
        <v>76.037760000000006</v>
      </c>
      <c r="V581">
        <f>VLOOKUP(A581,[1]Sheet3!$A$2:$AF$3266,32,FALSE)</f>
        <v>82.698369999999997</v>
      </c>
      <c r="W581" s="2" t="str">
        <f>VLOOKUP(H581,[2]Sheet1!$B$2:$D$3210,2,FALSE)</f>
        <v>Jawa Barat</v>
      </c>
      <c r="X581" s="2" t="str">
        <f>VLOOKUP(H581,[2]Sheet1!$B$2:$D$3210,3,FALSE)</f>
        <v>Jawa</v>
      </c>
      <c r="Y581" s="2">
        <f>Scores!N581</f>
        <v>87</v>
      </c>
      <c r="Z581" t="s">
        <v>6</v>
      </c>
      <c r="AA581" s="13" t="str">
        <f t="shared" si="29"/>
        <v>2C-Jawa</v>
      </c>
      <c r="AB581" s="13" t="s">
        <v>896</v>
      </c>
    </row>
    <row r="582" spans="1:28">
      <c r="A582" t="str">
        <f t="shared" si="28"/>
        <v>PENGEMBANGAN LAPANGAN BERINGIN C POFD3. High Value</v>
      </c>
      <c r="B582" t="str">
        <f t="shared" si="27"/>
        <v>PENGEMBANGAN LAPANGAN BERINGIN C POFD3. High ValueE7. Production Not Viable</v>
      </c>
      <c r="C582" t="s">
        <v>23</v>
      </c>
      <c r="D582" s="2" t="s">
        <v>13</v>
      </c>
      <c r="E582" t="s">
        <v>11</v>
      </c>
      <c r="F582" s="12" t="s">
        <v>313</v>
      </c>
      <c r="G582" s="12" t="s">
        <v>685</v>
      </c>
      <c r="H582" t="s">
        <v>77</v>
      </c>
      <c r="I582" s="2" t="s">
        <v>825</v>
      </c>
      <c r="J582">
        <f>VLOOKUP(A582,[1]Sheet3!$A$2:$H$3266,8,FALSE)</f>
        <v>21.253</v>
      </c>
      <c r="K582">
        <f>VLOOKUP(A582,[1]Sheet3!$A$2:$AD$3266,29,FALSE)</f>
        <v>0.83804630000000002</v>
      </c>
      <c r="L582">
        <f>VLOOKUP(A582,[1]Sheet3!$A$2:$AD$3266,30,FALSE)</f>
        <v>17.810998013900001</v>
      </c>
      <c r="M582">
        <f>VLOOKUP(A582,[1]Sheet3!$A$2:$L$3266,11,FALSE)</f>
        <v>6650</v>
      </c>
      <c r="N582" t="str">
        <f>VLOOKUP(A582,[1]Sheet3!$A$2:$L$3266,12,FALSE)</f>
        <v/>
      </c>
      <c r="O582">
        <f>VLOOKUP(A582,[1]Sheet3!$A$2:$T$3266,17,FALSE)</f>
        <v>0.12233380000000001</v>
      </c>
      <c r="P582">
        <f>VLOOKUP(A582,[1]Sheet3!$A$2:$T$3266,18,FALSE)</f>
        <v>193.04409999999999</v>
      </c>
      <c r="Q582">
        <f>VLOOKUP(A582,[1]Sheet3!$A$2:$T$3266,19,FALSE)</f>
        <v>0.31504769999999999</v>
      </c>
      <c r="R582">
        <f>VLOOKUP(A582,[1]Sheet3!$A$2:$T$3266,20,FALSE)</f>
        <v>0.79773830000000001</v>
      </c>
      <c r="S582">
        <f>VLOOKUP(A582,[1]Sheet3!$A$2:$AB$3266,27,FALSE)</f>
        <v>4.3728699999999998</v>
      </c>
      <c r="T582">
        <f>VLOOKUP(A582,[1]Sheet3!$A$2:$AB$3266,28,FALSE)</f>
        <v>5.8933710000000001</v>
      </c>
      <c r="U582">
        <f>VLOOKUP(A582,[1]Sheet3!$A$2:$AF$3266,31,FALSE)</f>
        <v>76.037760000000006</v>
      </c>
      <c r="V582">
        <f>VLOOKUP(A582,[1]Sheet3!$A$2:$AF$3266,32,FALSE)</f>
        <v>82.698369999999997</v>
      </c>
      <c r="W582" s="2" t="str">
        <f>VLOOKUP(H582,[2]Sheet1!$B$2:$D$3210,2,FALSE)</f>
        <v>Jawa Barat</v>
      </c>
      <c r="X582" s="2" t="str">
        <f>VLOOKUP(H582,[2]Sheet1!$B$2:$D$3210,3,FALSE)</f>
        <v>Jawa</v>
      </c>
      <c r="Y582" s="2">
        <f>Scores!N582</f>
        <v>87</v>
      </c>
      <c r="Z582" t="s">
        <v>6</v>
      </c>
      <c r="AA582" s="13" t="str">
        <f t="shared" si="29"/>
        <v>2C-Jawa</v>
      </c>
      <c r="AB582" s="13" t="s">
        <v>896</v>
      </c>
    </row>
    <row r="583" spans="1:28">
      <c r="A583" t="str">
        <f t="shared" si="28"/>
        <v>BERINGIN E - BASE1. Low Value</v>
      </c>
      <c r="B583" t="str">
        <f t="shared" si="27"/>
        <v>BERINGIN E - BASE1. Low ValueE7. Production Not Viable</v>
      </c>
      <c r="C583" t="s">
        <v>23</v>
      </c>
      <c r="D583" s="2" t="s">
        <v>13</v>
      </c>
      <c r="E583" t="s">
        <v>8</v>
      </c>
      <c r="F583" s="12" t="s">
        <v>60</v>
      </c>
      <c r="G583" s="12" t="s">
        <v>61</v>
      </c>
      <c r="H583" t="s">
        <v>77</v>
      </c>
      <c r="I583" s="2" t="s">
        <v>825</v>
      </c>
      <c r="J583">
        <f>VLOOKUP(A583,[1]Sheet3!$A$2:$H$3266,8,FALSE)</f>
        <v>5.0999999999999997E-2</v>
      </c>
      <c r="K583">
        <f>VLOOKUP(A583,[1]Sheet3!$A$2:$AD$3266,29,FALSE)</f>
        <v>0.38760280000000003</v>
      </c>
      <c r="L583">
        <f>VLOOKUP(A583,[1]Sheet3!$A$2:$AD$3266,30,FALSE)</f>
        <v>1.9767742800000002E-2</v>
      </c>
      <c r="M583">
        <f>VLOOKUP(A583,[1]Sheet3!$A$2:$L$3266,11,FALSE)</f>
        <v>2160</v>
      </c>
      <c r="N583" t="str">
        <f>VLOOKUP(A583,[1]Sheet3!$A$2:$L$3266,12,FALSE)</f>
        <v/>
      </c>
      <c r="O583">
        <f>VLOOKUP(A583,[1]Sheet3!$A$2:$T$3266,17,FALSE)</f>
        <v>0.15007470000000001</v>
      </c>
      <c r="P583">
        <f>VLOOKUP(A583,[1]Sheet3!$A$2:$T$3266,18,FALSE)</f>
        <v>20.945219999999999</v>
      </c>
      <c r="Q583">
        <f>VLOOKUP(A583,[1]Sheet3!$A$2:$T$3266,19,FALSE)</f>
        <v>0.4417121</v>
      </c>
      <c r="R583">
        <f>VLOOKUP(A583,[1]Sheet3!$A$2:$T$3266,20,FALSE)</f>
        <v>0.80313579999999996</v>
      </c>
      <c r="S583">
        <f>VLOOKUP(A583,[1]Sheet3!$A$2:$AB$3266,27,FALSE)</f>
        <v>64.453670000000002</v>
      </c>
      <c r="T583">
        <f>VLOOKUP(A583,[1]Sheet3!$A$2:$AB$3266,28,FALSE)</f>
        <v>11.85853</v>
      </c>
      <c r="U583">
        <f>VLOOKUP(A583,[1]Sheet3!$A$2:$AF$3266,31,FALSE)</f>
        <v>3.2393909999999999</v>
      </c>
      <c r="V583">
        <f>VLOOKUP(A583,[1]Sheet3!$A$2:$AF$3266,32,FALSE)</f>
        <v>12.81723</v>
      </c>
      <c r="W583" s="2" t="str">
        <f>VLOOKUP(H583,[2]Sheet1!$B$2:$D$3210,2,FALSE)</f>
        <v>Jawa Barat</v>
      </c>
      <c r="X583" s="2" t="str">
        <f>VLOOKUP(H583,[2]Sheet1!$B$2:$D$3210,3,FALSE)</f>
        <v>Jawa</v>
      </c>
      <c r="Y583" s="2">
        <f>Scores!N583</f>
        <v>98</v>
      </c>
      <c r="Z583" t="s">
        <v>6</v>
      </c>
      <c r="AA583" s="13" t="str">
        <f t="shared" si="29"/>
        <v>2C-Jawa</v>
      </c>
      <c r="AB583" s="13" t="s">
        <v>896</v>
      </c>
    </row>
    <row r="584" spans="1:28">
      <c r="A584" t="str">
        <f t="shared" si="28"/>
        <v>BERINGIN H - BASE1. Low Value</v>
      </c>
      <c r="B584" t="str">
        <f t="shared" si="27"/>
        <v>BERINGIN H - BASE1. Low ValueE7. Production Not Viable</v>
      </c>
      <c r="C584" t="s">
        <v>23</v>
      </c>
      <c r="D584" s="2" t="s">
        <v>13</v>
      </c>
      <c r="E584" t="s">
        <v>8</v>
      </c>
      <c r="F584" s="12" t="s">
        <v>314</v>
      </c>
      <c r="G584" s="12" t="s">
        <v>686</v>
      </c>
      <c r="H584" t="s">
        <v>77</v>
      </c>
      <c r="I584" s="2" t="s">
        <v>825</v>
      </c>
      <c r="J584">
        <f>VLOOKUP(A584,[1]Sheet3!$A$2:$H$3266,8,FALSE)</f>
        <v>9.6959999999999997</v>
      </c>
      <c r="K584">
        <f>VLOOKUP(A584,[1]Sheet3!$A$2:$AD$3266,29,FALSE)</f>
        <v>0.70672639999999998</v>
      </c>
      <c r="L584">
        <f>VLOOKUP(A584,[1]Sheet3!$A$2:$AD$3266,30,FALSE)</f>
        <v>6.8524191743999996</v>
      </c>
      <c r="M584">
        <f>VLOOKUP(A584,[1]Sheet3!$A$2:$L$3266,11,FALSE)</f>
        <v>5666</v>
      </c>
      <c r="N584" t="str">
        <f>VLOOKUP(A584,[1]Sheet3!$A$2:$L$3266,12,FALSE)</f>
        <v/>
      </c>
      <c r="O584">
        <f>VLOOKUP(A584,[1]Sheet3!$A$2:$T$3266,17,FALSE)</f>
        <v>0.2209286</v>
      </c>
      <c r="P584">
        <f>VLOOKUP(A584,[1]Sheet3!$A$2:$T$3266,18,FALSE)</f>
        <v>165.1224</v>
      </c>
      <c r="Q584">
        <f>VLOOKUP(A584,[1]Sheet3!$A$2:$T$3266,19,FALSE)</f>
        <v>0.70047680000000001</v>
      </c>
      <c r="R584">
        <f>VLOOKUP(A584,[1]Sheet3!$A$2:$T$3266,20,FALSE)</f>
        <v>0.71199279999999998</v>
      </c>
      <c r="S584">
        <f>VLOOKUP(A584,[1]Sheet3!$A$2:$AB$3266,27,FALSE)</f>
        <v>137.7276</v>
      </c>
      <c r="T584">
        <f>VLOOKUP(A584,[1]Sheet3!$A$2:$AB$3266,28,FALSE)</f>
        <v>15.566509999999999</v>
      </c>
      <c r="U584">
        <f>VLOOKUP(A584,[1]Sheet3!$A$2:$AF$3266,31,FALSE)</f>
        <v>13.79243</v>
      </c>
      <c r="V584">
        <f>VLOOKUP(A584,[1]Sheet3!$A$2:$AF$3266,32,FALSE)</f>
        <v>28.61646</v>
      </c>
      <c r="W584" s="2" t="str">
        <f>VLOOKUP(H584,[2]Sheet1!$B$2:$D$3210,2,FALSE)</f>
        <v>Jawa Barat</v>
      </c>
      <c r="X584" s="2" t="str">
        <f>VLOOKUP(H584,[2]Sheet1!$B$2:$D$3210,3,FALSE)</f>
        <v>Jawa</v>
      </c>
      <c r="Y584" s="2">
        <f>Scores!N584</f>
        <v>87</v>
      </c>
      <c r="Z584" t="s">
        <v>6</v>
      </c>
      <c r="AA584" s="13" t="str">
        <f t="shared" si="29"/>
        <v>2C-Jawa</v>
      </c>
      <c r="AB584" s="13" t="s">
        <v>896</v>
      </c>
    </row>
    <row r="585" spans="1:28">
      <c r="A585" t="str">
        <f t="shared" si="28"/>
        <v>BERINGIN H - BASE2. Middle Value</v>
      </c>
      <c r="B585" t="str">
        <f t="shared" si="27"/>
        <v>BERINGIN H - BASE2. Middle ValueE7. Production Not Viable</v>
      </c>
      <c r="C585" t="s">
        <v>23</v>
      </c>
      <c r="D585" s="2" t="s">
        <v>13</v>
      </c>
      <c r="E585" t="s">
        <v>10</v>
      </c>
      <c r="F585" s="12" t="s">
        <v>314</v>
      </c>
      <c r="G585" s="12" t="s">
        <v>686</v>
      </c>
      <c r="H585" t="s">
        <v>77</v>
      </c>
      <c r="I585" s="2" t="s">
        <v>825</v>
      </c>
      <c r="J585">
        <f>VLOOKUP(A585,[1]Sheet3!$A$2:$H$3266,8,FALSE)</f>
        <v>12.944000000000001</v>
      </c>
      <c r="K585">
        <f>VLOOKUP(A585,[1]Sheet3!$A$2:$AD$3266,29,FALSE)</f>
        <v>0.70672639999999998</v>
      </c>
      <c r="L585">
        <f>VLOOKUP(A585,[1]Sheet3!$A$2:$AD$3266,30,FALSE)</f>
        <v>9.147866521600001</v>
      </c>
      <c r="M585">
        <f>VLOOKUP(A585,[1]Sheet3!$A$2:$L$3266,11,FALSE)</f>
        <v>5666</v>
      </c>
      <c r="N585" t="str">
        <f>VLOOKUP(A585,[1]Sheet3!$A$2:$L$3266,12,FALSE)</f>
        <v/>
      </c>
      <c r="O585">
        <f>VLOOKUP(A585,[1]Sheet3!$A$2:$T$3266,17,FALSE)</f>
        <v>0.2209286</v>
      </c>
      <c r="P585">
        <f>VLOOKUP(A585,[1]Sheet3!$A$2:$T$3266,18,FALSE)</f>
        <v>165.1224</v>
      </c>
      <c r="Q585">
        <f>VLOOKUP(A585,[1]Sheet3!$A$2:$T$3266,19,FALSE)</f>
        <v>0.70047680000000001</v>
      </c>
      <c r="R585">
        <f>VLOOKUP(A585,[1]Sheet3!$A$2:$T$3266,20,FALSE)</f>
        <v>0.71199279999999998</v>
      </c>
      <c r="S585">
        <f>VLOOKUP(A585,[1]Sheet3!$A$2:$AB$3266,27,FALSE)</f>
        <v>137.7276</v>
      </c>
      <c r="T585">
        <f>VLOOKUP(A585,[1]Sheet3!$A$2:$AB$3266,28,FALSE)</f>
        <v>15.566509999999999</v>
      </c>
      <c r="U585">
        <f>VLOOKUP(A585,[1]Sheet3!$A$2:$AF$3266,31,FALSE)</f>
        <v>13.79243</v>
      </c>
      <c r="V585">
        <f>VLOOKUP(A585,[1]Sheet3!$A$2:$AF$3266,32,FALSE)</f>
        <v>28.61646</v>
      </c>
      <c r="W585" s="2" t="str">
        <f>VLOOKUP(H585,[2]Sheet1!$B$2:$D$3210,2,FALSE)</f>
        <v>Jawa Barat</v>
      </c>
      <c r="X585" s="2" t="str">
        <f>VLOOKUP(H585,[2]Sheet1!$B$2:$D$3210,3,FALSE)</f>
        <v>Jawa</v>
      </c>
      <c r="Y585" s="2">
        <f>Scores!N585</f>
        <v>87</v>
      </c>
      <c r="Z585" t="s">
        <v>6</v>
      </c>
      <c r="AA585" s="13" t="str">
        <f t="shared" si="29"/>
        <v>2C-Jawa</v>
      </c>
      <c r="AB585" s="13" t="s">
        <v>896</v>
      </c>
    </row>
    <row r="586" spans="1:28">
      <c r="A586" t="str">
        <f t="shared" si="28"/>
        <v>BERINGIN H - BASE3. High Value</v>
      </c>
      <c r="B586" t="str">
        <f t="shared" si="27"/>
        <v>BERINGIN H - BASE3. High ValueE7. Production Not Viable</v>
      </c>
      <c r="C586" t="s">
        <v>23</v>
      </c>
      <c r="D586" s="2" t="s">
        <v>13</v>
      </c>
      <c r="E586" t="s">
        <v>11</v>
      </c>
      <c r="F586" s="12" t="s">
        <v>314</v>
      </c>
      <c r="G586" s="12" t="s">
        <v>686</v>
      </c>
      <c r="H586" t="s">
        <v>77</v>
      </c>
      <c r="I586" s="2" t="s">
        <v>825</v>
      </c>
      <c r="J586">
        <f>VLOOKUP(A586,[1]Sheet3!$A$2:$H$3266,8,FALSE)</f>
        <v>14.907</v>
      </c>
      <c r="K586">
        <f>VLOOKUP(A586,[1]Sheet3!$A$2:$AD$3266,29,FALSE)</f>
        <v>0.70672639999999998</v>
      </c>
      <c r="L586">
        <f>VLOOKUP(A586,[1]Sheet3!$A$2:$AD$3266,30,FALSE)</f>
        <v>10.5351704448</v>
      </c>
      <c r="M586">
        <f>VLOOKUP(A586,[1]Sheet3!$A$2:$L$3266,11,FALSE)</f>
        <v>5666</v>
      </c>
      <c r="N586" t="str">
        <f>VLOOKUP(A586,[1]Sheet3!$A$2:$L$3266,12,FALSE)</f>
        <v/>
      </c>
      <c r="O586">
        <f>VLOOKUP(A586,[1]Sheet3!$A$2:$T$3266,17,FALSE)</f>
        <v>0.2209286</v>
      </c>
      <c r="P586">
        <f>VLOOKUP(A586,[1]Sheet3!$A$2:$T$3266,18,FALSE)</f>
        <v>165.1224</v>
      </c>
      <c r="Q586">
        <f>VLOOKUP(A586,[1]Sheet3!$A$2:$T$3266,19,FALSE)</f>
        <v>0.70047680000000001</v>
      </c>
      <c r="R586">
        <f>VLOOKUP(A586,[1]Sheet3!$A$2:$T$3266,20,FALSE)</f>
        <v>0.71199279999999998</v>
      </c>
      <c r="S586">
        <f>VLOOKUP(A586,[1]Sheet3!$A$2:$AB$3266,27,FALSE)</f>
        <v>137.7276</v>
      </c>
      <c r="T586">
        <f>VLOOKUP(A586,[1]Sheet3!$A$2:$AB$3266,28,FALSE)</f>
        <v>15.566509999999999</v>
      </c>
      <c r="U586">
        <f>VLOOKUP(A586,[1]Sheet3!$A$2:$AF$3266,31,FALSE)</f>
        <v>13.79243</v>
      </c>
      <c r="V586">
        <f>VLOOKUP(A586,[1]Sheet3!$A$2:$AF$3266,32,FALSE)</f>
        <v>28.61646</v>
      </c>
      <c r="W586" s="2" t="str">
        <f>VLOOKUP(H586,[2]Sheet1!$B$2:$D$3210,2,FALSE)</f>
        <v>Jawa Barat</v>
      </c>
      <c r="X586" s="2" t="str">
        <f>VLOOKUP(H586,[2]Sheet1!$B$2:$D$3210,3,FALSE)</f>
        <v>Jawa</v>
      </c>
      <c r="Y586" s="2">
        <f>Scores!N586</f>
        <v>87</v>
      </c>
      <c r="Z586" t="s">
        <v>6</v>
      </c>
      <c r="AA586" s="13" t="str">
        <f t="shared" si="29"/>
        <v>2C-Jawa</v>
      </c>
      <c r="AB586" s="13" t="s">
        <v>896</v>
      </c>
    </row>
    <row r="587" spans="1:28">
      <c r="A587" t="str">
        <f t="shared" si="28"/>
        <v>PENGEMBANGAN LAPANGAN BERINGIN H POFD1. Low Value</v>
      </c>
      <c r="B587" t="str">
        <f t="shared" si="27"/>
        <v>PENGEMBANGAN LAPANGAN BERINGIN H POFD1. Low ValueE7. Production Not Viable</v>
      </c>
      <c r="C587" t="s">
        <v>23</v>
      </c>
      <c r="D587" s="2" t="s">
        <v>13</v>
      </c>
      <c r="E587" t="s">
        <v>8</v>
      </c>
      <c r="F587" s="12" t="s">
        <v>315</v>
      </c>
      <c r="G587" s="12" t="s">
        <v>686</v>
      </c>
      <c r="H587" t="s">
        <v>77</v>
      </c>
      <c r="I587" s="2" t="s">
        <v>825</v>
      </c>
      <c r="J587">
        <f>VLOOKUP(A587,[1]Sheet3!$A$2:$H$3266,8,FALSE)</f>
        <v>9.6959999999999997</v>
      </c>
      <c r="K587">
        <f>VLOOKUP(A587,[1]Sheet3!$A$2:$AD$3266,29,FALSE)</f>
        <v>0.70672639999999998</v>
      </c>
      <c r="L587">
        <f>VLOOKUP(A587,[1]Sheet3!$A$2:$AD$3266,30,FALSE)</f>
        <v>6.8524191743999996</v>
      </c>
      <c r="M587">
        <f>VLOOKUP(A587,[1]Sheet3!$A$2:$L$3266,11,FALSE)</f>
        <v>5666</v>
      </c>
      <c r="N587" t="str">
        <f>VLOOKUP(A587,[1]Sheet3!$A$2:$L$3266,12,FALSE)</f>
        <v/>
      </c>
      <c r="O587">
        <f>VLOOKUP(A587,[1]Sheet3!$A$2:$T$3266,17,FALSE)</f>
        <v>0.2209286</v>
      </c>
      <c r="P587">
        <f>VLOOKUP(A587,[1]Sheet3!$A$2:$T$3266,18,FALSE)</f>
        <v>165.1224</v>
      </c>
      <c r="Q587">
        <f>VLOOKUP(A587,[1]Sheet3!$A$2:$T$3266,19,FALSE)</f>
        <v>0.70047680000000001</v>
      </c>
      <c r="R587">
        <f>VLOOKUP(A587,[1]Sheet3!$A$2:$T$3266,20,FALSE)</f>
        <v>0.71199279999999998</v>
      </c>
      <c r="S587">
        <f>VLOOKUP(A587,[1]Sheet3!$A$2:$AB$3266,27,FALSE)</f>
        <v>137.7276</v>
      </c>
      <c r="T587">
        <f>VLOOKUP(A587,[1]Sheet3!$A$2:$AB$3266,28,FALSE)</f>
        <v>15.566509999999999</v>
      </c>
      <c r="U587">
        <f>VLOOKUP(A587,[1]Sheet3!$A$2:$AF$3266,31,FALSE)</f>
        <v>13.79243</v>
      </c>
      <c r="V587">
        <f>VLOOKUP(A587,[1]Sheet3!$A$2:$AF$3266,32,FALSE)</f>
        <v>28.61646</v>
      </c>
      <c r="W587" s="2" t="str">
        <f>VLOOKUP(H587,[2]Sheet1!$B$2:$D$3210,2,FALSE)</f>
        <v>Jawa Barat</v>
      </c>
      <c r="X587" s="2" t="str">
        <f>VLOOKUP(H587,[2]Sheet1!$B$2:$D$3210,3,FALSE)</f>
        <v>Jawa</v>
      </c>
      <c r="Y587" s="2">
        <f>Scores!N587</f>
        <v>87</v>
      </c>
      <c r="Z587" t="s">
        <v>6</v>
      </c>
      <c r="AA587" s="13" t="str">
        <f t="shared" si="29"/>
        <v>2C-Jawa</v>
      </c>
      <c r="AB587" s="13" t="s">
        <v>896</v>
      </c>
    </row>
    <row r="588" spans="1:28">
      <c r="A588" t="str">
        <f t="shared" si="28"/>
        <v>PENGEMBANGAN LAPANGAN BERINGIN H POFD2. Middle Value</v>
      </c>
      <c r="B588" t="str">
        <f t="shared" si="27"/>
        <v>PENGEMBANGAN LAPANGAN BERINGIN H POFD2. Middle ValueE7. Production Not Viable</v>
      </c>
      <c r="C588" t="s">
        <v>23</v>
      </c>
      <c r="D588" s="2" t="s">
        <v>13</v>
      </c>
      <c r="E588" t="s">
        <v>10</v>
      </c>
      <c r="F588" s="12" t="s">
        <v>315</v>
      </c>
      <c r="G588" s="12" t="s">
        <v>686</v>
      </c>
      <c r="H588" t="s">
        <v>77</v>
      </c>
      <c r="I588" s="2" t="s">
        <v>825</v>
      </c>
      <c r="J588">
        <f>VLOOKUP(A588,[1]Sheet3!$A$2:$H$3266,8,FALSE)</f>
        <v>12.944000000000001</v>
      </c>
      <c r="K588">
        <f>VLOOKUP(A588,[1]Sheet3!$A$2:$AD$3266,29,FALSE)</f>
        <v>0.70672639999999998</v>
      </c>
      <c r="L588">
        <f>VLOOKUP(A588,[1]Sheet3!$A$2:$AD$3266,30,FALSE)</f>
        <v>9.147866521600001</v>
      </c>
      <c r="M588">
        <f>VLOOKUP(A588,[1]Sheet3!$A$2:$L$3266,11,FALSE)</f>
        <v>5666</v>
      </c>
      <c r="N588" t="str">
        <f>VLOOKUP(A588,[1]Sheet3!$A$2:$L$3266,12,FALSE)</f>
        <v/>
      </c>
      <c r="O588">
        <f>VLOOKUP(A588,[1]Sheet3!$A$2:$T$3266,17,FALSE)</f>
        <v>0.2209286</v>
      </c>
      <c r="P588">
        <f>VLOOKUP(A588,[1]Sheet3!$A$2:$T$3266,18,FALSE)</f>
        <v>165.1224</v>
      </c>
      <c r="Q588">
        <f>VLOOKUP(A588,[1]Sheet3!$A$2:$T$3266,19,FALSE)</f>
        <v>0.70047680000000001</v>
      </c>
      <c r="R588">
        <f>VLOOKUP(A588,[1]Sheet3!$A$2:$T$3266,20,FALSE)</f>
        <v>0.71199279999999998</v>
      </c>
      <c r="S588">
        <f>VLOOKUP(A588,[1]Sheet3!$A$2:$AB$3266,27,FALSE)</f>
        <v>137.7276</v>
      </c>
      <c r="T588">
        <f>VLOOKUP(A588,[1]Sheet3!$A$2:$AB$3266,28,FALSE)</f>
        <v>15.566509999999999</v>
      </c>
      <c r="U588">
        <f>VLOOKUP(A588,[1]Sheet3!$A$2:$AF$3266,31,FALSE)</f>
        <v>13.79243</v>
      </c>
      <c r="V588">
        <f>VLOOKUP(A588,[1]Sheet3!$A$2:$AF$3266,32,FALSE)</f>
        <v>28.61646</v>
      </c>
      <c r="W588" s="2" t="str">
        <f>VLOOKUP(H588,[2]Sheet1!$B$2:$D$3210,2,FALSE)</f>
        <v>Jawa Barat</v>
      </c>
      <c r="X588" s="2" t="str">
        <f>VLOOKUP(H588,[2]Sheet1!$B$2:$D$3210,3,FALSE)</f>
        <v>Jawa</v>
      </c>
      <c r="Y588" s="2">
        <f>Scores!N588</f>
        <v>87</v>
      </c>
      <c r="Z588" t="s">
        <v>6</v>
      </c>
      <c r="AA588" s="13" t="str">
        <f t="shared" si="29"/>
        <v>2C-Jawa</v>
      </c>
      <c r="AB588" s="13" t="s">
        <v>896</v>
      </c>
    </row>
    <row r="589" spans="1:28">
      <c r="A589" t="str">
        <f t="shared" si="28"/>
        <v>PENGEMBANGAN LAPANGAN BERINGIN H POFD3. High Value</v>
      </c>
      <c r="B589" t="str">
        <f t="shared" si="27"/>
        <v>PENGEMBANGAN LAPANGAN BERINGIN H POFD3. High ValueE7. Production Not Viable</v>
      </c>
      <c r="C589" t="s">
        <v>23</v>
      </c>
      <c r="D589" s="2" t="s">
        <v>13</v>
      </c>
      <c r="E589" t="s">
        <v>11</v>
      </c>
      <c r="F589" s="12" t="s">
        <v>315</v>
      </c>
      <c r="G589" s="12" t="s">
        <v>686</v>
      </c>
      <c r="H589" t="s">
        <v>77</v>
      </c>
      <c r="I589" s="2" t="s">
        <v>825</v>
      </c>
      <c r="J589">
        <f>VLOOKUP(A589,[1]Sheet3!$A$2:$H$3266,8,FALSE)</f>
        <v>14.907</v>
      </c>
      <c r="K589">
        <f>VLOOKUP(A589,[1]Sheet3!$A$2:$AD$3266,29,FALSE)</f>
        <v>0.70672639999999998</v>
      </c>
      <c r="L589">
        <f>VLOOKUP(A589,[1]Sheet3!$A$2:$AD$3266,30,FALSE)</f>
        <v>10.5351704448</v>
      </c>
      <c r="M589">
        <f>VLOOKUP(A589,[1]Sheet3!$A$2:$L$3266,11,FALSE)</f>
        <v>5666</v>
      </c>
      <c r="N589" t="str">
        <f>VLOOKUP(A589,[1]Sheet3!$A$2:$L$3266,12,FALSE)</f>
        <v/>
      </c>
      <c r="O589">
        <f>VLOOKUP(A589,[1]Sheet3!$A$2:$T$3266,17,FALSE)</f>
        <v>0.2209286</v>
      </c>
      <c r="P589">
        <f>VLOOKUP(A589,[1]Sheet3!$A$2:$T$3266,18,FALSE)</f>
        <v>165.1224</v>
      </c>
      <c r="Q589">
        <f>VLOOKUP(A589,[1]Sheet3!$A$2:$T$3266,19,FALSE)</f>
        <v>0.70047680000000001</v>
      </c>
      <c r="R589">
        <f>VLOOKUP(A589,[1]Sheet3!$A$2:$T$3266,20,FALSE)</f>
        <v>0.71199279999999998</v>
      </c>
      <c r="S589">
        <f>VLOOKUP(A589,[1]Sheet3!$A$2:$AB$3266,27,FALSE)</f>
        <v>137.7276</v>
      </c>
      <c r="T589">
        <f>VLOOKUP(A589,[1]Sheet3!$A$2:$AB$3266,28,FALSE)</f>
        <v>15.566509999999999</v>
      </c>
      <c r="U589">
        <f>VLOOKUP(A589,[1]Sheet3!$A$2:$AF$3266,31,FALSE)</f>
        <v>13.79243</v>
      </c>
      <c r="V589">
        <f>VLOOKUP(A589,[1]Sheet3!$A$2:$AF$3266,32,FALSE)</f>
        <v>28.61646</v>
      </c>
      <c r="W589" s="2" t="str">
        <f>VLOOKUP(H589,[2]Sheet1!$B$2:$D$3210,2,FALSE)</f>
        <v>Jawa Barat</v>
      </c>
      <c r="X589" s="2" t="str">
        <f>VLOOKUP(H589,[2]Sheet1!$B$2:$D$3210,3,FALSE)</f>
        <v>Jawa</v>
      </c>
      <c r="Y589" s="2">
        <f>Scores!N589</f>
        <v>87</v>
      </c>
      <c r="Z589" t="s">
        <v>6</v>
      </c>
      <c r="AA589" s="13" t="str">
        <f t="shared" si="29"/>
        <v>2C-Jawa</v>
      </c>
      <c r="AB589" s="13" t="s">
        <v>896</v>
      </c>
    </row>
    <row r="590" spans="1:28">
      <c r="A590" t="str">
        <f t="shared" si="28"/>
        <v>BETUN TENGGARA - BASE1. Low Value</v>
      </c>
      <c r="B590" t="str">
        <f t="shared" si="27"/>
        <v>BETUN TENGGARA - BASE1. Low ValueE7. Production Not Viable</v>
      </c>
      <c r="C590" t="s">
        <v>23</v>
      </c>
      <c r="D590" s="2" t="s">
        <v>13</v>
      </c>
      <c r="E590" t="s">
        <v>8</v>
      </c>
      <c r="F590" s="12" t="s">
        <v>316</v>
      </c>
      <c r="G590" s="12" t="s">
        <v>687</v>
      </c>
      <c r="H590" t="s">
        <v>77</v>
      </c>
      <c r="I590" s="2" t="s">
        <v>825</v>
      </c>
      <c r="J590">
        <f>VLOOKUP(A590,[1]Sheet3!$A$2:$H$3266,8,FALSE)</f>
        <v>106.724</v>
      </c>
      <c r="K590">
        <f>VLOOKUP(A590,[1]Sheet3!$A$2:$AD$3266,29,FALSE)</f>
        <v>0.87419449999999999</v>
      </c>
      <c r="L590">
        <f>VLOOKUP(A590,[1]Sheet3!$A$2:$AD$3266,30,FALSE)</f>
        <v>93.297533818000005</v>
      </c>
      <c r="M590">
        <f>VLOOKUP(A590,[1]Sheet3!$A$2:$L$3266,11,FALSE)</f>
        <v>6000</v>
      </c>
      <c r="N590" t="str">
        <f>VLOOKUP(A590,[1]Sheet3!$A$2:$L$3266,12,FALSE)</f>
        <v/>
      </c>
      <c r="O590">
        <f>VLOOKUP(A590,[1]Sheet3!$A$2:$T$3266,17,FALSE)</f>
        <v>0.20644100000000001</v>
      </c>
      <c r="P590">
        <f>VLOOKUP(A590,[1]Sheet3!$A$2:$T$3266,18,FALSE)</f>
        <v>1088.605</v>
      </c>
      <c r="Q590">
        <f>VLOOKUP(A590,[1]Sheet3!$A$2:$T$3266,19,FALSE)</f>
        <v>0.68781340000000002</v>
      </c>
      <c r="R590">
        <f>VLOOKUP(A590,[1]Sheet3!$A$2:$T$3266,20,FALSE)</f>
        <v>0.71653829999999996</v>
      </c>
      <c r="S590">
        <f>VLOOKUP(A590,[1]Sheet3!$A$2:$AB$3266,27,FALSE)</f>
        <v>40.943390000000001</v>
      </c>
      <c r="T590">
        <f>VLOOKUP(A590,[1]Sheet3!$A$2:$AB$3266,28,FALSE)</f>
        <v>147.67930000000001</v>
      </c>
      <c r="U590">
        <f>VLOOKUP(A590,[1]Sheet3!$A$2:$AF$3266,31,FALSE)</f>
        <v>6.4581049999999998</v>
      </c>
      <c r="V590">
        <f>VLOOKUP(A590,[1]Sheet3!$A$2:$AF$3266,32,FALSE)</f>
        <v>34.345979999999997</v>
      </c>
      <c r="W590" s="2" t="str">
        <f>VLOOKUP(H590,[2]Sheet1!$B$2:$D$3210,2,FALSE)</f>
        <v>Jawa Barat</v>
      </c>
      <c r="X590" s="2" t="str">
        <f>VLOOKUP(H590,[2]Sheet1!$B$2:$D$3210,3,FALSE)</f>
        <v>Jawa</v>
      </c>
      <c r="Y590" s="2">
        <f>Scores!N590</f>
        <v>61</v>
      </c>
      <c r="Z590" t="s">
        <v>6</v>
      </c>
      <c r="AA590" s="13" t="str">
        <f t="shared" si="29"/>
        <v>2C-Jawa</v>
      </c>
      <c r="AB590" s="13" t="s">
        <v>896</v>
      </c>
    </row>
    <row r="591" spans="1:28">
      <c r="A591" t="str">
        <f t="shared" si="28"/>
        <v>BETUN TENGGARA - BASE2. Middle Value</v>
      </c>
      <c r="B591" t="str">
        <f t="shared" si="27"/>
        <v>BETUN TENGGARA - BASE2. Middle ValueE7. Production Not Viable</v>
      </c>
      <c r="C591" t="s">
        <v>23</v>
      </c>
      <c r="D591" s="2" t="s">
        <v>13</v>
      </c>
      <c r="E591" t="s">
        <v>10</v>
      </c>
      <c r="F591" s="12" t="s">
        <v>316</v>
      </c>
      <c r="G591" s="12" t="s">
        <v>687</v>
      </c>
      <c r="H591" t="s">
        <v>77</v>
      </c>
      <c r="I591" s="2" t="s">
        <v>825</v>
      </c>
      <c r="J591">
        <f>VLOOKUP(A591,[1]Sheet3!$A$2:$H$3266,8,FALSE)</f>
        <v>106.724</v>
      </c>
      <c r="K591">
        <f>VLOOKUP(A591,[1]Sheet3!$A$2:$AD$3266,29,FALSE)</f>
        <v>0.87419449999999999</v>
      </c>
      <c r="L591">
        <f>VLOOKUP(A591,[1]Sheet3!$A$2:$AD$3266,30,FALSE)</f>
        <v>93.297533818000005</v>
      </c>
      <c r="M591">
        <f>VLOOKUP(A591,[1]Sheet3!$A$2:$L$3266,11,FALSE)</f>
        <v>6000</v>
      </c>
      <c r="N591" t="str">
        <f>VLOOKUP(A591,[1]Sheet3!$A$2:$L$3266,12,FALSE)</f>
        <v/>
      </c>
      <c r="O591">
        <f>VLOOKUP(A591,[1]Sheet3!$A$2:$T$3266,17,FALSE)</f>
        <v>0.20644100000000001</v>
      </c>
      <c r="P591">
        <f>VLOOKUP(A591,[1]Sheet3!$A$2:$T$3266,18,FALSE)</f>
        <v>1088.605</v>
      </c>
      <c r="Q591">
        <f>VLOOKUP(A591,[1]Sheet3!$A$2:$T$3266,19,FALSE)</f>
        <v>0.68781340000000002</v>
      </c>
      <c r="R591">
        <f>VLOOKUP(A591,[1]Sheet3!$A$2:$T$3266,20,FALSE)</f>
        <v>0.71653829999999996</v>
      </c>
      <c r="S591">
        <f>VLOOKUP(A591,[1]Sheet3!$A$2:$AB$3266,27,FALSE)</f>
        <v>40.943390000000001</v>
      </c>
      <c r="T591">
        <f>VLOOKUP(A591,[1]Sheet3!$A$2:$AB$3266,28,FALSE)</f>
        <v>147.67930000000001</v>
      </c>
      <c r="U591">
        <f>VLOOKUP(A591,[1]Sheet3!$A$2:$AF$3266,31,FALSE)</f>
        <v>6.4581049999999998</v>
      </c>
      <c r="V591">
        <f>VLOOKUP(A591,[1]Sheet3!$A$2:$AF$3266,32,FALSE)</f>
        <v>34.345979999999997</v>
      </c>
      <c r="W591" s="2" t="str">
        <f>VLOOKUP(H591,[2]Sheet1!$B$2:$D$3210,2,FALSE)</f>
        <v>Jawa Barat</v>
      </c>
      <c r="X591" s="2" t="str">
        <f>VLOOKUP(H591,[2]Sheet1!$B$2:$D$3210,3,FALSE)</f>
        <v>Jawa</v>
      </c>
      <c r="Y591" s="2">
        <f>Scores!N591</f>
        <v>61</v>
      </c>
      <c r="Z591" t="s">
        <v>6</v>
      </c>
      <c r="AA591" s="13" t="str">
        <f t="shared" si="29"/>
        <v>2C-Jawa</v>
      </c>
      <c r="AB591" s="13" t="s">
        <v>896</v>
      </c>
    </row>
    <row r="592" spans="1:28">
      <c r="A592" t="str">
        <f t="shared" si="28"/>
        <v>BETUN TENGGARA - BASE3. High Value</v>
      </c>
      <c r="B592" t="str">
        <f t="shared" si="27"/>
        <v>BETUN TENGGARA - BASE3. High ValueE7. Production Not Viable</v>
      </c>
      <c r="C592" t="s">
        <v>23</v>
      </c>
      <c r="D592" s="2" t="s">
        <v>13</v>
      </c>
      <c r="E592" t="s">
        <v>11</v>
      </c>
      <c r="F592" s="12" t="s">
        <v>316</v>
      </c>
      <c r="G592" s="12" t="s">
        <v>687</v>
      </c>
      <c r="H592" t="s">
        <v>77</v>
      </c>
      <c r="I592" s="2" t="s">
        <v>825</v>
      </c>
      <c r="J592">
        <f>VLOOKUP(A592,[1]Sheet3!$A$2:$H$3266,8,FALSE)</f>
        <v>106.724</v>
      </c>
      <c r="K592">
        <f>VLOOKUP(A592,[1]Sheet3!$A$2:$AD$3266,29,FALSE)</f>
        <v>0.87419449999999999</v>
      </c>
      <c r="L592">
        <f>VLOOKUP(A592,[1]Sheet3!$A$2:$AD$3266,30,FALSE)</f>
        <v>93.297533818000005</v>
      </c>
      <c r="M592">
        <f>VLOOKUP(A592,[1]Sheet3!$A$2:$L$3266,11,FALSE)</f>
        <v>6000</v>
      </c>
      <c r="N592" t="str">
        <f>VLOOKUP(A592,[1]Sheet3!$A$2:$L$3266,12,FALSE)</f>
        <v/>
      </c>
      <c r="O592">
        <f>VLOOKUP(A592,[1]Sheet3!$A$2:$T$3266,17,FALSE)</f>
        <v>0.20644100000000001</v>
      </c>
      <c r="P592">
        <f>VLOOKUP(A592,[1]Sheet3!$A$2:$T$3266,18,FALSE)</f>
        <v>1088.605</v>
      </c>
      <c r="Q592">
        <f>VLOOKUP(A592,[1]Sheet3!$A$2:$T$3266,19,FALSE)</f>
        <v>0.68781340000000002</v>
      </c>
      <c r="R592">
        <f>VLOOKUP(A592,[1]Sheet3!$A$2:$T$3266,20,FALSE)</f>
        <v>0.71653829999999996</v>
      </c>
      <c r="S592">
        <f>VLOOKUP(A592,[1]Sheet3!$A$2:$AB$3266,27,FALSE)</f>
        <v>40.943390000000001</v>
      </c>
      <c r="T592">
        <f>VLOOKUP(A592,[1]Sheet3!$A$2:$AB$3266,28,FALSE)</f>
        <v>147.67930000000001</v>
      </c>
      <c r="U592">
        <f>VLOOKUP(A592,[1]Sheet3!$A$2:$AF$3266,31,FALSE)</f>
        <v>6.4581049999999998</v>
      </c>
      <c r="V592">
        <f>VLOOKUP(A592,[1]Sheet3!$A$2:$AF$3266,32,FALSE)</f>
        <v>34.345979999999997</v>
      </c>
      <c r="W592" s="2" t="str">
        <f>VLOOKUP(H592,[2]Sheet1!$B$2:$D$3210,2,FALSE)</f>
        <v>Jawa Barat</v>
      </c>
      <c r="X592" s="2" t="str">
        <f>VLOOKUP(H592,[2]Sheet1!$B$2:$D$3210,3,FALSE)</f>
        <v>Jawa</v>
      </c>
      <c r="Y592" s="2">
        <f>Scores!N592</f>
        <v>61</v>
      </c>
      <c r="Z592" t="s">
        <v>6</v>
      </c>
      <c r="AA592" s="13" t="str">
        <f t="shared" si="29"/>
        <v>2C-Jawa</v>
      </c>
      <c r="AB592" s="13" t="s">
        <v>896</v>
      </c>
    </row>
    <row r="593" spans="1:28">
      <c r="A593" t="str">
        <f t="shared" si="28"/>
        <v>DERAS - BASE1. Low Value</v>
      </c>
      <c r="B593" t="str">
        <f t="shared" si="27"/>
        <v>DERAS - BASE1. Low ValueE1. Production on Hold</v>
      </c>
      <c r="C593" t="s">
        <v>22</v>
      </c>
      <c r="D593" s="2" t="s">
        <v>13</v>
      </c>
      <c r="E593" t="s">
        <v>8</v>
      </c>
      <c r="F593" s="12" t="s">
        <v>317</v>
      </c>
      <c r="G593" s="12" t="s">
        <v>688</v>
      </c>
      <c r="H593" t="s">
        <v>77</v>
      </c>
      <c r="I593" s="2" t="s">
        <v>825</v>
      </c>
      <c r="J593">
        <f>VLOOKUP(A593,[1]Sheet3!$A$2:$H$3266,8,FALSE)</f>
        <v>87.741</v>
      </c>
      <c r="K593">
        <f>VLOOKUP(A593,[1]Sheet3!$A$2:$AD$3266,29,FALSE)</f>
        <v>0.86365080000000005</v>
      </c>
      <c r="L593">
        <f>VLOOKUP(A593,[1]Sheet3!$A$2:$AD$3266,30,FALSE)</f>
        <v>75.77758484280001</v>
      </c>
      <c r="M593">
        <f>VLOOKUP(A593,[1]Sheet3!$A$2:$L$3266,11,FALSE)</f>
        <v>6000</v>
      </c>
      <c r="N593" t="str">
        <f>VLOOKUP(A593,[1]Sheet3!$A$2:$L$3266,12,FALSE)</f>
        <v/>
      </c>
      <c r="O593">
        <f>VLOOKUP(A593,[1]Sheet3!$A$2:$T$3266,17,FALSE)</f>
        <v>0.23246539999999999</v>
      </c>
      <c r="P593">
        <f>VLOOKUP(A593,[1]Sheet3!$A$2:$T$3266,18,FALSE)</f>
        <v>219.94300000000001</v>
      </c>
      <c r="Q593">
        <f>VLOOKUP(A593,[1]Sheet3!$A$2:$T$3266,19,FALSE)</f>
        <v>0.80850840000000002</v>
      </c>
      <c r="R593">
        <f>VLOOKUP(A593,[1]Sheet3!$A$2:$T$3266,20,FALSE)</f>
        <v>0.65473539999999997</v>
      </c>
      <c r="S593">
        <f>VLOOKUP(A593,[1]Sheet3!$A$2:$AB$3266,27,FALSE)</f>
        <v>55.542580000000001</v>
      </c>
      <c r="T593">
        <f>VLOOKUP(A593,[1]Sheet3!$A$2:$AB$3266,28,FALSE)</f>
        <v>18.761279999999999</v>
      </c>
      <c r="U593">
        <f>VLOOKUP(A593,[1]Sheet3!$A$2:$AF$3266,31,FALSE)</f>
        <v>5.2809210000000002</v>
      </c>
      <c r="V593">
        <f>VLOOKUP(A593,[1]Sheet3!$A$2:$AF$3266,32,FALSE)</f>
        <v>18.978619999999999</v>
      </c>
      <c r="W593" s="2" t="str">
        <f>VLOOKUP(H593,[2]Sheet1!$B$2:$D$3210,2,FALSE)</f>
        <v>Jawa Barat</v>
      </c>
      <c r="X593" s="2" t="str">
        <f>VLOOKUP(H593,[2]Sheet1!$B$2:$D$3210,3,FALSE)</f>
        <v>Jawa</v>
      </c>
      <c r="Y593" s="2">
        <f>Scores!N593</f>
        <v>72</v>
      </c>
      <c r="Z593" s="13" t="s">
        <v>16</v>
      </c>
      <c r="AA593" s="13" t="str">
        <f t="shared" si="29"/>
        <v>2P</v>
      </c>
      <c r="AB593" s="13" t="s">
        <v>896</v>
      </c>
    </row>
    <row r="594" spans="1:28">
      <c r="A594" t="str">
        <f t="shared" si="28"/>
        <v>DERAS - BASE2. Middle Value</v>
      </c>
      <c r="B594" t="str">
        <f t="shared" si="27"/>
        <v>DERAS - BASE2. Middle ValueE1. Production on Hold</v>
      </c>
      <c r="C594" t="s">
        <v>22</v>
      </c>
      <c r="D594" s="2" t="s">
        <v>13</v>
      </c>
      <c r="E594" t="s">
        <v>10</v>
      </c>
      <c r="F594" s="12" t="s">
        <v>317</v>
      </c>
      <c r="G594" s="12" t="s">
        <v>688</v>
      </c>
      <c r="H594" t="s">
        <v>77</v>
      </c>
      <c r="I594" s="2" t="s">
        <v>825</v>
      </c>
      <c r="J594">
        <f>VLOOKUP(A594,[1]Sheet3!$A$2:$H$3266,8,FALSE)</f>
        <v>87.741</v>
      </c>
      <c r="K594">
        <f>VLOOKUP(A594,[1]Sheet3!$A$2:$AD$3266,29,FALSE)</f>
        <v>0.86365080000000005</v>
      </c>
      <c r="L594">
        <f>VLOOKUP(A594,[1]Sheet3!$A$2:$AD$3266,30,FALSE)</f>
        <v>75.77758484280001</v>
      </c>
      <c r="M594">
        <f>VLOOKUP(A594,[1]Sheet3!$A$2:$L$3266,11,FALSE)</f>
        <v>6000</v>
      </c>
      <c r="N594" t="str">
        <f>VLOOKUP(A594,[1]Sheet3!$A$2:$L$3266,12,FALSE)</f>
        <v/>
      </c>
      <c r="O594">
        <f>VLOOKUP(A594,[1]Sheet3!$A$2:$T$3266,17,FALSE)</f>
        <v>0.23246539999999999</v>
      </c>
      <c r="P594">
        <f>VLOOKUP(A594,[1]Sheet3!$A$2:$T$3266,18,FALSE)</f>
        <v>219.94300000000001</v>
      </c>
      <c r="Q594">
        <f>VLOOKUP(A594,[1]Sheet3!$A$2:$T$3266,19,FALSE)</f>
        <v>0.80850840000000002</v>
      </c>
      <c r="R594">
        <f>VLOOKUP(A594,[1]Sheet3!$A$2:$T$3266,20,FALSE)</f>
        <v>0.65473539999999997</v>
      </c>
      <c r="S594">
        <f>VLOOKUP(A594,[1]Sheet3!$A$2:$AB$3266,27,FALSE)</f>
        <v>55.542580000000001</v>
      </c>
      <c r="T594">
        <f>VLOOKUP(A594,[1]Sheet3!$A$2:$AB$3266,28,FALSE)</f>
        <v>18.761279999999999</v>
      </c>
      <c r="U594">
        <f>VLOOKUP(A594,[1]Sheet3!$A$2:$AF$3266,31,FALSE)</f>
        <v>5.2809210000000002</v>
      </c>
      <c r="V594">
        <f>VLOOKUP(A594,[1]Sheet3!$A$2:$AF$3266,32,FALSE)</f>
        <v>18.978619999999999</v>
      </c>
      <c r="W594" s="2" t="str">
        <f>VLOOKUP(H594,[2]Sheet1!$B$2:$D$3210,2,FALSE)</f>
        <v>Jawa Barat</v>
      </c>
      <c r="X594" s="2" t="str">
        <f>VLOOKUP(H594,[2]Sheet1!$B$2:$D$3210,3,FALSE)</f>
        <v>Jawa</v>
      </c>
      <c r="Y594" s="2">
        <f>Scores!N594</f>
        <v>72</v>
      </c>
      <c r="Z594" s="13" t="s">
        <v>16</v>
      </c>
      <c r="AA594" s="13" t="str">
        <f t="shared" si="29"/>
        <v>2P</v>
      </c>
      <c r="AB594" s="13" t="s">
        <v>896</v>
      </c>
    </row>
    <row r="595" spans="1:28">
      <c r="A595" t="str">
        <f t="shared" si="28"/>
        <v>DERAS - BASE3. High Value</v>
      </c>
      <c r="B595" t="str">
        <f t="shared" si="27"/>
        <v>DERAS - BASE3. High ValueE1. Production on Hold</v>
      </c>
      <c r="C595" t="s">
        <v>22</v>
      </c>
      <c r="D595" s="2" t="s">
        <v>13</v>
      </c>
      <c r="E595" t="s">
        <v>11</v>
      </c>
      <c r="F595" s="12" t="s">
        <v>317</v>
      </c>
      <c r="G595" s="12" t="s">
        <v>688</v>
      </c>
      <c r="H595" t="s">
        <v>77</v>
      </c>
      <c r="I595" s="2" t="s">
        <v>825</v>
      </c>
      <c r="J595">
        <f>VLOOKUP(A595,[1]Sheet3!$A$2:$H$3266,8,FALSE)</f>
        <v>87.741</v>
      </c>
      <c r="K595">
        <f>VLOOKUP(A595,[1]Sheet3!$A$2:$AD$3266,29,FALSE)</f>
        <v>0.86365080000000005</v>
      </c>
      <c r="L595">
        <f>VLOOKUP(A595,[1]Sheet3!$A$2:$AD$3266,30,FALSE)</f>
        <v>75.77758484280001</v>
      </c>
      <c r="M595">
        <f>VLOOKUP(A595,[1]Sheet3!$A$2:$L$3266,11,FALSE)</f>
        <v>6000</v>
      </c>
      <c r="N595" t="str">
        <f>VLOOKUP(A595,[1]Sheet3!$A$2:$L$3266,12,FALSE)</f>
        <v/>
      </c>
      <c r="O595">
        <f>VLOOKUP(A595,[1]Sheet3!$A$2:$T$3266,17,FALSE)</f>
        <v>0.23246539999999999</v>
      </c>
      <c r="P595">
        <f>VLOOKUP(A595,[1]Sheet3!$A$2:$T$3266,18,FALSE)</f>
        <v>219.94300000000001</v>
      </c>
      <c r="Q595">
        <f>VLOOKUP(A595,[1]Sheet3!$A$2:$T$3266,19,FALSE)</f>
        <v>0.80850840000000002</v>
      </c>
      <c r="R595">
        <f>VLOOKUP(A595,[1]Sheet3!$A$2:$T$3266,20,FALSE)</f>
        <v>0.65473539999999997</v>
      </c>
      <c r="S595">
        <f>VLOOKUP(A595,[1]Sheet3!$A$2:$AB$3266,27,FALSE)</f>
        <v>55.542580000000001</v>
      </c>
      <c r="T595">
        <f>VLOOKUP(A595,[1]Sheet3!$A$2:$AB$3266,28,FALSE)</f>
        <v>18.761279999999999</v>
      </c>
      <c r="U595">
        <f>VLOOKUP(A595,[1]Sheet3!$A$2:$AF$3266,31,FALSE)</f>
        <v>5.2809210000000002</v>
      </c>
      <c r="V595">
        <f>VLOOKUP(A595,[1]Sheet3!$A$2:$AF$3266,32,FALSE)</f>
        <v>18.978619999999999</v>
      </c>
      <c r="W595" s="2" t="str">
        <f>VLOOKUP(H595,[2]Sheet1!$B$2:$D$3210,2,FALSE)</f>
        <v>Jawa Barat</v>
      </c>
      <c r="X595" s="2" t="str">
        <f>VLOOKUP(H595,[2]Sheet1!$B$2:$D$3210,3,FALSE)</f>
        <v>Jawa</v>
      </c>
      <c r="Y595" s="2">
        <f>Scores!N595</f>
        <v>72</v>
      </c>
      <c r="Z595" s="13" t="s">
        <v>16</v>
      </c>
      <c r="AA595" s="13" t="str">
        <f t="shared" si="29"/>
        <v>2P</v>
      </c>
      <c r="AB595" s="13" t="s">
        <v>896</v>
      </c>
    </row>
    <row r="596" spans="1:28">
      <c r="A596" t="str">
        <f t="shared" si="28"/>
        <v>GAMBARSARI - BASE1. Low Value</v>
      </c>
      <c r="B596" t="str">
        <f t="shared" si="27"/>
        <v>GAMBARSARI - BASE1. Low ValueE7. Production Not Viable</v>
      </c>
      <c r="C596" t="s">
        <v>23</v>
      </c>
      <c r="D596" s="2" t="s">
        <v>13</v>
      </c>
      <c r="E596" t="s">
        <v>8</v>
      </c>
      <c r="F596" s="12" t="s">
        <v>318</v>
      </c>
      <c r="G596" s="12" t="s">
        <v>689</v>
      </c>
      <c r="H596" t="s">
        <v>77</v>
      </c>
      <c r="I596" s="2" t="s">
        <v>825</v>
      </c>
      <c r="J596">
        <f>VLOOKUP(A596,[1]Sheet3!$A$2:$H$3266,8,FALSE)</f>
        <v>2.0419999999999998</v>
      </c>
      <c r="K596">
        <f>VLOOKUP(A596,[1]Sheet3!$A$2:$AD$3266,29,FALSE)</f>
        <v>0.92671700000000001</v>
      </c>
      <c r="L596">
        <f>VLOOKUP(A596,[1]Sheet3!$A$2:$AD$3266,30,FALSE)</f>
        <v>1.8923561139999998</v>
      </c>
      <c r="M596">
        <f>VLOOKUP(A596,[1]Sheet3!$A$2:$L$3266,11,FALSE)</f>
        <v>6755</v>
      </c>
      <c r="N596" t="str">
        <f>VLOOKUP(A596,[1]Sheet3!$A$2:$L$3266,12,FALSE)</f>
        <v/>
      </c>
      <c r="O596">
        <f>VLOOKUP(A596,[1]Sheet3!$A$2:$T$3266,17,FALSE)</f>
        <v>0.1864818</v>
      </c>
      <c r="P596">
        <f>VLOOKUP(A596,[1]Sheet3!$A$2:$T$3266,18,FALSE)</f>
        <v>1148.9670000000001</v>
      </c>
      <c r="Q596">
        <f>VLOOKUP(A596,[1]Sheet3!$A$2:$T$3266,19,FALSE)</f>
        <v>0.59951390000000004</v>
      </c>
      <c r="R596">
        <f>VLOOKUP(A596,[1]Sheet3!$A$2:$T$3266,20,FALSE)</f>
        <v>0.81928900000000004</v>
      </c>
      <c r="S596">
        <f>VLOOKUP(A596,[1]Sheet3!$A$2:$AB$3266,27,FALSE)</f>
        <v>359.37509999999997</v>
      </c>
      <c r="T596">
        <f>VLOOKUP(A596,[1]Sheet3!$A$2:$AB$3266,28,FALSE)</f>
        <v>466.05259999999998</v>
      </c>
      <c r="U596">
        <f>VLOOKUP(A596,[1]Sheet3!$A$2:$AF$3266,31,FALSE)</f>
        <v>12.09815</v>
      </c>
      <c r="V596">
        <f>VLOOKUP(A596,[1]Sheet3!$A$2:$AF$3266,32,FALSE)</f>
        <v>22.910309999999999</v>
      </c>
      <c r="W596" s="2" t="str">
        <f>VLOOKUP(H596,[2]Sheet1!$B$2:$D$3210,2,FALSE)</f>
        <v>Jawa Barat</v>
      </c>
      <c r="X596" s="2" t="str">
        <f>VLOOKUP(H596,[2]Sheet1!$B$2:$D$3210,3,FALSE)</f>
        <v>Jawa</v>
      </c>
      <c r="Y596" s="2">
        <f>Scores!N596</f>
        <v>93</v>
      </c>
      <c r="Z596" t="s">
        <v>6</v>
      </c>
      <c r="AA596" s="13" t="str">
        <f t="shared" si="29"/>
        <v>2C-Jawa</v>
      </c>
      <c r="AB596" s="13" t="s">
        <v>896</v>
      </c>
    </row>
    <row r="597" spans="1:28">
      <c r="A597" t="str">
        <f t="shared" si="28"/>
        <v>GAMBARSARI - BASE2. Middle Value</v>
      </c>
      <c r="B597" t="str">
        <f t="shared" si="27"/>
        <v>GAMBARSARI - BASE2. Middle ValueE7. Production Not Viable</v>
      </c>
      <c r="C597" t="s">
        <v>23</v>
      </c>
      <c r="D597" s="2" t="s">
        <v>13</v>
      </c>
      <c r="E597" t="s">
        <v>10</v>
      </c>
      <c r="F597" s="12" t="s">
        <v>318</v>
      </c>
      <c r="G597" s="12" t="s">
        <v>689</v>
      </c>
      <c r="H597" t="s">
        <v>77</v>
      </c>
      <c r="I597" s="2" t="s">
        <v>825</v>
      </c>
      <c r="J597">
        <f>VLOOKUP(A597,[1]Sheet3!$A$2:$H$3266,8,FALSE)</f>
        <v>4.1050000000000004</v>
      </c>
      <c r="K597">
        <f>VLOOKUP(A597,[1]Sheet3!$A$2:$AD$3266,29,FALSE)</f>
        <v>0.92671700000000001</v>
      </c>
      <c r="L597">
        <f>VLOOKUP(A597,[1]Sheet3!$A$2:$AD$3266,30,FALSE)</f>
        <v>3.8041732850000005</v>
      </c>
      <c r="M597">
        <f>VLOOKUP(A597,[1]Sheet3!$A$2:$L$3266,11,FALSE)</f>
        <v>6755</v>
      </c>
      <c r="N597" t="str">
        <f>VLOOKUP(A597,[1]Sheet3!$A$2:$L$3266,12,FALSE)</f>
        <v/>
      </c>
      <c r="O597">
        <f>VLOOKUP(A597,[1]Sheet3!$A$2:$T$3266,17,FALSE)</f>
        <v>0.1864818</v>
      </c>
      <c r="P597">
        <f>VLOOKUP(A597,[1]Sheet3!$A$2:$T$3266,18,FALSE)</f>
        <v>1148.9670000000001</v>
      </c>
      <c r="Q597">
        <f>VLOOKUP(A597,[1]Sheet3!$A$2:$T$3266,19,FALSE)</f>
        <v>0.59951390000000004</v>
      </c>
      <c r="R597">
        <f>VLOOKUP(A597,[1]Sheet3!$A$2:$T$3266,20,FALSE)</f>
        <v>0.81928900000000004</v>
      </c>
      <c r="S597">
        <f>VLOOKUP(A597,[1]Sheet3!$A$2:$AB$3266,27,FALSE)</f>
        <v>359.37509999999997</v>
      </c>
      <c r="T597">
        <f>VLOOKUP(A597,[1]Sheet3!$A$2:$AB$3266,28,FALSE)</f>
        <v>466.05259999999998</v>
      </c>
      <c r="U597">
        <f>VLOOKUP(A597,[1]Sheet3!$A$2:$AF$3266,31,FALSE)</f>
        <v>12.09815</v>
      </c>
      <c r="V597">
        <f>VLOOKUP(A597,[1]Sheet3!$A$2:$AF$3266,32,FALSE)</f>
        <v>22.910309999999999</v>
      </c>
      <c r="W597" s="2" t="str">
        <f>VLOOKUP(H597,[2]Sheet1!$B$2:$D$3210,2,FALSE)</f>
        <v>Jawa Barat</v>
      </c>
      <c r="X597" s="2" t="str">
        <f>VLOOKUP(H597,[2]Sheet1!$B$2:$D$3210,3,FALSE)</f>
        <v>Jawa</v>
      </c>
      <c r="Y597" s="2">
        <f>Scores!N597</f>
        <v>93</v>
      </c>
      <c r="Z597" t="s">
        <v>6</v>
      </c>
      <c r="AA597" s="13" t="str">
        <f t="shared" si="29"/>
        <v>2C-Jawa</v>
      </c>
      <c r="AB597" s="13" t="s">
        <v>896</v>
      </c>
    </row>
    <row r="598" spans="1:28">
      <c r="A598" t="str">
        <f t="shared" si="28"/>
        <v>GAMBARSARI - BASE3. High Value</v>
      </c>
      <c r="B598" t="str">
        <f t="shared" si="27"/>
        <v>GAMBARSARI - BASE3. High ValueE7. Production Not Viable</v>
      </c>
      <c r="C598" t="s">
        <v>23</v>
      </c>
      <c r="D598" s="2" t="s">
        <v>13</v>
      </c>
      <c r="E598" t="s">
        <v>11</v>
      </c>
      <c r="F598" s="12" t="s">
        <v>318</v>
      </c>
      <c r="G598" s="12" t="s">
        <v>689</v>
      </c>
      <c r="H598" t="s">
        <v>77</v>
      </c>
      <c r="I598" s="2" t="s">
        <v>825</v>
      </c>
      <c r="J598">
        <f>VLOOKUP(A598,[1]Sheet3!$A$2:$H$3266,8,FALSE)</f>
        <v>4.1050000000000004</v>
      </c>
      <c r="K598">
        <f>VLOOKUP(A598,[1]Sheet3!$A$2:$AD$3266,29,FALSE)</f>
        <v>0.92671700000000001</v>
      </c>
      <c r="L598">
        <f>VLOOKUP(A598,[1]Sheet3!$A$2:$AD$3266,30,FALSE)</f>
        <v>3.8041732850000005</v>
      </c>
      <c r="M598">
        <f>VLOOKUP(A598,[1]Sheet3!$A$2:$L$3266,11,FALSE)</f>
        <v>6755</v>
      </c>
      <c r="N598" t="str">
        <f>VLOOKUP(A598,[1]Sheet3!$A$2:$L$3266,12,FALSE)</f>
        <v/>
      </c>
      <c r="O598">
        <f>VLOOKUP(A598,[1]Sheet3!$A$2:$T$3266,17,FALSE)</f>
        <v>0.1864818</v>
      </c>
      <c r="P598">
        <f>VLOOKUP(A598,[1]Sheet3!$A$2:$T$3266,18,FALSE)</f>
        <v>1148.9670000000001</v>
      </c>
      <c r="Q598">
        <f>VLOOKUP(A598,[1]Sheet3!$A$2:$T$3266,19,FALSE)</f>
        <v>0.59951390000000004</v>
      </c>
      <c r="R598">
        <f>VLOOKUP(A598,[1]Sheet3!$A$2:$T$3266,20,FALSE)</f>
        <v>0.81928900000000004</v>
      </c>
      <c r="S598">
        <f>VLOOKUP(A598,[1]Sheet3!$A$2:$AB$3266,27,FALSE)</f>
        <v>359.37509999999997</v>
      </c>
      <c r="T598">
        <f>VLOOKUP(A598,[1]Sheet3!$A$2:$AB$3266,28,FALSE)</f>
        <v>466.05259999999998</v>
      </c>
      <c r="U598">
        <f>VLOOKUP(A598,[1]Sheet3!$A$2:$AF$3266,31,FALSE)</f>
        <v>12.09815</v>
      </c>
      <c r="V598">
        <f>VLOOKUP(A598,[1]Sheet3!$A$2:$AF$3266,32,FALSE)</f>
        <v>22.910309999999999</v>
      </c>
      <c r="W598" s="2" t="str">
        <f>VLOOKUP(H598,[2]Sheet1!$B$2:$D$3210,2,FALSE)</f>
        <v>Jawa Barat</v>
      </c>
      <c r="X598" s="2" t="str">
        <f>VLOOKUP(H598,[2]Sheet1!$B$2:$D$3210,3,FALSE)</f>
        <v>Jawa</v>
      </c>
      <c r="Y598" s="2">
        <f>Scores!N598</f>
        <v>93</v>
      </c>
      <c r="Z598" t="s">
        <v>6</v>
      </c>
      <c r="AA598" s="13" t="str">
        <f t="shared" si="29"/>
        <v>2C-Jawa</v>
      </c>
      <c r="AB598" s="13" t="s">
        <v>896</v>
      </c>
    </row>
    <row r="599" spans="1:28">
      <c r="A599" t="str">
        <f t="shared" si="28"/>
        <v>KAMBUNA - BASE1. Low Value</v>
      </c>
      <c r="B599" t="str">
        <f t="shared" si="27"/>
        <v>KAMBUNA - BASE1. Low ValueE7. Production Not Viable</v>
      </c>
      <c r="C599" t="s">
        <v>23</v>
      </c>
      <c r="D599" s="2" t="s">
        <v>13</v>
      </c>
      <c r="E599" t="s">
        <v>8</v>
      </c>
      <c r="F599" s="12" t="s">
        <v>319</v>
      </c>
      <c r="G599" s="12" t="s">
        <v>690</v>
      </c>
      <c r="H599" t="s">
        <v>77</v>
      </c>
      <c r="I599" s="2" t="s">
        <v>825</v>
      </c>
      <c r="J599">
        <f>VLOOKUP(A599,[1]Sheet3!$A$2:$H$3266,8,FALSE)</f>
        <v>41</v>
      </c>
      <c r="K599">
        <f>VLOOKUP(A599,[1]Sheet3!$A$2:$AD$3266,29,FALSE)</f>
        <v>0.7987107</v>
      </c>
      <c r="L599">
        <f>VLOOKUP(A599,[1]Sheet3!$A$2:$AD$3266,30,FALSE)</f>
        <v>32.747138700000001</v>
      </c>
      <c r="M599">
        <f>VLOOKUP(A599,[1]Sheet3!$A$2:$L$3266,11,FALSE)</f>
        <v>5269</v>
      </c>
      <c r="N599" t="str">
        <f>VLOOKUP(A599,[1]Sheet3!$A$2:$L$3266,12,FALSE)</f>
        <v/>
      </c>
      <c r="O599">
        <f>VLOOKUP(A599,[1]Sheet3!$A$2:$T$3266,17,FALSE)</f>
        <v>0.19068840000000001</v>
      </c>
      <c r="P599">
        <f>VLOOKUP(A599,[1]Sheet3!$A$2:$T$3266,18,FALSE)</f>
        <v>146.6241</v>
      </c>
      <c r="Q599">
        <f>VLOOKUP(A599,[1]Sheet3!$A$2:$T$3266,19,FALSE)</f>
        <v>0.51595780000000002</v>
      </c>
      <c r="R599">
        <f>VLOOKUP(A599,[1]Sheet3!$A$2:$T$3266,20,FALSE)</f>
        <v>0.82770560000000004</v>
      </c>
      <c r="S599">
        <f>VLOOKUP(A599,[1]Sheet3!$A$2:$AB$3266,27,FALSE)</f>
        <v>38.381210000000003</v>
      </c>
      <c r="T599">
        <f>VLOOKUP(A599,[1]Sheet3!$A$2:$AB$3266,28,FALSE)</f>
        <v>25.948609999999999</v>
      </c>
      <c r="U599">
        <f>VLOOKUP(A599,[1]Sheet3!$A$2:$AF$3266,31,FALSE)</f>
        <v>22.653310000000001</v>
      </c>
      <c r="V599">
        <f>VLOOKUP(A599,[1]Sheet3!$A$2:$AF$3266,32,FALSE)</f>
        <v>15.02112</v>
      </c>
      <c r="W599" s="2" t="str">
        <f>VLOOKUP(H599,[2]Sheet1!$B$2:$D$3210,2,FALSE)</f>
        <v>Jawa Barat</v>
      </c>
      <c r="X599" s="2" t="str">
        <f>VLOOKUP(H599,[2]Sheet1!$B$2:$D$3210,3,FALSE)</f>
        <v>Jawa</v>
      </c>
      <c r="Y599" s="2">
        <f>Scores!N599</f>
        <v>84</v>
      </c>
      <c r="Z599" t="s">
        <v>6</v>
      </c>
      <c r="AA599" s="13" t="str">
        <f t="shared" si="29"/>
        <v>2C-Jawa</v>
      </c>
      <c r="AB599" s="13" t="s">
        <v>896</v>
      </c>
    </row>
    <row r="600" spans="1:28">
      <c r="A600" t="str">
        <f t="shared" si="28"/>
        <v>KAMBUNA - BASE2. Middle Value</v>
      </c>
      <c r="B600" t="str">
        <f t="shared" si="27"/>
        <v>KAMBUNA - BASE2. Middle ValueE7. Production Not Viable</v>
      </c>
      <c r="C600" t="s">
        <v>23</v>
      </c>
      <c r="D600" s="2" t="s">
        <v>13</v>
      </c>
      <c r="E600" t="s">
        <v>10</v>
      </c>
      <c r="F600" s="12" t="s">
        <v>319</v>
      </c>
      <c r="G600" s="12" t="s">
        <v>690</v>
      </c>
      <c r="H600" t="s">
        <v>77</v>
      </c>
      <c r="I600" s="2" t="s">
        <v>825</v>
      </c>
      <c r="J600">
        <f>VLOOKUP(A600,[1]Sheet3!$A$2:$H$3266,8,FALSE)</f>
        <v>82</v>
      </c>
      <c r="K600">
        <f>VLOOKUP(A600,[1]Sheet3!$A$2:$AD$3266,29,FALSE)</f>
        <v>0.7987107</v>
      </c>
      <c r="L600">
        <f>VLOOKUP(A600,[1]Sheet3!$A$2:$AD$3266,30,FALSE)</f>
        <v>65.494277400000001</v>
      </c>
      <c r="M600">
        <f>VLOOKUP(A600,[1]Sheet3!$A$2:$L$3266,11,FALSE)</f>
        <v>5269</v>
      </c>
      <c r="N600" t="str">
        <f>VLOOKUP(A600,[1]Sheet3!$A$2:$L$3266,12,FALSE)</f>
        <v/>
      </c>
      <c r="O600">
        <f>VLOOKUP(A600,[1]Sheet3!$A$2:$T$3266,17,FALSE)</f>
        <v>0.19068840000000001</v>
      </c>
      <c r="P600">
        <f>VLOOKUP(A600,[1]Sheet3!$A$2:$T$3266,18,FALSE)</f>
        <v>146.6241</v>
      </c>
      <c r="Q600">
        <f>VLOOKUP(A600,[1]Sheet3!$A$2:$T$3266,19,FALSE)</f>
        <v>0.51595780000000002</v>
      </c>
      <c r="R600">
        <f>VLOOKUP(A600,[1]Sheet3!$A$2:$T$3266,20,FALSE)</f>
        <v>0.82770560000000004</v>
      </c>
      <c r="S600">
        <f>VLOOKUP(A600,[1]Sheet3!$A$2:$AB$3266,27,FALSE)</f>
        <v>38.381210000000003</v>
      </c>
      <c r="T600">
        <f>VLOOKUP(A600,[1]Sheet3!$A$2:$AB$3266,28,FALSE)</f>
        <v>25.948609999999999</v>
      </c>
      <c r="U600">
        <f>VLOOKUP(A600,[1]Sheet3!$A$2:$AF$3266,31,FALSE)</f>
        <v>22.653310000000001</v>
      </c>
      <c r="V600">
        <f>VLOOKUP(A600,[1]Sheet3!$A$2:$AF$3266,32,FALSE)</f>
        <v>15.02112</v>
      </c>
      <c r="W600" s="2" t="str">
        <f>VLOOKUP(H600,[2]Sheet1!$B$2:$D$3210,2,FALSE)</f>
        <v>Jawa Barat</v>
      </c>
      <c r="X600" s="2" t="str">
        <f>VLOOKUP(H600,[2]Sheet1!$B$2:$D$3210,3,FALSE)</f>
        <v>Jawa</v>
      </c>
      <c r="Y600" s="2">
        <f>Scores!N600</f>
        <v>84</v>
      </c>
      <c r="Z600" t="s">
        <v>6</v>
      </c>
      <c r="AA600" s="13" t="str">
        <f t="shared" si="29"/>
        <v>2C-Jawa</v>
      </c>
      <c r="AB600" s="13" t="s">
        <v>896</v>
      </c>
    </row>
    <row r="601" spans="1:28">
      <c r="A601" t="str">
        <f t="shared" si="28"/>
        <v>KAMBUNA - BASE3. High Value</v>
      </c>
      <c r="B601" t="str">
        <f t="shared" si="27"/>
        <v>KAMBUNA - BASE3. High ValueE7. Production Not Viable</v>
      </c>
      <c r="C601" t="s">
        <v>23</v>
      </c>
      <c r="D601" s="2" t="s">
        <v>13</v>
      </c>
      <c r="E601" t="s">
        <v>11</v>
      </c>
      <c r="F601" s="12" t="s">
        <v>319</v>
      </c>
      <c r="G601" s="12" t="s">
        <v>690</v>
      </c>
      <c r="H601" t="s">
        <v>77</v>
      </c>
      <c r="I601" s="2" t="s">
        <v>825</v>
      </c>
      <c r="J601">
        <f>VLOOKUP(A601,[1]Sheet3!$A$2:$H$3266,8,FALSE)</f>
        <v>123</v>
      </c>
      <c r="K601">
        <f>VLOOKUP(A601,[1]Sheet3!$A$2:$AD$3266,29,FALSE)</f>
        <v>0.7987107</v>
      </c>
      <c r="L601">
        <f>VLOOKUP(A601,[1]Sheet3!$A$2:$AD$3266,30,FALSE)</f>
        <v>98.241416099999995</v>
      </c>
      <c r="M601">
        <f>VLOOKUP(A601,[1]Sheet3!$A$2:$L$3266,11,FALSE)</f>
        <v>5269</v>
      </c>
      <c r="N601" t="str">
        <f>VLOOKUP(A601,[1]Sheet3!$A$2:$L$3266,12,FALSE)</f>
        <v/>
      </c>
      <c r="O601">
        <f>VLOOKUP(A601,[1]Sheet3!$A$2:$T$3266,17,FALSE)</f>
        <v>0.19068840000000001</v>
      </c>
      <c r="P601">
        <f>VLOOKUP(A601,[1]Sheet3!$A$2:$T$3266,18,FALSE)</f>
        <v>146.6241</v>
      </c>
      <c r="Q601">
        <f>VLOOKUP(A601,[1]Sheet3!$A$2:$T$3266,19,FALSE)</f>
        <v>0.51595780000000002</v>
      </c>
      <c r="R601">
        <f>VLOOKUP(A601,[1]Sheet3!$A$2:$T$3266,20,FALSE)</f>
        <v>0.82770560000000004</v>
      </c>
      <c r="S601">
        <f>VLOOKUP(A601,[1]Sheet3!$A$2:$AB$3266,27,FALSE)</f>
        <v>38.381210000000003</v>
      </c>
      <c r="T601">
        <f>VLOOKUP(A601,[1]Sheet3!$A$2:$AB$3266,28,FALSE)</f>
        <v>25.948609999999999</v>
      </c>
      <c r="U601">
        <f>VLOOKUP(A601,[1]Sheet3!$A$2:$AF$3266,31,FALSE)</f>
        <v>22.653310000000001</v>
      </c>
      <c r="V601">
        <f>VLOOKUP(A601,[1]Sheet3!$A$2:$AF$3266,32,FALSE)</f>
        <v>15.02112</v>
      </c>
      <c r="W601" s="2" t="str">
        <f>VLOOKUP(H601,[2]Sheet1!$B$2:$D$3210,2,FALSE)</f>
        <v>Jawa Barat</v>
      </c>
      <c r="X601" s="2" t="str">
        <f>VLOOKUP(H601,[2]Sheet1!$B$2:$D$3210,3,FALSE)</f>
        <v>Jawa</v>
      </c>
      <c r="Y601" s="2">
        <f>Scores!N601</f>
        <v>84</v>
      </c>
      <c r="Z601" t="s">
        <v>6</v>
      </c>
      <c r="AA601" s="13" t="str">
        <f t="shared" si="29"/>
        <v>2C-Jawa</v>
      </c>
      <c r="AB601" s="13" t="s">
        <v>896</v>
      </c>
    </row>
    <row r="602" spans="1:28">
      <c r="A602" t="str">
        <f t="shared" si="28"/>
        <v>PABUARAN - BASE2. Middle Value</v>
      </c>
      <c r="B602" t="str">
        <f t="shared" si="27"/>
        <v>PABUARAN - BASE2. Middle ValueE7. Production Not Viable</v>
      </c>
      <c r="C602" t="s">
        <v>23</v>
      </c>
      <c r="D602" s="2" t="s">
        <v>13</v>
      </c>
      <c r="E602" t="s">
        <v>10</v>
      </c>
      <c r="F602" s="12" t="s">
        <v>320</v>
      </c>
      <c r="G602" s="12" t="s">
        <v>691</v>
      </c>
      <c r="H602" t="s">
        <v>77</v>
      </c>
      <c r="I602" s="2" t="s">
        <v>825</v>
      </c>
      <c r="J602">
        <f>VLOOKUP(A602,[1]Sheet3!$A$2:$H$3266,8,FALSE)</f>
        <v>6.0999999999999999E-2</v>
      </c>
      <c r="K602">
        <f>VLOOKUP(A602,[1]Sheet3!$A$2:$AD$3266,29,FALSE)</f>
        <v>0.48719479999999998</v>
      </c>
      <c r="L602">
        <f>VLOOKUP(A602,[1]Sheet3!$A$2:$AD$3266,30,FALSE)</f>
        <v>2.9718882799999999E-2</v>
      </c>
      <c r="M602">
        <f>VLOOKUP(A602,[1]Sheet3!$A$2:$L$3266,11,FALSE)</f>
        <v>5712</v>
      </c>
      <c r="N602">
        <f>VLOOKUP(A602,[1]Sheet3!$A$2:$L$3266,12,FALSE)</f>
        <v>64.900000000000006</v>
      </c>
      <c r="O602">
        <f>VLOOKUP(A602,[1]Sheet3!$A$2:$T$3266,17,FALSE)</f>
        <v>0.2118391</v>
      </c>
      <c r="P602">
        <f>VLOOKUP(A602,[1]Sheet3!$A$2:$T$3266,18,FALSE)</f>
        <v>169.4607</v>
      </c>
      <c r="Q602">
        <f>VLOOKUP(A602,[1]Sheet3!$A$2:$T$3266,19,FALSE)</f>
        <v>0.74901530000000005</v>
      </c>
      <c r="R602">
        <f>VLOOKUP(A602,[1]Sheet3!$A$2:$T$3266,20,FALSE)</f>
        <v>0.68291440000000003</v>
      </c>
      <c r="S602">
        <f>VLOOKUP(A602,[1]Sheet3!$A$2:$AB$3266,27,FALSE)</f>
        <v>239.54580000000001</v>
      </c>
      <c r="T602">
        <f>VLOOKUP(A602,[1]Sheet3!$A$2:$AB$3266,28,FALSE)</f>
        <v>68.847520000000003</v>
      </c>
      <c r="U602">
        <f>VLOOKUP(A602,[1]Sheet3!$A$2:$AF$3266,31,FALSE)</f>
        <v>8.1906409999999994</v>
      </c>
      <c r="V602">
        <f>VLOOKUP(A602,[1]Sheet3!$A$2:$AF$3266,32,FALSE)</f>
        <v>166.3811</v>
      </c>
      <c r="W602" s="2" t="str">
        <f>VLOOKUP(H602,[2]Sheet1!$B$2:$D$3210,2,FALSE)</f>
        <v>Jawa Barat</v>
      </c>
      <c r="X602" s="2" t="str">
        <f>VLOOKUP(H602,[2]Sheet1!$B$2:$D$3210,3,FALSE)</f>
        <v>Jawa</v>
      </c>
      <c r="Y602" s="2">
        <f>Scores!N602</f>
        <v>98</v>
      </c>
      <c r="Z602" t="s">
        <v>6</v>
      </c>
      <c r="AA602" s="13" t="str">
        <f t="shared" si="29"/>
        <v>2C-Jawa</v>
      </c>
      <c r="AB602" s="13" t="s">
        <v>896</v>
      </c>
    </row>
    <row r="603" spans="1:28">
      <c r="A603" t="str">
        <f t="shared" si="28"/>
        <v>PABUARAN - BASE3. High Value</v>
      </c>
      <c r="B603" t="str">
        <f t="shared" si="27"/>
        <v>PABUARAN - BASE3. High ValueE7. Production Not Viable</v>
      </c>
      <c r="C603" t="s">
        <v>23</v>
      </c>
      <c r="D603" s="2" t="s">
        <v>13</v>
      </c>
      <c r="E603" t="s">
        <v>11</v>
      </c>
      <c r="F603" s="12" t="s">
        <v>320</v>
      </c>
      <c r="G603" s="12" t="s">
        <v>691</v>
      </c>
      <c r="H603" t="s">
        <v>77</v>
      </c>
      <c r="I603" s="2" t="s">
        <v>825</v>
      </c>
      <c r="J603">
        <f>VLOOKUP(A603,[1]Sheet3!$A$2:$H$3266,8,FALSE)</f>
        <v>6.0999999999999999E-2</v>
      </c>
      <c r="K603">
        <f>VLOOKUP(A603,[1]Sheet3!$A$2:$AD$3266,29,FALSE)</f>
        <v>0.48719479999999998</v>
      </c>
      <c r="L603">
        <f>VLOOKUP(A603,[1]Sheet3!$A$2:$AD$3266,30,FALSE)</f>
        <v>2.9718882799999999E-2</v>
      </c>
      <c r="M603">
        <f>VLOOKUP(A603,[1]Sheet3!$A$2:$L$3266,11,FALSE)</f>
        <v>5712</v>
      </c>
      <c r="N603">
        <f>VLOOKUP(A603,[1]Sheet3!$A$2:$L$3266,12,FALSE)</f>
        <v>64.900000000000006</v>
      </c>
      <c r="O603">
        <f>VLOOKUP(A603,[1]Sheet3!$A$2:$T$3266,17,FALSE)</f>
        <v>0.2118391</v>
      </c>
      <c r="P603">
        <f>VLOOKUP(A603,[1]Sheet3!$A$2:$T$3266,18,FALSE)</f>
        <v>169.4607</v>
      </c>
      <c r="Q603">
        <f>VLOOKUP(A603,[1]Sheet3!$A$2:$T$3266,19,FALSE)</f>
        <v>0.74901530000000005</v>
      </c>
      <c r="R603">
        <f>VLOOKUP(A603,[1]Sheet3!$A$2:$T$3266,20,FALSE)</f>
        <v>0.68291440000000003</v>
      </c>
      <c r="S603">
        <f>VLOOKUP(A603,[1]Sheet3!$A$2:$AB$3266,27,FALSE)</f>
        <v>239.54580000000001</v>
      </c>
      <c r="T603">
        <f>VLOOKUP(A603,[1]Sheet3!$A$2:$AB$3266,28,FALSE)</f>
        <v>68.847520000000003</v>
      </c>
      <c r="U603">
        <f>VLOOKUP(A603,[1]Sheet3!$A$2:$AF$3266,31,FALSE)</f>
        <v>8.1906409999999994</v>
      </c>
      <c r="V603">
        <f>VLOOKUP(A603,[1]Sheet3!$A$2:$AF$3266,32,FALSE)</f>
        <v>166.3811</v>
      </c>
      <c r="W603" s="2" t="str">
        <f>VLOOKUP(H603,[2]Sheet1!$B$2:$D$3210,2,FALSE)</f>
        <v>Jawa Barat</v>
      </c>
      <c r="X603" s="2" t="str">
        <f>VLOOKUP(H603,[2]Sheet1!$B$2:$D$3210,3,FALSE)</f>
        <v>Jawa</v>
      </c>
      <c r="Y603" s="2">
        <f>Scores!N603</f>
        <v>98</v>
      </c>
      <c r="Z603" t="s">
        <v>6</v>
      </c>
      <c r="AA603" s="13" t="str">
        <f t="shared" si="29"/>
        <v>2C-Jawa</v>
      </c>
      <c r="AB603" s="13" t="s">
        <v>896</v>
      </c>
    </row>
    <row r="604" spans="1:28">
      <c r="A604" t="str">
        <f t="shared" si="28"/>
        <v>PAMANUKAN SELATAN - BASE1. Low Value</v>
      </c>
      <c r="B604" t="str">
        <f t="shared" si="27"/>
        <v>PAMANUKAN SELATAN - BASE1. Low ValueE7. Production Not Viable</v>
      </c>
      <c r="C604" t="s">
        <v>23</v>
      </c>
      <c r="D604" s="2" t="s">
        <v>13</v>
      </c>
      <c r="E604" t="s">
        <v>8</v>
      </c>
      <c r="F604" s="12" t="s">
        <v>321</v>
      </c>
      <c r="G604" s="12" t="s">
        <v>692</v>
      </c>
      <c r="H604" t="s">
        <v>77</v>
      </c>
      <c r="I604" s="2" t="s">
        <v>825</v>
      </c>
      <c r="J604">
        <f>VLOOKUP(A604,[1]Sheet3!$A$2:$H$3266,8,FALSE)</f>
        <v>22.69</v>
      </c>
      <c r="K604">
        <f>VLOOKUP(A604,[1]Sheet3!$A$2:$AD$3266,29,FALSE)</f>
        <v>0.78889659999999995</v>
      </c>
      <c r="L604">
        <f>VLOOKUP(A604,[1]Sheet3!$A$2:$AD$3266,30,FALSE)</f>
        <v>17.900063853999999</v>
      </c>
      <c r="M604">
        <f>VLOOKUP(A604,[1]Sheet3!$A$2:$L$3266,11,FALSE)</f>
        <v>5512</v>
      </c>
      <c r="N604" t="str">
        <f>VLOOKUP(A604,[1]Sheet3!$A$2:$L$3266,12,FALSE)</f>
        <v/>
      </c>
      <c r="O604">
        <f>VLOOKUP(A604,[1]Sheet3!$A$2:$T$3266,17,FALSE)</f>
        <v>0.2476023</v>
      </c>
      <c r="P604">
        <f>VLOOKUP(A604,[1]Sheet3!$A$2:$T$3266,18,FALSE)</f>
        <v>237.7603</v>
      </c>
      <c r="Q604">
        <f>VLOOKUP(A604,[1]Sheet3!$A$2:$T$3266,19,FALSE)</f>
        <v>0.80063870000000004</v>
      </c>
      <c r="R604">
        <f>VLOOKUP(A604,[1]Sheet3!$A$2:$T$3266,20,FALSE)</f>
        <v>0.94302819999999998</v>
      </c>
      <c r="S604">
        <f>VLOOKUP(A604,[1]Sheet3!$A$2:$AB$3266,27,FALSE)</f>
        <v>338.40960000000001</v>
      </c>
      <c r="T604">
        <f>VLOOKUP(A604,[1]Sheet3!$A$2:$AB$3266,28,FALSE)</f>
        <v>4.6064189999999998</v>
      </c>
      <c r="U604">
        <f>VLOOKUP(A604,[1]Sheet3!$A$2:$AF$3266,31,FALSE)</f>
        <v>66.977739999999997</v>
      </c>
      <c r="V604">
        <f>VLOOKUP(A604,[1]Sheet3!$A$2:$AF$3266,32,FALSE)</f>
        <v>22.905429999999999</v>
      </c>
      <c r="W604" s="2" t="str">
        <f>VLOOKUP(H604,[2]Sheet1!$B$2:$D$3210,2,FALSE)</f>
        <v>Jawa Barat</v>
      </c>
      <c r="X604" s="2" t="str">
        <f>VLOOKUP(H604,[2]Sheet1!$B$2:$D$3210,3,FALSE)</f>
        <v>Jawa</v>
      </c>
      <c r="Y604" s="2">
        <f>Scores!N604</f>
        <v>62</v>
      </c>
      <c r="Z604" t="s">
        <v>6</v>
      </c>
      <c r="AA604" s="13" t="str">
        <f t="shared" si="29"/>
        <v>2C-Jawa</v>
      </c>
      <c r="AB604" s="13" t="s">
        <v>896</v>
      </c>
    </row>
    <row r="605" spans="1:28">
      <c r="A605" t="str">
        <f t="shared" si="28"/>
        <v>PAMANUKAN SELATAN - BASE2. Middle Value</v>
      </c>
      <c r="B605" t="str">
        <f t="shared" si="27"/>
        <v>PAMANUKAN SELATAN - BASE2. Middle ValueE7. Production Not Viable</v>
      </c>
      <c r="C605" t="s">
        <v>23</v>
      </c>
      <c r="D605" s="2" t="s">
        <v>13</v>
      </c>
      <c r="E605" t="s">
        <v>10</v>
      </c>
      <c r="F605" s="12" t="s">
        <v>321</v>
      </c>
      <c r="G605" s="12" t="s">
        <v>692</v>
      </c>
      <c r="H605" t="s">
        <v>77</v>
      </c>
      <c r="I605" s="2" t="s">
        <v>825</v>
      </c>
      <c r="J605">
        <f>VLOOKUP(A605,[1]Sheet3!$A$2:$H$3266,8,FALSE)</f>
        <v>43.597999999999999</v>
      </c>
      <c r="K605">
        <f>VLOOKUP(A605,[1]Sheet3!$A$2:$AD$3266,29,FALSE)</f>
        <v>0.78889659999999995</v>
      </c>
      <c r="L605">
        <f>VLOOKUP(A605,[1]Sheet3!$A$2:$AD$3266,30,FALSE)</f>
        <v>34.394313966799999</v>
      </c>
      <c r="M605">
        <f>VLOOKUP(A605,[1]Sheet3!$A$2:$L$3266,11,FALSE)</f>
        <v>5512</v>
      </c>
      <c r="N605" t="str">
        <f>VLOOKUP(A605,[1]Sheet3!$A$2:$L$3266,12,FALSE)</f>
        <v/>
      </c>
      <c r="O605">
        <f>VLOOKUP(A605,[1]Sheet3!$A$2:$T$3266,17,FALSE)</f>
        <v>0.2476023</v>
      </c>
      <c r="P605">
        <f>VLOOKUP(A605,[1]Sheet3!$A$2:$T$3266,18,FALSE)</f>
        <v>237.7603</v>
      </c>
      <c r="Q605">
        <f>VLOOKUP(A605,[1]Sheet3!$A$2:$T$3266,19,FALSE)</f>
        <v>0.80063870000000004</v>
      </c>
      <c r="R605">
        <f>VLOOKUP(A605,[1]Sheet3!$A$2:$T$3266,20,FALSE)</f>
        <v>0.94302819999999998</v>
      </c>
      <c r="S605">
        <f>VLOOKUP(A605,[1]Sheet3!$A$2:$AB$3266,27,FALSE)</f>
        <v>338.40960000000001</v>
      </c>
      <c r="T605">
        <f>VLOOKUP(A605,[1]Sheet3!$A$2:$AB$3266,28,FALSE)</f>
        <v>4.6064189999999998</v>
      </c>
      <c r="U605">
        <f>VLOOKUP(A605,[1]Sheet3!$A$2:$AF$3266,31,FALSE)</f>
        <v>66.977739999999997</v>
      </c>
      <c r="V605">
        <f>VLOOKUP(A605,[1]Sheet3!$A$2:$AF$3266,32,FALSE)</f>
        <v>22.905429999999999</v>
      </c>
      <c r="W605" s="2" t="str">
        <f>VLOOKUP(H605,[2]Sheet1!$B$2:$D$3210,2,FALSE)</f>
        <v>Jawa Barat</v>
      </c>
      <c r="X605" s="2" t="str">
        <f>VLOOKUP(H605,[2]Sheet1!$B$2:$D$3210,3,FALSE)</f>
        <v>Jawa</v>
      </c>
      <c r="Y605" s="2">
        <f>Scores!N605</f>
        <v>62</v>
      </c>
      <c r="Z605" t="s">
        <v>6</v>
      </c>
      <c r="AA605" s="13" t="str">
        <f t="shared" si="29"/>
        <v>2C-Jawa</v>
      </c>
      <c r="AB605" s="13" t="s">
        <v>896</v>
      </c>
    </row>
    <row r="606" spans="1:28">
      <c r="A606" t="str">
        <f t="shared" si="28"/>
        <v>PAMANUKAN SELATAN - BASE3. High Value</v>
      </c>
      <c r="B606" t="str">
        <f t="shared" si="27"/>
        <v>PAMANUKAN SELATAN - BASE3. High ValueE7. Production Not Viable</v>
      </c>
      <c r="C606" t="s">
        <v>23</v>
      </c>
      <c r="D606" s="2" t="s">
        <v>13</v>
      </c>
      <c r="E606" t="s">
        <v>11</v>
      </c>
      <c r="F606" s="12" t="s">
        <v>321</v>
      </c>
      <c r="G606" s="12" t="s">
        <v>692</v>
      </c>
      <c r="H606" t="s">
        <v>77</v>
      </c>
      <c r="I606" s="2" t="s">
        <v>825</v>
      </c>
      <c r="J606">
        <f>VLOOKUP(A606,[1]Sheet3!$A$2:$H$3266,8,FALSE)</f>
        <v>43.597999999999999</v>
      </c>
      <c r="K606">
        <f>VLOOKUP(A606,[1]Sheet3!$A$2:$AD$3266,29,FALSE)</f>
        <v>0.78889659999999995</v>
      </c>
      <c r="L606">
        <f>VLOOKUP(A606,[1]Sheet3!$A$2:$AD$3266,30,FALSE)</f>
        <v>34.394313966799999</v>
      </c>
      <c r="M606">
        <f>VLOOKUP(A606,[1]Sheet3!$A$2:$L$3266,11,FALSE)</f>
        <v>5512</v>
      </c>
      <c r="N606" t="str">
        <f>VLOOKUP(A606,[1]Sheet3!$A$2:$L$3266,12,FALSE)</f>
        <v/>
      </c>
      <c r="O606">
        <f>VLOOKUP(A606,[1]Sheet3!$A$2:$T$3266,17,FALSE)</f>
        <v>0.2476023</v>
      </c>
      <c r="P606">
        <f>VLOOKUP(A606,[1]Sheet3!$A$2:$T$3266,18,FALSE)</f>
        <v>237.7603</v>
      </c>
      <c r="Q606">
        <f>VLOOKUP(A606,[1]Sheet3!$A$2:$T$3266,19,FALSE)</f>
        <v>0.80063870000000004</v>
      </c>
      <c r="R606">
        <f>VLOOKUP(A606,[1]Sheet3!$A$2:$T$3266,20,FALSE)</f>
        <v>0.94302819999999998</v>
      </c>
      <c r="S606">
        <f>VLOOKUP(A606,[1]Sheet3!$A$2:$AB$3266,27,FALSE)</f>
        <v>338.40960000000001</v>
      </c>
      <c r="T606">
        <f>VLOOKUP(A606,[1]Sheet3!$A$2:$AB$3266,28,FALSE)</f>
        <v>4.6064189999999998</v>
      </c>
      <c r="U606">
        <f>VLOOKUP(A606,[1]Sheet3!$A$2:$AF$3266,31,FALSE)</f>
        <v>66.977739999999997</v>
      </c>
      <c r="V606">
        <f>VLOOKUP(A606,[1]Sheet3!$A$2:$AF$3266,32,FALSE)</f>
        <v>22.905429999999999</v>
      </c>
      <c r="W606" s="2" t="str">
        <f>VLOOKUP(H606,[2]Sheet1!$B$2:$D$3210,2,FALSE)</f>
        <v>Jawa Barat</v>
      </c>
      <c r="X606" s="2" t="str">
        <f>VLOOKUP(H606,[2]Sheet1!$B$2:$D$3210,3,FALSE)</f>
        <v>Jawa</v>
      </c>
      <c r="Y606" s="2">
        <f>Scores!N606</f>
        <v>62</v>
      </c>
      <c r="Z606" t="s">
        <v>6</v>
      </c>
      <c r="AA606" s="13" t="str">
        <f t="shared" si="29"/>
        <v>2C-Jawa</v>
      </c>
      <c r="AB606" s="13" t="s">
        <v>896</v>
      </c>
    </row>
    <row r="607" spans="1:28">
      <c r="A607" t="str">
        <f t="shared" si="28"/>
        <v>PEMAAT SELATAN - BASE1. Low Value</v>
      </c>
      <c r="B607" t="str">
        <f t="shared" si="27"/>
        <v>PEMAAT SELATAN - BASE1. Low ValueE1. Production on Hold</v>
      </c>
      <c r="C607" t="s">
        <v>22</v>
      </c>
      <c r="D607" s="2" t="s">
        <v>13</v>
      </c>
      <c r="E607" t="s">
        <v>8</v>
      </c>
      <c r="F607" s="12" t="s">
        <v>322</v>
      </c>
      <c r="G607" s="12" t="s">
        <v>693</v>
      </c>
      <c r="H607" t="s">
        <v>77</v>
      </c>
      <c r="I607" s="2" t="s">
        <v>825</v>
      </c>
      <c r="J607">
        <f>VLOOKUP(A607,[1]Sheet3!$A$2:$H$3266,8,FALSE)</f>
        <v>3.91</v>
      </c>
      <c r="K607">
        <f>VLOOKUP(A607,[1]Sheet3!$A$2:$AD$3266,29,FALSE)</f>
        <v>0.51436850000000001</v>
      </c>
      <c r="L607">
        <f>VLOOKUP(A607,[1]Sheet3!$A$2:$AD$3266,30,FALSE)</f>
        <v>2.0111808350000002</v>
      </c>
      <c r="O607">
        <f>VLOOKUP(A607,[1]Sheet3!$A$2:$T$3266,17,FALSE)</f>
        <v>0.31686999999999999</v>
      </c>
      <c r="P607">
        <f>VLOOKUP(A607,[1]Sheet3!$A$2:$T$3266,18,FALSE)</f>
        <v>160.48609999999999</v>
      </c>
      <c r="Q607">
        <f>VLOOKUP(A607,[1]Sheet3!$A$2:$T$3266,19,FALSE)</f>
        <v>0.66660920000000001</v>
      </c>
      <c r="R607">
        <f>VLOOKUP(A607,[1]Sheet3!$A$2:$T$3266,20,FALSE)</f>
        <v>0.84944779999999998</v>
      </c>
      <c r="S607">
        <f>VLOOKUP(A607,[1]Sheet3!$A$2:$AB$3266,27,FALSE)</f>
        <v>9.4451110000000007</v>
      </c>
      <c r="T607">
        <f>VLOOKUP(A607,[1]Sheet3!$A$2:$AB$3266,28,FALSE)</f>
        <v>0.80061780000000005</v>
      </c>
      <c r="U607">
        <f>VLOOKUP(A607,[1]Sheet3!$A$2:$AF$3266,31,FALSE)</f>
        <v>9.2578650000000007</v>
      </c>
      <c r="V607">
        <f>VLOOKUP(A607,[1]Sheet3!$A$2:$AF$3266,32,FALSE)</f>
        <v>82.218180000000004</v>
      </c>
      <c r="W607" s="2" t="str">
        <f>VLOOKUP(H607,[2]Sheet1!$B$2:$D$3210,2,FALSE)</f>
        <v>Jawa Barat</v>
      </c>
      <c r="X607" s="2" t="str">
        <f>VLOOKUP(H607,[2]Sheet1!$B$2:$D$3210,3,FALSE)</f>
        <v>Jawa</v>
      </c>
      <c r="Y607" s="2">
        <f>Scores!N607</f>
        <v>41</v>
      </c>
      <c r="Z607" s="13" t="s">
        <v>16</v>
      </c>
      <c r="AA607" s="13" t="str">
        <f t="shared" si="29"/>
        <v>2P</v>
      </c>
      <c r="AB607" s="13" t="s">
        <v>896</v>
      </c>
    </row>
    <row r="608" spans="1:28">
      <c r="A608" t="str">
        <f t="shared" si="28"/>
        <v>PEMAAT SELATAN - BASE2. Middle Value</v>
      </c>
      <c r="B608" t="str">
        <f t="shared" si="27"/>
        <v>PEMAAT SELATAN - BASE2. Middle ValueE1. Production on Hold</v>
      </c>
      <c r="C608" t="s">
        <v>22</v>
      </c>
      <c r="D608" s="2" t="s">
        <v>13</v>
      </c>
      <c r="E608" t="s">
        <v>10</v>
      </c>
      <c r="F608" s="12" t="s">
        <v>322</v>
      </c>
      <c r="G608" s="12" t="s">
        <v>693</v>
      </c>
      <c r="H608" t="s">
        <v>77</v>
      </c>
      <c r="I608" s="2" t="s">
        <v>825</v>
      </c>
      <c r="J608">
        <f>VLOOKUP(A608,[1]Sheet3!$A$2:$H$3266,8,FALSE)</f>
        <v>3.91</v>
      </c>
      <c r="K608">
        <f>VLOOKUP(A608,[1]Sheet3!$A$2:$AD$3266,29,FALSE)</f>
        <v>0.51436850000000001</v>
      </c>
      <c r="L608">
        <f>VLOOKUP(A608,[1]Sheet3!$A$2:$AD$3266,30,FALSE)</f>
        <v>2.0111808350000002</v>
      </c>
      <c r="O608">
        <f>VLOOKUP(A608,[1]Sheet3!$A$2:$T$3266,17,FALSE)</f>
        <v>0.31686999999999999</v>
      </c>
      <c r="P608">
        <f>VLOOKUP(A608,[1]Sheet3!$A$2:$T$3266,18,FALSE)</f>
        <v>160.48609999999999</v>
      </c>
      <c r="Q608">
        <f>VLOOKUP(A608,[1]Sheet3!$A$2:$T$3266,19,FALSE)</f>
        <v>0.66660920000000001</v>
      </c>
      <c r="R608">
        <f>VLOOKUP(A608,[1]Sheet3!$A$2:$T$3266,20,FALSE)</f>
        <v>0.84944779999999998</v>
      </c>
      <c r="S608">
        <f>VLOOKUP(A608,[1]Sheet3!$A$2:$AB$3266,27,FALSE)</f>
        <v>9.4451110000000007</v>
      </c>
      <c r="T608">
        <f>VLOOKUP(A608,[1]Sheet3!$A$2:$AB$3266,28,FALSE)</f>
        <v>0.80061780000000005</v>
      </c>
      <c r="U608">
        <f>VLOOKUP(A608,[1]Sheet3!$A$2:$AF$3266,31,FALSE)</f>
        <v>9.2578650000000007</v>
      </c>
      <c r="V608">
        <f>VLOOKUP(A608,[1]Sheet3!$A$2:$AF$3266,32,FALSE)</f>
        <v>82.218180000000004</v>
      </c>
      <c r="W608" s="2" t="str">
        <f>VLOOKUP(H608,[2]Sheet1!$B$2:$D$3210,2,FALSE)</f>
        <v>Jawa Barat</v>
      </c>
      <c r="X608" s="2" t="str">
        <f>VLOOKUP(H608,[2]Sheet1!$B$2:$D$3210,3,FALSE)</f>
        <v>Jawa</v>
      </c>
      <c r="Y608" s="2">
        <f>Scores!N608</f>
        <v>41</v>
      </c>
      <c r="Z608" s="13" t="s">
        <v>16</v>
      </c>
      <c r="AA608" s="13" t="str">
        <f t="shared" si="29"/>
        <v>2P</v>
      </c>
      <c r="AB608" s="13" t="s">
        <v>896</v>
      </c>
    </row>
    <row r="609" spans="1:28">
      <c r="A609" t="str">
        <f t="shared" si="28"/>
        <v>PEMAAT SELATAN - BASE3. High Value</v>
      </c>
      <c r="B609" t="str">
        <f t="shared" si="27"/>
        <v>PEMAAT SELATAN - BASE3. High ValueE1. Production on Hold</v>
      </c>
      <c r="C609" t="s">
        <v>22</v>
      </c>
      <c r="D609" s="2" t="s">
        <v>13</v>
      </c>
      <c r="E609" t="s">
        <v>11</v>
      </c>
      <c r="F609" s="12" t="s">
        <v>322</v>
      </c>
      <c r="G609" s="12" t="s">
        <v>693</v>
      </c>
      <c r="H609" t="s">
        <v>77</v>
      </c>
      <c r="I609" s="2" t="s">
        <v>825</v>
      </c>
      <c r="J609">
        <f>VLOOKUP(A609,[1]Sheet3!$A$2:$H$3266,8,FALSE)</f>
        <v>3.91</v>
      </c>
      <c r="K609">
        <f>VLOOKUP(A609,[1]Sheet3!$A$2:$AD$3266,29,FALSE)</f>
        <v>0.51436850000000001</v>
      </c>
      <c r="L609">
        <f>VLOOKUP(A609,[1]Sheet3!$A$2:$AD$3266,30,FALSE)</f>
        <v>2.0111808350000002</v>
      </c>
      <c r="O609">
        <f>VLOOKUP(A609,[1]Sheet3!$A$2:$T$3266,17,FALSE)</f>
        <v>0.31686999999999999</v>
      </c>
      <c r="P609">
        <f>VLOOKUP(A609,[1]Sheet3!$A$2:$T$3266,18,FALSE)</f>
        <v>160.48609999999999</v>
      </c>
      <c r="Q609">
        <f>VLOOKUP(A609,[1]Sheet3!$A$2:$T$3266,19,FALSE)</f>
        <v>0.66660920000000001</v>
      </c>
      <c r="R609">
        <f>VLOOKUP(A609,[1]Sheet3!$A$2:$T$3266,20,FALSE)</f>
        <v>0.84944779999999998</v>
      </c>
      <c r="S609">
        <f>VLOOKUP(A609,[1]Sheet3!$A$2:$AB$3266,27,FALSE)</f>
        <v>9.4451110000000007</v>
      </c>
      <c r="T609">
        <f>VLOOKUP(A609,[1]Sheet3!$A$2:$AB$3266,28,FALSE)</f>
        <v>0.80061780000000005</v>
      </c>
      <c r="U609">
        <f>VLOOKUP(A609,[1]Sheet3!$A$2:$AF$3266,31,FALSE)</f>
        <v>9.2578650000000007</v>
      </c>
      <c r="V609">
        <f>VLOOKUP(A609,[1]Sheet3!$A$2:$AF$3266,32,FALSE)</f>
        <v>82.218180000000004</v>
      </c>
      <c r="W609" s="2" t="str">
        <f>VLOOKUP(H609,[2]Sheet1!$B$2:$D$3210,2,FALSE)</f>
        <v>Jawa Barat</v>
      </c>
      <c r="X609" s="2" t="str">
        <f>VLOOKUP(H609,[2]Sheet1!$B$2:$D$3210,3,FALSE)</f>
        <v>Jawa</v>
      </c>
      <c r="Y609" s="2">
        <f>Scores!N609</f>
        <v>41</v>
      </c>
      <c r="Z609" s="13" t="s">
        <v>16</v>
      </c>
      <c r="AA609" s="13" t="str">
        <f t="shared" si="29"/>
        <v>2P</v>
      </c>
      <c r="AB609" s="13" t="s">
        <v>896</v>
      </c>
    </row>
    <row r="610" spans="1:28">
      <c r="A610" t="str">
        <f t="shared" si="28"/>
        <v>PIRETRIUM - BASE1. Low Value</v>
      </c>
      <c r="B610" t="str">
        <f t="shared" si="27"/>
        <v>PIRETRIUM - BASE1. Low ValueE1. Production on Hold</v>
      </c>
      <c r="C610" t="s">
        <v>22</v>
      </c>
      <c r="D610" s="2" t="s">
        <v>13</v>
      </c>
      <c r="E610" t="s">
        <v>8</v>
      </c>
      <c r="F610" s="12" t="s">
        <v>323</v>
      </c>
      <c r="G610" s="12" t="s">
        <v>694</v>
      </c>
      <c r="H610" t="s">
        <v>77</v>
      </c>
      <c r="I610" s="2" t="s">
        <v>825</v>
      </c>
      <c r="J610">
        <f>VLOOKUP(A610,[1]Sheet3!$A$2:$H$3266,8,FALSE)</f>
        <v>2.3620000000000001</v>
      </c>
      <c r="K610">
        <f>VLOOKUP(A610,[1]Sheet3!$A$2:$AD$3266,29,FALSE)</f>
        <v>0.59423440000000005</v>
      </c>
      <c r="L610">
        <f>VLOOKUP(A610,[1]Sheet3!$A$2:$AD$3266,30,FALSE)</f>
        <v>1.4035816528000002</v>
      </c>
      <c r="M610">
        <f>VLOOKUP(A610,[1]Sheet3!$A$2:$L$3266,11,FALSE)</f>
        <v>3000</v>
      </c>
      <c r="N610" t="str">
        <f>VLOOKUP(A610,[1]Sheet3!$A$2:$L$3266,12,FALSE)</f>
        <v/>
      </c>
      <c r="O610">
        <f>VLOOKUP(A610,[1]Sheet3!$A$2:$T$3266,17,FALSE)</f>
        <v>0.24418010000000001</v>
      </c>
      <c r="P610">
        <f>VLOOKUP(A610,[1]Sheet3!$A$2:$T$3266,18,FALSE)</f>
        <v>340.88670000000002</v>
      </c>
      <c r="Q610">
        <f>VLOOKUP(A610,[1]Sheet3!$A$2:$T$3266,19,FALSE)</f>
        <v>0.65209439999999996</v>
      </c>
      <c r="R610">
        <f>VLOOKUP(A610,[1]Sheet3!$A$2:$T$3266,20,FALSE)</f>
        <v>0.65735089999999996</v>
      </c>
      <c r="S610">
        <f>VLOOKUP(A610,[1]Sheet3!$A$2:$AB$3266,27,FALSE)</f>
        <v>158.5531</v>
      </c>
      <c r="T610">
        <f>VLOOKUP(A610,[1]Sheet3!$A$2:$AB$3266,28,FALSE)</f>
        <v>463.38630000000001</v>
      </c>
      <c r="U610">
        <f>VLOOKUP(A610,[1]Sheet3!$A$2:$AF$3266,31,FALSE)</f>
        <v>21.677679999999999</v>
      </c>
      <c r="V610">
        <f>VLOOKUP(A610,[1]Sheet3!$A$2:$AF$3266,32,FALSE)</f>
        <v>58.82555</v>
      </c>
      <c r="W610" s="2" t="str">
        <f>VLOOKUP(H610,[2]Sheet1!$B$2:$D$3210,2,FALSE)</f>
        <v>Jawa Barat</v>
      </c>
      <c r="X610" s="2" t="str">
        <f>VLOOKUP(H610,[2]Sheet1!$B$2:$D$3210,3,FALSE)</f>
        <v>Jawa</v>
      </c>
      <c r="Y610" s="2">
        <f>Scores!N610</f>
        <v>109</v>
      </c>
      <c r="Z610" s="13" t="s">
        <v>16</v>
      </c>
      <c r="AA610" s="13" t="str">
        <f t="shared" si="29"/>
        <v>2P</v>
      </c>
      <c r="AB610" s="13" t="s">
        <v>896</v>
      </c>
    </row>
    <row r="611" spans="1:28">
      <c r="A611" t="str">
        <f t="shared" si="28"/>
        <v>PIRETRIUM - BASE2. Middle Value</v>
      </c>
      <c r="B611" t="str">
        <f t="shared" si="27"/>
        <v>PIRETRIUM - BASE2. Middle ValueE1. Production on Hold</v>
      </c>
      <c r="C611" t="s">
        <v>22</v>
      </c>
      <c r="D611" s="2" t="s">
        <v>13</v>
      </c>
      <c r="E611" t="s">
        <v>10</v>
      </c>
      <c r="F611" s="12" t="s">
        <v>323</v>
      </c>
      <c r="G611" s="12" t="s">
        <v>694</v>
      </c>
      <c r="H611" t="s">
        <v>77</v>
      </c>
      <c r="I611" s="2" t="s">
        <v>825</v>
      </c>
      <c r="J611">
        <f>VLOOKUP(A611,[1]Sheet3!$A$2:$H$3266,8,FALSE)</f>
        <v>2.3620000000000001</v>
      </c>
      <c r="K611">
        <f>VLOOKUP(A611,[1]Sheet3!$A$2:$AD$3266,29,FALSE)</f>
        <v>0.59423440000000005</v>
      </c>
      <c r="L611">
        <f>VLOOKUP(A611,[1]Sheet3!$A$2:$AD$3266,30,FALSE)</f>
        <v>1.4035816528000002</v>
      </c>
      <c r="M611">
        <f>VLOOKUP(A611,[1]Sheet3!$A$2:$L$3266,11,FALSE)</f>
        <v>3000</v>
      </c>
      <c r="N611" t="str">
        <f>VLOOKUP(A611,[1]Sheet3!$A$2:$L$3266,12,FALSE)</f>
        <v/>
      </c>
      <c r="O611">
        <f>VLOOKUP(A611,[1]Sheet3!$A$2:$T$3266,17,FALSE)</f>
        <v>0.24418010000000001</v>
      </c>
      <c r="P611">
        <f>VLOOKUP(A611,[1]Sheet3!$A$2:$T$3266,18,FALSE)</f>
        <v>340.88670000000002</v>
      </c>
      <c r="Q611">
        <f>VLOOKUP(A611,[1]Sheet3!$A$2:$T$3266,19,FALSE)</f>
        <v>0.65209439999999996</v>
      </c>
      <c r="R611">
        <f>VLOOKUP(A611,[1]Sheet3!$A$2:$T$3266,20,FALSE)</f>
        <v>0.65735089999999996</v>
      </c>
      <c r="S611">
        <f>VLOOKUP(A611,[1]Sheet3!$A$2:$AB$3266,27,FALSE)</f>
        <v>158.5531</v>
      </c>
      <c r="T611">
        <f>VLOOKUP(A611,[1]Sheet3!$A$2:$AB$3266,28,FALSE)</f>
        <v>463.38630000000001</v>
      </c>
      <c r="U611">
        <f>VLOOKUP(A611,[1]Sheet3!$A$2:$AF$3266,31,FALSE)</f>
        <v>21.677679999999999</v>
      </c>
      <c r="V611">
        <f>VLOOKUP(A611,[1]Sheet3!$A$2:$AF$3266,32,FALSE)</f>
        <v>58.82555</v>
      </c>
      <c r="W611" s="2" t="str">
        <f>VLOOKUP(H611,[2]Sheet1!$B$2:$D$3210,2,FALSE)</f>
        <v>Jawa Barat</v>
      </c>
      <c r="X611" s="2" t="str">
        <f>VLOOKUP(H611,[2]Sheet1!$B$2:$D$3210,3,FALSE)</f>
        <v>Jawa</v>
      </c>
      <c r="Y611" s="2">
        <f>Scores!N611</f>
        <v>109</v>
      </c>
      <c r="Z611" s="13" t="s">
        <v>16</v>
      </c>
      <c r="AA611" s="13" t="str">
        <f t="shared" si="29"/>
        <v>2P</v>
      </c>
      <c r="AB611" s="13" t="s">
        <v>896</v>
      </c>
    </row>
    <row r="612" spans="1:28">
      <c r="A612" t="str">
        <f t="shared" si="28"/>
        <v>PIRETRIUM - BASE3. High Value</v>
      </c>
      <c r="B612" t="str">
        <f t="shared" si="27"/>
        <v>PIRETRIUM - BASE3. High ValueE1. Production on Hold</v>
      </c>
      <c r="C612" t="s">
        <v>22</v>
      </c>
      <c r="D612" s="2" t="s">
        <v>13</v>
      </c>
      <c r="E612" t="s">
        <v>11</v>
      </c>
      <c r="F612" s="12" t="s">
        <v>323</v>
      </c>
      <c r="G612" s="12" t="s">
        <v>694</v>
      </c>
      <c r="H612" t="s">
        <v>77</v>
      </c>
      <c r="I612" s="2" t="s">
        <v>825</v>
      </c>
      <c r="J612">
        <f>VLOOKUP(A612,[1]Sheet3!$A$2:$H$3266,8,FALSE)</f>
        <v>2.3620000000000001</v>
      </c>
      <c r="K612">
        <f>VLOOKUP(A612,[1]Sheet3!$A$2:$AD$3266,29,FALSE)</f>
        <v>0.59423440000000005</v>
      </c>
      <c r="L612">
        <f>VLOOKUP(A612,[1]Sheet3!$A$2:$AD$3266,30,FALSE)</f>
        <v>1.4035816528000002</v>
      </c>
      <c r="M612">
        <f>VLOOKUP(A612,[1]Sheet3!$A$2:$L$3266,11,FALSE)</f>
        <v>3000</v>
      </c>
      <c r="N612" t="str">
        <f>VLOOKUP(A612,[1]Sheet3!$A$2:$L$3266,12,FALSE)</f>
        <v/>
      </c>
      <c r="O612">
        <f>VLOOKUP(A612,[1]Sheet3!$A$2:$T$3266,17,FALSE)</f>
        <v>0.24418010000000001</v>
      </c>
      <c r="P612">
        <f>VLOOKUP(A612,[1]Sheet3!$A$2:$T$3266,18,FALSE)</f>
        <v>340.88670000000002</v>
      </c>
      <c r="Q612">
        <f>VLOOKUP(A612,[1]Sheet3!$A$2:$T$3266,19,FALSE)</f>
        <v>0.65209439999999996</v>
      </c>
      <c r="R612">
        <f>VLOOKUP(A612,[1]Sheet3!$A$2:$T$3266,20,FALSE)</f>
        <v>0.65735089999999996</v>
      </c>
      <c r="S612">
        <f>VLOOKUP(A612,[1]Sheet3!$A$2:$AB$3266,27,FALSE)</f>
        <v>158.5531</v>
      </c>
      <c r="T612">
        <f>VLOOKUP(A612,[1]Sheet3!$A$2:$AB$3266,28,FALSE)</f>
        <v>463.38630000000001</v>
      </c>
      <c r="U612">
        <f>VLOOKUP(A612,[1]Sheet3!$A$2:$AF$3266,31,FALSE)</f>
        <v>21.677679999999999</v>
      </c>
      <c r="V612">
        <f>VLOOKUP(A612,[1]Sheet3!$A$2:$AF$3266,32,FALSE)</f>
        <v>58.82555</v>
      </c>
      <c r="W612" s="2" t="str">
        <f>VLOOKUP(H612,[2]Sheet1!$B$2:$D$3210,2,FALSE)</f>
        <v>Jawa Barat</v>
      </c>
      <c r="X612" s="2" t="str">
        <f>VLOOKUP(H612,[2]Sheet1!$B$2:$D$3210,3,FALSE)</f>
        <v>Jawa</v>
      </c>
      <c r="Y612" s="2">
        <f>Scores!N612</f>
        <v>109</v>
      </c>
      <c r="Z612" s="13" t="s">
        <v>16</v>
      </c>
      <c r="AA612" s="13" t="str">
        <f t="shared" si="29"/>
        <v>2P</v>
      </c>
      <c r="AB612" s="13" t="s">
        <v>896</v>
      </c>
    </row>
    <row r="613" spans="1:28">
      <c r="A613" t="str">
        <f t="shared" si="28"/>
        <v>SALAWATI O - BASE1. Low Value</v>
      </c>
      <c r="B613" t="str">
        <f t="shared" si="27"/>
        <v>SALAWATI O - BASE1. Low ValueE1. Production on Hold</v>
      </c>
      <c r="C613" t="s">
        <v>22</v>
      </c>
      <c r="D613" s="2" t="s">
        <v>13</v>
      </c>
      <c r="E613" t="s">
        <v>8</v>
      </c>
      <c r="F613" s="12" t="s">
        <v>324</v>
      </c>
      <c r="G613" s="12" t="s">
        <v>695</v>
      </c>
      <c r="H613" t="s">
        <v>77</v>
      </c>
      <c r="I613" s="2" t="s">
        <v>825</v>
      </c>
      <c r="J613">
        <f>VLOOKUP(A613,[1]Sheet3!$A$2:$H$3266,8,FALSE)</f>
        <v>36.340000000000003</v>
      </c>
      <c r="K613">
        <f>VLOOKUP(A613,[1]Sheet3!$A$2:$AD$3266,29,FALSE)</f>
        <v>0.503382</v>
      </c>
      <c r="L613">
        <f>VLOOKUP(A613,[1]Sheet3!$A$2:$AD$3266,30,FALSE)</f>
        <v>18.292901880000002</v>
      </c>
      <c r="M613">
        <f>VLOOKUP(A613,[1]Sheet3!$A$2:$L$3266,11,FALSE)</f>
        <v>9000</v>
      </c>
      <c r="N613" t="str">
        <f>VLOOKUP(A613,[1]Sheet3!$A$2:$L$3266,12,FALSE)</f>
        <v/>
      </c>
      <c r="O613">
        <f>VLOOKUP(A613,[1]Sheet3!$A$2:$T$3266,17,FALSE)</f>
        <v>0.14940719999999999</v>
      </c>
      <c r="P613">
        <f>VLOOKUP(A613,[1]Sheet3!$A$2:$T$3266,18,FALSE)</f>
        <v>20.945219999999999</v>
      </c>
      <c r="Q613">
        <f>VLOOKUP(A613,[1]Sheet3!$A$2:$T$3266,19,FALSE)</f>
        <v>0.79639720000000003</v>
      </c>
      <c r="R613">
        <f>VLOOKUP(A613,[1]Sheet3!$A$2:$T$3266,20,FALSE)</f>
        <v>0.80313579999999996</v>
      </c>
      <c r="S613">
        <f>VLOOKUP(A613,[1]Sheet3!$A$2:$AB$3266,27,FALSE)</f>
        <v>30.844380000000001</v>
      </c>
      <c r="T613">
        <f>VLOOKUP(A613,[1]Sheet3!$A$2:$AB$3266,28,FALSE)</f>
        <v>17.196809999999999</v>
      </c>
      <c r="U613">
        <f>VLOOKUP(A613,[1]Sheet3!$A$2:$AF$3266,31,FALSE)</f>
        <v>1.174123</v>
      </c>
      <c r="V613">
        <f>VLOOKUP(A613,[1]Sheet3!$A$2:$AF$3266,32,FALSE)</f>
        <v>2.5101599999999999</v>
      </c>
      <c r="W613" s="2" t="str">
        <f>VLOOKUP(H613,[2]Sheet1!$B$2:$D$3210,2,FALSE)</f>
        <v>Jawa Barat</v>
      </c>
      <c r="X613" s="2" t="str">
        <f>VLOOKUP(H613,[2]Sheet1!$B$2:$D$3210,3,FALSE)</f>
        <v>Jawa</v>
      </c>
      <c r="Y613" s="2">
        <f>Scores!N613</f>
        <v>68</v>
      </c>
      <c r="Z613" s="13" t="s">
        <v>16</v>
      </c>
      <c r="AA613" s="13" t="str">
        <f t="shared" si="29"/>
        <v>2P</v>
      </c>
      <c r="AB613" s="13" t="s">
        <v>896</v>
      </c>
    </row>
    <row r="614" spans="1:28">
      <c r="A614" t="str">
        <f t="shared" si="28"/>
        <v>SALAWATI O - BASE2. Middle Value</v>
      </c>
      <c r="B614" t="str">
        <f t="shared" si="27"/>
        <v>SALAWATI O - BASE2. Middle ValueE1. Production on Hold</v>
      </c>
      <c r="C614" t="s">
        <v>22</v>
      </c>
      <c r="D614" s="2" t="s">
        <v>13</v>
      </c>
      <c r="E614" t="s">
        <v>10</v>
      </c>
      <c r="F614" s="12" t="s">
        <v>324</v>
      </c>
      <c r="G614" s="12" t="s">
        <v>695</v>
      </c>
      <c r="H614" t="s">
        <v>77</v>
      </c>
      <c r="I614" s="2" t="s">
        <v>825</v>
      </c>
      <c r="J614">
        <f>VLOOKUP(A614,[1]Sheet3!$A$2:$H$3266,8,FALSE)</f>
        <v>36.340000000000003</v>
      </c>
      <c r="K614">
        <f>VLOOKUP(A614,[1]Sheet3!$A$2:$AD$3266,29,FALSE)</f>
        <v>0.503382</v>
      </c>
      <c r="L614">
        <f>VLOOKUP(A614,[1]Sheet3!$A$2:$AD$3266,30,FALSE)</f>
        <v>18.292901880000002</v>
      </c>
      <c r="M614">
        <f>VLOOKUP(A614,[1]Sheet3!$A$2:$L$3266,11,FALSE)</f>
        <v>9000</v>
      </c>
      <c r="N614" t="str">
        <f>VLOOKUP(A614,[1]Sheet3!$A$2:$L$3266,12,FALSE)</f>
        <v/>
      </c>
      <c r="O614">
        <f>VLOOKUP(A614,[1]Sheet3!$A$2:$T$3266,17,FALSE)</f>
        <v>0.14940719999999999</v>
      </c>
      <c r="P614">
        <f>VLOOKUP(A614,[1]Sheet3!$A$2:$T$3266,18,FALSE)</f>
        <v>20.945219999999999</v>
      </c>
      <c r="Q614">
        <f>VLOOKUP(A614,[1]Sheet3!$A$2:$T$3266,19,FALSE)</f>
        <v>0.79639720000000003</v>
      </c>
      <c r="R614">
        <f>VLOOKUP(A614,[1]Sheet3!$A$2:$T$3266,20,FALSE)</f>
        <v>0.80313579999999996</v>
      </c>
      <c r="S614">
        <f>VLOOKUP(A614,[1]Sheet3!$A$2:$AB$3266,27,FALSE)</f>
        <v>30.844380000000001</v>
      </c>
      <c r="T614">
        <f>VLOOKUP(A614,[1]Sheet3!$A$2:$AB$3266,28,FALSE)</f>
        <v>17.196809999999999</v>
      </c>
      <c r="U614">
        <f>VLOOKUP(A614,[1]Sheet3!$A$2:$AF$3266,31,FALSE)</f>
        <v>1.174123</v>
      </c>
      <c r="V614">
        <f>VLOOKUP(A614,[1]Sheet3!$A$2:$AF$3266,32,FALSE)</f>
        <v>2.5101599999999999</v>
      </c>
      <c r="W614" s="2" t="str">
        <f>VLOOKUP(H614,[2]Sheet1!$B$2:$D$3210,2,FALSE)</f>
        <v>Jawa Barat</v>
      </c>
      <c r="X614" s="2" t="str">
        <f>VLOOKUP(H614,[2]Sheet1!$B$2:$D$3210,3,FALSE)</f>
        <v>Jawa</v>
      </c>
      <c r="Y614" s="2">
        <f>Scores!N614</f>
        <v>68</v>
      </c>
      <c r="Z614" s="13" t="s">
        <v>16</v>
      </c>
      <c r="AA614" s="13" t="str">
        <f t="shared" si="29"/>
        <v>2P</v>
      </c>
      <c r="AB614" s="13" t="s">
        <v>896</v>
      </c>
    </row>
    <row r="615" spans="1:28">
      <c r="A615" t="str">
        <f t="shared" si="28"/>
        <v>SALAWATI O - BASE3. High Value</v>
      </c>
      <c r="B615" t="str">
        <f t="shared" si="27"/>
        <v>SALAWATI O - BASE3. High ValueE1. Production on Hold</v>
      </c>
      <c r="C615" t="s">
        <v>22</v>
      </c>
      <c r="D615" s="2" t="s">
        <v>13</v>
      </c>
      <c r="E615" t="s">
        <v>11</v>
      </c>
      <c r="F615" s="12" t="s">
        <v>324</v>
      </c>
      <c r="G615" s="12" t="s">
        <v>695</v>
      </c>
      <c r="H615" t="s">
        <v>77</v>
      </c>
      <c r="I615" s="2" t="s">
        <v>825</v>
      </c>
      <c r="J615">
        <f>VLOOKUP(A615,[1]Sheet3!$A$2:$H$3266,8,FALSE)</f>
        <v>36.340000000000003</v>
      </c>
      <c r="K615">
        <f>VLOOKUP(A615,[1]Sheet3!$A$2:$AD$3266,29,FALSE)</f>
        <v>0.503382</v>
      </c>
      <c r="L615">
        <f>VLOOKUP(A615,[1]Sheet3!$A$2:$AD$3266,30,FALSE)</f>
        <v>18.292901880000002</v>
      </c>
      <c r="M615">
        <f>VLOOKUP(A615,[1]Sheet3!$A$2:$L$3266,11,FALSE)</f>
        <v>9000</v>
      </c>
      <c r="N615" t="str">
        <f>VLOOKUP(A615,[1]Sheet3!$A$2:$L$3266,12,FALSE)</f>
        <v/>
      </c>
      <c r="O615">
        <f>VLOOKUP(A615,[1]Sheet3!$A$2:$T$3266,17,FALSE)</f>
        <v>0.14940719999999999</v>
      </c>
      <c r="P615">
        <f>VLOOKUP(A615,[1]Sheet3!$A$2:$T$3266,18,FALSE)</f>
        <v>20.945219999999999</v>
      </c>
      <c r="Q615">
        <f>VLOOKUP(A615,[1]Sheet3!$A$2:$T$3266,19,FALSE)</f>
        <v>0.79639720000000003</v>
      </c>
      <c r="R615">
        <f>VLOOKUP(A615,[1]Sheet3!$A$2:$T$3266,20,FALSE)</f>
        <v>0.80313579999999996</v>
      </c>
      <c r="S615">
        <f>VLOOKUP(A615,[1]Sheet3!$A$2:$AB$3266,27,FALSE)</f>
        <v>30.844380000000001</v>
      </c>
      <c r="T615">
        <f>VLOOKUP(A615,[1]Sheet3!$A$2:$AB$3266,28,FALSE)</f>
        <v>17.196809999999999</v>
      </c>
      <c r="U615">
        <f>VLOOKUP(A615,[1]Sheet3!$A$2:$AF$3266,31,FALSE)</f>
        <v>1.174123</v>
      </c>
      <c r="V615">
        <f>VLOOKUP(A615,[1]Sheet3!$A$2:$AF$3266,32,FALSE)</f>
        <v>2.5101599999999999</v>
      </c>
      <c r="W615" s="2" t="str">
        <f>VLOOKUP(H615,[2]Sheet1!$B$2:$D$3210,2,FALSE)</f>
        <v>Jawa Barat</v>
      </c>
      <c r="X615" s="2" t="str">
        <f>VLOOKUP(H615,[2]Sheet1!$B$2:$D$3210,3,FALSE)</f>
        <v>Jawa</v>
      </c>
      <c r="Y615" s="2">
        <f>Scores!N615</f>
        <v>68</v>
      </c>
      <c r="Z615" s="13" t="s">
        <v>16</v>
      </c>
      <c r="AA615" s="13" t="str">
        <f t="shared" si="29"/>
        <v>2P</v>
      </c>
      <c r="AB615" s="13" t="s">
        <v>896</v>
      </c>
    </row>
    <row r="616" spans="1:28">
      <c r="A616" t="str">
        <f t="shared" si="28"/>
        <v>SUKAMAJU - BASE1. Low Value</v>
      </c>
      <c r="B616" t="str">
        <f t="shared" si="27"/>
        <v>SUKAMAJU - BASE1. Low ValueE5. Development Unclarified</v>
      </c>
      <c r="C616" t="s">
        <v>25</v>
      </c>
      <c r="D616" s="2" t="s">
        <v>13</v>
      </c>
      <c r="E616" t="s">
        <v>8</v>
      </c>
      <c r="F616" s="12" t="s">
        <v>325</v>
      </c>
      <c r="G616" s="12" t="s">
        <v>696</v>
      </c>
      <c r="H616" t="s">
        <v>77</v>
      </c>
      <c r="I616" s="2" t="s">
        <v>825</v>
      </c>
      <c r="J616">
        <f>VLOOKUP(A616,[1]Sheet3!$A$2:$H$3266,8,FALSE)</f>
        <v>32.65</v>
      </c>
      <c r="K616">
        <f>VLOOKUP(A616,[1]Sheet3!$A$2:$AD$3266,29,FALSE)</f>
        <v>0.7998942</v>
      </c>
      <c r="L616">
        <f>VLOOKUP(A616,[1]Sheet3!$A$2:$AD$3266,30,FALSE)</f>
        <v>26.116545629999997</v>
      </c>
      <c r="M616">
        <f>VLOOKUP(A616,[1]Sheet3!$A$2:$L$3266,11,FALSE)</f>
        <v>6916</v>
      </c>
      <c r="N616" t="str">
        <f>VLOOKUP(A616,[1]Sheet3!$A$2:$L$3266,12,FALSE)</f>
        <v/>
      </c>
      <c r="O616">
        <f>VLOOKUP(A616,[1]Sheet3!$A$2:$T$3266,17,FALSE)</f>
        <v>0.23724439999999999</v>
      </c>
      <c r="P616">
        <f>VLOOKUP(A616,[1]Sheet3!$A$2:$T$3266,18,FALSE)</f>
        <v>159.49860000000001</v>
      </c>
      <c r="Q616">
        <f>VLOOKUP(A616,[1]Sheet3!$A$2:$T$3266,19,FALSE)</f>
        <v>0.81969840000000005</v>
      </c>
      <c r="R616">
        <f>VLOOKUP(A616,[1]Sheet3!$A$2:$T$3266,20,FALSE)</f>
        <v>0.62480930000000001</v>
      </c>
      <c r="S616">
        <f>VLOOKUP(A616,[1]Sheet3!$A$2:$AB$3266,27,FALSE)</f>
        <v>10.889659999999999</v>
      </c>
      <c r="T616">
        <f>VLOOKUP(A616,[1]Sheet3!$A$2:$AB$3266,28,FALSE)</f>
        <v>249.35509999999999</v>
      </c>
      <c r="U616">
        <f>VLOOKUP(A616,[1]Sheet3!$A$2:$AF$3266,31,FALSE)</f>
        <v>75.188800000000001</v>
      </c>
      <c r="V616">
        <f>VLOOKUP(A616,[1]Sheet3!$A$2:$AF$3266,32,FALSE)</f>
        <v>109.43040000000001</v>
      </c>
      <c r="W616" s="2" t="str">
        <f>VLOOKUP(H616,[2]Sheet1!$B$2:$D$3210,2,FALSE)</f>
        <v>Jawa Barat</v>
      </c>
      <c r="X616" s="2" t="str">
        <f>VLOOKUP(H616,[2]Sheet1!$B$2:$D$3210,3,FALSE)</f>
        <v>Jawa</v>
      </c>
      <c r="Y616" s="2">
        <f>Scores!N616</f>
        <v>76</v>
      </c>
      <c r="Z616" t="s">
        <v>6</v>
      </c>
      <c r="AA616" s="13" t="str">
        <f t="shared" si="29"/>
        <v>2C-Jawa</v>
      </c>
      <c r="AB616" s="13" t="s">
        <v>896</v>
      </c>
    </row>
    <row r="617" spans="1:28">
      <c r="A617" t="str">
        <f t="shared" si="28"/>
        <v>SUKAMAJU - BASE2. Middle Value</v>
      </c>
      <c r="B617" t="str">
        <f t="shared" si="27"/>
        <v>SUKAMAJU - BASE2. Middle ValueE5. Development Unclarified</v>
      </c>
      <c r="C617" t="s">
        <v>25</v>
      </c>
      <c r="D617" s="2" t="s">
        <v>13</v>
      </c>
      <c r="E617" t="s">
        <v>10</v>
      </c>
      <c r="F617" s="12" t="s">
        <v>325</v>
      </c>
      <c r="G617" s="12" t="s">
        <v>696</v>
      </c>
      <c r="H617" t="s">
        <v>77</v>
      </c>
      <c r="I617" s="2" t="s">
        <v>825</v>
      </c>
      <c r="J617">
        <f>VLOOKUP(A617,[1]Sheet3!$A$2:$H$3266,8,FALSE)</f>
        <v>61.856999999999999</v>
      </c>
      <c r="K617">
        <f>VLOOKUP(A617,[1]Sheet3!$A$2:$AD$3266,29,FALSE)</f>
        <v>0.7998942</v>
      </c>
      <c r="L617">
        <f>VLOOKUP(A617,[1]Sheet3!$A$2:$AD$3266,30,FALSE)</f>
        <v>49.4790555294</v>
      </c>
      <c r="M617">
        <f>VLOOKUP(A617,[1]Sheet3!$A$2:$L$3266,11,FALSE)</f>
        <v>6916</v>
      </c>
      <c r="N617" t="str">
        <f>VLOOKUP(A617,[1]Sheet3!$A$2:$L$3266,12,FALSE)</f>
        <v/>
      </c>
      <c r="O617">
        <f>VLOOKUP(A617,[1]Sheet3!$A$2:$T$3266,17,FALSE)</f>
        <v>0.23724439999999999</v>
      </c>
      <c r="P617">
        <f>VLOOKUP(A617,[1]Sheet3!$A$2:$T$3266,18,FALSE)</f>
        <v>159.49860000000001</v>
      </c>
      <c r="Q617">
        <f>VLOOKUP(A617,[1]Sheet3!$A$2:$T$3266,19,FALSE)</f>
        <v>0.81969840000000005</v>
      </c>
      <c r="R617">
        <f>VLOOKUP(A617,[1]Sheet3!$A$2:$T$3266,20,FALSE)</f>
        <v>0.62480930000000001</v>
      </c>
      <c r="S617">
        <f>VLOOKUP(A617,[1]Sheet3!$A$2:$AB$3266,27,FALSE)</f>
        <v>10.889659999999999</v>
      </c>
      <c r="T617">
        <f>VLOOKUP(A617,[1]Sheet3!$A$2:$AB$3266,28,FALSE)</f>
        <v>249.35509999999999</v>
      </c>
      <c r="U617">
        <f>VLOOKUP(A617,[1]Sheet3!$A$2:$AF$3266,31,FALSE)</f>
        <v>75.188800000000001</v>
      </c>
      <c r="V617">
        <f>VLOOKUP(A617,[1]Sheet3!$A$2:$AF$3266,32,FALSE)</f>
        <v>109.43040000000001</v>
      </c>
      <c r="W617" s="2" t="str">
        <f>VLOOKUP(H617,[2]Sheet1!$B$2:$D$3210,2,FALSE)</f>
        <v>Jawa Barat</v>
      </c>
      <c r="X617" s="2" t="str">
        <f>VLOOKUP(H617,[2]Sheet1!$B$2:$D$3210,3,FALSE)</f>
        <v>Jawa</v>
      </c>
      <c r="Y617" s="2">
        <f>Scores!N617</f>
        <v>76</v>
      </c>
      <c r="Z617" t="s">
        <v>6</v>
      </c>
      <c r="AA617" s="13" t="str">
        <f t="shared" si="29"/>
        <v>2C-Jawa</v>
      </c>
      <c r="AB617" s="13" t="s">
        <v>896</v>
      </c>
    </row>
    <row r="618" spans="1:28">
      <c r="A618" t="str">
        <f t="shared" si="28"/>
        <v>SUKAMAJU - BASE3. High Value</v>
      </c>
      <c r="B618" t="str">
        <f t="shared" si="27"/>
        <v>SUKAMAJU - BASE3. High ValueE5. Development Unclarified</v>
      </c>
      <c r="C618" t="s">
        <v>25</v>
      </c>
      <c r="D618" s="2" t="s">
        <v>13</v>
      </c>
      <c r="E618" t="s">
        <v>11</v>
      </c>
      <c r="F618" s="12" t="s">
        <v>325</v>
      </c>
      <c r="G618" s="12" t="s">
        <v>696</v>
      </c>
      <c r="H618" t="s">
        <v>77</v>
      </c>
      <c r="I618" s="2" t="s">
        <v>825</v>
      </c>
      <c r="J618">
        <f>VLOOKUP(A618,[1]Sheet3!$A$2:$H$3266,8,FALSE)</f>
        <v>80.33</v>
      </c>
      <c r="K618">
        <f>VLOOKUP(A618,[1]Sheet3!$A$2:$AD$3266,29,FALSE)</f>
        <v>0.7998942</v>
      </c>
      <c r="L618">
        <f>VLOOKUP(A618,[1]Sheet3!$A$2:$AD$3266,30,FALSE)</f>
        <v>64.255501085999995</v>
      </c>
      <c r="M618">
        <f>VLOOKUP(A618,[1]Sheet3!$A$2:$L$3266,11,FALSE)</f>
        <v>6916</v>
      </c>
      <c r="N618" t="str">
        <f>VLOOKUP(A618,[1]Sheet3!$A$2:$L$3266,12,FALSE)</f>
        <v/>
      </c>
      <c r="O618">
        <f>VLOOKUP(A618,[1]Sheet3!$A$2:$T$3266,17,FALSE)</f>
        <v>0.23724439999999999</v>
      </c>
      <c r="P618">
        <f>VLOOKUP(A618,[1]Sheet3!$A$2:$T$3266,18,FALSE)</f>
        <v>159.49860000000001</v>
      </c>
      <c r="Q618">
        <f>VLOOKUP(A618,[1]Sheet3!$A$2:$T$3266,19,FALSE)</f>
        <v>0.81969840000000005</v>
      </c>
      <c r="R618">
        <f>VLOOKUP(A618,[1]Sheet3!$A$2:$T$3266,20,FALSE)</f>
        <v>0.62480930000000001</v>
      </c>
      <c r="S618">
        <f>VLOOKUP(A618,[1]Sheet3!$A$2:$AB$3266,27,FALSE)</f>
        <v>10.889659999999999</v>
      </c>
      <c r="T618">
        <f>VLOOKUP(A618,[1]Sheet3!$A$2:$AB$3266,28,FALSE)</f>
        <v>249.35509999999999</v>
      </c>
      <c r="U618">
        <f>VLOOKUP(A618,[1]Sheet3!$A$2:$AF$3266,31,FALSE)</f>
        <v>75.188800000000001</v>
      </c>
      <c r="V618">
        <f>VLOOKUP(A618,[1]Sheet3!$A$2:$AF$3266,32,FALSE)</f>
        <v>109.43040000000001</v>
      </c>
      <c r="W618" s="2" t="str">
        <f>VLOOKUP(H618,[2]Sheet1!$B$2:$D$3210,2,FALSE)</f>
        <v>Jawa Barat</v>
      </c>
      <c r="X618" s="2" t="str">
        <f>VLOOKUP(H618,[2]Sheet1!$B$2:$D$3210,3,FALSE)</f>
        <v>Jawa</v>
      </c>
      <c r="Y618" s="2">
        <f>Scores!N618</f>
        <v>76</v>
      </c>
      <c r="Z618" t="s">
        <v>6</v>
      </c>
      <c r="AA618" s="13" t="str">
        <f t="shared" si="29"/>
        <v>2C-Jawa</v>
      </c>
      <c r="AB618" s="13" t="s">
        <v>896</v>
      </c>
    </row>
    <row r="619" spans="1:28">
      <c r="A619" t="str">
        <f t="shared" si="28"/>
        <v>SUKATANI - BASE1. Low Value</v>
      </c>
      <c r="B619" t="str">
        <f t="shared" si="27"/>
        <v>SUKATANI - BASE1. Low ValueE7. Production Not Viable</v>
      </c>
      <c r="C619" t="s">
        <v>23</v>
      </c>
      <c r="D619" s="2" t="s">
        <v>13</v>
      </c>
      <c r="E619" t="s">
        <v>8</v>
      </c>
      <c r="F619" s="12" t="s">
        <v>326</v>
      </c>
      <c r="G619" s="12" t="s">
        <v>697</v>
      </c>
      <c r="H619" t="s">
        <v>77</v>
      </c>
      <c r="I619" s="2" t="s">
        <v>825</v>
      </c>
      <c r="J619">
        <f>VLOOKUP(A619,[1]Sheet3!$A$2:$H$3266,8,FALSE)</f>
        <v>28.468</v>
      </c>
      <c r="K619">
        <f>VLOOKUP(A619,[1]Sheet3!$A$2:$AD$3266,29,FALSE)</f>
        <v>0.79551340000000004</v>
      </c>
      <c r="L619">
        <f>VLOOKUP(A619,[1]Sheet3!$A$2:$AD$3266,30,FALSE)</f>
        <v>22.646675471200002</v>
      </c>
      <c r="M619">
        <f>VLOOKUP(A619,[1]Sheet3!$A$2:$L$3266,11,FALSE)</f>
        <v>4777</v>
      </c>
      <c r="N619" t="str">
        <f>VLOOKUP(A619,[1]Sheet3!$A$2:$L$3266,12,FALSE)</f>
        <v/>
      </c>
      <c r="O619">
        <f>VLOOKUP(A619,[1]Sheet3!$A$2:$T$3266,17,FALSE)</f>
        <v>0.32263059999999999</v>
      </c>
      <c r="P619">
        <f>VLOOKUP(A619,[1]Sheet3!$A$2:$T$3266,18,FALSE)</f>
        <v>160.48609999999999</v>
      </c>
      <c r="Q619">
        <f>VLOOKUP(A619,[1]Sheet3!$A$2:$T$3266,19,FALSE)</f>
        <v>0.72792330000000005</v>
      </c>
      <c r="R619">
        <f>VLOOKUP(A619,[1]Sheet3!$A$2:$T$3266,20,FALSE)</f>
        <v>0.77465340000000005</v>
      </c>
      <c r="S619">
        <f>VLOOKUP(A619,[1]Sheet3!$A$2:$AB$3266,27,FALSE)</f>
        <v>87.464380000000006</v>
      </c>
      <c r="T619">
        <f>VLOOKUP(A619,[1]Sheet3!$A$2:$AB$3266,28,FALSE)</f>
        <v>151.07849999999999</v>
      </c>
      <c r="U619">
        <f>VLOOKUP(A619,[1]Sheet3!$A$2:$AF$3266,31,FALSE)</f>
        <v>4.3552540000000004</v>
      </c>
      <c r="V619">
        <f>VLOOKUP(A619,[1]Sheet3!$A$2:$AF$3266,32,FALSE)</f>
        <v>376.28890000000001</v>
      </c>
      <c r="W619" s="2" t="str">
        <f>VLOOKUP(H619,[2]Sheet1!$B$2:$D$3210,2,FALSE)</f>
        <v>Jawa Barat</v>
      </c>
      <c r="X619" s="2" t="str">
        <f>VLOOKUP(H619,[2]Sheet1!$B$2:$D$3210,3,FALSE)</f>
        <v>Jawa</v>
      </c>
      <c r="Y619" s="2">
        <f>Scores!N619</f>
        <v>61</v>
      </c>
      <c r="Z619" t="s">
        <v>6</v>
      </c>
      <c r="AA619" s="13" t="str">
        <f t="shared" si="29"/>
        <v>2C-Jawa</v>
      </c>
      <c r="AB619" s="13" t="s">
        <v>896</v>
      </c>
    </row>
    <row r="620" spans="1:28">
      <c r="A620" t="str">
        <f t="shared" si="28"/>
        <v>SUKATANI - BASE2. Middle Value</v>
      </c>
      <c r="B620" t="str">
        <f t="shared" si="27"/>
        <v>SUKATANI - BASE2. Middle ValueE7. Production Not Viable</v>
      </c>
      <c r="C620" t="s">
        <v>23</v>
      </c>
      <c r="D620" s="2" t="s">
        <v>13</v>
      </c>
      <c r="E620" t="s">
        <v>10</v>
      </c>
      <c r="F620" s="12" t="s">
        <v>326</v>
      </c>
      <c r="G620" s="12" t="s">
        <v>697</v>
      </c>
      <c r="H620" t="s">
        <v>77</v>
      </c>
      <c r="I620" s="2" t="s">
        <v>825</v>
      </c>
      <c r="J620">
        <f>VLOOKUP(A620,[1]Sheet3!$A$2:$H$3266,8,FALSE)</f>
        <v>28.468</v>
      </c>
      <c r="K620">
        <f>VLOOKUP(A620,[1]Sheet3!$A$2:$AD$3266,29,FALSE)</f>
        <v>0.79551340000000004</v>
      </c>
      <c r="L620">
        <f>VLOOKUP(A620,[1]Sheet3!$A$2:$AD$3266,30,FALSE)</f>
        <v>22.646675471200002</v>
      </c>
      <c r="M620">
        <f>VLOOKUP(A620,[1]Sheet3!$A$2:$L$3266,11,FALSE)</f>
        <v>4777</v>
      </c>
      <c r="N620" t="str">
        <f>VLOOKUP(A620,[1]Sheet3!$A$2:$L$3266,12,FALSE)</f>
        <v/>
      </c>
      <c r="O620">
        <f>VLOOKUP(A620,[1]Sheet3!$A$2:$T$3266,17,FALSE)</f>
        <v>0.32263059999999999</v>
      </c>
      <c r="P620">
        <f>VLOOKUP(A620,[1]Sheet3!$A$2:$T$3266,18,FALSE)</f>
        <v>160.48609999999999</v>
      </c>
      <c r="Q620">
        <f>VLOOKUP(A620,[1]Sheet3!$A$2:$T$3266,19,FALSE)</f>
        <v>0.72792330000000005</v>
      </c>
      <c r="R620">
        <f>VLOOKUP(A620,[1]Sheet3!$A$2:$T$3266,20,FALSE)</f>
        <v>0.77465340000000005</v>
      </c>
      <c r="S620">
        <f>VLOOKUP(A620,[1]Sheet3!$A$2:$AB$3266,27,FALSE)</f>
        <v>87.464380000000006</v>
      </c>
      <c r="T620">
        <f>VLOOKUP(A620,[1]Sheet3!$A$2:$AB$3266,28,FALSE)</f>
        <v>151.07849999999999</v>
      </c>
      <c r="U620">
        <f>VLOOKUP(A620,[1]Sheet3!$A$2:$AF$3266,31,FALSE)</f>
        <v>4.3552540000000004</v>
      </c>
      <c r="V620">
        <f>VLOOKUP(A620,[1]Sheet3!$A$2:$AF$3266,32,FALSE)</f>
        <v>376.28890000000001</v>
      </c>
      <c r="W620" s="2" t="str">
        <f>VLOOKUP(H620,[2]Sheet1!$B$2:$D$3210,2,FALSE)</f>
        <v>Jawa Barat</v>
      </c>
      <c r="X620" s="2" t="str">
        <f>VLOOKUP(H620,[2]Sheet1!$B$2:$D$3210,3,FALSE)</f>
        <v>Jawa</v>
      </c>
      <c r="Y620" s="2">
        <f>Scores!N620</f>
        <v>61</v>
      </c>
      <c r="Z620" t="s">
        <v>6</v>
      </c>
      <c r="AA620" s="13" t="str">
        <f t="shared" si="29"/>
        <v>2C-Jawa</v>
      </c>
      <c r="AB620" s="13" t="s">
        <v>896</v>
      </c>
    </row>
    <row r="621" spans="1:28">
      <c r="A621" t="str">
        <f t="shared" si="28"/>
        <v>SUKATANI - BASE3. High Value</v>
      </c>
      <c r="B621" t="str">
        <f t="shared" si="27"/>
        <v>SUKATANI - BASE3. High ValueE7. Production Not Viable</v>
      </c>
      <c r="C621" t="s">
        <v>23</v>
      </c>
      <c r="D621" s="2" t="s">
        <v>13</v>
      </c>
      <c r="E621" t="s">
        <v>11</v>
      </c>
      <c r="F621" s="12" t="s">
        <v>326</v>
      </c>
      <c r="G621" s="12" t="s">
        <v>697</v>
      </c>
      <c r="H621" t="s">
        <v>77</v>
      </c>
      <c r="I621" s="2" t="s">
        <v>825</v>
      </c>
      <c r="J621">
        <f>VLOOKUP(A621,[1]Sheet3!$A$2:$H$3266,8,FALSE)</f>
        <v>28.468</v>
      </c>
      <c r="K621">
        <f>VLOOKUP(A621,[1]Sheet3!$A$2:$AD$3266,29,FALSE)</f>
        <v>0.79551340000000004</v>
      </c>
      <c r="L621">
        <f>VLOOKUP(A621,[1]Sheet3!$A$2:$AD$3266,30,FALSE)</f>
        <v>22.646675471200002</v>
      </c>
      <c r="M621">
        <f>VLOOKUP(A621,[1]Sheet3!$A$2:$L$3266,11,FALSE)</f>
        <v>4777</v>
      </c>
      <c r="N621" t="str">
        <f>VLOOKUP(A621,[1]Sheet3!$A$2:$L$3266,12,FALSE)</f>
        <v/>
      </c>
      <c r="O621">
        <f>VLOOKUP(A621,[1]Sheet3!$A$2:$T$3266,17,FALSE)</f>
        <v>0.32263059999999999</v>
      </c>
      <c r="P621">
        <f>VLOOKUP(A621,[1]Sheet3!$A$2:$T$3266,18,FALSE)</f>
        <v>160.48609999999999</v>
      </c>
      <c r="Q621">
        <f>VLOOKUP(A621,[1]Sheet3!$A$2:$T$3266,19,FALSE)</f>
        <v>0.72792330000000005</v>
      </c>
      <c r="R621">
        <f>VLOOKUP(A621,[1]Sheet3!$A$2:$T$3266,20,FALSE)</f>
        <v>0.77465340000000005</v>
      </c>
      <c r="S621">
        <f>VLOOKUP(A621,[1]Sheet3!$A$2:$AB$3266,27,FALSE)</f>
        <v>87.464380000000006</v>
      </c>
      <c r="T621">
        <f>VLOOKUP(A621,[1]Sheet3!$A$2:$AB$3266,28,FALSE)</f>
        <v>151.07849999999999</v>
      </c>
      <c r="U621">
        <f>VLOOKUP(A621,[1]Sheet3!$A$2:$AF$3266,31,FALSE)</f>
        <v>4.3552540000000004</v>
      </c>
      <c r="V621">
        <f>VLOOKUP(A621,[1]Sheet3!$A$2:$AF$3266,32,FALSE)</f>
        <v>376.28890000000001</v>
      </c>
      <c r="W621" s="2" t="str">
        <f>VLOOKUP(H621,[2]Sheet1!$B$2:$D$3210,2,FALSE)</f>
        <v>Jawa Barat</v>
      </c>
      <c r="X621" s="2" t="str">
        <f>VLOOKUP(H621,[2]Sheet1!$B$2:$D$3210,3,FALSE)</f>
        <v>Jawa</v>
      </c>
      <c r="Y621" s="2">
        <f>Scores!N621</f>
        <v>61</v>
      </c>
      <c r="Z621" t="s">
        <v>6</v>
      </c>
      <c r="AA621" s="13" t="str">
        <f t="shared" si="29"/>
        <v>2C-Jawa</v>
      </c>
      <c r="AB621" s="13" t="s">
        <v>896</v>
      </c>
    </row>
    <row r="622" spans="1:28">
      <c r="A622" t="str">
        <f t="shared" si="28"/>
        <v>TUNGKAM - BASE1. Low Value</v>
      </c>
      <c r="B622" t="str">
        <f t="shared" si="27"/>
        <v>TUNGKAM - BASE1. Low ValueE7. Production Not Viable</v>
      </c>
      <c r="C622" t="s">
        <v>23</v>
      </c>
      <c r="D622" s="2" t="s">
        <v>13</v>
      </c>
      <c r="E622" t="s">
        <v>8</v>
      </c>
      <c r="F622" s="12" t="s">
        <v>327</v>
      </c>
      <c r="G622" s="12" t="s">
        <v>698</v>
      </c>
      <c r="H622" t="s">
        <v>77</v>
      </c>
      <c r="I622" s="2" t="s">
        <v>825</v>
      </c>
      <c r="J622">
        <f>VLOOKUP(A622,[1]Sheet3!$A$2:$H$3266,8,FALSE)</f>
        <v>24.081</v>
      </c>
      <c r="K622">
        <f>VLOOKUP(A622,[1]Sheet3!$A$2:$AD$3266,29,FALSE)</f>
        <v>0.8368158</v>
      </c>
      <c r="L622">
        <f>VLOOKUP(A622,[1]Sheet3!$A$2:$AD$3266,30,FALSE)</f>
        <v>20.1513612798</v>
      </c>
      <c r="M622">
        <f>VLOOKUP(A622,[1]Sheet3!$A$2:$L$3266,11,FALSE)</f>
        <v>5466</v>
      </c>
      <c r="N622" t="str">
        <f>VLOOKUP(A622,[1]Sheet3!$A$2:$L$3266,12,FALSE)</f>
        <v/>
      </c>
      <c r="O622">
        <f>VLOOKUP(A622,[1]Sheet3!$A$2:$T$3266,17,FALSE)</f>
        <v>0.19075610000000001</v>
      </c>
      <c r="P622">
        <f>VLOOKUP(A622,[1]Sheet3!$A$2:$T$3266,18,FALSE)</f>
        <v>146.6241</v>
      </c>
      <c r="Q622">
        <f>VLOOKUP(A622,[1]Sheet3!$A$2:$T$3266,19,FALSE)</f>
        <v>0.53328679999999995</v>
      </c>
      <c r="R622">
        <f>VLOOKUP(A622,[1]Sheet3!$A$2:$T$3266,20,FALSE)</f>
        <v>0.82770560000000004</v>
      </c>
      <c r="S622">
        <f>VLOOKUP(A622,[1]Sheet3!$A$2:$AB$3266,27,FALSE)</f>
        <v>132.66370000000001</v>
      </c>
      <c r="T622">
        <f>VLOOKUP(A622,[1]Sheet3!$A$2:$AB$3266,28,FALSE)</f>
        <v>17.14368</v>
      </c>
      <c r="U622">
        <f>VLOOKUP(A622,[1]Sheet3!$A$2:$AF$3266,31,FALSE)</f>
        <v>4.8446040000000004</v>
      </c>
      <c r="V622">
        <f>VLOOKUP(A622,[1]Sheet3!$A$2:$AF$3266,32,FALSE)</f>
        <v>199.55869999999999</v>
      </c>
      <c r="W622" s="2" t="str">
        <f>VLOOKUP(H622,[2]Sheet1!$B$2:$D$3210,2,FALSE)</f>
        <v>Jawa Barat</v>
      </c>
      <c r="X622" s="2" t="str">
        <f>VLOOKUP(H622,[2]Sheet1!$B$2:$D$3210,3,FALSE)</f>
        <v>Jawa</v>
      </c>
      <c r="Y622" s="2">
        <f>Scores!N622</f>
        <v>94</v>
      </c>
      <c r="Z622" t="s">
        <v>6</v>
      </c>
      <c r="AA622" s="13" t="str">
        <f t="shared" si="29"/>
        <v>2C-Jawa</v>
      </c>
      <c r="AB622" s="13" t="s">
        <v>896</v>
      </c>
    </row>
    <row r="623" spans="1:28">
      <c r="A623" t="str">
        <f t="shared" si="28"/>
        <v>TUNGKAM - BASE2. Middle Value</v>
      </c>
      <c r="B623" t="str">
        <f t="shared" si="27"/>
        <v>TUNGKAM - BASE2. Middle ValueE7. Production Not Viable</v>
      </c>
      <c r="C623" t="s">
        <v>23</v>
      </c>
      <c r="D623" s="2" t="s">
        <v>13</v>
      </c>
      <c r="E623" t="s">
        <v>10</v>
      </c>
      <c r="F623" s="12" t="s">
        <v>327</v>
      </c>
      <c r="G623" s="12" t="s">
        <v>698</v>
      </c>
      <c r="H623" t="s">
        <v>77</v>
      </c>
      <c r="I623" s="2" t="s">
        <v>825</v>
      </c>
      <c r="J623">
        <f>VLOOKUP(A623,[1]Sheet3!$A$2:$H$3266,8,FALSE)</f>
        <v>24.081</v>
      </c>
      <c r="K623">
        <f>VLOOKUP(A623,[1]Sheet3!$A$2:$AD$3266,29,FALSE)</f>
        <v>0.8368158</v>
      </c>
      <c r="L623">
        <f>VLOOKUP(A623,[1]Sheet3!$A$2:$AD$3266,30,FALSE)</f>
        <v>20.1513612798</v>
      </c>
      <c r="M623">
        <f>VLOOKUP(A623,[1]Sheet3!$A$2:$L$3266,11,FALSE)</f>
        <v>5466</v>
      </c>
      <c r="N623" t="str">
        <f>VLOOKUP(A623,[1]Sheet3!$A$2:$L$3266,12,FALSE)</f>
        <v/>
      </c>
      <c r="O623">
        <f>VLOOKUP(A623,[1]Sheet3!$A$2:$T$3266,17,FALSE)</f>
        <v>0.19075610000000001</v>
      </c>
      <c r="P623">
        <f>VLOOKUP(A623,[1]Sheet3!$A$2:$T$3266,18,FALSE)</f>
        <v>146.6241</v>
      </c>
      <c r="Q623">
        <f>VLOOKUP(A623,[1]Sheet3!$A$2:$T$3266,19,FALSE)</f>
        <v>0.53328679999999995</v>
      </c>
      <c r="R623">
        <f>VLOOKUP(A623,[1]Sheet3!$A$2:$T$3266,20,FALSE)</f>
        <v>0.82770560000000004</v>
      </c>
      <c r="S623">
        <f>VLOOKUP(A623,[1]Sheet3!$A$2:$AB$3266,27,FALSE)</f>
        <v>132.66370000000001</v>
      </c>
      <c r="T623">
        <f>VLOOKUP(A623,[1]Sheet3!$A$2:$AB$3266,28,FALSE)</f>
        <v>17.14368</v>
      </c>
      <c r="U623">
        <f>VLOOKUP(A623,[1]Sheet3!$A$2:$AF$3266,31,FALSE)</f>
        <v>4.8446040000000004</v>
      </c>
      <c r="V623">
        <f>VLOOKUP(A623,[1]Sheet3!$A$2:$AF$3266,32,FALSE)</f>
        <v>199.55869999999999</v>
      </c>
      <c r="W623" s="2" t="str">
        <f>VLOOKUP(H623,[2]Sheet1!$B$2:$D$3210,2,FALSE)</f>
        <v>Jawa Barat</v>
      </c>
      <c r="X623" s="2" t="str">
        <f>VLOOKUP(H623,[2]Sheet1!$B$2:$D$3210,3,FALSE)</f>
        <v>Jawa</v>
      </c>
      <c r="Y623" s="2">
        <f>Scores!N623</f>
        <v>94</v>
      </c>
      <c r="Z623" t="s">
        <v>6</v>
      </c>
      <c r="AA623" s="13" t="str">
        <f t="shared" si="29"/>
        <v>2C-Jawa</v>
      </c>
      <c r="AB623" s="13" t="s">
        <v>896</v>
      </c>
    </row>
    <row r="624" spans="1:28">
      <c r="A624" t="str">
        <f t="shared" si="28"/>
        <v>TUNGKAM - BASE3. High Value</v>
      </c>
      <c r="B624" t="str">
        <f t="shared" si="27"/>
        <v>TUNGKAM - BASE3. High ValueE7. Production Not Viable</v>
      </c>
      <c r="C624" t="s">
        <v>23</v>
      </c>
      <c r="D624" s="2" t="s">
        <v>13</v>
      </c>
      <c r="E624" t="s">
        <v>11</v>
      </c>
      <c r="F624" s="12" t="s">
        <v>327</v>
      </c>
      <c r="G624" s="12" t="s">
        <v>698</v>
      </c>
      <c r="H624" t="s">
        <v>77</v>
      </c>
      <c r="I624" s="2" t="s">
        <v>825</v>
      </c>
      <c r="J624">
        <f>VLOOKUP(A624,[1]Sheet3!$A$2:$H$3266,8,FALSE)</f>
        <v>24.081</v>
      </c>
      <c r="K624">
        <f>VLOOKUP(A624,[1]Sheet3!$A$2:$AD$3266,29,FALSE)</f>
        <v>0.8368158</v>
      </c>
      <c r="L624">
        <f>VLOOKUP(A624,[1]Sheet3!$A$2:$AD$3266,30,FALSE)</f>
        <v>20.1513612798</v>
      </c>
      <c r="M624">
        <f>VLOOKUP(A624,[1]Sheet3!$A$2:$L$3266,11,FALSE)</f>
        <v>5466</v>
      </c>
      <c r="N624" t="str">
        <f>VLOOKUP(A624,[1]Sheet3!$A$2:$L$3266,12,FALSE)</f>
        <v/>
      </c>
      <c r="O624">
        <f>VLOOKUP(A624,[1]Sheet3!$A$2:$T$3266,17,FALSE)</f>
        <v>0.19075610000000001</v>
      </c>
      <c r="P624">
        <f>VLOOKUP(A624,[1]Sheet3!$A$2:$T$3266,18,FALSE)</f>
        <v>146.6241</v>
      </c>
      <c r="Q624">
        <f>VLOOKUP(A624,[1]Sheet3!$A$2:$T$3266,19,FALSE)</f>
        <v>0.53328679999999995</v>
      </c>
      <c r="R624">
        <f>VLOOKUP(A624,[1]Sheet3!$A$2:$T$3266,20,FALSE)</f>
        <v>0.82770560000000004</v>
      </c>
      <c r="S624">
        <f>VLOOKUP(A624,[1]Sheet3!$A$2:$AB$3266,27,FALSE)</f>
        <v>132.66370000000001</v>
      </c>
      <c r="T624">
        <f>VLOOKUP(A624,[1]Sheet3!$A$2:$AB$3266,28,FALSE)</f>
        <v>17.14368</v>
      </c>
      <c r="U624">
        <f>VLOOKUP(A624,[1]Sheet3!$A$2:$AF$3266,31,FALSE)</f>
        <v>4.8446040000000004</v>
      </c>
      <c r="V624">
        <f>VLOOKUP(A624,[1]Sheet3!$A$2:$AF$3266,32,FALSE)</f>
        <v>199.55869999999999</v>
      </c>
      <c r="W624" s="2" t="str">
        <f>VLOOKUP(H624,[2]Sheet1!$B$2:$D$3210,2,FALSE)</f>
        <v>Jawa Barat</v>
      </c>
      <c r="X624" s="2" t="str">
        <f>VLOOKUP(H624,[2]Sheet1!$B$2:$D$3210,3,FALSE)</f>
        <v>Jawa</v>
      </c>
      <c r="Y624" s="2">
        <f>Scores!N624</f>
        <v>94</v>
      </c>
      <c r="Z624" t="s">
        <v>6</v>
      </c>
      <c r="AA624" s="13" t="str">
        <f t="shared" si="29"/>
        <v>2C-Jawa</v>
      </c>
      <c r="AB624" s="13" t="s">
        <v>896</v>
      </c>
    </row>
    <row r="625" spans="1:28">
      <c r="A625" t="str">
        <f t="shared" si="28"/>
        <v>PENGEMBANGAN LAPANGAN WAMPU POFD1. Low Value</v>
      </c>
      <c r="B625" t="str">
        <f t="shared" si="27"/>
        <v>PENGEMBANGAN LAPANGAN WAMPU POFD1. Low ValueE5. Development Unclarified</v>
      </c>
      <c r="C625" t="s">
        <v>25</v>
      </c>
      <c r="D625" s="2" t="s">
        <v>13</v>
      </c>
      <c r="E625" t="s">
        <v>8</v>
      </c>
      <c r="F625" s="12" t="s">
        <v>328</v>
      </c>
      <c r="G625" s="12" t="s">
        <v>699</v>
      </c>
      <c r="H625" t="s">
        <v>77</v>
      </c>
      <c r="I625" s="2" t="s">
        <v>825</v>
      </c>
      <c r="J625">
        <f>VLOOKUP(A625,[1]Sheet3!$A$2:$H$3266,8,FALSE)</f>
        <v>42.155999999999999</v>
      </c>
      <c r="K625">
        <f>VLOOKUP(A625,[1]Sheet3!$A$2:$AD$3266,29,FALSE)</f>
        <v>0.40293099999999998</v>
      </c>
      <c r="L625">
        <f>VLOOKUP(A625,[1]Sheet3!$A$2:$AD$3266,30,FALSE)</f>
        <v>16.985959235999999</v>
      </c>
      <c r="M625">
        <f>VLOOKUP(A625,[1]Sheet3!$A$2:$L$3266,11,FALSE)</f>
        <v>7762</v>
      </c>
      <c r="N625">
        <f>VLOOKUP(A625,[1]Sheet3!$A$2:$L$3266,12,FALSE)</f>
        <v>154</v>
      </c>
      <c r="O625">
        <f>VLOOKUP(A625,[1]Sheet3!$A$2:$T$3266,17,FALSE)</f>
        <v>0.2870567</v>
      </c>
      <c r="P625">
        <f>VLOOKUP(A625,[1]Sheet3!$A$2:$T$3266,18,FALSE)</f>
        <v>86.862470000000002</v>
      </c>
      <c r="Q625">
        <f>VLOOKUP(A625,[1]Sheet3!$A$2:$T$3266,19,FALSE)</f>
        <v>0.60590509999999997</v>
      </c>
      <c r="R625">
        <f>VLOOKUP(A625,[1]Sheet3!$A$2:$T$3266,20,FALSE)</f>
        <v>0.75000169999999999</v>
      </c>
      <c r="S625">
        <f>VLOOKUP(A625,[1]Sheet3!$A$2:$AB$3266,27,FALSE)</f>
        <v>31.28266</v>
      </c>
      <c r="T625">
        <f>VLOOKUP(A625,[1]Sheet3!$A$2:$AB$3266,28,FALSE)</f>
        <v>2.1523560000000002</v>
      </c>
      <c r="U625">
        <f>VLOOKUP(A625,[1]Sheet3!$A$2:$AF$3266,31,FALSE)</f>
        <v>61.525489999999998</v>
      </c>
      <c r="V625">
        <f>VLOOKUP(A625,[1]Sheet3!$A$2:$AF$3266,32,FALSE)</f>
        <v>30.979019999999998</v>
      </c>
      <c r="W625" s="2" t="str">
        <f>VLOOKUP(H625,[2]Sheet1!$B$2:$D$3210,2,FALSE)</f>
        <v>Jawa Barat</v>
      </c>
      <c r="X625" s="2" t="str">
        <f>VLOOKUP(H625,[2]Sheet1!$B$2:$D$3210,3,FALSE)</f>
        <v>Jawa</v>
      </c>
      <c r="Y625" s="2">
        <f>Scores!N625</f>
        <v>69</v>
      </c>
      <c r="Z625" t="s">
        <v>6</v>
      </c>
      <c r="AA625" s="13" t="str">
        <f t="shared" si="29"/>
        <v>2C-Jawa</v>
      </c>
      <c r="AB625" s="13" t="s">
        <v>896</v>
      </c>
    </row>
    <row r="626" spans="1:28">
      <c r="A626" t="str">
        <f t="shared" si="28"/>
        <v>PENGEMBANGAN LAPANGAN WAMPU POFD2. Middle Value</v>
      </c>
      <c r="B626" t="str">
        <f t="shared" si="27"/>
        <v>PENGEMBANGAN LAPANGAN WAMPU POFD2. Middle ValueE5. Development Unclarified</v>
      </c>
      <c r="C626" t="s">
        <v>25</v>
      </c>
      <c r="D626" s="2" t="s">
        <v>13</v>
      </c>
      <c r="E626" t="s">
        <v>10</v>
      </c>
      <c r="F626" s="12" t="s">
        <v>328</v>
      </c>
      <c r="G626" s="12" t="s">
        <v>699</v>
      </c>
      <c r="H626" t="s">
        <v>77</v>
      </c>
      <c r="I626" s="2" t="s">
        <v>825</v>
      </c>
      <c r="J626">
        <f>VLOOKUP(A626,[1]Sheet3!$A$2:$H$3266,8,FALSE)</f>
        <v>88.403000000000006</v>
      </c>
      <c r="K626">
        <f>VLOOKUP(A626,[1]Sheet3!$A$2:$AD$3266,29,FALSE)</f>
        <v>0.40293099999999998</v>
      </c>
      <c r="L626">
        <f>VLOOKUP(A626,[1]Sheet3!$A$2:$AD$3266,30,FALSE)</f>
        <v>35.620309193000004</v>
      </c>
      <c r="M626">
        <f>VLOOKUP(A626,[1]Sheet3!$A$2:$L$3266,11,FALSE)</f>
        <v>7762</v>
      </c>
      <c r="N626">
        <f>VLOOKUP(A626,[1]Sheet3!$A$2:$L$3266,12,FALSE)</f>
        <v>154</v>
      </c>
      <c r="O626">
        <f>VLOOKUP(A626,[1]Sheet3!$A$2:$T$3266,17,FALSE)</f>
        <v>0.2870567</v>
      </c>
      <c r="P626">
        <f>VLOOKUP(A626,[1]Sheet3!$A$2:$T$3266,18,FALSE)</f>
        <v>86.862470000000002</v>
      </c>
      <c r="Q626">
        <f>VLOOKUP(A626,[1]Sheet3!$A$2:$T$3266,19,FALSE)</f>
        <v>0.60590509999999997</v>
      </c>
      <c r="R626">
        <f>VLOOKUP(A626,[1]Sheet3!$A$2:$T$3266,20,FALSE)</f>
        <v>0.75000169999999999</v>
      </c>
      <c r="S626">
        <f>VLOOKUP(A626,[1]Sheet3!$A$2:$AB$3266,27,FALSE)</f>
        <v>31.28266</v>
      </c>
      <c r="T626">
        <f>VLOOKUP(A626,[1]Sheet3!$A$2:$AB$3266,28,FALSE)</f>
        <v>2.1523560000000002</v>
      </c>
      <c r="U626">
        <f>VLOOKUP(A626,[1]Sheet3!$A$2:$AF$3266,31,FALSE)</f>
        <v>61.525489999999998</v>
      </c>
      <c r="V626">
        <f>VLOOKUP(A626,[1]Sheet3!$A$2:$AF$3266,32,FALSE)</f>
        <v>30.979019999999998</v>
      </c>
      <c r="W626" s="2" t="str">
        <f>VLOOKUP(H626,[2]Sheet1!$B$2:$D$3210,2,FALSE)</f>
        <v>Jawa Barat</v>
      </c>
      <c r="X626" s="2" t="str">
        <f>VLOOKUP(H626,[2]Sheet1!$B$2:$D$3210,3,FALSE)</f>
        <v>Jawa</v>
      </c>
      <c r="Y626" s="2">
        <f>Scores!N626</f>
        <v>69</v>
      </c>
      <c r="Z626" t="s">
        <v>6</v>
      </c>
      <c r="AA626" s="13" t="str">
        <f t="shared" si="29"/>
        <v>2C-Jawa</v>
      </c>
      <c r="AB626" s="13" t="s">
        <v>896</v>
      </c>
    </row>
    <row r="627" spans="1:28">
      <c r="A627" t="str">
        <f t="shared" si="28"/>
        <v>PENGEMBANGAN LAPANGAN WAMPU POFD3. High Value</v>
      </c>
      <c r="B627" t="str">
        <f t="shared" si="27"/>
        <v>PENGEMBANGAN LAPANGAN WAMPU POFD3. High ValueE5. Development Unclarified</v>
      </c>
      <c r="C627" t="s">
        <v>25</v>
      </c>
      <c r="D627" s="2" t="s">
        <v>13</v>
      </c>
      <c r="E627" t="s">
        <v>11</v>
      </c>
      <c r="F627" s="12" t="s">
        <v>328</v>
      </c>
      <c r="G627" s="12" t="s">
        <v>699</v>
      </c>
      <c r="H627" t="s">
        <v>77</v>
      </c>
      <c r="I627" s="2" t="s">
        <v>825</v>
      </c>
      <c r="J627">
        <f>VLOOKUP(A627,[1]Sheet3!$A$2:$H$3266,8,FALSE)</f>
        <v>88.403000000000006</v>
      </c>
      <c r="K627">
        <f>VLOOKUP(A627,[1]Sheet3!$A$2:$AD$3266,29,FALSE)</f>
        <v>0.40293099999999998</v>
      </c>
      <c r="L627">
        <f>VLOOKUP(A627,[1]Sheet3!$A$2:$AD$3266,30,FALSE)</f>
        <v>35.620309193000004</v>
      </c>
      <c r="M627">
        <f>VLOOKUP(A627,[1]Sheet3!$A$2:$L$3266,11,FALSE)</f>
        <v>7762</v>
      </c>
      <c r="N627">
        <f>VLOOKUP(A627,[1]Sheet3!$A$2:$L$3266,12,FALSE)</f>
        <v>154</v>
      </c>
      <c r="O627">
        <f>VLOOKUP(A627,[1]Sheet3!$A$2:$T$3266,17,FALSE)</f>
        <v>0.2870567</v>
      </c>
      <c r="P627">
        <f>VLOOKUP(A627,[1]Sheet3!$A$2:$T$3266,18,FALSE)</f>
        <v>86.862470000000002</v>
      </c>
      <c r="Q627">
        <f>VLOOKUP(A627,[1]Sheet3!$A$2:$T$3266,19,FALSE)</f>
        <v>0.60590509999999997</v>
      </c>
      <c r="R627">
        <f>VLOOKUP(A627,[1]Sheet3!$A$2:$T$3266,20,FALSE)</f>
        <v>0.75000169999999999</v>
      </c>
      <c r="S627">
        <f>VLOOKUP(A627,[1]Sheet3!$A$2:$AB$3266,27,FALSE)</f>
        <v>31.28266</v>
      </c>
      <c r="T627">
        <f>VLOOKUP(A627,[1]Sheet3!$A$2:$AB$3266,28,FALSE)</f>
        <v>2.1523560000000002</v>
      </c>
      <c r="U627">
        <f>VLOOKUP(A627,[1]Sheet3!$A$2:$AF$3266,31,FALSE)</f>
        <v>61.525489999999998</v>
      </c>
      <c r="V627">
        <f>VLOOKUP(A627,[1]Sheet3!$A$2:$AF$3266,32,FALSE)</f>
        <v>30.979019999999998</v>
      </c>
      <c r="W627" s="2" t="str">
        <f>VLOOKUP(H627,[2]Sheet1!$B$2:$D$3210,2,FALSE)</f>
        <v>Jawa Barat</v>
      </c>
      <c r="X627" s="2" t="str">
        <f>VLOOKUP(H627,[2]Sheet1!$B$2:$D$3210,3,FALSE)</f>
        <v>Jawa</v>
      </c>
      <c r="Y627" s="2">
        <f>Scores!N627</f>
        <v>69</v>
      </c>
      <c r="Z627" t="s">
        <v>6</v>
      </c>
      <c r="AA627" s="13" t="str">
        <f t="shared" si="29"/>
        <v>2C-Jawa</v>
      </c>
      <c r="AB627" s="13" t="s">
        <v>896</v>
      </c>
    </row>
    <row r="628" spans="1:28">
      <c r="A628" t="str">
        <f t="shared" si="28"/>
        <v>WAMPU - BASE1. Low Value</v>
      </c>
      <c r="B628" t="str">
        <f t="shared" si="27"/>
        <v>WAMPU - BASE1. Low ValueE1. Production on Hold</v>
      </c>
      <c r="C628" t="s">
        <v>22</v>
      </c>
      <c r="D628" s="2" t="s">
        <v>13</v>
      </c>
      <c r="E628" t="s">
        <v>8</v>
      </c>
      <c r="F628" s="12" t="s">
        <v>329</v>
      </c>
      <c r="G628" s="12" t="s">
        <v>699</v>
      </c>
      <c r="H628" t="s">
        <v>77</v>
      </c>
      <c r="I628" s="2" t="s">
        <v>825</v>
      </c>
      <c r="J628">
        <f>VLOOKUP(A628,[1]Sheet3!$A$2:$H$3266,8,FALSE)</f>
        <v>42.155999999999999</v>
      </c>
      <c r="K628">
        <f>VLOOKUP(A628,[1]Sheet3!$A$2:$AD$3266,29,FALSE)</f>
        <v>0.40293099999999998</v>
      </c>
      <c r="L628">
        <f>VLOOKUP(A628,[1]Sheet3!$A$2:$AD$3266,30,FALSE)</f>
        <v>16.985959235999999</v>
      </c>
      <c r="M628">
        <f>VLOOKUP(A628,[1]Sheet3!$A$2:$L$3266,11,FALSE)</f>
        <v>7762</v>
      </c>
      <c r="N628">
        <f>VLOOKUP(A628,[1]Sheet3!$A$2:$L$3266,12,FALSE)</f>
        <v>154</v>
      </c>
      <c r="O628">
        <f>VLOOKUP(A628,[1]Sheet3!$A$2:$T$3266,17,FALSE)</f>
        <v>0.2870567</v>
      </c>
      <c r="P628">
        <f>VLOOKUP(A628,[1]Sheet3!$A$2:$T$3266,18,FALSE)</f>
        <v>86.862470000000002</v>
      </c>
      <c r="Q628">
        <f>VLOOKUP(A628,[1]Sheet3!$A$2:$T$3266,19,FALSE)</f>
        <v>0.60590509999999997</v>
      </c>
      <c r="R628">
        <f>VLOOKUP(A628,[1]Sheet3!$A$2:$T$3266,20,FALSE)</f>
        <v>0.75000169999999999</v>
      </c>
      <c r="S628">
        <f>VLOOKUP(A628,[1]Sheet3!$A$2:$AB$3266,27,FALSE)</f>
        <v>31.28266</v>
      </c>
      <c r="T628">
        <f>VLOOKUP(A628,[1]Sheet3!$A$2:$AB$3266,28,FALSE)</f>
        <v>2.1523560000000002</v>
      </c>
      <c r="U628">
        <f>VLOOKUP(A628,[1]Sheet3!$A$2:$AF$3266,31,FALSE)</f>
        <v>61.525489999999998</v>
      </c>
      <c r="V628">
        <f>VLOOKUP(A628,[1]Sheet3!$A$2:$AF$3266,32,FALSE)</f>
        <v>30.979019999999998</v>
      </c>
      <c r="W628" s="2" t="str">
        <f>VLOOKUP(H628,[2]Sheet1!$B$2:$D$3210,2,FALSE)</f>
        <v>Jawa Barat</v>
      </c>
      <c r="X628" s="2" t="str">
        <f>VLOOKUP(H628,[2]Sheet1!$B$2:$D$3210,3,FALSE)</f>
        <v>Jawa</v>
      </c>
      <c r="Y628" s="2">
        <f>Scores!N628</f>
        <v>69</v>
      </c>
      <c r="Z628" s="13" t="s">
        <v>16</v>
      </c>
      <c r="AA628" s="13" t="str">
        <f t="shared" si="29"/>
        <v>2P</v>
      </c>
      <c r="AB628" s="13" t="s">
        <v>896</v>
      </c>
    </row>
    <row r="629" spans="1:28">
      <c r="A629" t="str">
        <f t="shared" si="28"/>
        <v>WAMPU - BASE2. Middle Value</v>
      </c>
      <c r="B629" t="str">
        <f t="shared" si="27"/>
        <v>WAMPU - BASE2. Middle ValueE1. Production on Hold</v>
      </c>
      <c r="C629" t="s">
        <v>22</v>
      </c>
      <c r="D629" s="2" t="s">
        <v>13</v>
      </c>
      <c r="E629" t="s">
        <v>10</v>
      </c>
      <c r="F629" s="12" t="s">
        <v>329</v>
      </c>
      <c r="G629" s="12" t="s">
        <v>699</v>
      </c>
      <c r="H629" t="s">
        <v>77</v>
      </c>
      <c r="I629" s="2" t="s">
        <v>825</v>
      </c>
      <c r="J629">
        <f>VLOOKUP(A629,[1]Sheet3!$A$2:$H$3266,8,FALSE)</f>
        <v>88.403000000000006</v>
      </c>
      <c r="K629">
        <f>VLOOKUP(A629,[1]Sheet3!$A$2:$AD$3266,29,FALSE)</f>
        <v>0.40293099999999998</v>
      </c>
      <c r="L629">
        <f>VLOOKUP(A629,[1]Sheet3!$A$2:$AD$3266,30,FALSE)</f>
        <v>35.620309193000004</v>
      </c>
      <c r="M629">
        <f>VLOOKUP(A629,[1]Sheet3!$A$2:$L$3266,11,FALSE)</f>
        <v>7762</v>
      </c>
      <c r="N629">
        <f>VLOOKUP(A629,[1]Sheet3!$A$2:$L$3266,12,FALSE)</f>
        <v>154</v>
      </c>
      <c r="O629">
        <f>VLOOKUP(A629,[1]Sheet3!$A$2:$T$3266,17,FALSE)</f>
        <v>0.2870567</v>
      </c>
      <c r="P629">
        <f>VLOOKUP(A629,[1]Sheet3!$A$2:$T$3266,18,FALSE)</f>
        <v>86.862470000000002</v>
      </c>
      <c r="Q629">
        <f>VLOOKUP(A629,[1]Sheet3!$A$2:$T$3266,19,FALSE)</f>
        <v>0.60590509999999997</v>
      </c>
      <c r="R629">
        <f>VLOOKUP(A629,[1]Sheet3!$A$2:$T$3266,20,FALSE)</f>
        <v>0.75000169999999999</v>
      </c>
      <c r="S629">
        <f>VLOOKUP(A629,[1]Sheet3!$A$2:$AB$3266,27,FALSE)</f>
        <v>31.28266</v>
      </c>
      <c r="T629">
        <f>VLOOKUP(A629,[1]Sheet3!$A$2:$AB$3266,28,FALSE)</f>
        <v>2.1523560000000002</v>
      </c>
      <c r="U629">
        <f>VLOOKUP(A629,[1]Sheet3!$A$2:$AF$3266,31,FALSE)</f>
        <v>61.525489999999998</v>
      </c>
      <c r="V629">
        <f>VLOOKUP(A629,[1]Sheet3!$A$2:$AF$3266,32,FALSE)</f>
        <v>30.979019999999998</v>
      </c>
      <c r="W629" s="2" t="str">
        <f>VLOOKUP(H629,[2]Sheet1!$B$2:$D$3210,2,FALSE)</f>
        <v>Jawa Barat</v>
      </c>
      <c r="X629" s="2" t="str">
        <f>VLOOKUP(H629,[2]Sheet1!$B$2:$D$3210,3,FALSE)</f>
        <v>Jawa</v>
      </c>
      <c r="Y629" s="2">
        <f>Scores!N629</f>
        <v>69</v>
      </c>
      <c r="Z629" s="13" t="s">
        <v>16</v>
      </c>
      <c r="AA629" s="13" t="str">
        <f t="shared" si="29"/>
        <v>2P</v>
      </c>
      <c r="AB629" s="13" t="s">
        <v>896</v>
      </c>
    </row>
    <row r="630" spans="1:28">
      <c r="A630" t="str">
        <f t="shared" si="28"/>
        <v>WAMPU - BASE3. High Value</v>
      </c>
      <c r="B630" t="str">
        <f t="shared" si="27"/>
        <v>WAMPU - BASE3. High ValueE1. Production on Hold</v>
      </c>
      <c r="C630" t="s">
        <v>22</v>
      </c>
      <c r="D630" s="2" t="s">
        <v>13</v>
      </c>
      <c r="E630" t="s">
        <v>11</v>
      </c>
      <c r="F630" s="12" t="s">
        <v>329</v>
      </c>
      <c r="G630" s="12" t="s">
        <v>699</v>
      </c>
      <c r="H630" t="s">
        <v>77</v>
      </c>
      <c r="I630" s="2" t="s">
        <v>825</v>
      </c>
      <c r="J630">
        <f>VLOOKUP(A630,[1]Sheet3!$A$2:$H$3266,8,FALSE)</f>
        <v>88.403000000000006</v>
      </c>
      <c r="K630">
        <f>VLOOKUP(A630,[1]Sheet3!$A$2:$AD$3266,29,FALSE)</f>
        <v>0.40293099999999998</v>
      </c>
      <c r="L630">
        <f>VLOOKUP(A630,[1]Sheet3!$A$2:$AD$3266,30,FALSE)</f>
        <v>35.620309193000004</v>
      </c>
      <c r="M630">
        <f>VLOOKUP(A630,[1]Sheet3!$A$2:$L$3266,11,FALSE)</f>
        <v>7762</v>
      </c>
      <c r="N630">
        <f>VLOOKUP(A630,[1]Sheet3!$A$2:$L$3266,12,FALSE)</f>
        <v>154</v>
      </c>
      <c r="O630">
        <f>VLOOKUP(A630,[1]Sheet3!$A$2:$T$3266,17,FALSE)</f>
        <v>0.2870567</v>
      </c>
      <c r="P630">
        <f>VLOOKUP(A630,[1]Sheet3!$A$2:$T$3266,18,FALSE)</f>
        <v>86.862470000000002</v>
      </c>
      <c r="Q630">
        <f>VLOOKUP(A630,[1]Sheet3!$A$2:$T$3266,19,FALSE)</f>
        <v>0.60590509999999997</v>
      </c>
      <c r="R630">
        <f>VLOOKUP(A630,[1]Sheet3!$A$2:$T$3266,20,FALSE)</f>
        <v>0.75000169999999999</v>
      </c>
      <c r="S630">
        <f>VLOOKUP(A630,[1]Sheet3!$A$2:$AB$3266,27,FALSE)</f>
        <v>31.28266</v>
      </c>
      <c r="T630">
        <f>VLOOKUP(A630,[1]Sheet3!$A$2:$AB$3266,28,FALSE)</f>
        <v>2.1523560000000002</v>
      </c>
      <c r="U630">
        <f>VLOOKUP(A630,[1]Sheet3!$A$2:$AF$3266,31,FALSE)</f>
        <v>61.525489999999998</v>
      </c>
      <c r="V630">
        <f>VLOOKUP(A630,[1]Sheet3!$A$2:$AF$3266,32,FALSE)</f>
        <v>30.979019999999998</v>
      </c>
      <c r="W630" s="2" t="str">
        <f>VLOOKUP(H630,[2]Sheet1!$B$2:$D$3210,2,FALSE)</f>
        <v>Jawa Barat</v>
      </c>
      <c r="X630" s="2" t="str">
        <f>VLOOKUP(H630,[2]Sheet1!$B$2:$D$3210,3,FALSE)</f>
        <v>Jawa</v>
      </c>
      <c r="Y630" s="2">
        <f>Scores!N630</f>
        <v>69</v>
      </c>
      <c r="Z630" s="13" t="s">
        <v>16</v>
      </c>
      <c r="AA630" s="13" t="str">
        <f t="shared" si="29"/>
        <v>2P</v>
      </c>
      <c r="AB630" s="13" t="s">
        <v>896</v>
      </c>
    </row>
    <row r="631" spans="1:28">
      <c r="A631" t="str">
        <f t="shared" si="28"/>
        <v>SOUTH MAHAKAM - JUMELAI (1E: MID TERM)1. Low Value</v>
      </c>
      <c r="B631" t="str">
        <f t="shared" si="27"/>
        <v>SOUTH MAHAKAM - JUMELAI (1E: MID TERM)1. Low ValueE6. Further Development</v>
      </c>
      <c r="C631" t="s">
        <v>5</v>
      </c>
      <c r="D631" s="2" t="s">
        <v>13</v>
      </c>
      <c r="E631" t="s">
        <v>8</v>
      </c>
      <c r="F631" s="12" t="s">
        <v>330</v>
      </c>
      <c r="G631" s="12" t="s">
        <v>700</v>
      </c>
      <c r="H631" t="s">
        <v>82</v>
      </c>
      <c r="I631" s="2" t="s">
        <v>825</v>
      </c>
      <c r="J631">
        <f>VLOOKUP(A631,[1]Sheet3!$A$2:$H$3266,8,FALSE)</f>
        <v>937.2</v>
      </c>
      <c r="K631">
        <f>VLOOKUP(A631,[1]Sheet3!$A$2:$AD$3266,29,FALSE)</f>
        <v>0.72704489999999999</v>
      </c>
      <c r="L631">
        <f>VLOOKUP(A631,[1]Sheet3!$A$2:$AD$3266,30,FALSE)</f>
        <v>681.38648028</v>
      </c>
      <c r="M631">
        <f>VLOOKUP(A631,[1]Sheet3!$A$2:$L$3266,11,FALSE)</f>
        <v>10807.5</v>
      </c>
      <c r="N631">
        <f>VLOOKUP(A631,[1]Sheet3!$A$2:$L$3266,12,FALSE)</f>
        <v>135.30000000000001</v>
      </c>
      <c r="O631">
        <f>VLOOKUP(A631,[1]Sheet3!$A$2:$T$3266,17,FALSE)</f>
        <v>0.18325150000000001</v>
      </c>
      <c r="P631">
        <f>VLOOKUP(A631,[1]Sheet3!$A$2:$T$3266,18,FALSE)</f>
        <v>61.576779999999999</v>
      </c>
      <c r="Q631">
        <f>VLOOKUP(A631,[1]Sheet3!$A$2:$T$3266,19,FALSE)</f>
        <v>0.77771860000000004</v>
      </c>
      <c r="R631">
        <f>VLOOKUP(A631,[1]Sheet3!$A$2:$T$3266,20,FALSE)</f>
        <v>0.77983840000000004</v>
      </c>
      <c r="S631">
        <f>VLOOKUP(A631,[1]Sheet3!$A$2:$AB$3266,27,FALSE)</f>
        <v>1.9277960000000001</v>
      </c>
      <c r="T631">
        <f>VLOOKUP(A631,[1]Sheet3!$A$2:$AB$3266,28,FALSE)</f>
        <v>42.14913</v>
      </c>
      <c r="U631">
        <f>VLOOKUP(A631,[1]Sheet3!$A$2:$AF$3266,31,FALSE)</f>
        <v>17.159649999999999</v>
      </c>
      <c r="V631">
        <f>VLOOKUP(A631,[1]Sheet3!$A$2:$AF$3266,32,FALSE)</f>
        <v>119.16030000000001</v>
      </c>
      <c r="W631" s="2" t="str">
        <f>VLOOKUP(H631,[2]Sheet1!$B$2:$D$3210,2,FALSE)</f>
        <v>Selat Makasar</v>
      </c>
      <c r="X631" s="2" t="str">
        <f>VLOOKUP(H631,[2]Sheet1!$B$2:$D$3210,3,FALSE)</f>
        <v>Kalimantan</v>
      </c>
      <c r="Y631" s="2">
        <f>Scores!N631</f>
        <v>65</v>
      </c>
      <c r="Z631" t="s">
        <v>6</v>
      </c>
      <c r="AA631" s="13" t="str">
        <f t="shared" si="29"/>
        <v>2C-Kalimantan</v>
      </c>
      <c r="AB631" s="13" t="s">
        <v>896</v>
      </c>
    </row>
    <row r="632" spans="1:28">
      <c r="A632" t="str">
        <f t="shared" si="28"/>
        <v>SOUTH MAHAKAM - JUMELAI (1E: MID TERM)2. Middle Value</v>
      </c>
      <c r="B632" t="str">
        <f t="shared" si="27"/>
        <v>SOUTH MAHAKAM - JUMELAI (1E: MID TERM)2. Middle ValueE6. Further Development</v>
      </c>
      <c r="C632" t="s">
        <v>5</v>
      </c>
      <c r="D632" s="2" t="s">
        <v>13</v>
      </c>
      <c r="E632" t="s">
        <v>10</v>
      </c>
      <c r="F632" s="12" t="s">
        <v>330</v>
      </c>
      <c r="G632" s="12" t="s">
        <v>700</v>
      </c>
      <c r="H632" t="s">
        <v>82</v>
      </c>
      <c r="I632" s="2" t="s">
        <v>825</v>
      </c>
      <c r="J632">
        <f>VLOOKUP(A632,[1]Sheet3!$A$2:$H$3266,8,FALSE)</f>
        <v>1115</v>
      </c>
      <c r="K632">
        <f>VLOOKUP(A632,[1]Sheet3!$A$2:$AD$3266,29,FALSE)</f>
        <v>0.72704489999999999</v>
      </c>
      <c r="L632">
        <f>VLOOKUP(A632,[1]Sheet3!$A$2:$AD$3266,30,FALSE)</f>
        <v>810.65506349999998</v>
      </c>
      <c r="M632">
        <f>VLOOKUP(A632,[1]Sheet3!$A$2:$L$3266,11,FALSE)</f>
        <v>10807.5</v>
      </c>
      <c r="N632">
        <f>VLOOKUP(A632,[1]Sheet3!$A$2:$L$3266,12,FALSE)</f>
        <v>135.30000000000001</v>
      </c>
      <c r="O632">
        <f>VLOOKUP(A632,[1]Sheet3!$A$2:$T$3266,17,FALSE)</f>
        <v>0.18325150000000001</v>
      </c>
      <c r="P632">
        <f>VLOOKUP(A632,[1]Sheet3!$A$2:$T$3266,18,FALSE)</f>
        <v>61.576779999999999</v>
      </c>
      <c r="Q632">
        <f>VLOOKUP(A632,[1]Sheet3!$A$2:$T$3266,19,FALSE)</f>
        <v>0.77771860000000004</v>
      </c>
      <c r="R632">
        <f>VLOOKUP(A632,[1]Sheet3!$A$2:$T$3266,20,FALSE)</f>
        <v>0.77983840000000004</v>
      </c>
      <c r="S632">
        <f>VLOOKUP(A632,[1]Sheet3!$A$2:$AB$3266,27,FALSE)</f>
        <v>1.9277960000000001</v>
      </c>
      <c r="T632">
        <f>VLOOKUP(A632,[1]Sheet3!$A$2:$AB$3266,28,FALSE)</f>
        <v>42.14913</v>
      </c>
      <c r="U632">
        <f>VLOOKUP(A632,[1]Sheet3!$A$2:$AF$3266,31,FALSE)</f>
        <v>17.159649999999999</v>
      </c>
      <c r="V632">
        <f>VLOOKUP(A632,[1]Sheet3!$A$2:$AF$3266,32,FALSE)</f>
        <v>119.16030000000001</v>
      </c>
      <c r="W632" s="2" t="str">
        <f>VLOOKUP(H632,[2]Sheet1!$B$2:$D$3210,2,FALSE)</f>
        <v>Selat Makasar</v>
      </c>
      <c r="X632" s="2" t="str">
        <f>VLOOKUP(H632,[2]Sheet1!$B$2:$D$3210,3,FALSE)</f>
        <v>Kalimantan</v>
      </c>
      <c r="Y632" s="2">
        <f>Scores!N632</f>
        <v>65</v>
      </c>
      <c r="Z632" t="s">
        <v>6</v>
      </c>
      <c r="AA632" s="13" t="str">
        <f t="shared" si="29"/>
        <v>2C-Kalimantan</v>
      </c>
      <c r="AB632" s="13" t="s">
        <v>896</v>
      </c>
    </row>
    <row r="633" spans="1:28">
      <c r="A633" t="str">
        <f t="shared" si="28"/>
        <v>SOUTH MAHAKAM - JUMELAI (1E: MID TERM)3. High Value</v>
      </c>
      <c r="B633" t="str">
        <f t="shared" si="27"/>
        <v>SOUTH MAHAKAM - JUMELAI (1E: MID TERM)3. High ValueE6. Further Development</v>
      </c>
      <c r="C633" t="s">
        <v>5</v>
      </c>
      <c r="D633" s="2" t="s">
        <v>13</v>
      </c>
      <c r="E633" t="s">
        <v>11</v>
      </c>
      <c r="F633" s="12" t="s">
        <v>330</v>
      </c>
      <c r="G633" s="12" t="s">
        <v>700</v>
      </c>
      <c r="H633" t="s">
        <v>82</v>
      </c>
      <c r="I633" s="2" t="s">
        <v>825</v>
      </c>
      <c r="J633">
        <f>VLOOKUP(A633,[1]Sheet3!$A$2:$H$3266,8,FALSE)</f>
        <v>1115</v>
      </c>
      <c r="K633">
        <f>VLOOKUP(A633,[1]Sheet3!$A$2:$AD$3266,29,FALSE)</f>
        <v>0.72704489999999999</v>
      </c>
      <c r="L633">
        <f>VLOOKUP(A633,[1]Sheet3!$A$2:$AD$3266,30,FALSE)</f>
        <v>810.65506349999998</v>
      </c>
      <c r="M633">
        <f>VLOOKUP(A633,[1]Sheet3!$A$2:$L$3266,11,FALSE)</f>
        <v>10807.5</v>
      </c>
      <c r="N633">
        <f>VLOOKUP(A633,[1]Sheet3!$A$2:$L$3266,12,FALSE)</f>
        <v>135.30000000000001</v>
      </c>
      <c r="O633">
        <f>VLOOKUP(A633,[1]Sheet3!$A$2:$T$3266,17,FALSE)</f>
        <v>0.18325150000000001</v>
      </c>
      <c r="P633">
        <f>VLOOKUP(A633,[1]Sheet3!$A$2:$T$3266,18,FALSE)</f>
        <v>61.576779999999999</v>
      </c>
      <c r="Q633">
        <f>VLOOKUP(A633,[1]Sheet3!$A$2:$T$3266,19,FALSE)</f>
        <v>0.77771860000000004</v>
      </c>
      <c r="R633">
        <f>VLOOKUP(A633,[1]Sheet3!$A$2:$T$3266,20,FALSE)</f>
        <v>0.77983840000000004</v>
      </c>
      <c r="S633">
        <f>VLOOKUP(A633,[1]Sheet3!$A$2:$AB$3266,27,FALSE)</f>
        <v>1.9277960000000001</v>
      </c>
      <c r="T633">
        <f>VLOOKUP(A633,[1]Sheet3!$A$2:$AB$3266,28,FALSE)</f>
        <v>42.14913</v>
      </c>
      <c r="U633">
        <f>VLOOKUP(A633,[1]Sheet3!$A$2:$AF$3266,31,FALSE)</f>
        <v>17.159649999999999</v>
      </c>
      <c r="V633">
        <f>VLOOKUP(A633,[1]Sheet3!$A$2:$AF$3266,32,FALSE)</f>
        <v>119.16030000000001</v>
      </c>
      <c r="W633" s="2" t="str">
        <f>VLOOKUP(H633,[2]Sheet1!$B$2:$D$3210,2,FALSE)</f>
        <v>Selat Makasar</v>
      </c>
      <c r="X633" s="2" t="str">
        <f>VLOOKUP(H633,[2]Sheet1!$B$2:$D$3210,3,FALSE)</f>
        <v>Kalimantan</v>
      </c>
      <c r="Y633" s="2">
        <f>Scores!N633</f>
        <v>65</v>
      </c>
      <c r="Z633" t="s">
        <v>6</v>
      </c>
      <c r="AA633" s="13" t="str">
        <f t="shared" si="29"/>
        <v>2C-Kalimantan</v>
      </c>
      <c r="AB633" s="13" t="s">
        <v>896</v>
      </c>
    </row>
    <row r="634" spans="1:28">
      <c r="A634" t="str">
        <f t="shared" si="28"/>
        <v>SOUTH MAHAKAM - OPLL FUTURE1. Low Value</v>
      </c>
      <c r="B634" t="str">
        <f t="shared" si="27"/>
        <v>SOUTH MAHAKAM - OPLL FUTURE1. Low ValueE8. Further Development Not Viable</v>
      </c>
      <c r="C634" t="s">
        <v>18</v>
      </c>
      <c r="D634" s="2" t="s">
        <v>13</v>
      </c>
      <c r="E634" t="s">
        <v>8</v>
      </c>
      <c r="F634" s="12" t="s">
        <v>331</v>
      </c>
      <c r="G634" s="12" t="s">
        <v>700</v>
      </c>
      <c r="H634" t="s">
        <v>82</v>
      </c>
      <c r="I634" s="2" t="s">
        <v>825</v>
      </c>
      <c r="J634">
        <f>VLOOKUP(A634,[1]Sheet3!$A$2:$H$3266,8,FALSE)</f>
        <v>937.2</v>
      </c>
      <c r="K634">
        <f>VLOOKUP(A634,[1]Sheet3!$A$2:$AD$3266,29,FALSE)</f>
        <v>0.72704489999999999</v>
      </c>
      <c r="L634">
        <f>VLOOKUP(A634,[1]Sheet3!$A$2:$AD$3266,30,FALSE)</f>
        <v>681.38648028</v>
      </c>
      <c r="M634">
        <f>VLOOKUP(A634,[1]Sheet3!$A$2:$L$3266,11,FALSE)</f>
        <v>10807.5</v>
      </c>
      <c r="N634">
        <f>VLOOKUP(A634,[1]Sheet3!$A$2:$L$3266,12,FALSE)</f>
        <v>135.30000000000001</v>
      </c>
      <c r="O634">
        <f>VLOOKUP(A634,[1]Sheet3!$A$2:$T$3266,17,FALSE)</f>
        <v>0.18325150000000001</v>
      </c>
      <c r="P634">
        <f>VLOOKUP(A634,[1]Sheet3!$A$2:$T$3266,18,FALSE)</f>
        <v>61.576779999999999</v>
      </c>
      <c r="Q634">
        <f>VLOOKUP(A634,[1]Sheet3!$A$2:$T$3266,19,FALSE)</f>
        <v>0.77771860000000004</v>
      </c>
      <c r="R634">
        <f>VLOOKUP(A634,[1]Sheet3!$A$2:$T$3266,20,FALSE)</f>
        <v>0.77983840000000004</v>
      </c>
      <c r="S634">
        <f>VLOOKUP(A634,[1]Sheet3!$A$2:$AB$3266,27,FALSE)</f>
        <v>1.9277960000000001</v>
      </c>
      <c r="T634">
        <f>VLOOKUP(A634,[1]Sheet3!$A$2:$AB$3266,28,FALSE)</f>
        <v>42.14913</v>
      </c>
      <c r="U634">
        <f>VLOOKUP(A634,[1]Sheet3!$A$2:$AF$3266,31,FALSE)</f>
        <v>17.159649999999999</v>
      </c>
      <c r="V634">
        <f>VLOOKUP(A634,[1]Sheet3!$A$2:$AF$3266,32,FALSE)</f>
        <v>119.16030000000001</v>
      </c>
      <c r="W634" s="2" t="str">
        <f>VLOOKUP(H634,[2]Sheet1!$B$2:$D$3210,2,FALSE)</f>
        <v>Selat Makasar</v>
      </c>
      <c r="X634" s="2" t="str">
        <f>VLOOKUP(H634,[2]Sheet1!$B$2:$D$3210,3,FALSE)</f>
        <v>Kalimantan</v>
      </c>
      <c r="Y634" s="2">
        <f>Scores!N634</f>
        <v>65</v>
      </c>
      <c r="Z634" t="s">
        <v>6</v>
      </c>
      <c r="AA634" s="13" t="str">
        <f t="shared" si="29"/>
        <v>2C-Kalimantan</v>
      </c>
      <c r="AB634" s="13" t="s">
        <v>896</v>
      </c>
    </row>
    <row r="635" spans="1:28">
      <c r="A635" t="str">
        <f t="shared" si="28"/>
        <v>SOUTH MAHAKAM - OPLL FUTURE2. Middle Value</v>
      </c>
      <c r="B635" t="str">
        <f t="shared" si="27"/>
        <v>SOUTH MAHAKAM - OPLL FUTURE2. Middle ValueE8. Further Development Not Viable</v>
      </c>
      <c r="C635" t="s">
        <v>18</v>
      </c>
      <c r="D635" s="2" t="s">
        <v>13</v>
      </c>
      <c r="E635" t="s">
        <v>10</v>
      </c>
      <c r="F635" s="12" t="s">
        <v>331</v>
      </c>
      <c r="G635" s="12" t="s">
        <v>700</v>
      </c>
      <c r="H635" t="s">
        <v>82</v>
      </c>
      <c r="I635" s="2" t="s">
        <v>825</v>
      </c>
      <c r="J635">
        <f>VLOOKUP(A635,[1]Sheet3!$A$2:$H$3266,8,FALSE)</f>
        <v>1115</v>
      </c>
      <c r="K635">
        <f>VLOOKUP(A635,[1]Sheet3!$A$2:$AD$3266,29,FALSE)</f>
        <v>0.72704489999999999</v>
      </c>
      <c r="L635">
        <f>VLOOKUP(A635,[1]Sheet3!$A$2:$AD$3266,30,FALSE)</f>
        <v>810.65506349999998</v>
      </c>
      <c r="M635">
        <f>VLOOKUP(A635,[1]Sheet3!$A$2:$L$3266,11,FALSE)</f>
        <v>10807.5</v>
      </c>
      <c r="N635">
        <f>VLOOKUP(A635,[1]Sheet3!$A$2:$L$3266,12,FALSE)</f>
        <v>135.30000000000001</v>
      </c>
      <c r="O635">
        <f>VLOOKUP(A635,[1]Sheet3!$A$2:$T$3266,17,FALSE)</f>
        <v>0.18325150000000001</v>
      </c>
      <c r="P635">
        <f>VLOOKUP(A635,[1]Sheet3!$A$2:$T$3266,18,FALSE)</f>
        <v>61.576779999999999</v>
      </c>
      <c r="Q635">
        <f>VLOOKUP(A635,[1]Sheet3!$A$2:$T$3266,19,FALSE)</f>
        <v>0.77771860000000004</v>
      </c>
      <c r="R635">
        <f>VLOOKUP(A635,[1]Sheet3!$A$2:$T$3266,20,FALSE)</f>
        <v>0.77983840000000004</v>
      </c>
      <c r="S635">
        <f>VLOOKUP(A635,[1]Sheet3!$A$2:$AB$3266,27,FALSE)</f>
        <v>1.9277960000000001</v>
      </c>
      <c r="T635">
        <f>VLOOKUP(A635,[1]Sheet3!$A$2:$AB$3266,28,FALSE)</f>
        <v>42.14913</v>
      </c>
      <c r="U635">
        <f>VLOOKUP(A635,[1]Sheet3!$A$2:$AF$3266,31,FALSE)</f>
        <v>17.159649999999999</v>
      </c>
      <c r="V635">
        <f>VLOOKUP(A635,[1]Sheet3!$A$2:$AF$3266,32,FALSE)</f>
        <v>119.16030000000001</v>
      </c>
      <c r="W635" s="2" t="str">
        <f>VLOOKUP(H635,[2]Sheet1!$B$2:$D$3210,2,FALSE)</f>
        <v>Selat Makasar</v>
      </c>
      <c r="X635" s="2" t="str">
        <f>VLOOKUP(H635,[2]Sheet1!$B$2:$D$3210,3,FALSE)</f>
        <v>Kalimantan</v>
      </c>
      <c r="Y635" s="2">
        <f>Scores!N635</f>
        <v>65</v>
      </c>
      <c r="Z635" t="s">
        <v>6</v>
      </c>
      <c r="AA635" s="13" t="str">
        <f t="shared" si="29"/>
        <v>2C-Kalimantan</v>
      </c>
      <c r="AB635" s="13" t="s">
        <v>896</v>
      </c>
    </row>
    <row r="636" spans="1:28">
      <c r="A636" t="str">
        <f t="shared" si="28"/>
        <v>SOUTH MAHAKAM - OPLL FUTURE3. High Value</v>
      </c>
      <c r="B636" t="str">
        <f t="shared" si="27"/>
        <v>SOUTH MAHAKAM - OPLL FUTURE3. High ValueE8. Further Development Not Viable</v>
      </c>
      <c r="C636" t="s">
        <v>18</v>
      </c>
      <c r="D636" s="2" t="s">
        <v>13</v>
      </c>
      <c r="E636" t="s">
        <v>11</v>
      </c>
      <c r="F636" s="12" t="s">
        <v>331</v>
      </c>
      <c r="G636" s="12" t="s">
        <v>700</v>
      </c>
      <c r="H636" t="s">
        <v>82</v>
      </c>
      <c r="I636" s="2" t="s">
        <v>825</v>
      </c>
      <c r="J636">
        <f>VLOOKUP(A636,[1]Sheet3!$A$2:$H$3266,8,FALSE)</f>
        <v>1115</v>
      </c>
      <c r="K636">
        <f>VLOOKUP(A636,[1]Sheet3!$A$2:$AD$3266,29,FALSE)</f>
        <v>0.72704489999999999</v>
      </c>
      <c r="L636">
        <f>VLOOKUP(A636,[1]Sheet3!$A$2:$AD$3266,30,FALSE)</f>
        <v>810.65506349999998</v>
      </c>
      <c r="M636">
        <f>VLOOKUP(A636,[1]Sheet3!$A$2:$L$3266,11,FALSE)</f>
        <v>10807.5</v>
      </c>
      <c r="N636">
        <f>VLOOKUP(A636,[1]Sheet3!$A$2:$L$3266,12,FALSE)</f>
        <v>135.30000000000001</v>
      </c>
      <c r="O636">
        <f>VLOOKUP(A636,[1]Sheet3!$A$2:$T$3266,17,FALSE)</f>
        <v>0.18325150000000001</v>
      </c>
      <c r="P636">
        <f>VLOOKUP(A636,[1]Sheet3!$A$2:$T$3266,18,FALSE)</f>
        <v>61.576779999999999</v>
      </c>
      <c r="Q636">
        <f>VLOOKUP(A636,[1]Sheet3!$A$2:$T$3266,19,FALSE)</f>
        <v>0.77771860000000004</v>
      </c>
      <c r="R636">
        <f>VLOOKUP(A636,[1]Sheet3!$A$2:$T$3266,20,FALSE)</f>
        <v>0.77983840000000004</v>
      </c>
      <c r="S636">
        <f>VLOOKUP(A636,[1]Sheet3!$A$2:$AB$3266,27,FALSE)</f>
        <v>1.9277960000000001</v>
      </c>
      <c r="T636">
        <f>VLOOKUP(A636,[1]Sheet3!$A$2:$AB$3266,28,FALSE)</f>
        <v>42.14913</v>
      </c>
      <c r="U636">
        <f>VLOOKUP(A636,[1]Sheet3!$A$2:$AF$3266,31,FALSE)</f>
        <v>17.159649999999999</v>
      </c>
      <c r="V636">
        <f>VLOOKUP(A636,[1]Sheet3!$A$2:$AF$3266,32,FALSE)</f>
        <v>119.16030000000001</v>
      </c>
      <c r="W636" s="2" t="str">
        <f>VLOOKUP(H636,[2]Sheet1!$B$2:$D$3210,2,FALSE)</f>
        <v>Selat Makasar</v>
      </c>
      <c r="X636" s="2" t="str">
        <f>VLOOKUP(H636,[2]Sheet1!$B$2:$D$3210,3,FALSE)</f>
        <v>Kalimantan</v>
      </c>
      <c r="Y636" s="2">
        <f>Scores!N636</f>
        <v>65</v>
      </c>
      <c r="Z636" t="s">
        <v>6</v>
      </c>
      <c r="AA636" s="13" t="str">
        <f t="shared" si="29"/>
        <v>2C-Kalimantan</v>
      </c>
      <c r="AB636" s="13" t="s">
        <v>896</v>
      </c>
    </row>
    <row r="637" spans="1:28">
      <c r="A637" t="str">
        <f t="shared" si="28"/>
        <v>SOUTH MAHAKAM - BASE1. Low Value</v>
      </c>
      <c r="B637" t="str">
        <f t="shared" si="27"/>
        <v>SOUTH MAHAKAM - BASE1. Low ValueE0. On Production</v>
      </c>
      <c r="C637" t="s">
        <v>15</v>
      </c>
      <c r="D637" s="2" t="s">
        <v>13</v>
      </c>
      <c r="E637" t="s">
        <v>8</v>
      </c>
      <c r="F637" s="12" t="s">
        <v>332</v>
      </c>
      <c r="G637" s="12" t="s">
        <v>700</v>
      </c>
      <c r="H637" t="s">
        <v>82</v>
      </c>
      <c r="I637" s="2" t="s">
        <v>825</v>
      </c>
      <c r="J637">
        <f>VLOOKUP(A637,[1]Sheet3!$A$2:$H$3266,8,FALSE)</f>
        <v>937.2</v>
      </c>
      <c r="K637">
        <f>VLOOKUP(A637,[1]Sheet3!$A$2:$AD$3266,29,FALSE)</f>
        <v>0.72704489999999999</v>
      </c>
      <c r="L637">
        <f>VLOOKUP(A637,[1]Sheet3!$A$2:$AD$3266,30,FALSE)</f>
        <v>681.38648028</v>
      </c>
      <c r="M637">
        <f>VLOOKUP(A637,[1]Sheet3!$A$2:$L$3266,11,FALSE)</f>
        <v>10807.5</v>
      </c>
      <c r="N637">
        <f>VLOOKUP(A637,[1]Sheet3!$A$2:$L$3266,12,FALSE)</f>
        <v>135.30000000000001</v>
      </c>
      <c r="O637">
        <f>VLOOKUP(A637,[1]Sheet3!$A$2:$T$3266,17,FALSE)</f>
        <v>0.18325150000000001</v>
      </c>
      <c r="P637">
        <f>VLOOKUP(A637,[1]Sheet3!$A$2:$T$3266,18,FALSE)</f>
        <v>61.576779999999999</v>
      </c>
      <c r="Q637">
        <f>VLOOKUP(A637,[1]Sheet3!$A$2:$T$3266,19,FALSE)</f>
        <v>0.77771860000000004</v>
      </c>
      <c r="R637">
        <f>VLOOKUP(A637,[1]Sheet3!$A$2:$T$3266,20,FALSE)</f>
        <v>0.77983840000000004</v>
      </c>
      <c r="S637">
        <f>VLOOKUP(A637,[1]Sheet3!$A$2:$AB$3266,27,FALSE)</f>
        <v>1.9277960000000001</v>
      </c>
      <c r="T637">
        <f>VLOOKUP(A637,[1]Sheet3!$A$2:$AB$3266,28,FALSE)</f>
        <v>42.14913</v>
      </c>
      <c r="U637">
        <f>VLOOKUP(A637,[1]Sheet3!$A$2:$AF$3266,31,FALSE)</f>
        <v>17.159649999999999</v>
      </c>
      <c r="V637">
        <f>VLOOKUP(A637,[1]Sheet3!$A$2:$AF$3266,32,FALSE)</f>
        <v>119.16030000000001</v>
      </c>
      <c r="W637" s="2" t="str">
        <f>VLOOKUP(H637,[2]Sheet1!$B$2:$D$3210,2,FALSE)</f>
        <v>Selat Makasar</v>
      </c>
      <c r="X637" s="2" t="str">
        <f>VLOOKUP(H637,[2]Sheet1!$B$2:$D$3210,3,FALSE)</f>
        <v>Kalimantan</v>
      </c>
      <c r="Y637" s="2">
        <f>Scores!N637</f>
        <v>65</v>
      </c>
      <c r="Z637" t="s">
        <v>16</v>
      </c>
      <c r="AA637" s="13" t="str">
        <f t="shared" si="29"/>
        <v>2P</v>
      </c>
      <c r="AB637" s="13" t="s">
        <v>896</v>
      </c>
    </row>
    <row r="638" spans="1:28">
      <c r="A638" t="str">
        <f t="shared" si="28"/>
        <v>SOUTH MAHAKAM - BASE2. Middle Value</v>
      </c>
      <c r="B638" t="str">
        <f t="shared" si="27"/>
        <v>SOUTH MAHAKAM - BASE2. Middle ValueE0. On Production</v>
      </c>
      <c r="C638" t="s">
        <v>15</v>
      </c>
      <c r="D638" s="2" t="s">
        <v>13</v>
      </c>
      <c r="E638" t="s">
        <v>10</v>
      </c>
      <c r="F638" s="12" t="s">
        <v>332</v>
      </c>
      <c r="G638" s="12" t="s">
        <v>700</v>
      </c>
      <c r="H638" t="s">
        <v>82</v>
      </c>
      <c r="I638" s="2" t="s">
        <v>825</v>
      </c>
      <c r="J638">
        <f>VLOOKUP(A638,[1]Sheet3!$A$2:$H$3266,8,FALSE)</f>
        <v>1115</v>
      </c>
      <c r="K638">
        <f>VLOOKUP(A638,[1]Sheet3!$A$2:$AD$3266,29,FALSE)</f>
        <v>0.72704489999999999</v>
      </c>
      <c r="L638">
        <f>VLOOKUP(A638,[1]Sheet3!$A$2:$AD$3266,30,FALSE)</f>
        <v>810.65506349999998</v>
      </c>
      <c r="M638">
        <f>VLOOKUP(A638,[1]Sheet3!$A$2:$L$3266,11,FALSE)</f>
        <v>10807.5</v>
      </c>
      <c r="N638">
        <f>VLOOKUP(A638,[1]Sheet3!$A$2:$L$3266,12,FALSE)</f>
        <v>135.30000000000001</v>
      </c>
      <c r="O638">
        <f>VLOOKUP(A638,[1]Sheet3!$A$2:$T$3266,17,FALSE)</f>
        <v>0.18325150000000001</v>
      </c>
      <c r="P638">
        <f>VLOOKUP(A638,[1]Sheet3!$A$2:$T$3266,18,FALSE)</f>
        <v>61.576779999999999</v>
      </c>
      <c r="Q638">
        <f>VLOOKUP(A638,[1]Sheet3!$A$2:$T$3266,19,FALSE)</f>
        <v>0.77771860000000004</v>
      </c>
      <c r="R638">
        <f>VLOOKUP(A638,[1]Sheet3!$A$2:$T$3266,20,FALSE)</f>
        <v>0.77983840000000004</v>
      </c>
      <c r="S638">
        <f>VLOOKUP(A638,[1]Sheet3!$A$2:$AB$3266,27,FALSE)</f>
        <v>1.9277960000000001</v>
      </c>
      <c r="T638">
        <f>VLOOKUP(A638,[1]Sheet3!$A$2:$AB$3266,28,FALSE)</f>
        <v>42.14913</v>
      </c>
      <c r="U638">
        <f>VLOOKUP(A638,[1]Sheet3!$A$2:$AF$3266,31,FALSE)</f>
        <v>17.159649999999999</v>
      </c>
      <c r="V638">
        <f>VLOOKUP(A638,[1]Sheet3!$A$2:$AF$3266,32,FALSE)</f>
        <v>119.16030000000001</v>
      </c>
      <c r="W638" s="2" t="str">
        <f>VLOOKUP(H638,[2]Sheet1!$B$2:$D$3210,2,FALSE)</f>
        <v>Selat Makasar</v>
      </c>
      <c r="X638" s="2" t="str">
        <f>VLOOKUP(H638,[2]Sheet1!$B$2:$D$3210,3,FALSE)</f>
        <v>Kalimantan</v>
      </c>
      <c r="Y638" s="2">
        <f>Scores!N638</f>
        <v>65</v>
      </c>
      <c r="Z638" t="s">
        <v>16</v>
      </c>
      <c r="AA638" s="13" t="str">
        <f t="shared" si="29"/>
        <v>2P</v>
      </c>
      <c r="AB638" s="13" t="s">
        <v>896</v>
      </c>
    </row>
    <row r="639" spans="1:28">
      <c r="A639" t="str">
        <f t="shared" si="28"/>
        <v>KENANGA BASE1. Low Value</v>
      </c>
      <c r="B639" t="str">
        <f t="shared" si="27"/>
        <v>KENANGA BASE1. Low ValueE2. Under Development</v>
      </c>
      <c r="C639" t="s">
        <v>26</v>
      </c>
      <c r="D639" s="2" t="s">
        <v>13</v>
      </c>
      <c r="E639" t="s">
        <v>8</v>
      </c>
      <c r="F639" s="12" t="s">
        <v>333</v>
      </c>
      <c r="G639" s="12" t="s">
        <v>531</v>
      </c>
      <c r="H639" t="s">
        <v>782</v>
      </c>
      <c r="I639" s="2" t="s">
        <v>823</v>
      </c>
      <c r="J639">
        <f>VLOOKUP(A639,[1]Sheet3!$A$2:$H$3266,8,FALSE)</f>
        <v>204</v>
      </c>
      <c r="K639">
        <f>VLOOKUP(A639,[1]Sheet3!$A$2:$AD$3266,29,FALSE)</f>
        <v>0.69989820000000003</v>
      </c>
      <c r="L639">
        <f>VLOOKUP(A639,[1]Sheet3!$A$2:$AD$3266,30,FALSE)</f>
        <v>142.77923280000002</v>
      </c>
      <c r="M639">
        <f>VLOOKUP(A639,[1]Sheet3!$A$2:$L$3266,11,FALSE)</f>
        <v>5500</v>
      </c>
      <c r="N639" t="str">
        <f>VLOOKUP(A639,[1]Sheet3!$A$2:$L$3266,12,FALSE)</f>
        <v/>
      </c>
      <c r="O639">
        <f>VLOOKUP(A639,[1]Sheet3!$A$2:$T$3266,17,FALSE)</f>
        <v>0.2191516</v>
      </c>
      <c r="P639">
        <f>VLOOKUP(A639,[1]Sheet3!$A$2:$T$3266,18,FALSE)</f>
        <v>184.57929999999999</v>
      </c>
      <c r="Q639">
        <f>VLOOKUP(A639,[1]Sheet3!$A$2:$T$3266,19,FALSE)</f>
        <v>0.51350430000000002</v>
      </c>
      <c r="R639">
        <f>VLOOKUP(A639,[1]Sheet3!$A$2:$T$3266,20,FALSE)</f>
        <v>0.73928450000000001</v>
      </c>
      <c r="S639">
        <f>VLOOKUP(A639,[1]Sheet3!$A$2:$AB$3266,27,FALSE)</f>
        <v>17.8019</v>
      </c>
      <c r="T639">
        <f>VLOOKUP(A639,[1]Sheet3!$A$2:$AB$3266,28,FALSE)</f>
        <v>1.1899150000000001</v>
      </c>
      <c r="U639">
        <f>VLOOKUP(A639,[1]Sheet3!$A$2:$AF$3266,31,FALSE)</f>
        <v>53.276049999999998</v>
      </c>
      <c r="V639">
        <f>VLOOKUP(A639,[1]Sheet3!$A$2:$AF$3266,32,FALSE)</f>
        <v>12.15387</v>
      </c>
      <c r="W639" s="2" t="s">
        <v>844</v>
      </c>
      <c r="X639" s="2" t="s">
        <v>829</v>
      </c>
      <c r="Y639" s="2">
        <f>Scores!N639</f>
        <v>86</v>
      </c>
      <c r="Z639" t="s">
        <v>16</v>
      </c>
      <c r="AA639" s="13" t="str">
        <f t="shared" si="29"/>
        <v>2P</v>
      </c>
      <c r="AB639" s="13" t="s">
        <v>896</v>
      </c>
    </row>
    <row r="640" spans="1:28">
      <c r="A640" t="str">
        <f t="shared" si="28"/>
        <v>KENANGA BASE2. Middle Value</v>
      </c>
      <c r="B640" t="str">
        <f t="shared" si="27"/>
        <v>KENANGA BASE2. Middle ValueE2. Under Development</v>
      </c>
      <c r="C640" t="s">
        <v>26</v>
      </c>
      <c r="D640" s="2" t="s">
        <v>13</v>
      </c>
      <c r="E640" t="s">
        <v>10</v>
      </c>
      <c r="F640" s="12" t="s">
        <v>333</v>
      </c>
      <c r="G640" s="12" t="s">
        <v>531</v>
      </c>
      <c r="H640" t="s">
        <v>782</v>
      </c>
      <c r="I640" s="2" t="s">
        <v>823</v>
      </c>
      <c r="J640">
        <f>VLOOKUP(A640,[1]Sheet3!$A$2:$H$3266,8,FALSE)</f>
        <v>272</v>
      </c>
      <c r="K640">
        <f>VLOOKUP(A640,[1]Sheet3!$A$2:$AD$3266,29,FALSE)</f>
        <v>0.69989820000000003</v>
      </c>
      <c r="L640">
        <f>VLOOKUP(A640,[1]Sheet3!$A$2:$AD$3266,30,FALSE)</f>
        <v>190.3723104</v>
      </c>
      <c r="M640">
        <f>VLOOKUP(A640,[1]Sheet3!$A$2:$L$3266,11,FALSE)</f>
        <v>5500</v>
      </c>
      <c r="N640" t="str">
        <f>VLOOKUP(A640,[1]Sheet3!$A$2:$L$3266,12,FALSE)</f>
        <v/>
      </c>
      <c r="O640">
        <f>VLOOKUP(A640,[1]Sheet3!$A$2:$T$3266,17,FALSE)</f>
        <v>0.2191516</v>
      </c>
      <c r="P640">
        <f>VLOOKUP(A640,[1]Sheet3!$A$2:$T$3266,18,FALSE)</f>
        <v>184.57929999999999</v>
      </c>
      <c r="Q640">
        <f>VLOOKUP(A640,[1]Sheet3!$A$2:$T$3266,19,FALSE)</f>
        <v>0.51350430000000002</v>
      </c>
      <c r="R640">
        <f>VLOOKUP(A640,[1]Sheet3!$A$2:$T$3266,20,FALSE)</f>
        <v>0.73928450000000001</v>
      </c>
      <c r="S640">
        <f>VLOOKUP(A640,[1]Sheet3!$A$2:$AB$3266,27,FALSE)</f>
        <v>17.8019</v>
      </c>
      <c r="T640">
        <f>VLOOKUP(A640,[1]Sheet3!$A$2:$AB$3266,28,FALSE)</f>
        <v>1.1899150000000001</v>
      </c>
      <c r="U640">
        <f>VLOOKUP(A640,[1]Sheet3!$A$2:$AF$3266,31,FALSE)</f>
        <v>53.276049999999998</v>
      </c>
      <c r="V640">
        <f>VLOOKUP(A640,[1]Sheet3!$A$2:$AF$3266,32,FALSE)</f>
        <v>12.15387</v>
      </c>
      <c r="W640" s="2" t="s">
        <v>844</v>
      </c>
      <c r="X640" s="2" t="s">
        <v>829</v>
      </c>
      <c r="Y640" s="2">
        <f>Scores!N640</f>
        <v>86</v>
      </c>
      <c r="Z640" t="s">
        <v>16</v>
      </c>
      <c r="AA640" s="13" t="str">
        <f t="shared" si="29"/>
        <v>2P</v>
      </c>
      <c r="AB640" s="13" t="s">
        <v>896</v>
      </c>
    </row>
    <row r="641" spans="1:28">
      <c r="A641" t="str">
        <f t="shared" si="28"/>
        <v>KENANGA BASE3. High Value</v>
      </c>
      <c r="B641" t="str">
        <f t="shared" si="27"/>
        <v>KENANGA BASE3. High ValueE2. Under Development</v>
      </c>
      <c r="C641" t="s">
        <v>26</v>
      </c>
      <c r="D641" s="2" t="s">
        <v>13</v>
      </c>
      <c r="E641" t="s">
        <v>11</v>
      </c>
      <c r="F641" s="12" t="s">
        <v>333</v>
      </c>
      <c r="G641" s="12" t="s">
        <v>531</v>
      </c>
      <c r="H641" t="s">
        <v>782</v>
      </c>
      <c r="I641" s="2" t="s">
        <v>823</v>
      </c>
      <c r="J641">
        <f>VLOOKUP(A641,[1]Sheet3!$A$2:$H$3266,8,FALSE)</f>
        <v>302</v>
      </c>
      <c r="K641">
        <f>VLOOKUP(A641,[1]Sheet3!$A$2:$AD$3266,29,FALSE)</f>
        <v>0.69989820000000003</v>
      </c>
      <c r="L641">
        <f>VLOOKUP(A641,[1]Sheet3!$A$2:$AD$3266,30,FALSE)</f>
        <v>211.36925640000001</v>
      </c>
      <c r="M641">
        <f>VLOOKUP(A641,[1]Sheet3!$A$2:$L$3266,11,FALSE)</f>
        <v>5500</v>
      </c>
      <c r="N641" t="str">
        <f>VLOOKUP(A641,[1]Sheet3!$A$2:$L$3266,12,FALSE)</f>
        <v/>
      </c>
      <c r="O641">
        <f>VLOOKUP(A641,[1]Sheet3!$A$2:$T$3266,17,FALSE)</f>
        <v>0.2191516</v>
      </c>
      <c r="P641">
        <f>VLOOKUP(A641,[1]Sheet3!$A$2:$T$3266,18,FALSE)</f>
        <v>184.57929999999999</v>
      </c>
      <c r="Q641">
        <f>VLOOKUP(A641,[1]Sheet3!$A$2:$T$3266,19,FALSE)</f>
        <v>0.51350430000000002</v>
      </c>
      <c r="R641">
        <f>VLOOKUP(A641,[1]Sheet3!$A$2:$T$3266,20,FALSE)</f>
        <v>0.73928450000000001</v>
      </c>
      <c r="S641">
        <f>VLOOKUP(A641,[1]Sheet3!$A$2:$AB$3266,27,FALSE)</f>
        <v>17.8019</v>
      </c>
      <c r="T641">
        <f>VLOOKUP(A641,[1]Sheet3!$A$2:$AB$3266,28,FALSE)</f>
        <v>1.1899150000000001</v>
      </c>
      <c r="U641">
        <f>VLOOKUP(A641,[1]Sheet3!$A$2:$AF$3266,31,FALSE)</f>
        <v>53.276049999999998</v>
      </c>
      <c r="V641">
        <f>VLOOKUP(A641,[1]Sheet3!$A$2:$AF$3266,32,FALSE)</f>
        <v>12.15387</v>
      </c>
      <c r="W641" s="2" t="s">
        <v>844</v>
      </c>
      <c r="X641" s="2" t="s">
        <v>829</v>
      </c>
      <c r="Y641" s="2">
        <f>Scores!N641</f>
        <v>86</v>
      </c>
      <c r="Z641" t="s">
        <v>16</v>
      </c>
      <c r="AA641" s="13" t="str">
        <f t="shared" si="29"/>
        <v>2P</v>
      </c>
      <c r="AB641" s="13" t="s">
        <v>896</v>
      </c>
    </row>
    <row r="642" spans="1:28">
      <c r="A642" t="str">
        <f t="shared" si="28"/>
        <v>CANTIK BASE1. Low Value</v>
      </c>
      <c r="B642" t="str">
        <f t="shared" ref="B642:B705" si="30">F642&amp;E642&amp;C642</f>
        <v>CANTIK BASE1. Low ValueE2. Under Development</v>
      </c>
      <c r="C642" t="s">
        <v>26</v>
      </c>
      <c r="D642" s="2" t="s">
        <v>13</v>
      </c>
      <c r="E642" t="s">
        <v>8</v>
      </c>
      <c r="F642" s="12" t="s">
        <v>334</v>
      </c>
      <c r="G642" s="12" t="s">
        <v>701</v>
      </c>
      <c r="H642" t="s">
        <v>100</v>
      </c>
      <c r="I642" s="2" t="s">
        <v>823</v>
      </c>
      <c r="J642">
        <f>VLOOKUP(A642,[1]Sheet3!$A$2:$H$3266,8,FALSE)</f>
        <v>16.39</v>
      </c>
      <c r="K642">
        <f>VLOOKUP(A642,[1]Sheet3!$A$2:$AD$3266,29,FALSE)</f>
        <v>0.76419020000000004</v>
      </c>
      <c r="L642">
        <f>VLOOKUP(A642,[1]Sheet3!$A$2:$AD$3266,30,FALSE)</f>
        <v>12.525077378000001</v>
      </c>
      <c r="M642">
        <f>VLOOKUP(A642,[1]Sheet3!$A$2:$L$3266,11,FALSE)</f>
        <v>4275</v>
      </c>
      <c r="N642" t="str">
        <f>VLOOKUP(A642,[1]Sheet3!$A$2:$L$3266,12,FALSE)</f>
        <v/>
      </c>
      <c r="O642">
        <f>VLOOKUP(A642,[1]Sheet3!$A$2:$T$3266,17,FALSE)</f>
        <v>0.2804373</v>
      </c>
      <c r="P642">
        <f>VLOOKUP(A642,[1]Sheet3!$A$2:$T$3266,18,FALSE)</f>
        <v>814.57029999999997</v>
      </c>
      <c r="Q642">
        <f>VLOOKUP(A642,[1]Sheet3!$A$2:$T$3266,19,FALSE)</f>
        <v>0.59927200000000003</v>
      </c>
      <c r="R642">
        <f>VLOOKUP(A642,[1]Sheet3!$A$2:$T$3266,20,FALSE)</f>
        <v>0.84178319999999995</v>
      </c>
      <c r="S642">
        <f>VLOOKUP(A642,[1]Sheet3!$A$2:$AB$3266,27,FALSE)</f>
        <v>26.042390000000001</v>
      </c>
      <c r="T642">
        <f>VLOOKUP(A642,[1]Sheet3!$A$2:$AB$3266,28,FALSE)</f>
        <v>12.030720000000001</v>
      </c>
      <c r="U642">
        <f>VLOOKUP(A642,[1]Sheet3!$A$2:$AF$3266,31,FALSE)</f>
        <v>14.98789</v>
      </c>
      <c r="V642">
        <f>VLOOKUP(A642,[1]Sheet3!$A$2:$AF$3266,32,FALSE)</f>
        <v>4.7740729999999996</v>
      </c>
      <c r="W642" s="2" t="str">
        <f>VLOOKUP(H642,[2]Sheet1!$B$2:$D$3210,2,FALSE)</f>
        <v>Sumatera Selatan</v>
      </c>
      <c r="X642" s="2" t="str">
        <f>VLOOKUP(H642,[2]Sheet1!$B$2:$D$3210,3,FALSE)</f>
        <v>Sumatera</v>
      </c>
      <c r="Y642" s="2">
        <f>Scores!N642</f>
        <v>40</v>
      </c>
      <c r="Z642" t="s">
        <v>16</v>
      </c>
      <c r="AA642" s="13" t="str">
        <f t="shared" si="29"/>
        <v>2P</v>
      </c>
      <c r="AB642" s="13" t="s">
        <v>896</v>
      </c>
    </row>
    <row r="643" spans="1:28">
      <c r="A643" t="str">
        <f t="shared" ref="A643:A706" si="31">F643&amp;E643</f>
        <v>CANTIK BASE2. Middle Value</v>
      </c>
      <c r="B643" t="str">
        <f t="shared" si="30"/>
        <v>CANTIK BASE2. Middle ValueE2. Under Development</v>
      </c>
      <c r="C643" t="s">
        <v>26</v>
      </c>
      <c r="D643" s="2" t="s">
        <v>13</v>
      </c>
      <c r="E643" t="s">
        <v>10</v>
      </c>
      <c r="F643" s="12" t="s">
        <v>334</v>
      </c>
      <c r="G643" s="12" t="s">
        <v>701</v>
      </c>
      <c r="H643" t="s">
        <v>100</v>
      </c>
      <c r="I643" s="2" t="s">
        <v>823</v>
      </c>
      <c r="J643">
        <f>VLOOKUP(A643,[1]Sheet3!$A$2:$H$3266,8,FALSE)</f>
        <v>18.8</v>
      </c>
      <c r="K643">
        <f>VLOOKUP(A643,[1]Sheet3!$A$2:$AD$3266,29,FALSE)</f>
        <v>0.76419020000000004</v>
      </c>
      <c r="L643">
        <f>VLOOKUP(A643,[1]Sheet3!$A$2:$AD$3266,30,FALSE)</f>
        <v>14.366775760000001</v>
      </c>
      <c r="M643">
        <f>VLOOKUP(A643,[1]Sheet3!$A$2:$L$3266,11,FALSE)</f>
        <v>4275</v>
      </c>
      <c r="N643" t="str">
        <f>VLOOKUP(A643,[1]Sheet3!$A$2:$L$3266,12,FALSE)</f>
        <v/>
      </c>
      <c r="O643">
        <f>VLOOKUP(A643,[1]Sheet3!$A$2:$T$3266,17,FALSE)</f>
        <v>0.2804373</v>
      </c>
      <c r="P643">
        <f>VLOOKUP(A643,[1]Sheet3!$A$2:$T$3266,18,FALSE)</f>
        <v>814.57029999999997</v>
      </c>
      <c r="Q643">
        <f>VLOOKUP(A643,[1]Sheet3!$A$2:$T$3266,19,FALSE)</f>
        <v>0.59927200000000003</v>
      </c>
      <c r="R643">
        <f>VLOOKUP(A643,[1]Sheet3!$A$2:$T$3266,20,FALSE)</f>
        <v>0.84178319999999995</v>
      </c>
      <c r="S643">
        <f>VLOOKUP(A643,[1]Sheet3!$A$2:$AB$3266,27,FALSE)</f>
        <v>26.042390000000001</v>
      </c>
      <c r="T643">
        <f>VLOOKUP(A643,[1]Sheet3!$A$2:$AB$3266,28,FALSE)</f>
        <v>12.030720000000001</v>
      </c>
      <c r="U643">
        <f>VLOOKUP(A643,[1]Sheet3!$A$2:$AF$3266,31,FALSE)</f>
        <v>14.98789</v>
      </c>
      <c r="V643">
        <f>VLOOKUP(A643,[1]Sheet3!$A$2:$AF$3266,32,FALSE)</f>
        <v>4.7740729999999996</v>
      </c>
      <c r="W643" s="2" t="str">
        <f>VLOOKUP(H643,[2]Sheet1!$B$2:$D$3210,2,FALSE)</f>
        <v>Sumatera Selatan</v>
      </c>
      <c r="X643" s="2" t="str">
        <f>VLOOKUP(H643,[2]Sheet1!$B$2:$D$3210,3,FALSE)</f>
        <v>Sumatera</v>
      </c>
      <c r="Y643" s="2">
        <f>Scores!N643</f>
        <v>40</v>
      </c>
      <c r="Z643" t="s">
        <v>16</v>
      </c>
      <c r="AA643" s="13" t="str">
        <f t="shared" ref="AA643:AA706" si="32">IF(Z643="2C",Z643&amp;"-"&amp;X643,"2P")</f>
        <v>2P</v>
      </c>
      <c r="AB643" s="13" t="s">
        <v>896</v>
      </c>
    </row>
    <row r="644" spans="1:28">
      <c r="A644" t="str">
        <f t="shared" si="31"/>
        <v>CANTIK BASE3. High Value</v>
      </c>
      <c r="B644" t="str">
        <f t="shared" si="30"/>
        <v>CANTIK BASE3. High ValueE2. Under Development</v>
      </c>
      <c r="C644" t="s">
        <v>26</v>
      </c>
      <c r="D644" s="2" t="s">
        <v>13</v>
      </c>
      <c r="E644" t="s">
        <v>11</v>
      </c>
      <c r="F644" s="12" t="s">
        <v>334</v>
      </c>
      <c r="G644" s="12" t="s">
        <v>701</v>
      </c>
      <c r="H644" t="s">
        <v>100</v>
      </c>
      <c r="I644" s="2" t="s">
        <v>823</v>
      </c>
      <c r="J644">
        <f>VLOOKUP(A644,[1]Sheet3!$A$2:$H$3266,8,FALSE)</f>
        <v>18.8</v>
      </c>
      <c r="K644">
        <f>VLOOKUP(A644,[1]Sheet3!$A$2:$AD$3266,29,FALSE)</f>
        <v>0.76419020000000004</v>
      </c>
      <c r="L644">
        <f>VLOOKUP(A644,[1]Sheet3!$A$2:$AD$3266,30,FALSE)</f>
        <v>14.366775760000001</v>
      </c>
      <c r="M644">
        <f>VLOOKUP(A644,[1]Sheet3!$A$2:$L$3266,11,FALSE)</f>
        <v>4275</v>
      </c>
      <c r="N644" t="str">
        <f>VLOOKUP(A644,[1]Sheet3!$A$2:$L$3266,12,FALSE)</f>
        <v/>
      </c>
      <c r="O644">
        <f>VLOOKUP(A644,[1]Sheet3!$A$2:$T$3266,17,FALSE)</f>
        <v>0.2804373</v>
      </c>
      <c r="P644">
        <f>VLOOKUP(A644,[1]Sheet3!$A$2:$T$3266,18,FALSE)</f>
        <v>814.57029999999997</v>
      </c>
      <c r="Q644">
        <f>VLOOKUP(A644,[1]Sheet3!$A$2:$T$3266,19,FALSE)</f>
        <v>0.59927200000000003</v>
      </c>
      <c r="R644">
        <f>VLOOKUP(A644,[1]Sheet3!$A$2:$T$3266,20,FALSE)</f>
        <v>0.84178319999999995</v>
      </c>
      <c r="S644">
        <f>VLOOKUP(A644,[1]Sheet3!$A$2:$AB$3266,27,FALSE)</f>
        <v>26.042390000000001</v>
      </c>
      <c r="T644">
        <f>VLOOKUP(A644,[1]Sheet3!$A$2:$AB$3266,28,FALSE)</f>
        <v>12.030720000000001</v>
      </c>
      <c r="U644">
        <f>VLOOKUP(A644,[1]Sheet3!$A$2:$AF$3266,31,FALSE)</f>
        <v>14.98789</v>
      </c>
      <c r="V644">
        <f>VLOOKUP(A644,[1]Sheet3!$A$2:$AF$3266,32,FALSE)</f>
        <v>4.7740729999999996</v>
      </c>
      <c r="W644" s="2" t="str">
        <f>VLOOKUP(H644,[2]Sheet1!$B$2:$D$3210,2,FALSE)</f>
        <v>Sumatera Selatan</v>
      </c>
      <c r="X644" s="2" t="str">
        <f>VLOOKUP(H644,[2]Sheet1!$B$2:$D$3210,3,FALSE)</f>
        <v>Sumatera</v>
      </c>
      <c r="Y644" s="2">
        <f>Scores!N644</f>
        <v>40</v>
      </c>
      <c r="Z644" t="s">
        <v>16</v>
      </c>
      <c r="AA644" s="13" t="str">
        <f t="shared" si="32"/>
        <v>2P</v>
      </c>
      <c r="AB644" s="13" t="s">
        <v>896</v>
      </c>
    </row>
    <row r="645" spans="1:28">
      <c r="A645" t="str">
        <f t="shared" si="31"/>
        <v>ROABIBA - BASE1. Low Value</v>
      </c>
      <c r="B645" t="str">
        <f t="shared" si="30"/>
        <v>ROABIBA - BASE1. Low ValueE2. Under Development</v>
      </c>
      <c r="C645" t="s">
        <v>26</v>
      </c>
      <c r="D645" s="2" t="s">
        <v>13</v>
      </c>
      <c r="E645" t="s">
        <v>8</v>
      </c>
      <c r="F645" s="12" t="s">
        <v>335</v>
      </c>
      <c r="G645" s="12" t="s">
        <v>702</v>
      </c>
      <c r="H645" t="s">
        <v>788</v>
      </c>
      <c r="I645" s="2" t="s">
        <v>824</v>
      </c>
      <c r="J645">
        <f>VLOOKUP(A645,[1]Sheet3!$A$2:$H$3266,8,FALSE)</f>
        <v>487.69299999999998</v>
      </c>
      <c r="K645">
        <f>VLOOKUP(A645,[1]Sheet3!$A$2:$AD$3266,29,FALSE)</f>
        <v>0.62484070000000003</v>
      </c>
      <c r="L645">
        <f>VLOOKUP(A645,[1]Sheet3!$A$2:$AD$3266,30,FALSE)</f>
        <v>304.73043550509999</v>
      </c>
      <c r="M645">
        <f>VLOOKUP(A645,[1]Sheet3!$A$2:$L$3266,11,FALSE)</f>
        <v>11170</v>
      </c>
      <c r="N645">
        <f>VLOOKUP(A645,[1]Sheet3!$A$2:$L$3266,12,FALSE)</f>
        <v>128.70000000000002</v>
      </c>
      <c r="O645">
        <f>VLOOKUP(A645,[1]Sheet3!$A$2:$T$3266,17,FALSE)</f>
        <v>0.1141224</v>
      </c>
      <c r="P645">
        <f>VLOOKUP(A645,[1]Sheet3!$A$2:$T$3266,18,FALSE)</f>
        <v>179.5616</v>
      </c>
      <c r="Q645">
        <f>VLOOKUP(A645,[1]Sheet3!$A$2:$T$3266,19,FALSE)</f>
        <v>0.75781169999999998</v>
      </c>
      <c r="R645">
        <f>VLOOKUP(A645,[1]Sheet3!$A$2:$T$3266,20,FALSE)</f>
        <v>0.71987460000000003</v>
      </c>
      <c r="S645">
        <f>VLOOKUP(A645,[1]Sheet3!$A$2:$AB$3266,27,FALSE)</f>
        <v>162.09569999999999</v>
      </c>
      <c r="T645">
        <f>VLOOKUP(A645,[1]Sheet3!$A$2:$AB$3266,28,FALSE)</f>
        <v>20.82882</v>
      </c>
      <c r="U645">
        <f>VLOOKUP(A645,[1]Sheet3!$A$2:$AF$3266,31,FALSE)</f>
        <v>68.017070000000004</v>
      </c>
      <c r="V645">
        <f>VLOOKUP(A645,[1]Sheet3!$A$2:$AF$3266,32,FALSE)</f>
        <v>157.48099999999999</v>
      </c>
      <c r="W645" s="2" t="s">
        <v>832</v>
      </c>
      <c r="X645" s="2" t="s">
        <v>833</v>
      </c>
      <c r="Y645" s="2">
        <f>Scores!N645</f>
        <v>94</v>
      </c>
      <c r="Z645" t="s">
        <v>16</v>
      </c>
      <c r="AA645" s="13" t="str">
        <f t="shared" si="32"/>
        <v>2P</v>
      </c>
      <c r="AB645" s="13" t="s">
        <v>896</v>
      </c>
    </row>
    <row r="646" spans="1:28">
      <c r="A646" t="str">
        <f t="shared" si="31"/>
        <v>ROABIBA - BASE2. Middle Value</v>
      </c>
      <c r="B646" t="str">
        <f t="shared" si="30"/>
        <v>ROABIBA - BASE2. Middle ValueE2. Under Development</v>
      </c>
      <c r="C646" t="s">
        <v>26</v>
      </c>
      <c r="D646" s="2" t="s">
        <v>13</v>
      </c>
      <c r="E646" t="s">
        <v>10</v>
      </c>
      <c r="F646" s="12" t="s">
        <v>335</v>
      </c>
      <c r="G646" s="12" t="s">
        <v>702</v>
      </c>
      <c r="H646" t="s">
        <v>788</v>
      </c>
      <c r="I646" s="2" t="s">
        <v>824</v>
      </c>
      <c r="J646">
        <f>VLOOKUP(A646,[1]Sheet3!$A$2:$H$3266,8,FALSE)</f>
        <v>685.99599999999998</v>
      </c>
      <c r="K646">
        <f>VLOOKUP(A646,[1]Sheet3!$A$2:$AD$3266,29,FALSE)</f>
        <v>0.62484070000000003</v>
      </c>
      <c r="L646">
        <f>VLOOKUP(A646,[1]Sheet3!$A$2:$AD$3266,30,FALSE)</f>
        <v>428.63822083719998</v>
      </c>
      <c r="M646">
        <f>VLOOKUP(A646,[1]Sheet3!$A$2:$L$3266,11,FALSE)</f>
        <v>11170</v>
      </c>
      <c r="N646">
        <f>VLOOKUP(A646,[1]Sheet3!$A$2:$L$3266,12,FALSE)</f>
        <v>128.70000000000002</v>
      </c>
      <c r="O646">
        <f>VLOOKUP(A646,[1]Sheet3!$A$2:$T$3266,17,FALSE)</f>
        <v>0.1141224</v>
      </c>
      <c r="P646">
        <f>VLOOKUP(A646,[1]Sheet3!$A$2:$T$3266,18,FALSE)</f>
        <v>179.5616</v>
      </c>
      <c r="Q646">
        <f>VLOOKUP(A646,[1]Sheet3!$A$2:$T$3266,19,FALSE)</f>
        <v>0.75781169999999998</v>
      </c>
      <c r="R646">
        <f>VLOOKUP(A646,[1]Sheet3!$A$2:$T$3266,20,FALSE)</f>
        <v>0.71987460000000003</v>
      </c>
      <c r="S646">
        <f>VLOOKUP(A646,[1]Sheet3!$A$2:$AB$3266,27,FALSE)</f>
        <v>162.09569999999999</v>
      </c>
      <c r="T646">
        <f>VLOOKUP(A646,[1]Sheet3!$A$2:$AB$3266,28,FALSE)</f>
        <v>20.82882</v>
      </c>
      <c r="U646">
        <f>VLOOKUP(A646,[1]Sheet3!$A$2:$AF$3266,31,FALSE)</f>
        <v>68.017070000000004</v>
      </c>
      <c r="V646">
        <f>VLOOKUP(A646,[1]Sheet3!$A$2:$AF$3266,32,FALSE)</f>
        <v>157.48099999999999</v>
      </c>
      <c r="W646" s="2" t="s">
        <v>832</v>
      </c>
      <c r="X646" s="2" t="s">
        <v>833</v>
      </c>
      <c r="Y646" s="2">
        <f>Scores!N646</f>
        <v>94</v>
      </c>
      <c r="Z646" t="s">
        <v>16</v>
      </c>
      <c r="AA646" s="13" t="str">
        <f t="shared" si="32"/>
        <v>2P</v>
      </c>
      <c r="AB646" s="13" t="s">
        <v>896</v>
      </c>
    </row>
    <row r="647" spans="1:28">
      <c r="A647" t="str">
        <f t="shared" si="31"/>
        <v>ROABIBA - BASE3. High Value</v>
      </c>
      <c r="B647" t="str">
        <f t="shared" si="30"/>
        <v>ROABIBA - BASE3. High ValueE2. Under Development</v>
      </c>
      <c r="C647" t="s">
        <v>26</v>
      </c>
      <c r="D647" s="2" t="s">
        <v>13</v>
      </c>
      <c r="E647" t="s">
        <v>11</v>
      </c>
      <c r="F647" s="12" t="s">
        <v>335</v>
      </c>
      <c r="G647" s="12" t="s">
        <v>702</v>
      </c>
      <c r="H647" t="s">
        <v>788</v>
      </c>
      <c r="I647" s="2" t="s">
        <v>824</v>
      </c>
      <c r="J647">
        <f>VLOOKUP(A647,[1]Sheet3!$A$2:$H$3266,8,FALSE)</f>
        <v>1084.973</v>
      </c>
      <c r="K647">
        <f>VLOOKUP(A647,[1]Sheet3!$A$2:$AD$3266,29,FALSE)</f>
        <v>0.62484070000000003</v>
      </c>
      <c r="L647">
        <f>VLOOKUP(A647,[1]Sheet3!$A$2:$AD$3266,30,FALSE)</f>
        <v>677.9352888011</v>
      </c>
      <c r="M647">
        <f>VLOOKUP(A647,[1]Sheet3!$A$2:$L$3266,11,FALSE)</f>
        <v>11170</v>
      </c>
      <c r="N647">
        <f>VLOOKUP(A647,[1]Sheet3!$A$2:$L$3266,12,FALSE)</f>
        <v>128.70000000000002</v>
      </c>
      <c r="O647">
        <f>VLOOKUP(A647,[1]Sheet3!$A$2:$T$3266,17,FALSE)</f>
        <v>0.1141224</v>
      </c>
      <c r="P647">
        <f>VLOOKUP(A647,[1]Sheet3!$A$2:$T$3266,18,FALSE)</f>
        <v>179.5616</v>
      </c>
      <c r="Q647">
        <f>VLOOKUP(A647,[1]Sheet3!$A$2:$T$3266,19,FALSE)</f>
        <v>0.75781169999999998</v>
      </c>
      <c r="R647">
        <f>VLOOKUP(A647,[1]Sheet3!$A$2:$T$3266,20,FALSE)</f>
        <v>0.71987460000000003</v>
      </c>
      <c r="S647">
        <f>VLOOKUP(A647,[1]Sheet3!$A$2:$AB$3266,27,FALSE)</f>
        <v>162.09569999999999</v>
      </c>
      <c r="T647">
        <f>VLOOKUP(A647,[1]Sheet3!$A$2:$AB$3266,28,FALSE)</f>
        <v>20.82882</v>
      </c>
      <c r="U647">
        <f>VLOOKUP(A647,[1]Sheet3!$A$2:$AF$3266,31,FALSE)</f>
        <v>68.017070000000004</v>
      </c>
      <c r="V647">
        <f>VLOOKUP(A647,[1]Sheet3!$A$2:$AF$3266,32,FALSE)</f>
        <v>157.48099999999999</v>
      </c>
      <c r="W647" s="2" t="s">
        <v>832</v>
      </c>
      <c r="X647" s="2" t="s">
        <v>833</v>
      </c>
      <c r="Y647" s="2">
        <f>Scores!N647</f>
        <v>94</v>
      </c>
      <c r="Z647" t="s">
        <v>16</v>
      </c>
      <c r="AA647" s="13" t="str">
        <f t="shared" si="32"/>
        <v>2P</v>
      </c>
      <c r="AB647" s="13" t="s">
        <v>896</v>
      </c>
    </row>
    <row r="648" spans="1:28">
      <c r="A648" t="str">
        <f t="shared" si="31"/>
        <v>WIRIAGAR DEEP - UNITISASI - BERAU - BASE1. Low Value</v>
      </c>
      <c r="B648" t="str">
        <f t="shared" si="30"/>
        <v>WIRIAGAR DEEP - UNITISASI - BERAU - BASE1. Low ValueE2. Under Development</v>
      </c>
      <c r="C648" t="s">
        <v>26</v>
      </c>
      <c r="D648" s="2" t="s">
        <v>13</v>
      </c>
      <c r="E648" t="s">
        <v>8</v>
      </c>
      <c r="F648" s="12" t="s">
        <v>336</v>
      </c>
      <c r="G648" s="12" t="s">
        <v>573</v>
      </c>
      <c r="H648" t="s">
        <v>788</v>
      </c>
      <c r="I648" s="2" t="s">
        <v>824</v>
      </c>
      <c r="J648">
        <f>VLOOKUP(A648,[1]Sheet3!$A$2:$H$3266,8,FALSE)</f>
        <v>1369.425</v>
      </c>
      <c r="K648">
        <f>VLOOKUP(A648,[1]Sheet3!$A$2:$AD$3266,29,FALSE)</f>
        <v>0.58401919999999996</v>
      </c>
      <c r="L648">
        <f>VLOOKUP(A648,[1]Sheet3!$A$2:$AD$3266,30,FALSE)</f>
        <v>799.77049295999996</v>
      </c>
      <c r="M648">
        <f>VLOOKUP(A648,[1]Sheet3!$A$2:$L$3266,11,FALSE)</f>
        <v>8735</v>
      </c>
      <c r="N648">
        <f>VLOOKUP(A648,[1]Sheet3!$A$2:$L$3266,12,FALSE)</f>
        <v>116.05000000000001</v>
      </c>
      <c r="O648">
        <f>VLOOKUP(A648,[1]Sheet3!$A$2:$T$3266,17,FALSE)</f>
        <v>0.1261581</v>
      </c>
      <c r="P648">
        <f>VLOOKUP(A648,[1]Sheet3!$A$2:$T$3266,18,FALSE)</f>
        <v>250.5103</v>
      </c>
      <c r="Q648">
        <f>VLOOKUP(A648,[1]Sheet3!$A$2:$T$3266,19,FALSE)</f>
        <v>0.77428929999999996</v>
      </c>
      <c r="R648">
        <f>VLOOKUP(A648,[1]Sheet3!$A$2:$T$3266,20,FALSE)</f>
        <v>0.70537340000000004</v>
      </c>
      <c r="S648">
        <f>VLOOKUP(A648,[1]Sheet3!$A$2:$AB$3266,27,FALSE)</f>
        <v>298.02519999999998</v>
      </c>
      <c r="T648">
        <f>VLOOKUP(A648,[1]Sheet3!$A$2:$AB$3266,28,FALSE)</f>
        <v>2726.0740000000001</v>
      </c>
      <c r="U648">
        <f>VLOOKUP(A648,[1]Sheet3!$A$2:$AF$3266,31,FALSE)</f>
        <v>30.336600000000001</v>
      </c>
      <c r="V648">
        <f>VLOOKUP(A648,[1]Sheet3!$A$2:$AF$3266,32,FALSE)</f>
        <v>1073.954</v>
      </c>
      <c r="W648" s="2" t="s">
        <v>831</v>
      </c>
      <c r="X648" s="2" t="s">
        <v>833</v>
      </c>
      <c r="Y648" s="2">
        <f>Scores!N648</f>
        <v>122</v>
      </c>
      <c r="Z648" t="s">
        <v>16</v>
      </c>
      <c r="AA648" s="13" t="str">
        <f t="shared" si="32"/>
        <v>2P</v>
      </c>
      <c r="AB648" s="13" t="s">
        <v>896</v>
      </c>
    </row>
    <row r="649" spans="1:28">
      <c r="A649" t="str">
        <f t="shared" si="31"/>
        <v>WIRIAGAR DEEP - UNITISASI - BERAU - BASE2. Middle Value</v>
      </c>
      <c r="B649" t="str">
        <f t="shared" si="30"/>
        <v>WIRIAGAR DEEP - UNITISASI - BERAU - BASE2. Middle ValueE2. Under Development</v>
      </c>
      <c r="C649" t="s">
        <v>26</v>
      </c>
      <c r="D649" s="2" t="s">
        <v>13</v>
      </c>
      <c r="E649" t="s">
        <v>10</v>
      </c>
      <c r="F649" s="12" t="s">
        <v>336</v>
      </c>
      <c r="G649" s="12" t="s">
        <v>573</v>
      </c>
      <c r="H649" t="s">
        <v>788</v>
      </c>
      <c r="I649" s="2" t="s">
        <v>824</v>
      </c>
      <c r="J649">
        <f>VLOOKUP(A649,[1]Sheet3!$A$2:$H$3266,8,FALSE)</f>
        <v>2604.3910000000001</v>
      </c>
      <c r="K649">
        <f>VLOOKUP(A649,[1]Sheet3!$A$2:$AD$3266,29,FALSE)</f>
        <v>0.58401919999999996</v>
      </c>
      <c r="L649">
        <f>VLOOKUP(A649,[1]Sheet3!$A$2:$AD$3266,30,FALSE)</f>
        <v>1521.0143483072</v>
      </c>
      <c r="M649">
        <f>VLOOKUP(A649,[1]Sheet3!$A$2:$L$3266,11,FALSE)</f>
        <v>8735</v>
      </c>
      <c r="N649">
        <f>VLOOKUP(A649,[1]Sheet3!$A$2:$L$3266,12,FALSE)</f>
        <v>116.05000000000001</v>
      </c>
      <c r="O649">
        <f>VLOOKUP(A649,[1]Sheet3!$A$2:$T$3266,17,FALSE)</f>
        <v>0.1261581</v>
      </c>
      <c r="P649">
        <f>VLOOKUP(A649,[1]Sheet3!$A$2:$T$3266,18,FALSE)</f>
        <v>250.5103</v>
      </c>
      <c r="Q649">
        <f>VLOOKUP(A649,[1]Sheet3!$A$2:$T$3266,19,FALSE)</f>
        <v>0.77428929999999996</v>
      </c>
      <c r="R649">
        <f>VLOOKUP(A649,[1]Sheet3!$A$2:$T$3266,20,FALSE)</f>
        <v>0.70537340000000004</v>
      </c>
      <c r="S649">
        <f>VLOOKUP(A649,[1]Sheet3!$A$2:$AB$3266,27,FALSE)</f>
        <v>298.02519999999998</v>
      </c>
      <c r="T649">
        <f>VLOOKUP(A649,[1]Sheet3!$A$2:$AB$3266,28,FALSE)</f>
        <v>2726.0740000000001</v>
      </c>
      <c r="U649">
        <f>VLOOKUP(A649,[1]Sheet3!$A$2:$AF$3266,31,FALSE)</f>
        <v>30.336600000000001</v>
      </c>
      <c r="V649">
        <f>VLOOKUP(A649,[1]Sheet3!$A$2:$AF$3266,32,FALSE)</f>
        <v>1073.954</v>
      </c>
      <c r="W649" s="2" t="s">
        <v>831</v>
      </c>
      <c r="X649" s="2" t="s">
        <v>833</v>
      </c>
      <c r="Y649" s="2">
        <f>Scores!N649</f>
        <v>122</v>
      </c>
      <c r="Z649" t="s">
        <v>16</v>
      </c>
      <c r="AA649" s="13" t="str">
        <f t="shared" si="32"/>
        <v>2P</v>
      </c>
      <c r="AB649" s="13" t="s">
        <v>896</v>
      </c>
    </row>
    <row r="650" spans="1:28">
      <c r="A650" t="str">
        <f t="shared" si="31"/>
        <v>WIRIAGAR DEEP - UNITISASI - BERAU - BASE3. High Value</v>
      </c>
      <c r="B650" t="str">
        <f t="shared" si="30"/>
        <v>WIRIAGAR DEEP - UNITISASI - BERAU - BASE3. High ValueE2. Under Development</v>
      </c>
      <c r="C650" t="s">
        <v>26</v>
      </c>
      <c r="D650" s="2" t="s">
        <v>13</v>
      </c>
      <c r="E650" t="s">
        <v>11</v>
      </c>
      <c r="F650" s="12" t="s">
        <v>336</v>
      </c>
      <c r="G650" s="12" t="s">
        <v>573</v>
      </c>
      <c r="H650" t="s">
        <v>788</v>
      </c>
      <c r="I650" s="2" t="s">
        <v>824</v>
      </c>
      <c r="J650">
        <f>VLOOKUP(A650,[1]Sheet3!$A$2:$H$3266,8,FALSE)</f>
        <v>3426.77</v>
      </c>
      <c r="K650">
        <f>VLOOKUP(A650,[1]Sheet3!$A$2:$AD$3266,29,FALSE)</f>
        <v>0.58401919999999996</v>
      </c>
      <c r="L650">
        <f>VLOOKUP(A650,[1]Sheet3!$A$2:$AD$3266,30,FALSE)</f>
        <v>2001.2994739839999</v>
      </c>
      <c r="M650">
        <f>VLOOKUP(A650,[1]Sheet3!$A$2:$L$3266,11,FALSE)</f>
        <v>8735</v>
      </c>
      <c r="N650">
        <f>VLOOKUP(A650,[1]Sheet3!$A$2:$L$3266,12,FALSE)</f>
        <v>116.05000000000001</v>
      </c>
      <c r="O650">
        <f>VLOOKUP(A650,[1]Sheet3!$A$2:$T$3266,17,FALSE)</f>
        <v>0.1261581</v>
      </c>
      <c r="P650">
        <f>VLOOKUP(A650,[1]Sheet3!$A$2:$T$3266,18,FALSE)</f>
        <v>250.5103</v>
      </c>
      <c r="Q650">
        <f>VLOOKUP(A650,[1]Sheet3!$A$2:$T$3266,19,FALSE)</f>
        <v>0.77428929999999996</v>
      </c>
      <c r="R650">
        <f>VLOOKUP(A650,[1]Sheet3!$A$2:$T$3266,20,FALSE)</f>
        <v>0.70537340000000004</v>
      </c>
      <c r="S650">
        <f>VLOOKUP(A650,[1]Sheet3!$A$2:$AB$3266,27,FALSE)</f>
        <v>298.02519999999998</v>
      </c>
      <c r="T650">
        <f>VLOOKUP(A650,[1]Sheet3!$A$2:$AB$3266,28,FALSE)</f>
        <v>2726.0740000000001</v>
      </c>
      <c r="U650">
        <f>VLOOKUP(A650,[1]Sheet3!$A$2:$AF$3266,31,FALSE)</f>
        <v>30.336600000000001</v>
      </c>
      <c r="V650">
        <f>VLOOKUP(A650,[1]Sheet3!$A$2:$AF$3266,32,FALSE)</f>
        <v>1073.954</v>
      </c>
      <c r="W650" s="2" t="s">
        <v>831</v>
      </c>
      <c r="X650" s="2" t="s">
        <v>833</v>
      </c>
      <c r="Y650" s="2">
        <f>Scores!N650</f>
        <v>122</v>
      </c>
      <c r="Z650" t="s">
        <v>16</v>
      </c>
      <c r="AA650" s="13" t="str">
        <f t="shared" si="32"/>
        <v>2P</v>
      </c>
      <c r="AB650" s="13" t="s">
        <v>896</v>
      </c>
    </row>
    <row r="651" spans="1:28">
      <c r="A651" t="str">
        <f t="shared" si="31"/>
        <v>TUTUNG - BASE1. Low Value</v>
      </c>
      <c r="B651" t="str">
        <f t="shared" si="30"/>
        <v>TUTUNG - BASE1. Low ValueE5. Development Unclarified</v>
      </c>
      <c r="C651" t="s">
        <v>25</v>
      </c>
      <c r="D651" s="2" t="s">
        <v>13</v>
      </c>
      <c r="E651" t="s">
        <v>8</v>
      </c>
      <c r="F651" s="12" t="s">
        <v>337</v>
      </c>
      <c r="G651" s="12" t="s">
        <v>703</v>
      </c>
      <c r="H651" t="s">
        <v>798</v>
      </c>
      <c r="I651" s="2" t="s">
        <v>825</v>
      </c>
      <c r="J651">
        <f>VLOOKUP(A651,[1]Sheet3!$A$2:$H$3266,8,FALSE)</f>
        <v>27.3</v>
      </c>
      <c r="K651">
        <f>VLOOKUP(A651,[1]Sheet3!$A$2:$AD$3266,29,FALSE)</f>
        <v>0.48099530000000001</v>
      </c>
      <c r="L651">
        <f>VLOOKUP(A651,[1]Sheet3!$A$2:$AD$3266,30,FALSE)</f>
        <v>13.13117169</v>
      </c>
      <c r="M651">
        <f>VLOOKUP(A651,[1]Sheet3!$A$2:$L$3266,11,FALSE)</f>
        <v>10315</v>
      </c>
      <c r="N651" t="str">
        <f>VLOOKUP(A651,[1]Sheet3!$A$2:$L$3266,12,FALSE)</f>
        <v/>
      </c>
      <c r="O651">
        <f>VLOOKUP(A651,[1]Sheet3!$A$2:$T$3266,17,FALSE)</f>
        <v>0.1706626</v>
      </c>
      <c r="P651">
        <f>VLOOKUP(A651,[1]Sheet3!$A$2:$T$3266,18,FALSE)</f>
        <v>43.360900000000001</v>
      </c>
      <c r="Q651">
        <f>VLOOKUP(A651,[1]Sheet3!$A$2:$T$3266,19,FALSE)</f>
        <v>0.78028629999999999</v>
      </c>
      <c r="R651">
        <f>VLOOKUP(A651,[1]Sheet3!$A$2:$T$3266,20,FALSE)</f>
        <v>0.80981950000000003</v>
      </c>
      <c r="S651">
        <f>VLOOKUP(A651,[1]Sheet3!$A$2:$AB$3266,27,FALSE)</f>
        <v>42.141069999999999</v>
      </c>
      <c r="T651">
        <f>VLOOKUP(A651,[1]Sheet3!$A$2:$AB$3266,28,FALSE)</f>
        <v>29.710940000000001</v>
      </c>
      <c r="U651">
        <f>VLOOKUP(A651,[1]Sheet3!$A$2:$AF$3266,31,FALSE)</f>
        <v>78.860789999999994</v>
      </c>
      <c r="V651">
        <f>VLOOKUP(A651,[1]Sheet3!$A$2:$AF$3266,32,FALSE)</f>
        <v>18.441600000000001</v>
      </c>
      <c r="W651" s="2" t="s">
        <v>836</v>
      </c>
      <c r="X651" s="2" t="s">
        <v>837</v>
      </c>
      <c r="Y651" s="2">
        <f>Scores!N651</f>
        <v>69</v>
      </c>
      <c r="Z651" t="s">
        <v>6</v>
      </c>
      <c r="AA651" s="13" t="str">
        <f t="shared" si="32"/>
        <v>2C-Kalimantan</v>
      </c>
      <c r="AB651" s="13" t="s">
        <v>896</v>
      </c>
    </row>
    <row r="652" spans="1:28">
      <c r="A652" t="str">
        <f t="shared" si="31"/>
        <v>TUTUNG - BASE2. Middle Value</v>
      </c>
      <c r="B652" t="str">
        <f t="shared" si="30"/>
        <v>TUTUNG - BASE2. Middle ValueE5. Development Unclarified</v>
      </c>
      <c r="C652" t="s">
        <v>25</v>
      </c>
      <c r="D652" s="2" t="s">
        <v>13</v>
      </c>
      <c r="E652" t="s">
        <v>10</v>
      </c>
      <c r="F652" s="12" t="s">
        <v>337</v>
      </c>
      <c r="G652" s="12" t="s">
        <v>703</v>
      </c>
      <c r="H652" t="s">
        <v>798</v>
      </c>
      <c r="I652" s="2" t="s">
        <v>825</v>
      </c>
      <c r="J652">
        <f>VLOOKUP(A652,[1]Sheet3!$A$2:$H$3266,8,FALSE)</f>
        <v>41.566000000000003</v>
      </c>
      <c r="K652">
        <f>VLOOKUP(A652,[1]Sheet3!$A$2:$AD$3266,29,FALSE)</f>
        <v>0.48099530000000001</v>
      </c>
      <c r="L652">
        <f>VLOOKUP(A652,[1]Sheet3!$A$2:$AD$3266,30,FALSE)</f>
        <v>19.993050639800003</v>
      </c>
      <c r="M652">
        <f>VLOOKUP(A652,[1]Sheet3!$A$2:$L$3266,11,FALSE)</f>
        <v>10315</v>
      </c>
      <c r="N652" t="str">
        <f>VLOOKUP(A652,[1]Sheet3!$A$2:$L$3266,12,FALSE)</f>
        <v/>
      </c>
      <c r="O652">
        <f>VLOOKUP(A652,[1]Sheet3!$A$2:$T$3266,17,FALSE)</f>
        <v>0.1706626</v>
      </c>
      <c r="P652">
        <f>VLOOKUP(A652,[1]Sheet3!$A$2:$T$3266,18,FALSE)</f>
        <v>43.360900000000001</v>
      </c>
      <c r="Q652">
        <f>VLOOKUP(A652,[1]Sheet3!$A$2:$T$3266,19,FALSE)</f>
        <v>0.78028629999999999</v>
      </c>
      <c r="R652">
        <f>VLOOKUP(A652,[1]Sheet3!$A$2:$T$3266,20,FALSE)</f>
        <v>0.80981950000000003</v>
      </c>
      <c r="S652">
        <f>VLOOKUP(A652,[1]Sheet3!$A$2:$AB$3266,27,FALSE)</f>
        <v>42.141069999999999</v>
      </c>
      <c r="T652">
        <f>VLOOKUP(A652,[1]Sheet3!$A$2:$AB$3266,28,FALSE)</f>
        <v>29.710940000000001</v>
      </c>
      <c r="U652">
        <f>VLOOKUP(A652,[1]Sheet3!$A$2:$AF$3266,31,FALSE)</f>
        <v>78.860789999999994</v>
      </c>
      <c r="V652">
        <f>VLOOKUP(A652,[1]Sheet3!$A$2:$AF$3266,32,FALSE)</f>
        <v>18.441600000000001</v>
      </c>
      <c r="W652" s="2" t="s">
        <v>836</v>
      </c>
      <c r="X652" s="2" t="s">
        <v>837</v>
      </c>
      <c r="Y652" s="2">
        <f>Scores!N652</f>
        <v>69</v>
      </c>
      <c r="Z652" t="s">
        <v>6</v>
      </c>
      <c r="AA652" s="13" t="str">
        <f t="shared" si="32"/>
        <v>2C-Kalimantan</v>
      </c>
      <c r="AB652" s="13" t="s">
        <v>896</v>
      </c>
    </row>
    <row r="653" spans="1:28">
      <c r="A653" t="str">
        <f t="shared" si="31"/>
        <v>TUTUNG - BASE3. High Value</v>
      </c>
      <c r="B653" t="str">
        <f t="shared" si="30"/>
        <v>TUTUNG - BASE3. High ValueE5. Development Unclarified</v>
      </c>
      <c r="C653" t="s">
        <v>25</v>
      </c>
      <c r="D653" s="2" t="s">
        <v>13</v>
      </c>
      <c r="E653" t="s">
        <v>11</v>
      </c>
      <c r="F653" s="12" t="s">
        <v>337</v>
      </c>
      <c r="G653" s="12" t="s">
        <v>703</v>
      </c>
      <c r="H653" t="s">
        <v>798</v>
      </c>
      <c r="I653" s="2" t="s">
        <v>825</v>
      </c>
      <c r="J653">
        <f>VLOOKUP(A653,[1]Sheet3!$A$2:$H$3266,8,FALSE)</f>
        <v>86.93</v>
      </c>
      <c r="K653">
        <f>VLOOKUP(A653,[1]Sheet3!$A$2:$AD$3266,29,FALSE)</f>
        <v>0.48099530000000001</v>
      </c>
      <c r="L653">
        <f>VLOOKUP(A653,[1]Sheet3!$A$2:$AD$3266,30,FALSE)</f>
        <v>41.812921429000006</v>
      </c>
      <c r="M653">
        <f>VLOOKUP(A653,[1]Sheet3!$A$2:$L$3266,11,FALSE)</f>
        <v>10315</v>
      </c>
      <c r="N653" t="str">
        <f>VLOOKUP(A653,[1]Sheet3!$A$2:$L$3266,12,FALSE)</f>
        <v/>
      </c>
      <c r="O653">
        <f>VLOOKUP(A653,[1]Sheet3!$A$2:$T$3266,17,FALSE)</f>
        <v>0.1706626</v>
      </c>
      <c r="P653">
        <f>VLOOKUP(A653,[1]Sheet3!$A$2:$T$3266,18,FALSE)</f>
        <v>43.360900000000001</v>
      </c>
      <c r="Q653">
        <f>VLOOKUP(A653,[1]Sheet3!$A$2:$T$3266,19,FALSE)</f>
        <v>0.78028629999999999</v>
      </c>
      <c r="R653">
        <f>VLOOKUP(A653,[1]Sheet3!$A$2:$T$3266,20,FALSE)</f>
        <v>0.80981950000000003</v>
      </c>
      <c r="S653">
        <f>VLOOKUP(A653,[1]Sheet3!$A$2:$AB$3266,27,FALSE)</f>
        <v>42.141069999999999</v>
      </c>
      <c r="T653">
        <f>VLOOKUP(A653,[1]Sheet3!$A$2:$AB$3266,28,FALSE)</f>
        <v>29.710940000000001</v>
      </c>
      <c r="U653">
        <f>VLOOKUP(A653,[1]Sheet3!$A$2:$AF$3266,31,FALSE)</f>
        <v>78.860789999999994</v>
      </c>
      <c r="V653">
        <f>VLOOKUP(A653,[1]Sheet3!$A$2:$AF$3266,32,FALSE)</f>
        <v>18.441600000000001</v>
      </c>
      <c r="W653" s="2" t="s">
        <v>836</v>
      </c>
      <c r="X653" s="2" t="s">
        <v>837</v>
      </c>
      <c r="Y653" s="2">
        <f>Scores!N653</f>
        <v>69</v>
      </c>
      <c r="Z653" t="s">
        <v>6</v>
      </c>
      <c r="AA653" s="13" t="str">
        <f t="shared" si="32"/>
        <v>2C-Kalimantan</v>
      </c>
      <c r="AB653" s="13" t="s">
        <v>896</v>
      </c>
    </row>
    <row r="654" spans="1:28">
      <c r="A654" t="str">
        <f t="shared" si="31"/>
        <v>JAMBARAN UNITISASI 92%1. Low Value</v>
      </c>
      <c r="B654" t="str">
        <f t="shared" si="30"/>
        <v>JAMBARAN UNITISASI 92%1. Low ValueE2. Under Development</v>
      </c>
      <c r="C654" t="s">
        <v>26</v>
      </c>
      <c r="D654" s="2" t="s">
        <v>13</v>
      </c>
      <c r="E654" t="s">
        <v>8</v>
      </c>
      <c r="F654" s="12" t="s">
        <v>338</v>
      </c>
      <c r="G654" s="12" t="s">
        <v>622</v>
      </c>
      <c r="H654" t="s">
        <v>102</v>
      </c>
      <c r="I654" s="2" t="s">
        <v>823</v>
      </c>
      <c r="J654">
        <f>VLOOKUP(A654,[1]Sheet3!$A$2:$H$3266,8,FALSE)</f>
        <v>670.7</v>
      </c>
      <c r="K654">
        <f>VLOOKUP(A654,[1]Sheet3!$A$2:$AD$3266,29,FALSE)</f>
        <v>0.7401392</v>
      </c>
      <c r="L654">
        <f>VLOOKUP(A654,[1]Sheet3!$A$2:$AD$3266,30,FALSE)</f>
        <v>496.41136144000001</v>
      </c>
      <c r="M654">
        <f>VLOOKUP(A654,[1]Sheet3!$A$2:$L$3266,11,FALSE)</f>
        <v>4000</v>
      </c>
      <c r="N654" t="str">
        <f>VLOOKUP(A654,[1]Sheet3!$A$2:$L$3266,12,FALSE)</f>
        <v/>
      </c>
      <c r="O654">
        <f>VLOOKUP(A654,[1]Sheet3!$A$2:$T$3266,17,FALSE)</f>
        <v>0.2007177</v>
      </c>
      <c r="P654">
        <f>VLOOKUP(A654,[1]Sheet3!$A$2:$T$3266,18,FALSE)</f>
        <v>167.6524</v>
      </c>
      <c r="Q654">
        <f>VLOOKUP(A654,[1]Sheet3!$A$2:$T$3266,19,FALSE)</f>
        <v>0.6446286</v>
      </c>
      <c r="R654">
        <f>VLOOKUP(A654,[1]Sheet3!$A$2:$T$3266,20,FALSE)</f>
        <v>0.78201589999999999</v>
      </c>
      <c r="S654">
        <f>VLOOKUP(A654,[1]Sheet3!$A$2:$AB$3266,27,FALSE)</f>
        <v>158.20240000000001</v>
      </c>
      <c r="T654">
        <f>VLOOKUP(A654,[1]Sheet3!$A$2:$AB$3266,28,FALSE)</f>
        <v>7.5645720000000001</v>
      </c>
      <c r="U654">
        <f>VLOOKUP(A654,[1]Sheet3!$A$2:$AF$3266,31,FALSE)</f>
        <v>67.932640000000006</v>
      </c>
      <c r="V654">
        <f>VLOOKUP(A654,[1]Sheet3!$A$2:$AF$3266,32,FALSE)</f>
        <v>143.24440000000001</v>
      </c>
      <c r="W654" s="2" t="str">
        <f>VLOOKUP(H654,[2]Sheet1!$B$2:$D$3210,2,FALSE)</f>
        <v>Jawa Timur</v>
      </c>
      <c r="X654" s="2" t="str">
        <f>VLOOKUP(H654,[2]Sheet1!$B$2:$D$3210,3,FALSE)</f>
        <v>Jawa</v>
      </c>
      <c r="Y654" s="2">
        <f>Scores!N654</f>
        <v>91</v>
      </c>
      <c r="Z654" t="s">
        <v>16</v>
      </c>
      <c r="AA654" s="13" t="str">
        <f t="shared" si="32"/>
        <v>2P</v>
      </c>
      <c r="AB654" s="13" t="s">
        <v>896</v>
      </c>
    </row>
    <row r="655" spans="1:28">
      <c r="A655" t="str">
        <f t="shared" si="31"/>
        <v>JAMBARAN UNITISASI 92%2. Middle Value</v>
      </c>
      <c r="B655" t="str">
        <f t="shared" si="30"/>
        <v>JAMBARAN UNITISASI 92%2. Middle ValueE2. Under Development</v>
      </c>
      <c r="C655" t="s">
        <v>26</v>
      </c>
      <c r="D655" s="2" t="s">
        <v>13</v>
      </c>
      <c r="E655" t="s">
        <v>10</v>
      </c>
      <c r="F655" s="12" t="s">
        <v>338</v>
      </c>
      <c r="G655" s="12" t="s">
        <v>622</v>
      </c>
      <c r="H655" t="s">
        <v>102</v>
      </c>
      <c r="I655" s="2" t="s">
        <v>823</v>
      </c>
      <c r="J655">
        <f>VLOOKUP(A655,[1]Sheet3!$A$2:$H$3266,8,FALSE)</f>
        <v>1965.4</v>
      </c>
      <c r="K655">
        <f>VLOOKUP(A655,[1]Sheet3!$A$2:$AD$3266,29,FALSE)</f>
        <v>0.7401392</v>
      </c>
      <c r="L655">
        <f>VLOOKUP(A655,[1]Sheet3!$A$2:$AD$3266,30,FALSE)</f>
        <v>1454.66958368</v>
      </c>
      <c r="M655">
        <f>VLOOKUP(A655,[1]Sheet3!$A$2:$L$3266,11,FALSE)</f>
        <v>4000</v>
      </c>
      <c r="N655" t="str">
        <f>VLOOKUP(A655,[1]Sheet3!$A$2:$L$3266,12,FALSE)</f>
        <v/>
      </c>
      <c r="O655">
        <f>VLOOKUP(A655,[1]Sheet3!$A$2:$T$3266,17,FALSE)</f>
        <v>0.2007177</v>
      </c>
      <c r="P655">
        <f>VLOOKUP(A655,[1]Sheet3!$A$2:$T$3266,18,FALSE)</f>
        <v>167.6524</v>
      </c>
      <c r="Q655">
        <f>VLOOKUP(A655,[1]Sheet3!$A$2:$T$3266,19,FALSE)</f>
        <v>0.6446286</v>
      </c>
      <c r="R655">
        <f>VLOOKUP(A655,[1]Sheet3!$A$2:$T$3266,20,FALSE)</f>
        <v>0.78201589999999999</v>
      </c>
      <c r="S655">
        <f>VLOOKUP(A655,[1]Sheet3!$A$2:$AB$3266,27,FALSE)</f>
        <v>158.20240000000001</v>
      </c>
      <c r="T655">
        <f>VLOOKUP(A655,[1]Sheet3!$A$2:$AB$3266,28,FALSE)</f>
        <v>7.5645720000000001</v>
      </c>
      <c r="U655">
        <f>VLOOKUP(A655,[1]Sheet3!$A$2:$AF$3266,31,FALSE)</f>
        <v>67.932640000000006</v>
      </c>
      <c r="V655">
        <f>VLOOKUP(A655,[1]Sheet3!$A$2:$AF$3266,32,FALSE)</f>
        <v>143.24440000000001</v>
      </c>
      <c r="W655" s="2" t="str">
        <f>VLOOKUP(H655,[2]Sheet1!$B$2:$D$3210,2,FALSE)</f>
        <v>Jawa Timur</v>
      </c>
      <c r="X655" s="2" t="str">
        <f>VLOOKUP(H655,[2]Sheet1!$B$2:$D$3210,3,FALSE)</f>
        <v>Jawa</v>
      </c>
      <c r="Y655" s="2">
        <f>Scores!N655</f>
        <v>91</v>
      </c>
      <c r="Z655" t="s">
        <v>16</v>
      </c>
      <c r="AA655" s="13" t="str">
        <f t="shared" si="32"/>
        <v>2P</v>
      </c>
      <c r="AB655" s="13" t="s">
        <v>896</v>
      </c>
    </row>
    <row r="656" spans="1:28">
      <c r="A656" t="str">
        <f t="shared" si="31"/>
        <v>JAMBARAN UNITISASI 92%3. High Value</v>
      </c>
      <c r="B656" t="str">
        <f t="shared" si="30"/>
        <v>JAMBARAN UNITISASI 92%3. High ValueE2. Under Development</v>
      </c>
      <c r="C656" t="s">
        <v>26</v>
      </c>
      <c r="D656" s="2" t="s">
        <v>13</v>
      </c>
      <c r="E656" t="s">
        <v>11</v>
      </c>
      <c r="F656" s="12" t="s">
        <v>338</v>
      </c>
      <c r="G656" s="12" t="s">
        <v>622</v>
      </c>
      <c r="H656" t="s">
        <v>102</v>
      </c>
      <c r="I656" s="2" t="s">
        <v>823</v>
      </c>
      <c r="J656">
        <f>VLOOKUP(A656,[1]Sheet3!$A$2:$H$3266,8,FALSE)</f>
        <v>1965.4</v>
      </c>
      <c r="K656">
        <f>VLOOKUP(A656,[1]Sheet3!$A$2:$AD$3266,29,FALSE)</f>
        <v>0.7401392</v>
      </c>
      <c r="L656">
        <f>VLOOKUP(A656,[1]Sheet3!$A$2:$AD$3266,30,FALSE)</f>
        <v>1454.66958368</v>
      </c>
      <c r="M656">
        <f>VLOOKUP(A656,[1]Sheet3!$A$2:$L$3266,11,FALSE)</f>
        <v>4000</v>
      </c>
      <c r="N656" t="str">
        <f>VLOOKUP(A656,[1]Sheet3!$A$2:$L$3266,12,FALSE)</f>
        <v/>
      </c>
      <c r="O656">
        <f>VLOOKUP(A656,[1]Sheet3!$A$2:$T$3266,17,FALSE)</f>
        <v>0.2007177</v>
      </c>
      <c r="P656">
        <f>VLOOKUP(A656,[1]Sheet3!$A$2:$T$3266,18,FALSE)</f>
        <v>167.6524</v>
      </c>
      <c r="Q656">
        <f>VLOOKUP(A656,[1]Sheet3!$A$2:$T$3266,19,FALSE)</f>
        <v>0.6446286</v>
      </c>
      <c r="R656">
        <f>VLOOKUP(A656,[1]Sheet3!$A$2:$T$3266,20,FALSE)</f>
        <v>0.78201589999999999</v>
      </c>
      <c r="S656">
        <f>VLOOKUP(A656,[1]Sheet3!$A$2:$AB$3266,27,FALSE)</f>
        <v>158.20240000000001</v>
      </c>
      <c r="T656">
        <f>VLOOKUP(A656,[1]Sheet3!$A$2:$AB$3266,28,FALSE)</f>
        <v>7.5645720000000001</v>
      </c>
      <c r="U656">
        <f>VLOOKUP(A656,[1]Sheet3!$A$2:$AF$3266,31,FALSE)</f>
        <v>67.932640000000006</v>
      </c>
      <c r="V656">
        <f>VLOOKUP(A656,[1]Sheet3!$A$2:$AF$3266,32,FALSE)</f>
        <v>143.24440000000001</v>
      </c>
      <c r="W656" s="2" t="str">
        <f>VLOOKUP(H656,[2]Sheet1!$B$2:$D$3210,2,FALSE)</f>
        <v>Jawa Timur</v>
      </c>
      <c r="X656" s="2" t="str">
        <f>VLOOKUP(H656,[2]Sheet1!$B$2:$D$3210,3,FALSE)</f>
        <v>Jawa</v>
      </c>
      <c r="Y656" s="2">
        <f>Scores!N656</f>
        <v>91</v>
      </c>
      <c r="Z656" t="s">
        <v>16</v>
      </c>
      <c r="AA656" s="13" t="str">
        <f t="shared" si="32"/>
        <v>2P</v>
      </c>
      <c r="AB656" s="13" t="s">
        <v>896</v>
      </c>
    </row>
    <row r="657" spans="1:28">
      <c r="A657" t="str">
        <f t="shared" si="31"/>
        <v>SOUTH MAHAKAM - BASE3. High Value</v>
      </c>
      <c r="B657" t="str">
        <f t="shared" si="30"/>
        <v>SOUTH MAHAKAM - BASE3. High ValueE0. On Production</v>
      </c>
      <c r="C657" t="s">
        <v>15</v>
      </c>
      <c r="D657" s="2" t="s">
        <v>13</v>
      </c>
      <c r="E657" t="s">
        <v>11</v>
      </c>
      <c r="F657" s="12" t="s">
        <v>332</v>
      </c>
      <c r="G657" s="12" t="s">
        <v>700</v>
      </c>
      <c r="H657" t="s">
        <v>82</v>
      </c>
      <c r="I657" s="2" t="s">
        <v>825</v>
      </c>
      <c r="J657">
        <f>VLOOKUP(A657,[1]Sheet3!$A$2:$H$3266,8,FALSE)</f>
        <v>1115</v>
      </c>
      <c r="K657">
        <f>VLOOKUP(A657,[1]Sheet3!$A$2:$AD$3266,29,FALSE)</f>
        <v>0.72704489999999999</v>
      </c>
      <c r="L657">
        <f>VLOOKUP(A657,[1]Sheet3!$A$2:$AD$3266,30,FALSE)</f>
        <v>810.65506349999998</v>
      </c>
      <c r="M657">
        <f>VLOOKUP(A657,[1]Sheet3!$A$2:$L$3266,11,FALSE)</f>
        <v>10807.5</v>
      </c>
      <c r="N657">
        <f>VLOOKUP(A657,[1]Sheet3!$A$2:$L$3266,12,FALSE)</f>
        <v>135.30000000000001</v>
      </c>
      <c r="O657">
        <f>VLOOKUP(A657,[1]Sheet3!$A$2:$T$3266,17,FALSE)</f>
        <v>0.18325150000000001</v>
      </c>
      <c r="P657">
        <f>VLOOKUP(A657,[1]Sheet3!$A$2:$T$3266,18,FALSE)</f>
        <v>61.576779999999999</v>
      </c>
      <c r="Q657">
        <f>VLOOKUP(A657,[1]Sheet3!$A$2:$T$3266,19,FALSE)</f>
        <v>0.77771860000000004</v>
      </c>
      <c r="R657">
        <f>VLOOKUP(A657,[1]Sheet3!$A$2:$T$3266,20,FALSE)</f>
        <v>0.77983840000000004</v>
      </c>
      <c r="S657">
        <f>VLOOKUP(A657,[1]Sheet3!$A$2:$AB$3266,27,FALSE)</f>
        <v>1.9277960000000001</v>
      </c>
      <c r="T657">
        <f>VLOOKUP(A657,[1]Sheet3!$A$2:$AB$3266,28,FALSE)</f>
        <v>42.14913</v>
      </c>
      <c r="U657">
        <f>VLOOKUP(A657,[1]Sheet3!$A$2:$AF$3266,31,FALSE)</f>
        <v>17.159649999999999</v>
      </c>
      <c r="V657">
        <f>VLOOKUP(A657,[1]Sheet3!$A$2:$AF$3266,32,FALSE)</f>
        <v>119.16030000000001</v>
      </c>
      <c r="W657" s="2" t="str">
        <f>VLOOKUP(H657,[2]Sheet1!$B$2:$D$3210,2,FALSE)</f>
        <v>Selat Makasar</v>
      </c>
      <c r="X657" s="2" t="str">
        <f>VLOOKUP(H657,[2]Sheet1!$B$2:$D$3210,3,FALSE)</f>
        <v>Kalimantan</v>
      </c>
      <c r="Y657" s="2">
        <f>Scores!N657</f>
        <v>65</v>
      </c>
      <c r="Z657" t="s">
        <v>16</v>
      </c>
      <c r="AA657" s="13" t="str">
        <f t="shared" si="32"/>
        <v>2P</v>
      </c>
      <c r="AB657" s="13" t="s">
        <v>896</v>
      </c>
    </row>
    <row r="658" spans="1:28">
      <c r="A658" t="str">
        <f t="shared" si="31"/>
        <v>SOUTH MAHAKAM - JSN1. Low Value</v>
      </c>
      <c r="B658" t="str">
        <f t="shared" si="30"/>
        <v>SOUTH MAHAKAM - JSN1. Low ValueE2. Under Development</v>
      </c>
      <c r="C658" t="s">
        <v>26</v>
      </c>
      <c r="D658" s="2" t="s">
        <v>13</v>
      </c>
      <c r="E658" t="s">
        <v>8</v>
      </c>
      <c r="F658" s="12" t="s">
        <v>339</v>
      </c>
      <c r="G658" s="12" t="s">
        <v>700</v>
      </c>
      <c r="H658" t="s">
        <v>82</v>
      </c>
      <c r="I658" s="2" t="s">
        <v>825</v>
      </c>
      <c r="J658">
        <f>VLOOKUP(A658,[1]Sheet3!$A$2:$H$3266,8,FALSE)</f>
        <v>937.2</v>
      </c>
      <c r="K658">
        <f>VLOOKUP(A658,[1]Sheet3!$A$2:$AD$3266,29,FALSE)</f>
        <v>0.72704489999999999</v>
      </c>
      <c r="L658">
        <f>VLOOKUP(A658,[1]Sheet3!$A$2:$AD$3266,30,FALSE)</f>
        <v>681.38648028</v>
      </c>
      <c r="M658">
        <f>VLOOKUP(A658,[1]Sheet3!$A$2:$L$3266,11,FALSE)</f>
        <v>10807.5</v>
      </c>
      <c r="N658">
        <f>VLOOKUP(A658,[1]Sheet3!$A$2:$L$3266,12,FALSE)</f>
        <v>135.30000000000001</v>
      </c>
      <c r="O658">
        <f>VLOOKUP(A658,[1]Sheet3!$A$2:$T$3266,17,FALSE)</f>
        <v>0.18325150000000001</v>
      </c>
      <c r="P658">
        <f>VLOOKUP(A658,[1]Sheet3!$A$2:$T$3266,18,FALSE)</f>
        <v>61.576779999999999</v>
      </c>
      <c r="Q658">
        <f>VLOOKUP(A658,[1]Sheet3!$A$2:$T$3266,19,FALSE)</f>
        <v>0.77771860000000004</v>
      </c>
      <c r="R658">
        <f>VLOOKUP(A658,[1]Sheet3!$A$2:$T$3266,20,FALSE)</f>
        <v>0.77983840000000004</v>
      </c>
      <c r="S658">
        <f>VLOOKUP(A658,[1]Sheet3!$A$2:$AB$3266,27,FALSE)</f>
        <v>1.9277960000000001</v>
      </c>
      <c r="T658">
        <f>VLOOKUP(A658,[1]Sheet3!$A$2:$AB$3266,28,FALSE)</f>
        <v>42.14913</v>
      </c>
      <c r="U658">
        <f>VLOOKUP(A658,[1]Sheet3!$A$2:$AF$3266,31,FALSE)</f>
        <v>17.159649999999999</v>
      </c>
      <c r="V658">
        <f>VLOOKUP(A658,[1]Sheet3!$A$2:$AF$3266,32,FALSE)</f>
        <v>119.16030000000001</v>
      </c>
      <c r="W658" s="2" t="str">
        <f>VLOOKUP(H658,[2]Sheet1!$B$2:$D$3210,2,FALSE)</f>
        <v>Selat Makasar</v>
      </c>
      <c r="X658" s="2" t="str">
        <f>VLOOKUP(H658,[2]Sheet1!$B$2:$D$3210,3,FALSE)</f>
        <v>Kalimantan</v>
      </c>
      <c r="Y658" s="2">
        <f>Scores!N658</f>
        <v>65</v>
      </c>
      <c r="Z658" t="s">
        <v>16</v>
      </c>
      <c r="AA658" s="13" t="str">
        <f t="shared" si="32"/>
        <v>2P</v>
      </c>
      <c r="AB658" s="13" t="s">
        <v>896</v>
      </c>
    </row>
    <row r="659" spans="1:28">
      <c r="A659" t="str">
        <f t="shared" si="31"/>
        <v>SOUTH MAHAKAM - JSN2. Middle Value</v>
      </c>
      <c r="B659" t="str">
        <f t="shared" si="30"/>
        <v>SOUTH MAHAKAM - JSN2. Middle ValueE2. Under Development</v>
      </c>
      <c r="C659" t="s">
        <v>26</v>
      </c>
      <c r="D659" s="2" t="s">
        <v>13</v>
      </c>
      <c r="E659" t="s">
        <v>10</v>
      </c>
      <c r="F659" s="12" t="s">
        <v>339</v>
      </c>
      <c r="G659" s="12" t="s">
        <v>700</v>
      </c>
      <c r="H659" t="s">
        <v>82</v>
      </c>
      <c r="I659" s="2" t="s">
        <v>825</v>
      </c>
      <c r="J659">
        <f>VLOOKUP(A659,[1]Sheet3!$A$2:$H$3266,8,FALSE)</f>
        <v>1115</v>
      </c>
      <c r="K659">
        <f>VLOOKUP(A659,[1]Sheet3!$A$2:$AD$3266,29,FALSE)</f>
        <v>0.72704489999999999</v>
      </c>
      <c r="L659">
        <f>VLOOKUP(A659,[1]Sheet3!$A$2:$AD$3266,30,FALSE)</f>
        <v>810.65506349999998</v>
      </c>
      <c r="M659">
        <f>VLOOKUP(A659,[1]Sheet3!$A$2:$L$3266,11,FALSE)</f>
        <v>10807.5</v>
      </c>
      <c r="N659">
        <f>VLOOKUP(A659,[1]Sheet3!$A$2:$L$3266,12,FALSE)</f>
        <v>135.30000000000001</v>
      </c>
      <c r="O659">
        <f>VLOOKUP(A659,[1]Sheet3!$A$2:$T$3266,17,FALSE)</f>
        <v>0.18325150000000001</v>
      </c>
      <c r="P659">
        <f>VLOOKUP(A659,[1]Sheet3!$A$2:$T$3266,18,FALSE)</f>
        <v>61.576779999999999</v>
      </c>
      <c r="Q659">
        <f>VLOOKUP(A659,[1]Sheet3!$A$2:$T$3266,19,FALSE)</f>
        <v>0.77771860000000004</v>
      </c>
      <c r="R659">
        <f>VLOOKUP(A659,[1]Sheet3!$A$2:$T$3266,20,FALSE)</f>
        <v>0.77983840000000004</v>
      </c>
      <c r="S659">
        <f>VLOOKUP(A659,[1]Sheet3!$A$2:$AB$3266,27,FALSE)</f>
        <v>1.9277960000000001</v>
      </c>
      <c r="T659">
        <f>VLOOKUP(A659,[1]Sheet3!$A$2:$AB$3266,28,FALSE)</f>
        <v>42.14913</v>
      </c>
      <c r="U659">
        <f>VLOOKUP(A659,[1]Sheet3!$A$2:$AF$3266,31,FALSE)</f>
        <v>17.159649999999999</v>
      </c>
      <c r="V659">
        <f>VLOOKUP(A659,[1]Sheet3!$A$2:$AF$3266,32,FALSE)</f>
        <v>119.16030000000001</v>
      </c>
      <c r="W659" s="2" t="str">
        <f>VLOOKUP(H659,[2]Sheet1!$B$2:$D$3210,2,FALSE)</f>
        <v>Selat Makasar</v>
      </c>
      <c r="X659" s="2" t="str">
        <f>VLOOKUP(H659,[2]Sheet1!$B$2:$D$3210,3,FALSE)</f>
        <v>Kalimantan</v>
      </c>
      <c r="Y659" s="2">
        <f>Scores!N659</f>
        <v>65</v>
      </c>
      <c r="Z659" t="s">
        <v>16</v>
      </c>
      <c r="AA659" s="13" t="str">
        <f t="shared" si="32"/>
        <v>2P</v>
      </c>
      <c r="AB659" s="13" t="s">
        <v>896</v>
      </c>
    </row>
    <row r="660" spans="1:28">
      <c r="A660" t="str">
        <f t="shared" si="31"/>
        <v>SOUTH MAHAKAM - JSN3. High Value</v>
      </c>
      <c r="B660" t="str">
        <f t="shared" si="30"/>
        <v>SOUTH MAHAKAM - JSN3. High ValueE2. Under Development</v>
      </c>
      <c r="C660" t="s">
        <v>26</v>
      </c>
      <c r="D660" s="2" t="s">
        <v>13</v>
      </c>
      <c r="E660" t="s">
        <v>11</v>
      </c>
      <c r="F660" s="12" t="s">
        <v>339</v>
      </c>
      <c r="G660" s="12" t="s">
        <v>700</v>
      </c>
      <c r="H660" t="s">
        <v>82</v>
      </c>
      <c r="I660" s="2" t="s">
        <v>825</v>
      </c>
      <c r="J660">
        <f>VLOOKUP(A660,[1]Sheet3!$A$2:$H$3266,8,FALSE)</f>
        <v>1115</v>
      </c>
      <c r="K660">
        <f>VLOOKUP(A660,[1]Sheet3!$A$2:$AD$3266,29,FALSE)</f>
        <v>0.72704489999999999</v>
      </c>
      <c r="L660">
        <f>VLOOKUP(A660,[1]Sheet3!$A$2:$AD$3266,30,FALSE)</f>
        <v>810.65506349999998</v>
      </c>
      <c r="M660">
        <f>VLOOKUP(A660,[1]Sheet3!$A$2:$L$3266,11,FALSE)</f>
        <v>10807.5</v>
      </c>
      <c r="N660">
        <f>VLOOKUP(A660,[1]Sheet3!$A$2:$L$3266,12,FALSE)</f>
        <v>135.30000000000001</v>
      </c>
      <c r="O660">
        <f>VLOOKUP(A660,[1]Sheet3!$A$2:$T$3266,17,FALSE)</f>
        <v>0.18325150000000001</v>
      </c>
      <c r="P660">
        <f>VLOOKUP(A660,[1]Sheet3!$A$2:$T$3266,18,FALSE)</f>
        <v>61.576779999999999</v>
      </c>
      <c r="Q660">
        <f>VLOOKUP(A660,[1]Sheet3!$A$2:$T$3266,19,FALSE)</f>
        <v>0.77771860000000004</v>
      </c>
      <c r="R660">
        <f>VLOOKUP(A660,[1]Sheet3!$A$2:$T$3266,20,FALSE)</f>
        <v>0.77983840000000004</v>
      </c>
      <c r="S660">
        <f>VLOOKUP(A660,[1]Sheet3!$A$2:$AB$3266,27,FALSE)</f>
        <v>1.9277960000000001</v>
      </c>
      <c r="T660">
        <f>VLOOKUP(A660,[1]Sheet3!$A$2:$AB$3266,28,FALSE)</f>
        <v>42.14913</v>
      </c>
      <c r="U660">
        <f>VLOOKUP(A660,[1]Sheet3!$A$2:$AF$3266,31,FALSE)</f>
        <v>17.159649999999999</v>
      </c>
      <c r="V660">
        <f>VLOOKUP(A660,[1]Sheet3!$A$2:$AF$3266,32,FALSE)</f>
        <v>119.16030000000001</v>
      </c>
      <c r="W660" s="2" t="str">
        <f>VLOOKUP(H660,[2]Sheet1!$B$2:$D$3210,2,FALSE)</f>
        <v>Selat Makasar</v>
      </c>
      <c r="X660" s="2" t="str">
        <f>VLOOKUP(H660,[2]Sheet1!$B$2:$D$3210,3,FALSE)</f>
        <v>Kalimantan</v>
      </c>
      <c r="Y660" s="2">
        <f>Scores!N660</f>
        <v>65</v>
      </c>
      <c r="Z660" t="s">
        <v>16</v>
      </c>
      <c r="AA660" s="13" t="str">
        <f t="shared" si="32"/>
        <v>2P</v>
      </c>
      <c r="AB660" s="13" t="s">
        <v>896</v>
      </c>
    </row>
    <row r="661" spans="1:28">
      <c r="A661" t="str">
        <f t="shared" si="31"/>
        <v>SOUTH MAHAKAM - OPLL 2B1. Low Value</v>
      </c>
      <c r="B661" t="str">
        <f t="shared" si="30"/>
        <v>SOUTH MAHAKAM - OPLL 2B1. Low ValueE5. Development Unclarified</v>
      </c>
      <c r="C661" t="s">
        <v>25</v>
      </c>
      <c r="D661" s="2" t="s">
        <v>13</v>
      </c>
      <c r="E661" t="s">
        <v>8</v>
      </c>
      <c r="F661" s="12" t="s">
        <v>340</v>
      </c>
      <c r="G661" s="12" t="s">
        <v>700</v>
      </c>
      <c r="H661" t="s">
        <v>82</v>
      </c>
      <c r="I661" s="2" t="s">
        <v>825</v>
      </c>
      <c r="J661">
        <f>VLOOKUP(A661,[1]Sheet3!$A$2:$H$3266,8,FALSE)</f>
        <v>937.2</v>
      </c>
      <c r="K661">
        <f>VLOOKUP(A661,[1]Sheet3!$A$2:$AD$3266,29,FALSE)</f>
        <v>0.72704489999999999</v>
      </c>
      <c r="L661">
        <f>VLOOKUP(A661,[1]Sheet3!$A$2:$AD$3266,30,FALSE)</f>
        <v>681.38648028</v>
      </c>
      <c r="M661">
        <f>VLOOKUP(A661,[1]Sheet3!$A$2:$L$3266,11,FALSE)</f>
        <v>10807.5</v>
      </c>
      <c r="N661">
        <f>VLOOKUP(A661,[1]Sheet3!$A$2:$L$3266,12,FALSE)</f>
        <v>135.30000000000001</v>
      </c>
      <c r="O661">
        <f>VLOOKUP(A661,[1]Sheet3!$A$2:$T$3266,17,FALSE)</f>
        <v>0.18325150000000001</v>
      </c>
      <c r="P661">
        <f>VLOOKUP(A661,[1]Sheet3!$A$2:$T$3266,18,FALSE)</f>
        <v>61.576779999999999</v>
      </c>
      <c r="Q661">
        <f>VLOOKUP(A661,[1]Sheet3!$A$2:$T$3266,19,FALSE)</f>
        <v>0.77771860000000004</v>
      </c>
      <c r="R661">
        <f>VLOOKUP(A661,[1]Sheet3!$A$2:$T$3266,20,FALSE)</f>
        <v>0.77983840000000004</v>
      </c>
      <c r="S661">
        <f>VLOOKUP(A661,[1]Sheet3!$A$2:$AB$3266,27,FALSE)</f>
        <v>1.9277960000000001</v>
      </c>
      <c r="T661">
        <f>VLOOKUP(A661,[1]Sheet3!$A$2:$AB$3266,28,FALSE)</f>
        <v>42.14913</v>
      </c>
      <c r="U661">
        <f>VLOOKUP(A661,[1]Sheet3!$A$2:$AF$3266,31,FALSE)</f>
        <v>17.159649999999999</v>
      </c>
      <c r="V661">
        <f>VLOOKUP(A661,[1]Sheet3!$A$2:$AF$3266,32,FALSE)</f>
        <v>119.16030000000001</v>
      </c>
      <c r="W661" s="2" t="str">
        <f>VLOOKUP(H661,[2]Sheet1!$B$2:$D$3210,2,FALSE)</f>
        <v>Selat Makasar</v>
      </c>
      <c r="X661" s="2" t="str">
        <f>VLOOKUP(H661,[2]Sheet1!$B$2:$D$3210,3,FALSE)</f>
        <v>Kalimantan</v>
      </c>
      <c r="Y661" s="2">
        <f>Scores!N661</f>
        <v>65</v>
      </c>
      <c r="Z661" t="s">
        <v>6</v>
      </c>
      <c r="AA661" s="13" t="str">
        <f t="shared" si="32"/>
        <v>2C-Kalimantan</v>
      </c>
      <c r="AB661" s="13" t="s">
        <v>896</v>
      </c>
    </row>
    <row r="662" spans="1:28">
      <c r="A662" t="str">
        <f t="shared" si="31"/>
        <v>SOUTH MAHAKAM - OPLL 2B2. Middle Value</v>
      </c>
      <c r="B662" t="str">
        <f t="shared" si="30"/>
        <v>SOUTH MAHAKAM - OPLL 2B2. Middle ValueE5. Development Unclarified</v>
      </c>
      <c r="C662" t="s">
        <v>25</v>
      </c>
      <c r="D662" s="2" t="s">
        <v>13</v>
      </c>
      <c r="E662" t="s">
        <v>10</v>
      </c>
      <c r="F662" s="12" t="s">
        <v>340</v>
      </c>
      <c r="G662" s="12" t="s">
        <v>700</v>
      </c>
      <c r="H662" t="s">
        <v>82</v>
      </c>
      <c r="I662" s="2" t="s">
        <v>825</v>
      </c>
      <c r="J662">
        <f>VLOOKUP(A662,[1]Sheet3!$A$2:$H$3266,8,FALSE)</f>
        <v>1115</v>
      </c>
      <c r="K662">
        <f>VLOOKUP(A662,[1]Sheet3!$A$2:$AD$3266,29,FALSE)</f>
        <v>0.72704489999999999</v>
      </c>
      <c r="L662">
        <f>VLOOKUP(A662,[1]Sheet3!$A$2:$AD$3266,30,FALSE)</f>
        <v>810.65506349999998</v>
      </c>
      <c r="M662">
        <f>VLOOKUP(A662,[1]Sheet3!$A$2:$L$3266,11,FALSE)</f>
        <v>10807.5</v>
      </c>
      <c r="N662">
        <f>VLOOKUP(A662,[1]Sheet3!$A$2:$L$3266,12,FALSE)</f>
        <v>135.30000000000001</v>
      </c>
      <c r="O662">
        <f>VLOOKUP(A662,[1]Sheet3!$A$2:$T$3266,17,FALSE)</f>
        <v>0.18325150000000001</v>
      </c>
      <c r="P662">
        <f>VLOOKUP(A662,[1]Sheet3!$A$2:$T$3266,18,FALSE)</f>
        <v>61.576779999999999</v>
      </c>
      <c r="Q662">
        <f>VLOOKUP(A662,[1]Sheet3!$A$2:$T$3266,19,FALSE)</f>
        <v>0.77771860000000004</v>
      </c>
      <c r="R662">
        <f>VLOOKUP(A662,[1]Sheet3!$A$2:$T$3266,20,FALSE)</f>
        <v>0.77983840000000004</v>
      </c>
      <c r="S662">
        <f>VLOOKUP(A662,[1]Sheet3!$A$2:$AB$3266,27,FALSE)</f>
        <v>1.9277960000000001</v>
      </c>
      <c r="T662">
        <f>VLOOKUP(A662,[1]Sheet3!$A$2:$AB$3266,28,FALSE)</f>
        <v>42.14913</v>
      </c>
      <c r="U662">
        <f>VLOOKUP(A662,[1]Sheet3!$A$2:$AF$3266,31,FALSE)</f>
        <v>17.159649999999999</v>
      </c>
      <c r="V662">
        <f>VLOOKUP(A662,[1]Sheet3!$A$2:$AF$3266,32,FALSE)</f>
        <v>119.16030000000001</v>
      </c>
      <c r="W662" s="2" t="str">
        <f>VLOOKUP(H662,[2]Sheet1!$B$2:$D$3210,2,FALSE)</f>
        <v>Selat Makasar</v>
      </c>
      <c r="X662" s="2" t="str">
        <f>VLOOKUP(H662,[2]Sheet1!$B$2:$D$3210,3,FALSE)</f>
        <v>Kalimantan</v>
      </c>
      <c r="Y662" s="2">
        <f>Scores!N662</f>
        <v>65</v>
      </c>
      <c r="Z662" t="s">
        <v>6</v>
      </c>
      <c r="AA662" s="13" t="str">
        <f t="shared" si="32"/>
        <v>2C-Kalimantan</v>
      </c>
      <c r="AB662" s="13" t="s">
        <v>896</v>
      </c>
    </row>
    <row r="663" spans="1:28">
      <c r="A663" t="str">
        <f t="shared" si="31"/>
        <v>PANTAI OPLL 11. Low Value</v>
      </c>
      <c r="B663" t="str">
        <f t="shared" si="30"/>
        <v>PANTAI OPLL 11. Low ValueE2. Under Development</v>
      </c>
      <c r="C663" t="s">
        <v>26</v>
      </c>
      <c r="D663" s="2" t="s">
        <v>13</v>
      </c>
      <c r="E663" t="s">
        <v>8</v>
      </c>
      <c r="F663" s="12" t="s">
        <v>341</v>
      </c>
      <c r="G663" s="12" t="s">
        <v>582</v>
      </c>
      <c r="H663" t="s">
        <v>79</v>
      </c>
      <c r="I663" s="2" t="s">
        <v>824</v>
      </c>
      <c r="J663">
        <f>VLOOKUP(A663,[1]Sheet3!$A$2:$H$3266,8,FALSE)</f>
        <v>32.896000000000001</v>
      </c>
      <c r="K663">
        <f>VLOOKUP(A663,[1]Sheet3!$A$2:$AD$3266,29,FALSE)</f>
        <v>0.42333100000000001</v>
      </c>
      <c r="L663">
        <f>VLOOKUP(A663,[1]Sheet3!$A$2:$AD$3266,30,FALSE)</f>
        <v>13.925896576000001</v>
      </c>
      <c r="M663">
        <f>VLOOKUP(A663,[1]Sheet3!$A$2:$L$3266,11,FALSE)</f>
        <v>2523</v>
      </c>
      <c r="N663" t="str">
        <f>VLOOKUP(A663,[1]Sheet3!$A$2:$L$3266,12,FALSE)</f>
        <v/>
      </c>
      <c r="O663">
        <f>VLOOKUP(A663,[1]Sheet3!$A$2:$T$3266,17,FALSE)</f>
        <v>0.26181169999999998</v>
      </c>
      <c r="P663">
        <f>VLOOKUP(A663,[1]Sheet3!$A$2:$T$3266,18,FALSE)</f>
        <v>595.67290000000003</v>
      </c>
      <c r="Q663">
        <f>VLOOKUP(A663,[1]Sheet3!$A$2:$T$3266,19,FALSE)</f>
        <v>0.60410949999999997</v>
      </c>
      <c r="R663">
        <f>VLOOKUP(A663,[1]Sheet3!$A$2:$T$3266,20,FALSE)</f>
        <v>0.83829710000000002</v>
      </c>
      <c r="S663">
        <f>VLOOKUP(A663,[1]Sheet3!$A$2:$AB$3266,27,FALSE)</f>
        <v>53.533529999999999</v>
      </c>
      <c r="T663">
        <f>VLOOKUP(A663,[1]Sheet3!$A$2:$AB$3266,28,FALSE)</f>
        <v>264.322</v>
      </c>
      <c r="U663">
        <f>VLOOKUP(A663,[1]Sheet3!$A$2:$AF$3266,31,FALSE)</f>
        <v>72.313190000000006</v>
      </c>
      <c r="V663">
        <f>VLOOKUP(A663,[1]Sheet3!$A$2:$AF$3266,32,FALSE)</f>
        <v>27.891670000000001</v>
      </c>
      <c r="W663" s="2" t="str">
        <f>VLOOKUP(H663,[2]Sheet1!$B$2:$D$3210,2,FALSE)</f>
        <v>Selat Makasar</v>
      </c>
      <c r="X663" s="2" t="str">
        <f>VLOOKUP(H663,[2]Sheet1!$B$2:$D$3210,3,FALSE)</f>
        <v>Kalimantan</v>
      </c>
      <c r="Y663" s="2">
        <f>Scores!N663</f>
        <v>62</v>
      </c>
      <c r="Z663" t="s">
        <v>16</v>
      </c>
      <c r="AA663" s="13" t="str">
        <f t="shared" si="32"/>
        <v>2P</v>
      </c>
      <c r="AB663" s="13" t="s">
        <v>896</v>
      </c>
    </row>
    <row r="664" spans="1:28">
      <c r="A664" t="str">
        <f t="shared" si="31"/>
        <v>PANTAI OPLL 12. Middle Value</v>
      </c>
      <c r="B664" t="str">
        <f t="shared" si="30"/>
        <v>PANTAI OPLL 12. Middle ValueE2. Under Development</v>
      </c>
      <c r="C664" t="s">
        <v>26</v>
      </c>
      <c r="D664" s="2" t="s">
        <v>13</v>
      </c>
      <c r="E664" t="s">
        <v>10</v>
      </c>
      <c r="F664" s="12" t="s">
        <v>341</v>
      </c>
      <c r="G664" s="12" t="s">
        <v>582</v>
      </c>
      <c r="H664" t="s">
        <v>79</v>
      </c>
      <c r="I664" s="2" t="s">
        <v>824</v>
      </c>
      <c r="J664">
        <f>VLOOKUP(A664,[1]Sheet3!$A$2:$H$3266,8,FALSE)</f>
        <v>44.054000000000002</v>
      </c>
      <c r="K664">
        <f>VLOOKUP(A664,[1]Sheet3!$A$2:$AD$3266,29,FALSE)</f>
        <v>0.42333100000000001</v>
      </c>
      <c r="L664">
        <f>VLOOKUP(A664,[1]Sheet3!$A$2:$AD$3266,30,FALSE)</f>
        <v>18.649423874</v>
      </c>
      <c r="M664">
        <f>VLOOKUP(A664,[1]Sheet3!$A$2:$L$3266,11,FALSE)</f>
        <v>2523</v>
      </c>
      <c r="N664" t="str">
        <f>VLOOKUP(A664,[1]Sheet3!$A$2:$L$3266,12,FALSE)</f>
        <v/>
      </c>
      <c r="O664">
        <f>VLOOKUP(A664,[1]Sheet3!$A$2:$T$3266,17,FALSE)</f>
        <v>0.26181169999999998</v>
      </c>
      <c r="P664">
        <f>VLOOKUP(A664,[1]Sheet3!$A$2:$T$3266,18,FALSE)</f>
        <v>595.67290000000003</v>
      </c>
      <c r="Q664">
        <f>VLOOKUP(A664,[1]Sheet3!$A$2:$T$3266,19,FALSE)</f>
        <v>0.60410949999999997</v>
      </c>
      <c r="R664">
        <f>VLOOKUP(A664,[1]Sheet3!$A$2:$T$3266,20,FALSE)</f>
        <v>0.83829710000000002</v>
      </c>
      <c r="S664">
        <f>VLOOKUP(A664,[1]Sheet3!$A$2:$AB$3266,27,FALSE)</f>
        <v>53.533529999999999</v>
      </c>
      <c r="T664">
        <f>VLOOKUP(A664,[1]Sheet3!$A$2:$AB$3266,28,FALSE)</f>
        <v>264.322</v>
      </c>
      <c r="U664">
        <f>VLOOKUP(A664,[1]Sheet3!$A$2:$AF$3266,31,FALSE)</f>
        <v>72.313190000000006</v>
      </c>
      <c r="V664">
        <f>VLOOKUP(A664,[1]Sheet3!$A$2:$AF$3266,32,FALSE)</f>
        <v>27.891670000000001</v>
      </c>
      <c r="W664" s="2" t="str">
        <f>VLOOKUP(H664,[2]Sheet1!$B$2:$D$3210,2,FALSE)</f>
        <v>Selat Makasar</v>
      </c>
      <c r="X664" s="2" t="str">
        <f>VLOOKUP(H664,[2]Sheet1!$B$2:$D$3210,3,FALSE)</f>
        <v>Kalimantan</v>
      </c>
      <c r="Y664" s="2">
        <f>Scores!N664</f>
        <v>62</v>
      </c>
      <c r="Z664" t="s">
        <v>16</v>
      </c>
      <c r="AA664" s="13" t="str">
        <f t="shared" si="32"/>
        <v>2P</v>
      </c>
      <c r="AB664" s="13" t="s">
        <v>896</v>
      </c>
    </row>
    <row r="665" spans="1:28">
      <c r="A665" t="str">
        <f t="shared" si="31"/>
        <v>PANTAI OPLL 13. High Value</v>
      </c>
      <c r="B665" t="str">
        <f t="shared" si="30"/>
        <v>PANTAI OPLL 13. High ValueE2. Under Development</v>
      </c>
      <c r="C665" t="s">
        <v>26</v>
      </c>
      <c r="D665" s="2" t="s">
        <v>13</v>
      </c>
      <c r="E665" t="s">
        <v>11</v>
      </c>
      <c r="F665" s="12" t="s">
        <v>341</v>
      </c>
      <c r="G665" s="12" t="s">
        <v>582</v>
      </c>
      <c r="H665" t="s">
        <v>79</v>
      </c>
      <c r="I665" s="2" t="s">
        <v>824</v>
      </c>
      <c r="J665">
        <f>VLOOKUP(A665,[1]Sheet3!$A$2:$H$3266,8,FALSE)</f>
        <v>60.728999999999999</v>
      </c>
      <c r="K665">
        <f>VLOOKUP(A665,[1]Sheet3!$A$2:$AD$3266,29,FALSE)</f>
        <v>0.42333100000000001</v>
      </c>
      <c r="L665">
        <f>VLOOKUP(A665,[1]Sheet3!$A$2:$AD$3266,30,FALSE)</f>
        <v>25.708468299</v>
      </c>
      <c r="M665">
        <f>VLOOKUP(A665,[1]Sheet3!$A$2:$L$3266,11,FALSE)</f>
        <v>2523</v>
      </c>
      <c r="N665" t="str">
        <f>VLOOKUP(A665,[1]Sheet3!$A$2:$L$3266,12,FALSE)</f>
        <v/>
      </c>
      <c r="O665">
        <f>VLOOKUP(A665,[1]Sheet3!$A$2:$T$3266,17,FALSE)</f>
        <v>0.26181169999999998</v>
      </c>
      <c r="P665">
        <f>VLOOKUP(A665,[1]Sheet3!$A$2:$T$3266,18,FALSE)</f>
        <v>595.67290000000003</v>
      </c>
      <c r="Q665">
        <f>VLOOKUP(A665,[1]Sheet3!$A$2:$T$3266,19,FALSE)</f>
        <v>0.60410949999999997</v>
      </c>
      <c r="R665">
        <f>VLOOKUP(A665,[1]Sheet3!$A$2:$T$3266,20,FALSE)</f>
        <v>0.83829710000000002</v>
      </c>
      <c r="S665">
        <f>VLOOKUP(A665,[1]Sheet3!$A$2:$AB$3266,27,FALSE)</f>
        <v>53.533529999999999</v>
      </c>
      <c r="T665">
        <f>VLOOKUP(A665,[1]Sheet3!$A$2:$AB$3266,28,FALSE)</f>
        <v>264.322</v>
      </c>
      <c r="U665">
        <f>VLOOKUP(A665,[1]Sheet3!$A$2:$AF$3266,31,FALSE)</f>
        <v>72.313190000000006</v>
      </c>
      <c r="V665">
        <f>VLOOKUP(A665,[1]Sheet3!$A$2:$AF$3266,32,FALSE)</f>
        <v>27.891670000000001</v>
      </c>
      <c r="W665" s="2" t="str">
        <f>VLOOKUP(H665,[2]Sheet1!$B$2:$D$3210,2,FALSE)</f>
        <v>Selat Makasar</v>
      </c>
      <c r="X665" s="2" t="str">
        <f>VLOOKUP(H665,[2]Sheet1!$B$2:$D$3210,3,FALSE)</f>
        <v>Kalimantan</v>
      </c>
      <c r="Y665" s="2">
        <f>Scores!N665</f>
        <v>62</v>
      </c>
      <c r="Z665" t="s">
        <v>16</v>
      </c>
      <c r="AA665" s="13" t="str">
        <f t="shared" si="32"/>
        <v>2P</v>
      </c>
      <c r="AB665" s="13" t="s">
        <v>896</v>
      </c>
    </row>
    <row r="666" spans="1:28">
      <c r="A666" t="str">
        <f t="shared" si="31"/>
        <v>SOUTH MAHAKAM - OPLL 2B3. High Value</v>
      </c>
      <c r="B666" t="str">
        <f t="shared" si="30"/>
        <v>SOUTH MAHAKAM - OPLL 2B3. High ValueE5. Development Unclarified</v>
      </c>
      <c r="C666" t="s">
        <v>25</v>
      </c>
      <c r="D666" s="2" t="s">
        <v>13</v>
      </c>
      <c r="E666" t="s">
        <v>11</v>
      </c>
      <c r="F666" s="12" t="s">
        <v>340</v>
      </c>
      <c r="G666" s="12" t="s">
        <v>700</v>
      </c>
      <c r="H666" t="s">
        <v>82</v>
      </c>
      <c r="I666" s="2" t="s">
        <v>825</v>
      </c>
      <c r="J666">
        <f>VLOOKUP(A666,[1]Sheet3!$A$2:$H$3266,8,FALSE)</f>
        <v>1115</v>
      </c>
      <c r="K666">
        <f>VLOOKUP(A666,[1]Sheet3!$A$2:$AD$3266,29,FALSE)</f>
        <v>0.72704489999999999</v>
      </c>
      <c r="L666">
        <f>VLOOKUP(A666,[1]Sheet3!$A$2:$AD$3266,30,FALSE)</f>
        <v>810.65506349999998</v>
      </c>
      <c r="M666">
        <f>VLOOKUP(A666,[1]Sheet3!$A$2:$L$3266,11,FALSE)</f>
        <v>10807.5</v>
      </c>
      <c r="N666">
        <f>VLOOKUP(A666,[1]Sheet3!$A$2:$L$3266,12,FALSE)</f>
        <v>135.30000000000001</v>
      </c>
      <c r="O666">
        <f>VLOOKUP(A666,[1]Sheet3!$A$2:$T$3266,17,FALSE)</f>
        <v>0.18325150000000001</v>
      </c>
      <c r="P666">
        <f>VLOOKUP(A666,[1]Sheet3!$A$2:$T$3266,18,FALSE)</f>
        <v>61.576779999999999</v>
      </c>
      <c r="Q666">
        <f>VLOOKUP(A666,[1]Sheet3!$A$2:$T$3266,19,FALSE)</f>
        <v>0.77771860000000004</v>
      </c>
      <c r="R666">
        <f>VLOOKUP(A666,[1]Sheet3!$A$2:$T$3266,20,FALSE)</f>
        <v>0.77983840000000004</v>
      </c>
      <c r="S666">
        <f>VLOOKUP(A666,[1]Sheet3!$A$2:$AB$3266,27,FALSE)</f>
        <v>1.9277960000000001</v>
      </c>
      <c r="T666">
        <f>VLOOKUP(A666,[1]Sheet3!$A$2:$AB$3266,28,FALSE)</f>
        <v>42.14913</v>
      </c>
      <c r="U666">
        <f>VLOOKUP(A666,[1]Sheet3!$A$2:$AF$3266,31,FALSE)</f>
        <v>17.159649999999999</v>
      </c>
      <c r="V666">
        <f>VLOOKUP(A666,[1]Sheet3!$A$2:$AF$3266,32,FALSE)</f>
        <v>119.16030000000001</v>
      </c>
      <c r="W666" s="2" t="str">
        <f>VLOOKUP(H666,[2]Sheet1!$B$2:$D$3210,2,FALSE)</f>
        <v>Selat Makasar</v>
      </c>
      <c r="X666" s="2" t="str">
        <f>VLOOKUP(H666,[2]Sheet1!$B$2:$D$3210,3,FALSE)</f>
        <v>Kalimantan</v>
      </c>
      <c r="Y666" s="2">
        <f>Scores!N666</f>
        <v>65</v>
      </c>
      <c r="Z666" t="s">
        <v>6</v>
      </c>
      <c r="AA666" s="13" t="str">
        <f t="shared" si="32"/>
        <v>2C-Kalimantan</v>
      </c>
      <c r="AB666" s="13" t="s">
        <v>896</v>
      </c>
    </row>
    <row r="667" spans="1:28">
      <c r="A667" t="str">
        <f t="shared" si="31"/>
        <v>SAPI OPLL 11. Low Value</v>
      </c>
      <c r="B667" t="str">
        <f t="shared" si="30"/>
        <v>SAPI OPLL 11. Low ValueE2. Under Development</v>
      </c>
      <c r="C667" t="s">
        <v>26</v>
      </c>
      <c r="D667" s="2" t="s">
        <v>13</v>
      </c>
      <c r="E667" t="s">
        <v>8</v>
      </c>
      <c r="F667" s="12" t="s">
        <v>342</v>
      </c>
      <c r="G667" s="12" t="s">
        <v>562</v>
      </c>
      <c r="H667" t="s">
        <v>79</v>
      </c>
      <c r="I667" s="2" t="s">
        <v>824</v>
      </c>
      <c r="J667">
        <f>VLOOKUP(A667,[1]Sheet3!$A$2:$H$3266,8,FALSE)</f>
        <v>166.86600000000001</v>
      </c>
      <c r="K667">
        <f>VLOOKUP(A667,[1]Sheet3!$A$2:$AD$3266,29,FALSE)</f>
        <v>0.40047339999999998</v>
      </c>
      <c r="L667">
        <f>VLOOKUP(A667,[1]Sheet3!$A$2:$AD$3266,30,FALSE)</f>
        <v>66.825394364399997</v>
      </c>
      <c r="M667">
        <f>VLOOKUP(A667,[1]Sheet3!$A$2:$L$3266,11,FALSE)</f>
        <v>8250</v>
      </c>
      <c r="N667" t="str">
        <f>VLOOKUP(A667,[1]Sheet3!$A$2:$L$3266,12,FALSE)</f>
        <v/>
      </c>
      <c r="O667">
        <f>VLOOKUP(A667,[1]Sheet3!$A$2:$T$3266,17,FALSE)</f>
        <v>0.18208820000000001</v>
      </c>
      <c r="P667">
        <f>VLOOKUP(A667,[1]Sheet3!$A$2:$T$3266,18,FALSE)</f>
        <v>58.210700000000003</v>
      </c>
      <c r="Q667">
        <f>VLOOKUP(A667,[1]Sheet3!$A$2:$T$3266,19,FALSE)</f>
        <v>0.60096939999999999</v>
      </c>
      <c r="R667">
        <f>VLOOKUP(A667,[1]Sheet3!$A$2:$T$3266,20,FALSE)</f>
        <v>0.81928900000000004</v>
      </c>
      <c r="S667">
        <f>VLOOKUP(A667,[1]Sheet3!$A$2:$AB$3266,27,FALSE)</f>
        <v>55.901710000000001</v>
      </c>
      <c r="T667">
        <f>VLOOKUP(A667,[1]Sheet3!$A$2:$AB$3266,28,FALSE)</f>
        <v>35.020180000000003</v>
      </c>
      <c r="U667">
        <f>VLOOKUP(A667,[1]Sheet3!$A$2:$AF$3266,31,FALSE)</f>
        <v>64.210080000000005</v>
      </c>
      <c r="V667">
        <f>VLOOKUP(A667,[1]Sheet3!$A$2:$AF$3266,32,FALSE)</f>
        <v>12.30058</v>
      </c>
      <c r="W667" s="2" t="str">
        <f>VLOOKUP(H667,[2]Sheet1!$B$2:$D$3210,2,FALSE)</f>
        <v>Selat Makasar</v>
      </c>
      <c r="X667" s="2" t="str">
        <f>VLOOKUP(H667,[2]Sheet1!$B$2:$D$3210,3,FALSE)</f>
        <v>Kalimantan</v>
      </c>
      <c r="Y667" s="2">
        <f>Scores!N667</f>
        <v>83</v>
      </c>
      <c r="Z667" t="s">
        <v>16</v>
      </c>
      <c r="AA667" s="13" t="str">
        <f t="shared" si="32"/>
        <v>2P</v>
      </c>
      <c r="AB667" s="13" t="s">
        <v>896</v>
      </c>
    </row>
    <row r="668" spans="1:28">
      <c r="A668" t="str">
        <f t="shared" si="31"/>
        <v>SAPI OPLL 12. Middle Value</v>
      </c>
      <c r="B668" t="str">
        <f t="shared" si="30"/>
        <v>SAPI OPLL 12. Middle ValueE2. Under Development</v>
      </c>
      <c r="C668" t="s">
        <v>26</v>
      </c>
      <c r="D668" s="2" t="s">
        <v>13</v>
      </c>
      <c r="E668" t="s">
        <v>10</v>
      </c>
      <c r="F668" s="12" t="s">
        <v>342</v>
      </c>
      <c r="G668" s="12" t="s">
        <v>562</v>
      </c>
      <c r="H668" t="s">
        <v>79</v>
      </c>
      <c r="I668" s="2" t="s">
        <v>824</v>
      </c>
      <c r="J668">
        <f>VLOOKUP(A668,[1]Sheet3!$A$2:$H$3266,8,FALSE)</f>
        <v>201</v>
      </c>
      <c r="K668">
        <f>VLOOKUP(A668,[1]Sheet3!$A$2:$AD$3266,29,FALSE)</f>
        <v>0.40047339999999998</v>
      </c>
      <c r="L668">
        <f>VLOOKUP(A668,[1]Sheet3!$A$2:$AD$3266,30,FALSE)</f>
        <v>80.495153399999992</v>
      </c>
      <c r="M668">
        <f>VLOOKUP(A668,[1]Sheet3!$A$2:$L$3266,11,FALSE)</f>
        <v>8250</v>
      </c>
      <c r="N668" t="str">
        <f>VLOOKUP(A668,[1]Sheet3!$A$2:$L$3266,12,FALSE)</f>
        <v/>
      </c>
      <c r="O668">
        <f>VLOOKUP(A668,[1]Sheet3!$A$2:$T$3266,17,FALSE)</f>
        <v>0.18208820000000001</v>
      </c>
      <c r="P668">
        <f>VLOOKUP(A668,[1]Sheet3!$A$2:$T$3266,18,FALSE)</f>
        <v>58.210700000000003</v>
      </c>
      <c r="Q668">
        <f>VLOOKUP(A668,[1]Sheet3!$A$2:$T$3266,19,FALSE)</f>
        <v>0.60096939999999999</v>
      </c>
      <c r="R668">
        <f>VLOOKUP(A668,[1]Sheet3!$A$2:$T$3266,20,FALSE)</f>
        <v>0.81928900000000004</v>
      </c>
      <c r="S668">
        <f>VLOOKUP(A668,[1]Sheet3!$A$2:$AB$3266,27,FALSE)</f>
        <v>55.901710000000001</v>
      </c>
      <c r="T668">
        <f>VLOOKUP(A668,[1]Sheet3!$A$2:$AB$3266,28,FALSE)</f>
        <v>35.020180000000003</v>
      </c>
      <c r="U668">
        <f>VLOOKUP(A668,[1]Sheet3!$A$2:$AF$3266,31,FALSE)</f>
        <v>64.210080000000005</v>
      </c>
      <c r="V668">
        <f>VLOOKUP(A668,[1]Sheet3!$A$2:$AF$3266,32,FALSE)</f>
        <v>12.30058</v>
      </c>
      <c r="W668" s="2" t="str">
        <f>VLOOKUP(H668,[2]Sheet1!$B$2:$D$3210,2,FALSE)</f>
        <v>Selat Makasar</v>
      </c>
      <c r="X668" s="2" t="str">
        <f>VLOOKUP(H668,[2]Sheet1!$B$2:$D$3210,3,FALSE)</f>
        <v>Kalimantan</v>
      </c>
      <c r="Y668" s="2">
        <f>Scores!N668</f>
        <v>83</v>
      </c>
      <c r="Z668" t="s">
        <v>16</v>
      </c>
      <c r="AA668" s="13" t="str">
        <f t="shared" si="32"/>
        <v>2P</v>
      </c>
      <c r="AB668" s="13" t="s">
        <v>896</v>
      </c>
    </row>
    <row r="669" spans="1:28">
      <c r="A669" t="str">
        <f t="shared" si="31"/>
        <v>SAPI OPLL 13. High Value</v>
      </c>
      <c r="B669" t="str">
        <f t="shared" si="30"/>
        <v>SAPI OPLL 13. High ValueE2. Under Development</v>
      </c>
      <c r="C669" t="s">
        <v>26</v>
      </c>
      <c r="D669" s="2" t="s">
        <v>13</v>
      </c>
      <c r="E669" t="s">
        <v>11</v>
      </c>
      <c r="F669" s="12" t="s">
        <v>342</v>
      </c>
      <c r="G669" s="12" t="s">
        <v>562</v>
      </c>
      <c r="H669" t="s">
        <v>79</v>
      </c>
      <c r="I669" s="2" t="s">
        <v>824</v>
      </c>
      <c r="J669">
        <f>VLOOKUP(A669,[1]Sheet3!$A$2:$H$3266,8,FALSE)</f>
        <v>241.3</v>
      </c>
      <c r="K669">
        <f>VLOOKUP(A669,[1]Sheet3!$A$2:$AD$3266,29,FALSE)</f>
        <v>0.40047339999999998</v>
      </c>
      <c r="L669">
        <f>VLOOKUP(A669,[1]Sheet3!$A$2:$AD$3266,30,FALSE)</f>
        <v>96.634231420000006</v>
      </c>
      <c r="M669">
        <f>VLOOKUP(A669,[1]Sheet3!$A$2:$L$3266,11,FALSE)</f>
        <v>8250</v>
      </c>
      <c r="N669" t="str">
        <f>VLOOKUP(A669,[1]Sheet3!$A$2:$L$3266,12,FALSE)</f>
        <v/>
      </c>
      <c r="O669">
        <f>VLOOKUP(A669,[1]Sheet3!$A$2:$T$3266,17,FALSE)</f>
        <v>0.18208820000000001</v>
      </c>
      <c r="P669">
        <f>VLOOKUP(A669,[1]Sheet3!$A$2:$T$3266,18,FALSE)</f>
        <v>58.210700000000003</v>
      </c>
      <c r="Q669">
        <f>VLOOKUP(A669,[1]Sheet3!$A$2:$T$3266,19,FALSE)</f>
        <v>0.60096939999999999</v>
      </c>
      <c r="R669">
        <f>VLOOKUP(A669,[1]Sheet3!$A$2:$T$3266,20,FALSE)</f>
        <v>0.81928900000000004</v>
      </c>
      <c r="S669">
        <f>VLOOKUP(A669,[1]Sheet3!$A$2:$AB$3266,27,FALSE)</f>
        <v>55.901710000000001</v>
      </c>
      <c r="T669">
        <f>VLOOKUP(A669,[1]Sheet3!$A$2:$AB$3266,28,FALSE)</f>
        <v>35.020180000000003</v>
      </c>
      <c r="U669">
        <f>VLOOKUP(A669,[1]Sheet3!$A$2:$AF$3266,31,FALSE)</f>
        <v>64.210080000000005</v>
      </c>
      <c r="V669">
        <f>VLOOKUP(A669,[1]Sheet3!$A$2:$AF$3266,32,FALSE)</f>
        <v>12.30058</v>
      </c>
      <c r="W669" s="2" t="str">
        <f>VLOOKUP(H669,[2]Sheet1!$B$2:$D$3210,2,FALSE)</f>
        <v>Selat Makasar</v>
      </c>
      <c r="X669" s="2" t="str">
        <f>VLOOKUP(H669,[2]Sheet1!$B$2:$D$3210,3,FALSE)</f>
        <v>Kalimantan</v>
      </c>
      <c r="Y669" s="2">
        <f>Scores!N669</f>
        <v>83</v>
      </c>
      <c r="Z669" t="s">
        <v>16</v>
      </c>
      <c r="AA669" s="13" t="str">
        <f t="shared" si="32"/>
        <v>2P</v>
      </c>
      <c r="AB669" s="13" t="s">
        <v>896</v>
      </c>
    </row>
    <row r="670" spans="1:28">
      <c r="A670" t="str">
        <f t="shared" si="31"/>
        <v>SETURIAN POD 1. Low Value</v>
      </c>
      <c r="B670" t="str">
        <f t="shared" si="30"/>
        <v>SETURIAN POD 1. Low ValueE2. Under Development</v>
      </c>
      <c r="C670" t="s">
        <v>26</v>
      </c>
      <c r="D670" s="2" t="s">
        <v>13</v>
      </c>
      <c r="E670" t="s">
        <v>8</v>
      </c>
      <c r="F670" s="12" t="s">
        <v>343</v>
      </c>
      <c r="G670" s="12" t="s">
        <v>566</v>
      </c>
      <c r="H670" t="s">
        <v>79</v>
      </c>
      <c r="I670" s="2" t="s">
        <v>824</v>
      </c>
      <c r="J670">
        <f>VLOOKUP(A670,[1]Sheet3!$A$2:$H$3266,8,FALSE)</f>
        <v>91.438999999999993</v>
      </c>
      <c r="K670">
        <f>VLOOKUP(A670,[1]Sheet3!$A$2:$AD$3266,29,FALSE)</f>
        <v>0.66238839999999999</v>
      </c>
      <c r="L670">
        <f>VLOOKUP(A670,[1]Sheet3!$A$2:$AD$3266,30,FALSE)</f>
        <v>60.568132907599995</v>
      </c>
      <c r="M670">
        <f>VLOOKUP(A670,[1]Sheet3!$A$2:$L$3266,11,FALSE)</f>
        <v>7100</v>
      </c>
      <c r="N670" t="str">
        <f>VLOOKUP(A670,[1]Sheet3!$A$2:$L$3266,12,FALSE)</f>
        <v/>
      </c>
      <c r="O670">
        <f>VLOOKUP(A670,[1]Sheet3!$A$2:$T$3266,17,FALSE)</f>
        <v>0.22347259999999999</v>
      </c>
      <c r="P670">
        <f>VLOOKUP(A670,[1]Sheet3!$A$2:$T$3266,18,FALSE)</f>
        <v>93.648859999999999</v>
      </c>
      <c r="Q670">
        <f>VLOOKUP(A670,[1]Sheet3!$A$2:$T$3266,19,FALSE)</f>
        <v>0.5616331</v>
      </c>
      <c r="R670">
        <f>VLOOKUP(A670,[1]Sheet3!$A$2:$T$3266,20,FALSE)</f>
        <v>0.64334820000000004</v>
      </c>
      <c r="S670">
        <f>VLOOKUP(A670,[1]Sheet3!$A$2:$AB$3266,27,FALSE)</f>
        <v>129.84559999999999</v>
      </c>
      <c r="T670">
        <f>VLOOKUP(A670,[1]Sheet3!$A$2:$AB$3266,28,FALSE)</f>
        <v>11.76008</v>
      </c>
      <c r="U670">
        <f>VLOOKUP(A670,[1]Sheet3!$A$2:$AF$3266,31,FALSE)</f>
        <v>32.922069999999998</v>
      </c>
      <c r="V670">
        <f>VLOOKUP(A670,[1]Sheet3!$A$2:$AF$3266,32,FALSE)</f>
        <v>149.9563</v>
      </c>
      <c r="W670" s="2" t="str">
        <f>VLOOKUP(H670,[2]Sheet1!$B$2:$D$3210,2,FALSE)</f>
        <v>Selat Makasar</v>
      </c>
      <c r="X670" s="2" t="str">
        <f>VLOOKUP(H670,[2]Sheet1!$B$2:$D$3210,3,FALSE)</f>
        <v>Kalimantan</v>
      </c>
      <c r="Y670" s="2">
        <f>Scores!N670</f>
        <v>105</v>
      </c>
      <c r="Z670" t="s">
        <v>16</v>
      </c>
      <c r="AA670" s="13" t="str">
        <f t="shared" si="32"/>
        <v>2P</v>
      </c>
      <c r="AB670" s="13" t="s">
        <v>896</v>
      </c>
    </row>
    <row r="671" spans="1:28">
      <c r="A671" t="str">
        <f t="shared" si="31"/>
        <v>SETURIAN POD 2. Middle Value</v>
      </c>
      <c r="B671" t="str">
        <f t="shared" si="30"/>
        <v>SETURIAN POD 2. Middle ValueE2. Under Development</v>
      </c>
      <c r="C671" t="s">
        <v>26</v>
      </c>
      <c r="D671" s="2" t="s">
        <v>13</v>
      </c>
      <c r="E671" t="s">
        <v>10</v>
      </c>
      <c r="F671" s="12" t="s">
        <v>343</v>
      </c>
      <c r="G671" s="12" t="s">
        <v>566</v>
      </c>
      <c r="H671" t="s">
        <v>79</v>
      </c>
      <c r="I671" s="2" t="s">
        <v>824</v>
      </c>
      <c r="J671">
        <f>VLOOKUP(A671,[1]Sheet3!$A$2:$H$3266,8,FALSE)</f>
        <v>141.018</v>
      </c>
      <c r="K671">
        <f>VLOOKUP(A671,[1]Sheet3!$A$2:$AD$3266,29,FALSE)</f>
        <v>0.66238839999999999</v>
      </c>
      <c r="L671">
        <f>VLOOKUP(A671,[1]Sheet3!$A$2:$AD$3266,30,FALSE)</f>
        <v>93.408687391200004</v>
      </c>
      <c r="M671">
        <f>VLOOKUP(A671,[1]Sheet3!$A$2:$L$3266,11,FALSE)</f>
        <v>7100</v>
      </c>
      <c r="N671" t="str">
        <f>VLOOKUP(A671,[1]Sheet3!$A$2:$L$3266,12,FALSE)</f>
        <v/>
      </c>
      <c r="O671">
        <f>VLOOKUP(A671,[1]Sheet3!$A$2:$T$3266,17,FALSE)</f>
        <v>0.22347259999999999</v>
      </c>
      <c r="P671">
        <f>VLOOKUP(A671,[1]Sheet3!$A$2:$T$3266,18,FALSE)</f>
        <v>93.648859999999999</v>
      </c>
      <c r="Q671">
        <f>VLOOKUP(A671,[1]Sheet3!$A$2:$T$3266,19,FALSE)</f>
        <v>0.5616331</v>
      </c>
      <c r="R671">
        <f>VLOOKUP(A671,[1]Sheet3!$A$2:$T$3266,20,FALSE)</f>
        <v>0.64334820000000004</v>
      </c>
      <c r="S671">
        <f>VLOOKUP(A671,[1]Sheet3!$A$2:$AB$3266,27,FALSE)</f>
        <v>129.84559999999999</v>
      </c>
      <c r="T671">
        <f>VLOOKUP(A671,[1]Sheet3!$A$2:$AB$3266,28,FALSE)</f>
        <v>11.76008</v>
      </c>
      <c r="U671">
        <f>VLOOKUP(A671,[1]Sheet3!$A$2:$AF$3266,31,FALSE)</f>
        <v>32.922069999999998</v>
      </c>
      <c r="V671">
        <f>VLOOKUP(A671,[1]Sheet3!$A$2:$AF$3266,32,FALSE)</f>
        <v>149.9563</v>
      </c>
      <c r="W671" s="2" t="str">
        <f>VLOOKUP(H671,[2]Sheet1!$B$2:$D$3210,2,FALSE)</f>
        <v>Selat Makasar</v>
      </c>
      <c r="X671" s="2" t="str">
        <f>VLOOKUP(H671,[2]Sheet1!$B$2:$D$3210,3,FALSE)</f>
        <v>Kalimantan</v>
      </c>
      <c r="Y671" s="2">
        <f>Scores!N671</f>
        <v>105</v>
      </c>
      <c r="Z671" t="s">
        <v>16</v>
      </c>
      <c r="AA671" s="13" t="str">
        <f t="shared" si="32"/>
        <v>2P</v>
      </c>
      <c r="AB671" s="13" t="s">
        <v>896</v>
      </c>
    </row>
    <row r="672" spans="1:28">
      <c r="A672" t="str">
        <f t="shared" si="31"/>
        <v>SETURIAN POD 3. High Value</v>
      </c>
      <c r="B672" t="str">
        <f t="shared" si="30"/>
        <v>SETURIAN POD 3. High ValueE2. Under Development</v>
      </c>
      <c r="C672" t="s">
        <v>26</v>
      </c>
      <c r="D672" s="2" t="s">
        <v>13</v>
      </c>
      <c r="E672" t="s">
        <v>11</v>
      </c>
      <c r="F672" s="12" t="s">
        <v>343</v>
      </c>
      <c r="G672" s="12" t="s">
        <v>566</v>
      </c>
      <c r="H672" t="s">
        <v>79</v>
      </c>
      <c r="I672" s="2" t="s">
        <v>824</v>
      </c>
      <c r="J672">
        <f>VLOOKUP(A672,[1]Sheet3!$A$2:$H$3266,8,FALSE)</f>
        <v>234.28700000000001</v>
      </c>
      <c r="K672">
        <f>VLOOKUP(A672,[1]Sheet3!$A$2:$AD$3266,29,FALSE)</f>
        <v>0.66238839999999999</v>
      </c>
      <c r="L672">
        <f>VLOOKUP(A672,[1]Sheet3!$A$2:$AD$3266,30,FALSE)</f>
        <v>155.1889910708</v>
      </c>
      <c r="M672">
        <f>VLOOKUP(A672,[1]Sheet3!$A$2:$L$3266,11,FALSE)</f>
        <v>7100</v>
      </c>
      <c r="N672" t="str">
        <f>VLOOKUP(A672,[1]Sheet3!$A$2:$L$3266,12,FALSE)</f>
        <v/>
      </c>
      <c r="O672">
        <f>VLOOKUP(A672,[1]Sheet3!$A$2:$T$3266,17,FALSE)</f>
        <v>0.22347259999999999</v>
      </c>
      <c r="P672">
        <f>VLOOKUP(A672,[1]Sheet3!$A$2:$T$3266,18,FALSE)</f>
        <v>93.648859999999999</v>
      </c>
      <c r="Q672">
        <f>VLOOKUP(A672,[1]Sheet3!$A$2:$T$3266,19,FALSE)</f>
        <v>0.5616331</v>
      </c>
      <c r="R672">
        <f>VLOOKUP(A672,[1]Sheet3!$A$2:$T$3266,20,FALSE)</f>
        <v>0.64334820000000004</v>
      </c>
      <c r="S672">
        <f>VLOOKUP(A672,[1]Sheet3!$A$2:$AB$3266,27,FALSE)</f>
        <v>129.84559999999999</v>
      </c>
      <c r="T672">
        <f>VLOOKUP(A672,[1]Sheet3!$A$2:$AB$3266,28,FALSE)</f>
        <v>11.76008</v>
      </c>
      <c r="U672">
        <f>VLOOKUP(A672,[1]Sheet3!$A$2:$AF$3266,31,FALSE)</f>
        <v>32.922069999999998</v>
      </c>
      <c r="V672">
        <f>VLOOKUP(A672,[1]Sheet3!$A$2:$AF$3266,32,FALSE)</f>
        <v>149.9563</v>
      </c>
      <c r="W672" s="2" t="str">
        <f>VLOOKUP(H672,[2]Sheet1!$B$2:$D$3210,2,FALSE)</f>
        <v>Selat Makasar</v>
      </c>
      <c r="X672" s="2" t="str">
        <f>VLOOKUP(H672,[2]Sheet1!$B$2:$D$3210,3,FALSE)</f>
        <v>Kalimantan</v>
      </c>
      <c r="Y672" s="2">
        <f>Scores!N672</f>
        <v>105</v>
      </c>
      <c r="Z672" t="s">
        <v>16</v>
      </c>
      <c r="AA672" s="13" t="str">
        <f t="shared" si="32"/>
        <v>2P</v>
      </c>
      <c r="AB672" s="13" t="s">
        <v>896</v>
      </c>
    </row>
    <row r="673" spans="1:28">
      <c r="A673" t="str">
        <f t="shared" si="31"/>
        <v>MERAKES - BASE1. Low Value</v>
      </c>
      <c r="B673" t="str">
        <f t="shared" si="30"/>
        <v>MERAKES - BASE1. Low ValueE2. Under Development</v>
      </c>
      <c r="C673" t="s">
        <v>26</v>
      </c>
      <c r="D673" s="2" t="s">
        <v>13</v>
      </c>
      <c r="E673" t="s">
        <v>8</v>
      </c>
      <c r="F673" s="12" t="s">
        <v>344</v>
      </c>
      <c r="G673" s="12" t="s">
        <v>704</v>
      </c>
      <c r="H673" t="s">
        <v>799</v>
      </c>
      <c r="I673" s="2" t="s">
        <v>824</v>
      </c>
      <c r="J673">
        <f>VLOOKUP(A673,[1]Sheet3!$A$2:$H$3266,8,FALSE)</f>
        <v>1231</v>
      </c>
      <c r="K673">
        <f>VLOOKUP(A673,[1]Sheet3!$A$2:$AD$3266,29,FALSE)</f>
        <v>0.75003299999999995</v>
      </c>
      <c r="L673">
        <f>VLOOKUP(A673,[1]Sheet3!$A$2:$AD$3266,30,FALSE)</f>
        <v>923.29062299999998</v>
      </c>
      <c r="M673">
        <f>VLOOKUP(A673,[1]Sheet3!$A$2:$L$3266,11,FALSE)</f>
        <v>9000</v>
      </c>
      <c r="N673" t="str">
        <f>VLOOKUP(A673,[1]Sheet3!$A$2:$L$3266,12,FALSE)</f>
        <v/>
      </c>
      <c r="O673">
        <f>VLOOKUP(A673,[1]Sheet3!$A$2:$T$3266,17,FALSE)</f>
        <v>0.1909883</v>
      </c>
      <c r="P673">
        <f>VLOOKUP(A673,[1]Sheet3!$A$2:$T$3266,18,FALSE)</f>
        <v>146.6241</v>
      </c>
      <c r="Q673">
        <f>VLOOKUP(A673,[1]Sheet3!$A$2:$T$3266,19,FALSE)</f>
        <v>0.85476269999999999</v>
      </c>
      <c r="R673">
        <f>VLOOKUP(A673,[1]Sheet3!$A$2:$T$3266,20,FALSE)</f>
        <v>0.82770560000000004</v>
      </c>
      <c r="S673">
        <f>VLOOKUP(A673,[1]Sheet3!$A$2:$AB$3266,27,FALSE)</f>
        <v>39.645479999999999</v>
      </c>
      <c r="T673">
        <f>VLOOKUP(A673,[1]Sheet3!$A$2:$AB$3266,28,FALSE)</f>
        <v>109.3242</v>
      </c>
      <c r="U673">
        <f>VLOOKUP(A673,[1]Sheet3!$A$2:$AF$3266,31,FALSE)</f>
        <v>67.923670000000001</v>
      </c>
      <c r="V673">
        <f>VLOOKUP(A673,[1]Sheet3!$A$2:$AF$3266,32,FALSE)</f>
        <v>2376.9009999999998</v>
      </c>
      <c r="W673" s="2" t="s">
        <v>836</v>
      </c>
      <c r="X673" s="2" t="s">
        <v>837</v>
      </c>
      <c r="Y673" s="2">
        <f>Scores!N673</f>
        <v>64</v>
      </c>
      <c r="Z673" t="s">
        <v>16</v>
      </c>
      <c r="AA673" s="13" t="str">
        <f t="shared" si="32"/>
        <v>2P</v>
      </c>
      <c r="AB673" s="13" t="s">
        <v>896</v>
      </c>
    </row>
    <row r="674" spans="1:28">
      <c r="A674" t="str">
        <f t="shared" si="31"/>
        <v>MERAKES - BASE2. Middle Value</v>
      </c>
      <c r="B674" t="str">
        <f t="shared" si="30"/>
        <v>MERAKES - BASE2. Middle ValueE2. Under Development</v>
      </c>
      <c r="C674" t="s">
        <v>26</v>
      </c>
      <c r="D674" s="2" t="s">
        <v>13</v>
      </c>
      <c r="E674" t="s">
        <v>10</v>
      </c>
      <c r="F674" s="12" t="s">
        <v>344</v>
      </c>
      <c r="G674" s="12" t="s">
        <v>704</v>
      </c>
      <c r="H674" t="s">
        <v>799</v>
      </c>
      <c r="I674" s="2" t="s">
        <v>824</v>
      </c>
      <c r="J674">
        <f>VLOOKUP(A674,[1]Sheet3!$A$2:$H$3266,8,FALSE)</f>
        <v>1441</v>
      </c>
      <c r="K674">
        <f>VLOOKUP(A674,[1]Sheet3!$A$2:$AD$3266,29,FALSE)</f>
        <v>0.75003299999999995</v>
      </c>
      <c r="L674">
        <f>VLOOKUP(A674,[1]Sheet3!$A$2:$AD$3266,30,FALSE)</f>
        <v>1080.7975529999999</v>
      </c>
      <c r="M674">
        <f>VLOOKUP(A674,[1]Sheet3!$A$2:$L$3266,11,FALSE)</f>
        <v>9000</v>
      </c>
      <c r="N674" t="str">
        <f>VLOOKUP(A674,[1]Sheet3!$A$2:$L$3266,12,FALSE)</f>
        <v/>
      </c>
      <c r="O674">
        <f>VLOOKUP(A674,[1]Sheet3!$A$2:$T$3266,17,FALSE)</f>
        <v>0.1909883</v>
      </c>
      <c r="P674">
        <f>VLOOKUP(A674,[1]Sheet3!$A$2:$T$3266,18,FALSE)</f>
        <v>146.6241</v>
      </c>
      <c r="Q674">
        <f>VLOOKUP(A674,[1]Sheet3!$A$2:$T$3266,19,FALSE)</f>
        <v>0.85476269999999999</v>
      </c>
      <c r="R674">
        <f>VLOOKUP(A674,[1]Sheet3!$A$2:$T$3266,20,FALSE)</f>
        <v>0.82770560000000004</v>
      </c>
      <c r="S674">
        <f>VLOOKUP(A674,[1]Sheet3!$A$2:$AB$3266,27,FALSE)</f>
        <v>39.645479999999999</v>
      </c>
      <c r="T674">
        <f>VLOOKUP(A674,[1]Sheet3!$A$2:$AB$3266,28,FALSE)</f>
        <v>109.3242</v>
      </c>
      <c r="U674">
        <f>VLOOKUP(A674,[1]Sheet3!$A$2:$AF$3266,31,FALSE)</f>
        <v>67.923670000000001</v>
      </c>
      <c r="V674">
        <f>VLOOKUP(A674,[1]Sheet3!$A$2:$AF$3266,32,FALSE)</f>
        <v>2376.9009999999998</v>
      </c>
      <c r="W674" s="2" t="s">
        <v>836</v>
      </c>
      <c r="X674" s="2" t="s">
        <v>837</v>
      </c>
      <c r="Y674" s="2">
        <f>Scores!N674</f>
        <v>64</v>
      </c>
      <c r="Z674" t="s">
        <v>16</v>
      </c>
      <c r="AA674" s="13" t="str">
        <f t="shared" si="32"/>
        <v>2P</v>
      </c>
      <c r="AB674" s="13" t="s">
        <v>896</v>
      </c>
    </row>
    <row r="675" spans="1:28">
      <c r="A675" t="str">
        <f t="shared" si="31"/>
        <v>MERAKES - BASE3. High Value</v>
      </c>
      <c r="B675" t="str">
        <f t="shared" si="30"/>
        <v>MERAKES - BASE3. High ValueE2. Under Development</v>
      </c>
      <c r="C675" t="s">
        <v>26</v>
      </c>
      <c r="D675" s="2" t="s">
        <v>13</v>
      </c>
      <c r="E675" t="s">
        <v>11</v>
      </c>
      <c r="F675" s="12" t="s">
        <v>344</v>
      </c>
      <c r="G675" s="12" t="s">
        <v>704</v>
      </c>
      <c r="H675" t="s">
        <v>799</v>
      </c>
      <c r="I675" s="2" t="s">
        <v>824</v>
      </c>
      <c r="J675">
        <f>VLOOKUP(A675,[1]Sheet3!$A$2:$H$3266,8,FALSE)</f>
        <v>1930</v>
      </c>
      <c r="K675">
        <f>VLOOKUP(A675,[1]Sheet3!$A$2:$AD$3266,29,FALSE)</f>
        <v>0.75003299999999995</v>
      </c>
      <c r="L675">
        <f>VLOOKUP(A675,[1]Sheet3!$A$2:$AD$3266,30,FALSE)</f>
        <v>1447.56369</v>
      </c>
      <c r="M675">
        <f>VLOOKUP(A675,[1]Sheet3!$A$2:$L$3266,11,FALSE)</f>
        <v>9000</v>
      </c>
      <c r="N675" t="str">
        <f>VLOOKUP(A675,[1]Sheet3!$A$2:$L$3266,12,FALSE)</f>
        <v/>
      </c>
      <c r="O675">
        <f>VLOOKUP(A675,[1]Sheet3!$A$2:$T$3266,17,FALSE)</f>
        <v>0.1909883</v>
      </c>
      <c r="P675">
        <f>VLOOKUP(A675,[1]Sheet3!$A$2:$T$3266,18,FALSE)</f>
        <v>146.6241</v>
      </c>
      <c r="Q675">
        <f>VLOOKUP(A675,[1]Sheet3!$A$2:$T$3266,19,FALSE)</f>
        <v>0.85476269999999999</v>
      </c>
      <c r="R675">
        <f>VLOOKUP(A675,[1]Sheet3!$A$2:$T$3266,20,FALSE)</f>
        <v>0.82770560000000004</v>
      </c>
      <c r="S675">
        <f>VLOOKUP(A675,[1]Sheet3!$A$2:$AB$3266,27,FALSE)</f>
        <v>39.645479999999999</v>
      </c>
      <c r="T675">
        <f>VLOOKUP(A675,[1]Sheet3!$A$2:$AB$3266,28,FALSE)</f>
        <v>109.3242</v>
      </c>
      <c r="U675">
        <f>VLOOKUP(A675,[1]Sheet3!$A$2:$AF$3266,31,FALSE)</f>
        <v>67.923670000000001</v>
      </c>
      <c r="V675">
        <f>VLOOKUP(A675,[1]Sheet3!$A$2:$AF$3266,32,FALSE)</f>
        <v>2376.9009999999998</v>
      </c>
      <c r="W675" s="2" t="s">
        <v>836</v>
      </c>
      <c r="X675" s="2" t="s">
        <v>837</v>
      </c>
      <c r="Y675" s="2">
        <f>Scores!N675</f>
        <v>64</v>
      </c>
      <c r="Z675" t="s">
        <v>16</v>
      </c>
      <c r="AA675" s="13" t="str">
        <f t="shared" si="32"/>
        <v>2P</v>
      </c>
      <c r="AB675" s="13" t="s">
        <v>896</v>
      </c>
    </row>
    <row r="676" spans="1:28">
      <c r="A676" t="str">
        <f t="shared" si="31"/>
        <v>MELIWIS - BASE1. Low Value</v>
      </c>
      <c r="B676" t="str">
        <f t="shared" si="30"/>
        <v>MELIWIS - BASE1. Low ValueE2. Under Development</v>
      </c>
      <c r="C676" t="s">
        <v>26</v>
      </c>
      <c r="D676" s="2" t="s">
        <v>13</v>
      </c>
      <c r="E676" t="s">
        <v>8</v>
      </c>
      <c r="F676" s="12" t="s">
        <v>345</v>
      </c>
      <c r="G676" s="12" t="s">
        <v>705</v>
      </c>
      <c r="H676" t="s">
        <v>780</v>
      </c>
      <c r="I676" s="2" t="s">
        <v>824</v>
      </c>
      <c r="J676">
        <f>VLOOKUP(A676,[1]Sheet3!$A$2:$H$3266,8,FALSE)</f>
        <v>54.6</v>
      </c>
      <c r="K676">
        <f>VLOOKUP(A676,[1]Sheet3!$A$2:$AD$3266,29,FALSE)</f>
        <v>0.60111429999999999</v>
      </c>
      <c r="L676">
        <f>VLOOKUP(A676,[1]Sheet3!$A$2:$AD$3266,30,FALSE)</f>
        <v>32.820840779999997</v>
      </c>
      <c r="M676">
        <f>VLOOKUP(A676,[1]Sheet3!$A$2:$L$3266,11,FALSE)</f>
        <v>2986</v>
      </c>
      <c r="N676">
        <f>VLOOKUP(A676,[1]Sheet3!$A$2:$L$3266,12,FALSE)</f>
        <v>70.5</v>
      </c>
      <c r="O676">
        <f>VLOOKUP(A676,[1]Sheet3!$A$2:$T$3266,17,FALSE)</f>
        <v>0.30199900000000002</v>
      </c>
      <c r="P676">
        <f>VLOOKUP(A676,[1]Sheet3!$A$2:$T$3266,18,FALSE)</f>
        <v>57.953090000000003</v>
      </c>
      <c r="Q676">
        <f>VLOOKUP(A676,[1]Sheet3!$A$2:$T$3266,19,FALSE)</f>
        <v>0.62429639999999997</v>
      </c>
      <c r="R676">
        <f>VLOOKUP(A676,[1]Sheet3!$A$2:$T$3266,20,FALSE)</f>
        <v>0.59961109999999995</v>
      </c>
      <c r="S676">
        <f>VLOOKUP(A676,[1]Sheet3!$A$2:$AB$3266,27,FALSE)</f>
        <v>98.636380000000003</v>
      </c>
      <c r="T676">
        <f>VLOOKUP(A676,[1]Sheet3!$A$2:$AB$3266,28,FALSE)</f>
        <v>57.80885</v>
      </c>
      <c r="U676">
        <f>VLOOKUP(A676,[1]Sheet3!$A$2:$AF$3266,31,FALSE)</f>
        <v>1.3269329999999999</v>
      </c>
      <c r="V676">
        <f>VLOOKUP(A676,[1]Sheet3!$A$2:$AF$3266,32,FALSE)</f>
        <v>50.400840000000002</v>
      </c>
      <c r="W676" s="2" t="s">
        <v>834</v>
      </c>
      <c r="X676" s="2" t="s">
        <v>840</v>
      </c>
      <c r="Y676" s="2">
        <f>Scores!N676</f>
        <v>85</v>
      </c>
      <c r="Z676" t="s">
        <v>16</v>
      </c>
      <c r="AA676" s="13" t="str">
        <f t="shared" si="32"/>
        <v>2P</v>
      </c>
      <c r="AB676" s="13" t="s">
        <v>896</v>
      </c>
    </row>
    <row r="677" spans="1:28">
      <c r="A677" t="str">
        <f t="shared" si="31"/>
        <v>MELIWIS - BASE2. Middle Value</v>
      </c>
      <c r="B677" t="str">
        <f t="shared" si="30"/>
        <v>MELIWIS - BASE2. Middle ValueE2. Under Development</v>
      </c>
      <c r="C677" t="s">
        <v>26</v>
      </c>
      <c r="D677" s="2" t="s">
        <v>13</v>
      </c>
      <c r="E677" t="s">
        <v>10</v>
      </c>
      <c r="F677" s="12" t="s">
        <v>345</v>
      </c>
      <c r="G677" s="12" t="s">
        <v>705</v>
      </c>
      <c r="H677" t="s">
        <v>780</v>
      </c>
      <c r="I677" s="2" t="s">
        <v>824</v>
      </c>
      <c r="J677">
        <f>VLOOKUP(A677,[1]Sheet3!$A$2:$H$3266,8,FALSE)</f>
        <v>70.8</v>
      </c>
      <c r="K677">
        <f>VLOOKUP(A677,[1]Sheet3!$A$2:$AD$3266,29,FALSE)</f>
        <v>0.60111429999999999</v>
      </c>
      <c r="L677">
        <f>VLOOKUP(A677,[1]Sheet3!$A$2:$AD$3266,30,FALSE)</f>
        <v>42.558892440000001</v>
      </c>
      <c r="M677">
        <f>VLOOKUP(A677,[1]Sheet3!$A$2:$L$3266,11,FALSE)</f>
        <v>2986</v>
      </c>
      <c r="N677">
        <f>VLOOKUP(A677,[1]Sheet3!$A$2:$L$3266,12,FALSE)</f>
        <v>70.5</v>
      </c>
      <c r="O677">
        <f>VLOOKUP(A677,[1]Sheet3!$A$2:$T$3266,17,FALSE)</f>
        <v>0.30199900000000002</v>
      </c>
      <c r="P677">
        <f>VLOOKUP(A677,[1]Sheet3!$A$2:$T$3266,18,FALSE)</f>
        <v>57.953090000000003</v>
      </c>
      <c r="Q677">
        <f>VLOOKUP(A677,[1]Sheet3!$A$2:$T$3266,19,FALSE)</f>
        <v>0.62429639999999997</v>
      </c>
      <c r="R677">
        <f>VLOOKUP(A677,[1]Sheet3!$A$2:$T$3266,20,FALSE)</f>
        <v>0.59961109999999995</v>
      </c>
      <c r="S677">
        <f>VLOOKUP(A677,[1]Sheet3!$A$2:$AB$3266,27,FALSE)</f>
        <v>98.636380000000003</v>
      </c>
      <c r="T677">
        <f>VLOOKUP(A677,[1]Sheet3!$A$2:$AB$3266,28,FALSE)</f>
        <v>57.80885</v>
      </c>
      <c r="U677">
        <f>VLOOKUP(A677,[1]Sheet3!$A$2:$AF$3266,31,FALSE)</f>
        <v>1.3269329999999999</v>
      </c>
      <c r="V677">
        <f>VLOOKUP(A677,[1]Sheet3!$A$2:$AF$3266,32,FALSE)</f>
        <v>50.400840000000002</v>
      </c>
      <c r="W677" s="2" t="s">
        <v>834</v>
      </c>
      <c r="X677" s="2" t="s">
        <v>840</v>
      </c>
      <c r="Y677" s="2">
        <f>Scores!N677</f>
        <v>85</v>
      </c>
      <c r="Z677" t="s">
        <v>16</v>
      </c>
      <c r="AA677" s="13" t="str">
        <f t="shared" si="32"/>
        <v>2P</v>
      </c>
      <c r="AB677" s="13" t="s">
        <v>896</v>
      </c>
    </row>
    <row r="678" spans="1:28">
      <c r="A678" t="str">
        <f t="shared" si="31"/>
        <v>MELIWIS - BASE3. High Value</v>
      </c>
      <c r="B678" t="str">
        <f t="shared" si="30"/>
        <v>MELIWIS - BASE3. High ValueE2. Under Development</v>
      </c>
      <c r="C678" t="s">
        <v>26</v>
      </c>
      <c r="D678" s="2" t="s">
        <v>13</v>
      </c>
      <c r="E678" t="s">
        <v>11</v>
      </c>
      <c r="F678" s="12" t="s">
        <v>345</v>
      </c>
      <c r="G678" s="12" t="s">
        <v>705</v>
      </c>
      <c r="H678" t="s">
        <v>780</v>
      </c>
      <c r="I678" s="2" t="s">
        <v>824</v>
      </c>
      <c r="J678">
        <f>VLOOKUP(A678,[1]Sheet3!$A$2:$H$3266,8,FALSE)</f>
        <v>85.8</v>
      </c>
      <c r="K678">
        <f>VLOOKUP(A678,[1]Sheet3!$A$2:$AD$3266,29,FALSE)</f>
        <v>0.60111429999999999</v>
      </c>
      <c r="L678">
        <f>VLOOKUP(A678,[1]Sheet3!$A$2:$AD$3266,30,FALSE)</f>
        <v>51.57560694</v>
      </c>
      <c r="M678">
        <f>VLOOKUP(A678,[1]Sheet3!$A$2:$L$3266,11,FALSE)</f>
        <v>2986</v>
      </c>
      <c r="N678">
        <f>VLOOKUP(A678,[1]Sheet3!$A$2:$L$3266,12,FALSE)</f>
        <v>70.5</v>
      </c>
      <c r="O678">
        <f>VLOOKUP(A678,[1]Sheet3!$A$2:$T$3266,17,FALSE)</f>
        <v>0.30199900000000002</v>
      </c>
      <c r="P678">
        <f>VLOOKUP(A678,[1]Sheet3!$A$2:$T$3266,18,FALSE)</f>
        <v>57.953090000000003</v>
      </c>
      <c r="Q678">
        <f>VLOOKUP(A678,[1]Sheet3!$A$2:$T$3266,19,FALSE)</f>
        <v>0.62429639999999997</v>
      </c>
      <c r="R678">
        <f>VLOOKUP(A678,[1]Sheet3!$A$2:$T$3266,20,FALSE)</f>
        <v>0.59961109999999995</v>
      </c>
      <c r="S678">
        <f>VLOOKUP(A678,[1]Sheet3!$A$2:$AB$3266,27,FALSE)</f>
        <v>98.636380000000003</v>
      </c>
      <c r="T678">
        <f>VLOOKUP(A678,[1]Sheet3!$A$2:$AB$3266,28,FALSE)</f>
        <v>57.80885</v>
      </c>
      <c r="U678">
        <f>VLOOKUP(A678,[1]Sheet3!$A$2:$AF$3266,31,FALSE)</f>
        <v>1.3269329999999999</v>
      </c>
      <c r="V678">
        <f>VLOOKUP(A678,[1]Sheet3!$A$2:$AF$3266,32,FALSE)</f>
        <v>50.400840000000002</v>
      </c>
      <c r="W678" s="2" t="s">
        <v>834</v>
      </c>
      <c r="X678" s="2" t="s">
        <v>840</v>
      </c>
      <c r="Y678" s="2">
        <f>Scores!N678</f>
        <v>85</v>
      </c>
      <c r="Z678" t="s">
        <v>16</v>
      </c>
      <c r="AA678" s="13" t="str">
        <f t="shared" si="32"/>
        <v>2P</v>
      </c>
      <c r="AB678" s="13" t="s">
        <v>896</v>
      </c>
    </row>
    <row r="679" spans="1:28">
      <c r="A679" t="str">
        <f t="shared" si="31"/>
        <v>MADURA MBH - BASE1. Low Value</v>
      </c>
      <c r="B679" t="str">
        <f t="shared" si="30"/>
        <v>MADURA MBH - BASE1. Low ValueE2. Under Development</v>
      </c>
      <c r="C679" t="s">
        <v>26</v>
      </c>
      <c r="D679" s="2" t="s">
        <v>13</v>
      </c>
      <c r="E679" t="s">
        <v>8</v>
      </c>
      <c r="F679" s="12" t="s">
        <v>346</v>
      </c>
      <c r="G679" s="12" t="s">
        <v>706</v>
      </c>
      <c r="H679" t="s">
        <v>109</v>
      </c>
      <c r="I679" s="2" t="s">
        <v>825</v>
      </c>
      <c r="J679">
        <f>VLOOKUP(A679,[1]Sheet3!$A$2:$H$3266,8,FALSE)</f>
        <v>91</v>
      </c>
      <c r="K679">
        <f>VLOOKUP(A679,[1]Sheet3!$A$2:$AD$3266,29,FALSE)</f>
        <v>0.66238839999999999</v>
      </c>
      <c r="L679">
        <f>VLOOKUP(A679,[1]Sheet3!$A$2:$AD$3266,30,FALSE)</f>
        <v>60.277344399999997</v>
      </c>
      <c r="O679">
        <f>VLOOKUP(A679,[1]Sheet3!$A$2:$T$3266,17,FALSE)</f>
        <v>0.32183349999999999</v>
      </c>
      <c r="P679">
        <f>VLOOKUP(A679,[1]Sheet3!$A$2:$T$3266,18,FALSE)</f>
        <v>160.48609999999999</v>
      </c>
      <c r="Q679">
        <f>VLOOKUP(A679,[1]Sheet3!$A$2:$T$3266,19,FALSE)</f>
        <v>0.6991754</v>
      </c>
      <c r="R679">
        <f>VLOOKUP(A679,[1]Sheet3!$A$2:$T$3266,20,FALSE)</f>
        <v>0.77465340000000005</v>
      </c>
      <c r="S679">
        <f>VLOOKUP(A679,[1]Sheet3!$A$2:$AB$3266,27,FALSE)</f>
        <v>129.84559999999999</v>
      </c>
      <c r="T679">
        <f>VLOOKUP(A679,[1]Sheet3!$A$2:$AB$3266,28,FALSE)</f>
        <v>11.76008</v>
      </c>
      <c r="U679">
        <f>VLOOKUP(A679,[1]Sheet3!$A$2:$AF$3266,31,FALSE)</f>
        <v>26.104620000000001</v>
      </c>
      <c r="V679">
        <f>VLOOKUP(A679,[1]Sheet3!$A$2:$AF$3266,32,FALSE)</f>
        <v>145.62690000000001</v>
      </c>
      <c r="W679" s="2" t="str">
        <f>VLOOKUP(H679,[2]Sheet1!$B$2:$D$3210,2,FALSE)</f>
        <v>Laut Jawa</v>
      </c>
      <c r="X679" s="2" t="str">
        <f>VLOOKUP(H679,[2]Sheet1!$B$2:$D$3210,3,FALSE)</f>
        <v>Jawa</v>
      </c>
      <c r="Y679" s="2">
        <f>Scores!N679</f>
        <v>63</v>
      </c>
      <c r="Z679" t="s">
        <v>16</v>
      </c>
      <c r="AA679" s="13" t="str">
        <f t="shared" si="32"/>
        <v>2P</v>
      </c>
      <c r="AB679" s="13" t="s">
        <v>896</v>
      </c>
    </row>
    <row r="680" spans="1:28">
      <c r="A680" t="str">
        <f t="shared" si="31"/>
        <v>MADURA MBH - BASE2. Middle Value</v>
      </c>
      <c r="B680" t="str">
        <f t="shared" si="30"/>
        <v>MADURA MBH - BASE2. Middle ValueE2. Under Development</v>
      </c>
      <c r="C680" t="s">
        <v>26</v>
      </c>
      <c r="D680" s="2" t="s">
        <v>13</v>
      </c>
      <c r="E680" t="s">
        <v>10</v>
      </c>
      <c r="F680" s="12" t="s">
        <v>346</v>
      </c>
      <c r="G680" s="12" t="s">
        <v>706</v>
      </c>
      <c r="H680" t="s">
        <v>109</v>
      </c>
      <c r="I680" s="2" t="s">
        <v>825</v>
      </c>
      <c r="J680">
        <f>VLOOKUP(A680,[1]Sheet3!$A$2:$H$3266,8,FALSE)</f>
        <v>162.80500000000001</v>
      </c>
      <c r="K680">
        <f>VLOOKUP(A680,[1]Sheet3!$A$2:$AD$3266,29,FALSE)</f>
        <v>0.66238839999999999</v>
      </c>
      <c r="L680">
        <f>VLOOKUP(A680,[1]Sheet3!$A$2:$AD$3266,30,FALSE)</f>
        <v>107.840143462</v>
      </c>
      <c r="O680">
        <f>VLOOKUP(A680,[1]Sheet3!$A$2:$T$3266,17,FALSE)</f>
        <v>0.32183349999999999</v>
      </c>
      <c r="P680">
        <f>VLOOKUP(A680,[1]Sheet3!$A$2:$T$3266,18,FALSE)</f>
        <v>160.48609999999999</v>
      </c>
      <c r="Q680">
        <f>VLOOKUP(A680,[1]Sheet3!$A$2:$T$3266,19,FALSE)</f>
        <v>0.6991754</v>
      </c>
      <c r="R680">
        <f>VLOOKUP(A680,[1]Sheet3!$A$2:$T$3266,20,FALSE)</f>
        <v>0.77465340000000005</v>
      </c>
      <c r="S680">
        <f>VLOOKUP(A680,[1]Sheet3!$A$2:$AB$3266,27,FALSE)</f>
        <v>129.84559999999999</v>
      </c>
      <c r="T680">
        <f>VLOOKUP(A680,[1]Sheet3!$A$2:$AB$3266,28,FALSE)</f>
        <v>11.76008</v>
      </c>
      <c r="U680">
        <f>VLOOKUP(A680,[1]Sheet3!$A$2:$AF$3266,31,FALSE)</f>
        <v>26.104620000000001</v>
      </c>
      <c r="V680">
        <f>VLOOKUP(A680,[1]Sheet3!$A$2:$AF$3266,32,FALSE)</f>
        <v>145.62690000000001</v>
      </c>
      <c r="W680" s="2" t="str">
        <f>VLOOKUP(H680,[2]Sheet1!$B$2:$D$3210,2,FALSE)</f>
        <v>Laut Jawa</v>
      </c>
      <c r="X680" s="2" t="str">
        <f>VLOOKUP(H680,[2]Sheet1!$B$2:$D$3210,3,FALSE)</f>
        <v>Jawa</v>
      </c>
      <c r="Y680" s="2">
        <f>Scores!N680</f>
        <v>63</v>
      </c>
      <c r="Z680" t="s">
        <v>16</v>
      </c>
      <c r="AA680" s="13" t="str">
        <f t="shared" si="32"/>
        <v>2P</v>
      </c>
      <c r="AB680" s="13" t="s">
        <v>896</v>
      </c>
    </row>
    <row r="681" spans="1:28">
      <c r="A681" t="str">
        <f t="shared" si="31"/>
        <v>MADURA MBH - BASE3. High Value</v>
      </c>
      <c r="B681" t="str">
        <f t="shared" si="30"/>
        <v>MADURA MBH - BASE3. High ValueE2. Under Development</v>
      </c>
      <c r="C681" t="s">
        <v>26</v>
      </c>
      <c r="D681" s="2" t="s">
        <v>13</v>
      </c>
      <c r="E681" t="s">
        <v>11</v>
      </c>
      <c r="F681" s="12" t="s">
        <v>346</v>
      </c>
      <c r="G681" s="12" t="s">
        <v>706</v>
      </c>
      <c r="H681" t="s">
        <v>109</v>
      </c>
      <c r="I681" s="2" t="s">
        <v>825</v>
      </c>
      <c r="J681">
        <f>VLOOKUP(A681,[1]Sheet3!$A$2:$H$3266,8,FALSE)</f>
        <v>188</v>
      </c>
      <c r="K681">
        <f>VLOOKUP(A681,[1]Sheet3!$A$2:$AD$3266,29,FALSE)</f>
        <v>0.66238839999999999</v>
      </c>
      <c r="L681">
        <f>VLOOKUP(A681,[1]Sheet3!$A$2:$AD$3266,30,FALSE)</f>
        <v>124.52901919999999</v>
      </c>
      <c r="O681">
        <f>VLOOKUP(A681,[1]Sheet3!$A$2:$T$3266,17,FALSE)</f>
        <v>0.32183349999999999</v>
      </c>
      <c r="P681">
        <f>VLOOKUP(A681,[1]Sheet3!$A$2:$T$3266,18,FALSE)</f>
        <v>160.48609999999999</v>
      </c>
      <c r="Q681">
        <f>VLOOKUP(A681,[1]Sheet3!$A$2:$T$3266,19,FALSE)</f>
        <v>0.6991754</v>
      </c>
      <c r="R681">
        <f>VLOOKUP(A681,[1]Sheet3!$A$2:$T$3266,20,FALSE)</f>
        <v>0.77465340000000005</v>
      </c>
      <c r="S681">
        <f>VLOOKUP(A681,[1]Sheet3!$A$2:$AB$3266,27,FALSE)</f>
        <v>129.84559999999999</v>
      </c>
      <c r="T681">
        <f>VLOOKUP(A681,[1]Sheet3!$A$2:$AB$3266,28,FALSE)</f>
        <v>11.76008</v>
      </c>
      <c r="U681">
        <f>VLOOKUP(A681,[1]Sheet3!$A$2:$AF$3266,31,FALSE)</f>
        <v>26.104620000000001</v>
      </c>
      <c r="V681">
        <f>VLOOKUP(A681,[1]Sheet3!$A$2:$AF$3266,32,FALSE)</f>
        <v>145.62690000000001</v>
      </c>
      <c r="W681" s="2" t="str">
        <f>VLOOKUP(H681,[2]Sheet1!$B$2:$D$3210,2,FALSE)</f>
        <v>Laut Jawa</v>
      </c>
      <c r="X681" s="2" t="str">
        <f>VLOOKUP(H681,[2]Sheet1!$B$2:$D$3210,3,FALSE)</f>
        <v>Jawa</v>
      </c>
      <c r="Y681" s="2">
        <f>Scores!N681</f>
        <v>63</v>
      </c>
      <c r="Z681" t="s">
        <v>16</v>
      </c>
      <c r="AA681" s="13" t="str">
        <f t="shared" si="32"/>
        <v>2P</v>
      </c>
      <c r="AB681" s="13" t="s">
        <v>896</v>
      </c>
    </row>
    <row r="682" spans="1:28">
      <c r="A682" t="str">
        <f t="shared" si="31"/>
        <v>MADURA MDA - BASE1. Low Value</v>
      </c>
      <c r="B682" t="str">
        <f t="shared" si="30"/>
        <v>MADURA MDA - BASE1. Low ValueE2. Under Development</v>
      </c>
      <c r="C682" t="s">
        <v>26</v>
      </c>
      <c r="D682" s="2" t="s">
        <v>13</v>
      </c>
      <c r="E682" t="s">
        <v>8</v>
      </c>
      <c r="F682" s="12" t="s">
        <v>347</v>
      </c>
      <c r="G682" s="12" t="s">
        <v>707</v>
      </c>
      <c r="H682" t="s">
        <v>109</v>
      </c>
      <c r="I682" s="2" t="s">
        <v>825</v>
      </c>
      <c r="J682">
        <f>VLOOKUP(A682,[1]Sheet3!$A$2:$H$3266,8,FALSE)</f>
        <v>434</v>
      </c>
      <c r="K682">
        <f>VLOOKUP(A682,[1]Sheet3!$A$2:$AD$3266,29,FALSE)</f>
        <v>0.90180579999999999</v>
      </c>
      <c r="L682">
        <f>VLOOKUP(A682,[1]Sheet3!$A$2:$AD$3266,30,FALSE)</f>
        <v>391.38371719999998</v>
      </c>
      <c r="M682">
        <f>VLOOKUP(A682,[1]Sheet3!$A$2:$L$3266,11,FALSE)</f>
        <v>3077</v>
      </c>
      <c r="N682">
        <f>VLOOKUP(A682,[1]Sheet3!$A$2:$L$3266,12,FALSE)</f>
        <v>57.750000000000007</v>
      </c>
      <c r="O682">
        <f>VLOOKUP(A682,[1]Sheet3!$A$2:$T$3266,17,FALSE)</f>
        <v>0.43357420000000002</v>
      </c>
      <c r="P682">
        <f>VLOOKUP(A682,[1]Sheet3!$A$2:$T$3266,18,FALSE)</f>
        <v>206.92619999999999</v>
      </c>
      <c r="Q682">
        <f>VLOOKUP(A682,[1]Sheet3!$A$2:$T$3266,19,FALSE)</f>
        <v>0.70956269999999999</v>
      </c>
      <c r="R682">
        <f>VLOOKUP(A682,[1]Sheet3!$A$2:$T$3266,20,FALSE)</f>
        <v>0.61893989999999999</v>
      </c>
      <c r="S682">
        <f>VLOOKUP(A682,[1]Sheet3!$A$2:$AB$3266,27,FALSE)</f>
        <v>43.337789999999998</v>
      </c>
      <c r="T682">
        <f>VLOOKUP(A682,[1]Sheet3!$A$2:$AB$3266,28,FALSE)</f>
        <v>28.356210000000001</v>
      </c>
      <c r="U682">
        <f>VLOOKUP(A682,[1]Sheet3!$A$2:$AF$3266,31,FALSE)</f>
        <v>29.021409999999999</v>
      </c>
      <c r="V682">
        <f>VLOOKUP(A682,[1]Sheet3!$A$2:$AF$3266,32,FALSE)</f>
        <v>7.7287720000000002</v>
      </c>
      <c r="W682" s="2" t="str">
        <f>VLOOKUP(H682,[2]Sheet1!$B$2:$D$3210,2,FALSE)</f>
        <v>Laut Jawa</v>
      </c>
      <c r="X682" s="2" t="str">
        <f>VLOOKUP(H682,[2]Sheet1!$B$2:$D$3210,3,FALSE)</f>
        <v>Jawa</v>
      </c>
      <c r="Y682" s="2">
        <f>Scores!N682</f>
        <v>63</v>
      </c>
      <c r="Z682" t="s">
        <v>16</v>
      </c>
      <c r="AA682" s="13" t="str">
        <f t="shared" si="32"/>
        <v>2P</v>
      </c>
      <c r="AB682" s="13" t="s">
        <v>896</v>
      </c>
    </row>
    <row r="683" spans="1:28">
      <c r="A683" t="str">
        <f t="shared" si="31"/>
        <v>MADURA MDA - BASE2. Middle Value</v>
      </c>
      <c r="B683" t="str">
        <f t="shared" si="30"/>
        <v>MADURA MDA - BASE2. Middle ValueE2. Under Development</v>
      </c>
      <c r="C683" t="s">
        <v>26</v>
      </c>
      <c r="D683" s="2" t="s">
        <v>13</v>
      </c>
      <c r="E683" t="s">
        <v>10</v>
      </c>
      <c r="F683" s="12" t="s">
        <v>347</v>
      </c>
      <c r="G683" s="12" t="s">
        <v>707</v>
      </c>
      <c r="H683" t="s">
        <v>109</v>
      </c>
      <c r="I683" s="2" t="s">
        <v>825</v>
      </c>
      <c r="J683">
        <f>VLOOKUP(A683,[1]Sheet3!$A$2:$H$3266,8,FALSE)</f>
        <v>458</v>
      </c>
      <c r="K683">
        <f>VLOOKUP(A683,[1]Sheet3!$A$2:$AD$3266,29,FALSE)</f>
        <v>0.90180579999999999</v>
      </c>
      <c r="L683">
        <f>VLOOKUP(A683,[1]Sheet3!$A$2:$AD$3266,30,FALSE)</f>
        <v>413.02705639999999</v>
      </c>
      <c r="M683">
        <f>VLOOKUP(A683,[1]Sheet3!$A$2:$L$3266,11,FALSE)</f>
        <v>3077</v>
      </c>
      <c r="N683">
        <f>VLOOKUP(A683,[1]Sheet3!$A$2:$L$3266,12,FALSE)</f>
        <v>57.750000000000007</v>
      </c>
      <c r="O683">
        <f>VLOOKUP(A683,[1]Sheet3!$A$2:$T$3266,17,FALSE)</f>
        <v>0.43357420000000002</v>
      </c>
      <c r="P683">
        <f>VLOOKUP(A683,[1]Sheet3!$A$2:$T$3266,18,FALSE)</f>
        <v>206.92619999999999</v>
      </c>
      <c r="Q683">
        <f>VLOOKUP(A683,[1]Sheet3!$A$2:$T$3266,19,FALSE)</f>
        <v>0.70956269999999999</v>
      </c>
      <c r="R683">
        <f>VLOOKUP(A683,[1]Sheet3!$A$2:$T$3266,20,FALSE)</f>
        <v>0.61893989999999999</v>
      </c>
      <c r="S683">
        <f>VLOOKUP(A683,[1]Sheet3!$A$2:$AB$3266,27,FALSE)</f>
        <v>43.337789999999998</v>
      </c>
      <c r="T683">
        <f>VLOOKUP(A683,[1]Sheet3!$A$2:$AB$3266,28,FALSE)</f>
        <v>28.356210000000001</v>
      </c>
      <c r="U683">
        <f>VLOOKUP(A683,[1]Sheet3!$A$2:$AF$3266,31,FALSE)</f>
        <v>29.021409999999999</v>
      </c>
      <c r="V683">
        <f>VLOOKUP(A683,[1]Sheet3!$A$2:$AF$3266,32,FALSE)</f>
        <v>7.7287720000000002</v>
      </c>
      <c r="W683" s="2" t="str">
        <f>VLOOKUP(H683,[2]Sheet1!$B$2:$D$3210,2,FALSE)</f>
        <v>Laut Jawa</v>
      </c>
      <c r="X683" s="2" t="str">
        <f>VLOOKUP(H683,[2]Sheet1!$B$2:$D$3210,3,FALSE)</f>
        <v>Jawa</v>
      </c>
      <c r="Y683" s="2">
        <f>Scores!N683</f>
        <v>63</v>
      </c>
      <c r="Z683" t="s">
        <v>16</v>
      </c>
      <c r="AA683" s="13" t="str">
        <f t="shared" si="32"/>
        <v>2P</v>
      </c>
      <c r="AB683" s="13" t="s">
        <v>896</v>
      </c>
    </row>
    <row r="684" spans="1:28">
      <c r="A684" t="str">
        <f t="shared" si="31"/>
        <v>MADURA MDA - BASE3. High Value</v>
      </c>
      <c r="B684" t="str">
        <f t="shared" si="30"/>
        <v>MADURA MDA - BASE3. High ValueE2. Under Development</v>
      </c>
      <c r="C684" t="s">
        <v>26</v>
      </c>
      <c r="D684" s="2" t="s">
        <v>13</v>
      </c>
      <c r="E684" t="s">
        <v>11</v>
      </c>
      <c r="F684" s="12" t="s">
        <v>347</v>
      </c>
      <c r="G684" s="12" t="s">
        <v>707</v>
      </c>
      <c r="H684" t="s">
        <v>109</v>
      </c>
      <c r="I684" s="2" t="s">
        <v>825</v>
      </c>
      <c r="J684">
        <f>VLOOKUP(A684,[1]Sheet3!$A$2:$H$3266,8,FALSE)</f>
        <v>495</v>
      </c>
      <c r="K684">
        <f>VLOOKUP(A684,[1]Sheet3!$A$2:$AD$3266,29,FALSE)</f>
        <v>0.90180579999999999</v>
      </c>
      <c r="L684">
        <f>VLOOKUP(A684,[1]Sheet3!$A$2:$AD$3266,30,FALSE)</f>
        <v>446.39387099999999</v>
      </c>
      <c r="M684">
        <f>VLOOKUP(A684,[1]Sheet3!$A$2:$L$3266,11,FALSE)</f>
        <v>3077</v>
      </c>
      <c r="N684">
        <f>VLOOKUP(A684,[1]Sheet3!$A$2:$L$3266,12,FALSE)</f>
        <v>57.750000000000007</v>
      </c>
      <c r="O684">
        <f>VLOOKUP(A684,[1]Sheet3!$A$2:$T$3266,17,FALSE)</f>
        <v>0.43357420000000002</v>
      </c>
      <c r="P684">
        <f>VLOOKUP(A684,[1]Sheet3!$A$2:$T$3266,18,FALSE)</f>
        <v>206.92619999999999</v>
      </c>
      <c r="Q684">
        <f>VLOOKUP(A684,[1]Sheet3!$A$2:$T$3266,19,FALSE)</f>
        <v>0.70956269999999999</v>
      </c>
      <c r="R684">
        <f>VLOOKUP(A684,[1]Sheet3!$A$2:$T$3266,20,FALSE)</f>
        <v>0.61893989999999999</v>
      </c>
      <c r="S684">
        <f>VLOOKUP(A684,[1]Sheet3!$A$2:$AB$3266,27,FALSE)</f>
        <v>43.337789999999998</v>
      </c>
      <c r="T684">
        <f>VLOOKUP(A684,[1]Sheet3!$A$2:$AB$3266,28,FALSE)</f>
        <v>28.356210000000001</v>
      </c>
      <c r="U684">
        <f>VLOOKUP(A684,[1]Sheet3!$A$2:$AF$3266,31,FALSE)</f>
        <v>29.021409999999999</v>
      </c>
      <c r="V684">
        <f>VLOOKUP(A684,[1]Sheet3!$A$2:$AF$3266,32,FALSE)</f>
        <v>7.7287720000000002</v>
      </c>
      <c r="W684" s="2" t="str">
        <f>VLOOKUP(H684,[2]Sheet1!$B$2:$D$3210,2,FALSE)</f>
        <v>Laut Jawa</v>
      </c>
      <c r="X684" s="2" t="str">
        <f>VLOOKUP(H684,[2]Sheet1!$B$2:$D$3210,3,FALSE)</f>
        <v>Jawa</v>
      </c>
      <c r="Y684" s="2">
        <f>Scores!N684</f>
        <v>63</v>
      </c>
      <c r="Z684" t="s">
        <v>16</v>
      </c>
      <c r="AA684" s="13" t="str">
        <f t="shared" si="32"/>
        <v>2P</v>
      </c>
      <c r="AB684" s="13" t="s">
        <v>896</v>
      </c>
    </row>
    <row r="685" spans="1:28">
      <c r="A685" t="str">
        <f t="shared" si="31"/>
        <v>SISI NUBI - JSN1. Low Value</v>
      </c>
      <c r="B685" t="str">
        <f t="shared" si="30"/>
        <v>SISI NUBI - JSN1. Low ValueE2. Under Development</v>
      </c>
      <c r="C685" t="s">
        <v>26</v>
      </c>
      <c r="D685" s="2" t="s">
        <v>13</v>
      </c>
      <c r="E685" t="s">
        <v>8</v>
      </c>
      <c r="F685" s="12" t="s">
        <v>348</v>
      </c>
      <c r="G685" s="12" t="s">
        <v>596</v>
      </c>
      <c r="H685" t="s">
        <v>82</v>
      </c>
      <c r="I685" s="2" t="s">
        <v>825</v>
      </c>
      <c r="J685">
        <f>VLOOKUP(A685,[1]Sheet3!$A$2:$H$3266,8,FALSE)</f>
        <v>2867</v>
      </c>
      <c r="K685">
        <f>VLOOKUP(A685,[1]Sheet3!$A$2:$AD$3266,29,FALSE)</f>
        <v>0.48408420000000002</v>
      </c>
      <c r="L685">
        <f>VLOOKUP(A685,[1]Sheet3!$A$2:$AD$3266,30,FALSE)</f>
        <v>1387.8694014</v>
      </c>
      <c r="M685">
        <f>VLOOKUP(A685,[1]Sheet3!$A$2:$L$3266,11,FALSE)</f>
        <v>8200</v>
      </c>
      <c r="N685">
        <f>VLOOKUP(A685,[1]Sheet3!$A$2:$L$3266,12,FALSE)</f>
        <v>110.55000000000001</v>
      </c>
      <c r="O685">
        <f>VLOOKUP(A685,[1]Sheet3!$A$2:$T$3266,17,FALSE)</f>
        <v>0.17974760000000001</v>
      </c>
      <c r="P685">
        <f>VLOOKUP(A685,[1]Sheet3!$A$2:$T$3266,18,FALSE)</f>
        <v>727.68039999999996</v>
      </c>
      <c r="Q685">
        <f>VLOOKUP(A685,[1]Sheet3!$A$2:$T$3266,19,FALSE)</f>
        <v>0.59988359999999996</v>
      </c>
      <c r="R685">
        <f>VLOOKUP(A685,[1]Sheet3!$A$2:$T$3266,20,FALSE)</f>
        <v>0.76820659999999996</v>
      </c>
      <c r="S685">
        <f>VLOOKUP(A685,[1]Sheet3!$A$2:$AB$3266,27,FALSE)</f>
        <v>9.9540609999999994</v>
      </c>
      <c r="T685">
        <f>VLOOKUP(A685,[1]Sheet3!$A$2:$AB$3266,28,FALSE)</f>
        <v>1.9400630000000001</v>
      </c>
      <c r="U685">
        <f>VLOOKUP(A685,[1]Sheet3!$A$2:$AF$3266,31,FALSE)</f>
        <v>165.6952</v>
      </c>
      <c r="V685">
        <f>VLOOKUP(A685,[1]Sheet3!$A$2:$AF$3266,32,FALSE)</f>
        <v>204.4658</v>
      </c>
      <c r="W685" s="2" t="str">
        <f>VLOOKUP(H685,[2]Sheet1!$B$2:$D$3210,2,FALSE)</f>
        <v>Selat Makasar</v>
      </c>
      <c r="X685" s="2" t="str">
        <f>VLOOKUP(H685,[2]Sheet1!$B$2:$D$3210,3,FALSE)</f>
        <v>Kalimantan</v>
      </c>
      <c r="Y685" s="2">
        <f>Scores!N685</f>
        <v>67</v>
      </c>
      <c r="Z685" t="s">
        <v>16</v>
      </c>
      <c r="AA685" s="13" t="str">
        <f t="shared" si="32"/>
        <v>2P</v>
      </c>
      <c r="AB685" s="13" t="s">
        <v>896</v>
      </c>
    </row>
    <row r="686" spans="1:28">
      <c r="A686" t="str">
        <f t="shared" si="31"/>
        <v>SISI NUBI - JSN2. Middle Value</v>
      </c>
      <c r="B686" t="str">
        <f t="shared" si="30"/>
        <v>SISI NUBI - JSN2. Middle ValueE2. Under Development</v>
      </c>
      <c r="C686" t="s">
        <v>26</v>
      </c>
      <c r="D686" s="2" t="s">
        <v>13</v>
      </c>
      <c r="E686" t="s">
        <v>10</v>
      </c>
      <c r="F686" s="12" t="s">
        <v>348</v>
      </c>
      <c r="G686" s="12" t="s">
        <v>596</v>
      </c>
      <c r="H686" t="s">
        <v>82</v>
      </c>
      <c r="I686" s="2" t="s">
        <v>825</v>
      </c>
      <c r="J686">
        <f>VLOOKUP(A686,[1]Sheet3!$A$2:$H$3266,8,FALSE)</f>
        <v>4155</v>
      </c>
      <c r="K686">
        <f>VLOOKUP(A686,[1]Sheet3!$A$2:$AD$3266,29,FALSE)</f>
        <v>0.48408420000000002</v>
      </c>
      <c r="L686">
        <f>VLOOKUP(A686,[1]Sheet3!$A$2:$AD$3266,30,FALSE)</f>
        <v>2011.3698510000002</v>
      </c>
      <c r="M686">
        <f>VLOOKUP(A686,[1]Sheet3!$A$2:$L$3266,11,FALSE)</f>
        <v>8200</v>
      </c>
      <c r="N686">
        <f>VLOOKUP(A686,[1]Sheet3!$A$2:$L$3266,12,FALSE)</f>
        <v>110.55000000000001</v>
      </c>
      <c r="O686">
        <f>VLOOKUP(A686,[1]Sheet3!$A$2:$T$3266,17,FALSE)</f>
        <v>0.17974760000000001</v>
      </c>
      <c r="P686">
        <f>VLOOKUP(A686,[1]Sheet3!$A$2:$T$3266,18,FALSE)</f>
        <v>727.68039999999996</v>
      </c>
      <c r="Q686">
        <f>VLOOKUP(A686,[1]Sheet3!$A$2:$T$3266,19,FALSE)</f>
        <v>0.59988359999999996</v>
      </c>
      <c r="R686">
        <f>VLOOKUP(A686,[1]Sheet3!$A$2:$T$3266,20,FALSE)</f>
        <v>0.76820659999999996</v>
      </c>
      <c r="S686">
        <f>VLOOKUP(A686,[1]Sheet3!$A$2:$AB$3266,27,FALSE)</f>
        <v>9.9540609999999994</v>
      </c>
      <c r="T686">
        <f>VLOOKUP(A686,[1]Sheet3!$A$2:$AB$3266,28,FALSE)</f>
        <v>1.9400630000000001</v>
      </c>
      <c r="U686">
        <f>VLOOKUP(A686,[1]Sheet3!$A$2:$AF$3266,31,FALSE)</f>
        <v>165.6952</v>
      </c>
      <c r="V686">
        <f>VLOOKUP(A686,[1]Sheet3!$A$2:$AF$3266,32,FALSE)</f>
        <v>204.4658</v>
      </c>
      <c r="W686" s="2" t="str">
        <f>VLOOKUP(H686,[2]Sheet1!$B$2:$D$3210,2,FALSE)</f>
        <v>Selat Makasar</v>
      </c>
      <c r="X686" s="2" t="str">
        <f>VLOOKUP(H686,[2]Sheet1!$B$2:$D$3210,3,FALSE)</f>
        <v>Kalimantan</v>
      </c>
      <c r="Y686" s="2">
        <f>Scores!N686</f>
        <v>67</v>
      </c>
      <c r="Z686" t="s">
        <v>16</v>
      </c>
      <c r="AA686" s="13" t="str">
        <f t="shared" si="32"/>
        <v>2P</v>
      </c>
      <c r="AB686" s="13" t="s">
        <v>896</v>
      </c>
    </row>
    <row r="687" spans="1:28">
      <c r="A687" t="str">
        <f t="shared" si="31"/>
        <v>SISI NUBI - JSN3. High Value</v>
      </c>
      <c r="B687" t="str">
        <f t="shared" si="30"/>
        <v>SISI NUBI - JSN3. High ValueE2. Under Development</v>
      </c>
      <c r="C687" t="s">
        <v>26</v>
      </c>
      <c r="D687" s="2" t="s">
        <v>13</v>
      </c>
      <c r="E687" t="s">
        <v>11</v>
      </c>
      <c r="F687" s="12" t="s">
        <v>348</v>
      </c>
      <c r="G687" s="12" t="s">
        <v>596</v>
      </c>
      <c r="H687" t="s">
        <v>82</v>
      </c>
      <c r="I687" s="2" t="s">
        <v>825</v>
      </c>
      <c r="J687">
        <f>VLOOKUP(A687,[1]Sheet3!$A$2:$H$3266,8,FALSE)</f>
        <v>4837</v>
      </c>
      <c r="K687">
        <f>VLOOKUP(A687,[1]Sheet3!$A$2:$AD$3266,29,FALSE)</f>
        <v>0.48408420000000002</v>
      </c>
      <c r="L687">
        <f>VLOOKUP(A687,[1]Sheet3!$A$2:$AD$3266,30,FALSE)</f>
        <v>2341.5152754000001</v>
      </c>
      <c r="M687">
        <f>VLOOKUP(A687,[1]Sheet3!$A$2:$L$3266,11,FALSE)</f>
        <v>8200</v>
      </c>
      <c r="N687">
        <f>VLOOKUP(A687,[1]Sheet3!$A$2:$L$3266,12,FALSE)</f>
        <v>110.55000000000001</v>
      </c>
      <c r="O687">
        <f>VLOOKUP(A687,[1]Sheet3!$A$2:$T$3266,17,FALSE)</f>
        <v>0.17974760000000001</v>
      </c>
      <c r="P687">
        <f>VLOOKUP(A687,[1]Sheet3!$A$2:$T$3266,18,FALSE)</f>
        <v>727.68039999999996</v>
      </c>
      <c r="Q687">
        <f>VLOOKUP(A687,[1]Sheet3!$A$2:$T$3266,19,FALSE)</f>
        <v>0.59988359999999996</v>
      </c>
      <c r="R687">
        <f>VLOOKUP(A687,[1]Sheet3!$A$2:$T$3266,20,FALSE)</f>
        <v>0.76820659999999996</v>
      </c>
      <c r="S687">
        <f>VLOOKUP(A687,[1]Sheet3!$A$2:$AB$3266,27,FALSE)</f>
        <v>9.9540609999999994</v>
      </c>
      <c r="T687">
        <f>VLOOKUP(A687,[1]Sheet3!$A$2:$AB$3266,28,FALSE)</f>
        <v>1.9400630000000001</v>
      </c>
      <c r="U687">
        <f>VLOOKUP(A687,[1]Sheet3!$A$2:$AF$3266,31,FALSE)</f>
        <v>165.6952</v>
      </c>
      <c r="V687">
        <f>VLOOKUP(A687,[1]Sheet3!$A$2:$AF$3266,32,FALSE)</f>
        <v>204.4658</v>
      </c>
      <c r="W687" s="2" t="str">
        <f>VLOOKUP(H687,[2]Sheet1!$B$2:$D$3210,2,FALSE)</f>
        <v>Selat Makasar</v>
      </c>
      <c r="X687" s="2" t="str">
        <f>VLOOKUP(H687,[2]Sheet1!$B$2:$D$3210,3,FALSE)</f>
        <v>Kalimantan</v>
      </c>
      <c r="Y687" s="2">
        <f>Scores!N687</f>
        <v>67</v>
      </c>
      <c r="Z687" t="s">
        <v>16</v>
      </c>
      <c r="AA687" s="13" t="str">
        <f t="shared" si="32"/>
        <v>2P</v>
      </c>
      <c r="AB687" s="13" t="s">
        <v>896</v>
      </c>
    </row>
    <row r="688" spans="1:28">
      <c r="A688" t="str">
        <f t="shared" si="31"/>
        <v>SUMPAL PHASE 11. Low Value</v>
      </c>
      <c r="B688" t="str">
        <f t="shared" si="30"/>
        <v>SUMPAL PHASE 11. Low ValueE0. On Production</v>
      </c>
      <c r="C688" t="s">
        <v>15</v>
      </c>
      <c r="D688" s="2" t="s">
        <v>13</v>
      </c>
      <c r="E688" t="s">
        <v>8</v>
      </c>
      <c r="F688" s="12" t="s">
        <v>349</v>
      </c>
      <c r="G688" s="12" t="s">
        <v>708</v>
      </c>
      <c r="H688" t="s">
        <v>101</v>
      </c>
      <c r="I688" s="2" t="s">
        <v>823</v>
      </c>
      <c r="J688">
        <f>VLOOKUP(A688,[1]Sheet3!$A$2:$H$3266,8,FALSE)</f>
        <v>1326</v>
      </c>
      <c r="K688">
        <f>VLOOKUP(A688,[1]Sheet3!$A$2:$AD$3266,29,FALSE)</f>
        <v>0.40940989999999999</v>
      </c>
      <c r="L688">
        <f>VLOOKUP(A688,[1]Sheet3!$A$2:$AD$3266,30,FALSE)</f>
        <v>542.87752739999996</v>
      </c>
      <c r="M688">
        <f>VLOOKUP(A688,[1]Sheet3!$A$2:$L$3266,11,FALSE)</f>
        <v>7060</v>
      </c>
      <c r="N688">
        <f>VLOOKUP(A688,[1]Sheet3!$A$2:$L$3266,12,FALSE)</f>
        <v>155.65</v>
      </c>
      <c r="O688">
        <f>VLOOKUP(A688,[1]Sheet3!$A$2:$T$3266,17,FALSE)</f>
        <v>5.5629459999999999E-2</v>
      </c>
      <c r="P688">
        <f>VLOOKUP(A688,[1]Sheet3!$A$2:$T$3266,18,FALSE)</f>
        <v>8.8223579999999995</v>
      </c>
      <c r="Q688">
        <f>VLOOKUP(A688,[1]Sheet3!$A$2:$T$3266,19,FALSE)</f>
        <v>0.2834989</v>
      </c>
      <c r="R688">
        <f>VLOOKUP(A688,[1]Sheet3!$A$2:$T$3266,20,FALSE)</f>
        <v>1.447611</v>
      </c>
      <c r="S688">
        <f>VLOOKUP(A688,[1]Sheet3!$A$2:$AB$3266,27,FALSE)</f>
        <v>296.08069999999998</v>
      </c>
      <c r="T688">
        <f>VLOOKUP(A688,[1]Sheet3!$A$2:$AB$3266,28,FALSE)</f>
        <v>20.03209</v>
      </c>
      <c r="U688">
        <f>VLOOKUP(A688,[1]Sheet3!$A$2:$AF$3266,31,FALSE)</f>
        <v>15.77178</v>
      </c>
      <c r="V688">
        <f>VLOOKUP(A688,[1]Sheet3!$A$2:$AF$3266,32,FALSE)</f>
        <v>143.4759</v>
      </c>
      <c r="W688" s="2" t="str">
        <f>VLOOKUP(H688,[2]Sheet1!$B$2:$D$3210,2,FALSE)</f>
        <v>Sumatera Selatan</v>
      </c>
      <c r="X688" s="2" t="str">
        <f>VLOOKUP(H688,[2]Sheet1!$B$2:$D$3210,3,FALSE)</f>
        <v>Sumatera</v>
      </c>
      <c r="Y688" s="2">
        <f>Scores!N688</f>
        <v>106</v>
      </c>
      <c r="Z688" t="s">
        <v>16</v>
      </c>
      <c r="AA688" s="13" t="str">
        <f t="shared" si="32"/>
        <v>2P</v>
      </c>
      <c r="AB688" s="13" t="s">
        <v>896</v>
      </c>
    </row>
    <row r="689" spans="1:28">
      <c r="A689" t="str">
        <f t="shared" si="31"/>
        <v>SUMPAL PHASE 12. Middle Value</v>
      </c>
      <c r="B689" t="str">
        <f t="shared" si="30"/>
        <v>SUMPAL PHASE 12. Middle ValueE0. On Production</v>
      </c>
      <c r="C689" t="s">
        <v>15</v>
      </c>
      <c r="D689" s="2" t="s">
        <v>13</v>
      </c>
      <c r="E689" t="s">
        <v>10</v>
      </c>
      <c r="F689" s="12" t="s">
        <v>349</v>
      </c>
      <c r="G689" s="12" t="s">
        <v>708</v>
      </c>
      <c r="H689" t="s">
        <v>101</v>
      </c>
      <c r="I689" s="2" t="s">
        <v>823</v>
      </c>
      <c r="J689">
        <f>VLOOKUP(A689,[1]Sheet3!$A$2:$H$3266,8,FALSE)</f>
        <v>1550</v>
      </c>
      <c r="K689">
        <f>VLOOKUP(A689,[1]Sheet3!$A$2:$AD$3266,29,FALSE)</f>
        <v>0.40940989999999999</v>
      </c>
      <c r="L689">
        <f>VLOOKUP(A689,[1]Sheet3!$A$2:$AD$3266,30,FALSE)</f>
        <v>634.58534499999996</v>
      </c>
      <c r="M689">
        <f>VLOOKUP(A689,[1]Sheet3!$A$2:$L$3266,11,FALSE)</f>
        <v>7060</v>
      </c>
      <c r="N689">
        <f>VLOOKUP(A689,[1]Sheet3!$A$2:$L$3266,12,FALSE)</f>
        <v>155.65</v>
      </c>
      <c r="O689">
        <f>VLOOKUP(A689,[1]Sheet3!$A$2:$T$3266,17,FALSE)</f>
        <v>5.5629459999999999E-2</v>
      </c>
      <c r="P689">
        <f>VLOOKUP(A689,[1]Sheet3!$A$2:$T$3266,18,FALSE)</f>
        <v>8.8223579999999995</v>
      </c>
      <c r="Q689">
        <f>VLOOKUP(A689,[1]Sheet3!$A$2:$T$3266,19,FALSE)</f>
        <v>0.2834989</v>
      </c>
      <c r="R689">
        <f>VLOOKUP(A689,[1]Sheet3!$A$2:$T$3266,20,FALSE)</f>
        <v>1.447611</v>
      </c>
      <c r="S689">
        <f>VLOOKUP(A689,[1]Sheet3!$A$2:$AB$3266,27,FALSE)</f>
        <v>296.08069999999998</v>
      </c>
      <c r="T689">
        <f>VLOOKUP(A689,[1]Sheet3!$A$2:$AB$3266,28,FALSE)</f>
        <v>20.03209</v>
      </c>
      <c r="U689">
        <f>VLOOKUP(A689,[1]Sheet3!$A$2:$AF$3266,31,FALSE)</f>
        <v>15.77178</v>
      </c>
      <c r="V689">
        <f>VLOOKUP(A689,[1]Sheet3!$A$2:$AF$3266,32,FALSE)</f>
        <v>143.4759</v>
      </c>
      <c r="W689" s="2" t="str">
        <f>VLOOKUP(H689,[2]Sheet1!$B$2:$D$3210,2,FALSE)</f>
        <v>Sumatera Selatan</v>
      </c>
      <c r="X689" s="2" t="str">
        <f>VLOOKUP(H689,[2]Sheet1!$B$2:$D$3210,3,FALSE)</f>
        <v>Sumatera</v>
      </c>
      <c r="Y689" s="2">
        <f>Scores!N689</f>
        <v>106</v>
      </c>
      <c r="Z689" t="s">
        <v>16</v>
      </c>
      <c r="AA689" s="13" t="str">
        <f t="shared" si="32"/>
        <v>2P</v>
      </c>
      <c r="AB689" s="13" t="s">
        <v>896</v>
      </c>
    </row>
    <row r="690" spans="1:28">
      <c r="A690" t="str">
        <f t="shared" si="31"/>
        <v>SUMPAL PHASE 13. High Value</v>
      </c>
      <c r="B690" t="str">
        <f t="shared" si="30"/>
        <v>SUMPAL PHASE 13. High ValueE0. On Production</v>
      </c>
      <c r="C690" t="s">
        <v>15</v>
      </c>
      <c r="D690" s="2" t="s">
        <v>13</v>
      </c>
      <c r="E690" t="s">
        <v>11</v>
      </c>
      <c r="F690" s="12" t="s">
        <v>349</v>
      </c>
      <c r="G690" s="12" t="s">
        <v>708</v>
      </c>
      <c r="H690" t="s">
        <v>101</v>
      </c>
      <c r="I690" s="2" t="s">
        <v>823</v>
      </c>
      <c r="J690">
        <f>VLOOKUP(A690,[1]Sheet3!$A$2:$H$3266,8,FALSE)</f>
        <v>1840</v>
      </c>
      <c r="K690">
        <f>VLOOKUP(A690,[1]Sheet3!$A$2:$AD$3266,29,FALSE)</f>
        <v>0.40940989999999999</v>
      </c>
      <c r="L690">
        <f>VLOOKUP(A690,[1]Sheet3!$A$2:$AD$3266,30,FALSE)</f>
        <v>753.31421599999999</v>
      </c>
      <c r="M690">
        <f>VLOOKUP(A690,[1]Sheet3!$A$2:$L$3266,11,FALSE)</f>
        <v>7060</v>
      </c>
      <c r="N690">
        <f>VLOOKUP(A690,[1]Sheet3!$A$2:$L$3266,12,FALSE)</f>
        <v>155.65</v>
      </c>
      <c r="O690">
        <f>VLOOKUP(A690,[1]Sheet3!$A$2:$T$3266,17,FALSE)</f>
        <v>5.5629459999999999E-2</v>
      </c>
      <c r="P690">
        <f>VLOOKUP(A690,[1]Sheet3!$A$2:$T$3266,18,FALSE)</f>
        <v>8.8223579999999995</v>
      </c>
      <c r="Q690">
        <f>VLOOKUP(A690,[1]Sheet3!$A$2:$T$3266,19,FALSE)</f>
        <v>0.2834989</v>
      </c>
      <c r="R690">
        <f>VLOOKUP(A690,[1]Sheet3!$A$2:$T$3266,20,FALSE)</f>
        <v>1.447611</v>
      </c>
      <c r="S690">
        <f>VLOOKUP(A690,[1]Sheet3!$A$2:$AB$3266,27,FALSE)</f>
        <v>296.08069999999998</v>
      </c>
      <c r="T690">
        <f>VLOOKUP(A690,[1]Sheet3!$A$2:$AB$3266,28,FALSE)</f>
        <v>20.03209</v>
      </c>
      <c r="U690">
        <f>VLOOKUP(A690,[1]Sheet3!$A$2:$AF$3266,31,FALSE)</f>
        <v>15.77178</v>
      </c>
      <c r="V690">
        <f>VLOOKUP(A690,[1]Sheet3!$A$2:$AF$3266,32,FALSE)</f>
        <v>143.4759</v>
      </c>
      <c r="W690" s="2" t="str">
        <f>VLOOKUP(H690,[2]Sheet1!$B$2:$D$3210,2,FALSE)</f>
        <v>Sumatera Selatan</v>
      </c>
      <c r="X690" s="2" t="str">
        <f>VLOOKUP(H690,[2]Sheet1!$B$2:$D$3210,3,FALSE)</f>
        <v>Sumatera</v>
      </c>
      <c r="Y690" s="2">
        <f>Scores!N690</f>
        <v>106</v>
      </c>
      <c r="Z690" t="s">
        <v>16</v>
      </c>
      <c r="AA690" s="13" t="str">
        <f t="shared" si="32"/>
        <v>2P</v>
      </c>
      <c r="AB690" s="13" t="s">
        <v>896</v>
      </c>
    </row>
    <row r="691" spans="1:28">
      <c r="A691" t="str">
        <f t="shared" si="31"/>
        <v>SUMPAL PHASE 21. Low Value</v>
      </c>
      <c r="B691" t="str">
        <f t="shared" si="30"/>
        <v>SUMPAL PHASE 21. Low ValueE0. On Production</v>
      </c>
      <c r="C691" t="s">
        <v>15</v>
      </c>
      <c r="D691" s="2" t="s">
        <v>13</v>
      </c>
      <c r="E691" t="s">
        <v>8</v>
      </c>
      <c r="F691" s="12" t="s">
        <v>350</v>
      </c>
      <c r="G691" s="12" t="s">
        <v>708</v>
      </c>
      <c r="H691" t="s">
        <v>101</v>
      </c>
      <c r="I691" s="2" t="s">
        <v>823</v>
      </c>
      <c r="J691">
        <f>VLOOKUP(A691,[1]Sheet3!$A$2:$H$3266,8,FALSE)</f>
        <v>1326</v>
      </c>
      <c r="K691">
        <f>VLOOKUP(A691,[1]Sheet3!$A$2:$AD$3266,29,FALSE)</f>
        <v>0.40940989999999999</v>
      </c>
      <c r="L691">
        <f>VLOOKUP(A691,[1]Sheet3!$A$2:$AD$3266,30,FALSE)</f>
        <v>542.87752739999996</v>
      </c>
      <c r="M691">
        <f>VLOOKUP(A691,[1]Sheet3!$A$2:$L$3266,11,FALSE)</f>
        <v>7060</v>
      </c>
      <c r="N691">
        <f>VLOOKUP(A691,[1]Sheet3!$A$2:$L$3266,12,FALSE)</f>
        <v>155.65</v>
      </c>
      <c r="O691">
        <f>VLOOKUP(A691,[1]Sheet3!$A$2:$T$3266,17,FALSE)</f>
        <v>5.5629459999999999E-2</v>
      </c>
      <c r="P691">
        <f>VLOOKUP(A691,[1]Sheet3!$A$2:$T$3266,18,FALSE)</f>
        <v>8.8223579999999995</v>
      </c>
      <c r="Q691">
        <f>VLOOKUP(A691,[1]Sheet3!$A$2:$T$3266,19,FALSE)</f>
        <v>0.2834989</v>
      </c>
      <c r="R691">
        <f>VLOOKUP(A691,[1]Sheet3!$A$2:$T$3266,20,FALSE)</f>
        <v>1.447611</v>
      </c>
      <c r="S691">
        <f>VLOOKUP(A691,[1]Sheet3!$A$2:$AB$3266,27,FALSE)</f>
        <v>296.08069999999998</v>
      </c>
      <c r="T691">
        <f>VLOOKUP(A691,[1]Sheet3!$A$2:$AB$3266,28,FALSE)</f>
        <v>20.03209</v>
      </c>
      <c r="U691">
        <f>VLOOKUP(A691,[1]Sheet3!$A$2:$AF$3266,31,FALSE)</f>
        <v>15.77178</v>
      </c>
      <c r="V691">
        <f>VLOOKUP(A691,[1]Sheet3!$A$2:$AF$3266,32,FALSE)</f>
        <v>143.4759</v>
      </c>
      <c r="W691" s="2" t="str">
        <f>VLOOKUP(H691,[2]Sheet1!$B$2:$D$3210,2,FALSE)</f>
        <v>Sumatera Selatan</v>
      </c>
      <c r="X691" s="2" t="str">
        <f>VLOOKUP(H691,[2]Sheet1!$B$2:$D$3210,3,FALSE)</f>
        <v>Sumatera</v>
      </c>
      <c r="Y691" s="2">
        <f>Scores!N691</f>
        <v>106</v>
      </c>
      <c r="Z691" t="s">
        <v>16</v>
      </c>
      <c r="AA691" s="13" t="str">
        <f t="shared" si="32"/>
        <v>2P</v>
      </c>
      <c r="AB691" s="13" t="s">
        <v>896</v>
      </c>
    </row>
    <row r="692" spans="1:28">
      <c r="A692" t="str">
        <f t="shared" si="31"/>
        <v>SUMPAL PHASE 22. Middle Value</v>
      </c>
      <c r="B692" t="str">
        <f t="shared" si="30"/>
        <v>SUMPAL PHASE 22. Middle ValueE0. On Production</v>
      </c>
      <c r="C692" t="s">
        <v>15</v>
      </c>
      <c r="D692" s="2" t="s">
        <v>13</v>
      </c>
      <c r="E692" t="s">
        <v>10</v>
      </c>
      <c r="F692" s="12" t="s">
        <v>350</v>
      </c>
      <c r="G692" s="12" t="s">
        <v>708</v>
      </c>
      <c r="H692" t="s">
        <v>101</v>
      </c>
      <c r="I692" s="2" t="s">
        <v>823</v>
      </c>
      <c r="J692">
        <f>VLOOKUP(A692,[1]Sheet3!$A$2:$H$3266,8,FALSE)</f>
        <v>1550</v>
      </c>
      <c r="K692">
        <f>VLOOKUP(A692,[1]Sheet3!$A$2:$AD$3266,29,FALSE)</f>
        <v>0.40940989999999999</v>
      </c>
      <c r="L692">
        <f>VLOOKUP(A692,[1]Sheet3!$A$2:$AD$3266,30,FALSE)</f>
        <v>634.58534499999996</v>
      </c>
      <c r="M692">
        <f>VLOOKUP(A692,[1]Sheet3!$A$2:$L$3266,11,FALSE)</f>
        <v>7060</v>
      </c>
      <c r="N692">
        <f>VLOOKUP(A692,[1]Sheet3!$A$2:$L$3266,12,FALSE)</f>
        <v>155.65</v>
      </c>
      <c r="O692">
        <f>VLOOKUP(A692,[1]Sheet3!$A$2:$T$3266,17,FALSE)</f>
        <v>5.5629459999999999E-2</v>
      </c>
      <c r="P692">
        <f>VLOOKUP(A692,[1]Sheet3!$A$2:$T$3266,18,FALSE)</f>
        <v>8.8223579999999995</v>
      </c>
      <c r="Q692">
        <f>VLOOKUP(A692,[1]Sheet3!$A$2:$T$3266,19,FALSE)</f>
        <v>0.2834989</v>
      </c>
      <c r="R692">
        <f>VLOOKUP(A692,[1]Sheet3!$A$2:$T$3266,20,FALSE)</f>
        <v>1.447611</v>
      </c>
      <c r="S692">
        <f>VLOOKUP(A692,[1]Sheet3!$A$2:$AB$3266,27,FALSE)</f>
        <v>296.08069999999998</v>
      </c>
      <c r="T692">
        <f>VLOOKUP(A692,[1]Sheet3!$A$2:$AB$3266,28,FALSE)</f>
        <v>20.03209</v>
      </c>
      <c r="U692">
        <f>VLOOKUP(A692,[1]Sheet3!$A$2:$AF$3266,31,FALSE)</f>
        <v>15.77178</v>
      </c>
      <c r="V692">
        <f>VLOOKUP(A692,[1]Sheet3!$A$2:$AF$3266,32,FALSE)</f>
        <v>143.4759</v>
      </c>
      <c r="W692" s="2" t="str">
        <f>VLOOKUP(H692,[2]Sheet1!$B$2:$D$3210,2,FALSE)</f>
        <v>Sumatera Selatan</v>
      </c>
      <c r="X692" s="2" t="str">
        <f>VLOOKUP(H692,[2]Sheet1!$B$2:$D$3210,3,FALSE)</f>
        <v>Sumatera</v>
      </c>
      <c r="Y692" s="2">
        <f>Scores!N692</f>
        <v>106</v>
      </c>
      <c r="Z692" t="s">
        <v>16</v>
      </c>
      <c r="AA692" s="13" t="str">
        <f t="shared" si="32"/>
        <v>2P</v>
      </c>
      <c r="AB692" s="13" t="s">
        <v>896</v>
      </c>
    </row>
    <row r="693" spans="1:28">
      <c r="A693" t="str">
        <f t="shared" si="31"/>
        <v>SUMPAL PHASE 23. High Value</v>
      </c>
      <c r="B693" t="str">
        <f t="shared" si="30"/>
        <v>SUMPAL PHASE 23. High ValueE0. On Production</v>
      </c>
      <c r="C693" t="s">
        <v>15</v>
      </c>
      <c r="D693" s="2" t="s">
        <v>13</v>
      </c>
      <c r="E693" t="s">
        <v>11</v>
      </c>
      <c r="F693" s="12" t="s">
        <v>350</v>
      </c>
      <c r="G693" s="12" t="s">
        <v>708</v>
      </c>
      <c r="H693" t="s">
        <v>101</v>
      </c>
      <c r="I693" s="2" t="s">
        <v>823</v>
      </c>
      <c r="J693">
        <f>VLOOKUP(A693,[1]Sheet3!$A$2:$H$3266,8,FALSE)</f>
        <v>1840</v>
      </c>
      <c r="K693">
        <f>VLOOKUP(A693,[1]Sheet3!$A$2:$AD$3266,29,FALSE)</f>
        <v>0.40940989999999999</v>
      </c>
      <c r="L693">
        <f>VLOOKUP(A693,[1]Sheet3!$A$2:$AD$3266,30,FALSE)</f>
        <v>753.31421599999999</v>
      </c>
      <c r="M693">
        <f>VLOOKUP(A693,[1]Sheet3!$A$2:$L$3266,11,FALSE)</f>
        <v>7060</v>
      </c>
      <c r="N693">
        <f>VLOOKUP(A693,[1]Sheet3!$A$2:$L$3266,12,FALSE)</f>
        <v>155.65</v>
      </c>
      <c r="O693">
        <f>VLOOKUP(A693,[1]Sheet3!$A$2:$T$3266,17,FALSE)</f>
        <v>5.5629459999999999E-2</v>
      </c>
      <c r="P693">
        <f>VLOOKUP(A693,[1]Sheet3!$A$2:$T$3266,18,FALSE)</f>
        <v>8.8223579999999995</v>
      </c>
      <c r="Q693">
        <f>VLOOKUP(A693,[1]Sheet3!$A$2:$T$3266,19,FALSE)</f>
        <v>0.2834989</v>
      </c>
      <c r="R693">
        <f>VLOOKUP(A693,[1]Sheet3!$A$2:$T$3266,20,FALSE)</f>
        <v>1.447611</v>
      </c>
      <c r="S693">
        <f>VLOOKUP(A693,[1]Sheet3!$A$2:$AB$3266,27,FALSE)</f>
        <v>296.08069999999998</v>
      </c>
      <c r="T693">
        <f>VLOOKUP(A693,[1]Sheet3!$A$2:$AB$3266,28,FALSE)</f>
        <v>20.03209</v>
      </c>
      <c r="U693">
        <f>VLOOKUP(A693,[1]Sheet3!$A$2:$AF$3266,31,FALSE)</f>
        <v>15.77178</v>
      </c>
      <c r="V693">
        <f>VLOOKUP(A693,[1]Sheet3!$A$2:$AF$3266,32,FALSE)</f>
        <v>143.4759</v>
      </c>
      <c r="W693" s="2" t="str">
        <f>VLOOKUP(H693,[2]Sheet1!$B$2:$D$3210,2,FALSE)</f>
        <v>Sumatera Selatan</v>
      </c>
      <c r="X693" s="2" t="str">
        <f>VLOOKUP(H693,[2]Sheet1!$B$2:$D$3210,3,FALSE)</f>
        <v>Sumatera</v>
      </c>
      <c r="Y693" s="2">
        <f>Scores!N693</f>
        <v>106</v>
      </c>
      <c r="Z693" t="s">
        <v>16</v>
      </c>
      <c r="AA693" s="13" t="str">
        <f t="shared" si="32"/>
        <v>2P</v>
      </c>
      <c r="AB693" s="13" t="s">
        <v>896</v>
      </c>
    </row>
    <row r="694" spans="1:28">
      <c r="A694" t="str">
        <f t="shared" si="31"/>
        <v>BONGE - BASE1. Low Value</v>
      </c>
      <c r="B694" t="str">
        <f t="shared" si="30"/>
        <v>BONGE - BASE1. Low ValueE2. Under Development</v>
      </c>
      <c r="C694" t="s">
        <v>26</v>
      </c>
      <c r="D694" s="2" t="s">
        <v>13</v>
      </c>
      <c r="E694" t="s">
        <v>8</v>
      </c>
      <c r="F694" s="12" t="s">
        <v>351</v>
      </c>
      <c r="G694" s="12" t="s">
        <v>709</v>
      </c>
      <c r="H694" t="s">
        <v>796</v>
      </c>
      <c r="I694" s="2" t="s">
        <v>823</v>
      </c>
      <c r="J694">
        <f>VLOOKUP(A694,[1]Sheet3!$A$2:$H$3266,8,FALSE)</f>
        <v>10</v>
      </c>
      <c r="K694">
        <f>VLOOKUP(A694,[1]Sheet3!$A$2:$AD$3266,29,FALSE)</f>
        <v>0.48068070000000002</v>
      </c>
      <c r="L694">
        <f>VLOOKUP(A694,[1]Sheet3!$A$2:$AD$3266,30,FALSE)</f>
        <v>4.8068070000000001</v>
      </c>
      <c r="M694">
        <f>VLOOKUP(A694,[1]Sheet3!$A$2:$L$3266,11,FALSE)</f>
        <v>1929</v>
      </c>
      <c r="N694">
        <f>VLOOKUP(A694,[1]Sheet3!$A$2:$L$3266,12,FALSE)</f>
        <v>51.425000000000004</v>
      </c>
      <c r="O694">
        <f>VLOOKUP(A694,[1]Sheet3!$A$2:$T$3266,17,FALSE)</f>
        <v>0.2696132</v>
      </c>
      <c r="P694">
        <f>VLOOKUP(A694,[1]Sheet3!$A$2:$T$3266,18,FALSE)</f>
        <v>212.0735</v>
      </c>
      <c r="Q694">
        <f>VLOOKUP(A694,[1]Sheet3!$A$2:$T$3266,19,FALSE)</f>
        <v>0.88675119999999996</v>
      </c>
      <c r="R694">
        <f>VLOOKUP(A694,[1]Sheet3!$A$2:$T$3266,20,FALSE)</f>
        <v>0.76155360000000005</v>
      </c>
      <c r="S694">
        <f>VLOOKUP(A694,[1]Sheet3!$A$2:$AB$3266,27,FALSE)</f>
        <v>33.313510000000001</v>
      </c>
      <c r="T694">
        <f>VLOOKUP(A694,[1]Sheet3!$A$2:$AB$3266,28,FALSE)</f>
        <v>5.1538620000000002</v>
      </c>
      <c r="U694">
        <f>VLOOKUP(A694,[1]Sheet3!$A$2:$AF$3266,31,FALSE)</f>
        <v>8.1965869999999992</v>
      </c>
      <c r="V694">
        <f>VLOOKUP(A694,[1]Sheet3!$A$2:$AF$3266,32,FALSE)</f>
        <v>177.89699999999999</v>
      </c>
      <c r="W694" s="2" t="s">
        <v>838</v>
      </c>
      <c r="X694" s="2" t="s">
        <v>833</v>
      </c>
      <c r="Y694" s="2">
        <f>Scores!N694</f>
        <v>52</v>
      </c>
      <c r="Z694" t="s">
        <v>16</v>
      </c>
      <c r="AA694" s="13" t="str">
        <f t="shared" si="32"/>
        <v>2P</v>
      </c>
      <c r="AB694" s="13" t="s">
        <v>896</v>
      </c>
    </row>
    <row r="695" spans="1:28">
      <c r="A695" t="str">
        <f t="shared" si="31"/>
        <v>BONGE - BASE2. Middle Value</v>
      </c>
      <c r="B695" t="str">
        <f t="shared" si="30"/>
        <v>BONGE - BASE2. Middle ValueE2. Under Development</v>
      </c>
      <c r="C695" t="s">
        <v>26</v>
      </c>
      <c r="D695" s="2" t="s">
        <v>13</v>
      </c>
      <c r="E695" t="s">
        <v>10</v>
      </c>
      <c r="F695" s="12" t="s">
        <v>351</v>
      </c>
      <c r="G695" s="12" t="s">
        <v>709</v>
      </c>
      <c r="H695" t="s">
        <v>796</v>
      </c>
      <c r="I695" s="2" t="s">
        <v>823</v>
      </c>
      <c r="J695">
        <f>VLOOKUP(A695,[1]Sheet3!$A$2:$H$3266,8,FALSE)</f>
        <v>10</v>
      </c>
      <c r="K695">
        <f>VLOOKUP(A695,[1]Sheet3!$A$2:$AD$3266,29,FALSE)</f>
        <v>0.48068070000000002</v>
      </c>
      <c r="L695">
        <f>VLOOKUP(A695,[1]Sheet3!$A$2:$AD$3266,30,FALSE)</f>
        <v>4.8068070000000001</v>
      </c>
      <c r="M695">
        <f>VLOOKUP(A695,[1]Sheet3!$A$2:$L$3266,11,FALSE)</f>
        <v>1929</v>
      </c>
      <c r="N695">
        <f>VLOOKUP(A695,[1]Sheet3!$A$2:$L$3266,12,FALSE)</f>
        <v>51.425000000000004</v>
      </c>
      <c r="O695">
        <f>VLOOKUP(A695,[1]Sheet3!$A$2:$T$3266,17,FALSE)</f>
        <v>0.2696132</v>
      </c>
      <c r="P695">
        <f>VLOOKUP(A695,[1]Sheet3!$A$2:$T$3266,18,FALSE)</f>
        <v>212.0735</v>
      </c>
      <c r="Q695">
        <f>VLOOKUP(A695,[1]Sheet3!$A$2:$T$3266,19,FALSE)</f>
        <v>0.88675119999999996</v>
      </c>
      <c r="R695">
        <f>VLOOKUP(A695,[1]Sheet3!$A$2:$T$3266,20,FALSE)</f>
        <v>0.76155360000000005</v>
      </c>
      <c r="S695">
        <f>VLOOKUP(A695,[1]Sheet3!$A$2:$AB$3266,27,FALSE)</f>
        <v>33.313510000000001</v>
      </c>
      <c r="T695">
        <f>VLOOKUP(A695,[1]Sheet3!$A$2:$AB$3266,28,FALSE)</f>
        <v>5.1538620000000002</v>
      </c>
      <c r="U695">
        <f>VLOOKUP(A695,[1]Sheet3!$A$2:$AF$3266,31,FALSE)</f>
        <v>8.1965869999999992</v>
      </c>
      <c r="V695">
        <f>VLOOKUP(A695,[1]Sheet3!$A$2:$AF$3266,32,FALSE)</f>
        <v>177.89699999999999</v>
      </c>
      <c r="W695" s="2" t="s">
        <v>838</v>
      </c>
      <c r="X695" s="2" t="s">
        <v>833</v>
      </c>
      <c r="Y695" s="2">
        <f>Scores!N695</f>
        <v>52</v>
      </c>
      <c r="Z695" t="s">
        <v>16</v>
      </c>
      <c r="AA695" s="13" t="str">
        <f t="shared" si="32"/>
        <v>2P</v>
      </c>
      <c r="AB695" s="13" t="s">
        <v>896</v>
      </c>
    </row>
    <row r="696" spans="1:28">
      <c r="A696" t="str">
        <f t="shared" si="31"/>
        <v>BONGE - BASE3. High Value</v>
      </c>
      <c r="B696" t="str">
        <f t="shared" si="30"/>
        <v>BONGE - BASE3. High ValueE2. Under Development</v>
      </c>
      <c r="C696" t="s">
        <v>26</v>
      </c>
      <c r="D696" s="2" t="s">
        <v>13</v>
      </c>
      <c r="E696" t="s">
        <v>11</v>
      </c>
      <c r="F696" s="12" t="s">
        <v>351</v>
      </c>
      <c r="G696" s="12" t="s">
        <v>709</v>
      </c>
      <c r="H696" t="s">
        <v>796</v>
      </c>
      <c r="I696" s="2" t="s">
        <v>823</v>
      </c>
      <c r="J696">
        <f>VLOOKUP(A696,[1]Sheet3!$A$2:$H$3266,8,FALSE)</f>
        <v>10</v>
      </c>
      <c r="K696">
        <f>VLOOKUP(A696,[1]Sheet3!$A$2:$AD$3266,29,FALSE)</f>
        <v>0.48068070000000002</v>
      </c>
      <c r="L696">
        <f>VLOOKUP(A696,[1]Sheet3!$A$2:$AD$3266,30,FALSE)</f>
        <v>4.8068070000000001</v>
      </c>
      <c r="M696">
        <f>VLOOKUP(A696,[1]Sheet3!$A$2:$L$3266,11,FALSE)</f>
        <v>1929</v>
      </c>
      <c r="N696">
        <f>VLOOKUP(A696,[1]Sheet3!$A$2:$L$3266,12,FALSE)</f>
        <v>51.425000000000004</v>
      </c>
      <c r="O696">
        <f>VLOOKUP(A696,[1]Sheet3!$A$2:$T$3266,17,FALSE)</f>
        <v>0.2696132</v>
      </c>
      <c r="P696">
        <f>VLOOKUP(A696,[1]Sheet3!$A$2:$T$3266,18,FALSE)</f>
        <v>212.0735</v>
      </c>
      <c r="Q696">
        <f>VLOOKUP(A696,[1]Sheet3!$A$2:$T$3266,19,FALSE)</f>
        <v>0.88675119999999996</v>
      </c>
      <c r="R696">
        <f>VLOOKUP(A696,[1]Sheet3!$A$2:$T$3266,20,FALSE)</f>
        <v>0.76155360000000005</v>
      </c>
      <c r="S696">
        <f>VLOOKUP(A696,[1]Sheet3!$A$2:$AB$3266,27,FALSE)</f>
        <v>33.313510000000001</v>
      </c>
      <c r="T696">
        <f>VLOOKUP(A696,[1]Sheet3!$A$2:$AB$3266,28,FALSE)</f>
        <v>5.1538620000000002</v>
      </c>
      <c r="U696">
        <f>VLOOKUP(A696,[1]Sheet3!$A$2:$AF$3266,31,FALSE)</f>
        <v>8.1965869999999992</v>
      </c>
      <c r="V696">
        <f>VLOOKUP(A696,[1]Sheet3!$A$2:$AF$3266,32,FALSE)</f>
        <v>177.89699999999999</v>
      </c>
      <c r="W696" s="2" t="s">
        <v>838</v>
      </c>
      <c r="X696" s="2" t="s">
        <v>833</v>
      </c>
      <c r="Y696" s="2">
        <f>Scores!N696</f>
        <v>52</v>
      </c>
      <c r="Z696" t="s">
        <v>16</v>
      </c>
      <c r="AA696" s="13" t="str">
        <f t="shared" si="32"/>
        <v>2P</v>
      </c>
      <c r="AB696" s="13" t="s">
        <v>896</v>
      </c>
    </row>
    <row r="697" spans="1:28">
      <c r="A697" t="str">
        <f t="shared" si="31"/>
        <v>SAMPI-SAMPI - BASE1. Low Value</v>
      </c>
      <c r="B697" t="str">
        <f t="shared" si="30"/>
        <v>SAMPI-SAMPI - BASE1. Low ValueE2. Under Development</v>
      </c>
      <c r="C697" t="s">
        <v>26</v>
      </c>
      <c r="D697" s="2" t="s">
        <v>13</v>
      </c>
      <c r="E697" t="s">
        <v>8</v>
      </c>
      <c r="F697" s="12" t="s">
        <v>352</v>
      </c>
      <c r="G697" s="12" t="s">
        <v>710</v>
      </c>
      <c r="H697" t="s">
        <v>796</v>
      </c>
      <c r="I697" s="2" t="s">
        <v>823</v>
      </c>
      <c r="J697">
        <f>VLOOKUP(A697,[1]Sheet3!$A$2:$H$3266,8,FALSE)</f>
        <v>63</v>
      </c>
      <c r="K697">
        <f>VLOOKUP(A697,[1]Sheet3!$A$2:$AD$3266,29,FALSE)</f>
        <v>0.6794869</v>
      </c>
      <c r="L697">
        <f>VLOOKUP(A697,[1]Sheet3!$A$2:$AD$3266,30,FALSE)</f>
        <v>42.8076747</v>
      </c>
      <c r="M697">
        <f>VLOOKUP(A697,[1]Sheet3!$A$2:$L$3266,11,FALSE)</f>
        <v>2424</v>
      </c>
      <c r="N697">
        <f>VLOOKUP(A697,[1]Sheet3!$A$2:$L$3266,12,FALSE)</f>
        <v>51.425000000000004</v>
      </c>
      <c r="O697">
        <f>VLOOKUP(A697,[1]Sheet3!$A$2:$T$3266,17,FALSE)</f>
        <v>0.2661308</v>
      </c>
      <c r="P697">
        <f>VLOOKUP(A697,[1]Sheet3!$A$2:$T$3266,18,FALSE)</f>
        <v>74.646259999999998</v>
      </c>
      <c r="Q697">
        <f>VLOOKUP(A697,[1]Sheet3!$A$2:$T$3266,19,FALSE)</f>
        <v>0.80477299999999996</v>
      </c>
      <c r="R697">
        <f>VLOOKUP(A697,[1]Sheet3!$A$2:$T$3266,20,FALSE)</f>
        <v>0.81933840000000002</v>
      </c>
      <c r="S697">
        <f>VLOOKUP(A697,[1]Sheet3!$A$2:$AB$3266,27,FALSE)</f>
        <v>181.04480000000001</v>
      </c>
      <c r="T697">
        <f>VLOOKUP(A697,[1]Sheet3!$A$2:$AB$3266,28,FALSE)</f>
        <v>401.80829999999997</v>
      </c>
      <c r="U697">
        <f>VLOOKUP(A697,[1]Sheet3!$A$2:$AF$3266,31,FALSE)</f>
        <v>24.58886</v>
      </c>
      <c r="V697">
        <f>VLOOKUP(A697,[1]Sheet3!$A$2:$AF$3266,32,FALSE)</f>
        <v>125.6408</v>
      </c>
      <c r="W697" s="2" t="s">
        <v>838</v>
      </c>
      <c r="X697" s="2" t="s">
        <v>833</v>
      </c>
      <c r="Y697" s="2">
        <f>Scores!N697</f>
        <v>83</v>
      </c>
      <c r="Z697" t="s">
        <v>16</v>
      </c>
      <c r="AA697" s="13" t="str">
        <f t="shared" si="32"/>
        <v>2P</v>
      </c>
      <c r="AB697" s="13" t="s">
        <v>896</v>
      </c>
    </row>
    <row r="698" spans="1:28">
      <c r="A698" t="str">
        <f t="shared" si="31"/>
        <v>SAMPI-SAMPI - BASE2. Middle Value</v>
      </c>
      <c r="B698" t="str">
        <f t="shared" si="30"/>
        <v>SAMPI-SAMPI - BASE2. Middle ValueE2. Under Development</v>
      </c>
      <c r="C698" t="s">
        <v>26</v>
      </c>
      <c r="D698" s="2" t="s">
        <v>13</v>
      </c>
      <c r="E698" t="s">
        <v>10</v>
      </c>
      <c r="F698" s="12" t="s">
        <v>352</v>
      </c>
      <c r="G698" s="12" t="s">
        <v>710</v>
      </c>
      <c r="H698" t="s">
        <v>796</v>
      </c>
      <c r="I698" s="2" t="s">
        <v>823</v>
      </c>
      <c r="J698">
        <f>VLOOKUP(A698,[1]Sheet3!$A$2:$H$3266,8,FALSE)</f>
        <v>63</v>
      </c>
      <c r="K698">
        <f>VLOOKUP(A698,[1]Sheet3!$A$2:$AD$3266,29,FALSE)</f>
        <v>0.6794869</v>
      </c>
      <c r="L698">
        <f>VLOOKUP(A698,[1]Sheet3!$A$2:$AD$3266,30,FALSE)</f>
        <v>42.8076747</v>
      </c>
      <c r="M698">
        <f>VLOOKUP(A698,[1]Sheet3!$A$2:$L$3266,11,FALSE)</f>
        <v>2424</v>
      </c>
      <c r="N698">
        <f>VLOOKUP(A698,[1]Sheet3!$A$2:$L$3266,12,FALSE)</f>
        <v>51.425000000000004</v>
      </c>
      <c r="O698">
        <f>VLOOKUP(A698,[1]Sheet3!$A$2:$T$3266,17,FALSE)</f>
        <v>0.2661308</v>
      </c>
      <c r="P698">
        <f>VLOOKUP(A698,[1]Sheet3!$A$2:$T$3266,18,FALSE)</f>
        <v>74.646259999999998</v>
      </c>
      <c r="Q698">
        <f>VLOOKUP(A698,[1]Sheet3!$A$2:$T$3266,19,FALSE)</f>
        <v>0.80477299999999996</v>
      </c>
      <c r="R698">
        <f>VLOOKUP(A698,[1]Sheet3!$A$2:$T$3266,20,FALSE)</f>
        <v>0.81933840000000002</v>
      </c>
      <c r="S698">
        <f>VLOOKUP(A698,[1]Sheet3!$A$2:$AB$3266,27,FALSE)</f>
        <v>181.04480000000001</v>
      </c>
      <c r="T698">
        <f>VLOOKUP(A698,[1]Sheet3!$A$2:$AB$3266,28,FALSE)</f>
        <v>401.80829999999997</v>
      </c>
      <c r="U698">
        <f>VLOOKUP(A698,[1]Sheet3!$A$2:$AF$3266,31,FALSE)</f>
        <v>24.58886</v>
      </c>
      <c r="V698">
        <f>VLOOKUP(A698,[1]Sheet3!$A$2:$AF$3266,32,FALSE)</f>
        <v>125.6408</v>
      </c>
      <c r="W698" s="2" t="s">
        <v>838</v>
      </c>
      <c r="X698" s="2" t="s">
        <v>833</v>
      </c>
      <c r="Y698" s="2">
        <f>Scores!N698</f>
        <v>83</v>
      </c>
      <c r="Z698" t="s">
        <v>16</v>
      </c>
      <c r="AA698" s="13" t="str">
        <f t="shared" si="32"/>
        <v>2P</v>
      </c>
      <c r="AB698" s="13" t="s">
        <v>896</v>
      </c>
    </row>
    <row r="699" spans="1:28">
      <c r="A699" t="str">
        <f t="shared" si="31"/>
        <v>SAMPI-SAMPI - BASE3. High Value</v>
      </c>
      <c r="B699" t="str">
        <f t="shared" si="30"/>
        <v>SAMPI-SAMPI - BASE3. High ValueE2. Under Development</v>
      </c>
      <c r="C699" t="s">
        <v>26</v>
      </c>
      <c r="D699" s="2" t="s">
        <v>13</v>
      </c>
      <c r="E699" t="s">
        <v>11</v>
      </c>
      <c r="F699" s="12" t="s">
        <v>352</v>
      </c>
      <c r="G699" s="12" t="s">
        <v>710</v>
      </c>
      <c r="H699" t="s">
        <v>796</v>
      </c>
      <c r="I699" s="2" t="s">
        <v>823</v>
      </c>
      <c r="J699">
        <f>VLOOKUP(A699,[1]Sheet3!$A$2:$H$3266,8,FALSE)</f>
        <v>63</v>
      </c>
      <c r="K699">
        <f>VLOOKUP(A699,[1]Sheet3!$A$2:$AD$3266,29,FALSE)</f>
        <v>0.6794869</v>
      </c>
      <c r="L699">
        <f>VLOOKUP(A699,[1]Sheet3!$A$2:$AD$3266,30,FALSE)</f>
        <v>42.8076747</v>
      </c>
      <c r="M699">
        <f>VLOOKUP(A699,[1]Sheet3!$A$2:$L$3266,11,FALSE)</f>
        <v>2424</v>
      </c>
      <c r="N699">
        <f>VLOOKUP(A699,[1]Sheet3!$A$2:$L$3266,12,FALSE)</f>
        <v>51.425000000000004</v>
      </c>
      <c r="O699">
        <f>VLOOKUP(A699,[1]Sheet3!$A$2:$T$3266,17,FALSE)</f>
        <v>0.2661308</v>
      </c>
      <c r="P699">
        <f>VLOOKUP(A699,[1]Sheet3!$A$2:$T$3266,18,FALSE)</f>
        <v>74.646259999999998</v>
      </c>
      <c r="Q699">
        <f>VLOOKUP(A699,[1]Sheet3!$A$2:$T$3266,19,FALSE)</f>
        <v>0.80477299999999996</v>
      </c>
      <c r="R699">
        <f>VLOOKUP(A699,[1]Sheet3!$A$2:$T$3266,20,FALSE)</f>
        <v>0.81933840000000002</v>
      </c>
      <c r="S699">
        <f>VLOOKUP(A699,[1]Sheet3!$A$2:$AB$3266,27,FALSE)</f>
        <v>181.04480000000001</v>
      </c>
      <c r="T699">
        <f>VLOOKUP(A699,[1]Sheet3!$A$2:$AB$3266,28,FALSE)</f>
        <v>401.80829999999997</v>
      </c>
      <c r="U699">
        <f>VLOOKUP(A699,[1]Sheet3!$A$2:$AF$3266,31,FALSE)</f>
        <v>24.58886</v>
      </c>
      <c r="V699">
        <f>VLOOKUP(A699,[1]Sheet3!$A$2:$AF$3266,32,FALSE)</f>
        <v>125.6408</v>
      </c>
      <c r="W699" s="2" t="s">
        <v>838</v>
      </c>
      <c r="X699" s="2" t="s">
        <v>833</v>
      </c>
      <c r="Y699" s="2">
        <f>Scores!N699</f>
        <v>83</v>
      </c>
      <c r="Z699" t="s">
        <v>16</v>
      </c>
      <c r="AA699" s="13" t="str">
        <f t="shared" si="32"/>
        <v>2P</v>
      </c>
      <c r="AB699" s="13" t="s">
        <v>896</v>
      </c>
    </row>
    <row r="700" spans="1:28">
      <c r="A700" t="str">
        <f t="shared" si="31"/>
        <v>WALANGA - BASE1. Low Value</v>
      </c>
      <c r="B700" t="str">
        <f t="shared" si="30"/>
        <v>WALANGA - BASE1. Low ValueE2. Under Development</v>
      </c>
      <c r="C700" t="s">
        <v>26</v>
      </c>
      <c r="D700" s="2" t="s">
        <v>13</v>
      </c>
      <c r="E700" t="s">
        <v>8</v>
      </c>
      <c r="F700" s="12" t="s">
        <v>353</v>
      </c>
      <c r="G700" s="12" t="s">
        <v>711</v>
      </c>
      <c r="H700" t="s">
        <v>796</v>
      </c>
      <c r="I700" s="2" t="s">
        <v>823</v>
      </c>
      <c r="J700">
        <f>VLOOKUP(A700,[1]Sheet3!$A$2:$H$3266,8,FALSE)</f>
        <v>139</v>
      </c>
      <c r="K700">
        <f>VLOOKUP(A700,[1]Sheet3!$A$2:$AD$3266,29,FALSE)</f>
        <v>0.85892679999999999</v>
      </c>
      <c r="L700">
        <f>VLOOKUP(A700,[1]Sheet3!$A$2:$AD$3266,30,FALSE)</f>
        <v>119.39082519999999</v>
      </c>
      <c r="M700">
        <f>VLOOKUP(A700,[1]Sheet3!$A$2:$L$3266,11,FALSE)</f>
        <v>2387</v>
      </c>
      <c r="N700">
        <f>VLOOKUP(A700,[1]Sheet3!$A$2:$L$3266,12,FALSE)</f>
        <v>51.425000000000004</v>
      </c>
      <c r="O700">
        <f>VLOOKUP(A700,[1]Sheet3!$A$2:$T$3266,17,FALSE)</f>
        <v>0.30517159999999999</v>
      </c>
      <c r="P700">
        <f>VLOOKUP(A700,[1]Sheet3!$A$2:$T$3266,18,FALSE)</f>
        <v>155.36070000000001</v>
      </c>
      <c r="Q700">
        <f>VLOOKUP(A700,[1]Sheet3!$A$2:$T$3266,19,FALSE)</f>
        <v>0.87543610000000005</v>
      </c>
      <c r="R700">
        <f>VLOOKUP(A700,[1]Sheet3!$A$2:$T$3266,20,FALSE)</f>
        <v>0.84238550000000001</v>
      </c>
      <c r="S700">
        <f>VLOOKUP(A700,[1]Sheet3!$A$2:$AB$3266,27,FALSE)</f>
        <v>73.776700000000005</v>
      </c>
      <c r="T700">
        <f>VLOOKUP(A700,[1]Sheet3!$A$2:$AB$3266,28,FALSE)</f>
        <v>24.509029999999999</v>
      </c>
      <c r="U700">
        <f>VLOOKUP(A700,[1]Sheet3!$A$2:$AF$3266,31,FALSE)</f>
        <v>67.89967</v>
      </c>
      <c r="V700">
        <f>VLOOKUP(A700,[1]Sheet3!$A$2:$AF$3266,32,FALSE)</f>
        <v>27.621220000000001</v>
      </c>
      <c r="W700" s="2" t="s">
        <v>838</v>
      </c>
      <c r="X700" s="2" t="s">
        <v>833</v>
      </c>
      <c r="Y700" s="2">
        <f>Scores!N700</f>
        <v>42</v>
      </c>
      <c r="Z700" t="s">
        <v>16</v>
      </c>
      <c r="AA700" s="13" t="str">
        <f t="shared" si="32"/>
        <v>2P</v>
      </c>
      <c r="AB700" s="13" t="s">
        <v>896</v>
      </c>
    </row>
    <row r="701" spans="1:28">
      <c r="A701" t="str">
        <f t="shared" si="31"/>
        <v>WALANGA - BASE2. Middle Value</v>
      </c>
      <c r="B701" t="str">
        <f t="shared" si="30"/>
        <v>WALANGA - BASE2. Middle ValueE2. Under Development</v>
      </c>
      <c r="C701" t="s">
        <v>26</v>
      </c>
      <c r="D701" s="2" t="s">
        <v>13</v>
      </c>
      <c r="E701" t="s">
        <v>10</v>
      </c>
      <c r="F701" s="12" t="s">
        <v>353</v>
      </c>
      <c r="G701" s="12" t="s">
        <v>711</v>
      </c>
      <c r="H701" t="s">
        <v>796</v>
      </c>
      <c r="I701" s="2" t="s">
        <v>823</v>
      </c>
      <c r="J701">
        <f>VLOOKUP(A701,[1]Sheet3!$A$2:$H$3266,8,FALSE)</f>
        <v>139</v>
      </c>
      <c r="K701">
        <f>VLOOKUP(A701,[1]Sheet3!$A$2:$AD$3266,29,FALSE)</f>
        <v>0.85892679999999999</v>
      </c>
      <c r="L701">
        <f>VLOOKUP(A701,[1]Sheet3!$A$2:$AD$3266,30,FALSE)</f>
        <v>119.39082519999999</v>
      </c>
      <c r="M701">
        <f>VLOOKUP(A701,[1]Sheet3!$A$2:$L$3266,11,FALSE)</f>
        <v>2387</v>
      </c>
      <c r="N701">
        <f>VLOOKUP(A701,[1]Sheet3!$A$2:$L$3266,12,FALSE)</f>
        <v>51.425000000000004</v>
      </c>
      <c r="O701">
        <f>VLOOKUP(A701,[1]Sheet3!$A$2:$T$3266,17,FALSE)</f>
        <v>0.30517159999999999</v>
      </c>
      <c r="P701">
        <f>VLOOKUP(A701,[1]Sheet3!$A$2:$T$3266,18,FALSE)</f>
        <v>155.36070000000001</v>
      </c>
      <c r="Q701">
        <f>VLOOKUP(A701,[1]Sheet3!$A$2:$T$3266,19,FALSE)</f>
        <v>0.87543610000000005</v>
      </c>
      <c r="R701">
        <f>VLOOKUP(A701,[1]Sheet3!$A$2:$T$3266,20,FALSE)</f>
        <v>0.84238550000000001</v>
      </c>
      <c r="S701">
        <f>VLOOKUP(A701,[1]Sheet3!$A$2:$AB$3266,27,FALSE)</f>
        <v>73.776700000000005</v>
      </c>
      <c r="T701">
        <f>VLOOKUP(A701,[1]Sheet3!$A$2:$AB$3266,28,FALSE)</f>
        <v>24.509029999999999</v>
      </c>
      <c r="U701">
        <f>VLOOKUP(A701,[1]Sheet3!$A$2:$AF$3266,31,FALSE)</f>
        <v>67.89967</v>
      </c>
      <c r="V701">
        <f>VLOOKUP(A701,[1]Sheet3!$A$2:$AF$3266,32,FALSE)</f>
        <v>27.621220000000001</v>
      </c>
      <c r="W701" s="2" t="s">
        <v>838</v>
      </c>
      <c r="X701" s="2" t="s">
        <v>833</v>
      </c>
      <c r="Y701" s="2">
        <f>Scores!N701</f>
        <v>42</v>
      </c>
      <c r="Z701" t="s">
        <v>16</v>
      </c>
      <c r="AA701" s="13" t="str">
        <f t="shared" si="32"/>
        <v>2P</v>
      </c>
      <c r="AB701" s="13" t="s">
        <v>896</v>
      </c>
    </row>
    <row r="702" spans="1:28">
      <c r="A702" t="str">
        <f t="shared" si="31"/>
        <v>WALANGA - BASE3. High Value</v>
      </c>
      <c r="B702" t="str">
        <f t="shared" si="30"/>
        <v>WALANGA - BASE3. High ValueE2. Under Development</v>
      </c>
      <c r="C702" t="s">
        <v>26</v>
      </c>
      <c r="D702" s="2" t="s">
        <v>13</v>
      </c>
      <c r="E702" t="s">
        <v>11</v>
      </c>
      <c r="F702" s="12" t="s">
        <v>353</v>
      </c>
      <c r="G702" s="12" t="s">
        <v>711</v>
      </c>
      <c r="H702" t="s">
        <v>796</v>
      </c>
      <c r="I702" s="2" t="s">
        <v>823</v>
      </c>
      <c r="J702">
        <f>VLOOKUP(A702,[1]Sheet3!$A$2:$H$3266,8,FALSE)</f>
        <v>139</v>
      </c>
      <c r="K702">
        <f>VLOOKUP(A702,[1]Sheet3!$A$2:$AD$3266,29,FALSE)</f>
        <v>0.85892679999999999</v>
      </c>
      <c r="L702">
        <f>VLOOKUP(A702,[1]Sheet3!$A$2:$AD$3266,30,FALSE)</f>
        <v>119.39082519999999</v>
      </c>
      <c r="M702">
        <f>VLOOKUP(A702,[1]Sheet3!$A$2:$L$3266,11,FALSE)</f>
        <v>2387</v>
      </c>
      <c r="N702">
        <f>VLOOKUP(A702,[1]Sheet3!$A$2:$L$3266,12,FALSE)</f>
        <v>51.425000000000004</v>
      </c>
      <c r="O702">
        <f>VLOOKUP(A702,[1]Sheet3!$A$2:$T$3266,17,FALSE)</f>
        <v>0.30517159999999999</v>
      </c>
      <c r="P702">
        <f>VLOOKUP(A702,[1]Sheet3!$A$2:$T$3266,18,FALSE)</f>
        <v>155.36070000000001</v>
      </c>
      <c r="Q702">
        <f>VLOOKUP(A702,[1]Sheet3!$A$2:$T$3266,19,FALSE)</f>
        <v>0.87543610000000005</v>
      </c>
      <c r="R702">
        <f>VLOOKUP(A702,[1]Sheet3!$A$2:$T$3266,20,FALSE)</f>
        <v>0.84238550000000001</v>
      </c>
      <c r="S702">
        <f>VLOOKUP(A702,[1]Sheet3!$A$2:$AB$3266,27,FALSE)</f>
        <v>73.776700000000005</v>
      </c>
      <c r="T702">
        <f>VLOOKUP(A702,[1]Sheet3!$A$2:$AB$3266,28,FALSE)</f>
        <v>24.509029999999999</v>
      </c>
      <c r="U702">
        <f>VLOOKUP(A702,[1]Sheet3!$A$2:$AF$3266,31,FALSE)</f>
        <v>67.89967</v>
      </c>
      <c r="V702">
        <f>VLOOKUP(A702,[1]Sheet3!$A$2:$AF$3266,32,FALSE)</f>
        <v>27.621220000000001</v>
      </c>
      <c r="W702" s="2" t="s">
        <v>838</v>
      </c>
      <c r="X702" s="2" t="s">
        <v>833</v>
      </c>
      <c r="Y702" s="2">
        <f>Scores!N702</f>
        <v>42</v>
      </c>
      <c r="Z702" t="s">
        <v>16</v>
      </c>
      <c r="AA702" s="13" t="str">
        <f t="shared" si="32"/>
        <v>2P</v>
      </c>
      <c r="AB702" s="13" t="s">
        <v>896</v>
      </c>
    </row>
    <row r="703" spans="1:28">
      <c r="A703" t="str">
        <f t="shared" si="31"/>
        <v>WIRIAGAR DEEP - UNITISASI - WIRIAGAR - BASE1. Low Value</v>
      </c>
      <c r="B703" t="str">
        <f t="shared" si="30"/>
        <v>WIRIAGAR DEEP - UNITISASI - WIRIAGAR - BASE1. Low ValueE2. Under Development</v>
      </c>
      <c r="C703" t="s">
        <v>26</v>
      </c>
      <c r="D703" s="2" t="s">
        <v>13</v>
      </c>
      <c r="E703" t="s">
        <v>8</v>
      </c>
      <c r="F703" s="12" t="s">
        <v>354</v>
      </c>
      <c r="G703" s="12" t="s">
        <v>573</v>
      </c>
      <c r="H703" t="s">
        <v>789</v>
      </c>
      <c r="I703" s="2" t="s">
        <v>823</v>
      </c>
      <c r="J703">
        <f>VLOOKUP(A703,[1]Sheet3!$A$2:$H$3266,8,FALSE)</f>
        <v>1369.425</v>
      </c>
      <c r="K703">
        <f>VLOOKUP(A703,[1]Sheet3!$A$2:$AD$3266,29,FALSE)</f>
        <v>0.58401919999999996</v>
      </c>
      <c r="L703">
        <f>VLOOKUP(A703,[1]Sheet3!$A$2:$AD$3266,30,FALSE)</f>
        <v>799.77049295999996</v>
      </c>
      <c r="M703">
        <f>VLOOKUP(A703,[1]Sheet3!$A$2:$L$3266,11,FALSE)</f>
        <v>8735</v>
      </c>
      <c r="N703">
        <f>VLOOKUP(A703,[1]Sheet3!$A$2:$L$3266,12,FALSE)</f>
        <v>116.05000000000001</v>
      </c>
      <c r="O703">
        <f>VLOOKUP(A703,[1]Sheet3!$A$2:$T$3266,17,FALSE)</f>
        <v>0.1261581</v>
      </c>
      <c r="P703">
        <f>VLOOKUP(A703,[1]Sheet3!$A$2:$T$3266,18,FALSE)</f>
        <v>250.5103</v>
      </c>
      <c r="Q703">
        <f>VLOOKUP(A703,[1]Sheet3!$A$2:$T$3266,19,FALSE)</f>
        <v>0.77428929999999996</v>
      </c>
      <c r="R703">
        <f>VLOOKUP(A703,[1]Sheet3!$A$2:$T$3266,20,FALSE)</f>
        <v>0.70537340000000004</v>
      </c>
      <c r="S703">
        <f>VLOOKUP(A703,[1]Sheet3!$A$2:$AB$3266,27,FALSE)</f>
        <v>298.02519999999998</v>
      </c>
      <c r="T703">
        <f>VLOOKUP(A703,[1]Sheet3!$A$2:$AB$3266,28,FALSE)</f>
        <v>2726.0740000000001</v>
      </c>
      <c r="U703">
        <f>VLOOKUP(A703,[1]Sheet3!$A$2:$AF$3266,31,FALSE)</f>
        <v>30.336600000000001</v>
      </c>
      <c r="V703">
        <f>VLOOKUP(A703,[1]Sheet3!$A$2:$AF$3266,32,FALSE)</f>
        <v>1073.954</v>
      </c>
      <c r="W703" s="2" t="s">
        <v>831</v>
      </c>
      <c r="X703" s="2" t="s">
        <v>833</v>
      </c>
      <c r="Y703" s="2">
        <f>Scores!N703</f>
        <v>122</v>
      </c>
      <c r="Z703" t="s">
        <v>16</v>
      </c>
      <c r="AA703" s="13" t="str">
        <f t="shared" si="32"/>
        <v>2P</v>
      </c>
      <c r="AB703" s="13" t="s">
        <v>896</v>
      </c>
    </row>
    <row r="704" spans="1:28">
      <c r="A704" t="str">
        <f t="shared" si="31"/>
        <v>WIRIAGAR DEEP - UNITISASI - WIRIAGAR - BASE2. Middle Value</v>
      </c>
      <c r="B704" t="str">
        <f t="shared" si="30"/>
        <v>WIRIAGAR DEEP - UNITISASI - WIRIAGAR - BASE2. Middle ValueE2. Under Development</v>
      </c>
      <c r="C704" t="s">
        <v>26</v>
      </c>
      <c r="D704" s="2" t="s">
        <v>13</v>
      </c>
      <c r="E704" t="s">
        <v>10</v>
      </c>
      <c r="F704" s="12" t="s">
        <v>354</v>
      </c>
      <c r="G704" s="12" t="s">
        <v>573</v>
      </c>
      <c r="H704" t="s">
        <v>789</v>
      </c>
      <c r="I704" s="2" t="s">
        <v>823</v>
      </c>
      <c r="J704">
        <f>VLOOKUP(A704,[1]Sheet3!$A$2:$H$3266,8,FALSE)</f>
        <v>2604.3910000000001</v>
      </c>
      <c r="K704">
        <f>VLOOKUP(A704,[1]Sheet3!$A$2:$AD$3266,29,FALSE)</f>
        <v>0.58401919999999996</v>
      </c>
      <c r="L704">
        <f>VLOOKUP(A704,[1]Sheet3!$A$2:$AD$3266,30,FALSE)</f>
        <v>1521.0143483072</v>
      </c>
      <c r="M704">
        <f>VLOOKUP(A704,[1]Sheet3!$A$2:$L$3266,11,FALSE)</f>
        <v>8735</v>
      </c>
      <c r="N704">
        <f>VLOOKUP(A704,[1]Sheet3!$A$2:$L$3266,12,FALSE)</f>
        <v>116.05000000000001</v>
      </c>
      <c r="O704">
        <f>VLOOKUP(A704,[1]Sheet3!$A$2:$T$3266,17,FALSE)</f>
        <v>0.1261581</v>
      </c>
      <c r="P704">
        <f>VLOOKUP(A704,[1]Sheet3!$A$2:$T$3266,18,FALSE)</f>
        <v>250.5103</v>
      </c>
      <c r="Q704">
        <f>VLOOKUP(A704,[1]Sheet3!$A$2:$T$3266,19,FALSE)</f>
        <v>0.77428929999999996</v>
      </c>
      <c r="R704">
        <f>VLOOKUP(A704,[1]Sheet3!$A$2:$T$3266,20,FALSE)</f>
        <v>0.70537340000000004</v>
      </c>
      <c r="S704">
        <f>VLOOKUP(A704,[1]Sheet3!$A$2:$AB$3266,27,FALSE)</f>
        <v>298.02519999999998</v>
      </c>
      <c r="T704">
        <f>VLOOKUP(A704,[1]Sheet3!$A$2:$AB$3266,28,FALSE)</f>
        <v>2726.0740000000001</v>
      </c>
      <c r="U704">
        <f>VLOOKUP(A704,[1]Sheet3!$A$2:$AF$3266,31,FALSE)</f>
        <v>30.336600000000001</v>
      </c>
      <c r="V704">
        <f>VLOOKUP(A704,[1]Sheet3!$A$2:$AF$3266,32,FALSE)</f>
        <v>1073.954</v>
      </c>
      <c r="W704" s="2" t="s">
        <v>831</v>
      </c>
      <c r="X704" s="2" t="s">
        <v>833</v>
      </c>
      <c r="Y704" s="2">
        <f>Scores!N704</f>
        <v>122</v>
      </c>
      <c r="Z704" t="s">
        <v>16</v>
      </c>
      <c r="AA704" s="13" t="str">
        <f t="shared" si="32"/>
        <v>2P</v>
      </c>
      <c r="AB704" s="13" t="s">
        <v>896</v>
      </c>
    </row>
    <row r="705" spans="1:28">
      <c r="A705" t="str">
        <f t="shared" si="31"/>
        <v>WIRIAGAR DEEP - UNITISASI - WIRIAGAR - BASE3. High Value</v>
      </c>
      <c r="B705" t="str">
        <f t="shared" si="30"/>
        <v>WIRIAGAR DEEP - UNITISASI - WIRIAGAR - BASE3. High ValueE2. Under Development</v>
      </c>
      <c r="C705" t="s">
        <v>26</v>
      </c>
      <c r="D705" s="2" t="s">
        <v>13</v>
      </c>
      <c r="E705" t="s">
        <v>11</v>
      </c>
      <c r="F705" s="12" t="s">
        <v>354</v>
      </c>
      <c r="G705" s="12" t="s">
        <v>573</v>
      </c>
      <c r="H705" t="s">
        <v>789</v>
      </c>
      <c r="I705" s="2" t="s">
        <v>823</v>
      </c>
      <c r="J705">
        <f>VLOOKUP(A705,[1]Sheet3!$A$2:$H$3266,8,FALSE)</f>
        <v>3426.77</v>
      </c>
      <c r="K705">
        <f>VLOOKUP(A705,[1]Sheet3!$A$2:$AD$3266,29,FALSE)</f>
        <v>0.58401919999999996</v>
      </c>
      <c r="L705">
        <f>VLOOKUP(A705,[1]Sheet3!$A$2:$AD$3266,30,FALSE)</f>
        <v>2001.2994739839999</v>
      </c>
      <c r="M705">
        <f>VLOOKUP(A705,[1]Sheet3!$A$2:$L$3266,11,FALSE)</f>
        <v>8735</v>
      </c>
      <c r="N705">
        <f>VLOOKUP(A705,[1]Sheet3!$A$2:$L$3266,12,FALSE)</f>
        <v>116.05000000000001</v>
      </c>
      <c r="O705">
        <f>VLOOKUP(A705,[1]Sheet3!$A$2:$T$3266,17,FALSE)</f>
        <v>0.1261581</v>
      </c>
      <c r="P705">
        <f>VLOOKUP(A705,[1]Sheet3!$A$2:$T$3266,18,FALSE)</f>
        <v>250.5103</v>
      </c>
      <c r="Q705">
        <f>VLOOKUP(A705,[1]Sheet3!$A$2:$T$3266,19,FALSE)</f>
        <v>0.77428929999999996</v>
      </c>
      <c r="R705">
        <f>VLOOKUP(A705,[1]Sheet3!$A$2:$T$3266,20,FALSE)</f>
        <v>0.70537340000000004</v>
      </c>
      <c r="S705">
        <f>VLOOKUP(A705,[1]Sheet3!$A$2:$AB$3266,27,FALSE)</f>
        <v>298.02519999999998</v>
      </c>
      <c r="T705">
        <f>VLOOKUP(A705,[1]Sheet3!$A$2:$AB$3266,28,FALSE)</f>
        <v>2726.0740000000001</v>
      </c>
      <c r="U705">
        <f>VLOOKUP(A705,[1]Sheet3!$A$2:$AF$3266,31,FALSE)</f>
        <v>30.336600000000001</v>
      </c>
      <c r="V705">
        <f>VLOOKUP(A705,[1]Sheet3!$A$2:$AF$3266,32,FALSE)</f>
        <v>1073.954</v>
      </c>
      <c r="W705" s="2" t="s">
        <v>831</v>
      </c>
      <c r="X705" s="2" t="s">
        <v>833</v>
      </c>
      <c r="Y705" s="2">
        <f>Scores!N705</f>
        <v>122</v>
      </c>
      <c r="Z705" t="s">
        <v>16</v>
      </c>
      <c r="AA705" s="13" t="str">
        <f t="shared" si="32"/>
        <v>2P</v>
      </c>
      <c r="AB705" s="13" t="s">
        <v>896</v>
      </c>
    </row>
    <row r="706" spans="1:28">
      <c r="A706" t="str">
        <f t="shared" si="31"/>
        <v>KEMUNING POD 11. Low Value</v>
      </c>
      <c r="B706" t="str">
        <f t="shared" ref="B706:B769" si="33">F706&amp;E706&amp;C706</f>
        <v>KEMUNING POD 11. Low ValueE3. Justified for Development</v>
      </c>
      <c r="C706" t="s">
        <v>20</v>
      </c>
      <c r="D706" s="2" t="s">
        <v>13</v>
      </c>
      <c r="E706" t="s">
        <v>8</v>
      </c>
      <c r="F706" s="12" t="s">
        <v>355</v>
      </c>
      <c r="G706" s="12" t="s">
        <v>712</v>
      </c>
      <c r="H706" t="s">
        <v>800</v>
      </c>
      <c r="I706" s="2" t="s">
        <v>823</v>
      </c>
      <c r="J706">
        <f>VLOOKUP(A706,[1]Sheet3!$A$2:$H$3266,8,FALSE)</f>
        <v>14.79</v>
      </c>
      <c r="K706">
        <f>VLOOKUP(A706,[1]Sheet3!$A$2:$AD$3266,29,FALSE)</f>
        <v>0.84158040000000001</v>
      </c>
      <c r="L706">
        <f>VLOOKUP(A706,[1]Sheet3!$A$2:$AD$3266,30,FALSE)</f>
        <v>12.446974116</v>
      </c>
      <c r="O706">
        <f>VLOOKUP(A706,[1]Sheet3!$A$2:$T$3266,17,FALSE)</f>
        <v>0.35345510000000002</v>
      </c>
      <c r="P706">
        <f>VLOOKUP(A706,[1]Sheet3!$A$2:$T$3266,18,FALSE)</f>
        <v>884.4135</v>
      </c>
      <c r="Q706">
        <f>VLOOKUP(A706,[1]Sheet3!$A$2:$T$3266,19,FALSE)</f>
        <v>0.62785630000000003</v>
      </c>
      <c r="R706">
        <f>VLOOKUP(A706,[1]Sheet3!$A$2:$T$3266,20,FALSE)</f>
        <v>0.77466740000000001</v>
      </c>
      <c r="S706">
        <f>VLOOKUP(A706,[1]Sheet3!$A$2:$AB$3266,27,FALSE)</f>
        <v>60.032040000000002</v>
      </c>
      <c r="T706">
        <f>VLOOKUP(A706,[1]Sheet3!$A$2:$AB$3266,28,FALSE)</f>
        <v>16.14602</v>
      </c>
      <c r="U706">
        <f>VLOOKUP(A706,[1]Sheet3!$A$2:$AF$3266,31,FALSE)</f>
        <v>63.364379999999997</v>
      </c>
      <c r="V706">
        <f>VLOOKUP(A706,[1]Sheet3!$A$2:$AF$3266,32,FALSE)</f>
        <v>33.840240000000001</v>
      </c>
      <c r="W706" s="2" t="s">
        <v>849</v>
      </c>
      <c r="X706" s="2" t="s">
        <v>840</v>
      </c>
      <c r="Y706" s="2">
        <f>Scores!N706</f>
        <v>43</v>
      </c>
      <c r="Z706" t="s">
        <v>16</v>
      </c>
      <c r="AA706" s="13" t="str">
        <f t="shared" si="32"/>
        <v>2P</v>
      </c>
      <c r="AB706" s="13" t="s">
        <v>896</v>
      </c>
    </row>
    <row r="707" spans="1:28">
      <c r="A707" t="str">
        <f t="shared" ref="A707:A770" si="34">F707&amp;E707</f>
        <v>KEMUNING POD 12. Middle Value</v>
      </c>
      <c r="B707" t="str">
        <f t="shared" si="33"/>
        <v>KEMUNING POD 12. Middle ValueE3. Justified for Development</v>
      </c>
      <c r="C707" t="s">
        <v>20</v>
      </c>
      <c r="D707" s="2" t="s">
        <v>13</v>
      </c>
      <c r="E707" t="s">
        <v>10</v>
      </c>
      <c r="F707" s="12" t="s">
        <v>355</v>
      </c>
      <c r="G707" s="12" t="s">
        <v>712</v>
      </c>
      <c r="H707" t="s">
        <v>800</v>
      </c>
      <c r="I707" s="2" t="s">
        <v>823</v>
      </c>
      <c r="J707">
        <f>VLOOKUP(A707,[1]Sheet3!$A$2:$H$3266,8,FALSE)</f>
        <v>16.61</v>
      </c>
      <c r="K707">
        <f>VLOOKUP(A707,[1]Sheet3!$A$2:$AD$3266,29,FALSE)</f>
        <v>0.84158040000000001</v>
      </c>
      <c r="L707">
        <f>VLOOKUP(A707,[1]Sheet3!$A$2:$AD$3266,30,FALSE)</f>
        <v>13.978650443999999</v>
      </c>
      <c r="O707">
        <f>VLOOKUP(A707,[1]Sheet3!$A$2:$T$3266,17,FALSE)</f>
        <v>0.35345510000000002</v>
      </c>
      <c r="P707">
        <f>VLOOKUP(A707,[1]Sheet3!$A$2:$T$3266,18,FALSE)</f>
        <v>884.4135</v>
      </c>
      <c r="Q707">
        <f>VLOOKUP(A707,[1]Sheet3!$A$2:$T$3266,19,FALSE)</f>
        <v>0.62785630000000003</v>
      </c>
      <c r="R707">
        <f>VLOOKUP(A707,[1]Sheet3!$A$2:$T$3266,20,FALSE)</f>
        <v>0.77466740000000001</v>
      </c>
      <c r="S707">
        <f>VLOOKUP(A707,[1]Sheet3!$A$2:$AB$3266,27,FALSE)</f>
        <v>60.032040000000002</v>
      </c>
      <c r="T707">
        <f>VLOOKUP(A707,[1]Sheet3!$A$2:$AB$3266,28,FALSE)</f>
        <v>16.14602</v>
      </c>
      <c r="U707">
        <f>VLOOKUP(A707,[1]Sheet3!$A$2:$AF$3266,31,FALSE)</f>
        <v>63.364379999999997</v>
      </c>
      <c r="V707">
        <f>VLOOKUP(A707,[1]Sheet3!$A$2:$AF$3266,32,FALSE)</f>
        <v>33.840240000000001</v>
      </c>
      <c r="W707" s="2" t="s">
        <v>849</v>
      </c>
      <c r="X707" s="2" t="s">
        <v>840</v>
      </c>
      <c r="Y707" s="2">
        <f>Scores!N707</f>
        <v>43</v>
      </c>
      <c r="Z707" t="s">
        <v>16</v>
      </c>
      <c r="AA707" s="13" t="str">
        <f t="shared" ref="AA707:AA770" si="35">IF(Z707="2C",Z707&amp;"-"&amp;X707,"2P")</f>
        <v>2P</v>
      </c>
      <c r="AB707" s="13" t="s">
        <v>896</v>
      </c>
    </row>
    <row r="708" spans="1:28">
      <c r="A708" t="str">
        <f t="shared" si="34"/>
        <v>KEMUNING POD 13. High Value</v>
      </c>
      <c r="B708" t="str">
        <f t="shared" si="33"/>
        <v>KEMUNING POD 13. High ValueE3. Justified for Development</v>
      </c>
      <c r="C708" t="s">
        <v>20</v>
      </c>
      <c r="D708" s="2" t="s">
        <v>13</v>
      </c>
      <c r="E708" t="s">
        <v>11</v>
      </c>
      <c r="F708" s="12" t="s">
        <v>355</v>
      </c>
      <c r="G708" s="12" t="s">
        <v>712</v>
      </c>
      <c r="H708" t="s">
        <v>800</v>
      </c>
      <c r="I708" s="2" t="s">
        <v>823</v>
      </c>
      <c r="J708">
        <f>VLOOKUP(A708,[1]Sheet3!$A$2:$H$3266,8,FALSE)</f>
        <v>16.61</v>
      </c>
      <c r="K708">
        <f>VLOOKUP(A708,[1]Sheet3!$A$2:$AD$3266,29,FALSE)</f>
        <v>0.84158040000000001</v>
      </c>
      <c r="L708">
        <f>VLOOKUP(A708,[1]Sheet3!$A$2:$AD$3266,30,FALSE)</f>
        <v>13.978650443999999</v>
      </c>
      <c r="O708">
        <f>VLOOKUP(A708,[1]Sheet3!$A$2:$T$3266,17,FALSE)</f>
        <v>0.35345510000000002</v>
      </c>
      <c r="P708">
        <f>VLOOKUP(A708,[1]Sheet3!$A$2:$T$3266,18,FALSE)</f>
        <v>884.4135</v>
      </c>
      <c r="Q708">
        <f>VLOOKUP(A708,[1]Sheet3!$A$2:$T$3266,19,FALSE)</f>
        <v>0.62785630000000003</v>
      </c>
      <c r="R708">
        <f>VLOOKUP(A708,[1]Sheet3!$A$2:$T$3266,20,FALSE)</f>
        <v>0.77466740000000001</v>
      </c>
      <c r="S708">
        <f>VLOOKUP(A708,[1]Sheet3!$A$2:$AB$3266,27,FALSE)</f>
        <v>60.032040000000002</v>
      </c>
      <c r="T708">
        <f>VLOOKUP(A708,[1]Sheet3!$A$2:$AB$3266,28,FALSE)</f>
        <v>16.14602</v>
      </c>
      <c r="U708">
        <f>VLOOKUP(A708,[1]Sheet3!$A$2:$AF$3266,31,FALSE)</f>
        <v>63.364379999999997</v>
      </c>
      <c r="V708">
        <f>VLOOKUP(A708,[1]Sheet3!$A$2:$AF$3266,32,FALSE)</f>
        <v>33.840240000000001</v>
      </c>
      <c r="W708" s="2" t="s">
        <v>849</v>
      </c>
      <c r="X708" s="2" t="s">
        <v>840</v>
      </c>
      <c r="Y708" s="2">
        <f>Scores!N708</f>
        <v>43</v>
      </c>
      <c r="Z708" t="s">
        <v>16</v>
      </c>
      <c r="AA708" s="13" t="str">
        <f t="shared" si="35"/>
        <v>2P</v>
      </c>
      <c r="AB708" s="13" t="s">
        <v>896</v>
      </c>
    </row>
    <row r="709" spans="1:28">
      <c r="A709" t="str">
        <f t="shared" si="34"/>
        <v>OFAWERI - BASE1. Low Value</v>
      </c>
      <c r="B709" t="str">
        <f t="shared" si="33"/>
        <v>OFAWERI - BASE1. Low ValueE3. Justified for Development</v>
      </c>
      <c r="C709" t="s">
        <v>20</v>
      </c>
      <c r="D709" s="2" t="s">
        <v>13</v>
      </c>
      <c r="E709" t="s">
        <v>8</v>
      </c>
      <c r="F709" s="12" t="s">
        <v>356</v>
      </c>
      <c r="G709" s="12" t="s">
        <v>713</v>
      </c>
      <c r="H709" t="s">
        <v>788</v>
      </c>
      <c r="I709" s="2" t="s">
        <v>824</v>
      </c>
      <c r="J709">
        <f>VLOOKUP(A709,[1]Sheet3!$A$2:$H$3266,8,FALSE)</f>
        <v>422.70699999999999</v>
      </c>
      <c r="K709">
        <f>VLOOKUP(A709,[1]Sheet3!$A$2:$AD$3266,29,FALSE)</f>
        <v>0.66079379999999999</v>
      </c>
      <c r="L709">
        <f>VLOOKUP(A709,[1]Sheet3!$A$2:$AD$3266,30,FALSE)</f>
        <v>279.32216481659998</v>
      </c>
      <c r="M709">
        <f>VLOOKUP(A709,[1]Sheet3!$A$2:$L$3266,11,FALSE)</f>
        <v>9780</v>
      </c>
      <c r="N709">
        <f>VLOOKUP(A709,[1]Sheet3!$A$2:$L$3266,12,FALSE)</f>
        <v>110.55000000000001</v>
      </c>
      <c r="O709">
        <f>VLOOKUP(A709,[1]Sheet3!$A$2:$T$3266,17,FALSE)</f>
        <v>9.7961809999999996E-2</v>
      </c>
      <c r="P709">
        <f>VLOOKUP(A709,[1]Sheet3!$A$2:$T$3266,18,FALSE)</f>
        <v>237.8528</v>
      </c>
      <c r="Q709">
        <f>VLOOKUP(A709,[1]Sheet3!$A$2:$T$3266,19,FALSE)</f>
        <v>0.78607649999999996</v>
      </c>
      <c r="R709">
        <f>VLOOKUP(A709,[1]Sheet3!$A$2:$T$3266,20,FALSE)</f>
        <v>0.68152460000000004</v>
      </c>
      <c r="S709">
        <f>VLOOKUP(A709,[1]Sheet3!$A$2:$AB$3266,27,FALSE)</f>
        <v>158.1446</v>
      </c>
      <c r="T709">
        <f>VLOOKUP(A709,[1]Sheet3!$A$2:$AB$3266,28,FALSE)</f>
        <v>36.352139999999999</v>
      </c>
      <c r="U709">
        <f>VLOOKUP(A709,[1]Sheet3!$A$2:$AF$3266,31,FALSE)</f>
        <v>39.852370000000001</v>
      </c>
      <c r="V709">
        <f>VLOOKUP(A709,[1]Sheet3!$A$2:$AF$3266,32,FALSE)</f>
        <v>158.0634</v>
      </c>
      <c r="W709" s="2" t="s">
        <v>832</v>
      </c>
      <c r="X709" s="2" t="s">
        <v>833</v>
      </c>
      <c r="Y709" s="2">
        <f>Scores!N709</f>
        <v>96</v>
      </c>
      <c r="Z709" t="s">
        <v>16</v>
      </c>
      <c r="AA709" s="13" t="str">
        <f t="shared" si="35"/>
        <v>2P</v>
      </c>
      <c r="AB709" s="13" t="s">
        <v>896</v>
      </c>
    </row>
    <row r="710" spans="1:28">
      <c r="A710" t="str">
        <f t="shared" si="34"/>
        <v>OFAWERI - BASE2. Middle Value</v>
      </c>
      <c r="B710" t="str">
        <f t="shared" si="33"/>
        <v>OFAWERI - BASE2. Middle ValueE3. Justified for Development</v>
      </c>
      <c r="C710" t="s">
        <v>20</v>
      </c>
      <c r="D710" s="2" t="s">
        <v>13</v>
      </c>
      <c r="E710" t="s">
        <v>10</v>
      </c>
      <c r="F710" s="12" t="s">
        <v>356</v>
      </c>
      <c r="G710" s="12" t="s">
        <v>713</v>
      </c>
      <c r="H710" t="s">
        <v>788</v>
      </c>
      <c r="I710" s="2" t="s">
        <v>824</v>
      </c>
      <c r="J710">
        <f>VLOOKUP(A710,[1]Sheet3!$A$2:$H$3266,8,FALSE)</f>
        <v>679.87</v>
      </c>
      <c r="K710">
        <f>VLOOKUP(A710,[1]Sheet3!$A$2:$AD$3266,29,FALSE)</f>
        <v>0.66079379999999999</v>
      </c>
      <c r="L710">
        <f>VLOOKUP(A710,[1]Sheet3!$A$2:$AD$3266,30,FALSE)</f>
        <v>449.25388080599998</v>
      </c>
      <c r="M710">
        <f>VLOOKUP(A710,[1]Sheet3!$A$2:$L$3266,11,FALSE)</f>
        <v>9780</v>
      </c>
      <c r="N710">
        <f>VLOOKUP(A710,[1]Sheet3!$A$2:$L$3266,12,FALSE)</f>
        <v>110.55000000000001</v>
      </c>
      <c r="O710">
        <f>VLOOKUP(A710,[1]Sheet3!$A$2:$T$3266,17,FALSE)</f>
        <v>9.7961809999999996E-2</v>
      </c>
      <c r="P710">
        <f>VLOOKUP(A710,[1]Sheet3!$A$2:$T$3266,18,FALSE)</f>
        <v>237.8528</v>
      </c>
      <c r="Q710">
        <f>VLOOKUP(A710,[1]Sheet3!$A$2:$T$3266,19,FALSE)</f>
        <v>0.78607649999999996</v>
      </c>
      <c r="R710">
        <f>VLOOKUP(A710,[1]Sheet3!$A$2:$T$3266,20,FALSE)</f>
        <v>0.68152460000000004</v>
      </c>
      <c r="S710">
        <f>VLOOKUP(A710,[1]Sheet3!$A$2:$AB$3266,27,FALSE)</f>
        <v>158.1446</v>
      </c>
      <c r="T710">
        <f>VLOOKUP(A710,[1]Sheet3!$A$2:$AB$3266,28,FALSE)</f>
        <v>36.352139999999999</v>
      </c>
      <c r="U710">
        <f>VLOOKUP(A710,[1]Sheet3!$A$2:$AF$3266,31,FALSE)</f>
        <v>39.852370000000001</v>
      </c>
      <c r="V710">
        <f>VLOOKUP(A710,[1]Sheet3!$A$2:$AF$3266,32,FALSE)</f>
        <v>158.0634</v>
      </c>
      <c r="W710" s="2" t="s">
        <v>832</v>
      </c>
      <c r="X710" s="2" t="s">
        <v>833</v>
      </c>
      <c r="Y710" s="2">
        <f>Scores!N710</f>
        <v>96</v>
      </c>
      <c r="Z710" t="s">
        <v>16</v>
      </c>
      <c r="AA710" s="13" t="str">
        <f t="shared" si="35"/>
        <v>2P</v>
      </c>
      <c r="AB710" s="13" t="s">
        <v>896</v>
      </c>
    </row>
    <row r="711" spans="1:28">
      <c r="A711" t="str">
        <f t="shared" si="34"/>
        <v>OFAWERI - BASE3. High Value</v>
      </c>
      <c r="B711" t="str">
        <f t="shared" si="33"/>
        <v>OFAWERI - BASE3. High ValueE3. Justified for Development</v>
      </c>
      <c r="C711" t="s">
        <v>20</v>
      </c>
      <c r="D711" s="2" t="s">
        <v>13</v>
      </c>
      <c r="E711" t="s">
        <v>11</v>
      </c>
      <c r="F711" s="12" t="s">
        <v>356</v>
      </c>
      <c r="G711" s="12" t="s">
        <v>713</v>
      </c>
      <c r="H711" t="s">
        <v>788</v>
      </c>
      <c r="I711" s="2" t="s">
        <v>824</v>
      </c>
      <c r="J711">
        <f>VLOOKUP(A711,[1]Sheet3!$A$2:$H$3266,8,FALSE)</f>
        <v>1260.3810000000001</v>
      </c>
      <c r="K711">
        <f>VLOOKUP(A711,[1]Sheet3!$A$2:$AD$3266,29,FALSE)</f>
        <v>0.66079379999999999</v>
      </c>
      <c r="L711">
        <f>VLOOKUP(A711,[1]Sheet3!$A$2:$AD$3266,30,FALSE)</f>
        <v>832.85195043780004</v>
      </c>
      <c r="M711">
        <f>VLOOKUP(A711,[1]Sheet3!$A$2:$L$3266,11,FALSE)</f>
        <v>9780</v>
      </c>
      <c r="N711">
        <f>VLOOKUP(A711,[1]Sheet3!$A$2:$L$3266,12,FALSE)</f>
        <v>110.55000000000001</v>
      </c>
      <c r="O711">
        <f>VLOOKUP(A711,[1]Sheet3!$A$2:$T$3266,17,FALSE)</f>
        <v>9.7961809999999996E-2</v>
      </c>
      <c r="P711">
        <f>VLOOKUP(A711,[1]Sheet3!$A$2:$T$3266,18,FALSE)</f>
        <v>237.8528</v>
      </c>
      <c r="Q711">
        <f>VLOOKUP(A711,[1]Sheet3!$A$2:$T$3266,19,FALSE)</f>
        <v>0.78607649999999996</v>
      </c>
      <c r="R711">
        <f>VLOOKUP(A711,[1]Sheet3!$A$2:$T$3266,20,FALSE)</f>
        <v>0.68152460000000004</v>
      </c>
      <c r="S711">
        <f>VLOOKUP(A711,[1]Sheet3!$A$2:$AB$3266,27,FALSE)</f>
        <v>158.1446</v>
      </c>
      <c r="T711">
        <f>VLOOKUP(A711,[1]Sheet3!$A$2:$AB$3266,28,FALSE)</f>
        <v>36.352139999999999</v>
      </c>
      <c r="U711">
        <f>VLOOKUP(A711,[1]Sheet3!$A$2:$AF$3266,31,FALSE)</f>
        <v>39.852370000000001</v>
      </c>
      <c r="V711">
        <f>VLOOKUP(A711,[1]Sheet3!$A$2:$AF$3266,32,FALSE)</f>
        <v>158.0634</v>
      </c>
      <c r="W711" s="2" t="s">
        <v>832</v>
      </c>
      <c r="X711" s="2" t="s">
        <v>833</v>
      </c>
      <c r="Y711" s="2">
        <f>Scores!N711</f>
        <v>96</v>
      </c>
      <c r="Z711" t="s">
        <v>16</v>
      </c>
      <c r="AA711" s="13" t="str">
        <f t="shared" si="35"/>
        <v>2P</v>
      </c>
      <c r="AB711" s="13" t="s">
        <v>896</v>
      </c>
    </row>
    <row r="712" spans="1:28">
      <c r="A712" t="str">
        <f t="shared" si="34"/>
        <v>WIRIAGAR DEEP PALEOCENE – UNITISASI – BERAU – BASE1. Low Value</v>
      </c>
      <c r="B712" t="str">
        <f t="shared" si="33"/>
        <v>WIRIAGAR DEEP PALEOCENE – UNITISASI – BERAU – BASE1. Low ValueE3. Justified for Development</v>
      </c>
      <c r="C712" t="s">
        <v>20</v>
      </c>
      <c r="D712" s="2" t="s">
        <v>13</v>
      </c>
      <c r="E712" t="s">
        <v>8</v>
      </c>
      <c r="F712" s="12" t="s">
        <v>357</v>
      </c>
      <c r="G712" s="12" t="s">
        <v>573</v>
      </c>
      <c r="H712" t="s">
        <v>788</v>
      </c>
      <c r="I712" s="2" t="s">
        <v>824</v>
      </c>
      <c r="J712">
        <f>VLOOKUP(A712,[1]Sheet3!$A$2:$H$3266,8,FALSE)</f>
        <v>1369.425</v>
      </c>
      <c r="K712">
        <f>VLOOKUP(A712,[1]Sheet3!$A$2:$AD$3266,29,FALSE)</f>
        <v>0.58401919999999996</v>
      </c>
      <c r="L712">
        <f>VLOOKUP(A712,[1]Sheet3!$A$2:$AD$3266,30,FALSE)</f>
        <v>799.77049295999996</v>
      </c>
      <c r="M712">
        <f>VLOOKUP(A712,[1]Sheet3!$A$2:$L$3266,11,FALSE)</f>
        <v>8735</v>
      </c>
      <c r="N712">
        <f>VLOOKUP(A712,[1]Sheet3!$A$2:$L$3266,12,FALSE)</f>
        <v>116.05000000000001</v>
      </c>
      <c r="O712">
        <f>VLOOKUP(A712,[1]Sheet3!$A$2:$T$3266,17,FALSE)</f>
        <v>0.1261581</v>
      </c>
      <c r="P712">
        <f>VLOOKUP(A712,[1]Sheet3!$A$2:$T$3266,18,FALSE)</f>
        <v>250.5103</v>
      </c>
      <c r="Q712">
        <f>VLOOKUP(A712,[1]Sheet3!$A$2:$T$3266,19,FALSE)</f>
        <v>0.77428929999999996</v>
      </c>
      <c r="R712">
        <f>VLOOKUP(A712,[1]Sheet3!$A$2:$T$3266,20,FALSE)</f>
        <v>0.70537340000000004</v>
      </c>
      <c r="S712">
        <f>VLOOKUP(A712,[1]Sheet3!$A$2:$AB$3266,27,FALSE)</f>
        <v>298.02519999999998</v>
      </c>
      <c r="T712">
        <f>VLOOKUP(A712,[1]Sheet3!$A$2:$AB$3266,28,FALSE)</f>
        <v>2726.0740000000001</v>
      </c>
      <c r="U712">
        <f>VLOOKUP(A712,[1]Sheet3!$A$2:$AF$3266,31,FALSE)</f>
        <v>30.336600000000001</v>
      </c>
      <c r="V712">
        <f>VLOOKUP(A712,[1]Sheet3!$A$2:$AF$3266,32,FALSE)</f>
        <v>1073.954</v>
      </c>
      <c r="W712" s="2" t="s">
        <v>831</v>
      </c>
      <c r="X712" s="2" t="s">
        <v>833</v>
      </c>
      <c r="Y712" s="2">
        <f>Scores!N712</f>
        <v>122</v>
      </c>
      <c r="Z712" t="s">
        <v>16</v>
      </c>
      <c r="AA712" s="13" t="str">
        <f t="shared" si="35"/>
        <v>2P</v>
      </c>
      <c r="AB712" s="13" t="s">
        <v>896</v>
      </c>
    </row>
    <row r="713" spans="1:28">
      <c r="A713" t="str">
        <f t="shared" si="34"/>
        <v>WIRIAGAR DEEP PALEOCENE – UNITISASI – BERAU – BASE2. Middle Value</v>
      </c>
      <c r="B713" t="str">
        <f t="shared" si="33"/>
        <v>WIRIAGAR DEEP PALEOCENE – UNITISASI – BERAU – BASE2. Middle ValueE3. Justified for Development</v>
      </c>
      <c r="C713" t="s">
        <v>20</v>
      </c>
      <c r="D713" s="2" t="s">
        <v>13</v>
      </c>
      <c r="E713" t="s">
        <v>10</v>
      </c>
      <c r="F713" s="12" t="s">
        <v>357</v>
      </c>
      <c r="G713" s="12" t="s">
        <v>573</v>
      </c>
      <c r="H713" t="s">
        <v>788</v>
      </c>
      <c r="I713" s="2" t="s">
        <v>824</v>
      </c>
      <c r="J713">
        <f>VLOOKUP(A713,[1]Sheet3!$A$2:$H$3266,8,FALSE)</f>
        <v>2604.3910000000001</v>
      </c>
      <c r="K713">
        <f>VLOOKUP(A713,[1]Sheet3!$A$2:$AD$3266,29,FALSE)</f>
        <v>0.58401919999999996</v>
      </c>
      <c r="L713">
        <f>VLOOKUP(A713,[1]Sheet3!$A$2:$AD$3266,30,FALSE)</f>
        <v>1521.0143483072</v>
      </c>
      <c r="M713">
        <f>VLOOKUP(A713,[1]Sheet3!$A$2:$L$3266,11,FALSE)</f>
        <v>8735</v>
      </c>
      <c r="N713">
        <f>VLOOKUP(A713,[1]Sheet3!$A$2:$L$3266,12,FALSE)</f>
        <v>116.05000000000001</v>
      </c>
      <c r="O713">
        <f>VLOOKUP(A713,[1]Sheet3!$A$2:$T$3266,17,FALSE)</f>
        <v>0.1261581</v>
      </c>
      <c r="P713">
        <f>VLOOKUP(A713,[1]Sheet3!$A$2:$T$3266,18,FALSE)</f>
        <v>250.5103</v>
      </c>
      <c r="Q713">
        <f>VLOOKUP(A713,[1]Sheet3!$A$2:$T$3266,19,FALSE)</f>
        <v>0.77428929999999996</v>
      </c>
      <c r="R713">
        <f>VLOOKUP(A713,[1]Sheet3!$A$2:$T$3266,20,FALSE)</f>
        <v>0.70537340000000004</v>
      </c>
      <c r="S713">
        <f>VLOOKUP(A713,[1]Sheet3!$A$2:$AB$3266,27,FALSE)</f>
        <v>298.02519999999998</v>
      </c>
      <c r="T713">
        <f>VLOOKUP(A713,[1]Sheet3!$A$2:$AB$3266,28,FALSE)</f>
        <v>2726.0740000000001</v>
      </c>
      <c r="U713">
        <f>VLOOKUP(A713,[1]Sheet3!$A$2:$AF$3266,31,FALSE)</f>
        <v>30.336600000000001</v>
      </c>
      <c r="V713">
        <f>VLOOKUP(A713,[1]Sheet3!$A$2:$AF$3266,32,FALSE)</f>
        <v>1073.954</v>
      </c>
      <c r="W713" s="2" t="s">
        <v>831</v>
      </c>
      <c r="X713" s="2" t="s">
        <v>833</v>
      </c>
      <c r="Y713" s="2">
        <f>Scores!N713</f>
        <v>122</v>
      </c>
      <c r="Z713" t="s">
        <v>16</v>
      </c>
      <c r="AA713" s="13" t="str">
        <f t="shared" si="35"/>
        <v>2P</v>
      </c>
      <c r="AB713" s="13" t="s">
        <v>896</v>
      </c>
    </row>
    <row r="714" spans="1:28">
      <c r="A714" t="str">
        <f t="shared" si="34"/>
        <v>WIRIAGAR DEEP PALEOCENE – UNITISASI – BERAU – BASE3. High Value</v>
      </c>
      <c r="B714" t="str">
        <f t="shared" si="33"/>
        <v>WIRIAGAR DEEP PALEOCENE – UNITISASI – BERAU – BASE3. High ValueE3. Justified for Development</v>
      </c>
      <c r="C714" t="s">
        <v>20</v>
      </c>
      <c r="D714" s="2" t="s">
        <v>13</v>
      </c>
      <c r="E714" t="s">
        <v>11</v>
      </c>
      <c r="F714" s="12" t="s">
        <v>357</v>
      </c>
      <c r="G714" s="12" t="s">
        <v>573</v>
      </c>
      <c r="H714" t="s">
        <v>788</v>
      </c>
      <c r="I714" s="2" t="s">
        <v>824</v>
      </c>
      <c r="J714">
        <f>VLOOKUP(A714,[1]Sheet3!$A$2:$H$3266,8,FALSE)</f>
        <v>3426.77</v>
      </c>
      <c r="K714">
        <f>VLOOKUP(A714,[1]Sheet3!$A$2:$AD$3266,29,FALSE)</f>
        <v>0.58401919999999996</v>
      </c>
      <c r="L714">
        <f>VLOOKUP(A714,[1]Sheet3!$A$2:$AD$3266,30,FALSE)</f>
        <v>2001.2994739839999</v>
      </c>
      <c r="M714">
        <f>VLOOKUP(A714,[1]Sheet3!$A$2:$L$3266,11,FALSE)</f>
        <v>8735</v>
      </c>
      <c r="N714">
        <f>VLOOKUP(A714,[1]Sheet3!$A$2:$L$3266,12,FALSE)</f>
        <v>116.05000000000001</v>
      </c>
      <c r="O714">
        <f>VLOOKUP(A714,[1]Sheet3!$A$2:$T$3266,17,FALSE)</f>
        <v>0.1261581</v>
      </c>
      <c r="P714">
        <f>VLOOKUP(A714,[1]Sheet3!$A$2:$T$3266,18,FALSE)</f>
        <v>250.5103</v>
      </c>
      <c r="Q714">
        <f>VLOOKUP(A714,[1]Sheet3!$A$2:$T$3266,19,FALSE)</f>
        <v>0.77428929999999996</v>
      </c>
      <c r="R714">
        <f>VLOOKUP(A714,[1]Sheet3!$A$2:$T$3266,20,FALSE)</f>
        <v>0.70537340000000004</v>
      </c>
      <c r="S714">
        <f>VLOOKUP(A714,[1]Sheet3!$A$2:$AB$3266,27,FALSE)</f>
        <v>298.02519999999998</v>
      </c>
      <c r="T714">
        <f>VLOOKUP(A714,[1]Sheet3!$A$2:$AB$3266,28,FALSE)</f>
        <v>2726.0740000000001</v>
      </c>
      <c r="U714">
        <f>VLOOKUP(A714,[1]Sheet3!$A$2:$AF$3266,31,FALSE)</f>
        <v>30.336600000000001</v>
      </c>
      <c r="V714">
        <f>VLOOKUP(A714,[1]Sheet3!$A$2:$AF$3266,32,FALSE)</f>
        <v>1073.954</v>
      </c>
      <c r="W714" s="2" t="s">
        <v>831</v>
      </c>
      <c r="X714" s="2" t="s">
        <v>833</v>
      </c>
      <c r="Y714" s="2">
        <f>Scores!N714</f>
        <v>122</v>
      </c>
      <c r="Z714" t="s">
        <v>16</v>
      </c>
      <c r="AA714" s="13" t="str">
        <f t="shared" si="35"/>
        <v>2P</v>
      </c>
      <c r="AB714" s="13" t="s">
        <v>896</v>
      </c>
    </row>
    <row r="715" spans="1:28">
      <c r="A715" t="str">
        <f t="shared" si="34"/>
        <v>LENGO - BASE1. Low Value</v>
      </c>
      <c r="B715" t="str">
        <f t="shared" si="33"/>
        <v>LENGO - BASE1. Low ValueE3. Justified for Development</v>
      </c>
      <c r="C715" t="s">
        <v>20</v>
      </c>
      <c r="D715" s="2" t="s">
        <v>13</v>
      </c>
      <c r="E715" t="s">
        <v>8</v>
      </c>
      <c r="F715" s="12" t="s">
        <v>358</v>
      </c>
      <c r="G715" s="12" t="s">
        <v>714</v>
      </c>
      <c r="H715" t="s">
        <v>801</v>
      </c>
      <c r="I715" s="2" t="s">
        <v>824</v>
      </c>
      <c r="J715">
        <f>VLOOKUP(A715,[1]Sheet3!$A$2:$H$3266,8,FALSE)</f>
        <v>69.885000000000005</v>
      </c>
      <c r="K715">
        <f>VLOOKUP(A715,[1]Sheet3!$A$2:$AD$3266,29,FALSE)</f>
        <v>0.68039729999999998</v>
      </c>
      <c r="L715">
        <f>VLOOKUP(A715,[1]Sheet3!$A$2:$AD$3266,30,FALSE)</f>
        <v>47.5495653105</v>
      </c>
      <c r="M715">
        <f>VLOOKUP(A715,[1]Sheet3!$A$2:$L$3266,11,FALSE)</f>
        <v>2383</v>
      </c>
      <c r="N715">
        <f>VLOOKUP(A715,[1]Sheet3!$A$2:$L$3266,12,FALSE)</f>
        <v>63.250000000000007</v>
      </c>
      <c r="O715">
        <f>VLOOKUP(A715,[1]Sheet3!$A$2:$T$3266,17,FALSE)</f>
        <v>0.27754879999999998</v>
      </c>
      <c r="P715">
        <f>VLOOKUP(A715,[1]Sheet3!$A$2:$T$3266,18,FALSE)</f>
        <v>269.43369999999999</v>
      </c>
      <c r="Q715">
        <f>VLOOKUP(A715,[1]Sheet3!$A$2:$T$3266,19,FALSE)</f>
        <v>0.46959040000000002</v>
      </c>
      <c r="R715">
        <f>VLOOKUP(A715,[1]Sheet3!$A$2:$T$3266,20,FALSE)</f>
        <v>0.78493080000000004</v>
      </c>
      <c r="S715">
        <f>VLOOKUP(A715,[1]Sheet3!$A$2:$AB$3266,27,FALSE)</f>
        <v>34.50609</v>
      </c>
      <c r="T715">
        <f>VLOOKUP(A715,[1]Sheet3!$A$2:$AB$3266,28,FALSE)</f>
        <v>629.33349999999996</v>
      </c>
      <c r="U715">
        <f>VLOOKUP(A715,[1]Sheet3!$A$2:$AF$3266,31,FALSE)</f>
        <v>38.113250000000001</v>
      </c>
      <c r="V715">
        <f>VLOOKUP(A715,[1]Sheet3!$A$2:$AF$3266,32,FALSE)</f>
        <v>275.95440000000002</v>
      </c>
      <c r="W715" s="2" t="s">
        <v>834</v>
      </c>
      <c r="X715" s="2" t="s">
        <v>840</v>
      </c>
      <c r="Y715" s="2">
        <f>Scores!N715</f>
        <v>95</v>
      </c>
      <c r="Z715" t="s">
        <v>16</v>
      </c>
      <c r="AA715" s="13" t="str">
        <f t="shared" si="35"/>
        <v>2P</v>
      </c>
      <c r="AB715" s="13" t="s">
        <v>896</v>
      </c>
    </row>
    <row r="716" spans="1:28">
      <c r="A716" t="str">
        <f t="shared" si="34"/>
        <v>LENGO - BASE2. Middle Value</v>
      </c>
      <c r="B716" t="str">
        <f t="shared" si="33"/>
        <v>LENGO - BASE2. Middle ValueE3. Justified for Development</v>
      </c>
      <c r="C716" t="s">
        <v>20</v>
      </c>
      <c r="D716" s="2" t="s">
        <v>13</v>
      </c>
      <c r="E716" t="s">
        <v>10</v>
      </c>
      <c r="F716" s="12" t="s">
        <v>358</v>
      </c>
      <c r="G716" s="12" t="s">
        <v>714</v>
      </c>
      <c r="H716" t="s">
        <v>801</v>
      </c>
      <c r="I716" s="2" t="s">
        <v>824</v>
      </c>
      <c r="J716">
        <f>VLOOKUP(A716,[1]Sheet3!$A$2:$H$3266,8,FALSE)</f>
        <v>589.05200000000002</v>
      </c>
      <c r="K716">
        <f>VLOOKUP(A716,[1]Sheet3!$A$2:$AD$3266,29,FALSE)</f>
        <v>0.68039729999999998</v>
      </c>
      <c r="L716">
        <f>VLOOKUP(A716,[1]Sheet3!$A$2:$AD$3266,30,FALSE)</f>
        <v>400.78939035960002</v>
      </c>
      <c r="M716">
        <f>VLOOKUP(A716,[1]Sheet3!$A$2:$L$3266,11,FALSE)</f>
        <v>2383</v>
      </c>
      <c r="N716">
        <f>VLOOKUP(A716,[1]Sheet3!$A$2:$L$3266,12,FALSE)</f>
        <v>63.250000000000007</v>
      </c>
      <c r="O716">
        <f>VLOOKUP(A716,[1]Sheet3!$A$2:$T$3266,17,FALSE)</f>
        <v>0.27754879999999998</v>
      </c>
      <c r="P716">
        <f>VLOOKUP(A716,[1]Sheet3!$A$2:$T$3266,18,FALSE)</f>
        <v>269.43369999999999</v>
      </c>
      <c r="Q716">
        <f>VLOOKUP(A716,[1]Sheet3!$A$2:$T$3266,19,FALSE)</f>
        <v>0.46959040000000002</v>
      </c>
      <c r="R716">
        <f>VLOOKUP(A716,[1]Sheet3!$A$2:$T$3266,20,FALSE)</f>
        <v>0.78493080000000004</v>
      </c>
      <c r="S716">
        <f>VLOOKUP(A716,[1]Sheet3!$A$2:$AB$3266,27,FALSE)</f>
        <v>34.50609</v>
      </c>
      <c r="T716">
        <f>VLOOKUP(A716,[1]Sheet3!$A$2:$AB$3266,28,FALSE)</f>
        <v>629.33349999999996</v>
      </c>
      <c r="U716">
        <f>VLOOKUP(A716,[1]Sheet3!$A$2:$AF$3266,31,FALSE)</f>
        <v>38.113250000000001</v>
      </c>
      <c r="V716">
        <f>VLOOKUP(A716,[1]Sheet3!$A$2:$AF$3266,32,FALSE)</f>
        <v>275.95440000000002</v>
      </c>
      <c r="W716" s="2" t="s">
        <v>834</v>
      </c>
      <c r="X716" s="2" t="s">
        <v>840</v>
      </c>
      <c r="Y716" s="2">
        <f>Scores!N716</f>
        <v>95</v>
      </c>
      <c r="Z716" t="s">
        <v>16</v>
      </c>
      <c r="AA716" s="13" t="str">
        <f t="shared" si="35"/>
        <v>2P</v>
      </c>
      <c r="AB716" s="13" t="s">
        <v>896</v>
      </c>
    </row>
    <row r="717" spans="1:28">
      <c r="A717" t="str">
        <f t="shared" si="34"/>
        <v>LENGO - BASE3. High Value</v>
      </c>
      <c r="B717" t="str">
        <f t="shared" si="33"/>
        <v>LENGO - BASE3. High ValueE3. Justified for Development</v>
      </c>
      <c r="C717" t="s">
        <v>20</v>
      </c>
      <c r="D717" s="2" t="s">
        <v>13</v>
      </c>
      <c r="E717" t="s">
        <v>11</v>
      </c>
      <c r="F717" s="12" t="s">
        <v>358</v>
      </c>
      <c r="G717" s="12" t="s">
        <v>714</v>
      </c>
      <c r="H717" t="s">
        <v>801</v>
      </c>
      <c r="I717" s="2" t="s">
        <v>824</v>
      </c>
      <c r="J717">
        <f>VLOOKUP(A717,[1]Sheet3!$A$2:$H$3266,8,FALSE)</f>
        <v>589.41399999999999</v>
      </c>
      <c r="K717">
        <f>VLOOKUP(A717,[1]Sheet3!$A$2:$AD$3266,29,FALSE)</f>
        <v>0.68039729999999998</v>
      </c>
      <c r="L717">
        <f>VLOOKUP(A717,[1]Sheet3!$A$2:$AD$3266,30,FALSE)</f>
        <v>401.03569418219996</v>
      </c>
      <c r="M717">
        <f>VLOOKUP(A717,[1]Sheet3!$A$2:$L$3266,11,FALSE)</f>
        <v>2383</v>
      </c>
      <c r="N717">
        <f>VLOOKUP(A717,[1]Sheet3!$A$2:$L$3266,12,FALSE)</f>
        <v>63.250000000000007</v>
      </c>
      <c r="O717">
        <f>VLOOKUP(A717,[1]Sheet3!$A$2:$T$3266,17,FALSE)</f>
        <v>0.27754879999999998</v>
      </c>
      <c r="P717">
        <f>VLOOKUP(A717,[1]Sheet3!$A$2:$T$3266,18,FALSE)</f>
        <v>269.43369999999999</v>
      </c>
      <c r="Q717">
        <f>VLOOKUP(A717,[1]Sheet3!$A$2:$T$3266,19,FALSE)</f>
        <v>0.46959040000000002</v>
      </c>
      <c r="R717">
        <f>VLOOKUP(A717,[1]Sheet3!$A$2:$T$3266,20,FALSE)</f>
        <v>0.78493080000000004</v>
      </c>
      <c r="S717">
        <f>VLOOKUP(A717,[1]Sheet3!$A$2:$AB$3266,27,FALSE)</f>
        <v>34.50609</v>
      </c>
      <c r="T717">
        <f>VLOOKUP(A717,[1]Sheet3!$A$2:$AB$3266,28,FALSE)</f>
        <v>629.33349999999996</v>
      </c>
      <c r="U717">
        <f>VLOOKUP(A717,[1]Sheet3!$A$2:$AF$3266,31,FALSE)</f>
        <v>38.113250000000001</v>
      </c>
      <c r="V717">
        <f>VLOOKUP(A717,[1]Sheet3!$A$2:$AF$3266,32,FALSE)</f>
        <v>275.95440000000002</v>
      </c>
      <c r="W717" s="2" t="s">
        <v>834</v>
      </c>
      <c r="X717" s="2" t="s">
        <v>840</v>
      </c>
      <c r="Y717" s="2">
        <f>Scores!N717</f>
        <v>95</v>
      </c>
      <c r="Z717" t="s">
        <v>16</v>
      </c>
      <c r="AA717" s="13" t="str">
        <f t="shared" si="35"/>
        <v>2P</v>
      </c>
      <c r="AB717" s="13" t="s">
        <v>896</v>
      </c>
    </row>
    <row r="718" spans="1:28">
      <c r="A718" t="str">
        <f t="shared" si="34"/>
        <v>MAKO BASE1. Low Value</v>
      </c>
      <c r="B718" t="str">
        <f t="shared" si="33"/>
        <v>MAKO BASE1. Low ValueE3. Justified for Development</v>
      </c>
      <c r="C718" t="s">
        <v>20</v>
      </c>
      <c r="D718" s="2" t="s">
        <v>13</v>
      </c>
      <c r="E718" t="s">
        <v>8</v>
      </c>
      <c r="F718" s="12" t="s">
        <v>359</v>
      </c>
      <c r="G718" s="12" t="s">
        <v>715</v>
      </c>
      <c r="H718" t="s">
        <v>802</v>
      </c>
      <c r="I718" s="2" t="s">
        <v>824</v>
      </c>
      <c r="J718">
        <f>VLOOKUP(A718,[1]Sheet3!$A$2:$H$3266,8,FALSE)</f>
        <v>424</v>
      </c>
      <c r="K718">
        <f>VLOOKUP(A718,[1]Sheet3!$A$2:$AD$3266,29,FALSE)</f>
        <v>0.79878039999999995</v>
      </c>
      <c r="L718">
        <f>VLOOKUP(A718,[1]Sheet3!$A$2:$AD$3266,30,FALSE)</f>
        <v>338.68288959999995</v>
      </c>
      <c r="M718">
        <f>VLOOKUP(A718,[1]Sheet3!$A$2:$L$3266,11,FALSE)</f>
        <v>1250</v>
      </c>
      <c r="N718" t="str">
        <f>VLOOKUP(A718,[1]Sheet3!$A$2:$L$3266,12,FALSE)</f>
        <v/>
      </c>
      <c r="O718">
        <f>VLOOKUP(A718,[1]Sheet3!$A$2:$T$3266,17,FALSE)</f>
        <v>0.27749370000000001</v>
      </c>
      <c r="P718">
        <f>VLOOKUP(A718,[1]Sheet3!$A$2:$T$3266,18,FALSE)</f>
        <v>269.43369999999999</v>
      </c>
      <c r="Q718">
        <f>VLOOKUP(A718,[1]Sheet3!$A$2:$T$3266,19,FALSE)</f>
        <v>0.64802709999999997</v>
      </c>
      <c r="R718">
        <f>VLOOKUP(A718,[1]Sheet3!$A$2:$T$3266,20,FALSE)</f>
        <v>0.84178319999999995</v>
      </c>
      <c r="S718">
        <f>VLOOKUP(A718,[1]Sheet3!$A$2:$AB$3266,27,FALSE)</f>
        <v>113.33580000000001</v>
      </c>
      <c r="T718">
        <f>VLOOKUP(A718,[1]Sheet3!$A$2:$AB$3266,28,FALSE)</f>
        <v>14.183070000000001</v>
      </c>
      <c r="U718">
        <f>VLOOKUP(A718,[1]Sheet3!$A$2:$AF$3266,31,FALSE)</f>
        <v>17.159649999999999</v>
      </c>
      <c r="V718">
        <f>VLOOKUP(A718,[1]Sheet3!$A$2:$AF$3266,32,FALSE)</f>
        <v>44.579470000000001</v>
      </c>
      <c r="W718" s="2" t="s">
        <v>847</v>
      </c>
      <c r="X718" s="2" t="s">
        <v>829</v>
      </c>
      <c r="Y718" s="2">
        <f>Scores!N718</f>
        <v>60</v>
      </c>
      <c r="Z718" t="s">
        <v>16</v>
      </c>
      <c r="AA718" s="13" t="str">
        <f t="shared" si="35"/>
        <v>2P</v>
      </c>
      <c r="AB718" s="13" t="s">
        <v>896</v>
      </c>
    </row>
    <row r="719" spans="1:28">
      <c r="A719" t="str">
        <f t="shared" si="34"/>
        <v>MAKO BASE2. Middle Value</v>
      </c>
      <c r="B719" t="str">
        <f t="shared" si="33"/>
        <v>MAKO BASE2. Middle ValueE3. Justified for Development</v>
      </c>
      <c r="C719" t="s">
        <v>20</v>
      </c>
      <c r="D719" s="2" t="s">
        <v>13</v>
      </c>
      <c r="E719" t="s">
        <v>10</v>
      </c>
      <c r="F719" s="12" t="s">
        <v>359</v>
      </c>
      <c r="G719" s="12" t="s">
        <v>715</v>
      </c>
      <c r="H719" t="s">
        <v>802</v>
      </c>
      <c r="I719" s="2" t="s">
        <v>824</v>
      </c>
      <c r="J719">
        <f>VLOOKUP(A719,[1]Sheet3!$A$2:$H$3266,8,FALSE)</f>
        <v>893</v>
      </c>
      <c r="K719">
        <f>VLOOKUP(A719,[1]Sheet3!$A$2:$AD$3266,29,FALSE)</f>
        <v>0.79878039999999995</v>
      </c>
      <c r="L719">
        <f>VLOOKUP(A719,[1]Sheet3!$A$2:$AD$3266,30,FALSE)</f>
        <v>713.3108972</v>
      </c>
      <c r="M719">
        <f>VLOOKUP(A719,[1]Sheet3!$A$2:$L$3266,11,FALSE)</f>
        <v>1250</v>
      </c>
      <c r="N719" t="str">
        <f>VLOOKUP(A719,[1]Sheet3!$A$2:$L$3266,12,FALSE)</f>
        <v/>
      </c>
      <c r="O719">
        <f>VLOOKUP(A719,[1]Sheet3!$A$2:$T$3266,17,FALSE)</f>
        <v>0.27749370000000001</v>
      </c>
      <c r="P719">
        <f>VLOOKUP(A719,[1]Sheet3!$A$2:$T$3266,18,FALSE)</f>
        <v>269.43369999999999</v>
      </c>
      <c r="Q719">
        <f>VLOOKUP(A719,[1]Sheet3!$A$2:$T$3266,19,FALSE)</f>
        <v>0.64802709999999997</v>
      </c>
      <c r="R719">
        <f>VLOOKUP(A719,[1]Sheet3!$A$2:$T$3266,20,FALSE)</f>
        <v>0.84178319999999995</v>
      </c>
      <c r="S719">
        <f>VLOOKUP(A719,[1]Sheet3!$A$2:$AB$3266,27,FALSE)</f>
        <v>113.33580000000001</v>
      </c>
      <c r="T719">
        <f>VLOOKUP(A719,[1]Sheet3!$A$2:$AB$3266,28,FALSE)</f>
        <v>14.183070000000001</v>
      </c>
      <c r="U719">
        <f>VLOOKUP(A719,[1]Sheet3!$A$2:$AF$3266,31,FALSE)</f>
        <v>17.159649999999999</v>
      </c>
      <c r="V719">
        <f>VLOOKUP(A719,[1]Sheet3!$A$2:$AF$3266,32,FALSE)</f>
        <v>44.579470000000001</v>
      </c>
      <c r="W719" s="2" t="s">
        <v>847</v>
      </c>
      <c r="X719" s="2" t="s">
        <v>829</v>
      </c>
      <c r="Y719" s="2">
        <f>Scores!N719</f>
        <v>60</v>
      </c>
      <c r="Z719" t="s">
        <v>16</v>
      </c>
      <c r="AA719" s="13" t="str">
        <f t="shared" si="35"/>
        <v>2P</v>
      </c>
      <c r="AB719" s="13" t="s">
        <v>896</v>
      </c>
    </row>
    <row r="720" spans="1:28">
      <c r="A720" t="str">
        <f t="shared" si="34"/>
        <v>MAKO BASE3. High Value</v>
      </c>
      <c r="B720" t="str">
        <f t="shared" si="33"/>
        <v>MAKO BASE3. High ValueE3. Justified for Development</v>
      </c>
      <c r="C720" t="s">
        <v>20</v>
      </c>
      <c r="D720" s="2" t="s">
        <v>13</v>
      </c>
      <c r="E720" t="s">
        <v>11</v>
      </c>
      <c r="F720" s="12" t="s">
        <v>359</v>
      </c>
      <c r="G720" s="12" t="s">
        <v>715</v>
      </c>
      <c r="H720" t="s">
        <v>802</v>
      </c>
      <c r="I720" s="2" t="s">
        <v>824</v>
      </c>
      <c r="J720">
        <f>VLOOKUP(A720,[1]Sheet3!$A$2:$H$3266,8,FALSE)</f>
        <v>1317</v>
      </c>
      <c r="K720">
        <f>VLOOKUP(A720,[1]Sheet3!$A$2:$AD$3266,29,FALSE)</f>
        <v>0.79878039999999995</v>
      </c>
      <c r="L720">
        <f>VLOOKUP(A720,[1]Sheet3!$A$2:$AD$3266,30,FALSE)</f>
        <v>1051.9937868</v>
      </c>
      <c r="M720">
        <f>VLOOKUP(A720,[1]Sheet3!$A$2:$L$3266,11,FALSE)</f>
        <v>1250</v>
      </c>
      <c r="N720" t="str">
        <f>VLOOKUP(A720,[1]Sheet3!$A$2:$L$3266,12,FALSE)</f>
        <v/>
      </c>
      <c r="O720">
        <f>VLOOKUP(A720,[1]Sheet3!$A$2:$T$3266,17,FALSE)</f>
        <v>0.27749370000000001</v>
      </c>
      <c r="P720">
        <f>VLOOKUP(A720,[1]Sheet3!$A$2:$T$3266,18,FALSE)</f>
        <v>269.43369999999999</v>
      </c>
      <c r="Q720">
        <f>VLOOKUP(A720,[1]Sheet3!$A$2:$T$3266,19,FALSE)</f>
        <v>0.64802709999999997</v>
      </c>
      <c r="R720">
        <f>VLOOKUP(A720,[1]Sheet3!$A$2:$T$3266,20,FALSE)</f>
        <v>0.84178319999999995</v>
      </c>
      <c r="S720">
        <f>VLOOKUP(A720,[1]Sheet3!$A$2:$AB$3266,27,FALSE)</f>
        <v>113.33580000000001</v>
      </c>
      <c r="T720">
        <f>VLOOKUP(A720,[1]Sheet3!$A$2:$AB$3266,28,FALSE)</f>
        <v>14.183070000000001</v>
      </c>
      <c r="U720">
        <f>VLOOKUP(A720,[1]Sheet3!$A$2:$AF$3266,31,FALSE)</f>
        <v>17.159649999999999</v>
      </c>
      <c r="V720">
        <f>VLOOKUP(A720,[1]Sheet3!$A$2:$AF$3266,32,FALSE)</f>
        <v>44.579470000000001</v>
      </c>
      <c r="W720" s="2" t="s">
        <v>847</v>
      </c>
      <c r="X720" s="2" t="s">
        <v>829</v>
      </c>
      <c r="Y720" s="2">
        <f>Scores!N720</f>
        <v>60</v>
      </c>
      <c r="Z720" t="s">
        <v>16</v>
      </c>
      <c r="AA720" s="13" t="str">
        <f t="shared" si="35"/>
        <v>2P</v>
      </c>
      <c r="AB720" s="13" t="s">
        <v>896</v>
      </c>
    </row>
    <row r="721" spans="1:28">
      <c r="A721" t="str">
        <f t="shared" si="34"/>
        <v>ASAP - BASE1. Low Value</v>
      </c>
      <c r="B721" t="str">
        <f t="shared" si="33"/>
        <v>ASAP - BASE1. Low ValueE3. Justified for Development</v>
      </c>
      <c r="C721" t="s">
        <v>20</v>
      </c>
      <c r="D721" s="2" t="s">
        <v>13</v>
      </c>
      <c r="E721" t="s">
        <v>8</v>
      </c>
      <c r="F721" s="12" t="s">
        <v>360</v>
      </c>
      <c r="G721" s="12" t="s">
        <v>716</v>
      </c>
      <c r="H721" t="s">
        <v>783</v>
      </c>
      <c r="I721" s="2" t="s">
        <v>823</v>
      </c>
      <c r="J721">
        <f>VLOOKUP(A721,[1]Sheet3!$A$2:$H$3266,8,FALSE)</f>
        <v>1323.09</v>
      </c>
      <c r="K721">
        <f>VLOOKUP(A721,[1]Sheet3!$A$2:$AD$3266,29,FALSE)</f>
        <v>0.78991429999999996</v>
      </c>
      <c r="L721">
        <f>VLOOKUP(A721,[1]Sheet3!$A$2:$AD$3266,30,FALSE)</f>
        <v>1045.1277111869999</v>
      </c>
      <c r="M721">
        <f>VLOOKUP(A721,[1]Sheet3!$A$2:$L$3266,11,FALSE)</f>
        <v>14750</v>
      </c>
      <c r="N721" t="str">
        <f>VLOOKUP(A721,[1]Sheet3!$A$2:$L$3266,12,FALSE)</f>
        <v/>
      </c>
      <c r="O721">
        <f>VLOOKUP(A721,[1]Sheet3!$A$2:$T$3266,17,FALSE)</f>
        <v>0.123432</v>
      </c>
      <c r="P721">
        <f>VLOOKUP(A721,[1]Sheet3!$A$2:$T$3266,18,FALSE)</f>
        <v>193.04409999999999</v>
      </c>
      <c r="Q721">
        <f>VLOOKUP(A721,[1]Sheet3!$A$2:$T$3266,19,FALSE)</f>
        <v>0.75007749999999995</v>
      </c>
      <c r="R721">
        <f>VLOOKUP(A721,[1]Sheet3!$A$2:$T$3266,20,FALSE)</f>
        <v>0.79170839999999998</v>
      </c>
      <c r="S721">
        <f>VLOOKUP(A721,[1]Sheet3!$A$2:$AB$3266,27,FALSE)</f>
        <v>298.02519999999998</v>
      </c>
      <c r="T721">
        <f>VLOOKUP(A721,[1]Sheet3!$A$2:$AB$3266,28,FALSE)</f>
        <v>2700.701</v>
      </c>
      <c r="U721">
        <f>VLOOKUP(A721,[1]Sheet3!$A$2:$AF$3266,31,FALSE)</f>
        <v>67.994190000000003</v>
      </c>
      <c r="V721">
        <f>VLOOKUP(A721,[1]Sheet3!$A$2:$AF$3266,32,FALSE)</f>
        <v>605.28020000000004</v>
      </c>
      <c r="W721" s="2" t="s">
        <v>831</v>
      </c>
      <c r="X721" s="2" t="s">
        <v>833</v>
      </c>
      <c r="Y721" s="2">
        <f>Scores!N721</f>
        <v>115</v>
      </c>
      <c r="Z721" t="s">
        <v>16</v>
      </c>
      <c r="AA721" s="13" t="str">
        <f t="shared" si="35"/>
        <v>2P</v>
      </c>
      <c r="AB721" s="13" t="s">
        <v>896</v>
      </c>
    </row>
    <row r="722" spans="1:28">
      <c r="A722" t="str">
        <f t="shared" si="34"/>
        <v>ASAP - BASE2. Middle Value</v>
      </c>
      <c r="B722" t="str">
        <f t="shared" si="33"/>
        <v>ASAP - BASE2. Middle ValueE3. Justified for Development</v>
      </c>
      <c r="C722" t="s">
        <v>20</v>
      </c>
      <c r="D722" s="2" t="s">
        <v>13</v>
      </c>
      <c r="E722" t="s">
        <v>10</v>
      </c>
      <c r="F722" s="12" t="s">
        <v>360</v>
      </c>
      <c r="G722" s="12" t="s">
        <v>716</v>
      </c>
      <c r="H722" t="s">
        <v>783</v>
      </c>
      <c r="I722" s="2" t="s">
        <v>823</v>
      </c>
      <c r="J722">
        <f>VLOOKUP(A722,[1]Sheet3!$A$2:$H$3266,8,FALSE)</f>
        <v>1504.29</v>
      </c>
      <c r="K722">
        <f>VLOOKUP(A722,[1]Sheet3!$A$2:$AD$3266,29,FALSE)</f>
        <v>0.78991429999999996</v>
      </c>
      <c r="L722">
        <f>VLOOKUP(A722,[1]Sheet3!$A$2:$AD$3266,30,FALSE)</f>
        <v>1188.260182347</v>
      </c>
      <c r="M722">
        <f>VLOOKUP(A722,[1]Sheet3!$A$2:$L$3266,11,FALSE)</f>
        <v>14750</v>
      </c>
      <c r="N722" t="str">
        <f>VLOOKUP(A722,[1]Sheet3!$A$2:$L$3266,12,FALSE)</f>
        <v/>
      </c>
      <c r="O722">
        <f>VLOOKUP(A722,[1]Sheet3!$A$2:$T$3266,17,FALSE)</f>
        <v>0.123432</v>
      </c>
      <c r="P722">
        <f>VLOOKUP(A722,[1]Sheet3!$A$2:$T$3266,18,FALSE)</f>
        <v>193.04409999999999</v>
      </c>
      <c r="Q722">
        <f>VLOOKUP(A722,[1]Sheet3!$A$2:$T$3266,19,FALSE)</f>
        <v>0.75007749999999995</v>
      </c>
      <c r="R722">
        <f>VLOOKUP(A722,[1]Sheet3!$A$2:$T$3266,20,FALSE)</f>
        <v>0.79170839999999998</v>
      </c>
      <c r="S722">
        <f>VLOOKUP(A722,[1]Sheet3!$A$2:$AB$3266,27,FALSE)</f>
        <v>298.02519999999998</v>
      </c>
      <c r="T722">
        <f>VLOOKUP(A722,[1]Sheet3!$A$2:$AB$3266,28,FALSE)</f>
        <v>2700.701</v>
      </c>
      <c r="U722">
        <f>VLOOKUP(A722,[1]Sheet3!$A$2:$AF$3266,31,FALSE)</f>
        <v>67.994190000000003</v>
      </c>
      <c r="V722">
        <f>VLOOKUP(A722,[1]Sheet3!$A$2:$AF$3266,32,FALSE)</f>
        <v>605.28020000000004</v>
      </c>
      <c r="W722" s="2" t="s">
        <v>831</v>
      </c>
      <c r="X722" s="2" t="s">
        <v>833</v>
      </c>
      <c r="Y722" s="2">
        <f>Scores!N722</f>
        <v>115</v>
      </c>
      <c r="Z722" t="s">
        <v>16</v>
      </c>
      <c r="AA722" s="13" t="str">
        <f t="shared" si="35"/>
        <v>2P</v>
      </c>
      <c r="AB722" s="13" t="s">
        <v>896</v>
      </c>
    </row>
    <row r="723" spans="1:28">
      <c r="A723" t="str">
        <f t="shared" si="34"/>
        <v>ASAP - BASE3. High Value</v>
      </c>
      <c r="B723" t="str">
        <f t="shared" si="33"/>
        <v>ASAP - BASE3. High ValueE3. Justified for Development</v>
      </c>
      <c r="C723" t="s">
        <v>20</v>
      </c>
      <c r="D723" s="2" t="s">
        <v>13</v>
      </c>
      <c r="E723" t="s">
        <v>11</v>
      </c>
      <c r="F723" s="12" t="s">
        <v>360</v>
      </c>
      <c r="G723" s="12" t="s">
        <v>716</v>
      </c>
      <c r="H723" t="s">
        <v>783</v>
      </c>
      <c r="I723" s="2" t="s">
        <v>823</v>
      </c>
      <c r="J723">
        <f>VLOOKUP(A723,[1]Sheet3!$A$2:$H$3266,8,FALSE)</f>
        <v>1811.65</v>
      </c>
      <c r="K723">
        <f>VLOOKUP(A723,[1]Sheet3!$A$2:$AD$3266,29,FALSE)</f>
        <v>0.78991429999999996</v>
      </c>
      <c r="L723">
        <f>VLOOKUP(A723,[1]Sheet3!$A$2:$AD$3266,30,FALSE)</f>
        <v>1431.048241595</v>
      </c>
      <c r="M723">
        <f>VLOOKUP(A723,[1]Sheet3!$A$2:$L$3266,11,FALSE)</f>
        <v>14750</v>
      </c>
      <c r="N723" t="str">
        <f>VLOOKUP(A723,[1]Sheet3!$A$2:$L$3266,12,FALSE)</f>
        <v/>
      </c>
      <c r="O723">
        <f>VLOOKUP(A723,[1]Sheet3!$A$2:$T$3266,17,FALSE)</f>
        <v>0.123432</v>
      </c>
      <c r="P723">
        <f>VLOOKUP(A723,[1]Sheet3!$A$2:$T$3266,18,FALSE)</f>
        <v>193.04409999999999</v>
      </c>
      <c r="Q723">
        <f>VLOOKUP(A723,[1]Sheet3!$A$2:$T$3266,19,FALSE)</f>
        <v>0.75007749999999995</v>
      </c>
      <c r="R723">
        <f>VLOOKUP(A723,[1]Sheet3!$A$2:$T$3266,20,FALSE)</f>
        <v>0.79170839999999998</v>
      </c>
      <c r="S723">
        <f>VLOOKUP(A723,[1]Sheet3!$A$2:$AB$3266,27,FALSE)</f>
        <v>298.02519999999998</v>
      </c>
      <c r="T723">
        <f>VLOOKUP(A723,[1]Sheet3!$A$2:$AB$3266,28,FALSE)</f>
        <v>2700.701</v>
      </c>
      <c r="U723">
        <f>VLOOKUP(A723,[1]Sheet3!$A$2:$AF$3266,31,FALSE)</f>
        <v>67.994190000000003</v>
      </c>
      <c r="V723">
        <f>VLOOKUP(A723,[1]Sheet3!$A$2:$AF$3266,32,FALSE)</f>
        <v>605.28020000000004</v>
      </c>
      <c r="W723" s="2" t="s">
        <v>831</v>
      </c>
      <c r="X723" s="2" t="s">
        <v>833</v>
      </c>
      <c r="Y723" s="2">
        <f>Scores!N723</f>
        <v>115</v>
      </c>
      <c r="Z723" t="s">
        <v>16</v>
      </c>
      <c r="AA723" s="13" t="str">
        <f t="shared" si="35"/>
        <v>2P</v>
      </c>
      <c r="AB723" s="13" t="s">
        <v>896</v>
      </c>
    </row>
    <row r="724" spans="1:28">
      <c r="A724" t="str">
        <f t="shared" si="34"/>
        <v>KIDO - BASE1. Low Value</v>
      </c>
      <c r="B724" t="str">
        <f t="shared" si="33"/>
        <v>KIDO - BASE1. Low ValueE3. Justified for Development</v>
      </c>
      <c r="C724" t="s">
        <v>20</v>
      </c>
      <c r="D724" s="2" t="s">
        <v>13</v>
      </c>
      <c r="E724" t="s">
        <v>8</v>
      </c>
      <c r="F724" s="12" t="s">
        <v>361</v>
      </c>
      <c r="G724" s="12" t="s">
        <v>717</v>
      </c>
      <c r="H724" t="s">
        <v>783</v>
      </c>
      <c r="I724" s="2" t="s">
        <v>823</v>
      </c>
      <c r="J724">
        <f>VLOOKUP(A724,[1]Sheet3!$A$2:$H$3266,8,FALSE)</f>
        <v>155.94999999999999</v>
      </c>
      <c r="K724">
        <f>VLOOKUP(A724,[1]Sheet3!$A$2:$AD$3266,29,FALSE)</f>
        <v>0.72071799999999997</v>
      </c>
      <c r="L724">
        <f>VLOOKUP(A724,[1]Sheet3!$A$2:$AD$3266,30,FALSE)</f>
        <v>112.39597209999998</v>
      </c>
      <c r="M724">
        <f>VLOOKUP(A724,[1]Sheet3!$A$2:$L$3266,11,FALSE)</f>
        <v>14500</v>
      </c>
      <c r="N724" t="str">
        <f>VLOOKUP(A724,[1]Sheet3!$A$2:$L$3266,12,FALSE)</f>
        <v/>
      </c>
      <c r="O724">
        <f>VLOOKUP(A724,[1]Sheet3!$A$2:$T$3266,17,FALSE)</f>
        <v>0.2220444</v>
      </c>
      <c r="P724">
        <f>VLOOKUP(A724,[1]Sheet3!$A$2:$T$3266,18,FALSE)</f>
        <v>216.8175</v>
      </c>
      <c r="Q724">
        <f>VLOOKUP(A724,[1]Sheet3!$A$2:$T$3266,19,FALSE)</f>
        <v>0.92144720000000002</v>
      </c>
      <c r="R724">
        <f>VLOOKUP(A724,[1]Sheet3!$A$2:$T$3266,20,FALSE)</f>
        <v>0.71470520000000004</v>
      </c>
      <c r="S724">
        <f>VLOOKUP(A724,[1]Sheet3!$A$2:$AB$3266,27,FALSE)</f>
        <v>74.001149999999996</v>
      </c>
      <c r="T724">
        <f>VLOOKUP(A724,[1]Sheet3!$A$2:$AB$3266,28,FALSE)</f>
        <v>24.653110000000002</v>
      </c>
      <c r="U724">
        <f>VLOOKUP(A724,[1]Sheet3!$A$2:$AF$3266,31,FALSE)</f>
        <v>25.412559999999999</v>
      </c>
      <c r="V724">
        <f>VLOOKUP(A724,[1]Sheet3!$A$2:$AF$3266,32,FALSE)</f>
        <v>11.08052</v>
      </c>
      <c r="W724" s="2" t="s">
        <v>831</v>
      </c>
      <c r="X724" s="2" t="s">
        <v>833</v>
      </c>
      <c r="Y724" s="2">
        <f>Scores!N724</f>
        <v>70</v>
      </c>
      <c r="Z724" t="s">
        <v>16</v>
      </c>
      <c r="AA724" s="13" t="str">
        <f t="shared" si="35"/>
        <v>2P</v>
      </c>
      <c r="AB724" s="13" t="s">
        <v>896</v>
      </c>
    </row>
    <row r="725" spans="1:28">
      <c r="A725" t="str">
        <f t="shared" si="34"/>
        <v>KIDO - BASE2. Middle Value</v>
      </c>
      <c r="B725" t="str">
        <f t="shared" si="33"/>
        <v>KIDO - BASE2. Middle ValueE3. Justified for Development</v>
      </c>
      <c r="C725" t="s">
        <v>20</v>
      </c>
      <c r="D725" s="2" t="s">
        <v>13</v>
      </c>
      <c r="E725" t="s">
        <v>10</v>
      </c>
      <c r="F725" s="12" t="s">
        <v>361</v>
      </c>
      <c r="G725" s="12" t="s">
        <v>717</v>
      </c>
      <c r="H725" t="s">
        <v>783</v>
      </c>
      <c r="I725" s="2" t="s">
        <v>823</v>
      </c>
      <c r="J725">
        <f>VLOOKUP(A725,[1]Sheet3!$A$2:$H$3266,8,FALSE)</f>
        <v>208.96</v>
      </c>
      <c r="K725">
        <f>VLOOKUP(A725,[1]Sheet3!$A$2:$AD$3266,29,FALSE)</f>
        <v>0.72071799999999997</v>
      </c>
      <c r="L725">
        <f>VLOOKUP(A725,[1]Sheet3!$A$2:$AD$3266,30,FALSE)</f>
        <v>150.60123328</v>
      </c>
      <c r="M725">
        <f>VLOOKUP(A725,[1]Sheet3!$A$2:$L$3266,11,FALSE)</f>
        <v>14500</v>
      </c>
      <c r="N725" t="str">
        <f>VLOOKUP(A725,[1]Sheet3!$A$2:$L$3266,12,FALSE)</f>
        <v/>
      </c>
      <c r="O725">
        <f>VLOOKUP(A725,[1]Sheet3!$A$2:$T$3266,17,FALSE)</f>
        <v>0.2220444</v>
      </c>
      <c r="P725">
        <f>VLOOKUP(A725,[1]Sheet3!$A$2:$T$3266,18,FALSE)</f>
        <v>216.8175</v>
      </c>
      <c r="Q725">
        <f>VLOOKUP(A725,[1]Sheet3!$A$2:$T$3266,19,FALSE)</f>
        <v>0.92144720000000002</v>
      </c>
      <c r="R725">
        <f>VLOOKUP(A725,[1]Sheet3!$A$2:$T$3266,20,FALSE)</f>
        <v>0.71470520000000004</v>
      </c>
      <c r="S725">
        <f>VLOOKUP(A725,[1]Sheet3!$A$2:$AB$3266,27,FALSE)</f>
        <v>74.001149999999996</v>
      </c>
      <c r="T725">
        <f>VLOOKUP(A725,[1]Sheet3!$A$2:$AB$3266,28,FALSE)</f>
        <v>24.653110000000002</v>
      </c>
      <c r="U725">
        <f>VLOOKUP(A725,[1]Sheet3!$A$2:$AF$3266,31,FALSE)</f>
        <v>25.412559999999999</v>
      </c>
      <c r="V725">
        <f>VLOOKUP(A725,[1]Sheet3!$A$2:$AF$3266,32,FALSE)</f>
        <v>11.08052</v>
      </c>
      <c r="W725" s="2" t="s">
        <v>831</v>
      </c>
      <c r="X725" s="2" t="s">
        <v>833</v>
      </c>
      <c r="Y725" s="2">
        <f>Scores!N725</f>
        <v>70</v>
      </c>
      <c r="Z725" t="s">
        <v>16</v>
      </c>
      <c r="AA725" s="13" t="str">
        <f t="shared" si="35"/>
        <v>2P</v>
      </c>
      <c r="AB725" s="13" t="s">
        <v>896</v>
      </c>
    </row>
    <row r="726" spans="1:28">
      <c r="A726" t="str">
        <f t="shared" si="34"/>
        <v>KIDO - BASE3. High Value</v>
      </c>
      <c r="B726" t="str">
        <f t="shared" si="33"/>
        <v>KIDO - BASE3. High ValueE3. Justified for Development</v>
      </c>
      <c r="C726" t="s">
        <v>20</v>
      </c>
      <c r="D726" s="2" t="s">
        <v>13</v>
      </c>
      <c r="E726" t="s">
        <v>11</v>
      </c>
      <c r="F726" s="12" t="s">
        <v>361</v>
      </c>
      <c r="G726" s="12" t="s">
        <v>717</v>
      </c>
      <c r="H726" t="s">
        <v>783</v>
      </c>
      <c r="I726" s="2" t="s">
        <v>823</v>
      </c>
      <c r="J726">
        <f>VLOOKUP(A726,[1]Sheet3!$A$2:$H$3266,8,FALSE)</f>
        <v>258.47000000000003</v>
      </c>
      <c r="K726">
        <f>VLOOKUP(A726,[1]Sheet3!$A$2:$AD$3266,29,FALSE)</f>
        <v>0.72071799999999997</v>
      </c>
      <c r="L726">
        <f>VLOOKUP(A726,[1]Sheet3!$A$2:$AD$3266,30,FALSE)</f>
        <v>186.28398146000001</v>
      </c>
      <c r="M726">
        <f>VLOOKUP(A726,[1]Sheet3!$A$2:$L$3266,11,FALSE)</f>
        <v>14500</v>
      </c>
      <c r="N726" t="str">
        <f>VLOOKUP(A726,[1]Sheet3!$A$2:$L$3266,12,FALSE)</f>
        <v/>
      </c>
      <c r="O726">
        <f>VLOOKUP(A726,[1]Sheet3!$A$2:$T$3266,17,FALSE)</f>
        <v>0.2220444</v>
      </c>
      <c r="P726">
        <f>VLOOKUP(A726,[1]Sheet3!$A$2:$T$3266,18,FALSE)</f>
        <v>216.8175</v>
      </c>
      <c r="Q726">
        <f>VLOOKUP(A726,[1]Sheet3!$A$2:$T$3266,19,FALSE)</f>
        <v>0.92144720000000002</v>
      </c>
      <c r="R726">
        <f>VLOOKUP(A726,[1]Sheet3!$A$2:$T$3266,20,FALSE)</f>
        <v>0.71470520000000004</v>
      </c>
      <c r="S726">
        <f>VLOOKUP(A726,[1]Sheet3!$A$2:$AB$3266,27,FALSE)</f>
        <v>74.001149999999996</v>
      </c>
      <c r="T726">
        <f>VLOOKUP(A726,[1]Sheet3!$A$2:$AB$3266,28,FALSE)</f>
        <v>24.653110000000002</v>
      </c>
      <c r="U726">
        <f>VLOOKUP(A726,[1]Sheet3!$A$2:$AF$3266,31,FALSE)</f>
        <v>25.412559999999999</v>
      </c>
      <c r="V726">
        <f>VLOOKUP(A726,[1]Sheet3!$A$2:$AF$3266,32,FALSE)</f>
        <v>11.08052</v>
      </c>
      <c r="W726" s="2" t="s">
        <v>831</v>
      </c>
      <c r="X726" s="2" t="s">
        <v>833</v>
      </c>
      <c r="Y726" s="2">
        <f>Scores!N726</f>
        <v>70</v>
      </c>
      <c r="Z726" t="s">
        <v>16</v>
      </c>
      <c r="AA726" s="13" t="str">
        <f t="shared" si="35"/>
        <v>2P</v>
      </c>
      <c r="AB726" s="13" t="s">
        <v>896</v>
      </c>
    </row>
    <row r="727" spans="1:28">
      <c r="A727" t="str">
        <f t="shared" si="34"/>
        <v>MERAH - BASE1. Low Value</v>
      </c>
      <c r="B727" t="str">
        <f t="shared" si="33"/>
        <v>MERAH - BASE1. Low ValueE3. Justified for Development</v>
      </c>
      <c r="C727" t="s">
        <v>20</v>
      </c>
      <c r="D727" s="2" t="s">
        <v>13</v>
      </c>
      <c r="E727" t="s">
        <v>8</v>
      </c>
      <c r="F727" s="12" t="s">
        <v>362</v>
      </c>
      <c r="G727" s="12" t="s">
        <v>718</v>
      </c>
      <c r="H727" t="s">
        <v>783</v>
      </c>
      <c r="I727" s="2" t="s">
        <v>823</v>
      </c>
      <c r="J727">
        <f>VLOOKUP(A727,[1]Sheet3!$A$2:$H$3266,8,FALSE)</f>
        <v>318.83</v>
      </c>
      <c r="K727">
        <f>VLOOKUP(A727,[1]Sheet3!$A$2:$AD$3266,29,FALSE)</f>
        <v>0.76958570000000004</v>
      </c>
      <c r="L727">
        <f>VLOOKUP(A727,[1]Sheet3!$A$2:$AD$3266,30,FALSE)</f>
        <v>245.367008731</v>
      </c>
      <c r="M727">
        <f>VLOOKUP(A727,[1]Sheet3!$A$2:$L$3266,11,FALSE)</f>
        <v>14500</v>
      </c>
      <c r="N727" t="str">
        <f>VLOOKUP(A727,[1]Sheet3!$A$2:$L$3266,12,FALSE)</f>
        <v/>
      </c>
      <c r="O727">
        <f>VLOOKUP(A727,[1]Sheet3!$A$2:$T$3266,17,FALSE)</f>
        <v>0.21919930000000001</v>
      </c>
      <c r="P727">
        <f>VLOOKUP(A727,[1]Sheet3!$A$2:$T$3266,18,FALSE)</f>
        <v>603.58010000000002</v>
      </c>
      <c r="Q727">
        <f>VLOOKUP(A727,[1]Sheet3!$A$2:$T$3266,19,FALSE)</f>
        <v>0.90215959999999995</v>
      </c>
      <c r="R727">
        <f>VLOOKUP(A727,[1]Sheet3!$A$2:$T$3266,20,FALSE)</f>
        <v>0.73928450000000001</v>
      </c>
      <c r="S727">
        <f>VLOOKUP(A727,[1]Sheet3!$A$2:$AB$3266,27,FALSE)</f>
        <v>170.35659999999999</v>
      </c>
      <c r="T727">
        <f>VLOOKUP(A727,[1]Sheet3!$A$2:$AB$3266,28,FALSE)</f>
        <v>7.2963649999999998</v>
      </c>
      <c r="U727">
        <f>VLOOKUP(A727,[1]Sheet3!$A$2:$AF$3266,31,FALSE)</f>
        <v>45.360729999999997</v>
      </c>
      <c r="V727">
        <f>VLOOKUP(A727,[1]Sheet3!$A$2:$AF$3266,32,FALSE)</f>
        <v>235.25890000000001</v>
      </c>
      <c r="W727" s="2" t="s">
        <v>831</v>
      </c>
      <c r="X727" s="2" t="s">
        <v>833</v>
      </c>
      <c r="Y727" s="2">
        <f>Scores!N727</f>
        <v>72</v>
      </c>
      <c r="Z727" t="s">
        <v>16</v>
      </c>
      <c r="AA727" s="13" t="str">
        <f t="shared" si="35"/>
        <v>2P</v>
      </c>
      <c r="AB727" s="13" t="s">
        <v>896</v>
      </c>
    </row>
    <row r="728" spans="1:28">
      <c r="A728" t="str">
        <f t="shared" si="34"/>
        <v>MERAH - BASE2. Middle Value</v>
      </c>
      <c r="B728" t="str">
        <f t="shared" si="33"/>
        <v>MERAH - BASE2. Middle ValueE3. Justified for Development</v>
      </c>
      <c r="C728" t="s">
        <v>20</v>
      </c>
      <c r="D728" s="2" t="s">
        <v>13</v>
      </c>
      <c r="E728" t="s">
        <v>10</v>
      </c>
      <c r="F728" s="12" t="s">
        <v>362</v>
      </c>
      <c r="G728" s="12" t="s">
        <v>718</v>
      </c>
      <c r="H728" t="s">
        <v>783</v>
      </c>
      <c r="I728" s="2" t="s">
        <v>823</v>
      </c>
      <c r="J728">
        <f>VLOOKUP(A728,[1]Sheet3!$A$2:$H$3266,8,FALSE)</f>
        <v>583.73</v>
      </c>
      <c r="K728">
        <f>VLOOKUP(A728,[1]Sheet3!$A$2:$AD$3266,29,FALSE)</f>
        <v>0.76958570000000004</v>
      </c>
      <c r="L728">
        <f>VLOOKUP(A728,[1]Sheet3!$A$2:$AD$3266,30,FALSE)</f>
        <v>449.23026066100005</v>
      </c>
      <c r="M728">
        <f>VLOOKUP(A728,[1]Sheet3!$A$2:$L$3266,11,FALSE)</f>
        <v>14500</v>
      </c>
      <c r="N728" t="str">
        <f>VLOOKUP(A728,[1]Sheet3!$A$2:$L$3266,12,FALSE)</f>
        <v/>
      </c>
      <c r="O728">
        <f>VLOOKUP(A728,[1]Sheet3!$A$2:$T$3266,17,FALSE)</f>
        <v>0.21919930000000001</v>
      </c>
      <c r="P728">
        <f>VLOOKUP(A728,[1]Sheet3!$A$2:$T$3266,18,FALSE)</f>
        <v>603.58010000000002</v>
      </c>
      <c r="Q728">
        <f>VLOOKUP(A728,[1]Sheet3!$A$2:$T$3266,19,FALSE)</f>
        <v>0.90215959999999995</v>
      </c>
      <c r="R728">
        <f>VLOOKUP(A728,[1]Sheet3!$A$2:$T$3266,20,FALSE)</f>
        <v>0.73928450000000001</v>
      </c>
      <c r="S728">
        <f>VLOOKUP(A728,[1]Sheet3!$A$2:$AB$3266,27,FALSE)</f>
        <v>170.35659999999999</v>
      </c>
      <c r="T728">
        <f>VLOOKUP(A728,[1]Sheet3!$A$2:$AB$3266,28,FALSE)</f>
        <v>7.2963649999999998</v>
      </c>
      <c r="U728">
        <f>VLOOKUP(A728,[1]Sheet3!$A$2:$AF$3266,31,FALSE)</f>
        <v>45.360729999999997</v>
      </c>
      <c r="V728">
        <f>VLOOKUP(A728,[1]Sheet3!$A$2:$AF$3266,32,FALSE)</f>
        <v>235.25890000000001</v>
      </c>
      <c r="W728" s="2" t="s">
        <v>831</v>
      </c>
      <c r="X728" s="2" t="s">
        <v>833</v>
      </c>
      <c r="Y728" s="2">
        <f>Scores!N728</f>
        <v>72</v>
      </c>
      <c r="Z728" t="s">
        <v>16</v>
      </c>
      <c r="AA728" s="13" t="str">
        <f t="shared" si="35"/>
        <v>2P</v>
      </c>
      <c r="AB728" s="13" t="s">
        <v>896</v>
      </c>
    </row>
    <row r="729" spans="1:28">
      <c r="A729" t="str">
        <f t="shared" si="34"/>
        <v>MERAH - BASE3. High Value</v>
      </c>
      <c r="B729" t="str">
        <f t="shared" si="33"/>
        <v>MERAH - BASE3. High ValueE3. Justified for Development</v>
      </c>
      <c r="C729" t="s">
        <v>20</v>
      </c>
      <c r="D729" s="2" t="s">
        <v>13</v>
      </c>
      <c r="E729" t="s">
        <v>11</v>
      </c>
      <c r="F729" s="12" t="s">
        <v>362</v>
      </c>
      <c r="G729" s="12" t="s">
        <v>718</v>
      </c>
      <c r="H729" t="s">
        <v>783</v>
      </c>
      <c r="I729" s="2" t="s">
        <v>823</v>
      </c>
      <c r="J729">
        <f>VLOOKUP(A729,[1]Sheet3!$A$2:$H$3266,8,FALSE)</f>
        <v>638.41</v>
      </c>
      <c r="K729">
        <f>VLOOKUP(A729,[1]Sheet3!$A$2:$AD$3266,29,FALSE)</f>
        <v>0.76958570000000004</v>
      </c>
      <c r="L729">
        <f>VLOOKUP(A729,[1]Sheet3!$A$2:$AD$3266,30,FALSE)</f>
        <v>491.31120673700002</v>
      </c>
      <c r="M729">
        <f>VLOOKUP(A729,[1]Sheet3!$A$2:$L$3266,11,FALSE)</f>
        <v>14500</v>
      </c>
      <c r="N729" t="str">
        <f>VLOOKUP(A729,[1]Sheet3!$A$2:$L$3266,12,FALSE)</f>
        <v/>
      </c>
      <c r="O729">
        <f>VLOOKUP(A729,[1]Sheet3!$A$2:$T$3266,17,FALSE)</f>
        <v>0.21919930000000001</v>
      </c>
      <c r="P729">
        <f>VLOOKUP(A729,[1]Sheet3!$A$2:$T$3266,18,FALSE)</f>
        <v>603.58010000000002</v>
      </c>
      <c r="Q729">
        <f>VLOOKUP(A729,[1]Sheet3!$A$2:$T$3266,19,FALSE)</f>
        <v>0.90215959999999995</v>
      </c>
      <c r="R729">
        <f>VLOOKUP(A729,[1]Sheet3!$A$2:$T$3266,20,FALSE)</f>
        <v>0.73928450000000001</v>
      </c>
      <c r="S729">
        <f>VLOOKUP(A729,[1]Sheet3!$A$2:$AB$3266,27,FALSE)</f>
        <v>170.35659999999999</v>
      </c>
      <c r="T729">
        <f>VLOOKUP(A729,[1]Sheet3!$A$2:$AB$3266,28,FALSE)</f>
        <v>7.2963649999999998</v>
      </c>
      <c r="U729">
        <f>VLOOKUP(A729,[1]Sheet3!$A$2:$AF$3266,31,FALSE)</f>
        <v>45.360729999999997</v>
      </c>
      <c r="V729">
        <f>VLOOKUP(A729,[1]Sheet3!$A$2:$AF$3266,32,FALSE)</f>
        <v>235.25890000000001</v>
      </c>
      <c r="W729" s="2" t="s">
        <v>831</v>
      </c>
      <c r="X729" s="2" t="s">
        <v>833</v>
      </c>
      <c r="Y729" s="2">
        <f>Scores!N729</f>
        <v>72</v>
      </c>
      <c r="Z729" t="s">
        <v>16</v>
      </c>
      <c r="AA729" s="13" t="str">
        <f t="shared" si="35"/>
        <v>2P</v>
      </c>
      <c r="AB729" s="13" t="s">
        <v>896</v>
      </c>
    </row>
    <row r="730" spans="1:28">
      <c r="A730" t="str">
        <f t="shared" si="34"/>
        <v>PEUSANGAN B BASE1. Low Value</v>
      </c>
      <c r="B730" t="str">
        <f t="shared" si="33"/>
        <v>PEUSANGAN B BASE1. Low ValueE3. Justified for Development</v>
      </c>
      <c r="C730" t="s">
        <v>20</v>
      </c>
      <c r="D730" s="2" t="s">
        <v>13</v>
      </c>
      <c r="E730" t="s">
        <v>8</v>
      </c>
      <c r="F730" s="12" t="s">
        <v>363</v>
      </c>
      <c r="G730" s="12" t="s">
        <v>719</v>
      </c>
      <c r="H730" t="s">
        <v>803</v>
      </c>
      <c r="I730" s="2" t="s">
        <v>825</v>
      </c>
      <c r="J730">
        <f>VLOOKUP(A730,[1]Sheet3!$A$2:$H$3266,8,FALSE)</f>
        <v>78</v>
      </c>
      <c r="K730">
        <f>VLOOKUP(A730,[1]Sheet3!$A$2:$AD$3266,29,FALSE)</f>
        <v>0.74958349999999996</v>
      </c>
      <c r="L730">
        <f>VLOOKUP(A730,[1]Sheet3!$A$2:$AD$3266,30,FALSE)</f>
        <v>58.467512999999997</v>
      </c>
      <c r="M730">
        <f>VLOOKUP(A730,[1]Sheet3!$A$2:$L$3266,11,FALSE)</f>
        <v>6451</v>
      </c>
      <c r="N730" t="str">
        <f>VLOOKUP(A730,[1]Sheet3!$A$2:$L$3266,12,FALSE)</f>
        <v/>
      </c>
      <c r="O730">
        <f>VLOOKUP(A730,[1]Sheet3!$A$2:$T$3266,17,FALSE)</f>
        <v>0.3335728</v>
      </c>
      <c r="P730">
        <f>VLOOKUP(A730,[1]Sheet3!$A$2:$T$3266,18,FALSE)</f>
        <v>325.2355</v>
      </c>
      <c r="Q730">
        <f>VLOOKUP(A730,[1]Sheet3!$A$2:$T$3266,19,FALSE)</f>
        <v>0.78714810000000002</v>
      </c>
      <c r="R730">
        <f>VLOOKUP(A730,[1]Sheet3!$A$2:$T$3266,20,FALSE)</f>
        <v>0.77762149999999997</v>
      </c>
      <c r="S730">
        <f>VLOOKUP(A730,[1]Sheet3!$A$2:$AB$3266,27,FALSE)</f>
        <v>28.318200000000001</v>
      </c>
      <c r="T730">
        <f>VLOOKUP(A730,[1]Sheet3!$A$2:$AB$3266,28,FALSE)</f>
        <v>23.540620000000001</v>
      </c>
      <c r="U730">
        <f>VLOOKUP(A730,[1]Sheet3!$A$2:$AF$3266,31,FALSE)</f>
        <v>3.7034850000000001</v>
      </c>
      <c r="V730">
        <f>VLOOKUP(A730,[1]Sheet3!$A$2:$AF$3266,32,FALSE)</f>
        <v>34.563499999999998</v>
      </c>
      <c r="W730" s="2" t="s">
        <v>836</v>
      </c>
      <c r="X730" s="2" t="s">
        <v>837</v>
      </c>
      <c r="Y730" s="2">
        <f>Scores!N730</f>
        <v>39</v>
      </c>
      <c r="Z730" t="s">
        <v>16</v>
      </c>
      <c r="AA730" s="13" t="str">
        <f t="shared" si="35"/>
        <v>2P</v>
      </c>
      <c r="AB730" s="13" t="s">
        <v>896</v>
      </c>
    </row>
    <row r="731" spans="1:28">
      <c r="A731" t="str">
        <f t="shared" si="34"/>
        <v>PEUSANGAN B BASE2. Middle Value</v>
      </c>
      <c r="B731" t="str">
        <f t="shared" si="33"/>
        <v>PEUSANGAN B BASE2. Middle ValueE3. Justified for Development</v>
      </c>
      <c r="C731" t="s">
        <v>20</v>
      </c>
      <c r="D731" s="2" t="s">
        <v>13</v>
      </c>
      <c r="E731" t="s">
        <v>10</v>
      </c>
      <c r="F731" s="12" t="s">
        <v>363</v>
      </c>
      <c r="G731" s="12" t="s">
        <v>719</v>
      </c>
      <c r="H731" t="s">
        <v>803</v>
      </c>
      <c r="I731" s="2" t="s">
        <v>825</v>
      </c>
      <c r="J731">
        <f>VLOOKUP(A731,[1]Sheet3!$A$2:$H$3266,8,FALSE)</f>
        <v>167.101</v>
      </c>
      <c r="K731">
        <f>VLOOKUP(A731,[1]Sheet3!$A$2:$AD$3266,29,FALSE)</f>
        <v>0.74958349999999996</v>
      </c>
      <c r="L731">
        <f>VLOOKUP(A731,[1]Sheet3!$A$2:$AD$3266,30,FALSE)</f>
        <v>125.25615243349999</v>
      </c>
      <c r="M731">
        <f>VLOOKUP(A731,[1]Sheet3!$A$2:$L$3266,11,FALSE)</f>
        <v>6451</v>
      </c>
      <c r="N731" t="str">
        <f>VLOOKUP(A731,[1]Sheet3!$A$2:$L$3266,12,FALSE)</f>
        <v/>
      </c>
      <c r="O731">
        <f>VLOOKUP(A731,[1]Sheet3!$A$2:$T$3266,17,FALSE)</f>
        <v>0.3335728</v>
      </c>
      <c r="P731">
        <f>VLOOKUP(A731,[1]Sheet3!$A$2:$T$3266,18,FALSE)</f>
        <v>325.2355</v>
      </c>
      <c r="Q731">
        <f>VLOOKUP(A731,[1]Sheet3!$A$2:$T$3266,19,FALSE)</f>
        <v>0.78714810000000002</v>
      </c>
      <c r="R731">
        <f>VLOOKUP(A731,[1]Sheet3!$A$2:$T$3266,20,FALSE)</f>
        <v>0.77762149999999997</v>
      </c>
      <c r="S731">
        <f>VLOOKUP(A731,[1]Sheet3!$A$2:$AB$3266,27,FALSE)</f>
        <v>28.318200000000001</v>
      </c>
      <c r="T731">
        <f>VLOOKUP(A731,[1]Sheet3!$A$2:$AB$3266,28,FALSE)</f>
        <v>23.540620000000001</v>
      </c>
      <c r="U731">
        <f>VLOOKUP(A731,[1]Sheet3!$A$2:$AF$3266,31,FALSE)</f>
        <v>3.7034850000000001</v>
      </c>
      <c r="V731">
        <f>VLOOKUP(A731,[1]Sheet3!$A$2:$AF$3266,32,FALSE)</f>
        <v>34.563499999999998</v>
      </c>
      <c r="W731" s="2" t="s">
        <v>836</v>
      </c>
      <c r="X731" s="2" t="s">
        <v>837</v>
      </c>
      <c r="Y731" s="2">
        <f>Scores!N731</f>
        <v>39</v>
      </c>
      <c r="Z731" t="s">
        <v>16</v>
      </c>
      <c r="AA731" s="13" t="str">
        <f t="shared" si="35"/>
        <v>2P</v>
      </c>
      <c r="AB731" s="13" t="s">
        <v>896</v>
      </c>
    </row>
    <row r="732" spans="1:28">
      <c r="A732" t="str">
        <f t="shared" si="34"/>
        <v>PEUSANGAN B BASE3. High Value</v>
      </c>
      <c r="B732" t="str">
        <f t="shared" si="33"/>
        <v>PEUSANGAN B BASE3. High ValueE3. Justified for Development</v>
      </c>
      <c r="C732" t="s">
        <v>20</v>
      </c>
      <c r="D732" s="2" t="s">
        <v>13</v>
      </c>
      <c r="E732" t="s">
        <v>11</v>
      </c>
      <c r="F732" s="12" t="s">
        <v>363</v>
      </c>
      <c r="G732" s="12" t="s">
        <v>719</v>
      </c>
      <c r="H732" t="s">
        <v>803</v>
      </c>
      <c r="I732" s="2" t="s">
        <v>825</v>
      </c>
      <c r="J732">
        <f>VLOOKUP(A732,[1]Sheet3!$A$2:$H$3266,8,FALSE)</f>
        <v>232</v>
      </c>
      <c r="K732">
        <f>VLOOKUP(A732,[1]Sheet3!$A$2:$AD$3266,29,FALSE)</f>
        <v>0.74958349999999996</v>
      </c>
      <c r="L732">
        <f>VLOOKUP(A732,[1]Sheet3!$A$2:$AD$3266,30,FALSE)</f>
        <v>173.90337199999999</v>
      </c>
      <c r="M732">
        <f>VLOOKUP(A732,[1]Sheet3!$A$2:$L$3266,11,FALSE)</f>
        <v>6451</v>
      </c>
      <c r="N732" t="str">
        <f>VLOOKUP(A732,[1]Sheet3!$A$2:$L$3266,12,FALSE)</f>
        <v/>
      </c>
      <c r="O732">
        <f>VLOOKUP(A732,[1]Sheet3!$A$2:$T$3266,17,FALSE)</f>
        <v>0.3335728</v>
      </c>
      <c r="P732">
        <f>VLOOKUP(A732,[1]Sheet3!$A$2:$T$3266,18,FALSE)</f>
        <v>325.2355</v>
      </c>
      <c r="Q732">
        <f>VLOOKUP(A732,[1]Sheet3!$A$2:$T$3266,19,FALSE)</f>
        <v>0.78714810000000002</v>
      </c>
      <c r="R732">
        <f>VLOOKUP(A732,[1]Sheet3!$A$2:$T$3266,20,FALSE)</f>
        <v>0.77762149999999997</v>
      </c>
      <c r="S732">
        <f>VLOOKUP(A732,[1]Sheet3!$A$2:$AB$3266,27,FALSE)</f>
        <v>28.318200000000001</v>
      </c>
      <c r="T732">
        <f>VLOOKUP(A732,[1]Sheet3!$A$2:$AB$3266,28,FALSE)</f>
        <v>23.540620000000001</v>
      </c>
      <c r="U732">
        <f>VLOOKUP(A732,[1]Sheet3!$A$2:$AF$3266,31,FALSE)</f>
        <v>3.7034850000000001</v>
      </c>
      <c r="V732">
        <f>VLOOKUP(A732,[1]Sheet3!$A$2:$AF$3266,32,FALSE)</f>
        <v>34.563499999999998</v>
      </c>
      <c r="W732" s="2" t="s">
        <v>836</v>
      </c>
      <c r="X732" s="2" t="s">
        <v>837</v>
      </c>
      <c r="Y732" s="2">
        <f>Scores!N732</f>
        <v>39</v>
      </c>
      <c r="Z732" t="s">
        <v>16</v>
      </c>
      <c r="AA732" s="13" t="str">
        <f t="shared" si="35"/>
        <v>2P</v>
      </c>
      <c r="AB732" s="13" t="s">
        <v>896</v>
      </c>
    </row>
    <row r="733" spans="1:28">
      <c r="A733" t="str">
        <f t="shared" si="34"/>
        <v>MAC BASE1. Low Value</v>
      </c>
      <c r="B733" t="str">
        <f t="shared" si="33"/>
        <v>MAC BASE1. Low ValueE3. Justified for Development</v>
      </c>
      <c r="C733" t="s">
        <v>20</v>
      </c>
      <c r="D733" s="2" t="s">
        <v>13</v>
      </c>
      <c r="E733" t="s">
        <v>8</v>
      </c>
      <c r="F733" s="12" t="s">
        <v>364</v>
      </c>
      <c r="G733" s="12" t="s">
        <v>720</v>
      </c>
      <c r="H733" t="s">
        <v>109</v>
      </c>
      <c r="I733" s="2" t="s">
        <v>825</v>
      </c>
      <c r="J733">
        <f>VLOOKUP(A733,[1]Sheet3!$A$2:$H$3266,8,FALSE)</f>
        <v>93.8</v>
      </c>
      <c r="K733">
        <f>VLOOKUP(A733,[1]Sheet3!$A$2:$AD$3266,29,FALSE)</f>
        <v>0.70033140000000005</v>
      </c>
      <c r="L733">
        <f>VLOOKUP(A733,[1]Sheet3!$A$2:$AD$3266,30,FALSE)</f>
        <v>65.691085319999999</v>
      </c>
      <c r="M733">
        <f>VLOOKUP(A733,[1]Sheet3!$A$2:$L$3266,11,FALSE)</f>
        <v>3250</v>
      </c>
      <c r="N733" t="str">
        <f>VLOOKUP(A733,[1]Sheet3!$A$2:$L$3266,12,FALSE)</f>
        <v/>
      </c>
      <c r="O733">
        <f>VLOOKUP(A733,[1]Sheet3!$A$2:$T$3266,17,FALSE)</f>
        <v>0.26038450000000002</v>
      </c>
      <c r="P733">
        <f>VLOOKUP(A733,[1]Sheet3!$A$2:$T$3266,18,FALSE)</f>
        <v>176.00729999999999</v>
      </c>
      <c r="Q733">
        <f>VLOOKUP(A733,[1]Sheet3!$A$2:$T$3266,19,FALSE)</f>
        <v>0.65467819999999999</v>
      </c>
      <c r="R733">
        <f>VLOOKUP(A733,[1]Sheet3!$A$2:$T$3266,20,FALSE)</f>
        <v>0.77809569999999995</v>
      </c>
      <c r="S733">
        <f>VLOOKUP(A733,[1]Sheet3!$A$2:$AB$3266,27,FALSE)</f>
        <v>25.900749999999999</v>
      </c>
      <c r="T733">
        <f>VLOOKUP(A733,[1]Sheet3!$A$2:$AB$3266,28,FALSE)</f>
        <v>2.4084129999999999</v>
      </c>
      <c r="U733">
        <f>VLOOKUP(A733,[1]Sheet3!$A$2:$AF$3266,31,FALSE)</f>
        <v>25.039000000000001</v>
      </c>
      <c r="V733">
        <f>VLOOKUP(A733,[1]Sheet3!$A$2:$AF$3266,32,FALSE)</f>
        <v>27.725429999999999</v>
      </c>
      <c r="W733" s="2" t="str">
        <f>VLOOKUP(H733,[2]Sheet1!$B$2:$D$3210,2,FALSE)</f>
        <v>Laut Jawa</v>
      </c>
      <c r="X733" s="2" t="str">
        <f>VLOOKUP(H733,[2]Sheet1!$B$2:$D$3210,3,FALSE)</f>
        <v>Jawa</v>
      </c>
      <c r="Y733" s="2">
        <f>Scores!N733</f>
        <v>62</v>
      </c>
      <c r="Z733" t="s">
        <v>16</v>
      </c>
      <c r="AA733" s="13" t="str">
        <f t="shared" si="35"/>
        <v>2P</v>
      </c>
      <c r="AB733" s="13" t="s">
        <v>896</v>
      </c>
    </row>
    <row r="734" spans="1:28">
      <c r="A734" t="str">
        <f t="shared" si="34"/>
        <v>MAC BASE2. Middle Value</v>
      </c>
      <c r="B734" t="str">
        <f t="shared" si="33"/>
        <v>MAC BASE2. Middle ValueE3. Justified for Development</v>
      </c>
      <c r="C734" t="s">
        <v>20</v>
      </c>
      <c r="D734" s="2" t="s">
        <v>13</v>
      </c>
      <c r="E734" t="s">
        <v>10</v>
      </c>
      <c r="F734" s="12" t="s">
        <v>364</v>
      </c>
      <c r="G734" s="12" t="s">
        <v>720</v>
      </c>
      <c r="H734" t="s">
        <v>109</v>
      </c>
      <c r="I734" s="2" t="s">
        <v>825</v>
      </c>
      <c r="J734">
        <f>VLOOKUP(A734,[1]Sheet3!$A$2:$H$3266,8,FALSE)</f>
        <v>159.6</v>
      </c>
      <c r="K734">
        <f>VLOOKUP(A734,[1]Sheet3!$A$2:$AD$3266,29,FALSE)</f>
        <v>0.70033140000000005</v>
      </c>
      <c r="L734">
        <f>VLOOKUP(A734,[1]Sheet3!$A$2:$AD$3266,30,FALSE)</f>
        <v>111.77289144000001</v>
      </c>
      <c r="M734">
        <f>VLOOKUP(A734,[1]Sheet3!$A$2:$L$3266,11,FALSE)</f>
        <v>3250</v>
      </c>
      <c r="N734" t="str">
        <f>VLOOKUP(A734,[1]Sheet3!$A$2:$L$3266,12,FALSE)</f>
        <v/>
      </c>
      <c r="O734">
        <f>VLOOKUP(A734,[1]Sheet3!$A$2:$T$3266,17,FALSE)</f>
        <v>0.26038450000000002</v>
      </c>
      <c r="P734">
        <f>VLOOKUP(A734,[1]Sheet3!$A$2:$T$3266,18,FALSE)</f>
        <v>176.00729999999999</v>
      </c>
      <c r="Q734">
        <f>VLOOKUP(A734,[1]Sheet3!$A$2:$T$3266,19,FALSE)</f>
        <v>0.65467819999999999</v>
      </c>
      <c r="R734">
        <f>VLOOKUP(A734,[1]Sheet3!$A$2:$T$3266,20,FALSE)</f>
        <v>0.77809569999999995</v>
      </c>
      <c r="S734">
        <f>VLOOKUP(A734,[1]Sheet3!$A$2:$AB$3266,27,FALSE)</f>
        <v>25.900749999999999</v>
      </c>
      <c r="T734">
        <f>VLOOKUP(A734,[1]Sheet3!$A$2:$AB$3266,28,FALSE)</f>
        <v>2.4084129999999999</v>
      </c>
      <c r="U734">
        <f>VLOOKUP(A734,[1]Sheet3!$A$2:$AF$3266,31,FALSE)</f>
        <v>25.039000000000001</v>
      </c>
      <c r="V734">
        <f>VLOOKUP(A734,[1]Sheet3!$A$2:$AF$3266,32,FALSE)</f>
        <v>27.725429999999999</v>
      </c>
      <c r="W734" s="2" t="str">
        <f>VLOOKUP(H734,[2]Sheet1!$B$2:$D$3210,2,FALSE)</f>
        <v>Laut Jawa</v>
      </c>
      <c r="X734" s="2" t="str">
        <f>VLOOKUP(H734,[2]Sheet1!$B$2:$D$3210,3,FALSE)</f>
        <v>Jawa</v>
      </c>
      <c r="Y734" s="2">
        <f>Scores!N734</f>
        <v>62</v>
      </c>
      <c r="Z734" t="s">
        <v>16</v>
      </c>
      <c r="AA734" s="13" t="str">
        <f t="shared" si="35"/>
        <v>2P</v>
      </c>
      <c r="AB734" s="13" t="s">
        <v>896</v>
      </c>
    </row>
    <row r="735" spans="1:28">
      <c r="A735" t="str">
        <f t="shared" si="34"/>
        <v>MAC BASE3. High Value</v>
      </c>
      <c r="B735" t="str">
        <f t="shared" si="33"/>
        <v>MAC BASE3. High ValueE3. Justified for Development</v>
      </c>
      <c r="C735" t="s">
        <v>20</v>
      </c>
      <c r="D735" s="2" t="s">
        <v>13</v>
      </c>
      <c r="E735" t="s">
        <v>11</v>
      </c>
      <c r="F735" s="12" t="s">
        <v>364</v>
      </c>
      <c r="G735" s="12" t="s">
        <v>720</v>
      </c>
      <c r="H735" t="s">
        <v>109</v>
      </c>
      <c r="I735" s="2" t="s">
        <v>825</v>
      </c>
      <c r="J735">
        <f>VLOOKUP(A735,[1]Sheet3!$A$2:$H$3266,8,FALSE)</f>
        <v>182.6</v>
      </c>
      <c r="K735">
        <f>VLOOKUP(A735,[1]Sheet3!$A$2:$AD$3266,29,FALSE)</f>
        <v>0.70033140000000005</v>
      </c>
      <c r="L735">
        <f>VLOOKUP(A735,[1]Sheet3!$A$2:$AD$3266,30,FALSE)</f>
        <v>127.88051364</v>
      </c>
      <c r="M735">
        <f>VLOOKUP(A735,[1]Sheet3!$A$2:$L$3266,11,FALSE)</f>
        <v>3250</v>
      </c>
      <c r="N735" t="str">
        <f>VLOOKUP(A735,[1]Sheet3!$A$2:$L$3266,12,FALSE)</f>
        <v/>
      </c>
      <c r="O735">
        <f>VLOOKUP(A735,[1]Sheet3!$A$2:$T$3266,17,FALSE)</f>
        <v>0.26038450000000002</v>
      </c>
      <c r="P735">
        <f>VLOOKUP(A735,[1]Sheet3!$A$2:$T$3266,18,FALSE)</f>
        <v>176.00729999999999</v>
      </c>
      <c r="Q735">
        <f>VLOOKUP(A735,[1]Sheet3!$A$2:$T$3266,19,FALSE)</f>
        <v>0.65467819999999999</v>
      </c>
      <c r="R735">
        <f>VLOOKUP(A735,[1]Sheet3!$A$2:$T$3266,20,FALSE)</f>
        <v>0.77809569999999995</v>
      </c>
      <c r="S735">
        <f>VLOOKUP(A735,[1]Sheet3!$A$2:$AB$3266,27,FALSE)</f>
        <v>25.900749999999999</v>
      </c>
      <c r="T735">
        <f>VLOOKUP(A735,[1]Sheet3!$A$2:$AB$3266,28,FALSE)</f>
        <v>2.4084129999999999</v>
      </c>
      <c r="U735">
        <f>VLOOKUP(A735,[1]Sheet3!$A$2:$AF$3266,31,FALSE)</f>
        <v>25.039000000000001</v>
      </c>
      <c r="V735">
        <f>VLOOKUP(A735,[1]Sheet3!$A$2:$AF$3266,32,FALSE)</f>
        <v>27.725429999999999</v>
      </c>
      <c r="W735" s="2" t="str">
        <f>VLOOKUP(H735,[2]Sheet1!$B$2:$D$3210,2,FALSE)</f>
        <v>Laut Jawa</v>
      </c>
      <c r="X735" s="2" t="str">
        <f>VLOOKUP(H735,[2]Sheet1!$B$2:$D$3210,3,FALSE)</f>
        <v>Jawa</v>
      </c>
      <c r="Y735" s="2">
        <f>Scores!N735</f>
        <v>62</v>
      </c>
      <c r="Z735" t="s">
        <v>16</v>
      </c>
      <c r="AA735" s="13" t="str">
        <f t="shared" si="35"/>
        <v>2P</v>
      </c>
      <c r="AB735" s="13" t="s">
        <v>896</v>
      </c>
    </row>
    <row r="736" spans="1:28">
      <c r="A736" t="str">
        <f t="shared" si="34"/>
        <v>ABADI - BASE1. Low Value</v>
      </c>
      <c r="B736" t="str">
        <f t="shared" si="33"/>
        <v>ABADI - BASE1. Low ValueE3. Justified for Development</v>
      </c>
      <c r="C736" t="s">
        <v>20</v>
      </c>
      <c r="D736" s="2" t="s">
        <v>13</v>
      </c>
      <c r="E736" t="s">
        <v>8</v>
      </c>
      <c r="F736" s="12" t="s">
        <v>365</v>
      </c>
      <c r="G736" s="12" t="s">
        <v>721</v>
      </c>
      <c r="H736" t="s">
        <v>804</v>
      </c>
      <c r="I736" s="2" t="s">
        <v>824</v>
      </c>
      <c r="J736">
        <f>VLOOKUP(A736,[1]Sheet3!$A$2:$H$3266,8,FALSE)</f>
        <v>19867</v>
      </c>
      <c r="K736">
        <f>VLOOKUP(A736,[1]Sheet3!$A$2:$AD$3266,29,FALSE)</f>
        <v>0.64106320000000006</v>
      </c>
      <c r="L736">
        <f>VLOOKUP(A736,[1]Sheet3!$A$2:$AD$3266,30,FALSE)</f>
        <v>12736.002594400001</v>
      </c>
      <c r="M736">
        <f>VLOOKUP(A736,[1]Sheet3!$A$2:$L$3266,11,FALSE)</f>
        <v>12631.23</v>
      </c>
      <c r="N736">
        <f>VLOOKUP(A736,[1]Sheet3!$A$2:$L$3266,12,FALSE)</f>
        <v>150.38650000000001</v>
      </c>
      <c r="O736">
        <f>VLOOKUP(A736,[1]Sheet3!$A$2:$T$3266,17,FALSE)</f>
        <v>0.22487679999999999</v>
      </c>
      <c r="P736">
        <f>VLOOKUP(A736,[1]Sheet3!$A$2:$T$3266,18,FALSE)</f>
        <v>273.64229999999998</v>
      </c>
      <c r="Q736">
        <f>VLOOKUP(A736,[1]Sheet3!$A$2:$T$3266,19,FALSE)</f>
        <v>0.89723969999999997</v>
      </c>
      <c r="R736">
        <f>VLOOKUP(A736,[1]Sheet3!$A$2:$T$3266,20,FALSE)</f>
        <v>0.79465719999999995</v>
      </c>
      <c r="S736">
        <f>VLOOKUP(A736,[1]Sheet3!$A$2:$AB$3266,27,FALSE)</f>
        <v>185.98390000000001</v>
      </c>
      <c r="T736">
        <f>VLOOKUP(A736,[1]Sheet3!$A$2:$AB$3266,28,FALSE)</f>
        <v>127.8669</v>
      </c>
      <c r="U736">
        <f>VLOOKUP(A736,[1]Sheet3!$A$2:$AF$3266,31,FALSE)</f>
        <v>148.4289</v>
      </c>
      <c r="V736">
        <f>VLOOKUP(A736,[1]Sheet3!$A$2:$AF$3266,32,FALSE)</f>
        <v>862.54970000000003</v>
      </c>
      <c r="W736" s="2" t="s">
        <v>839</v>
      </c>
      <c r="X736" s="2" t="s">
        <v>833</v>
      </c>
      <c r="Y736" s="2">
        <f>Scores!N736</f>
        <v>78</v>
      </c>
      <c r="Z736" t="s">
        <v>16</v>
      </c>
      <c r="AA736" s="13" t="str">
        <f t="shared" si="35"/>
        <v>2P</v>
      </c>
      <c r="AB736" s="13" t="s">
        <v>896</v>
      </c>
    </row>
    <row r="737" spans="1:28">
      <c r="A737" t="str">
        <f t="shared" si="34"/>
        <v>ABADI - BASE2. Middle Value</v>
      </c>
      <c r="B737" t="str">
        <f t="shared" si="33"/>
        <v>ABADI - BASE2. Middle ValueE3. Justified for Development</v>
      </c>
      <c r="C737" t="s">
        <v>20</v>
      </c>
      <c r="D737" s="2" t="s">
        <v>13</v>
      </c>
      <c r="E737" t="s">
        <v>10</v>
      </c>
      <c r="F737" s="12" t="s">
        <v>365</v>
      </c>
      <c r="G737" s="12" t="s">
        <v>721</v>
      </c>
      <c r="H737" t="s">
        <v>804</v>
      </c>
      <c r="I737" s="2" t="s">
        <v>824</v>
      </c>
      <c r="J737">
        <f>VLOOKUP(A737,[1]Sheet3!$A$2:$H$3266,8,FALSE)</f>
        <v>26336</v>
      </c>
      <c r="K737">
        <f>VLOOKUP(A737,[1]Sheet3!$A$2:$AD$3266,29,FALSE)</f>
        <v>0.64106320000000006</v>
      </c>
      <c r="L737">
        <f>VLOOKUP(A737,[1]Sheet3!$A$2:$AD$3266,30,FALSE)</f>
        <v>16883.040435200001</v>
      </c>
      <c r="M737">
        <f>VLOOKUP(A737,[1]Sheet3!$A$2:$L$3266,11,FALSE)</f>
        <v>12631.23</v>
      </c>
      <c r="N737">
        <f>VLOOKUP(A737,[1]Sheet3!$A$2:$L$3266,12,FALSE)</f>
        <v>150.38650000000001</v>
      </c>
      <c r="O737">
        <f>VLOOKUP(A737,[1]Sheet3!$A$2:$T$3266,17,FALSE)</f>
        <v>0.22487679999999999</v>
      </c>
      <c r="P737">
        <f>VLOOKUP(A737,[1]Sheet3!$A$2:$T$3266,18,FALSE)</f>
        <v>273.64229999999998</v>
      </c>
      <c r="Q737">
        <f>VLOOKUP(A737,[1]Sheet3!$A$2:$T$3266,19,FALSE)</f>
        <v>0.89723969999999997</v>
      </c>
      <c r="R737">
        <f>VLOOKUP(A737,[1]Sheet3!$A$2:$T$3266,20,FALSE)</f>
        <v>0.79465719999999995</v>
      </c>
      <c r="S737">
        <f>VLOOKUP(A737,[1]Sheet3!$A$2:$AB$3266,27,FALSE)</f>
        <v>185.98390000000001</v>
      </c>
      <c r="T737">
        <f>VLOOKUP(A737,[1]Sheet3!$A$2:$AB$3266,28,FALSE)</f>
        <v>127.8669</v>
      </c>
      <c r="U737">
        <f>VLOOKUP(A737,[1]Sheet3!$A$2:$AF$3266,31,FALSE)</f>
        <v>148.4289</v>
      </c>
      <c r="V737">
        <f>VLOOKUP(A737,[1]Sheet3!$A$2:$AF$3266,32,FALSE)</f>
        <v>862.54970000000003</v>
      </c>
      <c r="W737" s="2" t="s">
        <v>839</v>
      </c>
      <c r="X737" s="2" t="s">
        <v>833</v>
      </c>
      <c r="Y737" s="2">
        <f>Scores!N737</f>
        <v>78</v>
      </c>
      <c r="Z737" t="s">
        <v>16</v>
      </c>
      <c r="AA737" s="13" t="str">
        <f t="shared" si="35"/>
        <v>2P</v>
      </c>
      <c r="AB737" s="13" t="s">
        <v>896</v>
      </c>
    </row>
    <row r="738" spans="1:28">
      <c r="A738" t="str">
        <f t="shared" si="34"/>
        <v>ABADI - BASE3. High Value</v>
      </c>
      <c r="B738" t="str">
        <f t="shared" si="33"/>
        <v>ABADI - BASE3. High ValueE3. Justified for Development</v>
      </c>
      <c r="C738" t="s">
        <v>20</v>
      </c>
      <c r="D738" s="2" t="s">
        <v>13</v>
      </c>
      <c r="E738" t="s">
        <v>11</v>
      </c>
      <c r="F738" s="12" t="s">
        <v>365</v>
      </c>
      <c r="G738" s="12" t="s">
        <v>721</v>
      </c>
      <c r="H738" t="s">
        <v>804</v>
      </c>
      <c r="I738" s="2" t="s">
        <v>824</v>
      </c>
      <c r="J738">
        <f>VLOOKUP(A738,[1]Sheet3!$A$2:$H$3266,8,FALSE)</f>
        <v>27891</v>
      </c>
      <c r="K738">
        <f>VLOOKUP(A738,[1]Sheet3!$A$2:$AD$3266,29,FALSE)</f>
        <v>0.64106320000000006</v>
      </c>
      <c r="L738">
        <f>VLOOKUP(A738,[1]Sheet3!$A$2:$AD$3266,30,FALSE)</f>
        <v>17879.893711200002</v>
      </c>
      <c r="M738">
        <f>VLOOKUP(A738,[1]Sheet3!$A$2:$L$3266,11,FALSE)</f>
        <v>12631.23</v>
      </c>
      <c r="N738">
        <f>VLOOKUP(A738,[1]Sheet3!$A$2:$L$3266,12,FALSE)</f>
        <v>150.38650000000001</v>
      </c>
      <c r="O738">
        <f>VLOOKUP(A738,[1]Sheet3!$A$2:$T$3266,17,FALSE)</f>
        <v>0.22487679999999999</v>
      </c>
      <c r="P738">
        <f>VLOOKUP(A738,[1]Sheet3!$A$2:$T$3266,18,FALSE)</f>
        <v>273.64229999999998</v>
      </c>
      <c r="Q738">
        <f>VLOOKUP(A738,[1]Sheet3!$A$2:$T$3266,19,FALSE)</f>
        <v>0.89723969999999997</v>
      </c>
      <c r="R738">
        <f>VLOOKUP(A738,[1]Sheet3!$A$2:$T$3266,20,FALSE)</f>
        <v>0.79465719999999995</v>
      </c>
      <c r="S738">
        <f>VLOOKUP(A738,[1]Sheet3!$A$2:$AB$3266,27,FALSE)</f>
        <v>185.98390000000001</v>
      </c>
      <c r="T738">
        <f>VLOOKUP(A738,[1]Sheet3!$A$2:$AB$3266,28,FALSE)</f>
        <v>127.8669</v>
      </c>
      <c r="U738">
        <f>VLOOKUP(A738,[1]Sheet3!$A$2:$AF$3266,31,FALSE)</f>
        <v>148.4289</v>
      </c>
      <c r="V738">
        <f>VLOOKUP(A738,[1]Sheet3!$A$2:$AF$3266,32,FALSE)</f>
        <v>862.54970000000003</v>
      </c>
      <c r="W738" s="2" t="s">
        <v>839</v>
      </c>
      <c r="X738" s="2" t="s">
        <v>833</v>
      </c>
      <c r="Y738" s="2">
        <f>Scores!N738</f>
        <v>78</v>
      </c>
      <c r="Z738" t="s">
        <v>16</v>
      </c>
      <c r="AA738" s="13" t="str">
        <f t="shared" si="35"/>
        <v>2P</v>
      </c>
      <c r="AB738" s="13" t="s">
        <v>896</v>
      </c>
    </row>
    <row r="739" spans="1:28">
      <c r="A739" t="str">
        <f t="shared" si="34"/>
        <v>PENGEMBANGAN LAPANGAN BAMBU GUNUNG - POFD1. Low Value</v>
      </c>
      <c r="B739" t="str">
        <f t="shared" si="33"/>
        <v>PENGEMBANGAN LAPANGAN BAMBU GUNUNG - POFD1. Low ValueE5. Development Unclarified</v>
      </c>
      <c r="C739" t="s">
        <v>25</v>
      </c>
      <c r="D739" s="2" t="s">
        <v>13</v>
      </c>
      <c r="E739" t="s">
        <v>8</v>
      </c>
      <c r="F739" s="12" t="s">
        <v>366</v>
      </c>
      <c r="G739" s="12" t="s">
        <v>617</v>
      </c>
      <c r="H739" t="s">
        <v>77</v>
      </c>
      <c r="I739" s="2" t="s">
        <v>825</v>
      </c>
      <c r="J739">
        <f>VLOOKUP(A739,[1]Sheet3!$A$2:$H$3266,8,FALSE)</f>
        <v>101.6</v>
      </c>
      <c r="K739">
        <f>VLOOKUP(A739,[1]Sheet3!$A$2:$AD$3266,29,FALSE)</f>
        <v>0.76978639999999998</v>
      </c>
      <c r="L739">
        <f>VLOOKUP(A739,[1]Sheet3!$A$2:$AD$3266,30,FALSE)</f>
        <v>78.21029824</v>
      </c>
      <c r="M739">
        <f>VLOOKUP(A739,[1]Sheet3!$A$2:$L$3266,11,FALSE)</f>
        <v>8250</v>
      </c>
      <c r="N739" t="str">
        <f>VLOOKUP(A739,[1]Sheet3!$A$2:$L$3266,12,FALSE)</f>
        <v/>
      </c>
      <c r="O739">
        <f>VLOOKUP(A739,[1]Sheet3!$A$2:$T$3266,17,FALSE)</f>
        <v>0.18090490000000001</v>
      </c>
      <c r="P739">
        <f>VLOOKUP(A739,[1]Sheet3!$A$2:$T$3266,18,FALSE)</f>
        <v>53.787990000000001</v>
      </c>
      <c r="Q739">
        <f>VLOOKUP(A739,[1]Sheet3!$A$2:$T$3266,19,FALSE)</f>
        <v>0.58113110000000001</v>
      </c>
      <c r="R739">
        <f>VLOOKUP(A739,[1]Sheet3!$A$2:$T$3266,20,FALSE)</f>
        <v>0.81928900000000004</v>
      </c>
      <c r="S739">
        <f>VLOOKUP(A739,[1]Sheet3!$A$2:$AB$3266,27,FALSE)</f>
        <v>86.26294</v>
      </c>
      <c r="T739">
        <f>VLOOKUP(A739,[1]Sheet3!$A$2:$AB$3266,28,FALSE)</f>
        <v>43.394620000000003</v>
      </c>
      <c r="U739">
        <f>VLOOKUP(A739,[1]Sheet3!$A$2:$AF$3266,31,FALSE)</f>
        <v>69.309839999999994</v>
      </c>
      <c r="V739">
        <f>VLOOKUP(A739,[1]Sheet3!$A$2:$AF$3266,32,FALSE)</f>
        <v>232.0898</v>
      </c>
      <c r="W739" s="2" t="str">
        <f>VLOOKUP(H739,[2]Sheet1!$B$2:$D$3210,2,FALSE)</f>
        <v>Jawa Barat</v>
      </c>
      <c r="X739" s="2" t="str">
        <f>VLOOKUP(H739,[2]Sheet1!$B$2:$D$3210,3,FALSE)</f>
        <v>Jawa</v>
      </c>
      <c r="Y739" s="2">
        <f>Scores!N739</f>
        <v>89</v>
      </c>
      <c r="Z739" t="s">
        <v>6</v>
      </c>
      <c r="AA739" s="13" t="str">
        <f t="shared" si="35"/>
        <v>2C-Jawa</v>
      </c>
      <c r="AB739" s="13" t="s">
        <v>896</v>
      </c>
    </row>
    <row r="740" spans="1:28">
      <c r="A740" t="str">
        <f t="shared" si="34"/>
        <v>PENGEMBANGAN LAPANGAN BAMBU GUNUNG - POFD2. Middle Value</v>
      </c>
      <c r="B740" t="str">
        <f t="shared" si="33"/>
        <v>PENGEMBANGAN LAPANGAN BAMBU GUNUNG - POFD2. Middle ValueE5. Development Unclarified</v>
      </c>
      <c r="C740" t="s">
        <v>25</v>
      </c>
      <c r="D740" s="2" t="s">
        <v>13</v>
      </c>
      <c r="E740" t="s">
        <v>10</v>
      </c>
      <c r="F740" s="12" t="s">
        <v>366</v>
      </c>
      <c r="G740" s="12" t="s">
        <v>617</v>
      </c>
      <c r="H740" t="s">
        <v>77</v>
      </c>
      <c r="I740" s="2" t="s">
        <v>825</v>
      </c>
      <c r="J740">
        <f>VLOOKUP(A740,[1]Sheet3!$A$2:$H$3266,8,FALSE)</f>
        <v>101.6</v>
      </c>
      <c r="K740">
        <f>VLOOKUP(A740,[1]Sheet3!$A$2:$AD$3266,29,FALSE)</f>
        <v>0.76978639999999998</v>
      </c>
      <c r="L740">
        <f>VLOOKUP(A740,[1]Sheet3!$A$2:$AD$3266,30,FALSE)</f>
        <v>78.21029824</v>
      </c>
      <c r="M740">
        <f>VLOOKUP(A740,[1]Sheet3!$A$2:$L$3266,11,FALSE)</f>
        <v>8250</v>
      </c>
      <c r="N740" t="str">
        <f>VLOOKUP(A740,[1]Sheet3!$A$2:$L$3266,12,FALSE)</f>
        <v/>
      </c>
      <c r="O740">
        <f>VLOOKUP(A740,[1]Sheet3!$A$2:$T$3266,17,FALSE)</f>
        <v>0.18090490000000001</v>
      </c>
      <c r="P740">
        <f>VLOOKUP(A740,[1]Sheet3!$A$2:$T$3266,18,FALSE)</f>
        <v>53.787990000000001</v>
      </c>
      <c r="Q740">
        <f>VLOOKUP(A740,[1]Sheet3!$A$2:$T$3266,19,FALSE)</f>
        <v>0.58113110000000001</v>
      </c>
      <c r="R740">
        <f>VLOOKUP(A740,[1]Sheet3!$A$2:$T$3266,20,FALSE)</f>
        <v>0.81928900000000004</v>
      </c>
      <c r="S740">
        <f>VLOOKUP(A740,[1]Sheet3!$A$2:$AB$3266,27,FALSE)</f>
        <v>86.26294</v>
      </c>
      <c r="T740">
        <f>VLOOKUP(A740,[1]Sheet3!$A$2:$AB$3266,28,FALSE)</f>
        <v>43.394620000000003</v>
      </c>
      <c r="U740">
        <f>VLOOKUP(A740,[1]Sheet3!$A$2:$AF$3266,31,FALSE)</f>
        <v>69.309839999999994</v>
      </c>
      <c r="V740">
        <f>VLOOKUP(A740,[1]Sheet3!$A$2:$AF$3266,32,FALSE)</f>
        <v>232.0898</v>
      </c>
      <c r="W740" s="2" t="str">
        <f>VLOOKUP(H740,[2]Sheet1!$B$2:$D$3210,2,FALSE)</f>
        <v>Jawa Barat</v>
      </c>
      <c r="X740" s="2" t="str">
        <f>VLOOKUP(H740,[2]Sheet1!$B$2:$D$3210,3,FALSE)</f>
        <v>Jawa</v>
      </c>
      <c r="Y740" s="2">
        <f>Scores!N740</f>
        <v>89</v>
      </c>
      <c r="Z740" t="s">
        <v>6</v>
      </c>
      <c r="AA740" s="13" t="str">
        <f t="shared" si="35"/>
        <v>2C-Jawa</v>
      </c>
      <c r="AB740" s="13" t="s">
        <v>896</v>
      </c>
    </row>
    <row r="741" spans="1:28">
      <c r="A741" t="str">
        <f t="shared" si="34"/>
        <v>PENGEMBANGAN LAPANGAN BAMBU GUNUNG - POFD3. High Value</v>
      </c>
      <c r="B741" t="str">
        <f t="shared" si="33"/>
        <v>PENGEMBANGAN LAPANGAN BAMBU GUNUNG - POFD3. High ValueE5. Development Unclarified</v>
      </c>
      <c r="C741" t="s">
        <v>25</v>
      </c>
      <c r="D741" s="2" t="s">
        <v>13</v>
      </c>
      <c r="E741" t="s">
        <v>11</v>
      </c>
      <c r="F741" s="12" t="s">
        <v>366</v>
      </c>
      <c r="G741" s="12" t="s">
        <v>617</v>
      </c>
      <c r="H741" t="s">
        <v>77</v>
      </c>
      <c r="I741" s="2" t="s">
        <v>825</v>
      </c>
      <c r="J741">
        <f>VLOOKUP(A741,[1]Sheet3!$A$2:$H$3266,8,FALSE)</f>
        <v>101.6</v>
      </c>
      <c r="K741">
        <f>VLOOKUP(A741,[1]Sheet3!$A$2:$AD$3266,29,FALSE)</f>
        <v>0.76978639999999998</v>
      </c>
      <c r="L741">
        <f>VLOOKUP(A741,[1]Sheet3!$A$2:$AD$3266,30,FALSE)</f>
        <v>78.21029824</v>
      </c>
      <c r="M741">
        <f>VLOOKUP(A741,[1]Sheet3!$A$2:$L$3266,11,FALSE)</f>
        <v>8250</v>
      </c>
      <c r="N741" t="str">
        <f>VLOOKUP(A741,[1]Sheet3!$A$2:$L$3266,12,FALSE)</f>
        <v/>
      </c>
      <c r="O741">
        <f>VLOOKUP(A741,[1]Sheet3!$A$2:$T$3266,17,FALSE)</f>
        <v>0.18090490000000001</v>
      </c>
      <c r="P741">
        <f>VLOOKUP(A741,[1]Sheet3!$A$2:$T$3266,18,FALSE)</f>
        <v>53.787990000000001</v>
      </c>
      <c r="Q741">
        <f>VLOOKUP(A741,[1]Sheet3!$A$2:$T$3266,19,FALSE)</f>
        <v>0.58113110000000001</v>
      </c>
      <c r="R741">
        <f>VLOOKUP(A741,[1]Sheet3!$A$2:$T$3266,20,FALSE)</f>
        <v>0.81928900000000004</v>
      </c>
      <c r="S741">
        <f>VLOOKUP(A741,[1]Sheet3!$A$2:$AB$3266,27,FALSE)</f>
        <v>86.26294</v>
      </c>
      <c r="T741">
        <f>VLOOKUP(A741,[1]Sheet3!$A$2:$AB$3266,28,FALSE)</f>
        <v>43.394620000000003</v>
      </c>
      <c r="U741">
        <f>VLOOKUP(A741,[1]Sheet3!$A$2:$AF$3266,31,FALSE)</f>
        <v>69.309839999999994</v>
      </c>
      <c r="V741">
        <f>VLOOKUP(A741,[1]Sheet3!$A$2:$AF$3266,32,FALSE)</f>
        <v>232.0898</v>
      </c>
      <c r="W741" s="2" t="str">
        <f>VLOOKUP(H741,[2]Sheet1!$B$2:$D$3210,2,FALSE)</f>
        <v>Jawa Barat</v>
      </c>
      <c r="X741" s="2" t="str">
        <f>VLOOKUP(H741,[2]Sheet1!$B$2:$D$3210,3,FALSE)</f>
        <v>Jawa</v>
      </c>
      <c r="Y741" s="2">
        <f>Scores!N741</f>
        <v>89</v>
      </c>
      <c r="Z741" t="s">
        <v>6</v>
      </c>
      <c r="AA741" s="13" t="str">
        <f t="shared" si="35"/>
        <v>2C-Jawa</v>
      </c>
      <c r="AB741" s="13" t="s">
        <v>896</v>
      </c>
    </row>
    <row r="742" spans="1:28">
      <c r="A742" t="str">
        <f t="shared" si="34"/>
        <v>KARANG MAKMUR BASE1. Low Value</v>
      </c>
      <c r="B742" t="str">
        <f t="shared" si="33"/>
        <v>KARANG MAKMUR BASE1. Low ValueE3. Justified for Development</v>
      </c>
      <c r="C742" t="s">
        <v>20</v>
      </c>
      <c r="D742" s="2" t="s">
        <v>13</v>
      </c>
      <c r="E742" t="s">
        <v>8</v>
      </c>
      <c r="F742" s="12" t="s">
        <v>367</v>
      </c>
      <c r="G742" s="12" t="s">
        <v>722</v>
      </c>
      <c r="H742" t="s">
        <v>77</v>
      </c>
      <c r="I742" s="2" t="s">
        <v>825</v>
      </c>
      <c r="J742">
        <f>VLOOKUP(A742,[1]Sheet3!$A$2:$H$3266,8,FALSE)</f>
        <v>1.37</v>
      </c>
      <c r="K742">
        <f>VLOOKUP(A742,[1]Sheet3!$A$2:$AD$3266,29,FALSE)</f>
        <v>0.69981130000000003</v>
      </c>
      <c r="L742">
        <f>VLOOKUP(A742,[1]Sheet3!$A$2:$AD$3266,30,FALSE)</f>
        <v>0.95874148100000012</v>
      </c>
      <c r="M742">
        <f>VLOOKUP(A742,[1]Sheet3!$A$2:$L$3266,11,FALSE)</f>
        <v>5299</v>
      </c>
      <c r="N742" t="str">
        <f>VLOOKUP(A742,[1]Sheet3!$A$2:$L$3266,12,FALSE)</f>
        <v/>
      </c>
      <c r="O742">
        <f>VLOOKUP(A742,[1]Sheet3!$A$2:$T$3266,17,FALSE)</f>
        <v>0.19769880000000001</v>
      </c>
      <c r="P742">
        <f>VLOOKUP(A742,[1]Sheet3!$A$2:$T$3266,18,FALSE)</f>
        <v>165.1927</v>
      </c>
      <c r="Q742">
        <f>VLOOKUP(A742,[1]Sheet3!$A$2:$T$3266,19,FALSE)</f>
        <v>0.5473865</v>
      </c>
      <c r="R742">
        <f>VLOOKUP(A742,[1]Sheet3!$A$2:$T$3266,20,FALSE)</f>
        <v>0.78080070000000001</v>
      </c>
      <c r="S742">
        <f>VLOOKUP(A742,[1]Sheet3!$A$2:$AB$3266,27,FALSE)</f>
        <v>359.29829999999998</v>
      </c>
      <c r="T742">
        <f>VLOOKUP(A742,[1]Sheet3!$A$2:$AB$3266,28,FALSE)</f>
        <v>262.20920000000001</v>
      </c>
      <c r="U742">
        <f>VLOOKUP(A742,[1]Sheet3!$A$2:$AF$3266,31,FALSE)</f>
        <v>13.98494</v>
      </c>
      <c r="V742">
        <f>VLOOKUP(A742,[1]Sheet3!$A$2:$AF$3266,32,FALSE)</f>
        <v>89.380120000000005</v>
      </c>
      <c r="W742" s="2" t="str">
        <f>VLOOKUP(H742,[2]Sheet1!$B$2:$D$3210,2,FALSE)</f>
        <v>Jawa Barat</v>
      </c>
      <c r="X742" s="2" t="str">
        <f>VLOOKUP(H742,[2]Sheet1!$B$2:$D$3210,3,FALSE)</f>
        <v>Jawa</v>
      </c>
      <c r="Y742" s="2">
        <f>Scores!N742</f>
        <v>115</v>
      </c>
      <c r="Z742" t="s">
        <v>16</v>
      </c>
      <c r="AA742" s="13" t="str">
        <f t="shared" si="35"/>
        <v>2P</v>
      </c>
      <c r="AB742" s="13" t="s">
        <v>896</v>
      </c>
    </row>
    <row r="743" spans="1:28">
      <c r="A743" t="str">
        <f t="shared" si="34"/>
        <v>KARANG MAKMUR BASE2. Middle Value</v>
      </c>
      <c r="B743" t="str">
        <f t="shared" si="33"/>
        <v>KARANG MAKMUR BASE2. Middle ValueE3. Justified for Development</v>
      </c>
      <c r="C743" t="s">
        <v>20</v>
      </c>
      <c r="D743" s="2" t="s">
        <v>13</v>
      </c>
      <c r="E743" t="s">
        <v>10</v>
      </c>
      <c r="F743" s="12" t="s">
        <v>367</v>
      </c>
      <c r="G743" s="12" t="s">
        <v>722</v>
      </c>
      <c r="H743" t="s">
        <v>77</v>
      </c>
      <c r="I743" s="2" t="s">
        <v>825</v>
      </c>
      <c r="J743">
        <f>VLOOKUP(A743,[1]Sheet3!$A$2:$H$3266,8,FALSE)</f>
        <v>1.37</v>
      </c>
      <c r="K743">
        <f>VLOOKUP(A743,[1]Sheet3!$A$2:$AD$3266,29,FALSE)</f>
        <v>0.69981130000000003</v>
      </c>
      <c r="L743">
        <f>VLOOKUP(A743,[1]Sheet3!$A$2:$AD$3266,30,FALSE)</f>
        <v>0.95874148100000012</v>
      </c>
      <c r="M743">
        <f>VLOOKUP(A743,[1]Sheet3!$A$2:$L$3266,11,FALSE)</f>
        <v>5299</v>
      </c>
      <c r="N743" t="str">
        <f>VLOOKUP(A743,[1]Sheet3!$A$2:$L$3266,12,FALSE)</f>
        <v/>
      </c>
      <c r="O743">
        <f>VLOOKUP(A743,[1]Sheet3!$A$2:$T$3266,17,FALSE)</f>
        <v>0.19769880000000001</v>
      </c>
      <c r="P743">
        <f>VLOOKUP(A743,[1]Sheet3!$A$2:$T$3266,18,FALSE)</f>
        <v>165.1927</v>
      </c>
      <c r="Q743">
        <f>VLOOKUP(A743,[1]Sheet3!$A$2:$T$3266,19,FALSE)</f>
        <v>0.5473865</v>
      </c>
      <c r="R743">
        <f>VLOOKUP(A743,[1]Sheet3!$A$2:$T$3266,20,FALSE)</f>
        <v>0.78080070000000001</v>
      </c>
      <c r="S743">
        <f>VLOOKUP(A743,[1]Sheet3!$A$2:$AB$3266,27,FALSE)</f>
        <v>359.29829999999998</v>
      </c>
      <c r="T743">
        <f>VLOOKUP(A743,[1]Sheet3!$A$2:$AB$3266,28,FALSE)</f>
        <v>262.20920000000001</v>
      </c>
      <c r="U743">
        <f>VLOOKUP(A743,[1]Sheet3!$A$2:$AF$3266,31,FALSE)</f>
        <v>13.98494</v>
      </c>
      <c r="V743">
        <f>VLOOKUP(A743,[1]Sheet3!$A$2:$AF$3266,32,FALSE)</f>
        <v>89.380120000000005</v>
      </c>
      <c r="W743" s="2" t="str">
        <f>VLOOKUP(H743,[2]Sheet1!$B$2:$D$3210,2,FALSE)</f>
        <v>Jawa Barat</v>
      </c>
      <c r="X743" s="2" t="str">
        <f>VLOOKUP(H743,[2]Sheet1!$B$2:$D$3210,3,FALSE)</f>
        <v>Jawa</v>
      </c>
      <c r="Y743" s="2">
        <f>Scores!N743</f>
        <v>115</v>
      </c>
      <c r="Z743" t="s">
        <v>16</v>
      </c>
      <c r="AA743" s="13" t="str">
        <f t="shared" si="35"/>
        <v>2P</v>
      </c>
      <c r="AB743" s="13" t="s">
        <v>896</v>
      </c>
    </row>
    <row r="744" spans="1:28">
      <c r="A744" t="str">
        <f t="shared" si="34"/>
        <v>KARANG MAKMUR BASE3. High Value</v>
      </c>
      <c r="B744" t="str">
        <f t="shared" si="33"/>
        <v>KARANG MAKMUR BASE3. High ValueE3. Justified for Development</v>
      </c>
      <c r="C744" t="s">
        <v>20</v>
      </c>
      <c r="D744" s="2" t="s">
        <v>13</v>
      </c>
      <c r="E744" t="s">
        <v>11</v>
      </c>
      <c r="F744" s="12" t="s">
        <v>367</v>
      </c>
      <c r="G744" s="12" t="s">
        <v>722</v>
      </c>
      <c r="H744" t="s">
        <v>77</v>
      </c>
      <c r="I744" s="2" t="s">
        <v>825</v>
      </c>
      <c r="J744">
        <f>VLOOKUP(A744,[1]Sheet3!$A$2:$H$3266,8,FALSE)</f>
        <v>1.37</v>
      </c>
      <c r="K744">
        <f>VLOOKUP(A744,[1]Sheet3!$A$2:$AD$3266,29,FALSE)</f>
        <v>0.69981130000000003</v>
      </c>
      <c r="L744">
        <f>VLOOKUP(A744,[1]Sheet3!$A$2:$AD$3266,30,FALSE)</f>
        <v>0.95874148100000012</v>
      </c>
      <c r="M744">
        <f>VLOOKUP(A744,[1]Sheet3!$A$2:$L$3266,11,FALSE)</f>
        <v>5299</v>
      </c>
      <c r="N744" t="str">
        <f>VLOOKUP(A744,[1]Sheet3!$A$2:$L$3266,12,FALSE)</f>
        <v/>
      </c>
      <c r="O744">
        <f>VLOOKUP(A744,[1]Sheet3!$A$2:$T$3266,17,FALSE)</f>
        <v>0.19769880000000001</v>
      </c>
      <c r="P744">
        <f>VLOOKUP(A744,[1]Sheet3!$A$2:$T$3266,18,FALSE)</f>
        <v>165.1927</v>
      </c>
      <c r="Q744">
        <f>VLOOKUP(A744,[1]Sheet3!$A$2:$T$3266,19,FALSE)</f>
        <v>0.5473865</v>
      </c>
      <c r="R744">
        <f>VLOOKUP(A744,[1]Sheet3!$A$2:$T$3266,20,FALSE)</f>
        <v>0.78080070000000001</v>
      </c>
      <c r="S744">
        <f>VLOOKUP(A744,[1]Sheet3!$A$2:$AB$3266,27,FALSE)</f>
        <v>359.29829999999998</v>
      </c>
      <c r="T744">
        <f>VLOOKUP(A744,[1]Sheet3!$A$2:$AB$3266,28,FALSE)</f>
        <v>262.20920000000001</v>
      </c>
      <c r="U744">
        <f>VLOOKUP(A744,[1]Sheet3!$A$2:$AF$3266,31,FALSE)</f>
        <v>13.98494</v>
      </c>
      <c r="V744">
        <f>VLOOKUP(A744,[1]Sheet3!$A$2:$AF$3266,32,FALSE)</f>
        <v>89.380120000000005</v>
      </c>
      <c r="W744" s="2" t="str">
        <f>VLOOKUP(H744,[2]Sheet1!$B$2:$D$3210,2,FALSE)</f>
        <v>Jawa Barat</v>
      </c>
      <c r="X744" s="2" t="str">
        <f>VLOOKUP(H744,[2]Sheet1!$B$2:$D$3210,3,FALSE)</f>
        <v>Jawa</v>
      </c>
      <c r="Y744" s="2">
        <f>Scores!N744</f>
        <v>115</v>
      </c>
      <c r="Z744" t="s">
        <v>16</v>
      </c>
      <c r="AA744" s="13" t="str">
        <f t="shared" si="35"/>
        <v>2P</v>
      </c>
      <c r="AB744" s="13" t="s">
        <v>896</v>
      </c>
    </row>
    <row r="745" spans="1:28">
      <c r="A745" t="str">
        <f t="shared" si="34"/>
        <v>SISI NUBI - OPLL FUTURE1. Low Value</v>
      </c>
      <c r="B745" t="str">
        <f t="shared" si="33"/>
        <v>SISI NUBI - OPLL FUTURE1. Low ValueE8. Further Development Not Viable</v>
      </c>
      <c r="C745" t="s">
        <v>18</v>
      </c>
      <c r="D745" s="2" t="s">
        <v>13</v>
      </c>
      <c r="E745" t="s">
        <v>8</v>
      </c>
      <c r="F745" s="12" t="s">
        <v>368</v>
      </c>
      <c r="G745" s="12" t="s">
        <v>723</v>
      </c>
      <c r="H745" t="s">
        <v>82</v>
      </c>
      <c r="I745" s="2" t="s">
        <v>825</v>
      </c>
      <c r="J745">
        <f>VLOOKUP(A745,[1]Sheet3!$A$2:$H$3266,8,FALSE)</f>
        <v>2867</v>
      </c>
      <c r="K745">
        <f>VLOOKUP(A745,[1]Sheet3!$A$2:$AD$3266,29,FALSE)</f>
        <v>0.62376989999999999</v>
      </c>
      <c r="L745">
        <f>VLOOKUP(A745,[1]Sheet3!$A$2:$AD$3266,30,FALSE)</f>
        <v>1788.3483033</v>
      </c>
      <c r="M745">
        <f>VLOOKUP(A745,[1]Sheet3!$A$2:$L$3266,11,FALSE)</f>
        <v>10398</v>
      </c>
      <c r="N745">
        <f>VLOOKUP(A745,[1]Sheet3!$A$2:$L$3266,12,FALSE)</f>
        <v>88.550000000000011</v>
      </c>
      <c r="O745">
        <f>VLOOKUP(A745,[1]Sheet3!$A$2:$T$3266,17,FALSE)</f>
        <v>0.17163610000000001</v>
      </c>
      <c r="P745">
        <f>VLOOKUP(A745,[1]Sheet3!$A$2:$T$3266,18,FALSE)</f>
        <v>477.505</v>
      </c>
      <c r="Q745">
        <f>VLOOKUP(A745,[1]Sheet3!$A$2:$T$3266,19,FALSE)</f>
        <v>0.77939970000000003</v>
      </c>
      <c r="R745">
        <f>VLOOKUP(A745,[1]Sheet3!$A$2:$T$3266,20,FALSE)</f>
        <v>0.80600879999999997</v>
      </c>
      <c r="S745">
        <f>VLOOKUP(A745,[1]Sheet3!$A$2:$AB$3266,27,FALSE)</f>
        <v>3.941961</v>
      </c>
      <c r="T745">
        <f>VLOOKUP(A745,[1]Sheet3!$A$2:$AB$3266,28,FALSE)</f>
        <v>1.7685150000000001</v>
      </c>
      <c r="U745">
        <f>VLOOKUP(A745,[1]Sheet3!$A$2:$AF$3266,31,FALSE)</f>
        <v>151.50399999999999</v>
      </c>
      <c r="V745">
        <f>VLOOKUP(A745,[1]Sheet3!$A$2:$AF$3266,32,FALSE)</f>
        <v>97.839910000000003</v>
      </c>
      <c r="W745" s="2" t="str">
        <f>VLOOKUP(H745,[2]Sheet1!$B$2:$D$3210,2,FALSE)</f>
        <v>Selat Makasar</v>
      </c>
      <c r="X745" s="2" t="str">
        <f>VLOOKUP(H745,[2]Sheet1!$B$2:$D$3210,3,FALSE)</f>
        <v>Kalimantan</v>
      </c>
      <c r="Y745" s="2">
        <f>Scores!N745</f>
        <v>53</v>
      </c>
      <c r="Z745" t="s">
        <v>6</v>
      </c>
      <c r="AA745" s="13" t="str">
        <f t="shared" si="35"/>
        <v>2C-Kalimantan</v>
      </c>
      <c r="AB745" s="13" t="s">
        <v>896</v>
      </c>
    </row>
    <row r="746" spans="1:28">
      <c r="A746" t="str">
        <f t="shared" si="34"/>
        <v>SISI NUBI - OPLL FUTURE2. Middle Value</v>
      </c>
      <c r="B746" t="str">
        <f t="shared" si="33"/>
        <v>SISI NUBI - OPLL FUTURE2. Middle ValueE8. Further Development Not Viable</v>
      </c>
      <c r="C746" t="s">
        <v>18</v>
      </c>
      <c r="D746" s="2" t="s">
        <v>13</v>
      </c>
      <c r="E746" t="s">
        <v>10</v>
      </c>
      <c r="F746" s="12" t="s">
        <v>368</v>
      </c>
      <c r="G746" s="12" t="s">
        <v>723</v>
      </c>
      <c r="H746" t="s">
        <v>82</v>
      </c>
      <c r="I746" s="2" t="s">
        <v>825</v>
      </c>
      <c r="J746">
        <f>VLOOKUP(A746,[1]Sheet3!$A$2:$H$3266,8,FALSE)</f>
        <v>4155</v>
      </c>
      <c r="K746">
        <f>VLOOKUP(A746,[1]Sheet3!$A$2:$AD$3266,29,FALSE)</f>
        <v>0.62376989999999999</v>
      </c>
      <c r="L746">
        <f>VLOOKUP(A746,[1]Sheet3!$A$2:$AD$3266,30,FALSE)</f>
        <v>2591.7639344999998</v>
      </c>
      <c r="M746">
        <f>VLOOKUP(A746,[1]Sheet3!$A$2:$L$3266,11,FALSE)</f>
        <v>10398</v>
      </c>
      <c r="N746">
        <f>VLOOKUP(A746,[1]Sheet3!$A$2:$L$3266,12,FALSE)</f>
        <v>88.550000000000011</v>
      </c>
      <c r="O746">
        <f>VLOOKUP(A746,[1]Sheet3!$A$2:$T$3266,17,FALSE)</f>
        <v>0.17163610000000001</v>
      </c>
      <c r="P746">
        <f>VLOOKUP(A746,[1]Sheet3!$A$2:$T$3266,18,FALSE)</f>
        <v>477.505</v>
      </c>
      <c r="Q746">
        <f>VLOOKUP(A746,[1]Sheet3!$A$2:$T$3266,19,FALSE)</f>
        <v>0.77939970000000003</v>
      </c>
      <c r="R746">
        <f>VLOOKUP(A746,[1]Sheet3!$A$2:$T$3266,20,FALSE)</f>
        <v>0.80600879999999997</v>
      </c>
      <c r="S746">
        <f>VLOOKUP(A746,[1]Sheet3!$A$2:$AB$3266,27,FALSE)</f>
        <v>3.941961</v>
      </c>
      <c r="T746">
        <f>VLOOKUP(A746,[1]Sheet3!$A$2:$AB$3266,28,FALSE)</f>
        <v>1.7685150000000001</v>
      </c>
      <c r="U746">
        <f>VLOOKUP(A746,[1]Sheet3!$A$2:$AF$3266,31,FALSE)</f>
        <v>151.50399999999999</v>
      </c>
      <c r="V746">
        <f>VLOOKUP(A746,[1]Sheet3!$A$2:$AF$3266,32,FALSE)</f>
        <v>97.839910000000003</v>
      </c>
      <c r="W746" s="2" t="str">
        <f>VLOOKUP(H746,[2]Sheet1!$B$2:$D$3210,2,FALSE)</f>
        <v>Selat Makasar</v>
      </c>
      <c r="X746" s="2" t="str">
        <f>VLOOKUP(H746,[2]Sheet1!$B$2:$D$3210,3,FALSE)</f>
        <v>Kalimantan</v>
      </c>
      <c r="Y746" s="2">
        <f>Scores!N746</f>
        <v>53</v>
      </c>
      <c r="Z746" t="s">
        <v>6</v>
      </c>
      <c r="AA746" s="13" t="str">
        <f t="shared" si="35"/>
        <v>2C-Kalimantan</v>
      </c>
      <c r="AB746" s="13" t="s">
        <v>896</v>
      </c>
    </row>
    <row r="747" spans="1:28">
      <c r="A747" t="str">
        <f t="shared" si="34"/>
        <v>MALEORAJA - BASE1. Low Value</v>
      </c>
      <c r="B747" t="str">
        <f t="shared" si="33"/>
        <v>MALEORAJA - BASE1. Low ValueE3. Justified for Development</v>
      </c>
      <c r="C747" t="s">
        <v>20</v>
      </c>
      <c r="D747" s="2" t="s">
        <v>13</v>
      </c>
      <c r="E747" t="s">
        <v>8</v>
      </c>
      <c r="F747" s="12" t="s">
        <v>369</v>
      </c>
      <c r="G747" s="12" t="s">
        <v>724</v>
      </c>
      <c r="H747" t="s">
        <v>77</v>
      </c>
      <c r="I747" s="2" t="s">
        <v>825</v>
      </c>
      <c r="J747">
        <f>VLOOKUP(A747,[1]Sheet3!$A$2:$H$3266,8,FALSE)</f>
        <v>19</v>
      </c>
      <c r="K747">
        <f>VLOOKUP(A747,[1]Sheet3!$A$2:$AD$3266,29,FALSE)</f>
        <v>0.76999070000000003</v>
      </c>
      <c r="L747">
        <f>VLOOKUP(A747,[1]Sheet3!$A$2:$AD$3266,30,FALSE)</f>
        <v>14.6298233</v>
      </c>
      <c r="M747">
        <f>VLOOKUP(A747,[1]Sheet3!$A$2:$L$3266,11,FALSE)</f>
        <v>6975</v>
      </c>
      <c r="N747" t="str">
        <f>VLOOKUP(A747,[1]Sheet3!$A$2:$L$3266,12,FALSE)</f>
        <v/>
      </c>
      <c r="O747">
        <f>VLOOKUP(A747,[1]Sheet3!$A$2:$T$3266,17,FALSE)</f>
        <v>0.230322</v>
      </c>
      <c r="P747">
        <f>VLOOKUP(A747,[1]Sheet3!$A$2:$T$3266,18,FALSE)</f>
        <v>297.399</v>
      </c>
      <c r="Q747">
        <f>VLOOKUP(A747,[1]Sheet3!$A$2:$T$3266,19,FALSE)</f>
        <v>0.79860799999999998</v>
      </c>
      <c r="R747">
        <f>VLOOKUP(A747,[1]Sheet3!$A$2:$T$3266,20,FALSE)</f>
        <v>0.65473539999999997</v>
      </c>
      <c r="S747">
        <f>VLOOKUP(A747,[1]Sheet3!$A$2:$AB$3266,27,FALSE)</f>
        <v>44.523359999999997</v>
      </c>
      <c r="T747">
        <f>VLOOKUP(A747,[1]Sheet3!$A$2:$AB$3266,28,FALSE)</f>
        <v>12.989050000000001</v>
      </c>
      <c r="U747">
        <f>VLOOKUP(A747,[1]Sheet3!$A$2:$AF$3266,31,FALSE)</f>
        <v>74.941040000000001</v>
      </c>
      <c r="V747">
        <f>VLOOKUP(A747,[1]Sheet3!$A$2:$AF$3266,32,FALSE)</f>
        <v>162.42920000000001</v>
      </c>
      <c r="W747" s="2" t="str">
        <f>VLOOKUP(H747,[2]Sheet1!$B$2:$D$3210,2,FALSE)</f>
        <v>Jawa Barat</v>
      </c>
      <c r="X747" s="2" t="str">
        <f>VLOOKUP(H747,[2]Sheet1!$B$2:$D$3210,3,FALSE)</f>
        <v>Jawa</v>
      </c>
      <c r="Y747" s="2">
        <f>Scores!N747</f>
        <v>69</v>
      </c>
      <c r="Z747" t="s">
        <v>16</v>
      </c>
      <c r="AA747" s="13" t="str">
        <f t="shared" si="35"/>
        <v>2P</v>
      </c>
      <c r="AB747" s="13" t="s">
        <v>896</v>
      </c>
    </row>
    <row r="748" spans="1:28">
      <c r="A748" t="str">
        <f t="shared" si="34"/>
        <v>MALEORAJA - BASE2. Middle Value</v>
      </c>
      <c r="B748" t="str">
        <f t="shared" si="33"/>
        <v>MALEORAJA - BASE2. Middle ValueE3. Justified for Development</v>
      </c>
      <c r="C748" t="s">
        <v>20</v>
      </c>
      <c r="D748" s="2" t="s">
        <v>13</v>
      </c>
      <c r="E748" t="s">
        <v>10</v>
      </c>
      <c r="F748" s="12" t="s">
        <v>369</v>
      </c>
      <c r="G748" s="12" t="s">
        <v>724</v>
      </c>
      <c r="H748" t="s">
        <v>77</v>
      </c>
      <c r="I748" s="2" t="s">
        <v>825</v>
      </c>
      <c r="J748">
        <f>VLOOKUP(A748,[1]Sheet3!$A$2:$H$3266,8,FALSE)</f>
        <v>21</v>
      </c>
      <c r="K748">
        <f>VLOOKUP(A748,[1]Sheet3!$A$2:$AD$3266,29,FALSE)</f>
        <v>0.76999070000000003</v>
      </c>
      <c r="L748">
        <f>VLOOKUP(A748,[1]Sheet3!$A$2:$AD$3266,30,FALSE)</f>
        <v>16.1698047</v>
      </c>
      <c r="M748">
        <f>VLOOKUP(A748,[1]Sheet3!$A$2:$L$3266,11,FALSE)</f>
        <v>6975</v>
      </c>
      <c r="N748" t="str">
        <f>VLOOKUP(A748,[1]Sheet3!$A$2:$L$3266,12,FALSE)</f>
        <v/>
      </c>
      <c r="O748">
        <f>VLOOKUP(A748,[1]Sheet3!$A$2:$T$3266,17,FALSE)</f>
        <v>0.230322</v>
      </c>
      <c r="P748">
        <f>VLOOKUP(A748,[1]Sheet3!$A$2:$T$3266,18,FALSE)</f>
        <v>297.399</v>
      </c>
      <c r="Q748">
        <f>VLOOKUP(A748,[1]Sheet3!$A$2:$T$3266,19,FALSE)</f>
        <v>0.79860799999999998</v>
      </c>
      <c r="R748">
        <f>VLOOKUP(A748,[1]Sheet3!$A$2:$T$3266,20,FALSE)</f>
        <v>0.65473539999999997</v>
      </c>
      <c r="S748">
        <f>VLOOKUP(A748,[1]Sheet3!$A$2:$AB$3266,27,FALSE)</f>
        <v>44.523359999999997</v>
      </c>
      <c r="T748">
        <f>VLOOKUP(A748,[1]Sheet3!$A$2:$AB$3266,28,FALSE)</f>
        <v>12.989050000000001</v>
      </c>
      <c r="U748">
        <f>VLOOKUP(A748,[1]Sheet3!$A$2:$AF$3266,31,FALSE)</f>
        <v>74.941040000000001</v>
      </c>
      <c r="V748">
        <f>VLOOKUP(A748,[1]Sheet3!$A$2:$AF$3266,32,FALSE)</f>
        <v>162.42920000000001</v>
      </c>
      <c r="W748" s="2" t="str">
        <f>VLOOKUP(H748,[2]Sheet1!$B$2:$D$3210,2,FALSE)</f>
        <v>Jawa Barat</v>
      </c>
      <c r="X748" s="2" t="str">
        <f>VLOOKUP(H748,[2]Sheet1!$B$2:$D$3210,3,FALSE)</f>
        <v>Jawa</v>
      </c>
      <c r="Y748" s="2">
        <f>Scores!N748</f>
        <v>69</v>
      </c>
      <c r="Z748" t="s">
        <v>16</v>
      </c>
      <c r="AA748" s="13" t="str">
        <f t="shared" si="35"/>
        <v>2P</v>
      </c>
      <c r="AB748" s="13" t="s">
        <v>896</v>
      </c>
    </row>
    <row r="749" spans="1:28">
      <c r="A749" t="str">
        <f t="shared" si="34"/>
        <v>MALEORAJA - BASE3. High Value</v>
      </c>
      <c r="B749" t="str">
        <f t="shared" si="33"/>
        <v>MALEORAJA - BASE3. High ValueE3. Justified for Development</v>
      </c>
      <c r="C749" t="s">
        <v>20</v>
      </c>
      <c r="D749" s="2" t="s">
        <v>13</v>
      </c>
      <c r="E749" t="s">
        <v>11</v>
      </c>
      <c r="F749" s="12" t="s">
        <v>369</v>
      </c>
      <c r="G749" s="12" t="s">
        <v>724</v>
      </c>
      <c r="H749" t="s">
        <v>77</v>
      </c>
      <c r="I749" s="2" t="s">
        <v>825</v>
      </c>
      <c r="J749">
        <f>VLOOKUP(A749,[1]Sheet3!$A$2:$H$3266,8,FALSE)</f>
        <v>21</v>
      </c>
      <c r="K749">
        <f>VLOOKUP(A749,[1]Sheet3!$A$2:$AD$3266,29,FALSE)</f>
        <v>0.76999070000000003</v>
      </c>
      <c r="L749">
        <f>VLOOKUP(A749,[1]Sheet3!$A$2:$AD$3266,30,FALSE)</f>
        <v>16.1698047</v>
      </c>
      <c r="M749">
        <f>VLOOKUP(A749,[1]Sheet3!$A$2:$L$3266,11,FALSE)</f>
        <v>6975</v>
      </c>
      <c r="N749" t="str">
        <f>VLOOKUP(A749,[1]Sheet3!$A$2:$L$3266,12,FALSE)</f>
        <v/>
      </c>
      <c r="O749">
        <f>VLOOKUP(A749,[1]Sheet3!$A$2:$T$3266,17,FALSE)</f>
        <v>0.230322</v>
      </c>
      <c r="P749">
        <f>VLOOKUP(A749,[1]Sheet3!$A$2:$T$3266,18,FALSE)</f>
        <v>297.399</v>
      </c>
      <c r="Q749">
        <f>VLOOKUP(A749,[1]Sheet3!$A$2:$T$3266,19,FALSE)</f>
        <v>0.79860799999999998</v>
      </c>
      <c r="R749">
        <f>VLOOKUP(A749,[1]Sheet3!$A$2:$T$3266,20,FALSE)</f>
        <v>0.65473539999999997</v>
      </c>
      <c r="S749">
        <f>VLOOKUP(A749,[1]Sheet3!$A$2:$AB$3266,27,FALSE)</f>
        <v>44.523359999999997</v>
      </c>
      <c r="T749">
        <f>VLOOKUP(A749,[1]Sheet3!$A$2:$AB$3266,28,FALSE)</f>
        <v>12.989050000000001</v>
      </c>
      <c r="U749">
        <f>VLOOKUP(A749,[1]Sheet3!$A$2:$AF$3266,31,FALSE)</f>
        <v>74.941040000000001</v>
      </c>
      <c r="V749">
        <f>VLOOKUP(A749,[1]Sheet3!$A$2:$AF$3266,32,FALSE)</f>
        <v>162.42920000000001</v>
      </c>
      <c r="W749" s="2" t="str">
        <f>VLOOKUP(H749,[2]Sheet1!$B$2:$D$3210,2,FALSE)</f>
        <v>Jawa Barat</v>
      </c>
      <c r="X749" s="2" t="str">
        <f>VLOOKUP(H749,[2]Sheet1!$B$2:$D$3210,3,FALSE)</f>
        <v>Jawa</v>
      </c>
      <c r="Y749" s="2">
        <f>Scores!N749</f>
        <v>69</v>
      </c>
      <c r="Z749" t="s">
        <v>16</v>
      </c>
      <c r="AA749" s="13" t="str">
        <f t="shared" si="35"/>
        <v>2P</v>
      </c>
      <c r="AB749" s="13" t="s">
        <v>896</v>
      </c>
    </row>
    <row r="750" spans="1:28">
      <c r="A750" t="str">
        <f t="shared" si="34"/>
        <v>SISI NUBI - OPLL FUTURE3. High Value</v>
      </c>
      <c r="B750" t="str">
        <f t="shared" si="33"/>
        <v>SISI NUBI - OPLL FUTURE3. High ValueE8. Further Development Not Viable</v>
      </c>
      <c r="C750" t="s">
        <v>18</v>
      </c>
      <c r="D750" s="2" t="s">
        <v>13</v>
      </c>
      <c r="E750" t="s">
        <v>11</v>
      </c>
      <c r="F750" s="12" t="s">
        <v>368</v>
      </c>
      <c r="G750" s="12" t="s">
        <v>723</v>
      </c>
      <c r="H750" t="s">
        <v>82</v>
      </c>
      <c r="I750" s="2" t="s">
        <v>825</v>
      </c>
      <c r="J750">
        <f>VLOOKUP(A750,[1]Sheet3!$A$2:$H$3266,8,FALSE)</f>
        <v>4837</v>
      </c>
      <c r="K750">
        <f>VLOOKUP(A750,[1]Sheet3!$A$2:$AD$3266,29,FALSE)</f>
        <v>0.62376989999999999</v>
      </c>
      <c r="L750">
        <f>VLOOKUP(A750,[1]Sheet3!$A$2:$AD$3266,30,FALSE)</f>
        <v>3017.1750062999999</v>
      </c>
      <c r="M750">
        <f>VLOOKUP(A750,[1]Sheet3!$A$2:$L$3266,11,FALSE)</f>
        <v>10398</v>
      </c>
      <c r="N750">
        <f>VLOOKUP(A750,[1]Sheet3!$A$2:$L$3266,12,FALSE)</f>
        <v>88.550000000000011</v>
      </c>
      <c r="O750">
        <f>VLOOKUP(A750,[1]Sheet3!$A$2:$T$3266,17,FALSE)</f>
        <v>0.17163610000000001</v>
      </c>
      <c r="P750">
        <f>VLOOKUP(A750,[1]Sheet3!$A$2:$T$3266,18,FALSE)</f>
        <v>477.505</v>
      </c>
      <c r="Q750">
        <f>VLOOKUP(A750,[1]Sheet3!$A$2:$T$3266,19,FALSE)</f>
        <v>0.77939970000000003</v>
      </c>
      <c r="R750">
        <f>VLOOKUP(A750,[1]Sheet3!$A$2:$T$3266,20,FALSE)</f>
        <v>0.80600879999999997</v>
      </c>
      <c r="S750">
        <f>VLOOKUP(A750,[1]Sheet3!$A$2:$AB$3266,27,FALSE)</f>
        <v>3.941961</v>
      </c>
      <c r="T750">
        <f>VLOOKUP(A750,[1]Sheet3!$A$2:$AB$3266,28,FALSE)</f>
        <v>1.7685150000000001</v>
      </c>
      <c r="U750">
        <f>VLOOKUP(A750,[1]Sheet3!$A$2:$AF$3266,31,FALSE)</f>
        <v>151.50399999999999</v>
      </c>
      <c r="V750">
        <f>VLOOKUP(A750,[1]Sheet3!$A$2:$AF$3266,32,FALSE)</f>
        <v>97.839910000000003</v>
      </c>
      <c r="W750" s="2" t="str">
        <f>VLOOKUP(H750,[2]Sheet1!$B$2:$D$3210,2,FALSE)</f>
        <v>Selat Makasar</v>
      </c>
      <c r="X750" s="2" t="str">
        <f>VLOOKUP(H750,[2]Sheet1!$B$2:$D$3210,3,FALSE)</f>
        <v>Kalimantan</v>
      </c>
      <c r="Y750" s="2">
        <f>Scores!N750</f>
        <v>53</v>
      </c>
      <c r="Z750" t="s">
        <v>6</v>
      </c>
      <c r="AA750" s="13" t="str">
        <f t="shared" si="35"/>
        <v>2C-Kalimantan</v>
      </c>
      <c r="AB750" s="13" t="s">
        <v>896</v>
      </c>
    </row>
    <row r="751" spans="1:28">
      <c r="A751" t="str">
        <f t="shared" si="34"/>
        <v>TAMBORA - OPLL FUTURE1. Low Value</v>
      </c>
      <c r="B751" t="str">
        <f t="shared" si="33"/>
        <v>TAMBORA - OPLL FUTURE1. Low ValueE8. Further Development Not Viable</v>
      </c>
      <c r="C751" t="s">
        <v>18</v>
      </c>
      <c r="D751" s="2" t="s">
        <v>13</v>
      </c>
      <c r="E751" t="s">
        <v>8</v>
      </c>
      <c r="F751" s="12" t="s">
        <v>370</v>
      </c>
      <c r="G751" s="12" t="s">
        <v>723</v>
      </c>
      <c r="H751" t="s">
        <v>82</v>
      </c>
      <c r="I751" s="2" t="s">
        <v>825</v>
      </c>
      <c r="J751">
        <f>VLOOKUP(A751,[1]Sheet3!$A$2:$H$3266,8,FALSE)</f>
        <v>1754</v>
      </c>
      <c r="K751">
        <f>VLOOKUP(A751,[1]Sheet3!$A$2:$AD$3266,29,FALSE)</f>
        <v>0.62386350000000002</v>
      </c>
      <c r="L751">
        <f>VLOOKUP(A751,[1]Sheet3!$A$2:$AD$3266,30,FALSE)</f>
        <v>1094.2565790000001</v>
      </c>
      <c r="M751">
        <f>VLOOKUP(A751,[1]Sheet3!$A$2:$L$3266,11,FALSE)</f>
        <v>10398</v>
      </c>
      <c r="N751">
        <f>VLOOKUP(A751,[1]Sheet3!$A$2:$L$3266,12,FALSE)</f>
        <v>88.550000000000011</v>
      </c>
      <c r="O751">
        <f>VLOOKUP(A751,[1]Sheet3!$A$2:$T$3266,17,FALSE)</f>
        <v>0.17370060000000001</v>
      </c>
      <c r="P751">
        <f>VLOOKUP(A751,[1]Sheet3!$A$2:$T$3266,18,FALSE)</f>
        <v>478.49509999999998</v>
      </c>
      <c r="Q751">
        <f>VLOOKUP(A751,[1]Sheet3!$A$2:$T$3266,19,FALSE)</f>
        <v>0.77939970000000003</v>
      </c>
      <c r="R751">
        <f>VLOOKUP(A751,[1]Sheet3!$A$2:$T$3266,20,FALSE)</f>
        <v>0.83676969999999995</v>
      </c>
      <c r="S751">
        <f>VLOOKUP(A751,[1]Sheet3!$A$2:$AB$3266,27,FALSE)</f>
        <v>1.578017</v>
      </c>
      <c r="T751">
        <f>VLOOKUP(A751,[1]Sheet3!$A$2:$AB$3266,28,FALSE)</f>
        <v>1.76078</v>
      </c>
      <c r="U751">
        <f>VLOOKUP(A751,[1]Sheet3!$A$2:$AF$3266,31,FALSE)</f>
        <v>65.692509999999999</v>
      </c>
      <c r="V751">
        <f>VLOOKUP(A751,[1]Sheet3!$A$2:$AF$3266,32,FALSE)</f>
        <v>2.0444749999999998</v>
      </c>
      <c r="W751" s="2" t="str">
        <f>VLOOKUP(H751,[2]Sheet1!$B$2:$D$3210,2,FALSE)</f>
        <v>Selat Makasar</v>
      </c>
      <c r="X751" s="2" t="str">
        <f>VLOOKUP(H751,[2]Sheet1!$B$2:$D$3210,3,FALSE)</f>
        <v>Kalimantan</v>
      </c>
      <c r="Y751" s="2">
        <f>Scores!N751</f>
        <v>48</v>
      </c>
      <c r="Z751" t="s">
        <v>6</v>
      </c>
      <c r="AA751" s="13" t="str">
        <f t="shared" si="35"/>
        <v>2C-Kalimantan</v>
      </c>
      <c r="AB751" s="13" t="s">
        <v>896</v>
      </c>
    </row>
    <row r="752" spans="1:28">
      <c r="A752" t="str">
        <f t="shared" si="34"/>
        <v>TAMBORA - OPLL FUTURE2. Middle Value</v>
      </c>
      <c r="B752" t="str">
        <f t="shared" si="33"/>
        <v>TAMBORA - OPLL FUTURE2. Middle ValueE8. Further Development Not Viable</v>
      </c>
      <c r="C752" t="s">
        <v>18</v>
      </c>
      <c r="D752" s="2" t="s">
        <v>13</v>
      </c>
      <c r="E752" t="s">
        <v>10</v>
      </c>
      <c r="F752" s="12" t="s">
        <v>370</v>
      </c>
      <c r="G752" s="12" t="s">
        <v>723</v>
      </c>
      <c r="H752" t="s">
        <v>82</v>
      </c>
      <c r="I752" s="2" t="s">
        <v>825</v>
      </c>
      <c r="J752">
        <f>VLOOKUP(A752,[1]Sheet3!$A$2:$H$3266,8,FALSE)</f>
        <v>1895</v>
      </c>
      <c r="K752">
        <f>VLOOKUP(A752,[1]Sheet3!$A$2:$AD$3266,29,FALSE)</f>
        <v>0.62386350000000002</v>
      </c>
      <c r="L752">
        <f>VLOOKUP(A752,[1]Sheet3!$A$2:$AD$3266,30,FALSE)</f>
        <v>1182.2213325</v>
      </c>
      <c r="M752">
        <f>VLOOKUP(A752,[1]Sheet3!$A$2:$L$3266,11,FALSE)</f>
        <v>10398</v>
      </c>
      <c r="N752">
        <f>VLOOKUP(A752,[1]Sheet3!$A$2:$L$3266,12,FALSE)</f>
        <v>88.550000000000011</v>
      </c>
      <c r="O752">
        <f>VLOOKUP(A752,[1]Sheet3!$A$2:$T$3266,17,FALSE)</f>
        <v>0.17370060000000001</v>
      </c>
      <c r="P752">
        <f>VLOOKUP(A752,[1]Sheet3!$A$2:$T$3266,18,FALSE)</f>
        <v>478.49509999999998</v>
      </c>
      <c r="Q752">
        <f>VLOOKUP(A752,[1]Sheet3!$A$2:$T$3266,19,FALSE)</f>
        <v>0.77939970000000003</v>
      </c>
      <c r="R752">
        <f>VLOOKUP(A752,[1]Sheet3!$A$2:$T$3266,20,FALSE)</f>
        <v>0.83676969999999995</v>
      </c>
      <c r="S752">
        <f>VLOOKUP(A752,[1]Sheet3!$A$2:$AB$3266,27,FALSE)</f>
        <v>1.578017</v>
      </c>
      <c r="T752">
        <f>VLOOKUP(A752,[1]Sheet3!$A$2:$AB$3266,28,FALSE)</f>
        <v>1.76078</v>
      </c>
      <c r="U752">
        <f>VLOOKUP(A752,[1]Sheet3!$A$2:$AF$3266,31,FALSE)</f>
        <v>65.692509999999999</v>
      </c>
      <c r="V752">
        <f>VLOOKUP(A752,[1]Sheet3!$A$2:$AF$3266,32,FALSE)</f>
        <v>2.0444749999999998</v>
      </c>
      <c r="W752" s="2" t="str">
        <f>VLOOKUP(H752,[2]Sheet1!$B$2:$D$3210,2,FALSE)</f>
        <v>Selat Makasar</v>
      </c>
      <c r="X752" s="2" t="str">
        <f>VLOOKUP(H752,[2]Sheet1!$B$2:$D$3210,3,FALSE)</f>
        <v>Kalimantan</v>
      </c>
      <c r="Y752" s="2">
        <f>Scores!N752</f>
        <v>48</v>
      </c>
      <c r="Z752" t="s">
        <v>6</v>
      </c>
      <c r="AA752" s="13" t="str">
        <f t="shared" si="35"/>
        <v>2C-Kalimantan</v>
      </c>
      <c r="AB752" s="13" t="s">
        <v>896</v>
      </c>
    </row>
    <row r="753" spans="1:28">
      <c r="A753" t="str">
        <f t="shared" si="34"/>
        <v>MINAHAKI - BASE1. Low Value</v>
      </c>
      <c r="B753" t="str">
        <f t="shared" si="33"/>
        <v>MINAHAKI - BASE1. Low ValueE3. Justified for Development</v>
      </c>
      <c r="C753" t="s">
        <v>20</v>
      </c>
      <c r="D753" s="2" t="s">
        <v>13</v>
      </c>
      <c r="E753" t="s">
        <v>8</v>
      </c>
      <c r="F753" s="12" t="s">
        <v>371</v>
      </c>
      <c r="G753" s="12" t="s">
        <v>725</v>
      </c>
      <c r="H753" t="s">
        <v>77</v>
      </c>
      <c r="I753" s="2" t="s">
        <v>825</v>
      </c>
      <c r="J753">
        <f>VLOOKUP(A753,[1]Sheet3!$A$2:$H$3266,8,FALSE)</f>
        <v>25.39</v>
      </c>
      <c r="K753">
        <f>VLOOKUP(A753,[1]Sheet3!$A$2:$AD$3266,29,FALSE)</f>
        <v>0.82880010000000004</v>
      </c>
      <c r="L753">
        <f>VLOOKUP(A753,[1]Sheet3!$A$2:$AD$3266,30,FALSE)</f>
        <v>21.043234539</v>
      </c>
      <c r="M753">
        <f>VLOOKUP(A753,[1]Sheet3!$A$2:$L$3266,11,FALSE)</f>
        <v>6026</v>
      </c>
      <c r="N753" t="str">
        <f>VLOOKUP(A753,[1]Sheet3!$A$2:$L$3266,12,FALSE)</f>
        <v/>
      </c>
      <c r="O753">
        <f>VLOOKUP(A753,[1]Sheet3!$A$2:$T$3266,17,FALSE)</f>
        <v>0.2210464</v>
      </c>
      <c r="P753">
        <f>VLOOKUP(A753,[1]Sheet3!$A$2:$T$3266,18,FALSE)</f>
        <v>202.96799999999999</v>
      </c>
      <c r="Q753">
        <f>VLOOKUP(A753,[1]Sheet3!$A$2:$T$3266,19,FALSE)</f>
        <v>0.79898990000000003</v>
      </c>
      <c r="R753">
        <f>VLOOKUP(A753,[1]Sheet3!$A$2:$T$3266,20,FALSE)</f>
        <v>0.71199279999999998</v>
      </c>
      <c r="S753">
        <f>VLOOKUP(A753,[1]Sheet3!$A$2:$AB$3266,27,FALSE)</f>
        <v>87.464380000000006</v>
      </c>
      <c r="T753">
        <f>VLOOKUP(A753,[1]Sheet3!$A$2:$AB$3266,28,FALSE)</f>
        <v>26.107220000000002</v>
      </c>
      <c r="U753">
        <f>VLOOKUP(A753,[1]Sheet3!$A$2:$AF$3266,31,FALSE)</f>
        <v>7.6815090000000001</v>
      </c>
      <c r="V753">
        <f>VLOOKUP(A753,[1]Sheet3!$A$2:$AF$3266,32,FALSE)</f>
        <v>234.15170000000001</v>
      </c>
      <c r="W753" s="2" t="str">
        <f>VLOOKUP(H753,[2]Sheet1!$B$2:$D$3210,2,FALSE)</f>
        <v>Jawa Barat</v>
      </c>
      <c r="X753" s="2" t="str">
        <f>VLOOKUP(H753,[2]Sheet1!$B$2:$D$3210,3,FALSE)</f>
        <v>Jawa</v>
      </c>
      <c r="Y753" s="2">
        <f>Scores!N753</f>
        <v>75</v>
      </c>
      <c r="Z753" t="s">
        <v>16</v>
      </c>
      <c r="AA753" s="13" t="str">
        <f t="shared" si="35"/>
        <v>2P</v>
      </c>
      <c r="AB753" s="13" t="s">
        <v>896</v>
      </c>
    </row>
    <row r="754" spans="1:28">
      <c r="A754" t="str">
        <f t="shared" si="34"/>
        <v>MINAHAKI - BASE2. Middle Value</v>
      </c>
      <c r="B754" t="str">
        <f t="shared" si="33"/>
        <v>MINAHAKI - BASE2. Middle ValueE3. Justified for Development</v>
      </c>
      <c r="C754" t="s">
        <v>20</v>
      </c>
      <c r="D754" s="2" t="s">
        <v>13</v>
      </c>
      <c r="E754" t="s">
        <v>10</v>
      </c>
      <c r="F754" s="12" t="s">
        <v>371</v>
      </c>
      <c r="G754" s="12" t="s">
        <v>725</v>
      </c>
      <c r="H754" t="s">
        <v>77</v>
      </c>
      <c r="I754" s="2" t="s">
        <v>825</v>
      </c>
      <c r="J754">
        <f>VLOOKUP(A754,[1]Sheet3!$A$2:$H$3266,8,FALSE)</f>
        <v>98.91</v>
      </c>
      <c r="K754">
        <f>VLOOKUP(A754,[1]Sheet3!$A$2:$AD$3266,29,FALSE)</f>
        <v>0.82880010000000004</v>
      </c>
      <c r="L754">
        <f>VLOOKUP(A754,[1]Sheet3!$A$2:$AD$3266,30,FALSE)</f>
        <v>81.976617891000004</v>
      </c>
      <c r="M754">
        <f>VLOOKUP(A754,[1]Sheet3!$A$2:$L$3266,11,FALSE)</f>
        <v>6026</v>
      </c>
      <c r="N754" t="str">
        <f>VLOOKUP(A754,[1]Sheet3!$A$2:$L$3266,12,FALSE)</f>
        <v/>
      </c>
      <c r="O754">
        <f>VLOOKUP(A754,[1]Sheet3!$A$2:$T$3266,17,FALSE)</f>
        <v>0.2210464</v>
      </c>
      <c r="P754">
        <f>VLOOKUP(A754,[1]Sheet3!$A$2:$T$3266,18,FALSE)</f>
        <v>202.96799999999999</v>
      </c>
      <c r="Q754">
        <f>VLOOKUP(A754,[1]Sheet3!$A$2:$T$3266,19,FALSE)</f>
        <v>0.79898990000000003</v>
      </c>
      <c r="R754">
        <f>VLOOKUP(A754,[1]Sheet3!$A$2:$T$3266,20,FALSE)</f>
        <v>0.71199279999999998</v>
      </c>
      <c r="S754">
        <f>VLOOKUP(A754,[1]Sheet3!$A$2:$AB$3266,27,FALSE)</f>
        <v>87.464380000000006</v>
      </c>
      <c r="T754">
        <f>VLOOKUP(A754,[1]Sheet3!$A$2:$AB$3266,28,FALSE)</f>
        <v>26.107220000000002</v>
      </c>
      <c r="U754">
        <f>VLOOKUP(A754,[1]Sheet3!$A$2:$AF$3266,31,FALSE)</f>
        <v>7.6815090000000001</v>
      </c>
      <c r="V754">
        <f>VLOOKUP(A754,[1]Sheet3!$A$2:$AF$3266,32,FALSE)</f>
        <v>234.15170000000001</v>
      </c>
      <c r="W754" s="2" t="str">
        <f>VLOOKUP(H754,[2]Sheet1!$B$2:$D$3210,2,FALSE)</f>
        <v>Jawa Barat</v>
      </c>
      <c r="X754" s="2" t="str">
        <f>VLOOKUP(H754,[2]Sheet1!$B$2:$D$3210,3,FALSE)</f>
        <v>Jawa</v>
      </c>
      <c r="Y754" s="2">
        <f>Scores!N754</f>
        <v>75</v>
      </c>
      <c r="Z754" t="s">
        <v>16</v>
      </c>
      <c r="AA754" s="13" t="str">
        <f t="shared" si="35"/>
        <v>2P</v>
      </c>
      <c r="AB754" s="13" t="s">
        <v>896</v>
      </c>
    </row>
    <row r="755" spans="1:28">
      <c r="A755" t="str">
        <f t="shared" si="34"/>
        <v>MINAHAKI - BASE3. High Value</v>
      </c>
      <c r="B755" t="str">
        <f t="shared" si="33"/>
        <v>MINAHAKI - BASE3. High ValueE3. Justified for Development</v>
      </c>
      <c r="C755" t="s">
        <v>20</v>
      </c>
      <c r="D755" s="2" t="s">
        <v>13</v>
      </c>
      <c r="E755" t="s">
        <v>11</v>
      </c>
      <c r="F755" s="12" t="s">
        <v>371</v>
      </c>
      <c r="G755" s="12" t="s">
        <v>725</v>
      </c>
      <c r="H755" t="s">
        <v>77</v>
      </c>
      <c r="I755" s="2" t="s">
        <v>825</v>
      </c>
      <c r="J755">
        <f>VLOOKUP(A755,[1]Sheet3!$A$2:$H$3266,8,FALSE)</f>
        <v>98.91</v>
      </c>
      <c r="K755">
        <f>VLOOKUP(A755,[1]Sheet3!$A$2:$AD$3266,29,FALSE)</f>
        <v>0.82880010000000004</v>
      </c>
      <c r="L755">
        <f>VLOOKUP(A755,[1]Sheet3!$A$2:$AD$3266,30,FALSE)</f>
        <v>81.976617891000004</v>
      </c>
      <c r="M755">
        <f>VLOOKUP(A755,[1]Sheet3!$A$2:$L$3266,11,FALSE)</f>
        <v>6026</v>
      </c>
      <c r="N755" t="str">
        <f>VLOOKUP(A755,[1]Sheet3!$A$2:$L$3266,12,FALSE)</f>
        <v/>
      </c>
      <c r="O755">
        <f>VLOOKUP(A755,[1]Sheet3!$A$2:$T$3266,17,FALSE)</f>
        <v>0.2210464</v>
      </c>
      <c r="P755">
        <f>VLOOKUP(A755,[1]Sheet3!$A$2:$T$3266,18,FALSE)</f>
        <v>202.96799999999999</v>
      </c>
      <c r="Q755">
        <f>VLOOKUP(A755,[1]Sheet3!$A$2:$T$3266,19,FALSE)</f>
        <v>0.79898990000000003</v>
      </c>
      <c r="R755">
        <f>VLOOKUP(A755,[1]Sheet3!$A$2:$T$3266,20,FALSE)</f>
        <v>0.71199279999999998</v>
      </c>
      <c r="S755">
        <f>VLOOKUP(A755,[1]Sheet3!$A$2:$AB$3266,27,FALSE)</f>
        <v>87.464380000000006</v>
      </c>
      <c r="T755">
        <f>VLOOKUP(A755,[1]Sheet3!$A$2:$AB$3266,28,FALSE)</f>
        <v>26.107220000000002</v>
      </c>
      <c r="U755">
        <f>VLOOKUP(A755,[1]Sheet3!$A$2:$AF$3266,31,FALSE)</f>
        <v>7.6815090000000001</v>
      </c>
      <c r="V755">
        <f>VLOOKUP(A755,[1]Sheet3!$A$2:$AF$3266,32,FALSE)</f>
        <v>234.15170000000001</v>
      </c>
      <c r="W755" s="2" t="str">
        <f>VLOOKUP(H755,[2]Sheet1!$B$2:$D$3210,2,FALSE)</f>
        <v>Jawa Barat</v>
      </c>
      <c r="X755" s="2" t="str">
        <f>VLOOKUP(H755,[2]Sheet1!$B$2:$D$3210,3,FALSE)</f>
        <v>Jawa</v>
      </c>
      <c r="Y755" s="2">
        <f>Scores!N755</f>
        <v>75</v>
      </c>
      <c r="Z755" t="s">
        <v>16</v>
      </c>
      <c r="AA755" s="13" t="str">
        <f t="shared" si="35"/>
        <v>2P</v>
      </c>
      <c r="AB755" s="13" t="s">
        <v>896</v>
      </c>
    </row>
    <row r="756" spans="1:28">
      <c r="A756" t="str">
        <f t="shared" si="34"/>
        <v>TAMBORA - OPLL FUTURE3. High Value</v>
      </c>
      <c r="B756" t="str">
        <f t="shared" si="33"/>
        <v>TAMBORA - OPLL FUTURE3. High ValueE8. Further Development Not Viable</v>
      </c>
      <c r="C756" t="s">
        <v>18</v>
      </c>
      <c r="D756" s="2" t="s">
        <v>13</v>
      </c>
      <c r="E756" t="s">
        <v>11</v>
      </c>
      <c r="F756" s="12" t="s">
        <v>370</v>
      </c>
      <c r="G756" s="12" t="s">
        <v>723</v>
      </c>
      <c r="H756" t="s">
        <v>82</v>
      </c>
      <c r="I756" s="2" t="s">
        <v>825</v>
      </c>
      <c r="J756">
        <f>VLOOKUP(A756,[1]Sheet3!$A$2:$H$3266,8,FALSE)</f>
        <v>1895</v>
      </c>
      <c r="K756">
        <f>VLOOKUP(A756,[1]Sheet3!$A$2:$AD$3266,29,FALSE)</f>
        <v>0.62386350000000002</v>
      </c>
      <c r="L756">
        <f>VLOOKUP(A756,[1]Sheet3!$A$2:$AD$3266,30,FALSE)</f>
        <v>1182.2213325</v>
      </c>
      <c r="M756">
        <f>VLOOKUP(A756,[1]Sheet3!$A$2:$L$3266,11,FALSE)</f>
        <v>10398</v>
      </c>
      <c r="N756">
        <f>VLOOKUP(A756,[1]Sheet3!$A$2:$L$3266,12,FALSE)</f>
        <v>88.550000000000011</v>
      </c>
      <c r="O756">
        <f>VLOOKUP(A756,[1]Sheet3!$A$2:$T$3266,17,FALSE)</f>
        <v>0.17370060000000001</v>
      </c>
      <c r="P756">
        <f>VLOOKUP(A756,[1]Sheet3!$A$2:$T$3266,18,FALSE)</f>
        <v>478.49509999999998</v>
      </c>
      <c r="Q756">
        <f>VLOOKUP(A756,[1]Sheet3!$A$2:$T$3266,19,FALSE)</f>
        <v>0.77939970000000003</v>
      </c>
      <c r="R756">
        <f>VLOOKUP(A756,[1]Sheet3!$A$2:$T$3266,20,FALSE)</f>
        <v>0.83676969999999995</v>
      </c>
      <c r="S756">
        <f>VLOOKUP(A756,[1]Sheet3!$A$2:$AB$3266,27,FALSE)</f>
        <v>1.578017</v>
      </c>
      <c r="T756">
        <f>VLOOKUP(A756,[1]Sheet3!$A$2:$AB$3266,28,FALSE)</f>
        <v>1.76078</v>
      </c>
      <c r="U756">
        <f>VLOOKUP(A756,[1]Sheet3!$A$2:$AF$3266,31,FALSE)</f>
        <v>65.692509999999999</v>
      </c>
      <c r="V756">
        <f>VLOOKUP(A756,[1]Sheet3!$A$2:$AF$3266,32,FALSE)</f>
        <v>2.0444749999999998</v>
      </c>
      <c r="W756" s="2" t="str">
        <f>VLOOKUP(H756,[2]Sheet1!$B$2:$D$3210,2,FALSE)</f>
        <v>Selat Makasar</v>
      </c>
      <c r="X756" s="2" t="str">
        <f>VLOOKUP(H756,[2]Sheet1!$B$2:$D$3210,3,FALSE)</f>
        <v>Kalimantan</v>
      </c>
      <c r="Y756" s="2">
        <f>Scores!N756</f>
        <v>48</v>
      </c>
      <c r="Z756" t="s">
        <v>6</v>
      </c>
      <c r="AA756" s="13" t="str">
        <f t="shared" si="35"/>
        <v>2C-Kalimantan</v>
      </c>
      <c r="AB756" s="13" t="s">
        <v>896</v>
      </c>
    </row>
    <row r="757" spans="1:28">
      <c r="A757" t="str">
        <f t="shared" si="34"/>
        <v>TAMBORA - BASE1. Low Value</v>
      </c>
      <c r="B757" t="str">
        <f t="shared" si="33"/>
        <v>TAMBORA - BASE1. Low ValueE0. On Production</v>
      </c>
      <c r="C757" t="s">
        <v>15</v>
      </c>
      <c r="D757" s="2" t="s">
        <v>13</v>
      </c>
      <c r="E757" t="s">
        <v>8</v>
      </c>
      <c r="F757" s="12" t="s">
        <v>372</v>
      </c>
      <c r="G757" s="12" t="s">
        <v>723</v>
      </c>
      <c r="H757" t="s">
        <v>82</v>
      </c>
      <c r="I757" s="2" t="s">
        <v>825</v>
      </c>
      <c r="J757">
        <f>VLOOKUP(A757,[1]Sheet3!$A$2:$H$3266,8,FALSE)</f>
        <v>1754</v>
      </c>
      <c r="K757">
        <f>VLOOKUP(A757,[1]Sheet3!$A$2:$AD$3266,29,FALSE)</f>
        <v>0.62386350000000002</v>
      </c>
      <c r="L757">
        <f>VLOOKUP(A757,[1]Sheet3!$A$2:$AD$3266,30,FALSE)</f>
        <v>1094.2565790000001</v>
      </c>
      <c r="M757">
        <f>VLOOKUP(A757,[1]Sheet3!$A$2:$L$3266,11,FALSE)</f>
        <v>10398</v>
      </c>
      <c r="N757">
        <f>VLOOKUP(A757,[1]Sheet3!$A$2:$L$3266,12,FALSE)</f>
        <v>88.550000000000011</v>
      </c>
      <c r="O757">
        <f>VLOOKUP(A757,[1]Sheet3!$A$2:$T$3266,17,FALSE)</f>
        <v>0.17370060000000001</v>
      </c>
      <c r="P757">
        <f>VLOOKUP(A757,[1]Sheet3!$A$2:$T$3266,18,FALSE)</f>
        <v>478.49509999999998</v>
      </c>
      <c r="Q757">
        <f>VLOOKUP(A757,[1]Sheet3!$A$2:$T$3266,19,FALSE)</f>
        <v>0.77939970000000003</v>
      </c>
      <c r="R757">
        <f>VLOOKUP(A757,[1]Sheet3!$A$2:$T$3266,20,FALSE)</f>
        <v>0.83676969999999995</v>
      </c>
      <c r="S757">
        <f>VLOOKUP(A757,[1]Sheet3!$A$2:$AB$3266,27,FALSE)</f>
        <v>1.578017</v>
      </c>
      <c r="T757">
        <f>VLOOKUP(A757,[1]Sheet3!$A$2:$AB$3266,28,FALSE)</f>
        <v>1.76078</v>
      </c>
      <c r="U757">
        <f>VLOOKUP(A757,[1]Sheet3!$A$2:$AF$3266,31,FALSE)</f>
        <v>65.692509999999999</v>
      </c>
      <c r="V757">
        <f>VLOOKUP(A757,[1]Sheet3!$A$2:$AF$3266,32,FALSE)</f>
        <v>2.0378280000000002</v>
      </c>
      <c r="W757" s="2" t="str">
        <f>VLOOKUP(H757,[2]Sheet1!$B$2:$D$3210,2,FALSE)</f>
        <v>Selat Makasar</v>
      </c>
      <c r="X757" s="2" t="str">
        <f>VLOOKUP(H757,[2]Sheet1!$B$2:$D$3210,3,FALSE)</f>
        <v>Kalimantan</v>
      </c>
      <c r="Y757" s="2">
        <f>Scores!N757</f>
        <v>48</v>
      </c>
      <c r="Z757" t="s">
        <v>16</v>
      </c>
      <c r="AA757" s="13" t="str">
        <f t="shared" si="35"/>
        <v>2P</v>
      </c>
      <c r="AB757" s="13" t="s">
        <v>896</v>
      </c>
    </row>
    <row r="758" spans="1:28">
      <c r="A758" t="str">
        <f t="shared" si="34"/>
        <v>TAMBORA - BASE2. Middle Value</v>
      </c>
      <c r="B758" t="str">
        <f t="shared" si="33"/>
        <v>TAMBORA - BASE2. Middle ValueE0. On Production</v>
      </c>
      <c r="C758" t="s">
        <v>15</v>
      </c>
      <c r="D758" s="2" t="s">
        <v>13</v>
      </c>
      <c r="E758" t="s">
        <v>10</v>
      </c>
      <c r="F758" s="12" t="s">
        <v>372</v>
      </c>
      <c r="G758" s="12" t="s">
        <v>723</v>
      </c>
      <c r="H758" t="s">
        <v>82</v>
      </c>
      <c r="I758" s="2" t="s">
        <v>825</v>
      </c>
      <c r="J758">
        <f>VLOOKUP(A758,[1]Sheet3!$A$2:$H$3266,8,FALSE)</f>
        <v>1895</v>
      </c>
      <c r="K758">
        <f>VLOOKUP(A758,[1]Sheet3!$A$2:$AD$3266,29,FALSE)</f>
        <v>0.62386350000000002</v>
      </c>
      <c r="L758">
        <f>VLOOKUP(A758,[1]Sheet3!$A$2:$AD$3266,30,FALSE)</f>
        <v>1182.2213325</v>
      </c>
      <c r="M758">
        <f>VLOOKUP(A758,[1]Sheet3!$A$2:$L$3266,11,FALSE)</f>
        <v>10398</v>
      </c>
      <c r="N758">
        <f>VLOOKUP(A758,[1]Sheet3!$A$2:$L$3266,12,FALSE)</f>
        <v>88.550000000000011</v>
      </c>
      <c r="O758">
        <f>VLOOKUP(A758,[1]Sheet3!$A$2:$T$3266,17,FALSE)</f>
        <v>0.17370060000000001</v>
      </c>
      <c r="P758">
        <f>VLOOKUP(A758,[1]Sheet3!$A$2:$T$3266,18,FALSE)</f>
        <v>478.49509999999998</v>
      </c>
      <c r="Q758">
        <f>VLOOKUP(A758,[1]Sheet3!$A$2:$T$3266,19,FALSE)</f>
        <v>0.77939970000000003</v>
      </c>
      <c r="R758">
        <f>VLOOKUP(A758,[1]Sheet3!$A$2:$T$3266,20,FALSE)</f>
        <v>0.83676969999999995</v>
      </c>
      <c r="S758">
        <f>VLOOKUP(A758,[1]Sheet3!$A$2:$AB$3266,27,FALSE)</f>
        <v>1.578017</v>
      </c>
      <c r="T758">
        <f>VLOOKUP(A758,[1]Sheet3!$A$2:$AB$3266,28,FALSE)</f>
        <v>1.76078</v>
      </c>
      <c r="U758">
        <f>VLOOKUP(A758,[1]Sheet3!$A$2:$AF$3266,31,FALSE)</f>
        <v>65.692509999999999</v>
      </c>
      <c r="V758">
        <f>VLOOKUP(A758,[1]Sheet3!$A$2:$AF$3266,32,FALSE)</f>
        <v>2.0378280000000002</v>
      </c>
      <c r="W758" s="2" t="str">
        <f>VLOOKUP(H758,[2]Sheet1!$B$2:$D$3210,2,FALSE)</f>
        <v>Selat Makasar</v>
      </c>
      <c r="X758" s="2" t="str">
        <f>VLOOKUP(H758,[2]Sheet1!$B$2:$D$3210,3,FALSE)</f>
        <v>Kalimantan</v>
      </c>
      <c r="Y758" s="2">
        <f>Scores!N758</f>
        <v>48</v>
      </c>
      <c r="Z758" t="s">
        <v>16</v>
      </c>
      <c r="AA758" s="13" t="str">
        <f t="shared" si="35"/>
        <v>2P</v>
      </c>
      <c r="AB758" s="13" t="s">
        <v>896</v>
      </c>
    </row>
    <row r="759" spans="1:28">
      <c r="A759" t="str">
        <f t="shared" si="34"/>
        <v>PENGEMBANGAN LAPANGAN SALAWATI N POFD1. Low Value</v>
      </c>
      <c r="B759" t="str">
        <f t="shared" si="33"/>
        <v>PENGEMBANGAN LAPANGAN SALAWATI N POFD1. Low ValueE3. Justified for Development</v>
      </c>
      <c r="C759" t="s">
        <v>20</v>
      </c>
      <c r="D759" s="2" t="s">
        <v>13</v>
      </c>
      <c r="E759" t="s">
        <v>8</v>
      </c>
      <c r="F759" s="12" t="s">
        <v>373</v>
      </c>
      <c r="G759" s="12" t="s">
        <v>648</v>
      </c>
      <c r="H759" t="s">
        <v>77</v>
      </c>
      <c r="I759" s="2" t="s">
        <v>825</v>
      </c>
      <c r="J759">
        <f>VLOOKUP(A759,[1]Sheet3!$A$2:$H$3266,8,FALSE)</f>
        <v>45.6</v>
      </c>
      <c r="K759">
        <f>VLOOKUP(A759,[1]Sheet3!$A$2:$AD$3266,29,FALSE)</f>
        <v>0.58115300000000003</v>
      </c>
      <c r="L759">
        <f>VLOOKUP(A759,[1]Sheet3!$A$2:$AD$3266,30,FALSE)</f>
        <v>26.500576800000001</v>
      </c>
      <c r="M759">
        <f>VLOOKUP(A759,[1]Sheet3!$A$2:$L$3266,11,FALSE)</f>
        <v>9331</v>
      </c>
      <c r="N759">
        <f>VLOOKUP(A759,[1]Sheet3!$A$2:$L$3266,12,FALSE)</f>
        <v>102</v>
      </c>
      <c r="O759">
        <f>VLOOKUP(A759,[1]Sheet3!$A$2:$T$3266,17,FALSE)</f>
        <v>0.126997</v>
      </c>
      <c r="P759">
        <f>VLOOKUP(A759,[1]Sheet3!$A$2:$T$3266,18,FALSE)</f>
        <v>250.5103</v>
      </c>
      <c r="Q759">
        <f>VLOOKUP(A759,[1]Sheet3!$A$2:$T$3266,19,FALSE)</f>
        <v>0.57010740000000004</v>
      </c>
      <c r="R759">
        <f>VLOOKUP(A759,[1]Sheet3!$A$2:$T$3266,20,FALSE)</f>
        <v>0.65342029999999995</v>
      </c>
      <c r="S759">
        <f>VLOOKUP(A759,[1]Sheet3!$A$2:$AB$3266,27,FALSE)</f>
        <v>132.63640000000001</v>
      </c>
      <c r="T759">
        <f>VLOOKUP(A759,[1]Sheet3!$A$2:$AB$3266,28,FALSE)</f>
        <v>38.891219999999997</v>
      </c>
      <c r="U759">
        <f>VLOOKUP(A759,[1]Sheet3!$A$2:$AF$3266,31,FALSE)</f>
        <v>56.748950000000001</v>
      </c>
      <c r="V759">
        <f>VLOOKUP(A759,[1]Sheet3!$A$2:$AF$3266,32,FALSE)</f>
        <v>61.466380000000001</v>
      </c>
      <c r="W759" s="2" t="str">
        <f>VLOOKUP(H759,[2]Sheet1!$B$2:$D$3210,2,FALSE)</f>
        <v>Jawa Barat</v>
      </c>
      <c r="X759" s="2" t="str">
        <f>VLOOKUP(H759,[2]Sheet1!$B$2:$D$3210,3,FALSE)</f>
        <v>Jawa</v>
      </c>
      <c r="Y759" s="2">
        <f>Scores!N759</f>
        <v>113</v>
      </c>
      <c r="Z759" t="s">
        <v>16</v>
      </c>
      <c r="AA759" s="13" t="str">
        <f t="shared" si="35"/>
        <v>2P</v>
      </c>
      <c r="AB759" s="13" t="s">
        <v>896</v>
      </c>
    </row>
    <row r="760" spans="1:28">
      <c r="A760" t="str">
        <f t="shared" si="34"/>
        <v>PENGEMBANGAN LAPANGAN SALAWATI N POFD2. Middle Value</v>
      </c>
      <c r="B760" t="str">
        <f t="shared" si="33"/>
        <v>PENGEMBANGAN LAPANGAN SALAWATI N POFD2. Middle ValueE3. Justified for Development</v>
      </c>
      <c r="C760" t="s">
        <v>20</v>
      </c>
      <c r="D760" s="2" t="s">
        <v>13</v>
      </c>
      <c r="E760" t="s">
        <v>10</v>
      </c>
      <c r="F760" s="12" t="s">
        <v>373</v>
      </c>
      <c r="G760" s="12" t="s">
        <v>648</v>
      </c>
      <c r="H760" t="s">
        <v>77</v>
      </c>
      <c r="I760" s="2" t="s">
        <v>825</v>
      </c>
      <c r="J760">
        <f>VLOOKUP(A760,[1]Sheet3!$A$2:$H$3266,8,FALSE)</f>
        <v>45.6</v>
      </c>
      <c r="K760">
        <f>VLOOKUP(A760,[1]Sheet3!$A$2:$AD$3266,29,FALSE)</f>
        <v>0.58115300000000003</v>
      </c>
      <c r="L760">
        <f>VLOOKUP(A760,[1]Sheet3!$A$2:$AD$3266,30,FALSE)</f>
        <v>26.500576800000001</v>
      </c>
      <c r="M760">
        <f>VLOOKUP(A760,[1]Sheet3!$A$2:$L$3266,11,FALSE)</f>
        <v>9331</v>
      </c>
      <c r="N760">
        <f>VLOOKUP(A760,[1]Sheet3!$A$2:$L$3266,12,FALSE)</f>
        <v>102</v>
      </c>
      <c r="O760">
        <f>VLOOKUP(A760,[1]Sheet3!$A$2:$T$3266,17,FALSE)</f>
        <v>0.126997</v>
      </c>
      <c r="P760">
        <f>VLOOKUP(A760,[1]Sheet3!$A$2:$T$3266,18,FALSE)</f>
        <v>250.5103</v>
      </c>
      <c r="Q760">
        <f>VLOOKUP(A760,[1]Sheet3!$A$2:$T$3266,19,FALSE)</f>
        <v>0.57010740000000004</v>
      </c>
      <c r="R760">
        <f>VLOOKUP(A760,[1]Sheet3!$A$2:$T$3266,20,FALSE)</f>
        <v>0.65342029999999995</v>
      </c>
      <c r="S760">
        <f>VLOOKUP(A760,[1]Sheet3!$A$2:$AB$3266,27,FALSE)</f>
        <v>132.63640000000001</v>
      </c>
      <c r="T760">
        <f>VLOOKUP(A760,[1]Sheet3!$A$2:$AB$3266,28,FALSE)</f>
        <v>38.891219999999997</v>
      </c>
      <c r="U760">
        <f>VLOOKUP(A760,[1]Sheet3!$A$2:$AF$3266,31,FALSE)</f>
        <v>56.748950000000001</v>
      </c>
      <c r="V760">
        <f>VLOOKUP(A760,[1]Sheet3!$A$2:$AF$3266,32,FALSE)</f>
        <v>61.466380000000001</v>
      </c>
      <c r="W760" s="2" t="str">
        <f>VLOOKUP(H760,[2]Sheet1!$B$2:$D$3210,2,FALSE)</f>
        <v>Jawa Barat</v>
      </c>
      <c r="X760" s="2" t="str">
        <f>VLOOKUP(H760,[2]Sheet1!$B$2:$D$3210,3,FALSE)</f>
        <v>Jawa</v>
      </c>
      <c r="Y760" s="2">
        <f>Scores!N760</f>
        <v>113</v>
      </c>
      <c r="Z760" t="s">
        <v>16</v>
      </c>
      <c r="AA760" s="13" t="str">
        <f t="shared" si="35"/>
        <v>2P</v>
      </c>
      <c r="AB760" s="13" t="s">
        <v>896</v>
      </c>
    </row>
    <row r="761" spans="1:28">
      <c r="A761" t="str">
        <f t="shared" si="34"/>
        <v>PENGEMBANGAN LAPANGAN SALAWATI N POFD3. High Value</v>
      </c>
      <c r="B761" t="str">
        <f t="shared" si="33"/>
        <v>PENGEMBANGAN LAPANGAN SALAWATI N POFD3. High ValueE3. Justified for Development</v>
      </c>
      <c r="C761" t="s">
        <v>20</v>
      </c>
      <c r="D761" s="2" t="s">
        <v>13</v>
      </c>
      <c r="E761" t="s">
        <v>11</v>
      </c>
      <c r="F761" s="12" t="s">
        <v>373</v>
      </c>
      <c r="G761" s="12" t="s">
        <v>648</v>
      </c>
      <c r="H761" t="s">
        <v>77</v>
      </c>
      <c r="I761" s="2" t="s">
        <v>825</v>
      </c>
      <c r="J761">
        <f>VLOOKUP(A761,[1]Sheet3!$A$2:$H$3266,8,FALSE)</f>
        <v>45.6</v>
      </c>
      <c r="K761">
        <f>VLOOKUP(A761,[1]Sheet3!$A$2:$AD$3266,29,FALSE)</f>
        <v>0.58115300000000003</v>
      </c>
      <c r="L761">
        <f>VLOOKUP(A761,[1]Sheet3!$A$2:$AD$3266,30,FALSE)</f>
        <v>26.500576800000001</v>
      </c>
      <c r="M761">
        <f>VLOOKUP(A761,[1]Sheet3!$A$2:$L$3266,11,FALSE)</f>
        <v>9331</v>
      </c>
      <c r="N761">
        <f>VLOOKUP(A761,[1]Sheet3!$A$2:$L$3266,12,FALSE)</f>
        <v>102</v>
      </c>
      <c r="O761">
        <f>VLOOKUP(A761,[1]Sheet3!$A$2:$T$3266,17,FALSE)</f>
        <v>0.126997</v>
      </c>
      <c r="P761">
        <f>VLOOKUP(A761,[1]Sheet3!$A$2:$T$3266,18,FALSE)</f>
        <v>250.5103</v>
      </c>
      <c r="Q761">
        <f>VLOOKUP(A761,[1]Sheet3!$A$2:$T$3266,19,FALSE)</f>
        <v>0.57010740000000004</v>
      </c>
      <c r="R761">
        <f>VLOOKUP(A761,[1]Sheet3!$A$2:$T$3266,20,FALSE)</f>
        <v>0.65342029999999995</v>
      </c>
      <c r="S761">
        <f>VLOOKUP(A761,[1]Sheet3!$A$2:$AB$3266,27,FALSE)</f>
        <v>132.63640000000001</v>
      </c>
      <c r="T761">
        <f>VLOOKUP(A761,[1]Sheet3!$A$2:$AB$3266,28,FALSE)</f>
        <v>38.891219999999997</v>
      </c>
      <c r="U761">
        <f>VLOOKUP(A761,[1]Sheet3!$A$2:$AF$3266,31,FALSE)</f>
        <v>56.748950000000001</v>
      </c>
      <c r="V761">
        <f>VLOOKUP(A761,[1]Sheet3!$A$2:$AF$3266,32,FALSE)</f>
        <v>61.466380000000001</v>
      </c>
      <c r="W761" s="2" t="str">
        <f>VLOOKUP(H761,[2]Sheet1!$B$2:$D$3210,2,FALSE)</f>
        <v>Jawa Barat</v>
      </c>
      <c r="X761" s="2" t="str">
        <f>VLOOKUP(H761,[2]Sheet1!$B$2:$D$3210,3,FALSE)</f>
        <v>Jawa</v>
      </c>
      <c r="Y761" s="2">
        <f>Scores!N761</f>
        <v>113</v>
      </c>
      <c r="Z761" t="s">
        <v>16</v>
      </c>
      <c r="AA761" s="13" t="str">
        <f t="shared" si="35"/>
        <v>2P</v>
      </c>
      <c r="AB761" s="13" t="s">
        <v>896</v>
      </c>
    </row>
    <row r="762" spans="1:28">
      <c r="A762" t="str">
        <f t="shared" si="34"/>
        <v>TAMBORA - BASE3. High Value</v>
      </c>
      <c r="B762" t="str">
        <f t="shared" si="33"/>
        <v>TAMBORA - BASE3. High ValueE0. On Production</v>
      </c>
      <c r="C762" t="s">
        <v>15</v>
      </c>
      <c r="D762" s="2" t="s">
        <v>13</v>
      </c>
      <c r="E762" t="s">
        <v>11</v>
      </c>
      <c r="F762" s="12" t="s">
        <v>372</v>
      </c>
      <c r="G762" s="12" t="s">
        <v>723</v>
      </c>
      <c r="H762" t="s">
        <v>82</v>
      </c>
      <c r="I762" s="2" t="s">
        <v>825</v>
      </c>
      <c r="J762">
        <f>VLOOKUP(A762,[1]Sheet3!$A$2:$H$3266,8,FALSE)</f>
        <v>1895</v>
      </c>
      <c r="K762">
        <f>VLOOKUP(A762,[1]Sheet3!$A$2:$AD$3266,29,FALSE)</f>
        <v>0.62386350000000002</v>
      </c>
      <c r="L762">
        <f>VLOOKUP(A762,[1]Sheet3!$A$2:$AD$3266,30,FALSE)</f>
        <v>1182.2213325</v>
      </c>
      <c r="M762">
        <f>VLOOKUP(A762,[1]Sheet3!$A$2:$L$3266,11,FALSE)</f>
        <v>10398</v>
      </c>
      <c r="N762">
        <f>VLOOKUP(A762,[1]Sheet3!$A$2:$L$3266,12,FALSE)</f>
        <v>88.550000000000011</v>
      </c>
      <c r="O762">
        <f>VLOOKUP(A762,[1]Sheet3!$A$2:$T$3266,17,FALSE)</f>
        <v>0.17370060000000001</v>
      </c>
      <c r="P762">
        <f>VLOOKUP(A762,[1]Sheet3!$A$2:$T$3266,18,FALSE)</f>
        <v>478.49509999999998</v>
      </c>
      <c r="Q762">
        <f>VLOOKUP(A762,[1]Sheet3!$A$2:$T$3266,19,FALSE)</f>
        <v>0.77939970000000003</v>
      </c>
      <c r="R762">
        <f>VLOOKUP(A762,[1]Sheet3!$A$2:$T$3266,20,FALSE)</f>
        <v>0.83676969999999995</v>
      </c>
      <c r="S762">
        <f>VLOOKUP(A762,[1]Sheet3!$A$2:$AB$3266,27,FALSE)</f>
        <v>1.578017</v>
      </c>
      <c r="T762">
        <f>VLOOKUP(A762,[1]Sheet3!$A$2:$AB$3266,28,FALSE)</f>
        <v>1.76078</v>
      </c>
      <c r="U762">
        <f>VLOOKUP(A762,[1]Sheet3!$A$2:$AF$3266,31,FALSE)</f>
        <v>65.692509999999999</v>
      </c>
      <c r="V762">
        <f>VLOOKUP(A762,[1]Sheet3!$A$2:$AF$3266,32,FALSE)</f>
        <v>2.0378280000000002</v>
      </c>
      <c r="W762" s="2" t="str">
        <f>VLOOKUP(H762,[2]Sheet1!$B$2:$D$3210,2,FALSE)</f>
        <v>Selat Makasar</v>
      </c>
      <c r="X762" s="2" t="str">
        <f>VLOOKUP(H762,[2]Sheet1!$B$2:$D$3210,3,FALSE)</f>
        <v>Kalimantan</v>
      </c>
      <c r="Y762" s="2">
        <f>Scores!N762</f>
        <v>48</v>
      </c>
      <c r="Z762" t="s">
        <v>16</v>
      </c>
      <c r="AA762" s="13" t="str">
        <f t="shared" si="35"/>
        <v>2P</v>
      </c>
      <c r="AB762" s="13" t="s">
        <v>896</v>
      </c>
    </row>
    <row r="763" spans="1:28">
      <c r="A763" t="str">
        <f t="shared" si="34"/>
        <v>TAMBORA - OPLL 11. Low Value</v>
      </c>
      <c r="B763" t="str">
        <f t="shared" si="33"/>
        <v>TAMBORA - OPLL 11. Low ValueE2. Under Development</v>
      </c>
      <c r="C763" t="s">
        <v>26</v>
      </c>
      <c r="D763" s="2" t="s">
        <v>13</v>
      </c>
      <c r="E763" t="s">
        <v>8</v>
      </c>
      <c r="F763" s="12" t="s">
        <v>374</v>
      </c>
      <c r="G763" s="12" t="s">
        <v>723</v>
      </c>
      <c r="H763" t="s">
        <v>82</v>
      </c>
      <c r="I763" s="2" t="s">
        <v>825</v>
      </c>
      <c r="J763">
        <f>VLOOKUP(A763,[1]Sheet3!$A$2:$H$3266,8,FALSE)</f>
        <v>1754</v>
      </c>
      <c r="K763">
        <f>VLOOKUP(A763,[1]Sheet3!$A$2:$AD$3266,29,FALSE)</f>
        <v>0.62386350000000002</v>
      </c>
      <c r="L763">
        <f>VLOOKUP(A763,[1]Sheet3!$A$2:$AD$3266,30,FALSE)</f>
        <v>1094.2565790000001</v>
      </c>
      <c r="M763">
        <f>VLOOKUP(A763,[1]Sheet3!$A$2:$L$3266,11,FALSE)</f>
        <v>10398</v>
      </c>
      <c r="N763">
        <f>VLOOKUP(A763,[1]Sheet3!$A$2:$L$3266,12,FALSE)</f>
        <v>88.550000000000011</v>
      </c>
      <c r="O763">
        <f>VLOOKUP(A763,[1]Sheet3!$A$2:$T$3266,17,FALSE)</f>
        <v>0.17370060000000001</v>
      </c>
      <c r="P763">
        <f>VLOOKUP(A763,[1]Sheet3!$A$2:$T$3266,18,FALSE)</f>
        <v>478.49509999999998</v>
      </c>
      <c r="Q763">
        <f>VLOOKUP(A763,[1]Sheet3!$A$2:$T$3266,19,FALSE)</f>
        <v>0.77939970000000003</v>
      </c>
      <c r="R763">
        <f>VLOOKUP(A763,[1]Sheet3!$A$2:$T$3266,20,FALSE)</f>
        <v>0.83676969999999995</v>
      </c>
      <c r="S763">
        <f>VLOOKUP(A763,[1]Sheet3!$A$2:$AB$3266,27,FALSE)</f>
        <v>1.578017</v>
      </c>
      <c r="T763">
        <f>VLOOKUP(A763,[1]Sheet3!$A$2:$AB$3266,28,FALSE)</f>
        <v>1.76078</v>
      </c>
      <c r="U763">
        <f>VLOOKUP(A763,[1]Sheet3!$A$2:$AF$3266,31,FALSE)</f>
        <v>65.692509999999999</v>
      </c>
      <c r="V763">
        <f>VLOOKUP(A763,[1]Sheet3!$A$2:$AF$3266,32,FALSE)</f>
        <v>2.0378280000000002</v>
      </c>
      <c r="W763" s="2" t="str">
        <f>VLOOKUP(H763,[2]Sheet1!$B$2:$D$3210,2,FALSE)</f>
        <v>Selat Makasar</v>
      </c>
      <c r="X763" s="2" t="str">
        <f>VLOOKUP(H763,[2]Sheet1!$B$2:$D$3210,3,FALSE)</f>
        <v>Kalimantan</v>
      </c>
      <c r="Y763" s="2">
        <f>Scores!N763</f>
        <v>48</v>
      </c>
      <c r="Z763" t="s">
        <v>16</v>
      </c>
      <c r="AA763" s="13" t="str">
        <f t="shared" si="35"/>
        <v>2P</v>
      </c>
      <c r="AB763" s="13" t="s">
        <v>896</v>
      </c>
    </row>
    <row r="764" spans="1:28">
      <c r="A764" t="str">
        <f t="shared" si="34"/>
        <v>TAMBORA - OPLL 12. Middle Value</v>
      </c>
      <c r="B764" t="str">
        <f t="shared" si="33"/>
        <v>TAMBORA - OPLL 12. Middle ValueE2. Under Development</v>
      </c>
      <c r="C764" t="s">
        <v>26</v>
      </c>
      <c r="D764" s="2" t="s">
        <v>13</v>
      </c>
      <c r="E764" t="s">
        <v>10</v>
      </c>
      <c r="F764" s="12" t="s">
        <v>374</v>
      </c>
      <c r="G764" s="12" t="s">
        <v>723</v>
      </c>
      <c r="H764" t="s">
        <v>82</v>
      </c>
      <c r="I764" s="2" t="s">
        <v>825</v>
      </c>
      <c r="J764">
        <f>VLOOKUP(A764,[1]Sheet3!$A$2:$H$3266,8,FALSE)</f>
        <v>1895</v>
      </c>
      <c r="K764">
        <f>VLOOKUP(A764,[1]Sheet3!$A$2:$AD$3266,29,FALSE)</f>
        <v>0.62386350000000002</v>
      </c>
      <c r="L764">
        <f>VLOOKUP(A764,[1]Sheet3!$A$2:$AD$3266,30,FALSE)</f>
        <v>1182.2213325</v>
      </c>
      <c r="M764">
        <f>VLOOKUP(A764,[1]Sheet3!$A$2:$L$3266,11,FALSE)</f>
        <v>10398</v>
      </c>
      <c r="N764">
        <f>VLOOKUP(A764,[1]Sheet3!$A$2:$L$3266,12,FALSE)</f>
        <v>88.550000000000011</v>
      </c>
      <c r="O764">
        <f>VLOOKUP(A764,[1]Sheet3!$A$2:$T$3266,17,FALSE)</f>
        <v>0.17370060000000001</v>
      </c>
      <c r="P764">
        <f>VLOOKUP(A764,[1]Sheet3!$A$2:$T$3266,18,FALSE)</f>
        <v>478.49509999999998</v>
      </c>
      <c r="Q764">
        <f>VLOOKUP(A764,[1]Sheet3!$A$2:$T$3266,19,FALSE)</f>
        <v>0.77939970000000003</v>
      </c>
      <c r="R764">
        <f>VLOOKUP(A764,[1]Sheet3!$A$2:$T$3266,20,FALSE)</f>
        <v>0.83676969999999995</v>
      </c>
      <c r="S764">
        <f>VLOOKUP(A764,[1]Sheet3!$A$2:$AB$3266,27,FALSE)</f>
        <v>1.578017</v>
      </c>
      <c r="T764">
        <f>VLOOKUP(A764,[1]Sheet3!$A$2:$AB$3266,28,FALSE)</f>
        <v>1.76078</v>
      </c>
      <c r="U764">
        <f>VLOOKUP(A764,[1]Sheet3!$A$2:$AF$3266,31,FALSE)</f>
        <v>65.692509999999999</v>
      </c>
      <c r="V764">
        <f>VLOOKUP(A764,[1]Sheet3!$A$2:$AF$3266,32,FALSE)</f>
        <v>2.0378280000000002</v>
      </c>
      <c r="W764" s="2" t="str">
        <f>VLOOKUP(H764,[2]Sheet1!$B$2:$D$3210,2,FALSE)</f>
        <v>Selat Makasar</v>
      </c>
      <c r="X764" s="2" t="str">
        <f>VLOOKUP(H764,[2]Sheet1!$B$2:$D$3210,3,FALSE)</f>
        <v>Kalimantan</v>
      </c>
      <c r="Y764" s="2">
        <f>Scores!N764</f>
        <v>48</v>
      </c>
      <c r="Z764" t="s">
        <v>16</v>
      </c>
      <c r="AA764" s="13" t="str">
        <f t="shared" si="35"/>
        <v>2P</v>
      </c>
      <c r="AB764" s="13" t="s">
        <v>896</v>
      </c>
    </row>
    <row r="765" spans="1:28">
      <c r="A765" t="str">
        <f t="shared" si="34"/>
        <v>PENGEMBANGAN LAPANGAN SIMPANG TUAN - POD1. Low Value</v>
      </c>
      <c r="B765" t="str">
        <f t="shared" si="33"/>
        <v>PENGEMBANGAN LAPANGAN SIMPANG TUAN - POD1. Low ValueE3. Justified for Development</v>
      </c>
      <c r="C765" t="s">
        <v>20</v>
      </c>
      <c r="D765" s="2" t="s">
        <v>13</v>
      </c>
      <c r="E765" t="s">
        <v>8</v>
      </c>
      <c r="F765" s="12" t="s">
        <v>375</v>
      </c>
      <c r="G765" s="12" t="s">
        <v>649</v>
      </c>
      <c r="H765" t="s">
        <v>77</v>
      </c>
      <c r="I765" s="2" t="s">
        <v>825</v>
      </c>
      <c r="J765">
        <f>VLOOKUP(A765,[1]Sheet3!$A$2:$H$3266,8,FALSE)</f>
        <v>13.308</v>
      </c>
      <c r="K765">
        <f>VLOOKUP(A765,[1]Sheet3!$A$2:$AD$3266,29,FALSE)</f>
        <v>0.64068899999999995</v>
      </c>
      <c r="L765">
        <f>VLOOKUP(A765,[1]Sheet3!$A$2:$AD$3266,30,FALSE)</f>
        <v>8.526289212</v>
      </c>
      <c r="M765">
        <f>VLOOKUP(A765,[1]Sheet3!$A$2:$L$3266,11,FALSE)</f>
        <v>2103</v>
      </c>
      <c r="N765" t="str">
        <f>VLOOKUP(A765,[1]Sheet3!$A$2:$L$3266,12,FALSE)</f>
        <v/>
      </c>
      <c r="O765">
        <f>VLOOKUP(A765,[1]Sheet3!$A$2:$T$3266,17,FALSE)</f>
        <v>0.26774419999999999</v>
      </c>
      <c r="P765">
        <f>VLOOKUP(A765,[1]Sheet3!$A$2:$T$3266,18,FALSE)</f>
        <v>192.44720000000001</v>
      </c>
      <c r="Q765">
        <f>VLOOKUP(A765,[1]Sheet3!$A$2:$T$3266,19,FALSE)</f>
        <v>0.68084199999999995</v>
      </c>
      <c r="R765">
        <f>VLOOKUP(A765,[1]Sheet3!$A$2:$T$3266,20,FALSE)</f>
        <v>0.76155360000000005</v>
      </c>
      <c r="S765">
        <f>VLOOKUP(A765,[1]Sheet3!$A$2:$AB$3266,27,FALSE)</f>
        <v>32.910789999999999</v>
      </c>
      <c r="T765">
        <f>VLOOKUP(A765,[1]Sheet3!$A$2:$AB$3266,28,FALSE)</f>
        <v>7.0080650000000002</v>
      </c>
      <c r="U765">
        <f>VLOOKUP(A765,[1]Sheet3!$A$2:$AF$3266,31,FALSE)</f>
        <v>0.35849779999999998</v>
      </c>
      <c r="V765">
        <f>VLOOKUP(A765,[1]Sheet3!$A$2:$AF$3266,32,FALSE)</f>
        <v>12.415229999999999</v>
      </c>
      <c r="W765" s="2" t="str">
        <f>VLOOKUP(H765,[2]Sheet1!$B$2:$D$3210,2,FALSE)</f>
        <v>Jawa Barat</v>
      </c>
      <c r="X765" s="2" t="str">
        <f>VLOOKUP(H765,[2]Sheet1!$B$2:$D$3210,3,FALSE)</f>
        <v>Jawa</v>
      </c>
      <c r="Y765" s="2">
        <f>Scores!N765</f>
        <v>61</v>
      </c>
      <c r="Z765" t="s">
        <v>16</v>
      </c>
      <c r="AA765" s="13" t="str">
        <f t="shared" si="35"/>
        <v>2P</v>
      </c>
      <c r="AB765" s="13" t="s">
        <v>896</v>
      </c>
    </row>
    <row r="766" spans="1:28">
      <c r="A766" t="str">
        <f t="shared" si="34"/>
        <v>PENGEMBANGAN LAPANGAN SIMPANG TUAN - POD2. Middle Value</v>
      </c>
      <c r="B766" t="str">
        <f t="shared" si="33"/>
        <v>PENGEMBANGAN LAPANGAN SIMPANG TUAN - POD2. Middle ValueE3. Justified for Development</v>
      </c>
      <c r="C766" t="s">
        <v>20</v>
      </c>
      <c r="D766" s="2" t="s">
        <v>13</v>
      </c>
      <c r="E766" t="s">
        <v>10</v>
      </c>
      <c r="F766" s="12" t="s">
        <v>375</v>
      </c>
      <c r="G766" s="12" t="s">
        <v>649</v>
      </c>
      <c r="H766" t="s">
        <v>77</v>
      </c>
      <c r="I766" s="2" t="s">
        <v>825</v>
      </c>
      <c r="J766">
        <f>VLOOKUP(A766,[1]Sheet3!$A$2:$H$3266,8,FALSE)</f>
        <v>16.388000000000002</v>
      </c>
      <c r="K766">
        <f>VLOOKUP(A766,[1]Sheet3!$A$2:$AD$3266,29,FALSE)</f>
        <v>0.64068899999999995</v>
      </c>
      <c r="L766">
        <f>VLOOKUP(A766,[1]Sheet3!$A$2:$AD$3266,30,FALSE)</f>
        <v>10.499611332000001</v>
      </c>
      <c r="M766">
        <f>VLOOKUP(A766,[1]Sheet3!$A$2:$L$3266,11,FALSE)</f>
        <v>2103</v>
      </c>
      <c r="N766" t="str">
        <f>VLOOKUP(A766,[1]Sheet3!$A$2:$L$3266,12,FALSE)</f>
        <v/>
      </c>
      <c r="O766">
        <f>VLOOKUP(A766,[1]Sheet3!$A$2:$T$3266,17,FALSE)</f>
        <v>0.26774419999999999</v>
      </c>
      <c r="P766">
        <f>VLOOKUP(A766,[1]Sheet3!$A$2:$T$3266,18,FALSE)</f>
        <v>192.44720000000001</v>
      </c>
      <c r="Q766">
        <f>VLOOKUP(A766,[1]Sheet3!$A$2:$T$3266,19,FALSE)</f>
        <v>0.68084199999999995</v>
      </c>
      <c r="R766">
        <f>VLOOKUP(A766,[1]Sheet3!$A$2:$T$3266,20,FALSE)</f>
        <v>0.76155360000000005</v>
      </c>
      <c r="S766">
        <f>VLOOKUP(A766,[1]Sheet3!$A$2:$AB$3266,27,FALSE)</f>
        <v>32.910789999999999</v>
      </c>
      <c r="T766">
        <f>VLOOKUP(A766,[1]Sheet3!$A$2:$AB$3266,28,FALSE)</f>
        <v>7.0080650000000002</v>
      </c>
      <c r="U766">
        <f>VLOOKUP(A766,[1]Sheet3!$A$2:$AF$3266,31,FALSE)</f>
        <v>0.35849779999999998</v>
      </c>
      <c r="V766">
        <f>VLOOKUP(A766,[1]Sheet3!$A$2:$AF$3266,32,FALSE)</f>
        <v>12.415229999999999</v>
      </c>
      <c r="W766" s="2" t="str">
        <f>VLOOKUP(H766,[2]Sheet1!$B$2:$D$3210,2,FALSE)</f>
        <v>Jawa Barat</v>
      </c>
      <c r="X766" s="2" t="str">
        <f>VLOOKUP(H766,[2]Sheet1!$B$2:$D$3210,3,FALSE)</f>
        <v>Jawa</v>
      </c>
      <c r="Y766" s="2">
        <f>Scores!N766</f>
        <v>61</v>
      </c>
      <c r="Z766" t="s">
        <v>16</v>
      </c>
      <c r="AA766" s="13" t="str">
        <f t="shared" si="35"/>
        <v>2P</v>
      </c>
      <c r="AB766" s="13" t="s">
        <v>896</v>
      </c>
    </row>
    <row r="767" spans="1:28">
      <c r="A767" t="str">
        <f t="shared" si="34"/>
        <v>PENGEMBANGAN LAPANGAN SIMPANG TUAN - POD3. High Value</v>
      </c>
      <c r="B767" t="str">
        <f t="shared" si="33"/>
        <v>PENGEMBANGAN LAPANGAN SIMPANG TUAN - POD3. High ValueE3. Justified for Development</v>
      </c>
      <c r="C767" t="s">
        <v>20</v>
      </c>
      <c r="D767" s="2" t="s">
        <v>13</v>
      </c>
      <c r="E767" t="s">
        <v>11</v>
      </c>
      <c r="F767" s="12" t="s">
        <v>375</v>
      </c>
      <c r="G767" s="12" t="s">
        <v>649</v>
      </c>
      <c r="H767" t="s">
        <v>77</v>
      </c>
      <c r="I767" s="2" t="s">
        <v>825</v>
      </c>
      <c r="J767">
        <f>VLOOKUP(A767,[1]Sheet3!$A$2:$H$3266,8,FALSE)</f>
        <v>43.488999999999997</v>
      </c>
      <c r="K767">
        <f>VLOOKUP(A767,[1]Sheet3!$A$2:$AD$3266,29,FALSE)</f>
        <v>0.64068899999999995</v>
      </c>
      <c r="L767">
        <f>VLOOKUP(A767,[1]Sheet3!$A$2:$AD$3266,30,FALSE)</f>
        <v>27.862923920999997</v>
      </c>
      <c r="M767">
        <f>VLOOKUP(A767,[1]Sheet3!$A$2:$L$3266,11,FALSE)</f>
        <v>2103</v>
      </c>
      <c r="N767" t="str">
        <f>VLOOKUP(A767,[1]Sheet3!$A$2:$L$3266,12,FALSE)</f>
        <v/>
      </c>
      <c r="O767">
        <f>VLOOKUP(A767,[1]Sheet3!$A$2:$T$3266,17,FALSE)</f>
        <v>0.26774419999999999</v>
      </c>
      <c r="P767">
        <f>VLOOKUP(A767,[1]Sheet3!$A$2:$T$3266,18,FALSE)</f>
        <v>192.44720000000001</v>
      </c>
      <c r="Q767">
        <f>VLOOKUP(A767,[1]Sheet3!$A$2:$T$3266,19,FALSE)</f>
        <v>0.68084199999999995</v>
      </c>
      <c r="R767">
        <f>VLOOKUP(A767,[1]Sheet3!$A$2:$T$3266,20,FALSE)</f>
        <v>0.76155360000000005</v>
      </c>
      <c r="S767">
        <f>VLOOKUP(A767,[1]Sheet3!$A$2:$AB$3266,27,FALSE)</f>
        <v>32.910789999999999</v>
      </c>
      <c r="T767">
        <f>VLOOKUP(A767,[1]Sheet3!$A$2:$AB$3266,28,FALSE)</f>
        <v>7.0080650000000002</v>
      </c>
      <c r="U767">
        <f>VLOOKUP(A767,[1]Sheet3!$A$2:$AF$3266,31,FALSE)</f>
        <v>0.35849779999999998</v>
      </c>
      <c r="V767">
        <f>VLOOKUP(A767,[1]Sheet3!$A$2:$AF$3266,32,FALSE)</f>
        <v>12.415229999999999</v>
      </c>
      <c r="W767" s="2" t="str">
        <f>VLOOKUP(H767,[2]Sheet1!$B$2:$D$3210,2,FALSE)</f>
        <v>Jawa Barat</v>
      </c>
      <c r="X767" s="2" t="str">
        <f>VLOOKUP(H767,[2]Sheet1!$B$2:$D$3210,3,FALSE)</f>
        <v>Jawa</v>
      </c>
      <c r="Y767" s="2">
        <f>Scores!N767</f>
        <v>61</v>
      </c>
      <c r="Z767" t="s">
        <v>16</v>
      </c>
      <c r="AA767" s="13" t="str">
        <f t="shared" si="35"/>
        <v>2P</v>
      </c>
      <c r="AB767" s="13" t="s">
        <v>896</v>
      </c>
    </row>
    <row r="768" spans="1:28">
      <c r="A768" t="str">
        <f t="shared" si="34"/>
        <v>TAMBORA - OPLL 13. High Value</v>
      </c>
      <c r="B768" t="str">
        <f t="shared" si="33"/>
        <v>TAMBORA - OPLL 13. High ValueE2. Under Development</v>
      </c>
      <c r="C768" t="s">
        <v>26</v>
      </c>
      <c r="D768" s="2" t="s">
        <v>13</v>
      </c>
      <c r="E768" t="s">
        <v>11</v>
      </c>
      <c r="F768" s="12" t="s">
        <v>374</v>
      </c>
      <c r="G768" s="12" t="s">
        <v>723</v>
      </c>
      <c r="H768" t="s">
        <v>82</v>
      </c>
      <c r="I768" s="2" t="s">
        <v>825</v>
      </c>
      <c r="J768">
        <f>VLOOKUP(A768,[1]Sheet3!$A$2:$H$3266,8,FALSE)</f>
        <v>1895</v>
      </c>
      <c r="K768">
        <f>VLOOKUP(A768,[1]Sheet3!$A$2:$AD$3266,29,FALSE)</f>
        <v>0.62386350000000002</v>
      </c>
      <c r="L768">
        <f>VLOOKUP(A768,[1]Sheet3!$A$2:$AD$3266,30,FALSE)</f>
        <v>1182.2213325</v>
      </c>
      <c r="M768">
        <f>VLOOKUP(A768,[1]Sheet3!$A$2:$L$3266,11,FALSE)</f>
        <v>10398</v>
      </c>
      <c r="N768">
        <f>VLOOKUP(A768,[1]Sheet3!$A$2:$L$3266,12,FALSE)</f>
        <v>88.550000000000011</v>
      </c>
      <c r="O768">
        <f>VLOOKUP(A768,[1]Sheet3!$A$2:$T$3266,17,FALSE)</f>
        <v>0.17370060000000001</v>
      </c>
      <c r="P768">
        <f>VLOOKUP(A768,[1]Sheet3!$A$2:$T$3266,18,FALSE)</f>
        <v>478.49509999999998</v>
      </c>
      <c r="Q768">
        <f>VLOOKUP(A768,[1]Sheet3!$A$2:$T$3266,19,FALSE)</f>
        <v>0.77939970000000003</v>
      </c>
      <c r="R768">
        <f>VLOOKUP(A768,[1]Sheet3!$A$2:$T$3266,20,FALSE)</f>
        <v>0.83676969999999995</v>
      </c>
      <c r="S768">
        <f>VLOOKUP(A768,[1]Sheet3!$A$2:$AB$3266,27,FALSE)</f>
        <v>1.578017</v>
      </c>
      <c r="T768">
        <f>VLOOKUP(A768,[1]Sheet3!$A$2:$AB$3266,28,FALSE)</f>
        <v>1.76078</v>
      </c>
      <c r="U768">
        <f>VLOOKUP(A768,[1]Sheet3!$A$2:$AF$3266,31,FALSE)</f>
        <v>65.692509999999999</v>
      </c>
      <c r="V768">
        <f>VLOOKUP(A768,[1]Sheet3!$A$2:$AF$3266,32,FALSE)</f>
        <v>2.0378280000000002</v>
      </c>
      <c r="W768" s="2" t="str">
        <f>VLOOKUP(H768,[2]Sheet1!$B$2:$D$3210,2,FALSE)</f>
        <v>Selat Makasar</v>
      </c>
      <c r="X768" s="2" t="str">
        <f>VLOOKUP(H768,[2]Sheet1!$B$2:$D$3210,3,FALSE)</f>
        <v>Kalimantan</v>
      </c>
      <c r="Y768" s="2">
        <f>Scores!N768</f>
        <v>48</v>
      </c>
      <c r="Z768" t="s">
        <v>16</v>
      </c>
      <c r="AA768" s="13" t="str">
        <f t="shared" si="35"/>
        <v>2P</v>
      </c>
      <c r="AB768" s="13" t="s">
        <v>896</v>
      </c>
    </row>
    <row r="769" spans="1:28">
      <c r="A769" t="str">
        <f t="shared" si="34"/>
        <v>TAMBORA - OPLL 2C1. Low Value</v>
      </c>
      <c r="B769" t="str">
        <f t="shared" si="33"/>
        <v>TAMBORA - OPLL 2C1. Low ValueE5. Development Unclarified</v>
      </c>
      <c r="C769" t="s">
        <v>25</v>
      </c>
      <c r="D769" s="2" t="s">
        <v>13</v>
      </c>
      <c r="E769" t="s">
        <v>8</v>
      </c>
      <c r="F769" s="12" t="s">
        <v>376</v>
      </c>
      <c r="G769" s="12" t="s">
        <v>723</v>
      </c>
      <c r="H769" t="s">
        <v>82</v>
      </c>
      <c r="I769" s="2" t="s">
        <v>825</v>
      </c>
      <c r="J769">
        <f>VLOOKUP(A769,[1]Sheet3!$A$2:$H$3266,8,FALSE)</f>
        <v>1754</v>
      </c>
      <c r="K769">
        <f>VLOOKUP(A769,[1]Sheet3!$A$2:$AD$3266,29,FALSE)</f>
        <v>0.62386350000000002</v>
      </c>
      <c r="L769">
        <f>VLOOKUP(A769,[1]Sheet3!$A$2:$AD$3266,30,FALSE)</f>
        <v>1094.2565790000001</v>
      </c>
      <c r="M769">
        <f>VLOOKUP(A769,[1]Sheet3!$A$2:$L$3266,11,FALSE)</f>
        <v>10398</v>
      </c>
      <c r="N769">
        <f>VLOOKUP(A769,[1]Sheet3!$A$2:$L$3266,12,FALSE)</f>
        <v>88.550000000000011</v>
      </c>
      <c r="O769">
        <f>VLOOKUP(A769,[1]Sheet3!$A$2:$T$3266,17,FALSE)</f>
        <v>0.17370060000000001</v>
      </c>
      <c r="P769">
        <f>VLOOKUP(A769,[1]Sheet3!$A$2:$T$3266,18,FALSE)</f>
        <v>478.49509999999998</v>
      </c>
      <c r="Q769">
        <f>VLOOKUP(A769,[1]Sheet3!$A$2:$T$3266,19,FALSE)</f>
        <v>0.77939970000000003</v>
      </c>
      <c r="R769">
        <f>VLOOKUP(A769,[1]Sheet3!$A$2:$T$3266,20,FALSE)</f>
        <v>0.83676969999999995</v>
      </c>
      <c r="S769">
        <f>VLOOKUP(A769,[1]Sheet3!$A$2:$AB$3266,27,FALSE)</f>
        <v>1.578017</v>
      </c>
      <c r="T769">
        <f>VLOOKUP(A769,[1]Sheet3!$A$2:$AB$3266,28,FALSE)</f>
        <v>1.76078</v>
      </c>
      <c r="U769">
        <f>VLOOKUP(A769,[1]Sheet3!$A$2:$AF$3266,31,FALSE)</f>
        <v>65.692509999999999</v>
      </c>
      <c r="V769">
        <f>VLOOKUP(A769,[1]Sheet3!$A$2:$AF$3266,32,FALSE)</f>
        <v>2.0378280000000002</v>
      </c>
      <c r="W769" s="2" t="str">
        <f>VLOOKUP(H769,[2]Sheet1!$B$2:$D$3210,2,FALSE)</f>
        <v>Selat Makasar</v>
      </c>
      <c r="X769" s="2" t="str">
        <f>VLOOKUP(H769,[2]Sheet1!$B$2:$D$3210,3,FALSE)</f>
        <v>Kalimantan</v>
      </c>
      <c r="Y769" s="2">
        <f>Scores!N769</f>
        <v>48</v>
      </c>
      <c r="Z769" t="s">
        <v>6</v>
      </c>
      <c r="AA769" s="13" t="str">
        <f t="shared" si="35"/>
        <v>2C-Kalimantan</v>
      </c>
      <c r="AB769" s="13" t="s">
        <v>896</v>
      </c>
    </row>
    <row r="770" spans="1:28">
      <c r="A770" t="str">
        <f t="shared" si="34"/>
        <v>TAMBORA - OPLL 2C2. Middle Value</v>
      </c>
      <c r="B770" t="str">
        <f t="shared" ref="B770:B833" si="36">F770&amp;E770&amp;C770</f>
        <v>TAMBORA - OPLL 2C2. Middle ValueE5. Development Unclarified</v>
      </c>
      <c r="C770" t="s">
        <v>25</v>
      </c>
      <c r="D770" s="2" t="s">
        <v>13</v>
      </c>
      <c r="E770" t="s">
        <v>10</v>
      </c>
      <c r="F770" s="12" t="s">
        <v>376</v>
      </c>
      <c r="G770" s="12" t="s">
        <v>723</v>
      </c>
      <c r="H770" t="s">
        <v>82</v>
      </c>
      <c r="I770" s="2" t="s">
        <v>825</v>
      </c>
      <c r="J770">
        <f>VLOOKUP(A770,[1]Sheet3!$A$2:$H$3266,8,FALSE)</f>
        <v>1895</v>
      </c>
      <c r="K770">
        <f>VLOOKUP(A770,[1]Sheet3!$A$2:$AD$3266,29,FALSE)</f>
        <v>0.62386350000000002</v>
      </c>
      <c r="L770">
        <f>VLOOKUP(A770,[1]Sheet3!$A$2:$AD$3266,30,FALSE)</f>
        <v>1182.2213325</v>
      </c>
      <c r="M770">
        <f>VLOOKUP(A770,[1]Sheet3!$A$2:$L$3266,11,FALSE)</f>
        <v>10398</v>
      </c>
      <c r="N770">
        <f>VLOOKUP(A770,[1]Sheet3!$A$2:$L$3266,12,FALSE)</f>
        <v>88.550000000000011</v>
      </c>
      <c r="O770">
        <f>VLOOKUP(A770,[1]Sheet3!$A$2:$T$3266,17,FALSE)</f>
        <v>0.17370060000000001</v>
      </c>
      <c r="P770">
        <f>VLOOKUP(A770,[1]Sheet3!$A$2:$T$3266,18,FALSE)</f>
        <v>478.49509999999998</v>
      </c>
      <c r="Q770">
        <f>VLOOKUP(A770,[1]Sheet3!$A$2:$T$3266,19,FALSE)</f>
        <v>0.77939970000000003</v>
      </c>
      <c r="R770">
        <f>VLOOKUP(A770,[1]Sheet3!$A$2:$T$3266,20,FALSE)</f>
        <v>0.83676969999999995</v>
      </c>
      <c r="S770">
        <f>VLOOKUP(A770,[1]Sheet3!$A$2:$AB$3266,27,FALSE)</f>
        <v>1.578017</v>
      </c>
      <c r="T770">
        <f>VLOOKUP(A770,[1]Sheet3!$A$2:$AB$3266,28,FALSE)</f>
        <v>1.76078</v>
      </c>
      <c r="U770">
        <f>VLOOKUP(A770,[1]Sheet3!$A$2:$AF$3266,31,FALSE)</f>
        <v>65.692509999999999</v>
      </c>
      <c r="V770">
        <f>VLOOKUP(A770,[1]Sheet3!$A$2:$AF$3266,32,FALSE)</f>
        <v>2.0378280000000002</v>
      </c>
      <c r="W770" s="2" t="str">
        <f>VLOOKUP(H770,[2]Sheet1!$B$2:$D$3210,2,FALSE)</f>
        <v>Selat Makasar</v>
      </c>
      <c r="X770" s="2" t="str">
        <f>VLOOKUP(H770,[2]Sheet1!$B$2:$D$3210,3,FALSE)</f>
        <v>Kalimantan</v>
      </c>
      <c r="Y770" s="2">
        <f>Scores!N770</f>
        <v>48</v>
      </c>
      <c r="Z770" t="s">
        <v>6</v>
      </c>
      <c r="AA770" s="13" t="str">
        <f t="shared" si="35"/>
        <v>2C-Kalimantan</v>
      </c>
      <c r="AB770" s="13" t="s">
        <v>896</v>
      </c>
    </row>
    <row r="771" spans="1:28">
      <c r="A771" t="str">
        <f t="shared" ref="A771:A834" si="37">F771&amp;E771</f>
        <v>TAMBORA - OPLL 2C3. High Value</v>
      </c>
      <c r="B771" t="str">
        <f t="shared" si="36"/>
        <v>TAMBORA - OPLL 2C3. High ValueE5. Development Unclarified</v>
      </c>
      <c r="C771" t="s">
        <v>25</v>
      </c>
      <c r="D771" s="2" t="s">
        <v>13</v>
      </c>
      <c r="E771" t="s">
        <v>11</v>
      </c>
      <c r="F771" s="12" t="s">
        <v>376</v>
      </c>
      <c r="G771" s="12" t="s">
        <v>723</v>
      </c>
      <c r="H771" t="s">
        <v>82</v>
      </c>
      <c r="I771" s="2" t="s">
        <v>825</v>
      </c>
      <c r="J771">
        <f>VLOOKUP(A771,[1]Sheet3!$A$2:$H$3266,8,FALSE)</f>
        <v>1895</v>
      </c>
      <c r="K771">
        <f>VLOOKUP(A771,[1]Sheet3!$A$2:$AD$3266,29,FALSE)</f>
        <v>0.62386350000000002</v>
      </c>
      <c r="L771">
        <f>VLOOKUP(A771,[1]Sheet3!$A$2:$AD$3266,30,FALSE)</f>
        <v>1182.2213325</v>
      </c>
      <c r="M771">
        <f>VLOOKUP(A771,[1]Sheet3!$A$2:$L$3266,11,FALSE)</f>
        <v>10398</v>
      </c>
      <c r="N771">
        <f>VLOOKUP(A771,[1]Sheet3!$A$2:$L$3266,12,FALSE)</f>
        <v>88.550000000000011</v>
      </c>
      <c r="O771">
        <f>VLOOKUP(A771,[1]Sheet3!$A$2:$T$3266,17,FALSE)</f>
        <v>0.17370060000000001</v>
      </c>
      <c r="P771">
        <f>VLOOKUP(A771,[1]Sheet3!$A$2:$T$3266,18,FALSE)</f>
        <v>478.49509999999998</v>
      </c>
      <c r="Q771">
        <f>VLOOKUP(A771,[1]Sheet3!$A$2:$T$3266,19,FALSE)</f>
        <v>0.77939970000000003</v>
      </c>
      <c r="R771">
        <f>VLOOKUP(A771,[1]Sheet3!$A$2:$T$3266,20,FALSE)</f>
        <v>0.83676969999999995</v>
      </c>
      <c r="S771">
        <f>VLOOKUP(A771,[1]Sheet3!$A$2:$AB$3266,27,FALSE)</f>
        <v>1.578017</v>
      </c>
      <c r="T771">
        <f>VLOOKUP(A771,[1]Sheet3!$A$2:$AB$3266,28,FALSE)</f>
        <v>1.76078</v>
      </c>
      <c r="U771">
        <f>VLOOKUP(A771,[1]Sheet3!$A$2:$AF$3266,31,FALSE)</f>
        <v>65.692509999999999</v>
      </c>
      <c r="V771">
        <f>VLOOKUP(A771,[1]Sheet3!$A$2:$AF$3266,32,FALSE)</f>
        <v>2.0378280000000002</v>
      </c>
      <c r="W771" s="2" t="str">
        <f>VLOOKUP(H771,[2]Sheet1!$B$2:$D$3210,2,FALSE)</f>
        <v>Selat Makasar</v>
      </c>
      <c r="X771" s="2" t="str">
        <f>VLOOKUP(H771,[2]Sheet1!$B$2:$D$3210,3,FALSE)</f>
        <v>Kalimantan</v>
      </c>
      <c r="Y771" s="2">
        <f>Scores!N771</f>
        <v>48</v>
      </c>
      <c r="Z771" t="s">
        <v>6</v>
      </c>
      <c r="AA771" s="13" t="str">
        <f t="shared" ref="AA771:AA834" si="38">IF(Z771="2C",Z771&amp;"-"&amp;X771,"2P")</f>
        <v>2C-Kalimantan</v>
      </c>
      <c r="AB771" s="13" t="s">
        <v>896</v>
      </c>
    </row>
    <row r="772" spans="1:28">
      <c r="A772" t="str">
        <f t="shared" si="37"/>
        <v>SINAMAR - BASE1. Low Value</v>
      </c>
      <c r="B772" t="str">
        <f t="shared" si="36"/>
        <v>SINAMAR - BASE1. Low ValueE3. Justified for Development</v>
      </c>
      <c r="C772" t="s">
        <v>20</v>
      </c>
      <c r="D772" s="2" t="s">
        <v>13</v>
      </c>
      <c r="E772" t="s">
        <v>8</v>
      </c>
      <c r="F772" s="12" t="s">
        <v>377</v>
      </c>
      <c r="G772" s="12" t="s">
        <v>726</v>
      </c>
      <c r="H772" t="s">
        <v>805</v>
      </c>
      <c r="I772" s="2" t="s">
        <v>823</v>
      </c>
      <c r="J772">
        <f>VLOOKUP(A772,[1]Sheet3!$A$2:$H$3266,8,FALSE)</f>
        <v>132.33000000000001</v>
      </c>
      <c r="K772">
        <f>VLOOKUP(A772,[1]Sheet3!$A$2:$AD$3266,29,FALSE)</f>
        <v>0.53979690000000002</v>
      </c>
      <c r="L772">
        <f>VLOOKUP(A772,[1]Sheet3!$A$2:$AD$3266,30,FALSE)</f>
        <v>71.431323777000003</v>
      </c>
      <c r="M772">
        <f>VLOOKUP(A772,[1]Sheet3!$A$2:$L$3266,11,FALSE)</f>
        <v>5000</v>
      </c>
      <c r="N772">
        <f>VLOOKUP(A772,[1]Sheet3!$A$2:$L$3266,12,FALSE)</f>
        <v>45</v>
      </c>
      <c r="O772">
        <f>VLOOKUP(A772,[1]Sheet3!$A$2:$T$3266,17,FALSE)</f>
        <v>0.2018375</v>
      </c>
      <c r="P772">
        <f>VLOOKUP(A772,[1]Sheet3!$A$2:$T$3266,18,FALSE)</f>
        <v>73.098889999999997</v>
      </c>
      <c r="Q772">
        <f>VLOOKUP(A772,[1]Sheet3!$A$2:$T$3266,19,FALSE)</f>
        <v>0.50042220000000004</v>
      </c>
      <c r="R772">
        <f>VLOOKUP(A772,[1]Sheet3!$A$2:$T$3266,20,FALSE)</f>
        <v>0.77260770000000001</v>
      </c>
      <c r="S772">
        <f>VLOOKUP(A772,[1]Sheet3!$A$2:$AB$3266,27,FALSE)</f>
        <v>40.943390000000001</v>
      </c>
      <c r="T772">
        <f>VLOOKUP(A772,[1]Sheet3!$A$2:$AB$3266,28,FALSE)</f>
        <v>23.882370000000002</v>
      </c>
      <c r="U772">
        <f>VLOOKUP(A772,[1]Sheet3!$A$2:$AF$3266,31,FALSE)</f>
        <v>25.836559999999999</v>
      </c>
      <c r="V772">
        <f>VLOOKUP(A772,[1]Sheet3!$A$2:$AF$3266,32,FALSE)</f>
        <v>46.799219999999998</v>
      </c>
      <c r="W772" s="2" t="s">
        <v>848</v>
      </c>
      <c r="X772" s="2" t="s">
        <v>829</v>
      </c>
      <c r="Y772" s="2">
        <f>Scores!N772</f>
        <v>92</v>
      </c>
      <c r="Z772" t="s">
        <v>16</v>
      </c>
      <c r="AA772" s="13" t="str">
        <f t="shared" si="38"/>
        <v>2P</v>
      </c>
      <c r="AB772" s="13" t="s">
        <v>896</v>
      </c>
    </row>
    <row r="773" spans="1:28">
      <c r="A773" t="str">
        <f t="shared" si="37"/>
        <v>SINAMAR - BASE2. Middle Value</v>
      </c>
      <c r="B773" t="str">
        <f t="shared" si="36"/>
        <v>SINAMAR - BASE2. Middle ValueE3. Justified for Development</v>
      </c>
      <c r="C773" t="s">
        <v>20</v>
      </c>
      <c r="D773" s="2" t="s">
        <v>13</v>
      </c>
      <c r="E773" t="s">
        <v>10</v>
      </c>
      <c r="F773" s="12" t="s">
        <v>377</v>
      </c>
      <c r="G773" s="12" t="s">
        <v>726</v>
      </c>
      <c r="H773" t="s">
        <v>805</v>
      </c>
      <c r="I773" s="2" t="s">
        <v>823</v>
      </c>
      <c r="J773">
        <f>VLOOKUP(A773,[1]Sheet3!$A$2:$H$3266,8,FALSE)</f>
        <v>384.37</v>
      </c>
      <c r="K773">
        <f>VLOOKUP(A773,[1]Sheet3!$A$2:$AD$3266,29,FALSE)</f>
        <v>0.53979690000000002</v>
      </c>
      <c r="L773">
        <f>VLOOKUP(A773,[1]Sheet3!$A$2:$AD$3266,30,FALSE)</f>
        <v>207.481734453</v>
      </c>
      <c r="M773">
        <f>VLOOKUP(A773,[1]Sheet3!$A$2:$L$3266,11,FALSE)</f>
        <v>5000</v>
      </c>
      <c r="N773">
        <f>VLOOKUP(A773,[1]Sheet3!$A$2:$L$3266,12,FALSE)</f>
        <v>45</v>
      </c>
      <c r="O773">
        <f>VLOOKUP(A773,[1]Sheet3!$A$2:$T$3266,17,FALSE)</f>
        <v>0.2018375</v>
      </c>
      <c r="P773">
        <f>VLOOKUP(A773,[1]Sheet3!$A$2:$T$3266,18,FALSE)</f>
        <v>73.098889999999997</v>
      </c>
      <c r="Q773">
        <f>VLOOKUP(A773,[1]Sheet3!$A$2:$T$3266,19,FALSE)</f>
        <v>0.50042220000000004</v>
      </c>
      <c r="R773">
        <f>VLOOKUP(A773,[1]Sheet3!$A$2:$T$3266,20,FALSE)</f>
        <v>0.77260770000000001</v>
      </c>
      <c r="S773">
        <f>VLOOKUP(A773,[1]Sheet3!$A$2:$AB$3266,27,FALSE)</f>
        <v>40.943390000000001</v>
      </c>
      <c r="T773">
        <f>VLOOKUP(A773,[1]Sheet3!$A$2:$AB$3266,28,FALSE)</f>
        <v>23.882370000000002</v>
      </c>
      <c r="U773">
        <f>VLOOKUP(A773,[1]Sheet3!$A$2:$AF$3266,31,FALSE)</f>
        <v>25.836559999999999</v>
      </c>
      <c r="V773">
        <f>VLOOKUP(A773,[1]Sheet3!$A$2:$AF$3266,32,FALSE)</f>
        <v>46.799219999999998</v>
      </c>
      <c r="W773" s="2" t="s">
        <v>848</v>
      </c>
      <c r="X773" s="2" t="s">
        <v>829</v>
      </c>
      <c r="Y773" s="2">
        <f>Scores!N773</f>
        <v>92</v>
      </c>
      <c r="Z773" t="s">
        <v>16</v>
      </c>
      <c r="AA773" s="13" t="str">
        <f t="shared" si="38"/>
        <v>2P</v>
      </c>
      <c r="AB773" s="13" t="s">
        <v>896</v>
      </c>
    </row>
    <row r="774" spans="1:28">
      <c r="A774" t="str">
        <f t="shared" si="37"/>
        <v>SINAMAR - BASE3. High Value</v>
      </c>
      <c r="B774" t="str">
        <f t="shared" si="36"/>
        <v>SINAMAR - BASE3. High ValueE3. Justified for Development</v>
      </c>
      <c r="C774" t="s">
        <v>20</v>
      </c>
      <c r="D774" s="2" t="s">
        <v>13</v>
      </c>
      <c r="E774" t="s">
        <v>11</v>
      </c>
      <c r="F774" s="12" t="s">
        <v>377</v>
      </c>
      <c r="G774" s="12" t="s">
        <v>726</v>
      </c>
      <c r="H774" t="s">
        <v>805</v>
      </c>
      <c r="I774" s="2" t="s">
        <v>823</v>
      </c>
      <c r="J774">
        <f>VLOOKUP(A774,[1]Sheet3!$A$2:$H$3266,8,FALSE)</f>
        <v>517.04</v>
      </c>
      <c r="K774">
        <f>VLOOKUP(A774,[1]Sheet3!$A$2:$AD$3266,29,FALSE)</f>
        <v>0.53979690000000002</v>
      </c>
      <c r="L774">
        <f>VLOOKUP(A774,[1]Sheet3!$A$2:$AD$3266,30,FALSE)</f>
        <v>279.09658917600001</v>
      </c>
      <c r="M774">
        <f>VLOOKUP(A774,[1]Sheet3!$A$2:$L$3266,11,FALSE)</f>
        <v>5000</v>
      </c>
      <c r="N774">
        <f>VLOOKUP(A774,[1]Sheet3!$A$2:$L$3266,12,FALSE)</f>
        <v>45</v>
      </c>
      <c r="O774">
        <f>VLOOKUP(A774,[1]Sheet3!$A$2:$T$3266,17,FALSE)</f>
        <v>0.2018375</v>
      </c>
      <c r="P774">
        <f>VLOOKUP(A774,[1]Sheet3!$A$2:$T$3266,18,FALSE)</f>
        <v>73.098889999999997</v>
      </c>
      <c r="Q774">
        <f>VLOOKUP(A774,[1]Sheet3!$A$2:$T$3266,19,FALSE)</f>
        <v>0.50042220000000004</v>
      </c>
      <c r="R774">
        <f>VLOOKUP(A774,[1]Sheet3!$A$2:$T$3266,20,FALSE)</f>
        <v>0.77260770000000001</v>
      </c>
      <c r="S774">
        <f>VLOOKUP(A774,[1]Sheet3!$A$2:$AB$3266,27,FALSE)</f>
        <v>40.943390000000001</v>
      </c>
      <c r="T774">
        <f>VLOOKUP(A774,[1]Sheet3!$A$2:$AB$3266,28,FALSE)</f>
        <v>23.882370000000002</v>
      </c>
      <c r="U774">
        <f>VLOOKUP(A774,[1]Sheet3!$A$2:$AF$3266,31,FALSE)</f>
        <v>25.836559999999999</v>
      </c>
      <c r="V774">
        <f>VLOOKUP(A774,[1]Sheet3!$A$2:$AF$3266,32,FALSE)</f>
        <v>46.799219999999998</v>
      </c>
      <c r="W774" s="2" t="s">
        <v>848</v>
      </c>
      <c r="X774" s="2" t="s">
        <v>829</v>
      </c>
      <c r="Y774" s="2">
        <f>Scores!N774</f>
        <v>92</v>
      </c>
      <c r="Z774" t="s">
        <v>16</v>
      </c>
      <c r="AA774" s="13" t="str">
        <f t="shared" si="38"/>
        <v>2P</v>
      </c>
      <c r="AB774" s="13" t="s">
        <v>896</v>
      </c>
    </row>
    <row r="775" spans="1:28">
      <c r="A775" t="str">
        <f t="shared" si="37"/>
        <v>KARAMBA1. Low Value</v>
      </c>
      <c r="B775" t="str">
        <f t="shared" si="36"/>
        <v>KARAMBA1. Low ValueE3. Justified for Development</v>
      </c>
      <c r="C775" t="s">
        <v>20</v>
      </c>
      <c r="D775" s="2" t="s">
        <v>13</v>
      </c>
      <c r="E775" t="s">
        <v>8</v>
      </c>
      <c r="F775" s="12" t="s">
        <v>378</v>
      </c>
      <c r="G775" s="12" t="s">
        <v>378</v>
      </c>
      <c r="H775" t="s">
        <v>806</v>
      </c>
      <c r="I775" s="2" t="s">
        <v>823</v>
      </c>
      <c r="J775">
        <f>VLOOKUP(A775,[1]Sheet3!$A$2:$H$3266,8,FALSE)</f>
        <v>14.54</v>
      </c>
      <c r="K775">
        <f>VLOOKUP(A775,[1]Sheet3!$A$2:$AD$3266,29,FALSE)</f>
        <v>0.83099020000000001</v>
      </c>
      <c r="L775">
        <f>VLOOKUP(A775,[1]Sheet3!$A$2:$AD$3266,30,FALSE)</f>
        <v>12.082597507999999</v>
      </c>
      <c r="M775">
        <f>VLOOKUP(A775,[1]Sheet3!$A$2:$L$3266,11,FALSE)</f>
        <v>4100</v>
      </c>
      <c r="N775">
        <f>VLOOKUP(A775,[1]Sheet3!$A$2:$L$3266,12,FALSE)</f>
        <v>52.800000000000004</v>
      </c>
      <c r="O775">
        <f>VLOOKUP(A775,[1]Sheet3!$A$2:$T$3266,17,FALSE)</f>
        <v>0.29733019999999999</v>
      </c>
      <c r="P775">
        <f>VLOOKUP(A775,[1]Sheet3!$A$2:$T$3266,18,FALSE)</f>
        <v>235.67349999999999</v>
      </c>
      <c r="Q775">
        <f>VLOOKUP(A775,[1]Sheet3!$A$2:$T$3266,19,FALSE)</f>
        <v>0.48968420000000001</v>
      </c>
      <c r="R775">
        <f>VLOOKUP(A775,[1]Sheet3!$A$2:$T$3266,20,FALSE)</f>
        <v>0.73506039999999995</v>
      </c>
      <c r="S775">
        <f>VLOOKUP(A775,[1]Sheet3!$A$2:$AB$3266,27,FALSE)</f>
        <v>32.910789999999999</v>
      </c>
      <c r="T775">
        <f>VLOOKUP(A775,[1]Sheet3!$A$2:$AB$3266,28,FALSE)</f>
        <v>5.1748190000000003</v>
      </c>
      <c r="U775">
        <f>VLOOKUP(A775,[1]Sheet3!$A$2:$AF$3266,31,FALSE)</f>
        <v>2.1968169999999998</v>
      </c>
      <c r="V775">
        <f>VLOOKUP(A775,[1]Sheet3!$A$2:$AF$3266,32,FALSE)</f>
        <v>82.65231</v>
      </c>
      <c r="W775" s="2" t="s">
        <v>835</v>
      </c>
      <c r="X775" s="2" t="s">
        <v>837</v>
      </c>
      <c r="Y775" s="2">
        <f>Scores!N775</f>
        <v>76</v>
      </c>
      <c r="Z775" t="s">
        <v>16</v>
      </c>
      <c r="AA775" s="13" t="str">
        <f t="shared" si="38"/>
        <v>2P</v>
      </c>
      <c r="AB775" s="13" t="s">
        <v>896</v>
      </c>
    </row>
    <row r="776" spans="1:28">
      <c r="A776" t="str">
        <f t="shared" si="37"/>
        <v>KARAMBA2. Middle Value</v>
      </c>
      <c r="B776" t="str">
        <f t="shared" si="36"/>
        <v>KARAMBA2. Middle ValueE3. Justified for Development</v>
      </c>
      <c r="C776" t="s">
        <v>20</v>
      </c>
      <c r="D776" s="2" t="s">
        <v>13</v>
      </c>
      <c r="E776" t="s">
        <v>10</v>
      </c>
      <c r="F776" s="12" t="s">
        <v>378</v>
      </c>
      <c r="G776" s="12" t="s">
        <v>378</v>
      </c>
      <c r="H776" t="s">
        <v>806</v>
      </c>
      <c r="I776" s="2" t="s">
        <v>823</v>
      </c>
      <c r="J776">
        <f>VLOOKUP(A776,[1]Sheet3!$A$2:$H$3266,8,FALSE)</f>
        <v>77.319999999999993</v>
      </c>
      <c r="K776">
        <f>VLOOKUP(A776,[1]Sheet3!$A$2:$AD$3266,29,FALSE)</f>
        <v>0.83099020000000001</v>
      </c>
      <c r="L776">
        <f>VLOOKUP(A776,[1]Sheet3!$A$2:$AD$3266,30,FALSE)</f>
        <v>64.252162263999992</v>
      </c>
      <c r="M776">
        <f>VLOOKUP(A776,[1]Sheet3!$A$2:$L$3266,11,FALSE)</f>
        <v>4100</v>
      </c>
      <c r="N776">
        <f>VLOOKUP(A776,[1]Sheet3!$A$2:$L$3266,12,FALSE)</f>
        <v>52.800000000000004</v>
      </c>
      <c r="O776">
        <f>VLOOKUP(A776,[1]Sheet3!$A$2:$T$3266,17,FALSE)</f>
        <v>0.29733019999999999</v>
      </c>
      <c r="P776">
        <f>VLOOKUP(A776,[1]Sheet3!$A$2:$T$3266,18,FALSE)</f>
        <v>235.67349999999999</v>
      </c>
      <c r="Q776">
        <f>VLOOKUP(A776,[1]Sheet3!$A$2:$T$3266,19,FALSE)</f>
        <v>0.48968420000000001</v>
      </c>
      <c r="R776">
        <f>VLOOKUP(A776,[1]Sheet3!$A$2:$T$3266,20,FALSE)</f>
        <v>0.73506039999999995</v>
      </c>
      <c r="S776">
        <f>VLOOKUP(A776,[1]Sheet3!$A$2:$AB$3266,27,FALSE)</f>
        <v>32.910789999999999</v>
      </c>
      <c r="T776">
        <f>VLOOKUP(A776,[1]Sheet3!$A$2:$AB$3266,28,FALSE)</f>
        <v>5.1748190000000003</v>
      </c>
      <c r="U776">
        <f>VLOOKUP(A776,[1]Sheet3!$A$2:$AF$3266,31,FALSE)</f>
        <v>2.1968169999999998</v>
      </c>
      <c r="V776">
        <f>VLOOKUP(A776,[1]Sheet3!$A$2:$AF$3266,32,FALSE)</f>
        <v>82.65231</v>
      </c>
      <c r="W776" s="2" t="s">
        <v>835</v>
      </c>
      <c r="X776" s="2" t="s">
        <v>837</v>
      </c>
      <c r="Y776" s="2">
        <f>Scores!N776</f>
        <v>76</v>
      </c>
      <c r="Z776" t="s">
        <v>16</v>
      </c>
      <c r="AA776" s="13" t="str">
        <f t="shared" si="38"/>
        <v>2P</v>
      </c>
      <c r="AB776" s="13" t="s">
        <v>896</v>
      </c>
    </row>
    <row r="777" spans="1:28">
      <c r="A777" t="str">
        <f t="shared" si="37"/>
        <v>KARAMBA3. High Value</v>
      </c>
      <c r="B777" t="str">
        <f t="shared" si="36"/>
        <v>KARAMBA3. High ValueE3. Justified for Development</v>
      </c>
      <c r="C777" t="s">
        <v>20</v>
      </c>
      <c r="D777" s="2" t="s">
        <v>13</v>
      </c>
      <c r="E777" t="s">
        <v>11</v>
      </c>
      <c r="F777" s="12" t="s">
        <v>378</v>
      </c>
      <c r="G777" s="12" t="s">
        <v>378</v>
      </c>
      <c r="H777" t="s">
        <v>806</v>
      </c>
      <c r="I777" s="2" t="s">
        <v>823</v>
      </c>
      <c r="J777">
        <f>VLOOKUP(A777,[1]Sheet3!$A$2:$H$3266,8,FALSE)</f>
        <v>138.56</v>
      </c>
      <c r="K777">
        <f>VLOOKUP(A777,[1]Sheet3!$A$2:$AD$3266,29,FALSE)</f>
        <v>0.83099020000000001</v>
      </c>
      <c r="L777">
        <f>VLOOKUP(A777,[1]Sheet3!$A$2:$AD$3266,30,FALSE)</f>
        <v>115.142002112</v>
      </c>
      <c r="M777">
        <f>VLOOKUP(A777,[1]Sheet3!$A$2:$L$3266,11,FALSE)</f>
        <v>4100</v>
      </c>
      <c r="N777">
        <f>VLOOKUP(A777,[1]Sheet3!$A$2:$L$3266,12,FALSE)</f>
        <v>52.800000000000004</v>
      </c>
      <c r="O777">
        <f>VLOOKUP(A777,[1]Sheet3!$A$2:$T$3266,17,FALSE)</f>
        <v>0.29733019999999999</v>
      </c>
      <c r="P777">
        <f>VLOOKUP(A777,[1]Sheet3!$A$2:$T$3266,18,FALSE)</f>
        <v>235.67349999999999</v>
      </c>
      <c r="Q777">
        <f>VLOOKUP(A777,[1]Sheet3!$A$2:$T$3266,19,FALSE)</f>
        <v>0.48968420000000001</v>
      </c>
      <c r="R777">
        <f>VLOOKUP(A777,[1]Sheet3!$A$2:$T$3266,20,FALSE)</f>
        <v>0.73506039999999995</v>
      </c>
      <c r="S777">
        <f>VLOOKUP(A777,[1]Sheet3!$A$2:$AB$3266,27,FALSE)</f>
        <v>32.910789999999999</v>
      </c>
      <c r="T777">
        <f>VLOOKUP(A777,[1]Sheet3!$A$2:$AB$3266,28,FALSE)</f>
        <v>5.1748190000000003</v>
      </c>
      <c r="U777">
        <f>VLOOKUP(A777,[1]Sheet3!$A$2:$AF$3266,31,FALSE)</f>
        <v>2.1968169999999998</v>
      </c>
      <c r="V777">
        <f>VLOOKUP(A777,[1]Sheet3!$A$2:$AF$3266,32,FALSE)</f>
        <v>82.65231</v>
      </c>
      <c r="W777" s="2" t="s">
        <v>835</v>
      </c>
      <c r="X777" s="2" t="s">
        <v>837</v>
      </c>
      <c r="Y777" s="2">
        <f>Scores!N777</f>
        <v>76</v>
      </c>
      <c r="Z777" t="s">
        <v>16</v>
      </c>
      <c r="AA777" s="13" t="str">
        <f t="shared" si="38"/>
        <v>2P</v>
      </c>
      <c r="AB777" s="13" t="s">
        <v>896</v>
      </c>
    </row>
    <row r="778" spans="1:28">
      <c r="A778" t="str">
        <f t="shared" si="37"/>
        <v>WIRIAGAR DEEP PALEOCENE – UNITISASI – WIRIAGAR – BASE1. Low Value</v>
      </c>
      <c r="B778" t="str">
        <f t="shared" si="36"/>
        <v>WIRIAGAR DEEP PALEOCENE – UNITISASI – WIRIAGAR – BASE1. Low ValueE3. Justified for Development</v>
      </c>
      <c r="C778" t="s">
        <v>20</v>
      </c>
      <c r="D778" s="2" t="s">
        <v>13</v>
      </c>
      <c r="E778" t="s">
        <v>8</v>
      </c>
      <c r="F778" s="12" t="s">
        <v>379</v>
      </c>
      <c r="G778" s="12" t="s">
        <v>573</v>
      </c>
      <c r="H778" t="s">
        <v>789</v>
      </c>
      <c r="I778" s="2" t="s">
        <v>823</v>
      </c>
      <c r="J778">
        <f>VLOOKUP(A778,[1]Sheet3!$A$2:$H$3266,8,FALSE)</f>
        <v>1369.425</v>
      </c>
      <c r="K778">
        <f>VLOOKUP(A778,[1]Sheet3!$A$2:$AD$3266,29,FALSE)</f>
        <v>0.58401919999999996</v>
      </c>
      <c r="L778">
        <f>VLOOKUP(A778,[1]Sheet3!$A$2:$AD$3266,30,FALSE)</f>
        <v>799.77049295999996</v>
      </c>
      <c r="M778">
        <f>VLOOKUP(A778,[1]Sheet3!$A$2:$L$3266,11,FALSE)</f>
        <v>8735</v>
      </c>
      <c r="N778">
        <f>VLOOKUP(A778,[1]Sheet3!$A$2:$L$3266,12,FALSE)</f>
        <v>116.05000000000001</v>
      </c>
      <c r="O778">
        <f>VLOOKUP(A778,[1]Sheet3!$A$2:$T$3266,17,FALSE)</f>
        <v>0.1261581</v>
      </c>
      <c r="P778">
        <f>VLOOKUP(A778,[1]Sheet3!$A$2:$T$3266,18,FALSE)</f>
        <v>250.5103</v>
      </c>
      <c r="Q778">
        <f>VLOOKUP(A778,[1]Sheet3!$A$2:$T$3266,19,FALSE)</f>
        <v>0.77428929999999996</v>
      </c>
      <c r="R778">
        <f>VLOOKUP(A778,[1]Sheet3!$A$2:$T$3266,20,FALSE)</f>
        <v>0.70537340000000004</v>
      </c>
      <c r="S778">
        <f>VLOOKUP(A778,[1]Sheet3!$A$2:$AB$3266,27,FALSE)</f>
        <v>298.02519999999998</v>
      </c>
      <c r="T778">
        <f>VLOOKUP(A778,[1]Sheet3!$A$2:$AB$3266,28,FALSE)</f>
        <v>2726.0740000000001</v>
      </c>
      <c r="U778">
        <f>VLOOKUP(A778,[1]Sheet3!$A$2:$AF$3266,31,FALSE)</f>
        <v>30.336600000000001</v>
      </c>
      <c r="V778">
        <f>VLOOKUP(A778,[1]Sheet3!$A$2:$AF$3266,32,FALSE)</f>
        <v>1073.954</v>
      </c>
      <c r="W778" s="2" t="s">
        <v>831</v>
      </c>
      <c r="X778" s="2" t="s">
        <v>833</v>
      </c>
      <c r="Y778" s="2">
        <f>Scores!N778</f>
        <v>122</v>
      </c>
      <c r="Z778" t="s">
        <v>16</v>
      </c>
      <c r="AA778" s="13" t="str">
        <f t="shared" si="38"/>
        <v>2P</v>
      </c>
      <c r="AB778" s="13" t="s">
        <v>896</v>
      </c>
    </row>
    <row r="779" spans="1:28">
      <c r="A779" t="str">
        <f t="shared" si="37"/>
        <v>WIRIAGAR DEEP PALEOCENE – UNITISASI – WIRIAGAR – BASE2. Middle Value</v>
      </c>
      <c r="B779" t="str">
        <f t="shared" si="36"/>
        <v>WIRIAGAR DEEP PALEOCENE – UNITISASI – WIRIAGAR – BASE2. Middle ValueE3. Justified for Development</v>
      </c>
      <c r="C779" t="s">
        <v>20</v>
      </c>
      <c r="D779" s="2" t="s">
        <v>13</v>
      </c>
      <c r="E779" t="s">
        <v>10</v>
      </c>
      <c r="F779" s="12" t="s">
        <v>379</v>
      </c>
      <c r="G779" s="12" t="s">
        <v>573</v>
      </c>
      <c r="H779" t="s">
        <v>789</v>
      </c>
      <c r="I779" s="2" t="s">
        <v>823</v>
      </c>
      <c r="J779">
        <f>VLOOKUP(A779,[1]Sheet3!$A$2:$H$3266,8,FALSE)</f>
        <v>2604.3910000000001</v>
      </c>
      <c r="K779">
        <f>VLOOKUP(A779,[1]Sheet3!$A$2:$AD$3266,29,FALSE)</f>
        <v>0.58401919999999996</v>
      </c>
      <c r="L779">
        <f>VLOOKUP(A779,[1]Sheet3!$A$2:$AD$3266,30,FALSE)</f>
        <v>1521.0143483072</v>
      </c>
      <c r="M779">
        <f>VLOOKUP(A779,[1]Sheet3!$A$2:$L$3266,11,FALSE)</f>
        <v>8735</v>
      </c>
      <c r="N779">
        <f>VLOOKUP(A779,[1]Sheet3!$A$2:$L$3266,12,FALSE)</f>
        <v>116.05000000000001</v>
      </c>
      <c r="O779">
        <f>VLOOKUP(A779,[1]Sheet3!$A$2:$T$3266,17,FALSE)</f>
        <v>0.1261581</v>
      </c>
      <c r="P779">
        <f>VLOOKUP(A779,[1]Sheet3!$A$2:$T$3266,18,FALSE)</f>
        <v>250.5103</v>
      </c>
      <c r="Q779">
        <f>VLOOKUP(A779,[1]Sheet3!$A$2:$T$3266,19,FALSE)</f>
        <v>0.77428929999999996</v>
      </c>
      <c r="R779">
        <f>VLOOKUP(A779,[1]Sheet3!$A$2:$T$3266,20,FALSE)</f>
        <v>0.70537340000000004</v>
      </c>
      <c r="S779">
        <f>VLOOKUP(A779,[1]Sheet3!$A$2:$AB$3266,27,FALSE)</f>
        <v>298.02519999999998</v>
      </c>
      <c r="T779">
        <f>VLOOKUP(A779,[1]Sheet3!$A$2:$AB$3266,28,FALSE)</f>
        <v>2726.0740000000001</v>
      </c>
      <c r="U779">
        <f>VLOOKUP(A779,[1]Sheet3!$A$2:$AF$3266,31,FALSE)</f>
        <v>30.336600000000001</v>
      </c>
      <c r="V779">
        <f>VLOOKUP(A779,[1]Sheet3!$A$2:$AF$3266,32,FALSE)</f>
        <v>1073.954</v>
      </c>
      <c r="W779" s="2" t="s">
        <v>831</v>
      </c>
      <c r="X779" s="2" t="s">
        <v>833</v>
      </c>
      <c r="Y779" s="2">
        <f>Scores!N779</f>
        <v>122</v>
      </c>
      <c r="Z779" t="s">
        <v>16</v>
      </c>
      <c r="AA779" s="13" t="str">
        <f t="shared" si="38"/>
        <v>2P</v>
      </c>
      <c r="AB779" s="13" t="s">
        <v>896</v>
      </c>
    </row>
    <row r="780" spans="1:28">
      <c r="A780" t="str">
        <f t="shared" si="37"/>
        <v>WIRIAGAR DEEP PALEOCENE – UNITISASI – WIRIAGAR – BASE3. High Value</v>
      </c>
      <c r="B780" t="str">
        <f t="shared" si="36"/>
        <v>WIRIAGAR DEEP PALEOCENE – UNITISASI – WIRIAGAR – BASE3. High ValueE3. Justified for Development</v>
      </c>
      <c r="C780" t="s">
        <v>20</v>
      </c>
      <c r="D780" s="2" t="s">
        <v>13</v>
      </c>
      <c r="E780" t="s">
        <v>11</v>
      </c>
      <c r="F780" s="12" t="s">
        <v>379</v>
      </c>
      <c r="G780" s="12" t="s">
        <v>573</v>
      </c>
      <c r="H780" t="s">
        <v>789</v>
      </c>
      <c r="I780" s="2" t="s">
        <v>823</v>
      </c>
      <c r="J780">
        <f>VLOOKUP(A780,[1]Sheet3!$A$2:$H$3266,8,FALSE)</f>
        <v>3426.77</v>
      </c>
      <c r="K780">
        <f>VLOOKUP(A780,[1]Sheet3!$A$2:$AD$3266,29,FALSE)</f>
        <v>0.58401919999999996</v>
      </c>
      <c r="L780">
        <f>VLOOKUP(A780,[1]Sheet3!$A$2:$AD$3266,30,FALSE)</f>
        <v>2001.2994739839999</v>
      </c>
      <c r="M780">
        <f>VLOOKUP(A780,[1]Sheet3!$A$2:$L$3266,11,FALSE)</f>
        <v>8735</v>
      </c>
      <c r="N780">
        <f>VLOOKUP(A780,[1]Sheet3!$A$2:$L$3266,12,FALSE)</f>
        <v>116.05000000000001</v>
      </c>
      <c r="O780">
        <f>VLOOKUP(A780,[1]Sheet3!$A$2:$T$3266,17,FALSE)</f>
        <v>0.1261581</v>
      </c>
      <c r="P780">
        <f>VLOOKUP(A780,[1]Sheet3!$A$2:$T$3266,18,FALSE)</f>
        <v>250.5103</v>
      </c>
      <c r="Q780">
        <f>VLOOKUP(A780,[1]Sheet3!$A$2:$T$3266,19,FALSE)</f>
        <v>0.77428929999999996</v>
      </c>
      <c r="R780">
        <f>VLOOKUP(A780,[1]Sheet3!$A$2:$T$3266,20,FALSE)</f>
        <v>0.70537340000000004</v>
      </c>
      <c r="S780">
        <f>VLOOKUP(A780,[1]Sheet3!$A$2:$AB$3266,27,FALSE)</f>
        <v>298.02519999999998</v>
      </c>
      <c r="T780">
        <f>VLOOKUP(A780,[1]Sheet3!$A$2:$AB$3266,28,FALSE)</f>
        <v>2726.0740000000001</v>
      </c>
      <c r="U780">
        <f>VLOOKUP(A780,[1]Sheet3!$A$2:$AF$3266,31,FALSE)</f>
        <v>30.336600000000001</v>
      </c>
      <c r="V780">
        <f>VLOOKUP(A780,[1]Sheet3!$A$2:$AF$3266,32,FALSE)</f>
        <v>1073.954</v>
      </c>
      <c r="W780" s="2" t="s">
        <v>831</v>
      </c>
      <c r="X780" s="2" t="s">
        <v>833</v>
      </c>
      <c r="Y780" s="2">
        <f>Scores!N780</f>
        <v>122</v>
      </c>
      <c r="Z780" t="s">
        <v>16</v>
      </c>
      <c r="AA780" s="13" t="str">
        <f t="shared" si="38"/>
        <v>2P</v>
      </c>
      <c r="AB780" s="13" t="s">
        <v>896</v>
      </c>
    </row>
    <row r="781" spans="1:28">
      <c r="A781" t="str">
        <f t="shared" si="37"/>
        <v>BENTU - BASE1. Low Value</v>
      </c>
      <c r="B781" t="str">
        <f t="shared" si="36"/>
        <v>BENTU - BASE1. Low ValueE4. Production Pending</v>
      </c>
      <c r="C781" t="s">
        <v>24</v>
      </c>
      <c r="D781" s="2" t="s">
        <v>13</v>
      </c>
      <c r="E781" t="s">
        <v>8</v>
      </c>
      <c r="F781" s="12" t="s">
        <v>380</v>
      </c>
      <c r="G781" s="12" t="s">
        <v>727</v>
      </c>
      <c r="H781" t="s">
        <v>95</v>
      </c>
      <c r="I781" s="2" t="s">
        <v>823</v>
      </c>
      <c r="J781">
        <f>VLOOKUP(A781,[1]Sheet3!$A$2:$H$3266,8,FALSE)</f>
        <v>21</v>
      </c>
      <c r="K781">
        <f>VLOOKUP(A781,[1]Sheet3!$A$2:$AD$3266,29,FALSE)</f>
        <v>0.69074179999999996</v>
      </c>
      <c r="L781">
        <f>VLOOKUP(A781,[1]Sheet3!$A$2:$AD$3266,30,FALSE)</f>
        <v>14.505577799999999</v>
      </c>
      <c r="M781">
        <f>VLOOKUP(A781,[1]Sheet3!$A$2:$L$3266,11,FALSE)</f>
        <v>4161</v>
      </c>
      <c r="N781" t="str">
        <f>VLOOKUP(A781,[1]Sheet3!$A$2:$L$3266,12,FALSE)</f>
        <v/>
      </c>
      <c r="O781">
        <f>VLOOKUP(A781,[1]Sheet3!$A$2:$T$3266,17,FALSE)</f>
        <v>0.23271539999999999</v>
      </c>
      <c r="P781">
        <f>VLOOKUP(A781,[1]Sheet3!$A$2:$T$3266,18,FALSE)</f>
        <v>254.78049999999999</v>
      </c>
      <c r="Q781">
        <f>VLOOKUP(A781,[1]Sheet3!$A$2:$T$3266,19,FALSE)</f>
        <v>0.58618590000000004</v>
      </c>
      <c r="R781">
        <f>VLOOKUP(A781,[1]Sheet3!$A$2:$T$3266,20,FALSE)</f>
        <v>0.65473539999999997</v>
      </c>
      <c r="S781">
        <f>VLOOKUP(A781,[1]Sheet3!$A$2:$AB$3266,27,FALSE)</f>
        <v>348.57819999999998</v>
      </c>
      <c r="T781">
        <f>VLOOKUP(A781,[1]Sheet3!$A$2:$AB$3266,28,FALSE)</f>
        <v>3.860922</v>
      </c>
      <c r="U781">
        <f>VLOOKUP(A781,[1]Sheet3!$A$2:$AF$3266,31,FALSE)</f>
        <v>14.78487</v>
      </c>
      <c r="V781">
        <f>VLOOKUP(A781,[1]Sheet3!$A$2:$AF$3266,32,FALSE)</f>
        <v>0.22155820000000001</v>
      </c>
      <c r="W781" s="2" t="str">
        <f>VLOOKUP(H781,[2]Sheet1!$B$2:$D$3210,2,FALSE)</f>
        <v>Riau</v>
      </c>
      <c r="X781" s="2" t="str">
        <f>VLOOKUP(H781,[2]Sheet1!$B$2:$D$3210,3,FALSE)</f>
        <v>Sumatera</v>
      </c>
      <c r="Y781" s="2">
        <f>Scores!N781</f>
        <v>107</v>
      </c>
      <c r="Z781" t="s">
        <v>6</v>
      </c>
      <c r="AA781" s="13" t="str">
        <f t="shared" si="38"/>
        <v>2C-Sumatera</v>
      </c>
      <c r="AB781" s="13" t="s">
        <v>896</v>
      </c>
    </row>
    <row r="782" spans="1:28">
      <c r="A782" t="str">
        <f t="shared" si="37"/>
        <v>BENTU - BASE2. Middle Value</v>
      </c>
      <c r="B782" t="str">
        <f t="shared" si="36"/>
        <v>BENTU - BASE2. Middle ValueE4. Production Pending</v>
      </c>
      <c r="C782" t="s">
        <v>24</v>
      </c>
      <c r="D782" s="2" t="s">
        <v>13</v>
      </c>
      <c r="E782" t="s">
        <v>10</v>
      </c>
      <c r="F782" s="12" t="s">
        <v>380</v>
      </c>
      <c r="G782" s="12" t="s">
        <v>727</v>
      </c>
      <c r="H782" t="s">
        <v>95</v>
      </c>
      <c r="I782" s="2" t="s">
        <v>823</v>
      </c>
      <c r="J782">
        <f>VLOOKUP(A782,[1]Sheet3!$A$2:$H$3266,8,FALSE)</f>
        <v>36</v>
      </c>
      <c r="K782">
        <f>VLOOKUP(A782,[1]Sheet3!$A$2:$AD$3266,29,FALSE)</f>
        <v>0.69074179999999996</v>
      </c>
      <c r="L782">
        <f>VLOOKUP(A782,[1]Sheet3!$A$2:$AD$3266,30,FALSE)</f>
        <v>24.866704799999997</v>
      </c>
      <c r="M782">
        <f>VLOOKUP(A782,[1]Sheet3!$A$2:$L$3266,11,FALSE)</f>
        <v>4161</v>
      </c>
      <c r="N782" t="str">
        <f>VLOOKUP(A782,[1]Sheet3!$A$2:$L$3266,12,FALSE)</f>
        <v/>
      </c>
      <c r="O782">
        <f>VLOOKUP(A782,[1]Sheet3!$A$2:$T$3266,17,FALSE)</f>
        <v>0.23271539999999999</v>
      </c>
      <c r="P782">
        <f>VLOOKUP(A782,[1]Sheet3!$A$2:$T$3266,18,FALSE)</f>
        <v>254.78049999999999</v>
      </c>
      <c r="Q782">
        <f>VLOOKUP(A782,[1]Sheet3!$A$2:$T$3266,19,FALSE)</f>
        <v>0.58618590000000004</v>
      </c>
      <c r="R782">
        <f>VLOOKUP(A782,[1]Sheet3!$A$2:$T$3266,20,FALSE)</f>
        <v>0.65473539999999997</v>
      </c>
      <c r="S782">
        <f>VLOOKUP(A782,[1]Sheet3!$A$2:$AB$3266,27,FALSE)</f>
        <v>348.57819999999998</v>
      </c>
      <c r="T782">
        <f>VLOOKUP(A782,[1]Sheet3!$A$2:$AB$3266,28,FALSE)</f>
        <v>3.860922</v>
      </c>
      <c r="U782">
        <f>VLOOKUP(A782,[1]Sheet3!$A$2:$AF$3266,31,FALSE)</f>
        <v>14.78487</v>
      </c>
      <c r="V782">
        <f>VLOOKUP(A782,[1]Sheet3!$A$2:$AF$3266,32,FALSE)</f>
        <v>0.22155820000000001</v>
      </c>
      <c r="W782" s="2" t="str">
        <f>VLOOKUP(H782,[2]Sheet1!$B$2:$D$3210,2,FALSE)</f>
        <v>Riau</v>
      </c>
      <c r="X782" s="2" t="str">
        <f>VLOOKUP(H782,[2]Sheet1!$B$2:$D$3210,3,FALSE)</f>
        <v>Sumatera</v>
      </c>
      <c r="Y782" s="2">
        <f>Scores!N782</f>
        <v>107</v>
      </c>
      <c r="Z782" t="s">
        <v>6</v>
      </c>
      <c r="AA782" s="13" t="str">
        <f t="shared" si="38"/>
        <v>2C-Sumatera</v>
      </c>
      <c r="AB782" s="13" t="s">
        <v>896</v>
      </c>
    </row>
    <row r="783" spans="1:28">
      <c r="A783" t="str">
        <f t="shared" si="37"/>
        <v>BENTU - BASE3. High Value</v>
      </c>
      <c r="B783" t="str">
        <f t="shared" si="36"/>
        <v>BENTU - BASE3. High ValueE4. Production Pending</v>
      </c>
      <c r="C783" t="s">
        <v>24</v>
      </c>
      <c r="D783" s="2" t="s">
        <v>13</v>
      </c>
      <c r="E783" t="s">
        <v>11</v>
      </c>
      <c r="F783" s="12" t="s">
        <v>380</v>
      </c>
      <c r="G783" s="12" t="s">
        <v>727</v>
      </c>
      <c r="H783" t="s">
        <v>95</v>
      </c>
      <c r="I783" s="2" t="s">
        <v>823</v>
      </c>
      <c r="J783">
        <f>VLOOKUP(A783,[1]Sheet3!$A$2:$H$3266,8,FALSE)</f>
        <v>36</v>
      </c>
      <c r="K783">
        <f>VLOOKUP(A783,[1]Sheet3!$A$2:$AD$3266,29,FALSE)</f>
        <v>0.69074179999999996</v>
      </c>
      <c r="L783">
        <f>VLOOKUP(A783,[1]Sheet3!$A$2:$AD$3266,30,FALSE)</f>
        <v>24.866704799999997</v>
      </c>
      <c r="M783">
        <f>VLOOKUP(A783,[1]Sheet3!$A$2:$L$3266,11,FALSE)</f>
        <v>4161</v>
      </c>
      <c r="N783" t="str">
        <f>VLOOKUP(A783,[1]Sheet3!$A$2:$L$3266,12,FALSE)</f>
        <v/>
      </c>
      <c r="O783">
        <f>VLOOKUP(A783,[1]Sheet3!$A$2:$T$3266,17,FALSE)</f>
        <v>0.23271539999999999</v>
      </c>
      <c r="P783">
        <f>VLOOKUP(A783,[1]Sheet3!$A$2:$T$3266,18,FALSE)</f>
        <v>254.78049999999999</v>
      </c>
      <c r="Q783">
        <f>VLOOKUP(A783,[1]Sheet3!$A$2:$T$3266,19,FALSE)</f>
        <v>0.58618590000000004</v>
      </c>
      <c r="R783">
        <f>VLOOKUP(A783,[1]Sheet3!$A$2:$T$3266,20,FALSE)</f>
        <v>0.65473539999999997</v>
      </c>
      <c r="S783">
        <f>VLOOKUP(A783,[1]Sheet3!$A$2:$AB$3266,27,FALSE)</f>
        <v>348.57819999999998</v>
      </c>
      <c r="T783">
        <f>VLOOKUP(A783,[1]Sheet3!$A$2:$AB$3266,28,FALSE)</f>
        <v>3.860922</v>
      </c>
      <c r="U783">
        <f>VLOOKUP(A783,[1]Sheet3!$A$2:$AF$3266,31,FALSE)</f>
        <v>14.78487</v>
      </c>
      <c r="V783">
        <f>VLOOKUP(A783,[1]Sheet3!$A$2:$AF$3266,32,FALSE)</f>
        <v>0.22155820000000001</v>
      </c>
      <c r="W783" s="2" t="str">
        <f>VLOOKUP(H783,[2]Sheet1!$B$2:$D$3210,2,FALSE)</f>
        <v>Riau</v>
      </c>
      <c r="X783" s="2" t="str">
        <f>VLOOKUP(H783,[2]Sheet1!$B$2:$D$3210,3,FALSE)</f>
        <v>Sumatera</v>
      </c>
      <c r="Y783" s="2">
        <f>Scores!N783</f>
        <v>107</v>
      </c>
      <c r="Z783" t="s">
        <v>6</v>
      </c>
      <c r="AA783" s="13" t="str">
        <f t="shared" si="38"/>
        <v>2C-Sumatera</v>
      </c>
      <c r="AB783" s="13" t="s">
        <v>896</v>
      </c>
    </row>
    <row r="784" spans="1:28">
      <c r="A784" t="str">
        <f t="shared" si="37"/>
        <v>TERUSAN - BASE1. Low Value</v>
      </c>
      <c r="B784" t="str">
        <f t="shared" si="36"/>
        <v>TERUSAN - BASE1. Low ValueE4. Production Pending</v>
      </c>
      <c r="C784" t="s">
        <v>24</v>
      </c>
      <c r="D784" s="2" t="s">
        <v>13</v>
      </c>
      <c r="E784" t="s">
        <v>8</v>
      </c>
      <c r="F784" s="12" t="s">
        <v>381</v>
      </c>
      <c r="G784" s="12" t="s">
        <v>728</v>
      </c>
      <c r="H784" t="s">
        <v>95</v>
      </c>
      <c r="I784" s="2" t="s">
        <v>823</v>
      </c>
      <c r="J784">
        <f>VLOOKUP(A784,[1]Sheet3!$A$2:$H$3266,8,FALSE)</f>
        <v>0.8</v>
      </c>
      <c r="K784">
        <f>VLOOKUP(A784,[1]Sheet3!$A$2:$AD$3266,29,FALSE)</f>
        <v>0.74974189999999996</v>
      </c>
      <c r="L784">
        <f>VLOOKUP(A784,[1]Sheet3!$A$2:$AD$3266,30,FALSE)</f>
        <v>0.59979351999999997</v>
      </c>
      <c r="M784">
        <f>VLOOKUP(A784,[1]Sheet3!$A$2:$L$3266,11,FALSE)</f>
        <v>1500</v>
      </c>
      <c r="N784" t="str">
        <f>VLOOKUP(A784,[1]Sheet3!$A$2:$L$3266,12,FALSE)</f>
        <v/>
      </c>
      <c r="O784">
        <f>VLOOKUP(A784,[1]Sheet3!$A$2:$T$3266,17,FALSE)</f>
        <v>0.30501460000000002</v>
      </c>
      <c r="P784">
        <f>VLOOKUP(A784,[1]Sheet3!$A$2:$T$3266,18,FALSE)</f>
        <v>155.36070000000001</v>
      </c>
      <c r="Q784">
        <f>VLOOKUP(A784,[1]Sheet3!$A$2:$T$3266,19,FALSE)</f>
        <v>0.67981049999999998</v>
      </c>
      <c r="R784">
        <f>VLOOKUP(A784,[1]Sheet3!$A$2:$T$3266,20,FALSE)</f>
        <v>0.84238550000000001</v>
      </c>
      <c r="S784">
        <f>VLOOKUP(A784,[1]Sheet3!$A$2:$AB$3266,27,FALSE)</f>
        <v>141.8348</v>
      </c>
      <c r="T784">
        <f>VLOOKUP(A784,[1]Sheet3!$A$2:$AB$3266,28,FALSE)</f>
        <v>461.48129999999998</v>
      </c>
      <c r="U784">
        <f>VLOOKUP(A784,[1]Sheet3!$A$2:$AF$3266,31,FALSE)</f>
        <v>26.958919999999999</v>
      </c>
      <c r="V784">
        <f>VLOOKUP(A784,[1]Sheet3!$A$2:$AF$3266,32,FALSE)</f>
        <v>199.55869999999999</v>
      </c>
      <c r="W784" s="2" t="str">
        <f>VLOOKUP(H784,[2]Sheet1!$B$2:$D$3210,2,FALSE)</f>
        <v>Riau</v>
      </c>
      <c r="X784" s="2" t="str">
        <f>VLOOKUP(H784,[2]Sheet1!$B$2:$D$3210,3,FALSE)</f>
        <v>Sumatera</v>
      </c>
      <c r="Y784" s="2">
        <f>Scores!N784</f>
        <v>76</v>
      </c>
      <c r="Z784" t="s">
        <v>6</v>
      </c>
      <c r="AA784" s="13" t="str">
        <f t="shared" si="38"/>
        <v>2C-Sumatera</v>
      </c>
      <c r="AB784" s="13" t="s">
        <v>896</v>
      </c>
    </row>
    <row r="785" spans="1:28">
      <c r="A785" t="str">
        <f t="shared" si="37"/>
        <v>TERUSAN - BASE2. Middle Value</v>
      </c>
      <c r="B785" t="str">
        <f t="shared" si="36"/>
        <v>TERUSAN - BASE2. Middle ValueE4. Production Pending</v>
      </c>
      <c r="C785" t="s">
        <v>24</v>
      </c>
      <c r="D785" s="2" t="s">
        <v>13</v>
      </c>
      <c r="E785" t="s">
        <v>10</v>
      </c>
      <c r="F785" s="12" t="s">
        <v>381</v>
      </c>
      <c r="G785" s="12" t="s">
        <v>728</v>
      </c>
      <c r="H785" t="s">
        <v>95</v>
      </c>
      <c r="I785" s="2" t="s">
        <v>823</v>
      </c>
      <c r="J785">
        <f>VLOOKUP(A785,[1]Sheet3!$A$2:$H$3266,8,FALSE)</f>
        <v>28.3</v>
      </c>
      <c r="K785">
        <f>VLOOKUP(A785,[1]Sheet3!$A$2:$AD$3266,29,FALSE)</f>
        <v>0.74974189999999996</v>
      </c>
      <c r="L785">
        <f>VLOOKUP(A785,[1]Sheet3!$A$2:$AD$3266,30,FALSE)</f>
        <v>21.217695769999999</v>
      </c>
      <c r="M785">
        <f>VLOOKUP(A785,[1]Sheet3!$A$2:$L$3266,11,FALSE)</f>
        <v>1500</v>
      </c>
      <c r="N785" t="str">
        <f>VLOOKUP(A785,[1]Sheet3!$A$2:$L$3266,12,FALSE)</f>
        <v/>
      </c>
      <c r="O785">
        <f>VLOOKUP(A785,[1]Sheet3!$A$2:$T$3266,17,FALSE)</f>
        <v>0.30501460000000002</v>
      </c>
      <c r="P785">
        <f>VLOOKUP(A785,[1]Sheet3!$A$2:$T$3266,18,FALSE)</f>
        <v>155.36070000000001</v>
      </c>
      <c r="Q785">
        <f>VLOOKUP(A785,[1]Sheet3!$A$2:$T$3266,19,FALSE)</f>
        <v>0.67981049999999998</v>
      </c>
      <c r="R785">
        <f>VLOOKUP(A785,[1]Sheet3!$A$2:$T$3266,20,FALSE)</f>
        <v>0.84238550000000001</v>
      </c>
      <c r="S785">
        <f>VLOOKUP(A785,[1]Sheet3!$A$2:$AB$3266,27,FALSE)</f>
        <v>141.8348</v>
      </c>
      <c r="T785">
        <f>VLOOKUP(A785,[1]Sheet3!$A$2:$AB$3266,28,FALSE)</f>
        <v>461.48129999999998</v>
      </c>
      <c r="U785">
        <f>VLOOKUP(A785,[1]Sheet3!$A$2:$AF$3266,31,FALSE)</f>
        <v>26.958919999999999</v>
      </c>
      <c r="V785">
        <f>VLOOKUP(A785,[1]Sheet3!$A$2:$AF$3266,32,FALSE)</f>
        <v>199.55869999999999</v>
      </c>
      <c r="W785" s="2" t="str">
        <f>VLOOKUP(H785,[2]Sheet1!$B$2:$D$3210,2,FALSE)</f>
        <v>Riau</v>
      </c>
      <c r="X785" s="2" t="str">
        <f>VLOOKUP(H785,[2]Sheet1!$B$2:$D$3210,3,FALSE)</f>
        <v>Sumatera</v>
      </c>
      <c r="Y785" s="2">
        <f>Scores!N785</f>
        <v>76</v>
      </c>
      <c r="Z785" t="s">
        <v>6</v>
      </c>
      <c r="AA785" s="13" t="str">
        <f t="shared" si="38"/>
        <v>2C-Sumatera</v>
      </c>
      <c r="AB785" s="13" t="s">
        <v>896</v>
      </c>
    </row>
    <row r="786" spans="1:28">
      <c r="A786" t="str">
        <f t="shared" si="37"/>
        <v>TERUSAN - BASE3. High Value</v>
      </c>
      <c r="B786" t="str">
        <f t="shared" si="36"/>
        <v>TERUSAN - BASE3. High ValueE4. Production Pending</v>
      </c>
      <c r="C786" t="s">
        <v>24</v>
      </c>
      <c r="D786" s="2" t="s">
        <v>13</v>
      </c>
      <c r="E786" t="s">
        <v>11</v>
      </c>
      <c r="F786" s="12" t="s">
        <v>381</v>
      </c>
      <c r="G786" s="12" t="s">
        <v>728</v>
      </c>
      <c r="H786" t="s">
        <v>95</v>
      </c>
      <c r="I786" s="2" t="s">
        <v>823</v>
      </c>
      <c r="J786">
        <f>VLOOKUP(A786,[1]Sheet3!$A$2:$H$3266,8,FALSE)</f>
        <v>65</v>
      </c>
      <c r="K786">
        <f>VLOOKUP(A786,[1]Sheet3!$A$2:$AD$3266,29,FALSE)</f>
        <v>0.74974189999999996</v>
      </c>
      <c r="L786">
        <f>VLOOKUP(A786,[1]Sheet3!$A$2:$AD$3266,30,FALSE)</f>
        <v>48.733223499999994</v>
      </c>
      <c r="M786">
        <f>VLOOKUP(A786,[1]Sheet3!$A$2:$L$3266,11,FALSE)</f>
        <v>1500</v>
      </c>
      <c r="N786" t="str">
        <f>VLOOKUP(A786,[1]Sheet3!$A$2:$L$3266,12,FALSE)</f>
        <v/>
      </c>
      <c r="O786">
        <f>VLOOKUP(A786,[1]Sheet3!$A$2:$T$3266,17,FALSE)</f>
        <v>0.30501460000000002</v>
      </c>
      <c r="P786">
        <f>VLOOKUP(A786,[1]Sheet3!$A$2:$T$3266,18,FALSE)</f>
        <v>155.36070000000001</v>
      </c>
      <c r="Q786">
        <f>VLOOKUP(A786,[1]Sheet3!$A$2:$T$3266,19,FALSE)</f>
        <v>0.67981049999999998</v>
      </c>
      <c r="R786">
        <f>VLOOKUP(A786,[1]Sheet3!$A$2:$T$3266,20,FALSE)</f>
        <v>0.84238550000000001</v>
      </c>
      <c r="S786">
        <f>VLOOKUP(A786,[1]Sheet3!$A$2:$AB$3266,27,FALSE)</f>
        <v>141.8348</v>
      </c>
      <c r="T786">
        <f>VLOOKUP(A786,[1]Sheet3!$A$2:$AB$3266,28,FALSE)</f>
        <v>461.48129999999998</v>
      </c>
      <c r="U786">
        <f>VLOOKUP(A786,[1]Sheet3!$A$2:$AF$3266,31,FALSE)</f>
        <v>26.958919999999999</v>
      </c>
      <c r="V786">
        <f>VLOOKUP(A786,[1]Sheet3!$A$2:$AF$3266,32,FALSE)</f>
        <v>199.55869999999999</v>
      </c>
      <c r="W786" s="2" t="str">
        <f>VLOOKUP(H786,[2]Sheet1!$B$2:$D$3210,2,FALSE)</f>
        <v>Riau</v>
      </c>
      <c r="X786" s="2" t="str">
        <f>VLOOKUP(H786,[2]Sheet1!$B$2:$D$3210,3,FALSE)</f>
        <v>Sumatera</v>
      </c>
      <c r="Y786" s="2">
        <f>Scores!N786</f>
        <v>76</v>
      </c>
      <c r="Z786" t="s">
        <v>6</v>
      </c>
      <c r="AA786" s="13" t="str">
        <f t="shared" si="38"/>
        <v>2C-Sumatera</v>
      </c>
      <c r="AB786" s="13" t="s">
        <v>896</v>
      </c>
    </row>
    <row r="787" spans="1:28">
      <c r="A787" t="str">
        <f t="shared" si="37"/>
        <v>NORTH BETARA EXTENTION - NBE MARMO GAS1. Low Value</v>
      </c>
      <c r="B787" t="str">
        <f t="shared" si="36"/>
        <v>NORTH BETARA EXTENTION - NBE MARMO GAS1. Low ValueE4. Production Pending</v>
      </c>
      <c r="C787" t="s">
        <v>24</v>
      </c>
      <c r="D787" s="2" t="s">
        <v>13</v>
      </c>
      <c r="E787" t="s">
        <v>8</v>
      </c>
      <c r="F787" s="12" t="s">
        <v>382</v>
      </c>
      <c r="G787" s="12" t="s">
        <v>548</v>
      </c>
      <c r="H787" t="s">
        <v>90</v>
      </c>
      <c r="I787" s="2" t="s">
        <v>823</v>
      </c>
      <c r="J787">
        <f>VLOOKUP(A787,[1]Sheet3!$A$2:$H$3266,8,FALSE)</f>
        <v>20.309999999999999</v>
      </c>
      <c r="K787">
        <f>VLOOKUP(A787,[1]Sheet3!$A$2:$AD$3266,29,FALSE)</f>
        <v>0.7593048</v>
      </c>
      <c r="L787">
        <f>VLOOKUP(A787,[1]Sheet3!$A$2:$AD$3266,30,FALSE)</f>
        <v>15.421480487999998</v>
      </c>
      <c r="O787">
        <f>VLOOKUP(A787,[1]Sheet3!$A$2:$T$3266,17,FALSE)</f>
        <v>0.33362989999999998</v>
      </c>
      <c r="P787">
        <f>VLOOKUP(A787,[1]Sheet3!$A$2:$T$3266,18,FALSE)</f>
        <v>325.2355</v>
      </c>
      <c r="Q787">
        <f>VLOOKUP(A787,[1]Sheet3!$A$2:$T$3266,19,FALSE)</f>
        <v>0.6991754</v>
      </c>
      <c r="R787">
        <f>VLOOKUP(A787,[1]Sheet3!$A$2:$T$3266,20,FALSE)</f>
        <v>0.77762149999999997</v>
      </c>
      <c r="S787">
        <f>VLOOKUP(A787,[1]Sheet3!$A$2:$AB$3266,27,FALSE)</f>
        <v>34.430639999999997</v>
      </c>
      <c r="T787">
        <f>VLOOKUP(A787,[1]Sheet3!$A$2:$AB$3266,28,FALSE)</f>
        <v>6.672631</v>
      </c>
      <c r="U787">
        <f>VLOOKUP(A787,[1]Sheet3!$A$2:$AF$3266,31,FALSE)</f>
        <v>21.285640000000001</v>
      </c>
      <c r="V787">
        <f>VLOOKUP(A787,[1]Sheet3!$A$2:$AF$3266,32,FALSE)</f>
        <v>227.67140000000001</v>
      </c>
      <c r="W787" s="2" t="str">
        <f>VLOOKUP(H787,[2]Sheet1!$B$2:$D$3210,2,FALSE)</f>
        <v>Jambi</v>
      </c>
      <c r="X787" s="2" t="str">
        <f>VLOOKUP(H787,[2]Sheet1!$B$2:$D$3210,3,FALSE)</f>
        <v>Sumatera</v>
      </c>
      <c r="Y787" s="2">
        <f>Scores!N787</f>
        <v>46</v>
      </c>
      <c r="Z787" t="s">
        <v>6</v>
      </c>
      <c r="AA787" s="13" t="str">
        <f t="shared" si="38"/>
        <v>2C-Sumatera</v>
      </c>
      <c r="AB787" s="13" t="s">
        <v>896</v>
      </c>
    </row>
    <row r="788" spans="1:28">
      <c r="A788" t="str">
        <f t="shared" si="37"/>
        <v>NORTH BETARA EXTENTION - NBE MARMO GAS2. Middle Value</v>
      </c>
      <c r="B788" t="str">
        <f t="shared" si="36"/>
        <v>NORTH BETARA EXTENTION - NBE MARMO GAS2. Middle ValueE4. Production Pending</v>
      </c>
      <c r="C788" t="s">
        <v>24</v>
      </c>
      <c r="D788" s="2" t="s">
        <v>13</v>
      </c>
      <c r="E788" t="s">
        <v>10</v>
      </c>
      <c r="F788" s="12" t="s">
        <v>382</v>
      </c>
      <c r="G788" s="12" t="s">
        <v>548</v>
      </c>
      <c r="H788" t="s">
        <v>90</v>
      </c>
      <c r="I788" s="2" t="s">
        <v>823</v>
      </c>
      <c r="J788">
        <f>VLOOKUP(A788,[1]Sheet3!$A$2:$H$3266,8,FALSE)</f>
        <v>20.309999999999999</v>
      </c>
      <c r="K788">
        <f>VLOOKUP(A788,[1]Sheet3!$A$2:$AD$3266,29,FALSE)</f>
        <v>0.7593048</v>
      </c>
      <c r="L788">
        <f>VLOOKUP(A788,[1]Sheet3!$A$2:$AD$3266,30,FALSE)</f>
        <v>15.421480487999998</v>
      </c>
      <c r="O788">
        <f>VLOOKUP(A788,[1]Sheet3!$A$2:$T$3266,17,FALSE)</f>
        <v>0.33362989999999998</v>
      </c>
      <c r="P788">
        <f>VLOOKUP(A788,[1]Sheet3!$A$2:$T$3266,18,FALSE)</f>
        <v>325.2355</v>
      </c>
      <c r="Q788">
        <f>VLOOKUP(A788,[1]Sheet3!$A$2:$T$3266,19,FALSE)</f>
        <v>0.6991754</v>
      </c>
      <c r="R788">
        <f>VLOOKUP(A788,[1]Sheet3!$A$2:$T$3266,20,FALSE)</f>
        <v>0.77762149999999997</v>
      </c>
      <c r="S788">
        <f>VLOOKUP(A788,[1]Sheet3!$A$2:$AB$3266,27,FALSE)</f>
        <v>34.430639999999997</v>
      </c>
      <c r="T788">
        <f>VLOOKUP(A788,[1]Sheet3!$A$2:$AB$3266,28,FALSE)</f>
        <v>6.672631</v>
      </c>
      <c r="U788">
        <f>VLOOKUP(A788,[1]Sheet3!$A$2:$AF$3266,31,FALSE)</f>
        <v>21.285640000000001</v>
      </c>
      <c r="V788">
        <f>VLOOKUP(A788,[1]Sheet3!$A$2:$AF$3266,32,FALSE)</f>
        <v>227.67140000000001</v>
      </c>
      <c r="W788" s="2" t="str">
        <f>VLOOKUP(H788,[2]Sheet1!$B$2:$D$3210,2,FALSE)</f>
        <v>Jambi</v>
      </c>
      <c r="X788" s="2" t="str">
        <f>VLOOKUP(H788,[2]Sheet1!$B$2:$D$3210,3,FALSE)</f>
        <v>Sumatera</v>
      </c>
      <c r="Y788" s="2">
        <f>Scores!N788</f>
        <v>46</v>
      </c>
      <c r="Z788" t="s">
        <v>6</v>
      </c>
      <c r="AA788" s="13" t="str">
        <f t="shared" si="38"/>
        <v>2C-Sumatera</v>
      </c>
      <c r="AB788" s="13" t="s">
        <v>896</v>
      </c>
    </row>
    <row r="789" spans="1:28">
      <c r="A789" t="str">
        <f t="shared" si="37"/>
        <v>NORTH BETARA EXTENTION - NBE MARMO GAS3. High Value</v>
      </c>
      <c r="B789" t="str">
        <f t="shared" si="36"/>
        <v>NORTH BETARA EXTENTION - NBE MARMO GAS3. High ValueE4. Production Pending</v>
      </c>
      <c r="C789" t="s">
        <v>24</v>
      </c>
      <c r="D789" s="2" t="s">
        <v>13</v>
      </c>
      <c r="E789" t="s">
        <v>11</v>
      </c>
      <c r="F789" s="12" t="s">
        <v>382</v>
      </c>
      <c r="G789" s="12" t="s">
        <v>548</v>
      </c>
      <c r="H789" t="s">
        <v>90</v>
      </c>
      <c r="I789" s="2" t="s">
        <v>823</v>
      </c>
      <c r="J789">
        <f>VLOOKUP(A789,[1]Sheet3!$A$2:$H$3266,8,FALSE)</f>
        <v>34.31</v>
      </c>
      <c r="K789">
        <f>VLOOKUP(A789,[1]Sheet3!$A$2:$AD$3266,29,FALSE)</f>
        <v>0.7593048</v>
      </c>
      <c r="L789">
        <f>VLOOKUP(A789,[1]Sheet3!$A$2:$AD$3266,30,FALSE)</f>
        <v>26.051747688000003</v>
      </c>
      <c r="O789">
        <f>VLOOKUP(A789,[1]Sheet3!$A$2:$T$3266,17,FALSE)</f>
        <v>0.33362989999999998</v>
      </c>
      <c r="P789">
        <f>VLOOKUP(A789,[1]Sheet3!$A$2:$T$3266,18,FALSE)</f>
        <v>325.2355</v>
      </c>
      <c r="Q789">
        <f>VLOOKUP(A789,[1]Sheet3!$A$2:$T$3266,19,FALSE)</f>
        <v>0.6991754</v>
      </c>
      <c r="R789">
        <f>VLOOKUP(A789,[1]Sheet3!$A$2:$T$3266,20,FALSE)</f>
        <v>0.77762149999999997</v>
      </c>
      <c r="S789">
        <f>VLOOKUP(A789,[1]Sheet3!$A$2:$AB$3266,27,FALSE)</f>
        <v>34.430639999999997</v>
      </c>
      <c r="T789">
        <f>VLOOKUP(A789,[1]Sheet3!$A$2:$AB$3266,28,FALSE)</f>
        <v>6.672631</v>
      </c>
      <c r="U789">
        <f>VLOOKUP(A789,[1]Sheet3!$A$2:$AF$3266,31,FALSE)</f>
        <v>21.285640000000001</v>
      </c>
      <c r="V789">
        <f>VLOOKUP(A789,[1]Sheet3!$A$2:$AF$3266,32,FALSE)</f>
        <v>227.67140000000001</v>
      </c>
      <c r="W789" s="2" t="str">
        <f>VLOOKUP(H789,[2]Sheet1!$B$2:$D$3210,2,FALSE)</f>
        <v>Jambi</v>
      </c>
      <c r="X789" s="2" t="str">
        <f>VLOOKUP(H789,[2]Sheet1!$B$2:$D$3210,3,FALSE)</f>
        <v>Sumatera</v>
      </c>
      <c r="Y789" s="2">
        <f>Scores!N789</f>
        <v>46</v>
      </c>
      <c r="Z789" t="s">
        <v>6</v>
      </c>
      <c r="AA789" s="13" t="str">
        <f t="shared" si="38"/>
        <v>2C-Sumatera</v>
      </c>
      <c r="AB789" s="13" t="s">
        <v>896</v>
      </c>
    </row>
    <row r="790" spans="1:28">
      <c r="A790" t="str">
        <f t="shared" si="37"/>
        <v>BARU - BASE1. Low Value</v>
      </c>
      <c r="B790" t="str">
        <f t="shared" si="36"/>
        <v>BARU - BASE1. Low ValueE4. Production Pending</v>
      </c>
      <c r="C790" t="s">
        <v>24</v>
      </c>
      <c r="D790" s="2" t="s">
        <v>13</v>
      </c>
      <c r="E790" t="s">
        <v>8</v>
      </c>
      <c r="F790" s="12" t="s">
        <v>383</v>
      </c>
      <c r="G790" s="12" t="s">
        <v>729</v>
      </c>
      <c r="H790" t="s">
        <v>807</v>
      </c>
      <c r="I790" s="2" t="s">
        <v>823</v>
      </c>
      <c r="J790">
        <f>VLOOKUP(A790,[1]Sheet3!$A$2:$H$3266,8,FALSE)</f>
        <v>20.88</v>
      </c>
      <c r="K790">
        <f>VLOOKUP(A790,[1]Sheet3!$A$2:$AD$3266,29,FALSE)</f>
        <v>0.82491329999999996</v>
      </c>
      <c r="L790">
        <f>VLOOKUP(A790,[1]Sheet3!$A$2:$AD$3266,30,FALSE)</f>
        <v>17.224189703999997</v>
      </c>
      <c r="M790">
        <f>VLOOKUP(A790,[1]Sheet3!$A$2:$L$3266,11,FALSE)</f>
        <v>1356</v>
      </c>
      <c r="N790">
        <f>VLOOKUP(A790,[1]Sheet3!$A$2:$L$3266,12,FALSE)</f>
        <v>52.250000000000007</v>
      </c>
      <c r="O790">
        <f>VLOOKUP(A790,[1]Sheet3!$A$2:$T$3266,17,FALSE)</f>
        <v>0.38365470000000002</v>
      </c>
      <c r="P790">
        <f>VLOOKUP(A790,[1]Sheet3!$A$2:$T$3266,18,FALSE)</f>
        <v>537.71259999999995</v>
      </c>
      <c r="Q790">
        <f>VLOOKUP(A790,[1]Sheet3!$A$2:$T$3266,19,FALSE)</f>
        <v>0.67564480000000005</v>
      </c>
      <c r="R790">
        <f>VLOOKUP(A790,[1]Sheet3!$A$2:$T$3266,20,FALSE)</f>
        <v>0.76975660000000001</v>
      </c>
      <c r="S790">
        <f>VLOOKUP(A790,[1]Sheet3!$A$2:$AB$3266,27,FALSE)</f>
        <v>70.247500000000002</v>
      </c>
      <c r="T790">
        <f>VLOOKUP(A790,[1]Sheet3!$A$2:$AB$3266,28,FALSE)</f>
        <v>17.46987</v>
      </c>
      <c r="U790">
        <f>VLOOKUP(A790,[1]Sheet3!$A$2:$AF$3266,31,FALSE)</f>
        <v>9.326689</v>
      </c>
      <c r="V790">
        <f>VLOOKUP(A790,[1]Sheet3!$A$2:$AF$3266,32,FALSE)</f>
        <v>16.991430000000001</v>
      </c>
      <c r="W790" s="2" t="s">
        <v>828</v>
      </c>
      <c r="X790" s="2" t="s">
        <v>829</v>
      </c>
      <c r="Y790" s="2">
        <f>Scores!N790</f>
        <v>50</v>
      </c>
      <c r="Z790" t="s">
        <v>6</v>
      </c>
      <c r="AA790" s="13" t="str">
        <f t="shared" si="38"/>
        <v>2C-Sumatera</v>
      </c>
      <c r="AB790" s="13" t="s">
        <v>896</v>
      </c>
    </row>
    <row r="791" spans="1:28">
      <c r="A791" t="str">
        <f t="shared" si="37"/>
        <v>BARU - BASE2. Middle Value</v>
      </c>
      <c r="B791" t="str">
        <f t="shared" si="36"/>
        <v>BARU - BASE2. Middle ValueE4. Production Pending</v>
      </c>
      <c r="C791" t="s">
        <v>24</v>
      </c>
      <c r="D791" s="2" t="s">
        <v>13</v>
      </c>
      <c r="E791" t="s">
        <v>10</v>
      </c>
      <c r="F791" s="12" t="s">
        <v>383</v>
      </c>
      <c r="G791" s="12" t="s">
        <v>729</v>
      </c>
      <c r="H791" t="s">
        <v>807</v>
      </c>
      <c r="I791" s="2" t="s">
        <v>823</v>
      </c>
      <c r="J791">
        <f>VLOOKUP(A791,[1]Sheet3!$A$2:$H$3266,8,FALSE)</f>
        <v>26.9</v>
      </c>
      <c r="K791">
        <f>VLOOKUP(A791,[1]Sheet3!$A$2:$AD$3266,29,FALSE)</f>
        <v>0.82491329999999996</v>
      </c>
      <c r="L791">
        <f>VLOOKUP(A791,[1]Sheet3!$A$2:$AD$3266,30,FALSE)</f>
        <v>22.190167769999999</v>
      </c>
      <c r="M791">
        <f>VLOOKUP(A791,[1]Sheet3!$A$2:$L$3266,11,FALSE)</f>
        <v>1356</v>
      </c>
      <c r="N791">
        <f>VLOOKUP(A791,[1]Sheet3!$A$2:$L$3266,12,FALSE)</f>
        <v>52.250000000000007</v>
      </c>
      <c r="O791">
        <f>VLOOKUP(A791,[1]Sheet3!$A$2:$T$3266,17,FALSE)</f>
        <v>0.38365470000000002</v>
      </c>
      <c r="P791">
        <f>VLOOKUP(A791,[1]Sheet3!$A$2:$T$3266,18,FALSE)</f>
        <v>537.71259999999995</v>
      </c>
      <c r="Q791">
        <f>VLOOKUP(A791,[1]Sheet3!$A$2:$T$3266,19,FALSE)</f>
        <v>0.67564480000000005</v>
      </c>
      <c r="R791">
        <f>VLOOKUP(A791,[1]Sheet3!$A$2:$T$3266,20,FALSE)</f>
        <v>0.76975660000000001</v>
      </c>
      <c r="S791">
        <f>VLOOKUP(A791,[1]Sheet3!$A$2:$AB$3266,27,FALSE)</f>
        <v>70.247500000000002</v>
      </c>
      <c r="T791">
        <f>VLOOKUP(A791,[1]Sheet3!$A$2:$AB$3266,28,FALSE)</f>
        <v>17.46987</v>
      </c>
      <c r="U791">
        <f>VLOOKUP(A791,[1]Sheet3!$A$2:$AF$3266,31,FALSE)</f>
        <v>9.326689</v>
      </c>
      <c r="V791">
        <f>VLOOKUP(A791,[1]Sheet3!$A$2:$AF$3266,32,FALSE)</f>
        <v>16.991430000000001</v>
      </c>
      <c r="W791" s="2" t="s">
        <v>828</v>
      </c>
      <c r="X791" s="2" t="s">
        <v>829</v>
      </c>
      <c r="Y791" s="2">
        <f>Scores!N791</f>
        <v>50</v>
      </c>
      <c r="Z791" t="s">
        <v>6</v>
      </c>
      <c r="AA791" s="13" t="str">
        <f t="shared" si="38"/>
        <v>2C-Sumatera</v>
      </c>
      <c r="AB791" s="13" t="s">
        <v>896</v>
      </c>
    </row>
    <row r="792" spans="1:28">
      <c r="A792" t="str">
        <f t="shared" si="37"/>
        <v>BARU - BASE3. High Value</v>
      </c>
      <c r="B792" t="str">
        <f t="shared" si="36"/>
        <v>BARU - BASE3. High ValueE4. Production Pending</v>
      </c>
      <c r="C792" t="s">
        <v>24</v>
      </c>
      <c r="D792" s="2" t="s">
        <v>13</v>
      </c>
      <c r="E792" t="s">
        <v>11</v>
      </c>
      <c r="F792" s="12" t="s">
        <v>383</v>
      </c>
      <c r="G792" s="12" t="s">
        <v>729</v>
      </c>
      <c r="H792" t="s">
        <v>807</v>
      </c>
      <c r="I792" s="2" t="s">
        <v>823</v>
      </c>
      <c r="J792">
        <f>VLOOKUP(A792,[1]Sheet3!$A$2:$H$3266,8,FALSE)</f>
        <v>29.2</v>
      </c>
      <c r="K792">
        <f>VLOOKUP(A792,[1]Sheet3!$A$2:$AD$3266,29,FALSE)</f>
        <v>0.82491329999999996</v>
      </c>
      <c r="L792">
        <f>VLOOKUP(A792,[1]Sheet3!$A$2:$AD$3266,30,FALSE)</f>
        <v>24.087468359999999</v>
      </c>
      <c r="M792">
        <f>VLOOKUP(A792,[1]Sheet3!$A$2:$L$3266,11,FALSE)</f>
        <v>1356</v>
      </c>
      <c r="N792">
        <f>VLOOKUP(A792,[1]Sheet3!$A$2:$L$3266,12,FALSE)</f>
        <v>52.250000000000007</v>
      </c>
      <c r="O792">
        <f>VLOOKUP(A792,[1]Sheet3!$A$2:$T$3266,17,FALSE)</f>
        <v>0.38365470000000002</v>
      </c>
      <c r="P792">
        <f>VLOOKUP(A792,[1]Sheet3!$A$2:$T$3266,18,FALSE)</f>
        <v>537.71259999999995</v>
      </c>
      <c r="Q792">
        <f>VLOOKUP(A792,[1]Sheet3!$A$2:$T$3266,19,FALSE)</f>
        <v>0.67564480000000005</v>
      </c>
      <c r="R792">
        <f>VLOOKUP(A792,[1]Sheet3!$A$2:$T$3266,20,FALSE)</f>
        <v>0.76975660000000001</v>
      </c>
      <c r="S792">
        <f>VLOOKUP(A792,[1]Sheet3!$A$2:$AB$3266,27,FALSE)</f>
        <v>70.247500000000002</v>
      </c>
      <c r="T792">
        <f>VLOOKUP(A792,[1]Sheet3!$A$2:$AB$3266,28,FALSE)</f>
        <v>17.46987</v>
      </c>
      <c r="U792">
        <f>VLOOKUP(A792,[1]Sheet3!$A$2:$AF$3266,31,FALSE)</f>
        <v>9.326689</v>
      </c>
      <c r="V792">
        <f>VLOOKUP(A792,[1]Sheet3!$A$2:$AF$3266,32,FALSE)</f>
        <v>16.991430000000001</v>
      </c>
      <c r="W792" s="2" t="s">
        <v>828</v>
      </c>
      <c r="X792" s="2" t="s">
        <v>829</v>
      </c>
      <c r="Y792" s="2">
        <f>Scores!N792</f>
        <v>50</v>
      </c>
      <c r="Z792" t="s">
        <v>6</v>
      </c>
      <c r="AA792" s="13" t="str">
        <f t="shared" si="38"/>
        <v>2C-Sumatera</v>
      </c>
      <c r="AB792" s="13" t="s">
        <v>896</v>
      </c>
    </row>
    <row r="793" spans="1:28">
      <c r="A793" t="str">
        <f t="shared" si="37"/>
        <v>KORINCI - BASE1. Low Value</v>
      </c>
      <c r="B793" t="str">
        <f t="shared" si="36"/>
        <v>KORINCI - BASE1. Low ValueE4. Production Pending</v>
      </c>
      <c r="C793" t="s">
        <v>24</v>
      </c>
      <c r="D793" s="2" t="s">
        <v>13</v>
      </c>
      <c r="E793" t="s">
        <v>8</v>
      </c>
      <c r="F793" s="12" t="s">
        <v>384</v>
      </c>
      <c r="G793" s="12" t="s">
        <v>730</v>
      </c>
      <c r="H793" t="s">
        <v>807</v>
      </c>
      <c r="I793" s="2" t="s">
        <v>823</v>
      </c>
      <c r="J793">
        <f>VLOOKUP(A793,[1]Sheet3!$A$2:$H$3266,8,FALSE)</f>
        <v>6.9</v>
      </c>
      <c r="K793">
        <f>VLOOKUP(A793,[1]Sheet3!$A$2:$AD$3266,29,FALSE)</f>
        <v>0.77018200000000003</v>
      </c>
      <c r="L793">
        <f>VLOOKUP(A793,[1]Sheet3!$A$2:$AD$3266,30,FALSE)</f>
        <v>5.3142558000000006</v>
      </c>
      <c r="M793">
        <f>VLOOKUP(A793,[1]Sheet3!$A$2:$L$3266,11,FALSE)</f>
        <v>933</v>
      </c>
      <c r="N793">
        <f>VLOOKUP(A793,[1]Sheet3!$A$2:$L$3266,12,FALSE)</f>
        <v>56.1</v>
      </c>
      <c r="O793">
        <f>VLOOKUP(A793,[1]Sheet3!$A$2:$T$3266,17,FALSE)</f>
        <v>0.4171221</v>
      </c>
      <c r="P793">
        <f>VLOOKUP(A793,[1]Sheet3!$A$2:$T$3266,18,FALSE)</f>
        <v>98.052689999999998</v>
      </c>
      <c r="Q793">
        <f>VLOOKUP(A793,[1]Sheet3!$A$2:$T$3266,19,FALSE)</f>
        <v>0.40074219999999999</v>
      </c>
      <c r="R793">
        <f>VLOOKUP(A793,[1]Sheet3!$A$2:$T$3266,20,FALSE)</f>
        <v>0.58912730000000002</v>
      </c>
      <c r="S793">
        <f>VLOOKUP(A793,[1]Sheet3!$A$2:$AB$3266,27,FALSE)</f>
        <v>16.744689999999999</v>
      </c>
      <c r="T793">
        <f>VLOOKUP(A793,[1]Sheet3!$A$2:$AB$3266,28,FALSE)</f>
        <v>10.67043</v>
      </c>
      <c r="U793">
        <f>VLOOKUP(A793,[1]Sheet3!$A$2:$AF$3266,31,FALSE)</f>
        <v>1.612921</v>
      </c>
      <c r="V793">
        <f>VLOOKUP(A793,[1]Sheet3!$A$2:$AF$3266,32,FALSE)</f>
        <v>7.4713099999999999</v>
      </c>
      <c r="W793" s="2" t="s">
        <v>828</v>
      </c>
      <c r="X793" s="2" t="s">
        <v>829</v>
      </c>
      <c r="Y793" s="2">
        <f>Scores!N793</f>
        <v>81</v>
      </c>
      <c r="Z793" t="s">
        <v>6</v>
      </c>
      <c r="AA793" s="13" t="str">
        <f t="shared" si="38"/>
        <v>2C-Sumatera</v>
      </c>
      <c r="AB793" s="13" t="s">
        <v>896</v>
      </c>
    </row>
    <row r="794" spans="1:28">
      <c r="A794" t="str">
        <f t="shared" si="37"/>
        <v>KORINCI - BASE2. Middle Value</v>
      </c>
      <c r="B794" t="str">
        <f t="shared" si="36"/>
        <v>KORINCI - BASE2. Middle ValueE4. Production Pending</v>
      </c>
      <c r="C794" t="s">
        <v>24</v>
      </c>
      <c r="D794" s="2" t="s">
        <v>13</v>
      </c>
      <c r="E794" t="s">
        <v>10</v>
      </c>
      <c r="F794" s="12" t="s">
        <v>384</v>
      </c>
      <c r="G794" s="12" t="s">
        <v>730</v>
      </c>
      <c r="H794" t="s">
        <v>807</v>
      </c>
      <c r="I794" s="2" t="s">
        <v>823</v>
      </c>
      <c r="J794">
        <f>VLOOKUP(A794,[1]Sheet3!$A$2:$H$3266,8,FALSE)</f>
        <v>13.3</v>
      </c>
      <c r="K794">
        <f>VLOOKUP(A794,[1]Sheet3!$A$2:$AD$3266,29,FALSE)</f>
        <v>0.77018200000000003</v>
      </c>
      <c r="L794">
        <f>VLOOKUP(A794,[1]Sheet3!$A$2:$AD$3266,30,FALSE)</f>
        <v>10.2434206</v>
      </c>
      <c r="M794">
        <f>VLOOKUP(A794,[1]Sheet3!$A$2:$L$3266,11,FALSE)</f>
        <v>933</v>
      </c>
      <c r="N794">
        <f>VLOOKUP(A794,[1]Sheet3!$A$2:$L$3266,12,FALSE)</f>
        <v>56.1</v>
      </c>
      <c r="O794">
        <f>VLOOKUP(A794,[1]Sheet3!$A$2:$T$3266,17,FALSE)</f>
        <v>0.4171221</v>
      </c>
      <c r="P794">
        <f>VLOOKUP(A794,[1]Sheet3!$A$2:$T$3266,18,FALSE)</f>
        <v>98.052689999999998</v>
      </c>
      <c r="Q794">
        <f>VLOOKUP(A794,[1]Sheet3!$A$2:$T$3266,19,FALSE)</f>
        <v>0.40074219999999999</v>
      </c>
      <c r="R794">
        <f>VLOOKUP(A794,[1]Sheet3!$A$2:$T$3266,20,FALSE)</f>
        <v>0.58912730000000002</v>
      </c>
      <c r="S794">
        <f>VLOOKUP(A794,[1]Sheet3!$A$2:$AB$3266,27,FALSE)</f>
        <v>16.744689999999999</v>
      </c>
      <c r="T794">
        <f>VLOOKUP(A794,[1]Sheet3!$A$2:$AB$3266,28,FALSE)</f>
        <v>10.67043</v>
      </c>
      <c r="U794">
        <f>VLOOKUP(A794,[1]Sheet3!$A$2:$AF$3266,31,FALSE)</f>
        <v>1.612921</v>
      </c>
      <c r="V794">
        <f>VLOOKUP(A794,[1]Sheet3!$A$2:$AF$3266,32,FALSE)</f>
        <v>7.4713099999999999</v>
      </c>
      <c r="W794" s="2" t="s">
        <v>828</v>
      </c>
      <c r="X794" s="2" t="s">
        <v>829</v>
      </c>
      <c r="Y794" s="2">
        <f>Scores!N794</f>
        <v>81</v>
      </c>
      <c r="Z794" t="s">
        <v>6</v>
      </c>
      <c r="AA794" s="13" t="str">
        <f t="shared" si="38"/>
        <v>2C-Sumatera</v>
      </c>
      <c r="AB794" s="13" t="s">
        <v>896</v>
      </c>
    </row>
    <row r="795" spans="1:28">
      <c r="A795" t="str">
        <f t="shared" si="37"/>
        <v>KORINCI - BASE3. High Value</v>
      </c>
      <c r="B795" t="str">
        <f t="shared" si="36"/>
        <v>KORINCI - BASE3. High ValueE4. Production Pending</v>
      </c>
      <c r="C795" t="s">
        <v>24</v>
      </c>
      <c r="D795" s="2" t="s">
        <v>13</v>
      </c>
      <c r="E795" t="s">
        <v>11</v>
      </c>
      <c r="F795" s="12" t="s">
        <v>384</v>
      </c>
      <c r="G795" s="12" t="s">
        <v>730</v>
      </c>
      <c r="H795" t="s">
        <v>807</v>
      </c>
      <c r="I795" s="2" t="s">
        <v>823</v>
      </c>
      <c r="J795">
        <f>VLOOKUP(A795,[1]Sheet3!$A$2:$H$3266,8,FALSE)</f>
        <v>18.5</v>
      </c>
      <c r="K795">
        <f>VLOOKUP(A795,[1]Sheet3!$A$2:$AD$3266,29,FALSE)</f>
        <v>0.77018200000000003</v>
      </c>
      <c r="L795">
        <f>VLOOKUP(A795,[1]Sheet3!$A$2:$AD$3266,30,FALSE)</f>
        <v>14.248367</v>
      </c>
      <c r="M795">
        <f>VLOOKUP(A795,[1]Sheet3!$A$2:$L$3266,11,FALSE)</f>
        <v>933</v>
      </c>
      <c r="N795">
        <f>VLOOKUP(A795,[1]Sheet3!$A$2:$L$3266,12,FALSE)</f>
        <v>56.1</v>
      </c>
      <c r="O795">
        <f>VLOOKUP(A795,[1]Sheet3!$A$2:$T$3266,17,FALSE)</f>
        <v>0.4171221</v>
      </c>
      <c r="P795">
        <f>VLOOKUP(A795,[1]Sheet3!$A$2:$T$3266,18,FALSE)</f>
        <v>98.052689999999998</v>
      </c>
      <c r="Q795">
        <f>VLOOKUP(A795,[1]Sheet3!$A$2:$T$3266,19,FALSE)</f>
        <v>0.40074219999999999</v>
      </c>
      <c r="R795">
        <f>VLOOKUP(A795,[1]Sheet3!$A$2:$T$3266,20,FALSE)</f>
        <v>0.58912730000000002</v>
      </c>
      <c r="S795">
        <f>VLOOKUP(A795,[1]Sheet3!$A$2:$AB$3266,27,FALSE)</f>
        <v>16.744689999999999</v>
      </c>
      <c r="T795">
        <f>VLOOKUP(A795,[1]Sheet3!$A$2:$AB$3266,28,FALSE)</f>
        <v>10.67043</v>
      </c>
      <c r="U795">
        <f>VLOOKUP(A795,[1]Sheet3!$A$2:$AF$3266,31,FALSE)</f>
        <v>1.612921</v>
      </c>
      <c r="V795">
        <f>VLOOKUP(A795,[1]Sheet3!$A$2:$AF$3266,32,FALSE)</f>
        <v>7.4713099999999999</v>
      </c>
      <c r="W795" s="2" t="s">
        <v>828</v>
      </c>
      <c r="X795" s="2" t="s">
        <v>829</v>
      </c>
      <c r="Y795" s="2">
        <f>Scores!N795</f>
        <v>81</v>
      </c>
      <c r="Z795" t="s">
        <v>6</v>
      </c>
      <c r="AA795" s="13" t="str">
        <f t="shared" si="38"/>
        <v>2C-Sumatera</v>
      </c>
      <c r="AB795" s="13" t="s">
        <v>896</v>
      </c>
    </row>
    <row r="796" spans="1:28">
      <c r="A796" t="str">
        <f t="shared" si="37"/>
        <v>PERAK - BASE1. Low Value</v>
      </c>
      <c r="B796" t="str">
        <f t="shared" si="36"/>
        <v>PERAK - BASE1. Low ValueE4. Production Pending</v>
      </c>
      <c r="C796" t="s">
        <v>24</v>
      </c>
      <c r="D796" s="2" t="s">
        <v>13</v>
      </c>
      <c r="E796" t="s">
        <v>8</v>
      </c>
      <c r="F796" s="12" t="s">
        <v>385</v>
      </c>
      <c r="G796" s="12" t="s">
        <v>731</v>
      </c>
      <c r="H796" t="s">
        <v>807</v>
      </c>
      <c r="I796" s="2" t="s">
        <v>823</v>
      </c>
      <c r="J796">
        <f>VLOOKUP(A796,[1]Sheet3!$A$2:$H$3266,8,FALSE)</f>
        <v>1.8</v>
      </c>
      <c r="K796">
        <f>VLOOKUP(A796,[1]Sheet3!$A$2:$AD$3266,29,FALSE)</f>
        <v>0.54401330000000003</v>
      </c>
      <c r="L796">
        <f>VLOOKUP(A796,[1]Sheet3!$A$2:$AD$3266,30,FALSE)</f>
        <v>0.97922394000000013</v>
      </c>
      <c r="O796">
        <f>VLOOKUP(A796,[1]Sheet3!$A$2:$T$3266,17,FALSE)</f>
        <v>0.35428280000000001</v>
      </c>
      <c r="P796">
        <f>VLOOKUP(A796,[1]Sheet3!$A$2:$T$3266,18,FALSE)</f>
        <v>67.912080000000003</v>
      </c>
      <c r="Q796">
        <f>VLOOKUP(A796,[1]Sheet3!$A$2:$T$3266,19,FALSE)</f>
        <v>0.62785630000000003</v>
      </c>
      <c r="R796">
        <f>VLOOKUP(A796,[1]Sheet3!$A$2:$T$3266,20,FALSE)</f>
        <v>0.77466740000000001</v>
      </c>
      <c r="S796">
        <f>VLOOKUP(A796,[1]Sheet3!$A$2:$AB$3266,27,FALSE)</f>
        <v>33.50779</v>
      </c>
      <c r="T796">
        <f>VLOOKUP(A796,[1]Sheet3!$A$2:$AB$3266,28,FALSE)</f>
        <v>8.3322529999999997</v>
      </c>
      <c r="U796">
        <f>VLOOKUP(A796,[1]Sheet3!$A$2:$AF$3266,31,FALSE)</f>
        <v>74.412800000000004</v>
      </c>
      <c r="V796">
        <f>VLOOKUP(A796,[1]Sheet3!$A$2:$AF$3266,32,FALSE)</f>
        <v>163.15639999999999</v>
      </c>
      <c r="W796" s="2" t="s">
        <v>828</v>
      </c>
      <c r="X796" s="2" t="s">
        <v>829</v>
      </c>
      <c r="Y796" s="2">
        <f>Scores!N796</f>
        <v>60</v>
      </c>
      <c r="Z796" t="s">
        <v>6</v>
      </c>
      <c r="AA796" s="13" t="str">
        <f t="shared" si="38"/>
        <v>2C-Sumatera</v>
      </c>
      <c r="AB796" s="13" t="s">
        <v>896</v>
      </c>
    </row>
    <row r="797" spans="1:28">
      <c r="A797" t="str">
        <f t="shared" si="37"/>
        <v>PERAK - BASE2. Middle Value</v>
      </c>
      <c r="B797" t="str">
        <f t="shared" si="36"/>
        <v>PERAK - BASE2. Middle ValueE4. Production Pending</v>
      </c>
      <c r="C797" t="s">
        <v>24</v>
      </c>
      <c r="D797" s="2" t="s">
        <v>13</v>
      </c>
      <c r="E797" t="s">
        <v>10</v>
      </c>
      <c r="F797" s="12" t="s">
        <v>385</v>
      </c>
      <c r="G797" s="12" t="s">
        <v>731</v>
      </c>
      <c r="H797" t="s">
        <v>807</v>
      </c>
      <c r="I797" s="2" t="s">
        <v>823</v>
      </c>
      <c r="J797">
        <f>VLOOKUP(A797,[1]Sheet3!$A$2:$H$3266,8,FALSE)</f>
        <v>22.1</v>
      </c>
      <c r="K797">
        <f>VLOOKUP(A797,[1]Sheet3!$A$2:$AD$3266,29,FALSE)</f>
        <v>0.54401330000000003</v>
      </c>
      <c r="L797">
        <f>VLOOKUP(A797,[1]Sheet3!$A$2:$AD$3266,30,FALSE)</f>
        <v>12.022693930000001</v>
      </c>
      <c r="O797">
        <f>VLOOKUP(A797,[1]Sheet3!$A$2:$T$3266,17,FALSE)</f>
        <v>0.35428280000000001</v>
      </c>
      <c r="P797">
        <f>VLOOKUP(A797,[1]Sheet3!$A$2:$T$3266,18,FALSE)</f>
        <v>67.912080000000003</v>
      </c>
      <c r="Q797">
        <f>VLOOKUP(A797,[1]Sheet3!$A$2:$T$3266,19,FALSE)</f>
        <v>0.62785630000000003</v>
      </c>
      <c r="R797">
        <f>VLOOKUP(A797,[1]Sheet3!$A$2:$T$3266,20,FALSE)</f>
        <v>0.77466740000000001</v>
      </c>
      <c r="S797">
        <f>VLOOKUP(A797,[1]Sheet3!$A$2:$AB$3266,27,FALSE)</f>
        <v>33.50779</v>
      </c>
      <c r="T797">
        <f>VLOOKUP(A797,[1]Sheet3!$A$2:$AB$3266,28,FALSE)</f>
        <v>8.3322529999999997</v>
      </c>
      <c r="U797">
        <f>VLOOKUP(A797,[1]Sheet3!$A$2:$AF$3266,31,FALSE)</f>
        <v>74.412800000000004</v>
      </c>
      <c r="V797">
        <f>VLOOKUP(A797,[1]Sheet3!$A$2:$AF$3266,32,FALSE)</f>
        <v>163.15639999999999</v>
      </c>
      <c r="W797" s="2" t="s">
        <v>828</v>
      </c>
      <c r="X797" s="2" t="s">
        <v>829</v>
      </c>
      <c r="Y797" s="2">
        <f>Scores!N797</f>
        <v>60</v>
      </c>
      <c r="Z797" t="s">
        <v>6</v>
      </c>
      <c r="AA797" s="13" t="str">
        <f t="shared" si="38"/>
        <v>2C-Sumatera</v>
      </c>
      <c r="AB797" s="13" t="s">
        <v>896</v>
      </c>
    </row>
    <row r="798" spans="1:28">
      <c r="A798" t="str">
        <f t="shared" si="37"/>
        <v>PERAK - BASE3. High Value</v>
      </c>
      <c r="B798" t="str">
        <f t="shared" si="36"/>
        <v>PERAK - BASE3. High ValueE4. Production Pending</v>
      </c>
      <c r="C798" t="s">
        <v>24</v>
      </c>
      <c r="D798" s="2" t="s">
        <v>13</v>
      </c>
      <c r="E798" t="s">
        <v>11</v>
      </c>
      <c r="F798" s="12" t="s">
        <v>385</v>
      </c>
      <c r="G798" s="12" t="s">
        <v>731</v>
      </c>
      <c r="H798" t="s">
        <v>807</v>
      </c>
      <c r="I798" s="2" t="s">
        <v>823</v>
      </c>
      <c r="J798">
        <f>VLOOKUP(A798,[1]Sheet3!$A$2:$H$3266,8,FALSE)</f>
        <v>31.1</v>
      </c>
      <c r="K798">
        <f>VLOOKUP(A798,[1]Sheet3!$A$2:$AD$3266,29,FALSE)</f>
        <v>0.54401330000000003</v>
      </c>
      <c r="L798">
        <f>VLOOKUP(A798,[1]Sheet3!$A$2:$AD$3266,30,FALSE)</f>
        <v>16.918813630000002</v>
      </c>
      <c r="O798">
        <f>VLOOKUP(A798,[1]Sheet3!$A$2:$T$3266,17,FALSE)</f>
        <v>0.35428280000000001</v>
      </c>
      <c r="P798">
        <f>VLOOKUP(A798,[1]Sheet3!$A$2:$T$3266,18,FALSE)</f>
        <v>67.912080000000003</v>
      </c>
      <c r="Q798">
        <f>VLOOKUP(A798,[1]Sheet3!$A$2:$T$3266,19,FALSE)</f>
        <v>0.62785630000000003</v>
      </c>
      <c r="R798">
        <f>VLOOKUP(A798,[1]Sheet3!$A$2:$T$3266,20,FALSE)</f>
        <v>0.77466740000000001</v>
      </c>
      <c r="S798">
        <f>VLOOKUP(A798,[1]Sheet3!$A$2:$AB$3266,27,FALSE)</f>
        <v>33.50779</v>
      </c>
      <c r="T798">
        <f>VLOOKUP(A798,[1]Sheet3!$A$2:$AB$3266,28,FALSE)</f>
        <v>8.3322529999999997</v>
      </c>
      <c r="U798">
        <f>VLOOKUP(A798,[1]Sheet3!$A$2:$AF$3266,31,FALSE)</f>
        <v>74.412800000000004</v>
      </c>
      <c r="V798">
        <f>VLOOKUP(A798,[1]Sheet3!$A$2:$AF$3266,32,FALSE)</f>
        <v>163.15639999999999</v>
      </c>
      <c r="W798" s="2" t="s">
        <v>828</v>
      </c>
      <c r="X798" s="2" t="s">
        <v>829</v>
      </c>
      <c r="Y798" s="2">
        <f>Scores!N798</f>
        <v>60</v>
      </c>
      <c r="Z798" t="s">
        <v>6</v>
      </c>
      <c r="AA798" s="13" t="str">
        <f t="shared" si="38"/>
        <v>2C-Sumatera</v>
      </c>
      <c r="AB798" s="13" t="s">
        <v>896</v>
      </c>
    </row>
    <row r="799" spans="1:28">
      <c r="A799" t="str">
        <f t="shared" si="37"/>
        <v>WEST BARU - BASE1. Low Value</v>
      </c>
      <c r="B799" t="str">
        <f t="shared" si="36"/>
        <v>WEST BARU - BASE1. Low ValueE4. Production Pending</v>
      </c>
      <c r="C799" t="s">
        <v>24</v>
      </c>
      <c r="D799" s="2" t="s">
        <v>13</v>
      </c>
      <c r="E799" t="s">
        <v>8</v>
      </c>
      <c r="F799" s="12" t="s">
        <v>386</v>
      </c>
      <c r="G799" s="12" t="s">
        <v>732</v>
      </c>
      <c r="H799" t="s">
        <v>807</v>
      </c>
      <c r="I799" s="2" t="s">
        <v>823</v>
      </c>
      <c r="J799">
        <f>VLOOKUP(A799,[1]Sheet3!$A$2:$H$3266,8,FALSE)</f>
        <v>1.5</v>
      </c>
      <c r="K799">
        <f>VLOOKUP(A799,[1]Sheet3!$A$2:$AD$3266,29,FALSE)</f>
        <v>0.63622610000000002</v>
      </c>
      <c r="L799">
        <f>VLOOKUP(A799,[1]Sheet3!$A$2:$AD$3266,30,FALSE)</f>
        <v>0.95433915000000002</v>
      </c>
      <c r="O799">
        <f>VLOOKUP(A799,[1]Sheet3!$A$2:$T$3266,17,FALSE)</f>
        <v>0.33863880000000002</v>
      </c>
      <c r="P799">
        <f>VLOOKUP(A799,[1]Sheet3!$A$2:$T$3266,18,FALSE)</f>
        <v>126.3486</v>
      </c>
      <c r="Q799">
        <f>VLOOKUP(A799,[1]Sheet3!$A$2:$T$3266,19,FALSE)</f>
        <v>0.6991754</v>
      </c>
      <c r="R799">
        <f>VLOOKUP(A799,[1]Sheet3!$A$2:$T$3266,20,FALSE)</f>
        <v>0.77466740000000001</v>
      </c>
      <c r="S799">
        <f>VLOOKUP(A799,[1]Sheet3!$A$2:$AB$3266,27,FALSE)</f>
        <v>33.50779</v>
      </c>
      <c r="T799">
        <f>VLOOKUP(A799,[1]Sheet3!$A$2:$AB$3266,28,FALSE)</f>
        <v>3.9857230000000001</v>
      </c>
      <c r="U799">
        <f>VLOOKUP(A799,[1]Sheet3!$A$2:$AF$3266,31,FALSE)</f>
        <v>7.5873980000000003</v>
      </c>
      <c r="V799">
        <f>VLOOKUP(A799,[1]Sheet3!$A$2:$AF$3266,32,FALSE)</f>
        <v>165.7225</v>
      </c>
      <c r="W799" s="2" t="s">
        <v>828</v>
      </c>
      <c r="X799" s="2" t="s">
        <v>829</v>
      </c>
      <c r="Y799" s="2">
        <f>Scores!N799</f>
        <v>52</v>
      </c>
      <c r="Z799" t="s">
        <v>6</v>
      </c>
      <c r="AA799" s="13" t="str">
        <f t="shared" si="38"/>
        <v>2C-Sumatera</v>
      </c>
      <c r="AB799" s="13" t="s">
        <v>896</v>
      </c>
    </row>
    <row r="800" spans="1:28">
      <c r="A800" t="str">
        <f t="shared" si="37"/>
        <v>WEST BARU - BASE2. Middle Value</v>
      </c>
      <c r="B800" t="str">
        <f t="shared" si="36"/>
        <v>WEST BARU - BASE2. Middle ValueE4. Production Pending</v>
      </c>
      <c r="C800" t="s">
        <v>24</v>
      </c>
      <c r="D800" s="2" t="s">
        <v>13</v>
      </c>
      <c r="E800" t="s">
        <v>10</v>
      </c>
      <c r="F800" s="12" t="s">
        <v>386</v>
      </c>
      <c r="G800" s="12" t="s">
        <v>732</v>
      </c>
      <c r="H800" t="s">
        <v>807</v>
      </c>
      <c r="I800" s="2" t="s">
        <v>823</v>
      </c>
      <c r="J800">
        <f>VLOOKUP(A800,[1]Sheet3!$A$2:$H$3266,8,FALSE)</f>
        <v>5.8</v>
      </c>
      <c r="K800">
        <f>VLOOKUP(A800,[1]Sheet3!$A$2:$AD$3266,29,FALSE)</f>
        <v>0.63622610000000002</v>
      </c>
      <c r="L800">
        <f>VLOOKUP(A800,[1]Sheet3!$A$2:$AD$3266,30,FALSE)</f>
        <v>3.6901113799999998</v>
      </c>
      <c r="O800">
        <f>VLOOKUP(A800,[1]Sheet3!$A$2:$T$3266,17,FALSE)</f>
        <v>0.33863880000000002</v>
      </c>
      <c r="P800">
        <f>VLOOKUP(A800,[1]Sheet3!$A$2:$T$3266,18,FALSE)</f>
        <v>126.3486</v>
      </c>
      <c r="Q800">
        <f>VLOOKUP(A800,[1]Sheet3!$A$2:$T$3266,19,FALSE)</f>
        <v>0.6991754</v>
      </c>
      <c r="R800">
        <f>VLOOKUP(A800,[1]Sheet3!$A$2:$T$3266,20,FALSE)</f>
        <v>0.77466740000000001</v>
      </c>
      <c r="S800">
        <f>VLOOKUP(A800,[1]Sheet3!$A$2:$AB$3266,27,FALSE)</f>
        <v>33.50779</v>
      </c>
      <c r="T800">
        <f>VLOOKUP(A800,[1]Sheet3!$A$2:$AB$3266,28,FALSE)</f>
        <v>3.9857230000000001</v>
      </c>
      <c r="U800">
        <f>VLOOKUP(A800,[1]Sheet3!$A$2:$AF$3266,31,FALSE)</f>
        <v>7.5873980000000003</v>
      </c>
      <c r="V800">
        <f>VLOOKUP(A800,[1]Sheet3!$A$2:$AF$3266,32,FALSE)</f>
        <v>165.7225</v>
      </c>
      <c r="W800" s="2" t="s">
        <v>828</v>
      </c>
      <c r="X800" s="2" t="s">
        <v>829</v>
      </c>
      <c r="Y800" s="2">
        <f>Scores!N800</f>
        <v>52</v>
      </c>
      <c r="Z800" t="s">
        <v>6</v>
      </c>
      <c r="AA800" s="13" t="str">
        <f t="shared" si="38"/>
        <v>2C-Sumatera</v>
      </c>
      <c r="AB800" s="13" t="s">
        <v>896</v>
      </c>
    </row>
    <row r="801" spans="1:28">
      <c r="A801" t="str">
        <f t="shared" si="37"/>
        <v>WEST BARU - BASE3. High Value</v>
      </c>
      <c r="B801" t="str">
        <f t="shared" si="36"/>
        <v>WEST BARU - BASE3. High ValueE4. Production Pending</v>
      </c>
      <c r="C801" t="s">
        <v>24</v>
      </c>
      <c r="D801" s="2" t="s">
        <v>13</v>
      </c>
      <c r="E801" t="s">
        <v>11</v>
      </c>
      <c r="F801" s="12" t="s">
        <v>386</v>
      </c>
      <c r="G801" s="12" t="s">
        <v>732</v>
      </c>
      <c r="H801" t="s">
        <v>807</v>
      </c>
      <c r="I801" s="2" t="s">
        <v>823</v>
      </c>
      <c r="J801">
        <f>VLOOKUP(A801,[1]Sheet3!$A$2:$H$3266,8,FALSE)</f>
        <v>14.5</v>
      </c>
      <c r="K801">
        <f>VLOOKUP(A801,[1]Sheet3!$A$2:$AD$3266,29,FALSE)</f>
        <v>0.63622610000000002</v>
      </c>
      <c r="L801">
        <f>VLOOKUP(A801,[1]Sheet3!$A$2:$AD$3266,30,FALSE)</f>
        <v>9.2252784500000011</v>
      </c>
      <c r="O801">
        <f>VLOOKUP(A801,[1]Sheet3!$A$2:$T$3266,17,FALSE)</f>
        <v>0.33863880000000002</v>
      </c>
      <c r="P801">
        <f>VLOOKUP(A801,[1]Sheet3!$A$2:$T$3266,18,FALSE)</f>
        <v>126.3486</v>
      </c>
      <c r="Q801">
        <f>VLOOKUP(A801,[1]Sheet3!$A$2:$T$3266,19,FALSE)</f>
        <v>0.6991754</v>
      </c>
      <c r="R801">
        <f>VLOOKUP(A801,[1]Sheet3!$A$2:$T$3266,20,FALSE)</f>
        <v>0.77466740000000001</v>
      </c>
      <c r="S801">
        <f>VLOOKUP(A801,[1]Sheet3!$A$2:$AB$3266,27,FALSE)</f>
        <v>33.50779</v>
      </c>
      <c r="T801">
        <f>VLOOKUP(A801,[1]Sheet3!$A$2:$AB$3266,28,FALSE)</f>
        <v>3.9857230000000001</v>
      </c>
      <c r="U801">
        <f>VLOOKUP(A801,[1]Sheet3!$A$2:$AF$3266,31,FALSE)</f>
        <v>7.5873980000000003</v>
      </c>
      <c r="V801">
        <f>VLOOKUP(A801,[1]Sheet3!$A$2:$AF$3266,32,FALSE)</f>
        <v>165.7225</v>
      </c>
      <c r="W801" s="2" t="s">
        <v>828</v>
      </c>
      <c r="X801" s="2" t="s">
        <v>829</v>
      </c>
      <c r="Y801" s="2">
        <f>Scores!N801</f>
        <v>52</v>
      </c>
      <c r="Z801" t="s">
        <v>6</v>
      </c>
      <c r="AA801" s="13" t="str">
        <f t="shared" si="38"/>
        <v>2C-Sumatera</v>
      </c>
      <c r="AB801" s="13" t="s">
        <v>896</v>
      </c>
    </row>
    <row r="802" spans="1:28">
      <c r="A802" t="str">
        <f t="shared" si="37"/>
        <v>KEPODANG - BASE1. Low Value</v>
      </c>
      <c r="B802" t="str">
        <f t="shared" si="36"/>
        <v>KEPODANG - BASE1. Low ValueE4. Production Pending</v>
      </c>
      <c r="C802" t="s">
        <v>24</v>
      </c>
      <c r="D802" s="2" t="s">
        <v>13</v>
      </c>
      <c r="E802" t="s">
        <v>8</v>
      </c>
      <c r="F802" s="12" t="s">
        <v>387</v>
      </c>
      <c r="G802" s="12" t="s">
        <v>733</v>
      </c>
      <c r="H802" t="s">
        <v>808</v>
      </c>
      <c r="I802" s="2" t="s">
        <v>824</v>
      </c>
      <c r="J802">
        <f>VLOOKUP(A802,[1]Sheet3!$A$2:$H$3266,8,FALSE)</f>
        <v>148.30000000000001</v>
      </c>
      <c r="K802">
        <f>VLOOKUP(A802,[1]Sheet3!$A$2:$AD$3266,29,FALSE)</f>
        <v>0.56901170000000001</v>
      </c>
      <c r="L802">
        <f>VLOOKUP(A802,[1]Sheet3!$A$2:$AD$3266,30,FALSE)</f>
        <v>84.384435110000013</v>
      </c>
      <c r="M802">
        <f>VLOOKUP(A802,[1]Sheet3!$A$2:$L$3266,11,FALSE)</f>
        <v>2600</v>
      </c>
      <c r="N802">
        <f>VLOOKUP(A802,[1]Sheet3!$A$2:$L$3266,12,FALSE)</f>
        <v>69.300000000000011</v>
      </c>
      <c r="O802">
        <f>VLOOKUP(A802,[1]Sheet3!$A$2:$T$3266,17,FALSE)</f>
        <v>0.30663119999999999</v>
      </c>
      <c r="P802">
        <f>VLOOKUP(A802,[1]Sheet3!$A$2:$T$3266,18,FALSE)</f>
        <v>942.74239999999998</v>
      </c>
      <c r="Q802">
        <f>VLOOKUP(A802,[1]Sheet3!$A$2:$T$3266,19,FALSE)</f>
        <v>0.4839309</v>
      </c>
      <c r="R802">
        <f>VLOOKUP(A802,[1]Sheet3!$A$2:$T$3266,20,FALSE)</f>
        <v>0.60646489999999997</v>
      </c>
      <c r="S802">
        <f>VLOOKUP(A802,[1]Sheet3!$A$2:$AB$3266,27,FALSE)</f>
        <v>28.03302</v>
      </c>
      <c r="T802">
        <f>VLOOKUP(A802,[1]Sheet3!$A$2:$AB$3266,28,FALSE)</f>
        <v>215.97149999999999</v>
      </c>
      <c r="U802">
        <f>VLOOKUP(A802,[1]Sheet3!$A$2:$AF$3266,31,FALSE)</f>
        <v>82.319559999999996</v>
      </c>
      <c r="V802">
        <f>VLOOKUP(A802,[1]Sheet3!$A$2:$AF$3266,32,FALSE)</f>
        <v>487.0301</v>
      </c>
      <c r="W802" s="2" t="s">
        <v>834</v>
      </c>
      <c r="X802" s="2" t="s">
        <v>840</v>
      </c>
      <c r="Y802" s="2">
        <f>Scores!N802</f>
        <v>71</v>
      </c>
      <c r="Z802" t="s">
        <v>6</v>
      </c>
      <c r="AA802" s="13" t="str">
        <f t="shared" si="38"/>
        <v>2C-Jawa</v>
      </c>
      <c r="AB802" s="13" t="s">
        <v>896</v>
      </c>
    </row>
    <row r="803" spans="1:28">
      <c r="A803" t="str">
        <f t="shared" si="37"/>
        <v>KEPODANG - BASE2. Middle Value</v>
      </c>
      <c r="B803" t="str">
        <f t="shared" si="36"/>
        <v>KEPODANG - BASE2. Middle ValueE4. Production Pending</v>
      </c>
      <c r="C803" t="s">
        <v>24</v>
      </c>
      <c r="D803" s="2" t="s">
        <v>13</v>
      </c>
      <c r="E803" t="s">
        <v>10</v>
      </c>
      <c r="F803" s="12" t="s">
        <v>387</v>
      </c>
      <c r="G803" s="12" t="s">
        <v>733</v>
      </c>
      <c r="H803" t="s">
        <v>808</v>
      </c>
      <c r="I803" s="2" t="s">
        <v>824</v>
      </c>
      <c r="J803">
        <f>VLOOKUP(A803,[1]Sheet3!$A$2:$H$3266,8,FALSE)</f>
        <v>148.30000000000001</v>
      </c>
      <c r="K803">
        <f>VLOOKUP(A803,[1]Sheet3!$A$2:$AD$3266,29,FALSE)</f>
        <v>0.56901170000000001</v>
      </c>
      <c r="L803">
        <f>VLOOKUP(A803,[1]Sheet3!$A$2:$AD$3266,30,FALSE)</f>
        <v>84.384435110000013</v>
      </c>
      <c r="M803">
        <f>VLOOKUP(A803,[1]Sheet3!$A$2:$L$3266,11,FALSE)</f>
        <v>2600</v>
      </c>
      <c r="N803">
        <f>VLOOKUP(A803,[1]Sheet3!$A$2:$L$3266,12,FALSE)</f>
        <v>69.300000000000011</v>
      </c>
      <c r="O803">
        <f>VLOOKUP(A803,[1]Sheet3!$A$2:$T$3266,17,FALSE)</f>
        <v>0.30663119999999999</v>
      </c>
      <c r="P803">
        <f>VLOOKUP(A803,[1]Sheet3!$A$2:$T$3266,18,FALSE)</f>
        <v>942.74239999999998</v>
      </c>
      <c r="Q803">
        <f>VLOOKUP(A803,[1]Sheet3!$A$2:$T$3266,19,FALSE)</f>
        <v>0.4839309</v>
      </c>
      <c r="R803">
        <f>VLOOKUP(A803,[1]Sheet3!$A$2:$T$3266,20,FALSE)</f>
        <v>0.60646489999999997</v>
      </c>
      <c r="S803">
        <f>VLOOKUP(A803,[1]Sheet3!$A$2:$AB$3266,27,FALSE)</f>
        <v>28.03302</v>
      </c>
      <c r="T803">
        <f>VLOOKUP(A803,[1]Sheet3!$A$2:$AB$3266,28,FALSE)</f>
        <v>215.97149999999999</v>
      </c>
      <c r="U803">
        <f>VLOOKUP(A803,[1]Sheet3!$A$2:$AF$3266,31,FALSE)</f>
        <v>82.319559999999996</v>
      </c>
      <c r="V803">
        <f>VLOOKUP(A803,[1]Sheet3!$A$2:$AF$3266,32,FALSE)</f>
        <v>487.0301</v>
      </c>
      <c r="W803" s="2" t="s">
        <v>834</v>
      </c>
      <c r="X803" s="2" t="s">
        <v>840</v>
      </c>
      <c r="Y803" s="2">
        <f>Scores!N803</f>
        <v>71</v>
      </c>
      <c r="Z803" t="s">
        <v>6</v>
      </c>
      <c r="AA803" s="13" t="str">
        <f t="shared" si="38"/>
        <v>2C-Jawa</v>
      </c>
      <c r="AB803" s="13" t="s">
        <v>896</v>
      </c>
    </row>
    <row r="804" spans="1:28">
      <c r="A804" t="str">
        <f t="shared" si="37"/>
        <v>KEPODANG - BASE3. High Value</v>
      </c>
      <c r="B804" t="str">
        <f t="shared" si="36"/>
        <v>KEPODANG - BASE3. High ValueE4. Production Pending</v>
      </c>
      <c r="C804" t="s">
        <v>24</v>
      </c>
      <c r="D804" s="2" t="s">
        <v>13</v>
      </c>
      <c r="E804" t="s">
        <v>11</v>
      </c>
      <c r="F804" s="12" t="s">
        <v>387</v>
      </c>
      <c r="G804" s="12" t="s">
        <v>733</v>
      </c>
      <c r="H804" t="s">
        <v>808</v>
      </c>
      <c r="I804" s="2" t="s">
        <v>824</v>
      </c>
      <c r="J804">
        <f>VLOOKUP(A804,[1]Sheet3!$A$2:$H$3266,8,FALSE)</f>
        <v>148.30000000000001</v>
      </c>
      <c r="K804">
        <f>VLOOKUP(A804,[1]Sheet3!$A$2:$AD$3266,29,FALSE)</f>
        <v>0.56901170000000001</v>
      </c>
      <c r="L804">
        <f>VLOOKUP(A804,[1]Sheet3!$A$2:$AD$3266,30,FALSE)</f>
        <v>84.384435110000013</v>
      </c>
      <c r="M804">
        <f>VLOOKUP(A804,[1]Sheet3!$A$2:$L$3266,11,FALSE)</f>
        <v>2600</v>
      </c>
      <c r="N804">
        <f>VLOOKUP(A804,[1]Sheet3!$A$2:$L$3266,12,FALSE)</f>
        <v>69.300000000000011</v>
      </c>
      <c r="O804">
        <f>VLOOKUP(A804,[1]Sheet3!$A$2:$T$3266,17,FALSE)</f>
        <v>0.30663119999999999</v>
      </c>
      <c r="P804">
        <f>VLOOKUP(A804,[1]Sheet3!$A$2:$T$3266,18,FALSE)</f>
        <v>942.74239999999998</v>
      </c>
      <c r="Q804">
        <f>VLOOKUP(A804,[1]Sheet3!$A$2:$T$3266,19,FALSE)</f>
        <v>0.4839309</v>
      </c>
      <c r="R804">
        <f>VLOOKUP(A804,[1]Sheet3!$A$2:$T$3266,20,FALSE)</f>
        <v>0.60646489999999997</v>
      </c>
      <c r="S804">
        <f>VLOOKUP(A804,[1]Sheet3!$A$2:$AB$3266,27,FALSE)</f>
        <v>28.03302</v>
      </c>
      <c r="T804">
        <f>VLOOKUP(A804,[1]Sheet3!$A$2:$AB$3266,28,FALSE)</f>
        <v>215.97149999999999</v>
      </c>
      <c r="U804">
        <f>VLOOKUP(A804,[1]Sheet3!$A$2:$AF$3266,31,FALSE)</f>
        <v>82.319559999999996</v>
      </c>
      <c r="V804">
        <f>VLOOKUP(A804,[1]Sheet3!$A$2:$AF$3266,32,FALSE)</f>
        <v>487.0301</v>
      </c>
      <c r="W804" s="2" t="s">
        <v>834</v>
      </c>
      <c r="X804" s="2" t="s">
        <v>840</v>
      </c>
      <c r="Y804" s="2">
        <f>Scores!N804</f>
        <v>71</v>
      </c>
      <c r="Z804" t="s">
        <v>6</v>
      </c>
      <c r="AA804" s="13" t="str">
        <f t="shared" si="38"/>
        <v>2C-Jawa</v>
      </c>
      <c r="AB804" s="13" t="s">
        <v>896</v>
      </c>
    </row>
    <row r="805" spans="1:28">
      <c r="A805" t="str">
        <f t="shared" si="37"/>
        <v>BZN - BASE1. Low Value</v>
      </c>
      <c r="B805" t="str">
        <f t="shared" si="36"/>
        <v>BZN - BASE1. Low ValueE4. Production Pending</v>
      </c>
      <c r="C805" t="s">
        <v>24</v>
      </c>
      <c r="D805" s="2" t="s">
        <v>13</v>
      </c>
      <c r="E805" t="s">
        <v>8</v>
      </c>
      <c r="F805" s="12" t="s">
        <v>388</v>
      </c>
      <c r="G805" s="12" t="s">
        <v>734</v>
      </c>
      <c r="H805" t="s">
        <v>80</v>
      </c>
      <c r="I805" s="2" t="s">
        <v>824</v>
      </c>
      <c r="J805">
        <f>VLOOKUP(A805,[1]Sheet3!$A$2:$H$3266,8,FALSE)</f>
        <v>17.795999999999999</v>
      </c>
      <c r="K805">
        <f>VLOOKUP(A805,[1]Sheet3!$A$2:$AD$3266,29,FALSE)</f>
        <v>0.75063170000000001</v>
      </c>
      <c r="L805">
        <f>VLOOKUP(A805,[1]Sheet3!$A$2:$AD$3266,30,FALSE)</f>
        <v>13.3582417332</v>
      </c>
      <c r="O805">
        <f>VLOOKUP(A805,[1]Sheet3!$A$2:$T$3266,17,FALSE)</f>
        <v>0.30286449999999998</v>
      </c>
      <c r="P805">
        <f>VLOOKUP(A805,[1]Sheet3!$A$2:$T$3266,18,FALSE)</f>
        <v>122.0364</v>
      </c>
      <c r="Q805">
        <f>VLOOKUP(A805,[1]Sheet3!$A$2:$T$3266,19,FALSE)</f>
        <v>0.70339629999999997</v>
      </c>
      <c r="R805">
        <f>VLOOKUP(A805,[1]Sheet3!$A$2:$T$3266,20,FALSE)</f>
        <v>0.84238550000000001</v>
      </c>
      <c r="S805">
        <f>VLOOKUP(A805,[1]Sheet3!$A$2:$AB$3266,27,FALSE)</f>
        <v>26.644870000000001</v>
      </c>
      <c r="T805">
        <f>VLOOKUP(A805,[1]Sheet3!$A$2:$AB$3266,28,FALSE)</f>
        <v>1.9098139999999999</v>
      </c>
      <c r="U805">
        <f>VLOOKUP(A805,[1]Sheet3!$A$2:$AF$3266,31,FALSE)</f>
        <v>2.5140910000000001</v>
      </c>
      <c r="V805">
        <f>VLOOKUP(A805,[1]Sheet3!$A$2:$AF$3266,32,FALSE)</f>
        <v>22.413779999999999</v>
      </c>
      <c r="W805" s="2" t="str">
        <f>VLOOKUP(H805,[2]Sheet1!$B$2:$D$3210,2,FALSE)</f>
        <v>Jawa Barat</v>
      </c>
      <c r="X805" s="2" t="str">
        <f>VLOOKUP(H805,[2]Sheet1!$B$2:$D$3210,3,FALSE)</f>
        <v>Jawa</v>
      </c>
      <c r="Y805" s="2">
        <f>Scores!N805</f>
        <v>44</v>
      </c>
      <c r="Z805" t="s">
        <v>6</v>
      </c>
      <c r="AA805" s="13" t="str">
        <f t="shared" si="38"/>
        <v>2C-Jawa</v>
      </c>
      <c r="AB805" s="13" t="s">
        <v>896</v>
      </c>
    </row>
    <row r="806" spans="1:28">
      <c r="A806" t="str">
        <f t="shared" si="37"/>
        <v>BZN - BASE2. Middle Value</v>
      </c>
      <c r="B806" t="str">
        <f t="shared" si="36"/>
        <v>BZN - BASE2. Middle ValueE4. Production Pending</v>
      </c>
      <c r="C806" t="s">
        <v>24</v>
      </c>
      <c r="D806" s="2" t="s">
        <v>13</v>
      </c>
      <c r="E806" t="s">
        <v>10</v>
      </c>
      <c r="F806" s="12" t="s">
        <v>388</v>
      </c>
      <c r="G806" s="12" t="s">
        <v>734</v>
      </c>
      <c r="H806" t="s">
        <v>80</v>
      </c>
      <c r="I806" s="2" t="s">
        <v>824</v>
      </c>
      <c r="J806">
        <f>VLOOKUP(A806,[1]Sheet3!$A$2:$H$3266,8,FALSE)</f>
        <v>23</v>
      </c>
      <c r="K806">
        <f>VLOOKUP(A806,[1]Sheet3!$A$2:$AD$3266,29,FALSE)</f>
        <v>0.75063170000000001</v>
      </c>
      <c r="L806">
        <f>VLOOKUP(A806,[1]Sheet3!$A$2:$AD$3266,30,FALSE)</f>
        <v>17.264529100000001</v>
      </c>
      <c r="O806">
        <f>VLOOKUP(A806,[1]Sheet3!$A$2:$T$3266,17,FALSE)</f>
        <v>0.30286449999999998</v>
      </c>
      <c r="P806">
        <f>VLOOKUP(A806,[1]Sheet3!$A$2:$T$3266,18,FALSE)</f>
        <v>122.0364</v>
      </c>
      <c r="Q806">
        <f>VLOOKUP(A806,[1]Sheet3!$A$2:$T$3266,19,FALSE)</f>
        <v>0.70339629999999997</v>
      </c>
      <c r="R806">
        <f>VLOOKUP(A806,[1]Sheet3!$A$2:$T$3266,20,FALSE)</f>
        <v>0.84238550000000001</v>
      </c>
      <c r="S806">
        <f>VLOOKUP(A806,[1]Sheet3!$A$2:$AB$3266,27,FALSE)</f>
        <v>26.644870000000001</v>
      </c>
      <c r="T806">
        <f>VLOOKUP(A806,[1]Sheet3!$A$2:$AB$3266,28,FALSE)</f>
        <v>1.9098139999999999</v>
      </c>
      <c r="U806">
        <f>VLOOKUP(A806,[1]Sheet3!$A$2:$AF$3266,31,FALSE)</f>
        <v>2.5140910000000001</v>
      </c>
      <c r="V806">
        <f>VLOOKUP(A806,[1]Sheet3!$A$2:$AF$3266,32,FALSE)</f>
        <v>22.413779999999999</v>
      </c>
      <c r="W806" s="2" t="str">
        <f>VLOOKUP(H806,[2]Sheet1!$B$2:$D$3210,2,FALSE)</f>
        <v>Jawa Barat</v>
      </c>
      <c r="X806" s="2" t="str">
        <f>VLOOKUP(H806,[2]Sheet1!$B$2:$D$3210,3,FALSE)</f>
        <v>Jawa</v>
      </c>
      <c r="Y806" s="2">
        <f>Scores!N806</f>
        <v>44</v>
      </c>
      <c r="Z806" t="s">
        <v>6</v>
      </c>
      <c r="AA806" s="13" t="str">
        <f t="shared" si="38"/>
        <v>2C-Jawa</v>
      </c>
      <c r="AB806" s="13" t="s">
        <v>896</v>
      </c>
    </row>
    <row r="807" spans="1:28">
      <c r="A807" t="str">
        <f t="shared" si="37"/>
        <v>BZN - BASE3. High Value</v>
      </c>
      <c r="B807" t="str">
        <f t="shared" si="36"/>
        <v>BZN - BASE3. High ValueE4. Production Pending</v>
      </c>
      <c r="C807" t="s">
        <v>24</v>
      </c>
      <c r="D807" s="2" t="s">
        <v>13</v>
      </c>
      <c r="E807" t="s">
        <v>11</v>
      </c>
      <c r="F807" s="12" t="s">
        <v>388</v>
      </c>
      <c r="G807" s="12" t="s">
        <v>734</v>
      </c>
      <c r="H807" t="s">
        <v>80</v>
      </c>
      <c r="I807" s="2" t="s">
        <v>824</v>
      </c>
      <c r="J807">
        <f>VLOOKUP(A807,[1]Sheet3!$A$2:$H$3266,8,FALSE)</f>
        <v>28.748000000000001</v>
      </c>
      <c r="K807">
        <f>VLOOKUP(A807,[1]Sheet3!$A$2:$AD$3266,29,FALSE)</f>
        <v>0.75063170000000001</v>
      </c>
      <c r="L807">
        <f>VLOOKUP(A807,[1]Sheet3!$A$2:$AD$3266,30,FALSE)</f>
        <v>21.5791601116</v>
      </c>
      <c r="O807">
        <f>VLOOKUP(A807,[1]Sheet3!$A$2:$T$3266,17,FALSE)</f>
        <v>0.30286449999999998</v>
      </c>
      <c r="P807">
        <f>VLOOKUP(A807,[1]Sheet3!$A$2:$T$3266,18,FALSE)</f>
        <v>122.0364</v>
      </c>
      <c r="Q807">
        <f>VLOOKUP(A807,[1]Sheet3!$A$2:$T$3266,19,FALSE)</f>
        <v>0.70339629999999997</v>
      </c>
      <c r="R807">
        <f>VLOOKUP(A807,[1]Sheet3!$A$2:$T$3266,20,FALSE)</f>
        <v>0.84238550000000001</v>
      </c>
      <c r="S807">
        <f>VLOOKUP(A807,[1]Sheet3!$A$2:$AB$3266,27,FALSE)</f>
        <v>26.644870000000001</v>
      </c>
      <c r="T807">
        <f>VLOOKUP(A807,[1]Sheet3!$A$2:$AB$3266,28,FALSE)</f>
        <v>1.9098139999999999</v>
      </c>
      <c r="U807">
        <f>VLOOKUP(A807,[1]Sheet3!$A$2:$AF$3266,31,FALSE)</f>
        <v>2.5140910000000001</v>
      </c>
      <c r="V807">
        <f>VLOOKUP(A807,[1]Sheet3!$A$2:$AF$3266,32,FALSE)</f>
        <v>22.413779999999999</v>
      </c>
      <c r="W807" s="2" t="str">
        <f>VLOOKUP(H807,[2]Sheet1!$B$2:$D$3210,2,FALSE)</f>
        <v>Jawa Barat</v>
      </c>
      <c r="X807" s="2" t="str">
        <f>VLOOKUP(H807,[2]Sheet1!$B$2:$D$3210,3,FALSE)</f>
        <v>Jawa</v>
      </c>
      <c r="Y807" s="2">
        <f>Scores!N807</f>
        <v>44</v>
      </c>
      <c r="Z807" t="s">
        <v>6</v>
      </c>
      <c r="AA807" s="13" t="str">
        <f t="shared" si="38"/>
        <v>2C-Jawa</v>
      </c>
      <c r="AB807" s="13" t="s">
        <v>896</v>
      </c>
    </row>
    <row r="808" spans="1:28">
      <c r="A808" t="str">
        <f t="shared" si="37"/>
        <v>PASE B - BASE1. Low Value</v>
      </c>
      <c r="B808" t="str">
        <f t="shared" si="36"/>
        <v>PASE B - BASE1. Low ValueE4. Production Pending</v>
      </c>
      <c r="C808" t="s">
        <v>24</v>
      </c>
      <c r="D808" s="2" t="s">
        <v>13</v>
      </c>
      <c r="E808" t="s">
        <v>8</v>
      </c>
      <c r="F808" s="12" t="s">
        <v>389</v>
      </c>
      <c r="G808" s="12" t="s">
        <v>735</v>
      </c>
      <c r="H808" t="s">
        <v>793</v>
      </c>
      <c r="I808" s="2" t="s">
        <v>823</v>
      </c>
      <c r="J808">
        <f>VLOOKUP(A808,[1]Sheet3!$A$2:$H$3266,8,FALSE)</f>
        <v>76.75</v>
      </c>
      <c r="K808">
        <f>VLOOKUP(A808,[1]Sheet3!$A$2:$AD$3266,29,FALSE)</f>
        <v>0.40019680000000002</v>
      </c>
      <c r="L808">
        <f>VLOOKUP(A808,[1]Sheet3!$A$2:$AD$3266,30,FALSE)</f>
        <v>30.715104400000001</v>
      </c>
      <c r="M808">
        <f>VLOOKUP(A808,[1]Sheet3!$A$2:$L$3266,11,FALSE)</f>
        <v>8250</v>
      </c>
      <c r="N808" t="str">
        <f>VLOOKUP(A808,[1]Sheet3!$A$2:$L$3266,12,FALSE)</f>
        <v/>
      </c>
      <c r="O808">
        <f>VLOOKUP(A808,[1]Sheet3!$A$2:$T$3266,17,FALSE)</f>
        <v>0.15779670000000001</v>
      </c>
      <c r="P808">
        <f>VLOOKUP(A808,[1]Sheet3!$A$2:$T$3266,18,FALSE)</f>
        <v>122.5359</v>
      </c>
      <c r="Q808">
        <f>VLOOKUP(A808,[1]Sheet3!$A$2:$T$3266,19,FALSE)</f>
        <v>0.56634269999999998</v>
      </c>
      <c r="R808">
        <f>VLOOKUP(A808,[1]Sheet3!$A$2:$T$3266,20,FALSE)</f>
        <v>0.80343279999999995</v>
      </c>
      <c r="S808">
        <f>VLOOKUP(A808,[1]Sheet3!$A$2:$AB$3266,27,FALSE)</f>
        <v>34.50609</v>
      </c>
      <c r="T808">
        <f>VLOOKUP(A808,[1]Sheet3!$A$2:$AB$3266,28,FALSE)</f>
        <v>19.139330000000001</v>
      </c>
      <c r="U808">
        <f>VLOOKUP(A808,[1]Sheet3!$A$2:$AF$3266,31,FALSE)</f>
        <v>14.477819999999999</v>
      </c>
      <c r="V808">
        <f>VLOOKUP(A808,[1]Sheet3!$A$2:$AF$3266,32,FALSE)</f>
        <v>223.57480000000001</v>
      </c>
      <c r="W808" s="2" t="s">
        <v>845</v>
      </c>
      <c r="X808" s="2" t="s">
        <v>829</v>
      </c>
      <c r="Y808" s="2">
        <f>Scores!N808</f>
        <v>86</v>
      </c>
      <c r="Z808" t="s">
        <v>6</v>
      </c>
      <c r="AA808" s="13" t="str">
        <f t="shared" si="38"/>
        <v>2C-Sumatera</v>
      </c>
      <c r="AB808" s="13" t="s">
        <v>896</v>
      </c>
    </row>
    <row r="809" spans="1:28">
      <c r="A809" t="str">
        <f t="shared" si="37"/>
        <v>PASE B - BASE2. Middle Value</v>
      </c>
      <c r="B809" t="str">
        <f t="shared" si="36"/>
        <v>PASE B - BASE2. Middle ValueE4. Production Pending</v>
      </c>
      <c r="C809" t="s">
        <v>24</v>
      </c>
      <c r="D809" s="2" t="s">
        <v>13</v>
      </c>
      <c r="E809" t="s">
        <v>10</v>
      </c>
      <c r="F809" s="12" t="s">
        <v>389</v>
      </c>
      <c r="G809" s="12" t="s">
        <v>735</v>
      </c>
      <c r="H809" t="s">
        <v>793</v>
      </c>
      <c r="I809" s="2" t="s">
        <v>823</v>
      </c>
      <c r="J809">
        <f>VLOOKUP(A809,[1]Sheet3!$A$2:$H$3266,8,FALSE)</f>
        <v>93.99</v>
      </c>
      <c r="K809">
        <f>VLOOKUP(A809,[1]Sheet3!$A$2:$AD$3266,29,FALSE)</f>
        <v>0.40019680000000002</v>
      </c>
      <c r="L809">
        <f>VLOOKUP(A809,[1]Sheet3!$A$2:$AD$3266,30,FALSE)</f>
        <v>37.614497231999998</v>
      </c>
      <c r="M809">
        <f>VLOOKUP(A809,[1]Sheet3!$A$2:$L$3266,11,FALSE)</f>
        <v>8250</v>
      </c>
      <c r="N809" t="str">
        <f>VLOOKUP(A809,[1]Sheet3!$A$2:$L$3266,12,FALSE)</f>
        <v/>
      </c>
      <c r="O809">
        <f>VLOOKUP(A809,[1]Sheet3!$A$2:$T$3266,17,FALSE)</f>
        <v>0.15779670000000001</v>
      </c>
      <c r="P809">
        <f>VLOOKUP(A809,[1]Sheet3!$A$2:$T$3266,18,FALSE)</f>
        <v>122.5359</v>
      </c>
      <c r="Q809">
        <f>VLOOKUP(A809,[1]Sheet3!$A$2:$T$3266,19,FALSE)</f>
        <v>0.56634269999999998</v>
      </c>
      <c r="R809">
        <f>VLOOKUP(A809,[1]Sheet3!$A$2:$T$3266,20,FALSE)</f>
        <v>0.80343279999999995</v>
      </c>
      <c r="S809">
        <f>VLOOKUP(A809,[1]Sheet3!$A$2:$AB$3266,27,FALSE)</f>
        <v>34.50609</v>
      </c>
      <c r="T809">
        <f>VLOOKUP(A809,[1]Sheet3!$A$2:$AB$3266,28,FALSE)</f>
        <v>19.139330000000001</v>
      </c>
      <c r="U809">
        <f>VLOOKUP(A809,[1]Sheet3!$A$2:$AF$3266,31,FALSE)</f>
        <v>14.477819999999999</v>
      </c>
      <c r="V809">
        <f>VLOOKUP(A809,[1]Sheet3!$A$2:$AF$3266,32,FALSE)</f>
        <v>223.57480000000001</v>
      </c>
      <c r="W809" s="2" t="s">
        <v>845</v>
      </c>
      <c r="X809" s="2" t="s">
        <v>829</v>
      </c>
      <c r="Y809" s="2">
        <f>Scores!N809</f>
        <v>86</v>
      </c>
      <c r="Z809" t="s">
        <v>6</v>
      </c>
      <c r="AA809" s="13" t="str">
        <f t="shared" si="38"/>
        <v>2C-Sumatera</v>
      </c>
      <c r="AB809" s="13" t="s">
        <v>896</v>
      </c>
    </row>
    <row r="810" spans="1:28">
      <c r="A810" t="str">
        <f t="shared" si="37"/>
        <v>PASE B - BASE3. High Value</v>
      </c>
      <c r="B810" t="str">
        <f t="shared" si="36"/>
        <v>PASE B - BASE3. High ValueE4. Production Pending</v>
      </c>
      <c r="C810" t="s">
        <v>24</v>
      </c>
      <c r="D810" s="2" t="s">
        <v>13</v>
      </c>
      <c r="E810" t="s">
        <v>11</v>
      </c>
      <c r="F810" s="12" t="s">
        <v>389</v>
      </c>
      <c r="G810" s="12" t="s">
        <v>735</v>
      </c>
      <c r="H810" t="s">
        <v>793</v>
      </c>
      <c r="I810" s="2" t="s">
        <v>823</v>
      </c>
      <c r="J810">
        <f>VLOOKUP(A810,[1]Sheet3!$A$2:$H$3266,8,FALSE)</f>
        <v>116.94</v>
      </c>
      <c r="K810">
        <f>VLOOKUP(A810,[1]Sheet3!$A$2:$AD$3266,29,FALSE)</f>
        <v>0.40019680000000002</v>
      </c>
      <c r="L810">
        <f>VLOOKUP(A810,[1]Sheet3!$A$2:$AD$3266,30,FALSE)</f>
        <v>46.799013792000004</v>
      </c>
      <c r="M810">
        <f>VLOOKUP(A810,[1]Sheet3!$A$2:$L$3266,11,FALSE)</f>
        <v>8250</v>
      </c>
      <c r="N810" t="str">
        <f>VLOOKUP(A810,[1]Sheet3!$A$2:$L$3266,12,FALSE)</f>
        <v/>
      </c>
      <c r="O810">
        <f>VLOOKUP(A810,[1]Sheet3!$A$2:$T$3266,17,FALSE)</f>
        <v>0.15779670000000001</v>
      </c>
      <c r="P810">
        <f>VLOOKUP(A810,[1]Sheet3!$A$2:$T$3266,18,FALSE)</f>
        <v>122.5359</v>
      </c>
      <c r="Q810">
        <f>VLOOKUP(A810,[1]Sheet3!$A$2:$T$3266,19,FALSE)</f>
        <v>0.56634269999999998</v>
      </c>
      <c r="R810">
        <f>VLOOKUP(A810,[1]Sheet3!$A$2:$T$3266,20,FALSE)</f>
        <v>0.80343279999999995</v>
      </c>
      <c r="S810">
        <f>VLOOKUP(A810,[1]Sheet3!$A$2:$AB$3266,27,FALSE)</f>
        <v>34.50609</v>
      </c>
      <c r="T810">
        <f>VLOOKUP(A810,[1]Sheet3!$A$2:$AB$3266,28,FALSE)</f>
        <v>19.139330000000001</v>
      </c>
      <c r="U810">
        <f>VLOOKUP(A810,[1]Sheet3!$A$2:$AF$3266,31,FALSE)</f>
        <v>14.477819999999999</v>
      </c>
      <c r="V810">
        <f>VLOOKUP(A810,[1]Sheet3!$A$2:$AF$3266,32,FALSE)</f>
        <v>223.57480000000001</v>
      </c>
      <c r="W810" s="2" t="s">
        <v>845</v>
      </c>
      <c r="X810" s="2" t="s">
        <v>829</v>
      </c>
      <c r="Y810" s="2">
        <f>Scores!N810</f>
        <v>86</v>
      </c>
      <c r="Z810" t="s">
        <v>6</v>
      </c>
      <c r="AA810" s="13" t="str">
        <f t="shared" si="38"/>
        <v>2C-Sumatera</v>
      </c>
      <c r="AB810" s="13" t="s">
        <v>896</v>
      </c>
    </row>
    <row r="811" spans="1:28">
      <c r="A811" t="str">
        <f t="shared" si="37"/>
        <v>POP SUMUR A-81. Low Value</v>
      </c>
      <c r="B811" t="str">
        <f t="shared" si="36"/>
        <v>POP SUMUR A-81. Low ValueE4. Production Pending</v>
      </c>
      <c r="C811" t="s">
        <v>24</v>
      </c>
      <c r="D811" s="2" t="s">
        <v>13</v>
      </c>
      <c r="E811" t="s">
        <v>8</v>
      </c>
      <c r="F811" s="12" t="s">
        <v>390</v>
      </c>
      <c r="G811" s="12" t="s">
        <v>735</v>
      </c>
      <c r="H811" t="s">
        <v>793</v>
      </c>
      <c r="I811" s="2" t="s">
        <v>823</v>
      </c>
      <c r="J811">
        <f>VLOOKUP(A811,[1]Sheet3!$A$2:$H$3266,8,FALSE)</f>
        <v>76.75</v>
      </c>
      <c r="K811">
        <f>VLOOKUP(A811,[1]Sheet3!$A$2:$AD$3266,29,FALSE)</f>
        <v>0.40019680000000002</v>
      </c>
      <c r="L811">
        <f>VLOOKUP(A811,[1]Sheet3!$A$2:$AD$3266,30,FALSE)</f>
        <v>30.715104400000001</v>
      </c>
      <c r="M811">
        <f>VLOOKUP(A811,[1]Sheet3!$A$2:$L$3266,11,FALSE)</f>
        <v>8250</v>
      </c>
      <c r="N811" t="str">
        <f>VLOOKUP(A811,[1]Sheet3!$A$2:$L$3266,12,FALSE)</f>
        <v/>
      </c>
      <c r="O811">
        <f>VLOOKUP(A811,[1]Sheet3!$A$2:$T$3266,17,FALSE)</f>
        <v>0.15779670000000001</v>
      </c>
      <c r="P811">
        <f>VLOOKUP(A811,[1]Sheet3!$A$2:$T$3266,18,FALSE)</f>
        <v>122.5359</v>
      </c>
      <c r="Q811">
        <f>VLOOKUP(A811,[1]Sheet3!$A$2:$T$3266,19,FALSE)</f>
        <v>0.56634269999999998</v>
      </c>
      <c r="R811">
        <f>VLOOKUP(A811,[1]Sheet3!$A$2:$T$3266,20,FALSE)</f>
        <v>0.80343279999999995</v>
      </c>
      <c r="S811">
        <f>VLOOKUP(A811,[1]Sheet3!$A$2:$AB$3266,27,FALSE)</f>
        <v>34.50609</v>
      </c>
      <c r="T811">
        <f>VLOOKUP(A811,[1]Sheet3!$A$2:$AB$3266,28,FALSE)</f>
        <v>19.139330000000001</v>
      </c>
      <c r="U811">
        <f>VLOOKUP(A811,[1]Sheet3!$A$2:$AF$3266,31,FALSE)</f>
        <v>14.477819999999999</v>
      </c>
      <c r="V811">
        <f>VLOOKUP(A811,[1]Sheet3!$A$2:$AF$3266,32,FALSE)</f>
        <v>223.57480000000001</v>
      </c>
      <c r="W811" s="2" t="s">
        <v>845</v>
      </c>
      <c r="X811" s="2" t="s">
        <v>829</v>
      </c>
      <c r="Y811" s="2">
        <f>Scores!N811</f>
        <v>86</v>
      </c>
      <c r="Z811" t="s">
        <v>6</v>
      </c>
      <c r="AA811" s="13" t="str">
        <f t="shared" si="38"/>
        <v>2C-Sumatera</v>
      </c>
      <c r="AB811" s="13" t="s">
        <v>896</v>
      </c>
    </row>
    <row r="812" spans="1:28">
      <c r="A812" t="str">
        <f t="shared" si="37"/>
        <v>POP SUMUR A-82. Middle Value</v>
      </c>
      <c r="B812" t="str">
        <f t="shared" si="36"/>
        <v>POP SUMUR A-82. Middle ValueE4. Production Pending</v>
      </c>
      <c r="C812" t="s">
        <v>24</v>
      </c>
      <c r="D812" s="2" t="s">
        <v>13</v>
      </c>
      <c r="E812" t="s">
        <v>10</v>
      </c>
      <c r="F812" s="12" t="s">
        <v>390</v>
      </c>
      <c r="G812" s="12" t="s">
        <v>735</v>
      </c>
      <c r="H812" t="s">
        <v>793</v>
      </c>
      <c r="I812" s="2" t="s">
        <v>823</v>
      </c>
      <c r="J812">
        <f>VLOOKUP(A812,[1]Sheet3!$A$2:$H$3266,8,FALSE)</f>
        <v>93.99</v>
      </c>
      <c r="K812">
        <f>VLOOKUP(A812,[1]Sheet3!$A$2:$AD$3266,29,FALSE)</f>
        <v>0.40019680000000002</v>
      </c>
      <c r="L812">
        <f>VLOOKUP(A812,[1]Sheet3!$A$2:$AD$3266,30,FALSE)</f>
        <v>37.614497231999998</v>
      </c>
      <c r="M812">
        <f>VLOOKUP(A812,[1]Sheet3!$A$2:$L$3266,11,FALSE)</f>
        <v>8250</v>
      </c>
      <c r="N812" t="str">
        <f>VLOOKUP(A812,[1]Sheet3!$A$2:$L$3266,12,FALSE)</f>
        <v/>
      </c>
      <c r="O812">
        <f>VLOOKUP(A812,[1]Sheet3!$A$2:$T$3266,17,FALSE)</f>
        <v>0.15779670000000001</v>
      </c>
      <c r="P812">
        <f>VLOOKUP(A812,[1]Sheet3!$A$2:$T$3266,18,FALSE)</f>
        <v>122.5359</v>
      </c>
      <c r="Q812">
        <f>VLOOKUP(A812,[1]Sheet3!$A$2:$T$3266,19,FALSE)</f>
        <v>0.56634269999999998</v>
      </c>
      <c r="R812">
        <f>VLOOKUP(A812,[1]Sheet3!$A$2:$T$3266,20,FALSE)</f>
        <v>0.80343279999999995</v>
      </c>
      <c r="S812">
        <f>VLOOKUP(A812,[1]Sheet3!$A$2:$AB$3266,27,FALSE)</f>
        <v>34.50609</v>
      </c>
      <c r="T812">
        <f>VLOOKUP(A812,[1]Sheet3!$A$2:$AB$3266,28,FALSE)</f>
        <v>19.139330000000001</v>
      </c>
      <c r="U812">
        <f>VLOOKUP(A812,[1]Sheet3!$A$2:$AF$3266,31,FALSE)</f>
        <v>14.477819999999999</v>
      </c>
      <c r="V812">
        <f>VLOOKUP(A812,[1]Sheet3!$A$2:$AF$3266,32,FALSE)</f>
        <v>223.57480000000001</v>
      </c>
      <c r="W812" s="2" t="s">
        <v>845</v>
      </c>
      <c r="X812" s="2" t="s">
        <v>829</v>
      </c>
      <c r="Y812" s="2">
        <f>Scores!N812</f>
        <v>86</v>
      </c>
      <c r="Z812" t="s">
        <v>6</v>
      </c>
      <c r="AA812" s="13" t="str">
        <f t="shared" si="38"/>
        <v>2C-Sumatera</v>
      </c>
      <c r="AB812" s="13" t="s">
        <v>896</v>
      </c>
    </row>
    <row r="813" spans="1:28">
      <c r="A813" t="str">
        <f t="shared" si="37"/>
        <v>POP SUMUR A-83. High Value</v>
      </c>
      <c r="B813" t="str">
        <f t="shared" si="36"/>
        <v>POP SUMUR A-83. High ValueE4. Production Pending</v>
      </c>
      <c r="C813" t="s">
        <v>24</v>
      </c>
      <c r="D813" s="2" t="s">
        <v>13</v>
      </c>
      <c r="E813" t="s">
        <v>11</v>
      </c>
      <c r="F813" s="12" t="s">
        <v>390</v>
      </c>
      <c r="G813" s="12" t="s">
        <v>735</v>
      </c>
      <c r="H813" t="s">
        <v>793</v>
      </c>
      <c r="I813" s="2" t="s">
        <v>823</v>
      </c>
      <c r="J813">
        <f>VLOOKUP(A813,[1]Sheet3!$A$2:$H$3266,8,FALSE)</f>
        <v>116.94</v>
      </c>
      <c r="K813">
        <f>VLOOKUP(A813,[1]Sheet3!$A$2:$AD$3266,29,FALSE)</f>
        <v>0.40019680000000002</v>
      </c>
      <c r="L813">
        <f>VLOOKUP(A813,[1]Sheet3!$A$2:$AD$3266,30,FALSE)</f>
        <v>46.799013792000004</v>
      </c>
      <c r="M813">
        <f>VLOOKUP(A813,[1]Sheet3!$A$2:$L$3266,11,FALSE)</f>
        <v>8250</v>
      </c>
      <c r="N813" t="str">
        <f>VLOOKUP(A813,[1]Sheet3!$A$2:$L$3266,12,FALSE)</f>
        <v/>
      </c>
      <c r="O813">
        <f>VLOOKUP(A813,[1]Sheet3!$A$2:$T$3266,17,FALSE)</f>
        <v>0.15779670000000001</v>
      </c>
      <c r="P813">
        <f>VLOOKUP(A813,[1]Sheet3!$A$2:$T$3266,18,FALSE)</f>
        <v>122.5359</v>
      </c>
      <c r="Q813">
        <f>VLOOKUP(A813,[1]Sheet3!$A$2:$T$3266,19,FALSE)</f>
        <v>0.56634269999999998</v>
      </c>
      <c r="R813">
        <f>VLOOKUP(A813,[1]Sheet3!$A$2:$T$3266,20,FALSE)</f>
        <v>0.80343279999999995</v>
      </c>
      <c r="S813">
        <f>VLOOKUP(A813,[1]Sheet3!$A$2:$AB$3266,27,FALSE)</f>
        <v>34.50609</v>
      </c>
      <c r="T813">
        <f>VLOOKUP(A813,[1]Sheet3!$A$2:$AB$3266,28,FALSE)</f>
        <v>19.139330000000001</v>
      </c>
      <c r="U813">
        <f>VLOOKUP(A813,[1]Sheet3!$A$2:$AF$3266,31,FALSE)</f>
        <v>14.477819999999999</v>
      </c>
      <c r="V813">
        <f>VLOOKUP(A813,[1]Sheet3!$A$2:$AF$3266,32,FALSE)</f>
        <v>223.57480000000001</v>
      </c>
      <c r="W813" s="2" t="s">
        <v>845</v>
      </c>
      <c r="X813" s="2" t="s">
        <v>829</v>
      </c>
      <c r="Y813" s="2">
        <f>Scores!N813</f>
        <v>86</v>
      </c>
      <c r="Z813" t="s">
        <v>6</v>
      </c>
      <c r="AA813" s="13" t="str">
        <f t="shared" si="38"/>
        <v>2C-Sumatera</v>
      </c>
      <c r="AB813" s="13" t="s">
        <v>896</v>
      </c>
    </row>
    <row r="814" spans="1:28">
      <c r="A814" t="str">
        <f t="shared" si="37"/>
        <v>BERNAI - BASE1. Low Value</v>
      </c>
      <c r="B814" t="str">
        <f t="shared" si="36"/>
        <v>BERNAI - BASE1. Low ValueE4. Production Pending</v>
      </c>
      <c r="C814" t="s">
        <v>24</v>
      </c>
      <c r="D814" s="2" t="s">
        <v>13</v>
      </c>
      <c r="E814" t="s">
        <v>8</v>
      </c>
      <c r="F814" s="12" t="s">
        <v>391</v>
      </c>
      <c r="G814" s="12" t="s">
        <v>736</v>
      </c>
      <c r="H814" t="s">
        <v>77</v>
      </c>
      <c r="I814" s="2" t="s">
        <v>825</v>
      </c>
      <c r="J814">
        <f>VLOOKUP(A814,[1]Sheet3!$A$2:$H$3266,8,FALSE)</f>
        <v>46.203000000000003</v>
      </c>
      <c r="K814">
        <f>VLOOKUP(A814,[1]Sheet3!$A$2:$AD$3266,29,FALSE)</f>
        <v>0.78375689999999998</v>
      </c>
      <c r="L814">
        <f>VLOOKUP(A814,[1]Sheet3!$A$2:$AD$3266,30,FALSE)</f>
        <v>36.211920050700002</v>
      </c>
      <c r="M814">
        <f>VLOOKUP(A814,[1]Sheet3!$A$2:$L$3266,11,FALSE)</f>
        <v>4291</v>
      </c>
      <c r="N814" t="str">
        <f>VLOOKUP(A814,[1]Sheet3!$A$2:$L$3266,12,FALSE)</f>
        <v/>
      </c>
      <c r="O814">
        <f>VLOOKUP(A814,[1]Sheet3!$A$2:$T$3266,17,FALSE)</f>
        <v>0.2171949</v>
      </c>
      <c r="P814">
        <f>VLOOKUP(A814,[1]Sheet3!$A$2:$T$3266,18,FALSE)</f>
        <v>707.48209999999995</v>
      </c>
      <c r="Q814">
        <f>VLOOKUP(A814,[1]Sheet3!$A$2:$T$3266,19,FALSE)</f>
        <v>0.5501992</v>
      </c>
      <c r="R814">
        <f>VLOOKUP(A814,[1]Sheet3!$A$2:$T$3266,20,FALSE)</f>
        <v>0.71345820000000004</v>
      </c>
      <c r="S814">
        <f>VLOOKUP(A814,[1]Sheet3!$A$2:$AB$3266,27,FALSE)</f>
        <v>30.844380000000001</v>
      </c>
      <c r="T814">
        <f>VLOOKUP(A814,[1]Sheet3!$A$2:$AB$3266,28,FALSE)</f>
        <v>10.0907</v>
      </c>
      <c r="U814">
        <f>VLOOKUP(A814,[1]Sheet3!$A$2:$AF$3266,31,FALSE)</f>
        <v>2.4276040000000001</v>
      </c>
      <c r="V814">
        <f>VLOOKUP(A814,[1]Sheet3!$A$2:$AF$3266,32,FALSE)</f>
        <v>24.0914</v>
      </c>
      <c r="W814" s="2" t="str">
        <f>VLOOKUP(H814,[2]Sheet1!$B$2:$D$3210,2,FALSE)</f>
        <v>Jawa Barat</v>
      </c>
      <c r="X814" s="2" t="str">
        <f>VLOOKUP(H814,[2]Sheet1!$B$2:$D$3210,3,FALSE)</f>
        <v>Jawa</v>
      </c>
      <c r="Y814" s="2">
        <f>Scores!N814</f>
        <v>75</v>
      </c>
      <c r="Z814" t="s">
        <v>6</v>
      </c>
      <c r="AA814" s="13" t="str">
        <f t="shared" si="38"/>
        <v>2C-Jawa</v>
      </c>
      <c r="AB814" s="13" t="s">
        <v>896</v>
      </c>
    </row>
    <row r="815" spans="1:28">
      <c r="A815" t="str">
        <f t="shared" si="37"/>
        <v>BERNAI - BASE2. Middle Value</v>
      </c>
      <c r="B815" t="str">
        <f t="shared" si="36"/>
        <v>BERNAI - BASE2. Middle ValueE4. Production Pending</v>
      </c>
      <c r="C815" t="s">
        <v>24</v>
      </c>
      <c r="D815" s="2" t="s">
        <v>13</v>
      </c>
      <c r="E815" t="s">
        <v>10</v>
      </c>
      <c r="F815" s="12" t="s">
        <v>391</v>
      </c>
      <c r="G815" s="12" t="s">
        <v>736</v>
      </c>
      <c r="H815" t="s">
        <v>77</v>
      </c>
      <c r="I815" s="2" t="s">
        <v>825</v>
      </c>
      <c r="J815">
        <f>VLOOKUP(A815,[1]Sheet3!$A$2:$H$3266,8,FALSE)</f>
        <v>46.203000000000003</v>
      </c>
      <c r="K815">
        <f>VLOOKUP(A815,[1]Sheet3!$A$2:$AD$3266,29,FALSE)</f>
        <v>0.78375689999999998</v>
      </c>
      <c r="L815">
        <f>VLOOKUP(A815,[1]Sheet3!$A$2:$AD$3266,30,FALSE)</f>
        <v>36.211920050700002</v>
      </c>
      <c r="M815">
        <f>VLOOKUP(A815,[1]Sheet3!$A$2:$L$3266,11,FALSE)</f>
        <v>4291</v>
      </c>
      <c r="N815" t="str">
        <f>VLOOKUP(A815,[1]Sheet3!$A$2:$L$3266,12,FALSE)</f>
        <v/>
      </c>
      <c r="O815">
        <f>VLOOKUP(A815,[1]Sheet3!$A$2:$T$3266,17,FALSE)</f>
        <v>0.2171949</v>
      </c>
      <c r="P815">
        <f>VLOOKUP(A815,[1]Sheet3!$A$2:$T$3266,18,FALSE)</f>
        <v>707.48209999999995</v>
      </c>
      <c r="Q815">
        <f>VLOOKUP(A815,[1]Sheet3!$A$2:$T$3266,19,FALSE)</f>
        <v>0.5501992</v>
      </c>
      <c r="R815">
        <f>VLOOKUP(A815,[1]Sheet3!$A$2:$T$3266,20,FALSE)</f>
        <v>0.71345820000000004</v>
      </c>
      <c r="S815">
        <f>VLOOKUP(A815,[1]Sheet3!$A$2:$AB$3266,27,FALSE)</f>
        <v>30.844380000000001</v>
      </c>
      <c r="T815">
        <f>VLOOKUP(A815,[1]Sheet3!$A$2:$AB$3266,28,FALSE)</f>
        <v>10.0907</v>
      </c>
      <c r="U815">
        <f>VLOOKUP(A815,[1]Sheet3!$A$2:$AF$3266,31,FALSE)</f>
        <v>2.4276040000000001</v>
      </c>
      <c r="V815">
        <f>VLOOKUP(A815,[1]Sheet3!$A$2:$AF$3266,32,FALSE)</f>
        <v>24.0914</v>
      </c>
      <c r="W815" s="2" t="str">
        <f>VLOOKUP(H815,[2]Sheet1!$B$2:$D$3210,2,FALSE)</f>
        <v>Jawa Barat</v>
      </c>
      <c r="X815" s="2" t="str">
        <f>VLOOKUP(H815,[2]Sheet1!$B$2:$D$3210,3,FALSE)</f>
        <v>Jawa</v>
      </c>
      <c r="Y815" s="2">
        <f>Scores!N815</f>
        <v>75</v>
      </c>
      <c r="Z815" t="s">
        <v>6</v>
      </c>
      <c r="AA815" s="13" t="str">
        <f t="shared" si="38"/>
        <v>2C-Jawa</v>
      </c>
      <c r="AB815" s="13" t="s">
        <v>896</v>
      </c>
    </row>
    <row r="816" spans="1:28">
      <c r="A816" t="str">
        <f t="shared" si="37"/>
        <v>BERNAI - BASE3. High Value</v>
      </c>
      <c r="B816" t="str">
        <f t="shared" si="36"/>
        <v>BERNAI - BASE3. High ValueE4. Production Pending</v>
      </c>
      <c r="C816" t="s">
        <v>24</v>
      </c>
      <c r="D816" s="2" t="s">
        <v>13</v>
      </c>
      <c r="E816" t="s">
        <v>11</v>
      </c>
      <c r="F816" s="12" t="s">
        <v>391</v>
      </c>
      <c r="G816" s="12" t="s">
        <v>736</v>
      </c>
      <c r="H816" t="s">
        <v>77</v>
      </c>
      <c r="I816" s="2" t="s">
        <v>825</v>
      </c>
      <c r="J816">
        <f>VLOOKUP(A816,[1]Sheet3!$A$2:$H$3266,8,FALSE)</f>
        <v>46.203000000000003</v>
      </c>
      <c r="K816">
        <f>VLOOKUP(A816,[1]Sheet3!$A$2:$AD$3266,29,FALSE)</f>
        <v>0.78375689999999998</v>
      </c>
      <c r="L816">
        <f>VLOOKUP(A816,[1]Sheet3!$A$2:$AD$3266,30,FALSE)</f>
        <v>36.211920050700002</v>
      </c>
      <c r="M816">
        <f>VLOOKUP(A816,[1]Sheet3!$A$2:$L$3266,11,FALSE)</f>
        <v>4291</v>
      </c>
      <c r="N816" t="str">
        <f>VLOOKUP(A816,[1]Sheet3!$A$2:$L$3266,12,FALSE)</f>
        <v/>
      </c>
      <c r="O816">
        <f>VLOOKUP(A816,[1]Sheet3!$A$2:$T$3266,17,FALSE)</f>
        <v>0.2171949</v>
      </c>
      <c r="P816">
        <f>VLOOKUP(A816,[1]Sheet3!$A$2:$T$3266,18,FALSE)</f>
        <v>707.48209999999995</v>
      </c>
      <c r="Q816">
        <f>VLOOKUP(A816,[1]Sheet3!$A$2:$T$3266,19,FALSE)</f>
        <v>0.5501992</v>
      </c>
      <c r="R816">
        <f>VLOOKUP(A816,[1]Sheet3!$A$2:$T$3266,20,FALSE)</f>
        <v>0.71345820000000004</v>
      </c>
      <c r="S816">
        <f>VLOOKUP(A816,[1]Sheet3!$A$2:$AB$3266,27,FALSE)</f>
        <v>30.844380000000001</v>
      </c>
      <c r="T816">
        <f>VLOOKUP(A816,[1]Sheet3!$A$2:$AB$3266,28,FALSE)</f>
        <v>10.0907</v>
      </c>
      <c r="U816">
        <f>VLOOKUP(A816,[1]Sheet3!$A$2:$AF$3266,31,FALSE)</f>
        <v>2.4276040000000001</v>
      </c>
      <c r="V816">
        <f>VLOOKUP(A816,[1]Sheet3!$A$2:$AF$3266,32,FALSE)</f>
        <v>24.0914</v>
      </c>
      <c r="W816" s="2" t="str">
        <f>VLOOKUP(H816,[2]Sheet1!$B$2:$D$3210,2,FALSE)</f>
        <v>Jawa Barat</v>
      </c>
      <c r="X816" s="2" t="str">
        <f>VLOOKUP(H816,[2]Sheet1!$B$2:$D$3210,3,FALSE)</f>
        <v>Jawa</v>
      </c>
      <c r="Y816" s="2">
        <f>Scores!N816</f>
        <v>75</v>
      </c>
      <c r="Z816" t="s">
        <v>6</v>
      </c>
      <c r="AA816" s="13" t="str">
        <f t="shared" si="38"/>
        <v>2C-Jawa</v>
      </c>
      <c r="AB816" s="13" t="s">
        <v>896</v>
      </c>
    </row>
    <row r="817" spans="1:28">
      <c r="A817" t="str">
        <f t="shared" si="37"/>
        <v>TALANG GULA - BASE1. Low Value</v>
      </c>
      <c r="B817" t="str">
        <f t="shared" si="36"/>
        <v>TALANG GULA - BASE1. Low ValueE4. Production Pending</v>
      </c>
      <c r="C817" t="s">
        <v>24</v>
      </c>
      <c r="D817" s="2" t="s">
        <v>13</v>
      </c>
      <c r="E817" t="s">
        <v>8</v>
      </c>
      <c r="F817" s="12" t="s">
        <v>392</v>
      </c>
      <c r="G817" s="12" t="s">
        <v>737</v>
      </c>
      <c r="H817" t="s">
        <v>77</v>
      </c>
      <c r="I817" s="2" t="s">
        <v>825</v>
      </c>
      <c r="J817">
        <f>VLOOKUP(A817,[1]Sheet3!$A$2:$H$3266,8,FALSE)</f>
        <v>21.073</v>
      </c>
      <c r="K817">
        <f>VLOOKUP(A817,[1]Sheet3!$A$2:$AD$3266,29,FALSE)</f>
        <v>0.70539130000000005</v>
      </c>
      <c r="L817">
        <f>VLOOKUP(A817,[1]Sheet3!$A$2:$AD$3266,30,FALSE)</f>
        <v>14.864710864900001</v>
      </c>
      <c r="M817">
        <f>VLOOKUP(A817,[1]Sheet3!$A$2:$L$3266,11,FALSE)</f>
        <v>6037</v>
      </c>
      <c r="N817">
        <f>VLOOKUP(A817,[1]Sheet3!$A$2:$L$3266,12,FALSE)</f>
        <v>118</v>
      </c>
      <c r="O817">
        <f>VLOOKUP(A817,[1]Sheet3!$A$2:$T$3266,17,FALSE)</f>
        <v>0.22198010000000001</v>
      </c>
      <c r="P817">
        <f>VLOOKUP(A817,[1]Sheet3!$A$2:$T$3266,18,FALSE)</f>
        <v>244.11750000000001</v>
      </c>
      <c r="Q817">
        <f>VLOOKUP(A817,[1]Sheet3!$A$2:$T$3266,19,FALSE)</f>
        <v>0.78157330000000003</v>
      </c>
      <c r="R817">
        <f>VLOOKUP(A817,[1]Sheet3!$A$2:$T$3266,20,FALSE)</f>
        <v>0.79996610000000001</v>
      </c>
      <c r="S817">
        <f>VLOOKUP(A817,[1]Sheet3!$A$2:$AB$3266,27,FALSE)</f>
        <v>70.247500000000002</v>
      </c>
      <c r="T817">
        <f>VLOOKUP(A817,[1]Sheet3!$A$2:$AB$3266,28,FALSE)</f>
        <v>17.46987</v>
      </c>
      <c r="U817">
        <f>VLOOKUP(A817,[1]Sheet3!$A$2:$AF$3266,31,FALSE)</f>
        <v>16.20861</v>
      </c>
      <c r="V817">
        <f>VLOOKUP(A817,[1]Sheet3!$A$2:$AF$3266,32,FALSE)</f>
        <v>74.392340000000004</v>
      </c>
      <c r="W817" s="2" t="str">
        <f>VLOOKUP(H817,[2]Sheet1!$B$2:$D$3210,2,FALSE)</f>
        <v>Jawa Barat</v>
      </c>
      <c r="X817" s="2" t="str">
        <f>VLOOKUP(H817,[2]Sheet1!$B$2:$D$3210,3,FALSE)</f>
        <v>Jawa</v>
      </c>
      <c r="Y817" s="2">
        <f>Scores!N817</f>
        <v>60</v>
      </c>
      <c r="Z817" t="s">
        <v>6</v>
      </c>
      <c r="AA817" s="13" t="str">
        <f t="shared" si="38"/>
        <v>2C-Jawa</v>
      </c>
      <c r="AB817" s="13" t="s">
        <v>896</v>
      </c>
    </row>
    <row r="818" spans="1:28">
      <c r="A818" t="str">
        <f t="shared" si="37"/>
        <v>TALANG GULA - BASE2. Middle Value</v>
      </c>
      <c r="B818" t="str">
        <f t="shared" si="36"/>
        <v>TALANG GULA - BASE2. Middle ValueE4. Production Pending</v>
      </c>
      <c r="C818" t="s">
        <v>24</v>
      </c>
      <c r="D818" s="2" t="s">
        <v>13</v>
      </c>
      <c r="E818" t="s">
        <v>10</v>
      </c>
      <c r="F818" s="12" t="s">
        <v>392</v>
      </c>
      <c r="G818" s="12" t="s">
        <v>737</v>
      </c>
      <c r="H818" t="s">
        <v>77</v>
      </c>
      <c r="I818" s="2" t="s">
        <v>825</v>
      </c>
      <c r="J818">
        <f>VLOOKUP(A818,[1]Sheet3!$A$2:$H$3266,8,FALSE)</f>
        <v>21.073</v>
      </c>
      <c r="K818">
        <f>VLOOKUP(A818,[1]Sheet3!$A$2:$AD$3266,29,FALSE)</f>
        <v>0.70539130000000005</v>
      </c>
      <c r="L818">
        <f>VLOOKUP(A818,[1]Sheet3!$A$2:$AD$3266,30,FALSE)</f>
        <v>14.864710864900001</v>
      </c>
      <c r="M818">
        <f>VLOOKUP(A818,[1]Sheet3!$A$2:$L$3266,11,FALSE)</f>
        <v>6037</v>
      </c>
      <c r="N818">
        <f>VLOOKUP(A818,[1]Sheet3!$A$2:$L$3266,12,FALSE)</f>
        <v>118</v>
      </c>
      <c r="O818">
        <f>VLOOKUP(A818,[1]Sheet3!$A$2:$T$3266,17,FALSE)</f>
        <v>0.22198010000000001</v>
      </c>
      <c r="P818">
        <f>VLOOKUP(A818,[1]Sheet3!$A$2:$T$3266,18,FALSE)</f>
        <v>244.11750000000001</v>
      </c>
      <c r="Q818">
        <f>VLOOKUP(A818,[1]Sheet3!$A$2:$T$3266,19,FALSE)</f>
        <v>0.78157330000000003</v>
      </c>
      <c r="R818">
        <f>VLOOKUP(A818,[1]Sheet3!$A$2:$T$3266,20,FALSE)</f>
        <v>0.79996610000000001</v>
      </c>
      <c r="S818">
        <f>VLOOKUP(A818,[1]Sheet3!$A$2:$AB$3266,27,FALSE)</f>
        <v>70.247500000000002</v>
      </c>
      <c r="T818">
        <f>VLOOKUP(A818,[1]Sheet3!$A$2:$AB$3266,28,FALSE)</f>
        <v>17.46987</v>
      </c>
      <c r="U818">
        <f>VLOOKUP(A818,[1]Sheet3!$A$2:$AF$3266,31,FALSE)</f>
        <v>16.20861</v>
      </c>
      <c r="V818">
        <f>VLOOKUP(A818,[1]Sheet3!$A$2:$AF$3266,32,FALSE)</f>
        <v>74.392340000000004</v>
      </c>
      <c r="W818" s="2" t="str">
        <f>VLOOKUP(H818,[2]Sheet1!$B$2:$D$3210,2,FALSE)</f>
        <v>Jawa Barat</v>
      </c>
      <c r="X818" s="2" t="str">
        <f>VLOOKUP(H818,[2]Sheet1!$B$2:$D$3210,3,FALSE)</f>
        <v>Jawa</v>
      </c>
      <c r="Y818" s="2">
        <f>Scores!N818</f>
        <v>60</v>
      </c>
      <c r="Z818" t="s">
        <v>6</v>
      </c>
      <c r="AA818" s="13" t="str">
        <f t="shared" si="38"/>
        <v>2C-Jawa</v>
      </c>
      <c r="AB818" s="13" t="s">
        <v>896</v>
      </c>
    </row>
    <row r="819" spans="1:28">
      <c r="A819" t="str">
        <f t="shared" si="37"/>
        <v>TALANG GULA - BASE3. High Value</v>
      </c>
      <c r="B819" t="str">
        <f t="shared" si="36"/>
        <v>TALANG GULA - BASE3. High ValueE4. Production Pending</v>
      </c>
      <c r="C819" t="s">
        <v>24</v>
      </c>
      <c r="D819" s="2" t="s">
        <v>13</v>
      </c>
      <c r="E819" t="s">
        <v>11</v>
      </c>
      <c r="F819" s="12" t="s">
        <v>392</v>
      </c>
      <c r="G819" s="12" t="s">
        <v>737</v>
      </c>
      <c r="H819" t="s">
        <v>77</v>
      </c>
      <c r="I819" s="2" t="s">
        <v>825</v>
      </c>
      <c r="J819">
        <f>VLOOKUP(A819,[1]Sheet3!$A$2:$H$3266,8,FALSE)</f>
        <v>21.073</v>
      </c>
      <c r="K819">
        <f>VLOOKUP(A819,[1]Sheet3!$A$2:$AD$3266,29,FALSE)</f>
        <v>0.70539130000000005</v>
      </c>
      <c r="L819">
        <f>VLOOKUP(A819,[1]Sheet3!$A$2:$AD$3266,30,FALSE)</f>
        <v>14.864710864900001</v>
      </c>
      <c r="M819">
        <f>VLOOKUP(A819,[1]Sheet3!$A$2:$L$3266,11,FALSE)</f>
        <v>6037</v>
      </c>
      <c r="N819">
        <f>VLOOKUP(A819,[1]Sheet3!$A$2:$L$3266,12,FALSE)</f>
        <v>118</v>
      </c>
      <c r="O819">
        <f>VLOOKUP(A819,[1]Sheet3!$A$2:$T$3266,17,FALSE)</f>
        <v>0.22198010000000001</v>
      </c>
      <c r="P819">
        <f>VLOOKUP(A819,[1]Sheet3!$A$2:$T$3266,18,FALSE)</f>
        <v>244.11750000000001</v>
      </c>
      <c r="Q819">
        <f>VLOOKUP(A819,[1]Sheet3!$A$2:$T$3266,19,FALSE)</f>
        <v>0.78157330000000003</v>
      </c>
      <c r="R819">
        <f>VLOOKUP(A819,[1]Sheet3!$A$2:$T$3266,20,FALSE)</f>
        <v>0.79996610000000001</v>
      </c>
      <c r="S819">
        <f>VLOOKUP(A819,[1]Sheet3!$A$2:$AB$3266,27,FALSE)</f>
        <v>70.247500000000002</v>
      </c>
      <c r="T819">
        <f>VLOOKUP(A819,[1]Sheet3!$A$2:$AB$3266,28,FALSE)</f>
        <v>17.46987</v>
      </c>
      <c r="U819">
        <f>VLOOKUP(A819,[1]Sheet3!$A$2:$AF$3266,31,FALSE)</f>
        <v>16.20861</v>
      </c>
      <c r="V819">
        <f>VLOOKUP(A819,[1]Sheet3!$A$2:$AF$3266,32,FALSE)</f>
        <v>74.392340000000004</v>
      </c>
      <c r="W819" s="2" t="str">
        <f>VLOOKUP(H819,[2]Sheet1!$B$2:$D$3210,2,FALSE)</f>
        <v>Jawa Barat</v>
      </c>
      <c r="X819" s="2" t="str">
        <f>VLOOKUP(H819,[2]Sheet1!$B$2:$D$3210,3,FALSE)</f>
        <v>Jawa</v>
      </c>
      <c r="Y819" s="2">
        <f>Scores!N819</f>
        <v>60</v>
      </c>
      <c r="Z819" t="s">
        <v>6</v>
      </c>
      <c r="AA819" s="13" t="str">
        <f t="shared" si="38"/>
        <v>2C-Jawa</v>
      </c>
      <c r="AB819" s="13" t="s">
        <v>896</v>
      </c>
    </row>
    <row r="820" spans="1:28">
      <c r="A820" t="str">
        <f t="shared" si="37"/>
        <v>TREMBUL - BASE1. Low Value</v>
      </c>
      <c r="B820" t="str">
        <f t="shared" si="36"/>
        <v>TREMBUL - BASE1. Low ValueE4. Production Pending</v>
      </c>
      <c r="C820" t="s">
        <v>24</v>
      </c>
      <c r="D820" s="2" t="s">
        <v>13</v>
      </c>
      <c r="E820" t="s">
        <v>8</v>
      </c>
      <c r="F820" s="12" t="s">
        <v>393</v>
      </c>
      <c r="G820" s="12" t="s">
        <v>738</v>
      </c>
      <c r="H820" t="s">
        <v>77</v>
      </c>
      <c r="I820" s="2" t="s">
        <v>825</v>
      </c>
      <c r="J820">
        <f>VLOOKUP(A820,[1]Sheet3!$A$2:$H$3266,8,FALSE)</f>
        <v>6.92</v>
      </c>
      <c r="K820">
        <f>VLOOKUP(A820,[1]Sheet3!$A$2:$AD$3266,29,FALSE)</f>
        <v>0.72099550000000001</v>
      </c>
      <c r="L820">
        <f>VLOOKUP(A820,[1]Sheet3!$A$2:$AD$3266,30,FALSE)</f>
        <v>4.9892888600000003</v>
      </c>
      <c r="M820">
        <f>VLOOKUP(A820,[1]Sheet3!$A$2:$L$3266,11,FALSE)</f>
        <v>2825</v>
      </c>
      <c r="N820" t="str">
        <f>VLOOKUP(A820,[1]Sheet3!$A$2:$L$3266,12,FALSE)</f>
        <v/>
      </c>
      <c r="O820">
        <f>VLOOKUP(A820,[1]Sheet3!$A$2:$T$3266,17,FALSE)</f>
        <v>0.2556504</v>
      </c>
      <c r="P820">
        <f>VLOOKUP(A820,[1]Sheet3!$A$2:$T$3266,18,FALSE)</f>
        <v>56.133009999999999</v>
      </c>
      <c r="Q820">
        <f>VLOOKUP(A820,[1]Sheet3!$A$2:$T$3266,19,FALSE)</f>
        <v>0.5956129</v>
      </c>
      <c r="R820">
        <f>VLOOKUP(A820,[1]Sheet3!$A$2:$T$3266,20,FALSE)</f>
        <v>0.81308139999999995</v>
      </c>
      <c r="S820">
        <f>VLOOKUP(A820,[1]Sheet3!$A$2:$AB$3266,27,FALSE)</f>
        <v>16.744689999999999</v>
      </c>
      <c r="T820">
        <f>VLOOKUP(A820,[1]Sheet3!$A$2:$AB$3266,28,FALSE)</f>
        <v>10.67043</v>
      </c>
      <c r="U820">
        <f>VLOOKUP(A820,[1]Sheet3!$A$2:$AF$3266,31,FALSE)</f>
        <v>1.3048660000000001</v>
      </c>
      <c r="V820">
        <f>VLOOKUP(A820,[1]Sheet3!$A$2:$AF$3266,32,FALSE)</f>
        <v>18.937560000000001</v>
      </c>
      <c r="W820" s="2" t="str">
        <f>VLOOKUP(H820,[2]Sheet1!$B$2:$D$3210,2,FALSE)</f>
        <v>Jawa Barat</v>
      </c>
      <c r="X820" s="2" t="str">
        <f>VLOOKUP(H820,[2]Sheet1!$B$2:$D$3210,3,FALSE)</f>
        <v>Jawa</v>
      </c>
      <c r="Y820" s="2">
        <f>Scores!N820</f>
        <v>66</v>
      </c>
      <c r="Z820" t="s">
        <v>6</v>
      </c>
      <c r="AA820" s="13" t="str">
        <f t="shared" si="38"/>
        <v>2C-Jawa</v>
      </c>
      <c r="AB820" s="13" t="s">
        <v>896</v>
      </c>
    </row>
    <row r="821" spans="1:28">
      <c r="A821" t="str">
        <f t="shared" si="37"/>
        <v>TREMBUL - BASE2. Middle Value</v>
      </c>
      <c r="B821" t="str">
        <f t="shared" si="36"/>
        <v>TREMBUL - BASE2. Middle ValueE4. Production Pending</v>
      </c>
      <c r="C821" t="s">
        <v>24</v>
      </c>
      <c r="D821" s="2" t="s">
        <v>13</v>
      </c>
      <c r="E821" t="s">
        <v>10</v>
      </c>
      <c r="F821" s="12" t="s">
        <v>393</v>
      </c>
      <c r="G821" s="12" t="s">
        <v>738</v>
      </c>
      <c r="H821" t="s">
        <v>77</v>
      </c>
      <c r="I821" s="2" t="s">
        <v>825</v>
      </c>
      <c r="J821">
        <f>VLOOKUP(A821,[1]Sheet3!$A$2:$H$3266,8,FALSE)</f>
        <v>6.92</v>
      </c>
      <c r="K821">
        <f>VLOOKUP(A821,[1]Sheet3!$A$2:$AD$3266,29,FALSE)</f>
        <v>0.72099550000000001</v>
      </c>
      <c r="L821">
        <f>VLOOKUP(A821,[1]Sheet3!$A$2:$AD$3266,30,FALSE)</f>
        <v>4.9892888600000003</v>
      </c>
      <c r="M821">
        <f>VLOOKUP(A821,[1]Sheet3!$A$2:$L$3266,11,FALSE)</f>
        <v>2825</v>
      </c>
      <c r="N821" t="str">
        <f>VLOOKUP(A821,[1]Sheet3!$A$2:$L$3266,12,FALSE)</f>
        <v/>
      </c>
      <c r="O821">
        <f>VLOOKUP(A821,[1]Sheet3!$A$2:$T$3266,17,FALSE)</f>
        <v>0.2556504</v>
      </c>
      <c r="P821">
        <f>VLOOKUP(A821,[1]Sheet3!$A$2:$T$3266,18,FALSE)</f>
        <v>56.133009999999999</v>
      </c>
      <c r="Q821">
        <f>VLOOKUP(A821,[1]Sheet3!$A$2:$T$3266,19,FALSE)</f>
        <v>0.5956129</v>
      </c>
      <c r="R821">
        <f>VLOOKUP(A821,[1]Sheet3!$A$2:$T$3266,20,FALSE)</f>
        <v>0.81308139999999995</v>
      </c>
      <c r="S821">
        <f>VLOOKUP(A821,[1]Sheet3!$A$2:$AB$3266,27,FALSE)</f>
        <v>16.744689999999999</v>
      </c>
      <c r="T821">
        <f>VLOOKUP(A821,[1]Sheet3!$A$2:$AB$3266,28,FALSE)</f>
        <v>10.67043</v>
      </c>
      <c r="U821">
        <f>VLOOKUP(A821,[1]Sheet3!$A$2:$AF$3266,31,FALSE)</f>
        <v>1.3048660000000001</v>
      </c>
      <c r="V821">
        <f>VLOOKUP(A821,[1]Sheet3!$A$2:$AF$3266,32,FALSE)</f>
        <v>18.937560000000001</v>
      </c>
      <c r="W821" s="2" t="str">
        <f>VLOOKUP(H821,[2]Sheet1!$B$2:$D$3210,2,FALSE)</f>
        <v>Jawa Barat</v>
      </c>
      <c r="X821" s="2" t="str">
        <f>VLOOKUP(H821,[2]Sheet1!$B$2:$D$3210,3,FALSE)</f>
        <v>Jawa</v>
      </c>
      <c r="Y821" s="2">
        <f>Scores!N821</f>
        <v>66</v>
      </c>
      <c r="Z821" t="s">
        <v>6</v>
      </c>
      <c r="AA821" s="13" t="str">
        <f t="shared" si="38"/>
        <v>2C-Jawa</v>
      </c>
      <c r="AB821" s="13" t="s">
        <v>896</v>
      </c>
    </row>
    <row r="822" spans="1:28">
      <c r="A822" t="str">
        <f t="shared" si="37"/>
        <v>TREMBUL - BASE3. High Value</v>
      </c>
      <c r="B822" t="str">
        <f t="shared" si="36"/>
        <v>TREMBUL - BASE3. High ValueE4. Production Pending</v>
      </c>
      <c r="C822" t="s">
        <v>24</v>
      </c>
      <c r="D822" s="2" t="s">
        <v>13</v>
      </c>
      <c r="E822" t="s">
        <v>11</v>
      </c>
      <c r="F822" s="12" t="s">
        <v>393</v>
      </c>
      <c r="G822" s="12" t="s">
        <v>738</v>
      </c>
      <c r="H822" t="s">
        <v>77</v>
      </c>
      <c r="I822" s="2" t="s">
        <v>825</v>
      </c>
      <c r="J822">
        <f>VLOOKUP(A822,[1]Sheet3!$A$2:$H$3266,8,FALSE)</f>
        <v>6.92</v>
      </c>
      <c r="K822">
        <f>VLOOKUP(A822,[1]Sheet3!$A$2:$AD$3266,29,FALSE)</f>
        <v>0.72099550000000001</v>
      </c>
      <c r="L822">
        <f>VLOOKUP(A822,[1]Sheet3!$A$2:$AD$3266,30,FALSE)</f>
        <v>4.9892888600000003</v>
      </c>
      <c r="M822">
        <f>VLOOKUP(A822,[1]Sheet3!$A$2:$L$3266,11,FALSE)</f>
        <v>2825</v>
      </c>
      <c r="N822" t="str">
        <f>VLOOKUP(A822,[1]Sheet3!$A$2:$L$3266,12,FALSE)</f>
        <v/>
      </c>
      <c r="O822">
        <f>VLOOKUP(A822,[1]Sheet3!$A$2:$T$3266,17,FALSE)</f>
        <v>0.2556504</v>
      </c>
      <c r="P822">
        <f>VLOOKUP(A822,[1]Sheet3!$A$2:$T$3266,18,FALSE)</f>
        <v>56.133009999999999</v>
      </c>
      <c r="Q822">
        <f>VLOOKUP(A822,[1]Sheet3!$A$2:$T$3266,19,FALSE)</f>
        <v>0.5956129</v>
      </c>
      <c r="R822">
        <f>VLOOKUP(A822,[1]Sheet3!$A$2:$T$3266,20,FALSE)</f>
        <v>0.81308139999999995</v>
      </c>
      <c r="S822">
        <f>VLOOKUP(A822,[1]Sheet3!$A$2:$AB$3266,27,FALSE)</f>
        <v>16.744689999999999</v>
      </c>
      <c r="T822">
        <f>VLOOKUP(A822,[1]Sheet3!$A$2:$AB$3266,28,FALSE)</f>
        <v>10.67043</v>
      </c>
      <c r="U822">
        <f>VLOOKUP(A822,[1]Sheet3!$A$2:$AF$3266,31,FALSE)</f>
        <v>1.3048660000000001</v>
      </c>
      <c r="V822">
        <f>VLOOKUP(A822,[1]Sheet3!$A$2:$AF$3266,32,FALSE)</f>
        <v>18.937560000000001</v>
      </c>
      <c r="W822" s="2" t="str">
        <f>VLOOKUP(H822,[2]Sheet1!$B$2:$D$3210,2,FALSE)</f>
        <v>Jawa Barat</v>
      </c>
      <c r="X822" s="2" t="str">
        <f>VLOOKUP(H822,[2]Sheet1!$B$2:$D$3210,3,FALSE)</f>
        <v>Jawa</v>
      </c>
      <c r="Y822" s="2">
        <f>Scores!N822</f>
        <v>66</v>
      </c>
      <c r="Z822" t="s">
        <v>6</v>
      </c>
      <c r="AA822" s="13" t="str">
        <f t="shared" si="38"/>
        <v>2C-Jawa</v>
      </c>
      <c r="AB822" s="13" t="s">
        <v>896</v>
      </c>
    </row>
    <row r="823" spans="1:28">
      <c r="A823" t="str">
        <f t="shared" si="37"/>
        <v>PENINKI FIELD - BASE1. Low Value</v>
      </c>
      <c r="B823" t="str">
        <f t="shared" si="36"/>
        <v>PENINKI FIELD - BASE1. Low ValueE4. Production Pending</v>
      </c>
      <c r="C823" t="s">
        <v>24</v>
      </c>
      <c r="D823" s="2" t="s">
        <v>13</v>
      </c>
      <c r="E823" t="s">
        <v>8</v>
      </c>
      <c r="F823" s="12" t="s">
        <v>394</v>
      </c>
      <c r="G823" s="12" t="s">
        <v>739</v>
      </c>
      <c r="H823" t="s">
        <v>103</v>
      </c>
      <c r="I823" s="2" t="s">
        <v>823</v>
      </c>
      <c r="J823">
        <f>VLOOKUP(A823,[1]Sheet3!$A$2:$H$3266,8,FALSE)</f>
        <v>3.0739999999999998</v>
      </c>
      <c r="K823">
        <f>VLOOKUP(A823,[1]Sheet3!$A$2:$AD$3266,29,FALSE)</f>
        <v>0.78843859999999999</v>
      </c>
      <c r="L823">
        <f>VLOOKUP(A823,[1]Sheet3!$A$2:$AD$3266,30,FALSE)</f>
        <v>2.4236602563999998</v>
      </c>
      <c r="M823">
        <f>VLOOKUP(A823,[1]Sheet3!$A$2:$L$3266,11,FALSE)</f>
        <v>3002.1149999999998</v>
      </c>
      <c r="N823">
        <f>VLOOKUP(A823,[1]Sheet3!$A$2:$L$3266,12,FALSE)</f>
        <v>51.150000000000006</v>
      </c>
      <c r="O823">
        <f>VLOOKUP(A823,[1]Sheet3!$A$2:$T$3266,17,FALSE)</f>
        <v>0.2723931</v>
      </c>
      <c r="P823">
        <f>VLOOKUP(A823,[1]Sheet3!$A$2:$T$3266,18,FALSE)</f>
        <v>162.28790000000001</v>
      </c>
      <c r="Q823">
        <f>VLOOKUP(A823,[1]Sheet3!$A$2:$T$3266,19,FALSE)</f>
        <v>0.27420240000000001</v>
      </c>
      <c r="R823">
        <f>VLOOKUP(A823,[1]Sheet3!$A$2:$T$3266,20,FALSE)</f>
        <v>0.83652159999999998</v>
      </c>
      <c r="S823">
        <f>VLOOKUP(A823,[1]Sheet3!$A$2:$AB$3266,27,FALSE)</f>
        <v>16.350819999999999</v>
      </c>
      <c r="T823">
        <f>VLOOKUP(A823,[1]Sheet3!$A$2:$AB$3266,28,FALSE)</f>
        <v>15.189909999999999</v>
      </c>
      <c r="U823">
        <f>VLOOKUP(A823,[1]Sheet3!$A$2:$AF$3266,31,FALSE)</f>
        <v>0.44701829999999998</v>
      </c>
      <c r="V823">
        <f>VLOOKUP(A823,[1]Sheet3!$A$2:$AF$3266,32,FALSE)</f>
        <v>2.6880410000000001</v>
      </c>
      <c r="W823" s="2" t="str">
        <f>VLOOKUP(H823,[2]Sheet1!$B$2:$D$3210,2,FALSE)</f>
        <v>Kalimantan Timur</v>
      </c>
      <c r="X823" s="2" t="str">
        <f>VLOOKUP(H823,[2]Sheet1!$B$2:$D$3210,3,FALSE)</f>
        <v>Kalimantan</v>
      </c>
      <c r="Y823" s="2">
        <f>Scores!N823</f>
        <v>67</v>
      </c>
      <c r="Z823" t="s">
        <v>6</v>
      </c>
      <c r="AA823" s="13" t="str">
        <f t="shared" si="38"/>
        <v>2C-Kalimantan</v>
      </c>
      <c r="AB823" s="13" t="s">
        <v>896</v>
      </c>
    </row>
    <row r="824" spans="1:28">
      <c r="A824" t="str">
        <f t="shared" si="37"/>
        <v>PENINKI FIELD - BASE2. Middle Value</v>
      </c>
      <c r="B824" t="str">
        <f t="shared" si="36"/>
        <v>PENINKI FIELD - BASE2. Middle ValueE4. Production Pending</v>
      </c>
      <c r="C824" t="s">
        <v>24</v>
      </c>
      <c r="D824" s="2" t="s">
        <v>13</v>
      </c>
      <c r="E824" t="s">
        <v>10</v>
      </c>
      <c r="F824" s="12" t="s">
        <v>394</v>
      </c>
      <c r="G824" s="12" t="s">
        <v>739</v>
      </c>
      <c r="H824" t="s">
        <v>103</v>
      </c>
      <c r="I824" s="2" t="s">
        <v>823</v>
      </c>
      <c r="J824">
        <f>VLOOKUP(A824,[1]Sheet3!$A$2:$H$3266,8,FALSE)</f>
        <v>3.0739999999999998</v>
      </c>
      <c r="K824">
        <f>VLOOKUP(A824,[1]Sheet3!$A$2:$AD$3266,29,FALSE)</f>
        <v>0.78843859999999999</v>
      </c>
      <c r="L824">
        <f>VLOOKUP(A824,[1]Sheet3!$A$2:$AD$3266,30,FALSE)</f>
        <v>2.4236602563999998</v>
      </c>
      <c r="M824">
        <f>VLOOKUP(A824,[1]Sheet3!$A$2:$L$3266,11,FALSE)</f>
        <v>3002.1149999999998</v>
      </c>
      <c r="N824">
        <f>VLOOKUP(A824,[1]Sheet3!$A$2:$L$3266,12,FALSE)</f>
        <v>51.150000000000006</v>
      </c>
      <c r="O824">
        <f>VLOOKUP(A824,[1]Sheet3!$A$2:$T$3266,17,FALSE)</f>
        <v>0.2723931</v>
      </c>
      <c r="P824">
        <f>VLOOKUP(A824,[1]Sheet3!$A$2:$T$3266,18,FALSE)</f>
        <v>162.28790000000001</v>
      </c>
      <c r="Q824">
        <f>VLOOKUP(A824,[1]Sheet3!$A$2:$T$3266,19,FALSE)</f>
        <v>0.27420240000000001</v>
      </c>
      <c r="R824">
        <f>VLOOKUP(A824,[1]Sheet3!$A$2:$T$3266,20,FALSE)</f>
        <v>0.83652159999999998</v>
      </c>
      <c r="S824">
        <f>VLOOKUP(A824,[1]Sheet3!$A$2:$AB$3266,27,FALSE)</f>
        <v>16.350819999999999</v>
      </c>
      <c r="T824">
        <f>VLOOKUP(A824,[1]Sheet3!$A$2:$AB$3266,28,FALSE)</f>
        <v>15.189909999999999</v>
      </c>
      <c r="U824">
        <f>VLOOKUP(A824,[1]Sheet3!$A$2:$AF$3266,31,FALSE)</f>
        <v>0.44701829999999998</v>
      </c>
      <c r="V824">
        <f>VLOOKUP(A824,[1]Sheet3!$A$2:$AF$3266,32,FALSE)</f>
        <v>2.6880410000000001</v>
      </c>
      <c r="W824" s="2" t="str">
        <f>VLOOKUP(H824,[2]Sheet1!$B$2:$D$3210,2,FALSE)</f>
        <v>Kalimantan Timur</v>
      </c>
      <c r="X824" s="2" t="str">
        <f>VLOOKUP(H824,[2]Sheet1!$B$2:$D$3210,3,FALSE)</f>
        <v>Kalimantan</v>
      </c>
      <c r="Y824" s="2">
        <f>Scores!N824</f>
        <v>67</v>
      </c>
      <c r="Z824" t="s">
        <v>6</v>
      </c>
      <c r="AA824" s="13" t="str">
        <f t="shared" si="38"/>
        <v>2C-Kalimantan</v>
      </c>
      <c r="AB824" s="13" t="s">
        <v>896</v>
      </c>
    </row>
    <row r="825" spans="1:28">
      <c r="A825" t="str">
        <f t="shared" si="37"/>
        <v>PENINKI FIELD - BASE3. High Value</v>
      </c>
      <c r="B825" t="str">
        <f t="shared" si="36"/>
        <v>PENINKI FIELD - BASE3. High ValueE4. Production Pending</v>
      </c>
      <c r="C825" t="s">
        <v>24</v>
      </c>
      <c r="D825" s="2" t="s">
        <v>13</v>
      </c>
      <c r="E825" t="s">
        <v>11</v>
      </c>
      <c r="F825" s="12" t="s">
        <v>394</v>
      </c>
      <c r="G825" s="12" t="s">
        <v>739</v>
      </c>
      <c r="H825" t="s">
        <v>103</v>
      </c>
      <c r="I825" s="2" t="s">
        <v>823</v>
      </c>
      <c r="J825">
        <f>VLOOKUP(A825,[1]Sheet3!$A$2:$H$3266,8,FALSE)</f>
        <v>3.0739999999999998</v>
      </c>
      <c r="K825">
        <f>VLOOKUP(A825,[1]Sheet3!$A$2:$AD$3266,29,FALSE)</f>
        <v>0.78843859999999999</v>
      </c>
      <c r="L825">
        <f>VLOOKUP(A825,[1]Sheet3!$A$2:$AD$3266,30,FALSE)</f>
        <v>2.4236602563999998</v>
      </c>
      <c r="M825">
        <f>VLOOKUP(A825,[1]Sheet3!$A$2:$L$3266,11,FALSE)</f>
        <v>3002.1149999999998</v>
      </c>
      <c r="N825">
        <f>VLOOKUP(A825,[1]Sheet3!$A$2:$L$3266,12,FALSE)</f>
        <v>51.150000000000006</v>
      </c>
      <c r="O825">
        <f>VLOOKUP(A825,[1]Sheet3!$A$2:$T$3266,17,FALSE)</f>
        <v>0.2723931</v>
      </c>
      <c r="P825">
        <f>VLOOKUP(A825,[1]Sheet3!$A$2:$T$3266,18,FALSE)</f>
        <v>162.28790000000001</v>
      </c>
      <c r="Q825">
        <f>VLOOKUP(A825,[1]Sheet3!$A$2:$T$3266,19,FALSE)</f>
        <v>0.27420240000000001</v>
      </c>
      <c r="R825">
        <f>VLOOKUP(A825,[1]Sheet3!$A$2:$T$3266,20,FALSE)</f>
        <v>0.83652159999999998</v>
      </c>
      <c r="S825">
        <f>VLOOKUP(A825,[1]Sheet3!$A$2:$AB$3266,27,FALSE)</f>
        <v>16.350819999999999</v>
      </c>
      <c r="T825">
        <f>VLOOKUP(A825,[1]Sheet3!$A$2:$AB$3266,28,FALSE)</f>
        <v>15.189909999999999</v>
      </c>
      <c r="U825">
        <f>VLOOKUP(A825,[1]Sheet3!$A$2:$AF$3266,31,FALSE)</f>
        <v>0.44701829999999998</v>
      </c>
      <c r="V825">
        <f>VLOOKUP(A825,[1]Sheet3!$A$2:$AF$3266,32,FALSE)</f>
        <v>2.6880410000000001</v>
      </c>
      <c r="W825" s="2" t="str">
        <f>VLOOKUP(H825,[2]Sheet1!$B$2:$D$3210,2,FALSE)</f>
        <v>Kalimantan Timur</v>
      </c>
      <c r="X825" s="2" t="str">
        <f>VLOOKUP(H825,[2]Sheet1!$B$2:$D$3210,3,FALSE)</f>
        <v>Kalimantan</v>
      </c>
      <c r="Y825" s="2">
        <f>Scores!N825</f>
        <v>67</v>
      </c>
      <c r="Z825" t="s">
        <v>6</v>
      </c>
      <c r="AA825" s="13" t="str">
        <f t="shared" si="38"/>
        <v>2C-Kalimantan</v>
      </c>
      <c r="AB825" s="13" t="s">
        <v>896</v>
      </c>
    </row>
    <row r="826" spans="1:28">
      <c r="A826" t="str">
        <f t="shared" si="37"/>
        <v>BAYAN A - BASE1. Low Value</v>
      </c>
      <c r="B826" t="str">
        <f t="shared" si="36"/>
        <v>BAYAN A - BASE1. Low ValueE4. Production Pending</v>
      </c>
      <c r="C826" t="s">
        <v>24</v>
      </c>
      <c r="D826" s="2" t="s">
        <v>13</v>
      </c>
      <c r="E826" t="s">
        <v>8</v>
      </c>
      <c r="F826" s="12" t="s">
        <v>395</v>
      </c>
      <c r="G826" s="12" t="s">
        <v>740</v>
      </c>
      <c r="H826" t="s">
        <v>809</v>
      </c>
      <c r="I826" s="2" t="s">
        <v>824</v>
      </c>
      <c r="J826">
        <f>VLOOKUP(A826,[1]Sheet3!$A$2:$H$3266,8,FALSE)</f>
        <v>8.3800000000000008</v>
      </c>
      <c r="K826">
        <f>VLOOKUP(A826,[1]Sheet3!$A$2:$AD$3266,29,FALSE)</f>
        <v>0.86023970000000005</v>
      </c>
      <c r="L826">
        <f>VLOOKUP(A826,[1]Sheet3!$A$2:$AD$3266,30,FALSE)</f>
        <v>7.2088086860000011</v>
      </c>
      <c r="M826">
        <f>VLOOKUP(A826,[1]Sheet3!$A$2:$L$3266,11,FALSE)</f>
        <v>7400</v>
      </c>
      <c r="N826">
        <f>VLOOKUP(A826,[1]Sheet3!$A$2:$L$3266,12,FALSE)</f>
        <v>81.95</v>
      </c>
      <c r="O826">
        <f>VLOOKUP(A826,[1]Sheet3!$A$2:$T$3266,17,FALSE)</f>
        <v>0.17773659999999999</v>
      </c>
      <c r="P826">
        <f>VLOOKUP(A826,[1]Sheet3!$A$2:$T$3266,18,FALSE)</f>
        <v>137.44380000000001</v>
      </c>
      <c r="Q826">
        <f>VLOOKUP(A826,[1]Sheet3!$A$2:$T$3266,19,FALSE)</f>
        <v>0.5262812</v>
      </c>
      <c r="R826">
        <f>VLOOKUP(A826,[1]Sheet3!$A$2:$T$3266,20,FALSE)</f>
        <v>0.79745460000000001</v>
      </c>
      <c r="S826">
        <f>VLOOKUP(A826,[1]Sheet3!$A$2:$AB$3266,27,FALSE)</f>
        <v>347.09750000000003</v>
      </c>
      <c r="T826">
        <f>VLOOKUP(A826,[1]Sheet3!$A$2:$AB$3266,28,FALSE)</f>
        <v>28.58821</v>
      </c>
      <c r="U826">
        <f>VLOOKUP(A826,[1]Sheet3!$A$2:$AF$3266,31,FALSE)</f>
        <v>21.078499999999998</v>
      </c>
      <c r="V826">
        <f>VLOOKUP(A826,[1]Sheet3!$A$2:$AF$3266,32,FALSE)</f>
        <v>9.3107290000000003</v>
      </c>
      <c r="W826" s="2" t="s">
        <v>835</v>
      </c>
      <c r="X826" s="2" t="s">
        <v>837</v>
      </c>
      <c r="Y826" s="2">
        <f>Scores!N826</f>
        <v>110</v>
      </c>
      <c r="Z826" t="s">
        <v>6</v>
      </c>
      <c r="AA826" s="13" t="str">
        <f t="shared" si="38"/>
        <v>2C-Kalimantan</v>
      </c>
      <c r="AB826" s="13" t="s">
        <v>896</v>
      </c>
    </row>
    <row r="827" spans="1:28">
      <c r="A827" t="str">
        <f t="shared" si="37"/>
        <v>BAYAN A - BASE2. Middle Value</v>
      </c>
      <c r="B827" t="str">
        <f t="shared" si="36"/>
        <v>BAYAN A - BASE2. Middle ValueE4. Production Pending</v>
      </c>
      <c r="C827" t="s">
        <v>24</v>
      </c>
      <c r="D827" s="2" t="s">
        <v>13</v>
      </c>
      <c r="E827" t="s">
        <v>10</v>
      </c>
      <c r="F827" s="12" t="s">
        <v>395</v>
      </c>
      <c r="G827" s="12" t="s">
        <v>740</v>
      </c>
      <c r="H827" t="s">
        <v>809</v>
      </c>
      <c r="I827" s="2" t="s">
        <v>824</v>
      </c>
      <c r="J827">
        <f>VLOOKUP(A827,[1]Sheet3!$A$2:$H$3266,8,FALSE)</f>
        <v>49.35</v>
      </c>
      <c r="K827">
        <f>VLOOKUP(A827,[1]Sheet3!$A$2:$AD$3266,29,FALSE)</f>
        <v>0.86023970000000005</v>
      </c>
      <c r="L827">
        <f>VLOOKUP(A827,[1]Sheet3!$A$2:$AD$3266,30,FALSE)</f>
        <v>42.452829195000007</v>
      </c>
      <c r="M827">
        <f>VLOOKUP(A827,[1]Sheet3!$A$2:$L$3266,11,FALSE)</f>
        <v>7400</v>
      </c>
      <c r="N827">
        <f>VLOOKUP(A827,[1]Sheet3!$A$2:$L$3266,12,FALSE)</f>
        <v>81.95</v>
      </c>
      <c r="O827">
        <f>VLOOKUP(A827,[1]Sheet3!$A$2:$T$3266,17,FALSE)</f>
        <v>0.17773659999999999</v>
      </c>
      <c r="P827">
        <f>VLOOKUP(A827,[1]Sheet3!$A$2:$T$3266,18,FALSE)</f>
        <v>137.44380000000001</v>
      </c>
      <c r="Q827">
        <f>VLOOKUP(A827,[1]Sheet3!$A$2:$T$3266,19,FALSE)</f>
        <v>0.5262812</v>
      </c>
      <c r="R827">
        <f>VLOOKUP(A827,[1]Sheet3!$A$2:$T$3266,20,FALSE)</f>
        <v>0.79745460000000001</v>
      </c>
      <c r="S827">
        <f>VLOOKUP(A827,[1]Sheet3!$A$2:$AB$3266,27,FALSE)</f>
        <v>347.09750000000003</v>
      </c>
      <c r="T827">
        <f>VLOOKUP(A827,[1]Sheet3!$A$2:$AB$3266,28,FALSE)</f>
        <v>28.58821</v>
      </c>
      <c r="U827">
        <f>VLOOKUP(A827,[1]Sheet3!$A$2:$AF$3266,31,FALSE)</f>
        <v>21.078499999999998</v>
      </c>
      <c r="V827">
        <f>VLOOKUP(A827,[1]Sheet3!$A$2:$AF$3266,32,FALSE)</f>
        <v>9.3107290000000003</v>
      </c>
      <c r="W827" s="2" t="s">
        <v>835</v>
      </c>
      <c r="X827" s="2" t="s">
        <v>837</v>
      </c>
      <c r="Y827" s="2">
        <f>Scores!N827</f>
        <v>110</v>
      </c>
      <c r="Z827" t="s">
        <v>6</v>
      </c>
      <c r="AA827" s="13" t="str">
        <f t="shared" si="38"/>
        <v>2C-Kalimantan</v>
      </c>
      <c r="AB827" s="13" t="s">
        <v>896</v>
      </c>
    </row>
    <row r="828" spans="1:28">
      <c r="A828" t="str">
        <f t="shared" si="37"/>
        <v>BAYAN A - BASE3. High Value</v>
      </c>
      <c r="B828" t="str">
        <f t="shared" si="36"/>
        <v>BAYAN A - BASE3. High ValueE4. Production Pending</v>
      </c>
      <c r="C828" t="s">
        <v>24</v>
      </c>
      <c r="D828" s="2" t="s">
        <v>13</v>
      </c>
      <c r="E828" t="s">
        <v>11</v>
      </c>
      <c r="F828" s="12" t="s">
        <v>395</v>
      </c>
      <c r="G828" s="12" t="s">
        <v>740</v>
      </c>
      <c r="H828" t="s">
        <v>809</v>
      </c>
      <c r="I828" s="2" t="s">
        <v>824</v>
      </c>
      <c r="J828">
        <f>VLOOKUP(A828,[1]Sheet3!$A$2:$H$3266,8,FALSE)</f>
        <v>62.72</v>
      </c>
      <c r="K828">
        <f>VLOOKUP(A828,[1]Sheet3!$A$2:$AD$3266,29,FALSE)</f>
        <v>0.86023970000000005</v>
      </c>
      <c r="L828">
        <f>VLOOKUP(A828,[1]Sheet3!$A$2:$AD$3266,30,FALSE)</f>
        <v>53.954233984000005</v>
      </c>
      <c r="M828">
        <f>VLOOKUP(A828,[1]Sheet3!$A$2:$L$3266,11,FALSE)</f>
        <v>7400</v>
      </c>
      <c r="N828">
        <f>VLOOKUP(A828,[1]Sheet3!$A$2:$L$3266,12,FALSE)</f>
        <v>81.95</v>
      </c>
      <c r="O828">
        <f>VLOOKUP(A828,[1]Sheet3!$A$2:$T$3266,17,FALSE)</f>
        <v>0.17773659999999999</v>
      </c>
      <c r="P828">
        <f>VLOOKUP(A828,[1]Sheet3!$A$2:$T$3266,18,FALSE)</f>
        <v>137.44380000000001</v>
      </c>
      <c r="Q828">
        <f>VLOOKUP(A828,[1]Sheet3!$A$2:$T$3266,19,FALSE)</f>
        <v>0.5262812</v>
      </c>
      <c r="R828">
        <f>VLOOKUP(A828,[1]Sheet3!$A$2:$T$3266,20,FALSE)</f>
        <v>0.79745460000000001</v>
      </c>
      <c r="S828">
        <f>VLOOKUP(A828,[1]Sheet3!$A$2:$AB$3266,27,FALSE)</f>
        <v>347.09750000000003</v>
      </c>
      <c r="T828">
        <f>VLOOKUP(A828,[1]Sheet3!$A$2:$AB$3266,28,FALSE)</f>
        <v>28.58821</v>
      </c>
      <c r="U828">
        <f>VLOOKUP(A828,[1]Sheet3!$A$2:$AF$3266,31,FALSE)</f>
        <v>21.078499999999998</v>
      </c>
      <c r="V828">
        <f>VLOOKUP(A828,[1]Sheet3!$A$2:$AF$3266,32,FALSE)</f>
        <v>9.3107290000000003</v>
      </c>
      <c r="W828" s="2" t="s">
        <v>835</v>
      </c>
      <c r="X828" s="2" t="s">
        <v>837</v>
      </c>
      <c r="Y828" s="2">
        <f>Scores!N828</f>
        <v>110</v>
      </c>
      <c r="Z828" t="s">
        <v>6</v>
      </c>
      <c r="AA828" s="13" t="str">
        <f t="shared" si="38"/>
        <v>2C-Kalimantan</v>
      </c>
      <c r="AB828" s="13" t="s">
        <v>896</v>
      </c>
    </row>
    <row r="829" spans="1:28">
      <c r="A829" t="str">
        <f t="shared" si="37"/>
        <v>SOUTH SEBUKU - BASE1. Low Value</v>
      </c>
      <c r="B829" t="str">
        <f t="shared" si="36"/>
        <v>SOUTH SEBUKU - BASE1. Low ValueE5. Development Unclarified</v>
      </c>
      <c r="C829" t="s">
        <v>25</v>
      </c>
      <c r="D829" s="2" t="s">
        <v>13</v>
      </c>
      <c r="E829" t="s">
        <v>8</v>
      </c>
      <c r="F829" s="12" t="s">
        <v>396</v>
      </c>
      <c r="G829" s="12" t="s">
        <v>741</v>
      </c>
      <c r="H829" t="s">
        <v>810</v>
      </c>
      <c r="I829" s="2" t="s">
        <v>823</v>
      </c>
      <c r="J829">
        <f>VLOOKUP(A829,[1]Sheet3!$A$2:$H$3266,8,FALSE)</f>
        <v>18.600000000000001</v>
      </c>
      <c r="K829">
        <f>VLOOKUP(A829,[1]Sheet3!$A$2:$AD$3266,29,FALSE)</f>
        <v>0.65175810000000001</v>
      </c>
      <c r="L829">
        <f>VLOOKUP(A829,[1]Sheet3!$A$2:$AD$3266,30,FALSE)</f>
        <v>12.122700660000001</v>
      </c>
      <c r="M829">
        <f>VLOOKUP(A829,[1]Sheet3!$A$2:$L$3266,11,FALSE)</f>
        <v>1353</v>
      </c>
      <c r="N829">
        <f>VLOOKUP(A829,[1]Sheet3!$A$2:$L$3266,12,FALSE)</f>
        <v>75.900000000000006</v>
      </c>
      <c r="O829">
        <f>VLOOKUP(A829,[1]Sheet3!$A$2:$T$3266,17,FALSE)</f>
        <v>0.35180440000000002</v>
      </c>
      <c r="P829">
        <f>VLOOKUP(A829,[1]Sheet3!$A$2:$T$3266,18,FALSE)</f>
        <v>884.4135</v>
      </c>
      <c r="Q829">
        <f>VLOOKUP(A829,[1]Sheet3!$A$2:$T$3266,19,FALSE)</f>
        <v>0.71749940000000001</v>
      </c>
      <c r="R829">
        <f>VLOOKUP(A829,[1]Sheet3!$A$2:$T$3266,20,FALSE)</f>
        <v>0.62197170000000002</v>
      </c>
      <c r="S829">
        <f>VLOOKUP(A829,[1]Sheet3!$A$2:$AB$3266,27,FALSE)</f>
        <v>64.424909999999997</v>
      </c>
      <c r="T829">
        <f>VLOOKUP(A829,[1]Sheet3!$A$2:$AB$3266,28,FALSE)</f>
        <v>12.78073</v>
      </c>
      <c r="U829">
        <f>VLOOKUP(A829,[1]Sheet3!$A$2:$AF$3266,31,FALSE)</f>
        <v>7.511965</v>
      </c>
      <c r="V829">
        <f>VLOOKUP(A829,[1]Sheet3!$A$2:$AF$3266,32,FALSE)</f>
        <v>7.216869</v>
      </c>
      <c r="W829" s="2" t="s">
        <v>835</v>
      </c>
      <c r="X829" s="2" t="s">
        <v>837</v>
      </c>
      <c r="Y829" s="2">
        <f>Scores!N829</f>
        <v>48</v>
      </c>
      <c r="Z829" t="s">
        <v>6</v>
      </c>
      <c r="AA829" s="13" t="str">
        <f t="shared" si="38"/>
        <v>2C-Kalimantan</v>
      </c>
      <c r="AB829" s="13" t="s">
        <v>896</v>
      </c>
    </row>
    <row r="830" spans="1:28">
      <c r="A830" t="str">
        <f t="shared" si="37"/>
        <v>SOUTH SEBUKU - BASE2. Middle Value</v>
      </c>
      <c r="B830" t="str">
        <f t="shared" si="36"/>
        <v>SOUTH SEBUKU - BASE2. Middle ValueE5. Development Unclarified</v>
      </c>
      <c r="C830" t="s">
        <v>25</v>
      </c>
      <c r="D830" s="2" t="s">
        <v>13</v>
      </c>
      <c r="E830" t="s">
        <v>10</v>
      </c>
      <c r="F830" s="12" t="s">
        <v>396</v>
      </c>
      <c r="G830" s="12" t="s">
        <v>741</v>
      </c>
      <c r="H830" t="s">
        <v>810</v>
      </c>
      <c r="I830" s="2" t="s">
        <v>823</v>
      </c>
      <c r="J830">
        <f>VLOOKUP(A830,[1]Sheet3!$A$2:$H$3266,8,FALSE)</f>
        <v>18.600000000000001</v>
      </c>
      <c r="K830">
        <f>VLOOKUP(A830,[1]Sheet3!$A$2:$AD$3266,29,FALSE)</f>
        <v>0.65175810000000001</v>
      </c>
      <c r="L830">
        <f>VLOOKUP(A830,[1]Sheet3!$A$2:$AD$3266,30,FALSE)</f>
        <v>12.122700660000001</v>
      </c>
      <c r="M830">
        <f>VLOOKUP(A830,[1]Sheet3!$A$2:$L$3266,11,FALSE)</f>
        <v>1353</v>
      </c>
      <c r="N830">
        <f>VLOOKUP(A830,[1]Sheet3!$A$2:$L$3266,12,FALSE)</f>
        <v>75.900000000000006</v>
      </c>
      <c r="O830">
        <f>VLOOKUP(A830,[1]Sheet3!$A$2:$T$3266,17,FALSE)</f>
        <v>0.35180440000000002</v>
      </c>
      <c r="P830">
        <f>VLOOKUP(A830,[1]Sheet3!$A$2:$T$3266,18,FALSE)</f>
        <v>884.4135</v>
      </c>
      <c r="Q830">
        <f>VLOOKUP(A830,[1]Sheet3!$A$2:$T$3266,19,FALSE)</f>
        <v>0.71749940000000001</v>
      </c>
      <c r="R830">
        <f>VLOOKUP(A830,[1]Sheet3!$A$2:$T$3266,20,FALSE)</f>
        <v>0.62197170000000002</v>
      </c>
      <c r="S830">
        <f>VLOOKUP(A830,[1]Sheet3!$A$2:$AB$3266,27,FALSE)</f>
        <v>64.424909999999997</v>
      </c>
      <c r="T830">
        <f>VLOOKUP(A830,[1]Sheet3!$A$2:$AB$3266,28,FALSE)</f>
        <v>12.78073</v>
      </c>
      <c r="U830">
        <f>VLOOKUP(A830,[1]Sheet3!$A$2:$AF$3266,31,FALSE)</f>
        <v>7.511965</v>
      </c>
      <c r="V830">
        <f>VLOOKUP(A830,[1]Sheet3!$A$2:$AF$3266,32,FALSE)</f>
        <v>7.216869</v>
      </c>
      <c r="W830" s="2" t="s">
        <v>835</v>
      </c>
      <c r="X830" s="2" t="s">
        <v>837</v>
      </c>
      <c r="Y830" s="2">
        <f>Scores!N830</f>
        <v>48</v>
      </c>
      <c r="Z830" t="s">
        <v>6</v>
      </c>
      <c r="AA830" s="13" t="str">
        <f t="shared" si="38"/>
        <v>2C-Kalimantan</v>
      </c>
      <c r="AB830" s="13" t="s">
        <v>896</v>
      </c>
    </row>
    <row r="831" spans="1:28">
      <c r="A831" t="str">
        <f t="shared" si="37"/>
        <v>SOUTH SEBUKU - BASE3. High Value</v>
      </c>
      <c r="B831" t="str">
        <f t="shared" si="36"/>
        <v>SOUTH SEBUKU - BASE3. High ValueE5. Development Unclarified</v>
      </c>
      <c r="C831" t="s">
        <v>25</v>
      </c>
      <c r="D831" s="2" t="s">
        <v>13</v>
      </c>
      <c r="E831" t="s">
        <v>11</v>
      </c>
      <c r="F831" s="12" t="s">
        <v>396</v>
      </c>
      <c r="G831" s="12" t="s">
        <v>741</v>
      </c>
      <c r="H831" t="s">
        <v>810</v>
      </c>
      <c r="I831" s="2" t="s">
        <v>823</v>
      </c>
      <c r="J831">
        <f>VLOOKUP(A831,[1]Sheet3!$A$2:$H$3266,8,FALSE)</f>
        <v>18.600000000000001</v>
      </c>
      <c r="K831">
        <f>VLOOKUP(A831,[1]Sheet3!$A$2:$AD$3266,29,FALSE)</f>
        <v>0.65175810000000001</v>
      </c>
      <c r="L831">
        <f>VLOOKUP(A831,[1]Sheet3!$A$2:$AD$3266,30,FALSE)</f>
        <v>12.122700660000001</v>
      </c>
      <c r="M831">
        <f>VLOOKUP(A831,[1]Sheet3!$A$2:$L$3266,11,FALSE)</f>
        <v>1353</v>
      </c>
      <c r="N831">
        <f>VLOOKUP(A831,[1]Sheet3!$A$2:$L$3266,12,FALSE)</f>
        <v>75.900000000000006</v>
      </c>
      <c r="O831">
        <f>VLOOKUP(A831,[1]Sheet3!$A$2:$T$3266,17,FALSE)</f>
        <v>0.35180440000000002</v>
      </c>
      <c r="P831">
        <f>VLOOKUP(A831,[1]Sheet3!$A$2:$T$3266,18,FALSE)</f>
        <v>884.4135</v>
      </c>
      <c r="Q831">
        <f>VLOOKUP(A831,[1]Sheet3!$A$2:$T$3266,19,FALSE)</f>
        <v>0.71749940000000001</v>
      </c>
      <c r="R831">
        <f>VLOOKUP(A831,[1]Sheet3!$A$2:$T$3266,20,FALSE)</f>
        <v>0.62197170000000002</v>
      </c>
      <c r="S831">
        <f>VLOOKUP(A831,[1]Sheet3!$A$2:$AB$3266,27,FALSE)</f>
        <v>64.424909999999997</v>
      </c>
      <c r="T831">
        <f>VLOOKUP(A831,[1]Sheet3!$A$2:$AB$3266,28,FALSE)</f>
        <v>12.78073</v>
      </c>
      <c r="U831">
        <f>VLOOKUP(A831,[1]Sheet3!$A$2:$AF$3266,31,FALSE)</f>
        <v>7.511965</v>
      </c>
      <c r="V831">
        <f>VLOOKUP(A831,[1]Sheet3!$A$2:$AF$3266,32,FALSE)</f>
        <v>7.216869</v>
      </c>
      <c r="W831" s="2" t="s">
        <v>835</v>
      </c>
      <c r="X831" s="2" t="s">
        <v>837</v>
      </c>
      <c r="Y831" s="2">
        <f>Scores!N831</f>
        <v>48</v>
      </c>
      <c r="Z831" t="s">
        <v>6</v>
      </c>
      <c r="AA831" s="13" t="str">
        <f t="shared" si="38"/>
        <v>2C-Kalimantan</v>
      </c>
      <c r="AB831" s="13" t="s">
        <v>896</v>
      </c>
    </row>
    <row r="832" spans="1:28">
      <c r="A832" t="str">
        <f t="shared" si="37"/>
        <v>GANDANG - BASE1. Low Value</v>
      </c>
      <c r="B832" t="str">
        <f t="shared" si="36"/>
        <v>GANDANG - BASE1. Low ValueE5. Development Unclarified</v>
      </c>
      <c r="C832" t="s">
        <v>25</v>
      </c>
      <c r="D832" s="2" t="s">
        <v>13</v>
      </c>
      <c r="E832" t="s">
        <v>8</v>
      </c>
      <c r="F832" s="12" t="s">
        <v>397</v>
      </c>
      <c r="G832" s="12" t="s">
        <v>742</v>
      </c>
      <c r="H832" t="s">
        <v>785</v>
      </c>
      <c r="I832" s="2" t="s">
        <v>824</v>
      </c>
      <c r="J832">
        <f>VLOOKUP(A832,[1]Sheet3!$A$2:$H$3266,8,FALSE)</f>
        <v>642</v>
      </c>
      <c r="K832">
        <f>VLOOKUP(A832,[1]Sheet3!$A$2:$AD$3266,29,FALSE)</f>
        <v>0.70089219999999997</v>
      </c>
      <c r="L832">
        <f>VLOOKUP(A832,[1]Sheet3!$A$2:$AD$3266,30,FALSE)</f>
        <v>449.9727924</v>
      </c>
      <c r="M832">
        <f>VLOOKUP(A832,[1]Sheet3!$A$2:$L$3266,11,FALSE)</f>
        <v>12000</v>
      </c>
      <c r="N832">
        <f>VLOOKUP(A832,[1]Sheet3!$A$2:$L$3266,12,FALSE)</f>
        <v>79.2</v>
      </c>
      <c r="O832">
        <f>VLOOKUP(A832,[1]Sheet3!$A$2:$T$3266,17,FALSE)</f>
        <v>0.1243581</v>
      </c>
      <c r="P832">
        <f>VLOOKUP(A832,[1]Sheet3!$A$2:$T$3266,18,FALSE)</f>
        <v>193.04409999999999</v>
      </c>
      <c r="Q832">
        <f>VLOOKUP(A832,[1]Sheet3!$A$2:$T$3266,19,FALSE)</f>
        <v>0.58509809999999995</v>
      </c>
      <c r="R832">
        <f>VLOOKUP(A832,[1]Sheet3!$A$2:$T$3266,20,FALSE)</f>
        <v>0.7731228</v>
      </c>
      <c r="S832">
        <f>VLOOKUP(A832,[1]Sheet3!$A$2:$AB$3266,27,FALSE)</f>
        <v>213.2415</v>
      </c>
      <c r="T832">
        <f>VLOOKUP(A832,[1]Sheet3!$A$2:$AB$3266,28,FALSE)</f>
        <v>8.9009999999999998</v>
      </c>
      <c r="U832">
        <f>VLOOKUP(A832,[1]Sheet3!$A$2:$AF$3266,31,FALSE)</f>
        <v>78.055940000000007</v>
      </c>
      <c r="V832">
        <f>VLOOKUP(A832,[1]Sheet3!$A$2:$AF$3266,32,FALSE)</f>
        <v>206.03639999999999</v>
      </c>
      <c r="W832" s="2" t="s">
        <v>836</v>
      </c>
      <c r="X832" s="2" t="s">
        <v>837</v>
      </c>
      <c r="Y832" s="2">
        <f>Scores!N832</f>
        <v>107</v>
      </c>
      <c r="Z832" t="s">
        <v>6</v>
      </c>
      <c r="AA832" s="13" t="str">
        <f t="shared" si="38"/>
        <v>2C-Kalimantan</v>
      </c>
      <c r="AB832" s="13" t="s">
        <v>896</v>
      </c>
    </row>
    <row r="833" spans="1:28">
      <c r="A833" t="str">
        <f t="shared" si="37"/>
        <v>GANDANG - BASE2. Middle Value</v>
      </c>
      <c r="B833" t="str">
        <f t="shared" si="36"/>
        <v>GANDANG - BASE2. Middle ValueE5. Development Unclarified</v>
      </c>
      <c r="C833" t="s">
        <v>25</v>
      </c>
      <c r="D833" s="2" t="s">
        <v>13</v>
      </c>
      <c r="E833" t="s">
        <v>10</v>
      </c>
      <c r="F833" s="12" t="s">
        <v>397</v>
      </c>
      <c r="G833" s="12" t="s">
        <v>742</v>
      </c>
      <c r="H833" t="s">
        <v>785</v>
      </c>
      <c r="I833" s="2" t="s">
        <v>824</v>
      </c>
      <c r="J833">
        <f>VLOOKUP(A833,[1]Sheet3!$A$2:$H$3266,8,FALSE)</f>
        <v>831</v>
      </c>
      <c r="K833">
        <f>VLOOKUP(A833,[1]Sheet3!$A$2:$AD$3266,29,FALSE)</f>
        <v>0.70089219999999997</v>
      </c>
      <c r="L833">
        <f>VLOOKUP(A833,[1]Sheet3!$A$2:$AD$3266,30,FALSE)</f>
        <v>582.44141819999993</v>
      </c>
      <c r="M833">
        <f>VLOOKUP(A833,[1]Sheet3!$A$2:$L$3266,11,FALSE)</f>
        <v>12000</v>
      </c>
      <c r="N833">
        <f>VLOOKUP(A833,[1]Sheet3!$A$2:$L$3266,12,FALSE)</f>
        <v>79.2</v>
      </c>
      <c r="O833">
        <f>VLOOKUP(A833,[1]Sheet3!$A$2:$T$3266,17,FALSE)</f>
        <v>0.1243581</v>
      </c>
      <c r="P833">
        <f>VLOOKUP(A833,[1]Sheet3!$A$2:$T$3266,18,FALSE)</f>
        <v>193.04409999999999</v>
      </c>
      <c r="Q833">
        <f>VLOOKUP(A833,[1]Sheet3!$A$2:$T$3266,19,FALSE)</f>
        <v>0.58509809999999995</v>
      </c>
      <c r="R833">
        <f>VLOOKUP(A833,[1]Sheet3!$A$2:$T$3266,20,FALSE)</f>
        <v>0.7731228</v>
      </c>
      <c r="S833">
        <f>VLOOKUP(A833,[1]Sheet3!$A$2:$AB$3266,27,FALSE)</f>
        <v>213.2415</v>
      </c>
      <c r="T833">
        <f>VLOOKUP(A833,[1]Sheet3!$A$2:$AB$3266,28,FALSE)</f>
        <v>8.9009999999999998</v>
      </c>
      <c r="U833">
        <f>VLOOKUP(A833,[1]Sheet3!$A$2:$AF$3266,31,FALSE)</f>
        <v>78.055940000000007</v>
      </c>
      <c r="V833">
        <f>VLOOKUP(A833,[1]Sheet3!$A$2:$AF$3266,32,FALSE)</f>
        <v>206.03639999999999</v>
      </c>
      <c r="W833" s="2" t="s">
        <v>836</v>
      </c>
      <c r="X833" s="2" t="s">
        <v>837</v>
      </c>
      <c r="Y833" s="2">
        <f>Scores!N833</f>
        <v>107</v>
      </c>
      <c r="Z833" t="s">
        <v>6</v>
      </c>
      <c r="AA833" s="13" t="str">
        <f t="shared" si="38"/>
        <v>2C-Kalimantan</v>
      </c>
      <c r="AB833" s="13" t="s">
        <v>896</v>
      </c>
    </row>
    <row r="834" spans="1:28">
      <c r="A834" t="str">
        <f t="shared" si="37"/>
        <v>GANDANG - BASE3. High Value</v>
      </c>
      <c r="B834" t="str">
        <f t="shared" ref="B834:B897" si="39">F834&amp;E834&amp;C834</f>
        <v>GANDANG - BASE3. High ValueE5. Development Unclarified</v>
      </c>
      <c r="C834" t="s">
        <v>25</v>
      </c>
      <c r="D834" s="2" t="s">
        <v>13</v>
      </c>
      <c r="E834" t="s">
        <v>11</v>
      </c>
      <c r="F834" s="12" t="s">
        <v>397</v>
      </c>
      <c r="G834" s="12" t="s">
        <v>742</v>
      </c>
      <c r="H834" t="s">
        <v>785</v>
      </c>
      <c r="I834" s="2" t="s">
        <v>824</v>
      </c>
      <c r="J834">
        <f>VLOOKUP(A834,[1]Sheet3!$A$2:$H$3266,8,FALSE)</f>
        <v>1037</v>
      </c>
      <c r="K834">
        <f>VLOOKUP(A834,[1]Sheet3!$A$2:$AD$3266,29,FALSE)</f>
        <v>0.70089219999999997</v>
      </c>
      <c r="L834">
        <f>VLOOKUP(A834,[1]Sheet3!$A$2:$AD$3266,30,FALSE)</f>
        <v>726.82521139999994</v>
      </c>
      <c r="M834">
        <f>VLOOKUP(A834,[1]Sheet3!$A$2:$L$3266,11,FALSE)</f>
        <v>12000</v>
      </c>
      <c r="N834">
        <f>VLOOKUP(A834,[1]Sheet3!$A$2:$L$3266,12,FALSE)</f>
        <v>79.2</v>
      </c>
      <c r="O834">
        <f>VLOOKUP(A834,[1]Sheet3!$A$2:$T$3266,17,FALSE)</f>
        <v>0.1243581</v>
      </c>
      <c r="P834">
        <f>VLOOKUP(A834,[1]Sheet3!$A$2:$T$3266,18,FALSE)</f>
        <v>193.04409999999999</v>
      </c>
      <c r="Q834">
        <f>VLOOKUP(A834,[1]Sheet3!$A$2:$T$3266,19,FALSE)</f>
        <v>0.58509809999999995</v>
      </c>
      <c r="R834">
        <f>VLOOKUP(A834,[1]Sheet3!$A$2:$T$3266,20,FALSE)</f>
        <v>0.7731228</v>
      </c>
      <c r="S834">
        <f>VLOOKUP(A834,[1]Sheet3!$A$2:$AB$3266,27,FALSE)</f>
        <v>213.2415</v>
      </c>
      <c r="T834">
        <f>VLOOKUP(A834,[1]Sheet3!$A$2:$AB$3266,28,FALSE)</f>
        <v>8.9009999999999998</v>
      </c>
      <c r="U834">
        <f>VLOOKUP(A834,[1]Sheet3!$A$2:$AF$3266,31,FALSE)</f>
        <v>78.055940000000007</v>
      </c>
      <c r="V834">
        <f>VLOOKUP(A834,[1]Sheet3!$A$2:$AF$3266,32,FALSE)</f>
        <v>206.03639999999999</v>
      </c>
      <c r="W834" s="2" t="s">
        <v>836</v>
      </c>
      <c r="X834" s="2" t="s">
        <v>837</v>
      </c>
      <c r="Y834" s="2">
        <f>Scores!N834</f>
        <v>107</v>
      </c>
      <c r="Z834" t="s">
        <v>6</v>
      </c>
      <c r="AA834" s="13" t="str">
        <f t="shared" si="38"/>
        <v>2C-Kalimantan</v>
      </c>
      <c r="AB834" s="13" t="s">
        <v>896</v>
      </c>
    </row>
    <row r="835" spans="1:28">
      <c r="A835" t="str">
        <f t="shared" ref="A835:A898" si="40">F835&amp;E835</f>
        <v>GEHEM UNITISASI GANAL1. Low Value</v>
      </c>
      <c r="B835" t="str">
        <f t="shared" si="39"/>
        <v>GEHEM UNITISASI GANAL1. Low ValueE5. Development Unclarified</v>
      </c>
      <c r="C835" t="s">
        <v>25</v>
      </c>
      <c r="D835" s="2" t="s">
        <v>13</v>
      </c>
      <c r="E835" t="s">
        <v>8</v>
      </c>
      <c r="F835" s="12" t="s">
        <v>398</v>
      </c>
      <c r="G835" s="12" t="s">
        <v>743</v>
      </c>
      <c r="H835" t="s">
        <v>785</v>
      </c>
      <c r="I835" s="2" t="s">
        <v>824</v>
      </c>
      <c r="J835">
        <f>VLOOKUP(A835,[1]Sheet3!$A$2:$H$3266,8,FALSE)</f>
        <v>662.1</v>
      </c>
      <c r="K835">
        <f>VLOOKUP(A835,[1]Sheet3!$A$2:$AD$3266,29,FALSE)</f>
        <v>0.75020719999999996</v>
      </c>
      <c r="L835">
        <f>VLOOKUP(A835,[1]Sheet3!$A$2:$AD$3266,30,FALSE)</f>
        <v>496.71218712000001</v>
      </c>
      <c r="M835">
        <f>VLOOKUP(A835,[1]Sheet3!$A$2:$L$3266,11,FALSE)</f>
        <v>10000</v>
      </c>
      <c r="N835" t="str">
        <f>VLOOKUP(A835,[1]Sheet3!$A$2:$L$3266,12,FALSE)</f>
        <v/>
      </c>
      <c r="O835">
        <f>VLOOKUP(A835,[1]Sheet3!$A$2:$T$3266,17,FALSE)</f>
        <v>0.15524019999999999</v>
      </c>
      <c r="P835">
        <f>VLOOKUP(A835,[1]Sheet3!$A$2:$T$3266,18,FALSE)</f>
        <v>253.52189999999999</v>
      </c>
      <c r="Q835">
        <f>VLOOKUP(A835,[1]Sheet3!$A$2:$T$3266,19,FALSE)</f>
        <v>0.77544570000000002</v>
      </c>
      <c r="R835">
        <f>VLOOKUP(A835,[1]Sheet3!$A$2:$T$3266,20,FALSE)</f>
        <v>0.80343279999999995</v>
      </c>
      <c r="S835">
        <f>VLOOKUP(A835,[1]Sheet3!$A$2:$AB$3266,27,FALSE)</f>
        <v>0.68786409999999998</v>
      </c>
      <c r="T835">
        <f>VLOOKUP(A835,[1]Sheet3!$A$2:$AB$3266,28,FALSE)</f>
        <v>25.978580000000001</v>
      </c>
      <c r="U835">
        <f>VLOOKUP(A835,[1]Sheet3!$A$2:$AF$3266,31,FALSE)</f>
        <v>441.7516</v>
      </c>
      <c r="V835">
        <f>VLOOKUP(A835,[1]Sheet3!$A$2:$AF$3266,32,FALSE)</f>
        <v>16.935230000000001</v>
      </c>
      <c r="W835" s="2" t="s">
        <v>836</v>
      </c>
      <c r="X835" s="2" t="s">
        <v>837</v>
      </c>
      <c r="Y835" s="2">
        <f>Scores!N835</f>
        <v>61</v>
      </c>
      <c r="Z835" t="s">
        <v>6</v>
      </c>
      <c r="AA835" s="13" t="str">
        <f t="shared" ref="AA835:AA898" si="41">IF(Z835="2C",Z835&amp;"-"&amp;X835,"2P")</f>
        <v>2C-Kalimantan</v>
      </c>
      <c r="AB835" s="13" t="s">
        <v>896</v>
      </c>
    </row>
    <row r="836" spans="1:28">
      <c r="A836" t="str">
        <f t="shared" si="40"/>
        <v>GEHEM UNITISASI GANAL2. Middle Value</v>
      </c>
      <c r="B836" t="str">
        <f t="shared" si="39"/>
        <v>GEHEM UNITISASI GANAL2. Middle ValueE5. Development Unclarified</v>
      </c>
      <c r="C836" t="s">
        <v>25</v>
      </c>
      <c r="D836" s="2" t="s">
        <v>13</v>
      </c>
      <c r="E836" t="s">
        <v>10</v>
      </c>
      <c r="F836" s="12" t="s">
        <v>398</v>
      </c>
      <c r="G836" s="12" t="s">
        <v>743</v>
      </c>
      <c r="H836" t="s">
        <v>785</v>
      </c>
      <c r="I836" s="2" t="s">
        <v>824</v>
      </c>
      <c r="J836">
        <f>VLOOKUP(A836,[1]Sheet3!$A$2:$H$3266,8,FALSE)</f>
        <v>865.9</v>
      </c>
      <c r="K836">
        <f>VLOOKUP(A836,[1]Sheet3!$A$2:$AD$3266,29,FALSE)</f>
        <v>0.75020719999999996</v>
      </c>
      <c r="L836">
        <f>VLOOKUP(A836,[1]Sheet3!$A$2:$AD$3266,30,FALSE)</f>
        <v>649.60441447999995</v>
      </c>
      <c r="M836">
        <f>VLOOKUP(A836,[1]Sheet3!$A$2:$L$3266,11,FALSE)</f>
        <v>10000</v>
      </c>
      <c r="N836" t="str">
        <f>VLOOKUP(A836,[1]Sheet3!$A$2:$L$3266,12,FALSE)</f>
        <v/>
      </c>
      <c r="O836">
        <f>VLOOKUP(A836,[1]Sheet3!$A$2:$T$3266,17,FALSE)</f>
        <v>0.15524019999999999</v>
      </c>
      <c r="P836">
        <f>VLOOKUP(A836,[1]Sheet3!$A$2:$T$3266,18,FALSE)</f>
        <v>253.52189999999999</v>
      </c>
      <c r="Q836">
        <f>VLOOKUP(A836,[1]Sheet3!$A$2:$T$3266,19,FALSE)</f>
        <v>0.77544570000000002</v>
      </c>
      <c r="R836">
        <f>VLOOKUP(A836,[1]Sheet3!$A$2:$T$3266,20,FALSE)</f>
        <v>0.80343279999999995</v>
      </c>
      <c r="S836">
        <f>VLOOKUP(A836,[1]Sheet3!$A$2:$AB$3266,27,FALSE)</f>
        <v>0.68786409999999998</v>
      </c>
      <c r="T836">
        <f>VLOOKUP(A836,[1]Sheet3!$A$2:$AB$3266,28,FALSE)</f>
        <v>25.978580000000001</v>
      </c>
      <c r="U836">
        <f>VLOOKUP(A836,[1]Sheet3!$A$2:$AF$3266,31,FALSE)</f>
        <v>441.7516</v>
      </c>
      <c r="V836">
        <f>VLOOKUP(A836,[1]Sheet3!$A$2:$AF$3266,32,FALSE)</f>
        <v>16.935230000000001</v>
      </c>
      <c r="W836" s="2" t="s">
        <v>836</v>
      </c>
      <c r="X836" s="2" t="s">
        <v>837</v>
      </c>
      <c r="Y836" s="2">
        <f>Scores!N836</f>
        <v>61</v>
      </c>
      <c r="Z836" t="s">
        <v>6</v>
      </c>
      <c r="AA836" s="13" t="str">
        <f t="shared" si="41"/>
        <v>2C-Kalimantan</v>
      </c>
      <c r="AB836" s="13" t="s">
        <v>896</v>
      </c>
    </row>
    <row r="837" spans="1:28">
      <c r="A837" t="str">
        <f t="shared" si="40"/>
        <v>GEHEM UNITISASI GANAL3. High Value</v>
      </c>
      <c r="B837" t="str">
        <f t="shared" si="39"/>
        <v>GEHEM UNITISASI GANAL3. High ValueE5. Development Unclarified</v>
      </c>
      <c r="C837" t="s">
        <v>25</v>
      </c>
      <c r="D837" s="2" t="s">
        <v>13</v>
      </c>
      <c r="E837" t="s">
        <v>11</v>
      </c>
      <c r="F837" s="12" t="s">
        <v>398</v>
      </c>
      <c r="G837" s="12" t="s">
        <v>743</v>
      </c>
      <c r="H837" t="s">
        <v>785</v>
      </c>
      <c r="I837" s="2" t="s">
        <v>824</v>
      </c>
      <c r="J837">
        <f>VLOOKUP(A837,[1]Sheet3!$A$2:$H$3266,8,FALSE)</f>
        <v>1100.5</v>
      </c>
      <c r="K837">
        <f>VLOOKUP(A837,[1]Sheet3!$A$2:$AD$3266,29,FALSE)</f>
        <v>0.75020719999999996</v>
      </c>
      <c r="L837">
        <f>VLOOKUP(A837,[1]Sheet3!$A$2:$AD$3266,30,FALSE)</f>
        <v>825.60302359999991</v>
      </c>
      <c r="M837">
        <f>VLOOKUP(A837,[1]Sheet3!$A$2:$L$3266,11,FALSE)</f>
        <v>10000</v>
      </c>
      <c r="N837" t="str">
        <f>VLOOKUP(A837,[1]Sheet3!$A$2:$L$3266,12,FALSE)</f>
        <v/>
      </c>
      <c r="O837">
        <f>VLOOKUP(A837,[1]Sheet3!$A$2:$T$3266,17,FALSE)</f>
        <v>0.15524019999999999</v>
      </c>
      <c r="P837">
        <f>VLOOKUP(A837,[1]Sheet3!$A$2:$T$3266,18,FALSE)</f>
        <v>253.52189999999999</v>
      </c>
      <c r="Q837">
        <f>VLOOKUP(A837,[1]Sheet3!$A$2:$T$3266,19,FALSE)</f>
        <v>0.77544570000000002</v>
      </c>
      <c r="R837">
        <f>VLOOKUP(A837,[1]Sheet3!$A$2:$T$3266,20,FALSE)</f>
        <v>0.80343279999999995</v>
      </c>
      <c r="S837">
        <f>VLOOKUP(A837,[1]Sheet3!$A$2:$AB$3266,27,FALSE)</f>
        <v>0.68786409999999998</v>
      </c>
      <c r="T837">
        <f>VLOOKUP(A837,[1]Sheet3!$A$2:$AB$3266,28,FALSE)</f>
        <v>25.978580000000001</v>
      </c>
      <c r="U837">
        <f>VLOOKUP(A837,[1]Sheet3!$A$2:$AF$3266,31,FALSE)</f>
        <v>441.7516</v>
      </c>
      <c r="V837">
        <f>VLOOKUP(A837,[1]Sheet3!$A$2:$AF$3266,32,FALSE)</f>
        <v>16.935230000000001</v>
      </c>
      <c r="W837" s="2" t="s">
        <v>836</v>
      </c>
      <c r="X837" s="2" t="s">
        <v>837</v>
      </c>
      <c r="Y837" s="2">
        <f>Scores!N837</f>
        <v>61</v>
      </c>
      <c r="Z837" t="s">
        <v>6</v>
      </c>
      <c r="AA837" s="13" t="str">
        <f t="shared" si="41"/>
        <v>2C-Kalimantan</v>
      </c>
      <c r="AB837" s="13" t="s">
        <v>896</v>
      </c>
    </row>
    <row r="838" spans="1:28">
      <c r="A838" t="str">
        <f t="shared" si="40"/>
        <v>GENDALO UNITISASI GENDALO1. Low Value</v>
      </c>
      <c r="B838" t="str">
        <f t="shared" si="39"/>
        <v>GENDALO UNITISASI GENDALO1. Low ValueE5. Development Unclarified</v>
      </c>
      <c r="C838" t="s">
        <v>25</v>
      </c>
      <c r="D838" s="2" t="s">
        <v>13</v>
      </c>
      <c r="E838" t="s">
        <v>8</v>
      </c>
      <c r="F838" s="12" t="s">
        <v>399</v>
      </c>
      <c r="G838" s="12" t="s">
        <v>744</v>
      </c>
      <c r="H838" t="s">
        <v>785</v>
      </c>
      <c r="I838" s="2" t="s">
        <v>824</v>
      </c>
      <c r="J838">
        <f>VLOOKUP(A838,[1]Sheet3!$A$2:$H$3266,8,FALSE)</f>
        <v>1292.9000000000001</v>
      </c>
      <c r="K838">
        <f>VLOOKUP(A838,[1]Sheet3!$A$2:$AD$3266,29,FALSE)</f>
        <v>0.78022849999999999</v>
      </c>
      <c r="L838">
        <f>VLOOKUP(A838,[1]Sheet3!$A$2:$AD$3266,30,FALSE)</f>
        <v>1008.7574276500001</v>
      </c>
      <c r="M838">
        <f>VLOOKUP(A838,[1]Sheet3!$A$2:$L$3266,11,FALSE)</f>
        <v>11500</v>
      </c>
      <c r="N838" t="str">
        <f>VLOOKUP(A838,[1]Sheet3!$A$2:$L$3266,12,FALSE)</f>
        <v/>
      </c>
      <c r="O838">
        <f>VLOOKUP(A838,[1]Sheet3!$A$2:$T$3266,17,FALSE)</f>
        <v>0.1134122</v>
      </c>
      <c r="P838">
        <f>VLOOKUP(A838,[1]Sheet3!$A$2:$T$3266,18,FALSE)</f>
        <v>179.5616</v>
      </c>
      <c r="Q838">
        <f>VLOOKUP(A838,[1]Sheet3!$A$2:$T$3266,19,FALSE)</f>
        <v>0.75781169999999998</v>
      </c>
      <c r="R838">
        <f>VLOOKUP(A838,[1]Sheet3!$A$2:$T$3266,20,FALSE)</f>
        <v>0.79773830000000001</v>
      </c>
      <c r="S838">
        <f>VLOOKUP(A838,[1]Sheet3!$A$2:$AB$3266,27,FALSE)</f>
        <v>171.05099999999999</v>
      </c>
      <c r="T838">
        <f>VLOOKUP(A838,[1]Sheet3!$A$2:$AB$3266,28,FALSE)</f>
        <v>128.06059999999999</v>
      </c>
      <c r="U838">
        <f>VLOOKUP(A838,[1]Sheet3!$A$2:$AF$3266,31,FALSE)</f>
        <v>5.1357699999999999</v>
      </c>
      <c r="V838">
        <f>VLOOKUP(A838,[1]Sheet3!$A$2:$AF$3266,32,FALSE)</f>
        <v>152.90270000000001</v>
      </c>
      <c r="W838" s="2" t="s">
        <v>836</v>
      </c>
      <c r="X838" s="2" t="s">
        <v>837</v>
      </c>
      <c r="Y838" s="2">
        <f>Scores!N838</f>
        <v>89</v>
      </c>
      <c r="Z838" t="s">
        <v>6</v>
      </c>
      <c r="AA838" s="13" t="str">
        <f t="shared" si="41"/>
        <v>2C-Kalimantan</v>
      </c>
      <c r="AB838" s="13" t="s">
        <v>896</v>
      </c>
    </row>
    <row r="839" spans="1:28">
      <c r="A839" t="str">
        <f t="shared" si="40"/>
        <v>GENDALO UNITISASI GENDALO2. Middle Value</v>
      </c>
      <c r="B839" t="str">
        <f t="shared" si="39"/>
        <v>GENDALO UNITISASI GENDALO2. Middle ValueE5. Development Unclarified</v>
      </c>
      <c r="C839" t="s">
        <v>25</v>
      </c>
      <c r="D839" s="2" t="s">
        <v>13</v>
      </c>
      <c r="E839" t="s">
        <v>10</v>
      </c>
      <c r="F839" s="12" t="s">
        <v>399</v>
      </c>
      <c r="G839" s="12" t="s">
        <v>744</v>
      </c>
      <c r="H839" t="s">
        <v>785</v>
      </c>
      <c r="I839" s="2" t="s">
        <v>824</v>
      </c>
      <c r="J839">
        <f>VLOOKUP(A839,[1]Sheet3!$A$2:$H$3266,8,FALSE)</f>
        <v>1835.8</v>
      </c>
      <c r="K839">
        <f>VLOOKUP(A839,[1]Sheet3!$A$2:$AD$3266,29,FALSE)</f>
        <v>0.78022849999999999</v>
      </c>
      <c r="L839">
        <f>VLOOKUP(A839,[1]Sheet3!$A$2:$AD$3266,30,FALSE)</f>
        <v>1432.3434803</v>
      </c>
      <c r="M839">
        <f>VLOOKUP(A839,[1]Sheet3!$A$2:$L$3266,11,FALSE)</f>
        <v>11500</v>
      </c>
      <c r="N839" t="str">
        <f>VLOOKUP(A839,[1]Sheet3!$A$2:$L$3266,12,FALSE)</f>
        <v/>
      </c>
      <c r="O839">
        <f>VLOOKUP(A839,[1]Sheet3!$A$2:$T$3266,17,FALSE)</f>
        <v>0.1134122</v>
      </c>
      <c r="P839">
        <f>VLOOKUP(A839,[1]Sheet3!$A$2:$T$3266,18,FALSE)</f>
        <v>179.5616</v>
      </c>
      <c r="Q839">
        <f>VLOOKUP(A839,[1]Sheet3!$A$2:$T$3266,19,FALSE)</f>
        <v>0.75781169999999998</v>
      </c>
      <c r="R839">
        <f>VLOOKUP(A839,[1]Sheet3!$A$2:$T$3266,20,FALSE)</f>
        <v>0.79773830000000001</v>
      </c>
      <c r="S839">
        <f>VLOOKUP(A839,[1]Sheet3!$A$2:$AB$3266,27,FALSE)</f>
        <v>171.05099999999999</v>
      </c>
      <c r="T839">
        <f>VLOOKUP(A839,[1]Sheet3!$A$2:$AB$3266,28,FALSE)</f>
        <v>128.06059999999999</v>
      </c>
      <c r="U839">
        <f>VLOOKUP(A839,[1]Sheet3!$A$2:$AF$3266,31,FALSE)</f>
        <v>5.1357699999999999</v>
      </c>
      <c r="V839">
        <f>VLOOKUP(A839,[1]Sheet3!$A$2:$AF$3266,32,FALSE)</f>
        <v>152.90270000000001</v>
      </c>
      <c r="W839" s="2" t="s">
        <v>836</v>
      </c>
      <c r="X839" s="2" t="s">
        <v>837</v>
      </c>
      <c r="Y839" s="2">
        <f>Scores!N839</f>
        <v>89</v>
      </c>
      <c r="Z839" t="s">
        <v>6</v>
      </c>
      <c r="AA839" s="13" t="str">
        <f t="shared" si="41"/>
        <v>2C-Kalimantan</v>
      </c>
      <c r="AB839" s="13" t="s">
        <v>896</v>
      </c>
    </row>
    <row r="840" spans="1:28">
      <c r="A840" t="str">
        <f t="shared" si="40"/>
        <v>GENDALO UNITISASI GENDALO3. High Value</v>
      </c>
      <c r="B840" t="str">
        <f t="shared" si="39"/>
        <v>GENDALO UNITISASI GENDALO3. High ValueE5. Development Unclarified</v>
      </c>
      <c r="C840" t="s">
        <v>25</v>
      </c>
      <c r="D840" s="2" t="s">
        <v>13</v>
      </c>
      <c r="E840" t="s">
        <v>11</v>
      </c>
      <c r="F840" s="12" t="s">
        <v>399</v>
      </c>
      <c r="G840" s="12" t="s">
        <v>744</v>
      </c>
      <c r="H840" t="s">
        <v>785</v>
      </c>
      <c r="I840" s="2" t="s">
        <v>824</v>
      </c>
      <c r="J840">
        <f>VLOOKUP(A840,[1]Sheet3!$A$2:$H$3266,8,FALSE)</f>
        <v>2454.3000000000002</v>
      </c>
      <c r="K840">
        <f>VLOOKUP(A840,[1]Sheet3!$A$2:$AD$3266,29,FALSE)</f>
        <v>0.78022849999999999</v>
      </c>
      <c r="L840">
        <f>VLOOKUP(A840,[1]Sheet3!$A$2:$AD$3266,30,FALSE)</f>
        <v>1914.9148075500002</v>
      </c>
      <c r="M840">
        <f>VLOOKUP(A840,[1]Sheet3!$A$2:$L$3266,11,FALSE)</f>
        <v>11500</v>
      </c>
      <c r="N840" t="str">
        <f>VLOOKUP(A840,[1]Sheet3!$A$2:$L$3266,12,FALSE)</f>
        <v/>
      </c>
      <c r="O840">
        <f>VLOOKUP(A840,[1]Sheet3!$A$2:$T$3266,17,FALSE)</f>
        <v>0.1134122</v>
      </c>
      <c r="P840">
        <f>VLOOKUP(A840,[1]Sheet3!$A$2:$T$3266,18,FALSE)</f>
        <v>179.5616</v>
      </c>
      <c r="Q840">
        <f>VLOOKUP(A840,[1]Sheet3!$A$2:$T$3266,19,FALSE)</f>
        <v>0.75781169999999998</v>
      </c>
      <c r="R840">
        <f>VLOOKUP(A840,[1]Sheet3!$A$2:$T$3266,20,FALSE)</f>
        <v>0.79773830000000001</v>
      </c>
      <c r="S840">
        <f>VLOOKUP(A840,[1]Sheet3!$A$2:$AB$3266,27,FALSE)</f>
        <v>171.05099999999999</v>
      </c>
      <c r="T840">
        <f>VLOOKUP(A840,[1]Sheet3!$A$2:$AB$3266,28,FALSE)</f>
        <v>128.06059999999999</v>
      </c>
      <c r="U840">
        <f>VLOOKUP(A840,[1]Sheet3!$A$2:$AF$3266,31,FALSE)</f>
        <v>5.1357699999999999</v>
      </c>
      <c r="V840">
        <f>VLOOKUP(A840,[1]Sheet3!$A$2:$AF$3266,32,FALSE)</f>
        <v>152.90270000000001</v>
      </c>
      <c r="W840" s="2" t="s">
        <v>836</v>
      </c>
      <c r="X840" s="2" t="s">
        <v>837</v>
      </c>
      <c r="Y840" s="2">
        <f>Scores!N840</f>
        <v>89</v>
      </c>
      <c r="Z840" t="s">
        <v>6</v>
      </c>
      <c r="AA840" s="13" t="str">
        <f t="shared" si="41"/>
        <v>2C-Kalimantan</v>
      </c>
      <c r="AB840" s="13" t="s">
        <v>896</v>
      </c>
    </row>
    <row r="841" spans="1:28">
      <c r="A841" t="str">
        <f t="shared" si="40"/>
        <v>ANGGOR - BASE1. Low Value</v>
      </c>
      <c r="B841" t="str">
        <f t="shared" si="39"/>
        <v>ANGGOR - BASE1. Low ValueE5. Development Unclarified</v>
      </c>
      <c r="C841" t="s">
        <v>25</v>
      </c>
      <c r="D841" s="2" t="s">
        <v>13</v>
      </c>
      <c r="E841" t="s">
        <v>8</v>
      </c>
      <c r="F841" s="12" t="s">
        <v>400</v>
      </c>
      <c r="G841" s="12" t="s">
        <v>745</v>
      </c>
      <c r="H841" t="s">
        <v>93</v>
      </c>
      <c r="I841" s="2" t="s">
        <v>825</v>
      </c>
      <c r="J841">
        <f>VLOOKUP(A841,[1]Sheet3!$A$2:$H$3266,8,FALSE)</f>
        <v>725.678</v>
      </c>
      <c r="K841">
        <f>VLOOKUP(A841,[1]Sheet3!$A$2:$AD$3266,29,FALSE)</f>
        <v>0.65010109999999999</v>
      </c>
      <c r="L841">
        <f>VLOOKUP(A841,[1]Sheet3!$A$2:$AD$3266,30,FALSE)</f>
        <v>471.76406604580001</v>
      </c>
      <c r="M841">
        <f>VLOOKUP(A841,[1]Sheet3!$A$2:$L$3266,11,FALSE)</f>
        <v>11030.72</v>
      </c>
      <c r="N841">
        <f>VLOOKUP(A841,[1]Sheet3!$A$2:$L$3266,12,FALSE)</f>
        <v>206.81100000000001</v>
      </c>
      <c r="O841">
        <f>VLOOKUP(A841,[1]Sheet3!$A$2:$T$3266,17,FALSE)</f>
        <v>0.12546570000000001</v>
      </c>
      <c r="P841">
        <f>VLOOKUP(A841,[1]Sheet3!$A$2:$T$3266,18,FALSE)</f>
        <v>81.847179999999994</v>
      </c>
      <c r="Q841">
        <f>VLOOKUP(A841,[1]Sheet3!$A$2:$T$3266,19,FALSE)</f>
        <v>0.49647049999999998</v>
      </c>
      <c r="R841">
        <f>VLOOKUP(A841,[1]Sheet3!$A$2:$T$3266,20,FALSE)</f>
        <v>0.71336999999999995</v>
      </c>
      <c r="S841">
        <f>VLOOKUP(A841,[1]Sheet3!$A$2:$AB$3266,27,FALSE)</f>
        <v>63.088099999999997</v>
      </c>
      <c r="T841">
        <f>VLOOKUP(A841,[1]Sheet3!$A$2:$AB$3266,28,FALSE)</f>
        <v>48.86065</v>
      </c>
      <c r="U841">
        <f>VLOOKUP(A841,[1]Sheet3!$A$2:$AF$3266,31,FALSE)</f>
        <v>17.07489</v>
      </c>
      <c r="V841">
        <f>VLOOKUP(A841,[1]Sheet3!$A$2:$AF$3266,32,FALSE)</f>
        <v>242.2884</v>
      </c>
      <c r="W841" s="2" t="str">
        <f>VLOOKUP(H841,[2]Sheet1!$B$2:$D$3210,2,FALSE)</f>
        <v>Selat Malaka</v>
      </c>
      <c r="X841" s="2" t="str">
        <f>VLOOKUP(H841,[2]Sheet1!$B$2:$D$3210,3,FALSE)</f>
        <v>Sumatera</v>
      </c>
      <c r="Y841" s="2">
        <f>Scores!N841</f>
        <v>109</v>
      </c>
      <c r="Z841" t="s">
        <v>6</v>
      </c>
      <c r="AA841" s="13" t="str">
        <f t="shared" si="41"/>
        <v>2C-Sumatera</v>
      </c>
      <c r="AB841" s="13" t="s">
        <v>896</v>
      </c>
    </row>
    <row r="842" spans="1:28">
      <c r="A842" t="str">
        <f t="shared" si="40"/>
        <v>ANGGOR - BASE2. Middle Value</v>
      </c>
      <c r="B842" t="str">
        <f t="shared" si="39"/>
        <v>ANGGOR - BASE2. Middle ValueE5. Development Unclarified</v>
      </c>
      <c r="C842" t="s">
        <v>25</v>
      </c>
      <c r="D842" s="2" t="s">
        <v>13</v>
      </c>
      <c r="E842" t="s">
        <v>10</v>
      </c>
      <c r="F842" s="12" t="s">
        <v>400</v>
      </c>
      <c r="G842" s="12" t="s">
        <v>745</v>
      </c>
      <c r="H842" t="s">
        <v>93</v>
      </c>
      <c r="I842" s="2" t="s">
        <v>825</v>
      </c>
      <c r="J842">
        <f>VLOOKUP(A842,[1]Sheet3!$A$2:$H$3266,8,FALSE)</f>
        <v>1307.9570000000001</v>
      </c>
      <c r="K842">
        <f>VLOOKUP(A842,[1]Sheet3!$A$2:$AD$3266,29,FALSE)</f>
        <v>0.65010109999999999</v>
      </c>
      <c r="L842">
        <f>VLOOKUP(A842,[1]Sheet3!$A$2:$AD$3266,30,FALSE)</f>
        <v>850.30428445270002</v>
      </c>
      <c r="M842">
        <f>VLOOKUP(A842,[1]Sheet3!$A$2:$L$3266,11,FALSE)</f>
        <v>11030.72</v>
      </c>
      <c r="N842">
        <f>VLOOKUP(A842,[1]Sheet3!$A$2:$L$3266,12,FALSE)</f>
        <v>206.81100000000001</v>
      </c>
      <c r="O842">
        <f>VLOOKUP(A842,[1]Sheet3!$A$2:$T$3266,17,FALSE)</f>
        <v>0.12546570000000001</v>
      </c>
      <c r="P842">
        <f>VLOOKUP(A842,[1]Sheet3!$A$2:$T$3266,18,FALSE)</f>
        <v>81.847179999999994</v>
      </c>
      <c r="Q842">
        <f>VLOOKUP(A842,[1]Sheet3!$A$2:$T$3266,19,FALSE)</f>
        <v>0.49647049999999998</v>
      </c>
      <c r="R842">
        <f>VLOOKUP(A842,[1]Sheet3!$A$2:$T$3266,20,FALSE)</f>
        <v>0.71336999999999995</v>
      </c>
      <c r="S842">
        <f>VLOOKUP(A842,[1]Sheet3!$A$2:$AB$3266,27,FALSE)</f>
        <v>63.088099999999997</v>
      </c>
      <c r="T842">
        <f>VLOOKUP(A842,[1]Sheet3!$A$2:$AB$3266,28,FALSE)</f>
        <v>48.86065</v>
      </c>
      <c r="U842">
        <f>VLOOKUP(A842,[1]Sheet3!$A$2:$AF$3266,31,FALSE)</f>
        <v>17.07489</v>
      </c>
      <c r="V842">
        <f>VLOOKUP(A842,[1]Sheet3!$A$2:$AF$3266,32,FALSE)</f>
        <v>242.2884</v>
      </c>
      <c r="W842" s="2" t="str">
        <f>VLOOKUP(H842,[2]Sheet1!$B$2:$D$3210,2,FALSE)</f>
        <v>Selat Malaka</v>
      </c>
      <c r="X842" s="2" t="str">
        <f>VLOOKUP(H842,[2]Sheet1!$B$2:$D$3210,3,FALSE)</f>
        <v>Sumatera</v>
      </c>
      <c r="Y842" s="2">
        <f>Scores!N842</f>
        <v>109</v>
      </c>
      <c r="Z842" t="s">
        <v>6</v>
      </c>
      <c r="AA842" s="13" t="str">
        <f t="shared" si="41"/>
        <v>2C-Sumatera</v>
      </c>
      <c r="AB842" s="13" t="s">
        <v>896</v>
      </c>
    </row>
    <row r="843" spans="1:28">
      <c r="A843" t="str">
        <f t="shared" si="40"/>
        <v>ANGGOR - BASE3. High Value</v>
      </c>
      <c r="B843" t="str">
        <f t="shared" si="39"/>
        <v>ANGGOR - BASE3. High ValueE5. Development Unclarified</v>
      </c>
      <c r="C843" t="s">
        <v>25</v>
      </c>
      <c r="D843" s="2" t="s">
        <v>13</v>
      </c>
      <c r="E843" t="s">
        <v>11</v>
      </c>
      <c r="F843" s="12" t="s">
        <v>400</v>
      </c>
      <c r="G843" s="12" t="s">
        <v>745</v>
      </c>
      <c r="H843" t="s">
        <v>93</v>
      </c>
      <c r="I843" s="2" t="s">
        <v>825</v>
      </c>
      <c r="J843">
        <f>VLOOKUP(A843,[1]Sheet3!$A$2:$H$3266,8,FALSE)</f>
        <v>2151.4650000000001</v>
      </c>
      <c r="K843">
        <f>VLOOKUP(A843,[1]Sheet3!$A$2:$AD$3266,29,FALSE)</f>
        <v>0.65010109999999999</v>
      </c>
      <c r="L843">
        <f>VLOOKUP(A843,[1]Sheet3!$A$2:$AD$3266,30,FALSE)</f>
        <v>1398.6697631115001</v>
      </c>
      <c r="M843">
        <f>VLOOKUP(A843,[1]Sheet3!$A$2:$L$3266,11,FALSE)</f>
        <v>11030.72</v>
      </c>
      <c r="N843">
        <f>VLOOKUP(A843,[1]Sheet3!$A$2:$L$3266,12,FALSE)</f>
        <v>206.81100000000001</v>
      </c>
      <c r="O843">
        <f>VLOOKUP(A843,[1]Sheet3!$A$2:$T$3266,17,FALSE)</f>
        <v>0.12546570000000001</v>
      </c>
      <c r="P843">
        <f>VLOOKUP(A843,[1]Sheet3!$A$2:$T$3266,18,FALSE)</f>
        <v>81.847179999999994</v>
      </c>
      <c r="Q843">
        <f>VLOOKUP(A843,[1]Sheet3!$A$2:$T$3266,19,FALSE)</f>
        <v>0.49647049999999998</v>
      </c>
      <c r="R843">
        <f>VLOOKUP(A843,[1]Sheet3!$A$2:$T$3266,20,FALSE)</f>
        <v>0.71336999999999995</v>
      </c>
      <c r="S843">
        <f>VLOOKUP(A843,[1]Sheet3!$A$2:$AB$3266,27,FALSE)</f>
        <v>63.088099999999997</v>
      </c>
      <c r="T843">
        <f>VLOOKUP(A843,[1]Sheet3!$A$2:$AB$3266,28,FALSE)</f>
        <v>48.86065</v>
      </c>
      <c r="U843">
        <f>VLOOKUP(A843,[1]Sheet3!$A$2:$AF$3266,31,FALSE)</f>
        <v>17.07489</v>
      </c>
      <c r="V843">
        <f>VLOOKUP(A843,[1]Sheet3!$A$2:$AF$3266,32,FALSE)</f>
        <v>242.2884</v>
      </c>
      <c r="W843" s="2" t="str">
        <f>VLOOKUP(H843,[2]Sheet1!$B$2:$D$3210,2,FALSE)</f>
        <v>Selat Malaka</v>
      </c>
      <c r="X843" s="2" t="str">
        <f>VLOOKUP(H843,[2]Sheet1!$B$2:$D$3210,3,FALSE)</f>
        <v>Sumatera</v>
      </c>
      <c r="Y843" s="2">
        <f>Scores!N843</f>
        <v>109</v>
      </c>
      <c r="Z843" t="s">
        <v>6</v>
      </c>
      <c r="AA843" s="13" t="str">
        <f t="shared" si="41"/>
        <v>2C-Sumatera</v>
      </c>
      <c r="AB843" s="13" t="s">
        <v>896</v>
      </c>
    </row>
    <row r="844" spans="1:28">
      <c r="A844" t="str">
        <f t="shared" si="40"/>
        <v>PECIKO - OPLL 2C1. Low Value</v>
      </c>
      <c r="B844" t="str">
        <f t="shared" si="39"/>
        <v>PECIKO - OPLL 2C1. Low ValueE5. Development Unclarified</v>
      </c>
      <c r="C844" t="s">
        <v>25</v>
      </c>
      <c r="D844" s="2" t="s">
        <v>13</v>
      </c>
      <c r="E844" t="s">
        <v>8</v>
      </c>
      <c r="F844" s="12" t="s">
        <v>401</v>
      </c>
      <c r="G844" s="12" t="s">
        <v>53</v>
      </c>
      <c r="H844" t="s">
        <v>82</v>
      </c>
      <c r="I844" s="2" t="s">
        <v>825</v>
      </c>
      <c r="J844">
        <f>VLOOKUP(A844,[1]Sheet3!$A$2:$H$3266,8,FALSE)</f>
        <v>6745</v>
      </c>
      <c r="K844">
        <f>VLOOKUP(A844,[1]Sheet3!$A$2:$AD$3266,29,FALSE)</f>
        <v>0.53947869999999998</v>
      </c>
      <c r="L844">
        <f>VLOOKUP(A844,[1]Sheet3!$A$2:$AD$3266,30,FALSE)</f>
        <v>3638.7838314999999</v>
      </c>
      <c r="M844">
        <f>VLOOKUP(A844,[1]Sheet3!$A$2:$L$3266,11,FALSE)</f>
        <v>6383</v>
      </c>
      <c r="N844">
        <f>VLOOKUP(A844,[1]Sheet3!$A$2:$L$3266,12,FALSE)</f>
        <v>76.45</v>
      </c>
      <c r="O844">
        <f>VLOOKUP(A844,[1]Sheet3!$A$2:$T$3266,17,FALSE)</f>
        <v>0.2012669</v>
      </c>
      <c r="P844">
        <f>VLOOKUP(A844,[1]Sheet3!$A$2:$T$3266,18,FALSE)</f>
        <v>619.76170000000002</v>
      </c>
      <c r="Q844">
        <f>VLOOKUP(A844,[1]Sheet3!$A$2:$T$3266,19,FALSE)</f>
        <v>0.68137449999999999</v>
      </c>
      <c r="R844">
        <f>VLOOKUP(A844,[1]Sheet3!$A$2:$T$3266,20,FALSE)</f>
        <v>0.78374869999999996</v>
      </c>
      <c r="S844">
        <f>VLOOKUP(A844,[1]Sheet3!$A$2:$AB$3266,27,FALSE)</f>
        <v>7.2692430000000003</v>
      </c>
      <c r="T844">
        <f>VLOOKUP(A844,[1]Sheet3!$A$2:$AB$3266,28,FALSE)</f>
        <v>15.765420000000001</v>
      </c>
      <c r="U844">
        <f>VLOOKUP(A844,[1]Sheet3!$A$2:$AF$3266,31,FALSE)</f>
        <v>15.833869999999999</v>
      </c>
      <c r="V844">
        <f>VLOOKUP(A844,[1]Sheet3!$A$2:$AF$3266,32,FALSE)</f>
        <v>3.8100510000000001</v>
      </c>
      <c r="W844" s="2" t="str">
        <f>VLOOKUP(H844,[2]Sheet1!$B$2:$D$3210,2,FALSE)</f>
        <v>Selat Makasar</v>
      </c>
      <c r="X844" s="2" t="str">
        <f>VLOOKUP(H844,[2]Sheet1!$B$2:$D$3210,3,FALSE)</f>
        <v>Kalimantan</v>
      </c>
      <c r="Y844" s="2">
        <f>Scores!N844</f>
        <v>56</v>
      </c>
      <c r="Z844" t="s">
        <v>6</v>
      </c>
      <c r="AA844" s="13" t="str">
        <f t="shared" si="41"/>
        <v>2C-Kalimantan</v>
      </c>
      <c r="AB844" s="13" t="s">
        <v>896</v>
      </c>
    </row>
    <row r="845" spans="1:28">
      <c r="A845" t="str">
        <f t="shared" si="40"/>
        <v>PECIKO - OPLL 2C2. Middle Value</v>
      </c>
      <c r="B845" t="str">
        <f t="shared" si="39"/>
        <v>PECIKO - OPLL 2C2. Middle ValueE5. Development Unclarified</v>
      </c>
      <c r="C845" t="s">
        <v>25</v>
      </c>
      <c r="D845" s="2" t="s">
        <v>13</v>
      </c>
      <c r="E845" t="s">
        <v>10</v>
      </c>
      <c r="F845" s="12" t="s">
        <v>401</v>
      </c>
      <c r="G845" s="12" t="s">
        <v>53</v>
      </c>
      <c r="H845" t="s">
        <v>82</v>
      </c>
      <c r="I845" s="2" t="s">
        <v>825</v>
      </c>
      <c r="J845">
        <f>VLOOKUP(A845,[1]Sheet3!$A$2:$H$3266,8,FALSE)</f>
        <v>7135</v>
      </c>
      <c r="K845">
        <f>VLOOKUP(A845,[1]Sheet3!$A$2:$AD$3266,29,FALSE)</f>
        <v>0.53947869999999998</v>
      </c>
      <c r="L845">
        <f>VLOOKUP(A845,[1]Sheet3!$A$2:$AD$3266,30,FALSE)</f>
        <v>3849.1805245</v>
      </c>
      <c r="M845">
        <f>VLOOKUP(A845,[1]Sheet3!$A$2:$L$3266,11,FALSE)</f>
        <v>6383</v>
      </c>
      <c r="N845">
        <f>VLOOKUP(A845,[1]Sheet3!$A$2:$L$3266,12,FALSE)</f>
        <v>76.45</v>
      </c>
      <c r="O845">
        <f>VLOOKUP(A845,[1]Sheet3!$A$2:$T$3266,17,FALSE)</f>
        <v>0.2012669</v>
      </c>
      <c r="P845">
        <f>VLOOKUP(A845,[1]Sheet3!$A$2:$T$3266,18,FALSE)</f>
        <v>619.76170000000002</v>
      </c>
      <c r="Q845">
        <f>VLOOKUP(A845,[1]Sheet3!$A$2:$T$3266,19,FALSE)</f>
        <v>0.68137449999999999</v>
      </c>
      <c r="R845">
        <f>VLOOKUP(A845,[1]Sheet3!$A$2:$T$3266,20,FALSE)</f>
        <v>0.78374869999999996</v>
      </c>
      <c r="S845">
        <f>VLOOKUP(A845,[1]Sheet3!$A$2:$AB$3266,27,FALSE)</f>
        <v>7.2692430000000003</v>
      </c>
      <c r="T845">
        <f>VLOOKUP(A845,[1]Sheet3!$A$2:$AB$3266,28,FALSE)</f>
        <v>15.765420000000001</v>
      </c>
      <c r="U845">
        <f>VLOOKUP(A845,[1]Sheet3!$A$2:$AF$3266,31,FALSE)</f>
        <v>15.833869999999999</v>
      </c>
      <c r="V845">
        <f>VLOOKUP(A845,[1]Sheet3!$A$2:$AF$3266,32,FALSE)</f>
        <v>3.8100510000000001</v>
      </c>
      <c r="W845" s="2" t="str">
        <f>VLOOKUP(H845,[2]Sheet1!$B$2:$D$3210,2,FALSE)</f>
        <v>Selat Makasar</v>
      </c>
      <c r="X845" s="2" t="str">
        <f>VLOOKUP(H845,[2]Sheet1!$B$2:$D$3210,3,FALSE)</f>
        <v>Kalimantan</v>
      </c>
      <c r="Y845" s="2">
        <f>Scores!N845</f>
        <v>56</v>
      </c>
      <c r="Z845" t="s">
        <v>6</v>
      </c>
      <c r="AA845" s="13" t="str">
        <f t="shared" si="41"/>
        <v>2C-Kalimantan</v>
      </c>
      <c r="AB845" s="13" t="s">
        <v>896</v>
      </c>
    </row>
    <row r="846" spans="1:28">
      <c r="A846" t="str">
        <f t="shared" si="40"/>
        <v>PECIKO - OPLL 2C3. High Value</v>
      </c>
      <c r="B846" t="str">
        <f t="shared" si="39"/>
        <v>PECIKO - OPLL 2C3. High ValueE5. Development Unclarified</v>
      </c>
      <c r="C846" t="s">
        <v>25</v>
      </c>
      <c r="D846" s="2" t="s">
        <v>13</v>
      </c>
      <c r="E846" t="s">
        <v>11</v>
      </c>
      <c r="F846" s="12" t="s">
        <v>401</v>
      </c>
      <c r="G846" s="12" t="s">
        <v>53</v>
      </c>
      <c r="H846" t="s">
        <v>82</v>
      </c>
      <c r="I846" s="2" t="s">
        <v>825</v>
      </c>
      <c r="J846">
        <f>VLOOKUP(A846,[1]Sheet3!$A$2:$H$3266,8,FALSE)</f>
        <v>7305</v>
      </c>
      <c r="K846">
        <f>VLOOKUP(A846,[1]Sheet3!$A$2:$AD$3266,29,FALSE)</f>
        <v>0.53947869999999998</v>
      </c>
      <c r="L846">
        <f>VLOOKUP(A846,[1]Sheet3!$A$2:$AD$3266,30,FALSE)</f>
        <v>3940.8919034999999</v>
      </c>
      <c r="M846">
        <f>VLOOKUP(A846,[1]Sheet3!$A$2:$L$3266,11,FALSE)</f>
        <v>6383</v>
      </c>
      <c r="N846">
        <f>VLOOKUP(A846,[1]Sheet3!$A$2:$L$3266,12,FALSE)</f>
        <v>76.45</v>
      </c>
      <c r="O846">
        <f>VLOOKUP(A846,[1]Sheet3!$A$2:$T$3266,17,FALSE)</f>
        <v>0.2012669</v>
      </c>
      <c r="P846">
        <f>VLOOKUP(A846,[1]Sheet3!$A$2:$T$3266,18,FALSE)</f>
        <v>619.76170000000002</v>
      </c>
      <c r="Q846">
        <f>VLOOKUP(A846,[1]Sheet3!$A$2:$T$3266,19,FALSE)</f>
        <v>0.68137449999999999</v>
      </c>
      <c r="R846">
        <f>VLOOKUP(A846,[1]Sheet3!$A$2:$T$3266,20,FALSE)</f>
        <v>0.78374869999999996</v>
      </c>
      <c r="S846">
        <f>VLOOKUP(A846,[1]Sheet3!$A$2:$AB$3266,27,FALSE)</f>
        <v>7.2692430000000003</v>
      </c>
      <c r="T846">
        <f>VLOOKUP(A846,[1]Sheet3!$A$2:$AB$3266,28,FALSE)</f>
        <v>15.765420000000001</v>
      </c>
      <c r="U846">
        <f>VLOOKUP(A846,[1]Sheet3!$A$2:$AF$3266,31,FALSE)</f>
        <v>15.833869999999999</v>
      </c>
      <c r="V846">
        <f>VLOOKUP(A846,[1]Sheet3!$A$2:$AF$3266,32,FALSE)</f>
        <v>3.8100510000000001</v>
      </c>
      <c r="W846" s="2" t="str">
        <f>VLOOKUP(H846,[2]Sheet1!$B$2:$D$3210,2,FALSE)</f>
        <v>Selat Makasar</v>
      </c>
      <c r="X846" s="2" t="str">
        <f>VLOOKUP(H846,[2]Sheet1!$B$2:$D$3210,3,FALSE)</f>
        <v>Kalimantan</v>
      </c>
      <c r="Y846" s="2">
        <f>Scores!N846</f>
        <v>56</v>
      </c>
      <c r="Z846" t="s">
        <v>6</v>
      </c>
      <c r="AA846" s="13" t="str">
        <f t="shared" si="41"/>
        <v>2C-Kalimantan</v>
      </c>
      <c r="AB846" s="13" t="s">
        <v>896</v>
      </c>
    </row>
    <row r="847" spans="1:28">
      <c r="A847" t="str">
        <f t="shared" si="40"/>
        <v>SISI NUBI - OPLL 2B1. Low Value</v>
      </c>
      <c r="B847" t="str">
        <f t="shared" si="39"/>
        <v>SISI NUBI - OPLL 2B1. Low ValueE5. Development Unclarified</v>
      </c>
      <c r="C847" t="s">
        <v>25</v>
      </c>
      <c r="D847" s="2" t="s">
        <v>13</v>
      </c>
      <c r="E847" t="s">
        <v>8</v>
      </c>
      <c r="F847" s="12" t="s">
        <v>402</v>
      </c>
      <c r="G847" s="12" t="s">
        <v>596</v>
      </c>
      <c r="H847" t="s">
        <v>82</v>
      </c>
      <c r="I847" s="2" t="s">
        <v>825</v>
      </c>
      <c r="J847">
        <f>VLOOKUP(A847,[1]Sheet3!$A$2:$H$3266,8,FALSE)</f>
        <v>2867</v>
      </c>
      <c r="K847">
        <f>VLOOKUP(A847,[1]Sheet3!$A$2:$AD$3266,29,FALSE)</f>
        <v>0.48462090000000002</v>
      </c>
      <c r="L847">
        <f>VLOOKUP(A847,[1]Sheet3!$A$2:$AD$3266,30,FALSE)</f>
        <v>1389.4081203000001</v>
      </c>
      <c r="M847">
        <f>VLOOKUP(A847,[1]Sheet3!$A$2:$L$3266,11,FALSE)</f>
        <v>8200</v>
      </c>
      <c r="N847">
        <f>VLOOKUP(A847,[1]Sheet3!$A$2:$L$3266,12,FALSE)</f>
        <v>110.55000000000001</v>
      </c>
      <c r="O847">
        <f>VLOOKUP(A847,[1]Sheet3!$A$2:$T$3266,17,FALSE)</f>
        <v>0.17974760000000001</v>
      </c>
      <c r="P847">
        <f>VLOOKUP(A847,[1]Sheet3!$A$2:$T$3266,18,FALSE)</f>
        <v>727.68039999999996</v>
      </c>
      <c r="Q847">
        <f>VLOOKUP(A847,[1]Sheet3!$A$2:$T$3266,19,FALSE)</f>
        <v>0.59988359999999996</v>
      </c>
      <c r="R847">
        <f>VLOOKUP(A847,[1]Sheet3!$A$2:$T$3266,20,FALSE)</f>
        <v>0.76820659999999996</v>
      </c>
      <c r="S847">
        <f>VLOOKUP(A847,[1]Sheet3!$A$2:$AB$3266,27,FALSE)</f>
        <v>2.6018910000000002</v>
      </c>
      <c r="T847">
        <f>VLOOKUP(A847,[1]Sheet3!$A$2:$AB$3266,28,FALSE)</f>
        <v>54.022790000000001</v>
      </c>
      <c r="U847">
        <f>VLOOKUP(A847,[1]Sheet3!$A$2:$AF$3266,31,FALSE)</f>
        <v>759.76760000000002</v>
      </c>
      <c r="V847">
        <f>VLOOKUP(A847,[1]Sheet3!$A$2:$AF$3266,32,FALSE)</f>
        <v>99.946420000000003</v>
      </c>
      <c r="W847" s="2" t="str">
        <f>VLOOKUP(H847,[2]Sheet1!$B$2:$D$3210,2,FALSE)</f>
        <v>Selat Makasar</v>
      </c>
      <c r="X847" s="2" t="str">
        <f>VLOOKUP(H847,[2]Sheet1!$B$2:$D$3210,3,FALSE)</f>
        <v>Kalimantan</v>
      </c>
      <c r="Y847" s="2">
        <f>Scores!N847</f>
        <v>68</v>
      </c>
      <c r="Z847" t="s">
        <v>6</v>
      </c>
      <c r="AA847" s="13" t="str">
        <f t="shared" si="41"/>
        <v>2C-Kalimantan</v>
      </c>
      <c r="AB847" s="13" t="s">
        <v>896</v>
      </c>
    </row>
    <row r="848" spans="1:28">
      <c r="A848" t="str">
        <f t="shared" si="40"/>
        <v>SISI NUBI - OPLL 2B2. Middle Value</v>
      </c>
      <c r="B848" t="str">
        <f t="shared" si="39"/>
        <v>SISI NUBI - OPLL 2B2. Middle ValueE5. Development Unclarified</v>
      </c>
      <c r="C848" t="s">
        <v>25</v>
      </c>
      <c r="D848" s="2" t="s">
        <v>13</v>
      </c>
      <c r="E848" t="s">
        <v>10</v>
      </c>
      <c r="F848" s="12" t="s">
        <v>402</v>
      </c>
      <c r="G848" s="12" t="s">
        <v>596</v>
      </c>
      <c r="H848" t="s">
        <v>82</v>
      </c>
      <c r="I848" s="2" t="s">
        <v>825</v>
      </c>
      <c r="J848">
        <f>VLOOKUP(A848,[1]Sheet3!$A$2:$H$3266,8,FALSE)</f>
        <v>4155</v>
      </c>
      <c r="K848">
        <f>VLOOKUP(A848,[1]Sheet3!$A$2:$AD$3266,29,FALSE)</f>
        <v>0.48462090000000002</v>
      </c>
      <c r="L848">
        <f>VLOOKUP(A848,[1]Sheet3!$A$2:$AD$3266,30,FALSE)</f>
        <v>2013.5998395000001</v>
      </c>
      <c r="M848">
        <f>VLOOKUP(A848,[1]Sheet3!$A$2:$L$3266,11,FALSE)</f>
        <v>8200</v>
      </c>
      <c r="N848">
        <f>VLOOKUP(A848,[1]Sheet3!$A$2:$L$3266,12,FALSE)</f>
        <v>110.55000000000001</v>
      </c>
      <c r="O848">
        <f>VLOOKUP(A848,[1]Sheet3!$A$2:$T$3266,17,FALSE)</f>
        <v>0.17974760000000001</v>
      </c>
      <c r="P848">
        <f>VLOOKUP(A848,[1]Sheet3!$A$2:$T$3266,18,FALSE)</f>
        <v>727.68039999999996</v>
      </c>
      <c r="Q848">
        <f>VLOOKUP(A848,[1]Sheet3!$A$2:$T$3266,19,FALSE)</f>
        <v>0.59988359999999996</v>
      </c>
      <c r="R848">
        <f>VLOOKUP(A848,[1]Sheet3!$A$2:$T$3266,20,FALSE)</f>
        <v>0.76820659999999996</v>
      </c>
      <c r="S848">
        <f>VLOOKUP(A848,[1]Sheet3!$A$2:$AB$3266,27,FALSE)</f>
        <v>2.6018910000000002</v>
      </c>
      <c r="T848">
        <f>VLOOKUP(A848,[1]Sheet3!$A$2:$AB$3266,28,FALSE)</f>
        <v>54.022790000000001</v>
      </c>
      <c r="U848">
        <f>VLOOKUP(A848,[1]Sheet3!$A$2:$AF$3266,31,FALSE)</f>
        <v>759.76760000000002</v>
      </c>
      <c r="V848">
        <f>VLOOKUP(A848,[1]Sheet3!$A$2:$AF$3266,32,FALSE)</f>
        <v>99.946420000000003</v>
      </c>
      <c r="W848" s="2" t="str">
        <f>VLOOKUP(H848,[2]Sheet1!$B$2:$D$3210,2,FALSE)</f>
        <v>Selat Makasar</v>
      </c>
      <c r="X848" s="2" t="str">
        <f>VLOOKUP(H848,[2]Sheet1!$B$2:$D$3210,3,FALSE)</f>
        <v>Kalimantan</v>
      </c>
      <c r="Y848" s="2">
        <f>Scores!N848</f>
        <v>68</v>
      </c>
      <c r="Z848" t="s">
        <v>6</v>
      </c>
      <c r="AA848" s="13" t="str">
        <f t="shared" si="41"/>
        <v>2C-Kalimantan</v>
      </c>
      <c r="AB848" s="13" t="s">
        <v>896</v>
      </c>
    </row>
    <row r="849" spans="1:28">
      <c r="A849" t="str">
        <f t="shared" si="40"/>
        <v>SISI NUBI - OPLL 2B3. High Value</v>
      </c>
      <c r="B849" t="str">
        <f t="shared" si="39"/>
        <v>SISI NUBI - OPLL 2B3. High ValueE5. Development Unclarified</v>
      </c>
      <c r="C849" t="s">
        <v>25</v>
      </c>
      <c r="D849" s="2" t="s">
        <v>13</v>
      </c>
      <c r="E849" t="s">
        <v>11</v>
      </c>
      <c r="F849" s="12" t="s">
        <v>402</v>
      </c>
      <c r="G849" s="12" t="s">
        <v>596</v>
      </c>
      <c r="H849" t="s">
        <v>82</v>
      </c>
      <c r="I849" s="2" t="s">
        <v>825</v>
      </c>
      <c r="J849">
        <f>VLOOKUP(A849,[1]Sheet3!$A$2:$H$3266,8,FALSE)</f>
        <v>4837</v>
      </c>
      <c r="K849">
        <f>VLOOKUP(A849,[1]Sheet3!$A$2:$AD$3266,29,FALSE)</f>
        <v>0.48462090000000002</v>
      </c>
      <c r="L849">
        <f>VLOOKUP(A849,[1]Sheet3!$A$2:$AD$3266,30,FALSE)</f>
        <v>2344.1112932999999</v>
      </c>
      <c r="M849">
        <f>VLOOKUP(A849,[1]Sheet3!$A$2:$L$3266,11,FALSE)</f>
        <v>8200</v>
      </c>
      <c r="N849">
        <f>VLOOKUP(A849,[1]Sheet3!$A$2:$L$3266,12,FALSE)</f>
        <v>110.55000000000001</v>
      </c>
      <c r="O849">
        <f>VLOOKUP(A849,[1]Sheet3!$A$2:$T$3266,17,FALSE)</f>
        <v>0.17974760000000001</v>
      </c>
      <c r="P849">
        <f>VLOOKUP(A849,[1]Sheet3!$A$2:$T$3266,18,FALSE)</f>
        <v>727.68039999999996</v>
      </c>
      <c r="Q849">
        <f>VLOOKUP(A849,[1]Sheet3!$A$2:$T$3266,19,FALSE)</f>
        <v>0.59988359999999996</v>
      </c>
      <c r="R849">
        <f>VLOOKUP(A849,[1]Sheet3!$A$2:$T$3266,20,FALSE)</f>
        <v>0.76820659999999996</v>
      </c>
      <c r="S849">
        <f>VLOOKUP(A849,[1]Sheet3!$A$2:$AB$3266,27,FALSE)</f>
        <v>2.6018910000000002</v>
      </c>
      <c r="T849">
        <f>VLOOKUP(A849,[1]Sheet3!$A$2:$AB$3266,28,FALSE)</f>
        <v>54.022790000000001</v>
      </c>
      <c r="U849">
        <f>VLOOKUP(A849,[1]Sheet3!$A$2:$AF$3266,31,FALSE)</f>
        <v>759.76760000000002</v>
      </c>
      <c r="V849">
        <f>VLOOKUP(A849,[1]Sheet3!$A$2:$AF$3266,32,FALSE)</f>
        <v>99.946420000000003</v>
      </c>
      <c r="W849" s="2" t="str">
        <f>VLOOKUP(H849,[2]Sheet1!$B$2:$D$3210,2,FALSE)</f>
        <v>Selat Makasar</v>
      </c>
      <c r="X849" s="2" t="str">
        <f>VLOOKUP(H849,[2]Sheet1!$B$2:$D$3210,3,FALSE)</f>
        <v>Kalimantan</v>
      </c>
      <c r="Y849" s="2">
        <f>Scores!N849</f>
        <v>68</v>
      </c>
      <c r="Z849" t="s">
        <v>6</v>
      </c>
      <c r="AA849" s="13" t="str">
        <f t="shared" si="41"/>
        <v>2C-Kalimantan</v>
      </c>
      <c r="AB849" s="13" t="s">
        <v>896</v>
      </c>
    </row>
    <row r="850" spans="1:28">
      <c r="A850" t="str">
        <f t="shared" si="40"/>
        <v>SISI NUBI - OPLL 2C1. Low Value</v>
      </c>
      <c r="B850" t="str">
        <f t="shared" si="39"/>
        <v>SISI NUBI - OPLL 2C1. Low ValueE5. Development Unclarified</v>
      </c>
      <c r="C850" t="s">
        <v>25</v>
      </c>
      <c r="D850" s="2" t="s">
        <v>13</v>
      </c>
      <c r="E850" t="s">
        <v>8</v>
      </c>
      <c r="F850" s="12" t="s">
        <v>403</v>
      </c>
      <c r="G850" s="12" t="s">
        <v>596</v>
      </c>
      <c r="H850" t="s">
        <v>82</v>
      </c>
      <c r="I850" s="2" t="s">
        <v>825</v>
      </c>
      <c r="J850">
        <f>VLOOKUP(A850,[1]Sheet3!$A$2:$H$3266,8,FALSE)</f>
        <v>2867</v>
      </c>
      <c r="K850">
        <f>VLOOKUP(A850,[1]Sheet3!$A$2:$AD$3266,29,FALSE)</f>
        <v>0.48462090000000002</v>
      </c>
      <c r="L850">
        <f>VLOOKUP(A850,[1]Sheet3!$A$2:$AD$3266,30,FALSE)</f>
        <v>1389.4081203000001</v>
      </c>
      <c r="M850">
        <f>VLOOKUP(A850,[1]Sheet3!$A$2:$L$3266,11,FALSE)</f>
        <v>8200</v>
      </c>
      <c r="N850">
        <f>VLOOKUP(A850,[1]Sheet3!$A$2:$L$3266,12,FALSE)</f>
        <v>110.55000000000001</v>
      </c>
      <c r="O850">
        <f>VLOOKUP(A850,[1]Sheet3!$A$2:$T$3266,17,FALSE)</f>
        <v>0.17974760000000001</v>
      </c>
      <c r="P850">
        <f>VLOOKUP(A850,[1]Sheet3!$A$2:$T$3266,18,FALSE)</f>
        <v>727.68039999999996</v>
      </c>
      <c r="Q850">
        <f>VLOOKUP(A850,[1]Sheet3!$A$2:$T$3266,19,FALSE)</f>
        <v>0.59988359999999996</v>
      </c>
      <c r="R850">
        <f>VLOOKUP(A850,[1]Sheet3!$A$2:$T$3266,20,FALSE)</f>
        <v>0.76820659999999996</v>
      </c>
      <c r="S850">
        <f>VLOOKUP(A850,[1]Sheet3!$A$2:$AB$3266,27,FALSE)</f>
        <v>2.6018910000000002</v>
      </c>
      <c r="T850">
        <f>VLOOKUP(A850,[1]Sheet3!$A$2:$AB$3266,28,FALSE)</f>
        <v>54.022790000000001</v>
      </c>
      <c r="U850">
        <f>VLOOKUP(A850,[1]Sheet3!$A$2:$AF$3266,31,FALSE)</f>
        <v>759.76760000000002</v>
      </c>
      <c r="V850">
        <f>VLOOKUP(A850,[1]Sheet3!$A$2:$AF$3266,32,FALSE)</f>
        <v>99.946420000000003</v>
      </c>
      <c r="W850" s="2" t="str">
        <f>VLOOKUP(H850,[2]Sheet1!$B$2:$D$3210,2,FALSE)</f>
        <v>Selat Makasar</v>
      </c>
      <c r="X850" s="2" t="str">
        <f>VLOOKUP(H850,[2]Sheet1!$B$2:$D$3210,3,FALSE)</f>
        <v>Kalimantan</v>
      </c>
      <c r="Y850" s="2">
        <f>Scores!N850</f>
        <v>68</v>
      </c>
      <c r="Z850" t="s">
        <v>6</v>
      </c>
      <c r="AA850" s="13" t="str">
        <f t="shared" si="41"/>
        <v>2C-Kalimantan</v>
      </c>
      <c r="AB850" s="13" t="s">
        <v>896</v>
      </c>
    </row>
    <row r="851" spans="1:28">
      <c r="A851" t="str">
        <f t="shared" si="40"/>
        <v>SISI NUBI - OPLL 2C2. Middle Value</v>
      </c>
      <c r="B851" t="str">
        <f t="shared" si="39"/>
        <v>SISI NUBI - OPLL 2C2. Middle ValueE5. Development Unclarified</v>
      </c>
      <c r="C851" t="s">
        <v>25</v>
      </c>
      <c r="D851" s="2" t="s">
        <v>13</v>
      </c>
      <c r="E851" t="s">
        <v>10</v>
      </c>
      <c r="F851" s="12" t="s">
        <v>403</v>
      </c>
      <c r="G851" s="12" t="s">
        <v>596</v>
      </c>
      <c r="H851" t="s">
        <v>82</v>
      </c>
      <c r="I851" s="2" t="s">
        <v>825</v>
      </c>
      <c r="J851">
        <f>VLOOKUP(A851,[1]Sheet3!$A$2:$H$3266,8,FALSE)</f>
        <v>4155</v>
      </c>
      <c r="K851">
        <f>VLOOKUP(A851,[1]Sheet3!$A$2:$AD$3266,29,FALSE)</f>
        <v>0.48462090000000002</v>
      </c>
      <c r="L851">
        <f>VLOOKUP(A851,[1]Sheet3!$A$2:$AD$3266,30,FALSE)</f>
        <v>2013.5998395000001</v>
      </c>
      <c r="M851">
        <f>VLOOKUP(A851,[1]Sheet3!$A$2:$L$3266,11,FALSE)</f>
        <v>8200</v>
      </c>
      <c r="N851">
        <f>VLOOKUP(A851,[1]Sheet3!$A$2:$L$3266,12,FALSE)</f>
        <v>110.55000000000001</v>
      </c>
      <c r="O851">
        <f>VLOOKUP(A851,[1]Sheet3!$A$2:$T$3266,17,FALSE)</f>
        <v>0.17974760000000001</v>
      </c>
      <c r="P851">
        <f>VLOOKUP(A851,[1]Sheet3!$A$2:$T$3266,18,FALSE)</f>
        <v>727.68039999999996</v>
      </c>
      <c r="Q851">
        <f>VLOOKUP(A851,[1]Sheet3!$A$2:$T$3266,19,FALSE)</f>
        <v>0.59988359999999996</v>
      </c>
      <c r="R851">
        <f>VLOOKUP(A851,[1]Sheet3!$A$2:$T$3266,20,FALSE)</f>
        <v>0.76820659999999996</v>
      </c>
      <c r="S851">
        <f>VLOOKUP(A851,[1]Sheet3!$A$2:$AB$3266,27,FALSE)</f>
        <v>2.6018910000000002</v>
      </c>
      <c r="T851">
        <f>VLOOKUP(A851,[1]Sheet3!$A$2:$AB$3266,28,FALSE)</f>
        <v>54.022790000000001</v>
      </c>
      <c r="U851">
        <f>VLOOKUP(A851,[1]Sheet3!$A$2:$AF$3266,31,FALSE)</f>
        <v>759.76760000000002</v>
      </c>
      <c r="V851">
        <f>VLOOKUP(A851,[1]Sheet3!$A$2:$AF$3266,32,FALSE)</f>
        <v>99.946420000000003</v>
      </c>
      <c r="W851" s="2" t="str">
        <f>VLOOKUP(H851,[2]Sheet1!$B$2:$D$3210,2,FALSE)</f>
        <v>Selat Makasar</v>
      </c>
      <c r="X851" s="2" t="str">
        <f>VLOOKUP(H851,[2]Sheet1!$B$2:$D$3210,3,FALSE)</f>
        <v>Kalimantan</v>
      </c>
      <c r="Y851" s="2">
        <f>Scores!N851</f>
        <v>68</v>
      </c>
      <c r="Z851" t="s">
        <v>6</v>
      </c>
      <c r="AA851" s="13" t="str">
        <f t="shared" si="41"/>
        <v>2C-Kalimantan</v>
      </c>
      <c r="AB851" s="13" t="s">
        <v>896</v>
      </c>
    </row>
    <row r="852" spans="1:28">
      <c r="A852" t="str">
        <f t="shared" si="40"/>
        <v>SISI NUBI - OPLL 2C3. High Value</v>
      </c>
      <c r="B852" t="str">
        <f t="shared" si="39"/>
        <v>SISI NUBI - OPLL 2C3. High ValueE5. Development Unclarified</v>
      </c>
      <c r="C852" t="s">
        <v>25</v>
      </c>
      <c r="D852" s="2" t="s">
        <v>13</v>
      </c>
      <c r="E852" t="s">
        <v>11</v>
      </c>
      <c r="F852" s="12" t="s">
        <v>403</v>
      </c>
      <c r="G852" s="12" t="s">
        <v>596</v>
      </c>
      <c r="H852" t="s">
        <v>82</v>
      </c>
      <c r="I852" s="2" t="s">
        <v>825</v>
      </c>
      <c r="J852">
        <f>VLOOKUP(A852,[1]Sheet3!$A$2:$H$3266,8,FALSE)</f>
        <v>4837</v>
      </c>
      <c r="K852">
        <f>VLOOKUP(A852,[1]Sheet3!$A$2:$AD$3266,29,FALSE)</f>
        <v>0.48462090000000002</v>
      </c>
      <c r="L852">
        <f>VLOOKUP(A852,[1]Sheet3!$A$2:$AD$3266,30,FALSE)</f>
        <v>2344.1112932999999</v>
      </c>
      <c r="M852">
        <f>VLOOKUP(A852,[1]Sheet3!$A$2:$L$3266,11,FALSE)</f>
        <v>8200</v>
      </c>
      <c r="N852">
        <f>VLOOKUP(A852,[1]Sheet3!$A$2:$L$3266,12,FALSE)</f>
        <v>110.55000000000001</v>
      </c>
      <c r="O852">
        <f>VLOOKUP(A852,[1]Sheet3!$A$2:$T$3266,17,FALSE)</f>
        <v>0.17974760000000001</v>
      </c>
      <c r="P852">
        <f>VLOOKUP(A852,[1]Sheet3!$A$2:$T$3266,18,FALSE)</f>
        <v>727.68039999999996</v>
      </c>
      <c r="Q852">
        <f>VLOOKUP(A852,[1]Sheet3!$A$2:$T$3266,19,FALSE)</f>
        <v>0.59988359999999996</v>
      </c>
      <c r="R852">
        <f>VLOOKUP(A852,[1]Sheet3!$A$2:$T$3266,20,FALSE)</f>
        <v>0.76820659999999996</v>
      </c>
      <c r="S852">
        <f>VLOOKUP(A852,[1]Sheet3!$A$2:$AB$3266,27,FALSE)</f>
        <v>2.6018910000000002</v>
      </c>
      <c r="T852">
        <f>VLOOKUP(A852,[1]Sheet3!$A$2:$AB$3266,28,FALSE)</f>
        <v>54.022790000000001</v>
      </c>
      <c r="U852">
        <f>VLOOKUP(A852,[1]Sheet3!$A$2:$AF$3266,31,FALSE)</f>
        <v>759.76760000000002</v>
      </c>
      <c r="V852">
        <f>VLOOKUP(A852,[1]Sheet3!$A$2:$AF$3266,32,FALSE)</f>
        <v>99.946420000000003</v>
      </c>
      <c r="W852" s="2" t="str">
        <f>VLOOKUP(H852,[2]Sheet1!$B$2:$D$3210,2,FALSE)</f>
        <v>Selat Makasar</v>
      </c>
      <c r="X852" s="2" t="str">
        <f>VLOOKUP(H852,[2]Sheet1!$B$2:$D$3210,3,FALSE)</f>
        <v>Kalimantan</v>
      </c>
      <c r="Y852" s="2">
        <f>Scores!N852</f>
        <v>68</v>
      </c>
      <c r="Z852" t="s">
        <v>6</v>
      </c>
      <c r="AA852" s="13" t="str">
        <f t="shared" si="41"/>
        <v>2C-Kalimantan</v>
      </c>
      <c r="AB852" s="13" t="s">
        <v>896</v>
      </c>
    </row>
    <row r="853" spans="1:28">
      <c r="A853" t="str">
        <f t="shared" si="40"/>
        <v>TUNU - OPLL 2C1. Low Value</v>
      </c>
      <c r="B853" t="str">
        <f t="shared" si="39"/>
        <v>TUNU - OPLL 2C1. Low ValueE5. Development Unclarified</v>
      </c>
      <c r="C853" t="s">
        <v>25</v>
      </c>
      <c r="D853" s="2" t="s">
        <v>13</v>
      </c>
      <c r="E853" t="s">
        <v>8</v>
      </c>
      <c r="F853" s="12" t="s">
        <v>404</v>
      </c>
      <c r="G853" s="12" t="s">
        <v>570</v>
      </c>
      <c r="H853" t="s">
        <v>82</v>
      </c>
      <c r="I853" s="2" t="s">
        <v>825</v>
      </c>
      <c r="J853">
        <f>VLOOKUP(A853,[1]Sheet3!$A$2:$H$3266,8,FALSE)</f>
        <v>14487</v>
      </c>
      <c r="K853">
        <f>VLOOKUP(A853,[1]Sheet3!$A$2:$AD$3266,29,FALSE)</f>
        <v>0.69903610000000005</v>
      </c>
      <c r="L853">
        <f>VLOOKUP(A853,[1]Sheet3!$A$2:$AD$3266,30,FALSE)</f>
        <v>10126.9359807</v>
      </c>
      <c r="M853">
        <f>VLOOKUP(A853,[1]Sheet3!$A$2:$L$3266,11,FALSE)</f>
        <v>10780</v>
      </c>
      <c r="N853">
        <f>VLOOKUP(A853,[1]Sheet3!$A$2:$L$3266,12,FALSE)</f>
        <v>81.400000000000006</v>
      </c>
      <c r="O853">
        <f>VLOOKUP(A853,[1]Sheet3!$A$2:$T$3266,17,FALSE)</f>
        <v>0.29970809999999998</v>
      </c>
      <c r="P853">
        <f>VLOOKUP(A853,[1]Sheet3!$A$2:$T$3266,18,FALSE)</f>
        <v>483.32909999999998</v>
      </c>
      <c r="Q853">
        <f>VLOOKUP(A853,[1]Sheet3!$A$2:$T$3266,19,FALSE)</f>
        <v>0.80258969999999996</v>
      </c>
      <c r="R853">
        <f>VLOOKUP(A853,[1]Sheet3!$A$2:$T$3266,20,FALSE)</f>
        <v>0.63086500000000001</v>
      </c>
      <c r="S853">
        <f>VLOOKUP(A853,[1]Sheet3!$A$2:$AB$3266,27,FALSE)</f>
        <v>215.8092</v>
      </c>
      <c r="T853">
        <f>VLOOKUP(A853,[1]Sheet3!$A$2:$AB$3266,28,FALSE)</f>
        <v>127.7341</v>
      </c>
      <c r="U853">
        <f>VLOOKUP(A853,[1]Sheet3!$A$2:$AF$3266,31,FALSE)</f>
        <v>760.05340000000001</v>
      </c>
      <c r="V853">
        <f>VLOOKUP(A853,[1]Sheet3!$A$2:$AF$3266,32,FALSE)</f>
        <v>190.09030000000001</v>
      </c>
      <c r="W853" s="2" t="str">
        <f>VLOOKUP(H853,[2]Sheet1!$B$2:$D$3210,2,FALSE)</f>
        <v>Selat Makasar</v>
      </c>
      <c r="X853" s="2" t="str">
        <f>VLOOKUP(H853,[2]Sheet1!$B$2:$D$3210,3,FALSE)</f>
        <v>Kalimantan</v>
      </c>
      <c r="Y853" s="2">
        <f>Scores!N853</f>
        <v>76</v>
      </c>
      <c r="Z853" t="s">
        <v>6</v>
      </c>
      <c r="AA853" s="13" t="str">
        <f t="shared" si="41"/>
        <v>2C-Kalimantan</v>
      </c>
      <c r="AB853" s="13" t="s">
        <v>896</v>
      </c>
    </row>
    <row r="854" spans="1:28">
      <c r="A854" t="str">
        <f t="shared" si="40"/>
        <v>TUNU - OPLL 2C2. Middle Value</v>
      </c>
      <c r="B854" t="str">
        <f t="shared" si="39"/>
        <v>TUNU - OPLL 2C2. Middle ValueE5. Development Unclarified</v>
      </c>
      <c r="C854" t="s">
        <v>25</v>
      </c>
      <c r="D854" s="2" t="s">
        <v>13</v>
      </c>
      <c r="E854" t="s">
        <v>10</v>
      </c>
      <c r="F854" s="12" t="s">
        <v>404</v>
      </c>
      <c r="G854" s="12" t="s">
        <v>570</v>
      </c>
      <c r="H854" t="s">
        <v>82</v>
      </c>
      <c r="I854" s="2" t="s">
        <v>825</v>
      </c>
      <c r="J854">
        <f>VLOOKUP(A854,[1]Sheet3!$A$2:$H$3266,8,FALSE)</f>
        <v>18882</v>
      </c>
      <c r="K854">
        <f>VLOOKUP(A854,[1]Sheet3!$A$2:$AD$3266,29,FALSE)</f>
        <v>0.69903610000000005</v>
      </c>
      <c r="L854">
        <f>VLOOKUP(A854,[1]Sheet3!$A$2:$AD$3266,30,FALSE)</f>
        <v>13199.1996402</v>
      </c>
      <c r="M854">
        <f>VLOOKUP(A854,[1]Sheet3!$A$2:$L$3266,11,FALSE)</f>
        <v>10780</v>
      </c>
      <c r="N854">
        <f>VLOOKUP(A854,[1]Sheet3!$A$2:$L$3266,12,FALSE)</f>
        <v>81.400000000000006</v>
      </c>
      <c r="O854">
        <f>VLOOKUP(A854,[1]Sheet3!$A$2:$T$3266,17,FALSE)</f>
        <v>0.29970809999999998</v>
      </c>
      <c r="P854">
        <f>VLOOKUP(A854,[1]Sheet3!$A$2:$T$3266,18,FALSE)</f>
        <v>483.32909999999998</v>
      </c>
      <c r="Q854">
        <f>VLOOKUP(A854,[1]Sheet3!$A$2:$T$3266,19,FALSE)</f>
        <v>0.80258969999999996</v>
      </c>
      <c r="R854">
        <f>VLOOKUP(A854,[1]Sheet3!$A$2:$T$3266,20,FALSE)</f>
        <v>0.63086500000000001</v>
      </c>
      <c r="S854">
        <f>VLOOKUP(A854,[1]Sheet3!$A$2:$AB$3266,27,FALSE)</f>
        <v>215.8092</v>
      </c>
      <c r="T854">
        <f>VLOOKUP(A854,[1]Sheet3!$A$2:$AB$3266,28,FALSE)</f>
        <v>127.7341</v>
      </c>
      <c r="U854">
        <f>VLOOKUP(A854,[1]Sheet3!$A$2:$AF$3266,31,FALSE)</f>
        <v>760.05340000000001</v>
      </c>
      <c r="V854">
        <f>VLOOKUP(A854,[1]Sheet3!$A$2:$AF$3266,32,FALSE)</f>
        <v>190.09030000000001</v>
      </c>
      <c r="W854" s="2" t="str">
        <f>VLOOKUP(H854,[2]Sheet1!$B$2:$D$3210,2,FALSE)</f>
        <v>Selat Makasar</v>
      </c>
      <c r="X854" s="2" t="str">
        <f>VLOOKUP(H854,[2]Sheet1!$B$2:$D$3210,3,FALSE)</f>
        <v>Kalimantan</v>
      </c>
      <c r="Y854" s="2">
        <f>Scores!N854</f>
        <v>76</v>
      </c>
      <c r="Z854" t="s">
        <v>6</v>
      </c>
      <c r="AA854" s="13" t="str">
        <f t="shared" si="41"/>
        <v>2C-Kalimantan</v>
      </c>
      <c r="AB854" s="13" t="s">
        <v>896</v>
      </c>
    </row>
    <row r="855" spans="1:28">
      <c r="A855" t="str">
        <f t="shared" si="40"/>
        <v>TUNU - OPLL 2C3. High Value</v>
      </c>
      <c r="B855" t="str">
        <f t="shared" si="39"/>
        <v>TUNU - OPLL 2C3. High ValueE5. Development Unclarified</v>
      </c>
      <c r="C855" t="s">
        <v>25</v>
      </c>
      <c r="D855" s="2" t="s">
        <v>13</v>
      </c>
      <c r="E855" t="s">
        <v>11</v>
      </c>
      <c r="F855" s="12" t="s">
        <v>404</v>
      </c>
      <c r="G855" s="12" t="s">
        <v>570</v>
      </c>
      <c r="H855" t="s">
        <v>82</v>
      </c>
      <c r="I855" s="2" t="s">
        <v>825</v>
      </c>
      <c r="J855">
        <f>VLOOKUP(A855,[1]Sheet3!$A$2:$H$3266,8,FALSE)</f>
        <v>18882</v>
      </c>
      <c r="K855">
        <f>VLOOKUP(A855,[1]Sheet3!$A$2:$AD$3266,29,FALSE)</f>
        <v>0.69903610000000005</v>
      </c>
      <c r="L855">
        <f>VLOOKUP(A855,[1]Sheet3!$A$2:$AD$3266,30,FALSE)</f>
        <v>13199.1996402</v>
      </c>
      <c r="M855">
        <f>VLOOKUP(A855,[1]Sheet3!$A$2:$L$3266,11,FALSE)</f>
        <v>10780</v>
      </c>
      <c r="N855">
        <f>VLOOKUP(A855,[1]Sheet3!$A$2:$L$3266,12,FALSE)</f>
        <v>81.400000000000006</v>
      </c>
      <c r="O855">
        <f>VLOOKUP(A855,[1]Sheet3!$A$2:$T$3266,17,FALSE)</f>
        <v>0.29970809999999998</v>
      </c>
      <c r="P855">
        <f>VLOOKUP(A855,[1]Sheet3!$A$2:$T$3266,18,FALSE)</f>
        <v>483.32909999999998</v>
      </c>
      <c r="Q855">
        <f>VLOOKUP(A855,[1]Sheet3!$A$2:$T$3266,19,FALSE)</f>
        <v>0.80258969999999996</v>
      </c>
      <c r="R855">
        <f>VLOOKUP(A855,[1]Sheet3!$A$2:$T$3266,20,FALSE)</f>
        <v>0.63086500000000001</v>
      </c>
      <c r="S855">
        <f>VLOOKUP(A855,[1]Sheet3!$A$2:$AB$3266,27,FALSE)</f>
        <v>215.8092</v>
      </c>
      <c r="T855">
        <f>VLOOKUP(A855,[1]Sheet3!$A$2:$AB$3266,28,FALSE)</f>
        <v>127.7341</v>
      </c>
      <c r="U855">
        <f>VLOOKUP(A855,[1]Sheet3!$A$2:$AF$3266,31,FALSE)</f>
        <v>760.05340000000001</v>
      </c>
      <c r="V855">
        <f>VLOOKUP(A855,[1]Sheet3!$A$2:$AF$3266,32,FALSE)</f>
        <v>190.09030000000001</v>
      </c>
      <c r="W855" s="2" t="str">
        <f>VLOOKUP(H855,[2]Sheet1!$B$2:$D$3210,2,FALSE)</f>
        <v>Selat Makasar</v>
      </c>
      <c r="X855" s="2" t="str">
        <f>VLOOKUP(H855,[2]Sheet1!$B$2:$D$3210,3,FALSE)</f>
        <v>Kalimantan</v>
      </c>
      <c r="Y855" s="2">
        <f>Scores!N855</f>
        <v>76</v>
      </c>
      <c r="Z855" t="s">
        <v>6</v>
      </c>
      <c r="AA855" s="13" t="str">
        <f t="shared" si="41"/>
        <v>2C-Kalimantan</v>
      </c>
      <c r="AB855" s="13" t="s">
        <v>896</v>
      </c>
    </row>
    <row r="856" spans="1:28">
      <c r="A856" t="str">
        <f t="shared" si="40"/>
        <v>GEHEM UNITISASI RAPAK1. Low Value</v>
      </c>
      <c r="B856" t="str">
        <f t="shared" si="39"/>
        <v>GEHEM UNITISASI RAPAK1. Low ValueE5. Development Unclarified</v>
      </c>
      <c r="C856" t="s">
        <v>25</v>
      </c>
      <c r="D856" s="2" t="s">
        <v>13</v>
      </c>
      <c r="E856" t="s">
        <v>8</v>
      </c>
      <c r="F856" s="12" t="s">
        <v>405</v>
      </c>
      <c r="G856" s="12" t="s">
        <v>743</v>
      </c>
      <c r="H856" t="s">
        <v>794</v>
      </c>
      <c r="I856" s="2" t="s">
        <v>824</v>
      </c>
      <c r="J856">
        <f>VLOOKUP(A856,[1]Sheet3!$A$2:$H$3266,8,FALSE)</f>
        <v>611</v>
      </c>
      <c r="K856">
        <f>VLOOKUP(A856,[1]Sheet3!$A$2:$AD$3266,29,FALSE)</f>
        <v>0.7507916</v>
      </c>
      <c r="L856">
        <f>VLOOKUP(A856,[1]Sheet3!$A$2:$AD$3266,30,FALSE)</f>
        <v>458.73366759999999</v>
      </c>
      <c r="M856">
        <f>VLOOKUP(A856,[1]Sheet3!$A$2:$L$3266,11,FALSE)</f>
        <v>10000</v>
      </c>
      <c r="N856" t="str">
        <f>VLOOKUP(A856,[1]Sheet3!$A$2:$L$3266,12,FALSE)</f>
        <v/>
      </c>
      <c r="O856">
        <f>VLOOKUP(A856,[1]Sheet3!$A$2:$T$3266,17,FALSE)</f>
        <v>0.15524019999999999</v>
      </c>
      <c r="P856">
        <f>VLOOKUP(A856,[1]Sheet3!$A$2:$T$3266,18,FALSE)</f>
        <v>253.52189999999999</v>
      </c>
      <c r="Q856">
        <f>VLOOKUP(A856,[1]Sheet3!$A$2:$T$3266,19,FALSE)</f>
        <v>0.77544570000000002</v>
      </c>
      <c r="R856">
        <f>VLOOKUP(A856,[1]Sheet3!$A$2:$T$3266,20,FALSE)</f>
        <v>0.80343279999999995</v>
      </c>
      <c r="S856">
        <f>VLOOKUP(A856,[1]Sheet3!$A$2:$AB$3266,27,FALSE)</f>
        <v>158.19669999999999</v>
      </c>
      <c r="T856">
        <f>VLOOKUP(A856,[1]Sheet3!$A$2:$AB$3266,28,FALSE)</f>
        <v>22.837980000000002</v>
      </c>
      <c r="U856">
        <f>VLOOKUP(A856,[1]Sheet3!$A$2:$AF$3266,31,FALSE)</f>
        <v>69.430419999999998</v>
      </c>
      <c r="V856">
        <f>VLOOKUP(A856,[1]Sheet3!$A$2:$AF$3266,32,FALSE)</f>
        <v>171.89</v>
      </c>
      <c r="W856" s="2" t="s">
        <v>836</v>
      </c>
      <c r="X856" s="2" t="s">
        <v>837</v>
      </c>
      <c r="Y856" s="2">
        <f>Scores!N856</f>
        <v>80</v>
      </c>
      <c r="Z856" t="s">
        <v>6</v>
      </c>
      <c r="AA856" s="13" t="str">
        <f t="shared" si="41"/>
        <v>2C-Kalimantan</v>
      </c>
      <c r="AB856" s="13" t="s">
        <v>896</v>
      </c>
    </row>
    <row r="857" spans="1:28">
      <c r="A857" t="str">
        <f t="shared" si="40"/>
        <v>GEHEM UNITISASI RAPAK2. Middle Value</v>
      </c>
      <c r="B857" t="str">
        <f t="shared" si="39"/>
        <v>GEHEM UNITISASI RAPAK2. Middle ValueE5. Development Unclarified</v>
      </c>
      <c r="C857" t="s">
        <v>25</v>
      </c>
      <c r="D857" s="2" t="s">
        <v>13</v>
      </c>
      <c r="E857" t="s">
        <v>10</v>
      </c>
      <c r="F857" s="12" t="s">
        <v>405</v>
      </c>
      <c r="G857" s="12" t="s">
        <v>743</v>
      </c>
      <c r="H857" t="s">
        <v>794</v>
      </c>
      <c r="I857" s="2" t="s">
        <v>824</v>
      </c>
      <c r="J857">
        <f>VLOOKUP(A857,[1]Sheet3!$A$2:$H$3266,8,FALSE)</f>
        <v>799</v>
      </c>
      <c r="K857">
        <f>VLOOKUP(A857,[1]Sheet3!$A$2:$AD$3266,29,FALSE)</f>
        <v>0.7507916</v>
      </c>
      <c r="L857">
        <f>VLOOKUP(A857,[1]Sheet3!$A$2:$AD$3266,30,FALSE)</f>
        <v>599.88248840000006</v>
      </c>
      <c r="M857">
        <f>VLOOKUP(A857,[1]Sheet3!$A$2:$L$3266,11,FALSE)</f>
        <v>10000</v>
      </c>
      <c r="N857" t="str">
        <f>VLOOKUP(A857,[1]Sheet3!$A$2:$L$3266,12,FALSE)</f>
        <v/>
      </c>
      <c r="O857">
        <f>VLOOKUP(A857,[1]Sheet3!$A$2:$T$3266,17,FALSE)</f>
        <v>0.15524019999999999</v>
      </c>
      <c r="P857">
        <f>VLOOKUP(A857,[1]Sheet3!$A$2:$T$3266,18,FALSE)</f>
        <v>253.52189999999999</v>
      </c>
      <c r="Q857">
        <f>VLOOKUP(A857,[1]Sheet3!$A$2:$T$3266,19,FALSE)</f>
        <v>0.77544570000000002</v>
      </c>
      <c r="R857">
        <f>VLOOKUP(A857,[1]Sheet3!$A$2:$T$3266,20,FALSE)</f>
        <v>0.80343279999999995</v>
      </c>
      <c r="S857">
        <f>VLOOKUP(A857,[1]Sheet3!$A$2:$AB$3266,27,FALSE)</f>
        <v>158.19669999999999</v>
      </c>
      <c r="T857">
        <f>VLOOKUP(A857,[1]Sheet3!$A$2:$AB$3266,28,FALSE)</f>
        <v>22.837980000000002</v>
      </c>
      <c r="U857">
        <f>VLOOKUP(A857,[1]Sheet3!$A$2:$AF$3266,31,FALSE)</f>
        <v>69.430419999999998</v>
      </c>
      <c r="V857">
        <f>VLOOKUP(A857,[1]Sheet3!$A$2:$AF$3266,32,FALSE)</f>
        <v>171.89</v>
      </c>
      <c r="W857" s="2" t="s">
        <v>836</v>
      </c>
      <c r="X857" s="2" t="s">
        <v>837</v>
      </c>
      <c r="Y857" s="2">
        <f>Scores!N857</f>
        <v>80</v>
      </c>
      <c r="Z857" t="s">
        <v>6</v>
      </c>
      <c r="AA857" s="13" t="str">
        <f t="shared" si="41"/>
        <v>2C-Kalimantan</v>
      </c>
      <c r="AB857" s="13" t="s">
        <v>896</v>
      </c>
    </row>
    <row r="858" spans="1:28">
      <c r="A858" t="str">
        <f t="shared" si="40"/>
        <v>GEHEM UNITISASI RAPAK3. High Value</v>
      </c>
      <c r="B858" t="str">
        <f t="shared" si="39"/>
        <v>GEHEM UNITISASI RAPAK3. High ValueE5. Development Unclarified</v>
      </c>
      <c r="C858" t="s">
        <v>25</v>
      </c>
      <c r="D858" s="2" t="s">
        <v>13</v>
      </c>
      <c r="E858" t="s">
        <v>11</v>
      </c>
      <c r="F858" s="12" t="s">
        <v>405</v>
      </c>
      <c r="G858" s="12" t="s">
        <v>743</v>
      </c>
      <c r="H858" t="s">
        <v>794</v>
      </c>
      <c r="I858" s="2" t="s">
        <v>824</v>
      </c>
      <c r="J858">
        <f>VLOOKUP(A858,[1]Sheet3!$A$2:$H$3266,8,FALSE)</f>
        <v>1016</v>
      </c>
      <c r="K858">
        <f>VLOOKUP(A858,[1]Sheet3!$A$2:$AD$3266,29,FALSE)</f>
        <v>0.7507916</v>
      </c>
      <c r="L858">
        <f>VLOOKUP(A858,[1]Sheet3!$A$2:$AD$3266,30,FALSE)</f>
        <v>762.80426560000001</v>
      </c>
      <c r="M858">
        <f>VLOOKUP(A858,[1]Sheet3!$A$2:$L$3266,11,FALSE)</f>
        <v>10000</v>
      </c>
      <c r="N858" t="str">
        <f>VLOOKUP(A858,[1]Sheet3!$A$2:$L$3266,12,FALSE)</f>
        <v/>
      </c>
      <c r="O858">
        <f>VLOOKUP(A858,[1]Sheet3!$A$2:$T$3266,17,FALSE)</f>
        <v>0.15524019999999999</v>
      </c>
      <c r="P858">
        <f>VLOOKUP(A858,[1]Sheet3!$A$2:$T$3266,18,FALSE)</f>
        <v>253.52189999999999</v>
      </c>
      <c r="Q858">
        <f>VLOOKUP(A858,[1]Sheet3!$A$2:$T$3266,19,FALSE)</f>
        <v>0.77544570000000002</v>
      </c>
      <c r="R858">
        <f>VLOOKUP(A858,[1]Sheet3!$A$2:$T$3266,20,FALSE)</f>
        <v>0.80343279999999995</v>
      </c>
      <c r="S858">
        <f>VLOOKUP(A858,[1]Sheet3!$A$2:$AB$3266,27,FALSE)</f>
        <v>158.19669999999999</v>
      </c>
      <c r="T858">
        <f>VLOOKUP(A858,[1]Sheet3!$A$2:$AB$3266,28,FALSE)</f>
        <v>22.837980000000002</v>
      </c>
      <c r="U858">
        <f>VLOOKUP(A858,[1]Sheet3!$A$2:$AF$3266,31,FALSE)</f>
        <v>69.430419999999998</v>
      </c>
      <c r="V858">
        <f>VLOOKUP(A858,[1]Sheet3!$A$2:$AF$3266,32,FALSE)</f>
        <v>171.89</v>
      </c>
      <c r="W858" s="2" t="s">
        <v>836</v>
      </c>
      <c r="X858" s="2" t="s">
        <v>837</v>
      </c>
      <c r="Y858" s="2">
        <f>Scores!N858</f>
        <v>80</v>
      </c>
      <c r="Z858" t="s">
        <v>6</v>
      </c>
      <c r="AA858" s="13" t="str">
        <f t="shared" si="41"/>
        <v>2C-Kalimantan</v>
      </c>
      <c r="AB858" s="13" t="s">
        <v>896</v>
      </c>
    </row>
    <row r="859" spans="1:28">
      <c r="A859" t="str">
        <f t="shared" si="40"/>
        <v>OFAWERI PALEOCENE – FUTURE1. Low Value</v>
      </c>
      <c r="B859" t="str">
        <f t="shared" si="39"/>
        <v>OFAWERI PALEOCENE – FUTURE1. Low ValueE7. Production Not Viable</v>
      </c>
      <c r="C859" t="s">
        <v>23</v>
      </c>
      <c r="D859" s="2" t="s">
        <v>13</v>
      </c>
      <c r="E859" t="s">
        <v>8</v>
      </c>
      <c r="F859" s="12" t="s">
        <v>406</v>
      </c>
      <c r="G859" s="12" t="s">
        <v>713</v>
      </c>
      <c r="H859" t="s">
        <v>788</v>
      </c>
      <c r="I859" s="2" t="s">
        <v>824</v>
      </c>
      <c r="J859">
        <f>VLOOKUP(A859,[1]Sheet3!$A$2:$H$3266,8,FALSE)</f>
        <v>422.70699999999999</v>
      </c>
      <c r="K859">
        <f>VLOOKUP(A859,[1]Sheet3!$A$2:$AD$3266,29,FALSE)</f>
        <v>0.66079379999999999</v>
      </c>
      <c r="L859">
        <f>VLOOKUP(A859,[1]Sheet3!$A$2:$AD$3266,30,FALSE)</f>
        <v>279.32216481659998</v>
      </c>
      <c r="M859">
        <f>VLOOKUP(A859,[1]Sheet3!$A$2:$L$3266,11,FALSE)</f>
        <v>9780</v>
      </c>
      <c r="N859">
        <f>VLOOKUP(A859,[1]Sheet3!$A$2:$L$3266,12,FALSE)</f>
        <v>110.55000000000001</v>
      </c>
      <c r="O859">
        <f>VLOOKUP(A859,[1]Sheet3!$A$2:$T$3266,17,FALSE)</f>
        <v>9.7961809999999996E-2</v>
      </c>
      <c r="P859">
        <f>VLOOKUP(A859,[1]Sheet3!$A$2:$T$3266,18,FALSE)</f>
        <v>237.8528</v>
      </c>
      <c r="Q859">
        <f>VLOOKUP(A859,[1]Sheet3!$A$2:$T$3266,19,FALSE)</f>
        <v>0.78607649999999996</v>
      </c>
      <c r="R859">
        <f>VLOOKUP(A859,[1]Sheet3!$A$2:$T$3266,20,FALSE)</f>
        <v>0.68152460000000004</v>
      </c>
      <c r="S859">
        <f>VLOOKUP(A859,[1]Sheet3!$A$2:$AB$3266,27,FALSE)</f>
        <v>158.14660000000001</v>
      </c>
      <c r="T859">
        <f>VLOOKUP(A859,[1]Sheet3!$A$2:$AB$3266,28,FALSE)</f>
        <v>36.350009999999997</v>
      </c>
      <c r="U859">
        <f>VLOOKUP(A859,[1]Sheet3!$A$2:$AF$3266,31,FALSE)</f>
        <v>67.956109999999995</v>
      </c>
      <c r="V859">
        <f>VLOOKUP(A859,[1]Sheet3!$A$2:$AF$3266,32,FALSE)</f>
        <v>158.0634</v>
      </c>
      <c r="W859" s="2" t="s">
        <v>832</v>
      </c>
      <c r="X859" s="2" t="s">
        <v>833</v>
      </c>
      <c r="Y859" s="2">
        <f>Scores!N859</f>
        <v>96</v>
      </c>
      <c r="Z859" t="s">
        <v>6</v>
      </c>
      <c r="AA859" s="13" t="str">
        <f t="shared" si="41"/>
        <v>2C-Timur</v>
      </c>
      <c r="AB859" s="13" t="s">
        <v>896</v>
      </c>
    </row>
    <row r="860" spans="1:28">
      <c r="A860" t="str">
        <f t="shared" si="40"/>
        <v>OFAWERI PALEOCENE – FUTURE2. Middle Value</v>
      </c>
      <c r="B860" t="str">
        <f t="shared" si="39"/>
        <v>OFAWERI PALEOCENE – FUTURE2. Middle ValueE7. Production Not Viable</v>
      </c>
      <c r="C860" t="s">
        <v>23</v>
      </c>
      <c r="D860" s="2" t="s">
        <v>13</v>
      </c>
      <c r="E860" t="s">
        <v>10</v>
      </c>
      <c r="F860" s="12" t="s">
        <v>406</v>
      </c>
      <c r="G860" s="12" t="s">
        <v>713</v>
      </c>
      <c r="H860" t="s">
        <v>788</v>
      </c>
      <c r="I860" s="2" t="s">
        <v>824</v>
      </c>
      <c r="J860">
        <f>VLOOKUP(A860,[1]Sheet3!$A$2:$H$3266,8,FALSE)</f>
        <v>679.87</v>
      </c>
      <c r="K860">
        <f>VLOOKUP(A860,[1]Sheet3!$A$2:$AD$3266,29,FALSE)</f>
        <v>0.66079379999999999</v>
      </c>
      <c r="L860">
        <f>VLOOKUP(A860,[1]Sheet3!$A$2:$AD$3266,30,FALSE)</f>
        <v>449.25388080599998</v>
      </c>
      <c r="M860">
        <f>VLOOKUP(A860,[1]Sheet3!$A$2:$L$3266,11,FALSE)</f>
        <v>9780</v>
      </c>
      <c r="N860">
        <f>VLOOKUP(A860,[1]Sheet3!$A$2:$L$3266,12,FALSE)</f>
        <v>110.55000000000001</v>
      </c>
      <c r="O860">
        <f>VLOOKUP(A860,[1]Sheet3!$A$2:$T$3266,17,FALSE)</f>
        <v>9.7961809999999996E-2</v>
      </c>
      <c r="P860">
        <f>VLOOKUP(A860,[1]Sheet3!$A$2:$T$3266,18,FALSE)</f>
        <v>237.8528</v>
      </c>
      <c r="Q860">
        <f>VLOOKUP(A860,[1]Sheet3!$A$2:$T$3266,19,FALSE)</f>
        <v>0.78607649999999996</v>
      </c>
      <c r="R860">
        <f>VLOOKUP(A860,[1]Sheet3!$A$2:$T$3266,20,FALSE)</f>
        <v>0.68152460000000004</v>
      </c>
      <c r="S860">
        <f>VLOOKUP(A860,[1]Sheet3!$A$2:$AB$3266,27,FALSE)</f>
        <v>158.14660000000001</v>
      </c>
      <c r="T860">
        <f>VLOOKUP(A860,[1]Sheet3!$A$2:$AB$3266,28,FALSE)</f>
        <v>36.350009999999997</v>
      </c>
      <c r="U860">
        <f>VLOOKUP(A860,[1]Sheet3!$A$2:$AF$3266,31,FALSE)</f>
        <v>67.956109999999995</v>
      </c>
      <c r="V860">
        <f>VLOOKUP(A860,[1]Sheet3!$A$2:$AF$3266,32,FALSE)</f>
        <v>158.0634</v>
      </c>
      <c r="W860" s="2" t="s">
        <v>832</v>
      </c>
      <c r="X860" s="2" t="s">
        <v>833</v>
      </c>
      <c r="Y860" s="2">
        <f>Scores!N860</f>
        <v>96</v>
      </c>
      <c r="Z860" t="s">
        <v>6</v>
      </c>
      <c r="AA860" s="13" t="str">
        <f t="shared" si="41"/>
        <v>2C-Timur</v>
      </c>
      <c r="AB860" s="13" t="s">
        <v>896</v>
      </c>
    </row>
    <row r="861" spans="1:28">
      <c r="A861" t="str">
        <f t="shared" si="40"/>
        <v>OFAWERI PALEOCENE – FUTURE3. High Value</v>
      </c>
      <c r="B861" t="str">
        <f t="shared" si="39"/>
        <v>OFAWERI PALEOCENE – FUTURE3. High ValueE7. Production Not Viable</v>
      </c>
      <c r="C861" t="s">
        <v>23</v>
      </c>
      <c r="D861" s="2" t="s">
        <v>13</v>
      </c>
      <c r="E861" t="s">
        <v>11</v>
      </c>
      <c r="F861" s="12" t="s">
        <v>406</v>
      </c>
      <c r="G861" s="12" t="s">
        <v>713</v>
      </c>
      <c r="H861" t="s">
        <v>788</v>
      </c>
      <c r="I861" s="2" t="s">
        <v>824</v>
      </c>
      <c r="J861">
        <f>VLOOKUP(A861,[1]Sheet3!$A$2:$H$3266,8,FALSE)</f>
        <v>1260.3810000000001</v>
      </c>
      <c r="K861">
        <f>VLOOKUP(A861,[1]Sheet3!$A$2:$AD$3266,29,FALSE)</f>
        <v>0.66079379999999999</v>
      </c>
      <c r="L861">
        <f>VLOOKUP(A861,[1]Sheet3!$A$2:$AD$3266,30,FALSE)</f>
        <v>832.85195043780004</v>
      </c>
      <c r="M861">
        <f>VLOOKUP(A861,[1]Sheet3!$A$2:$L$3266,11,FALSE)</f>
        <v>9780</v>
      </c>
      <c r="N861">
        <f>VLOOKUP(A861,[1]Sheet3!$A$2:$L$3266,12,FALSE)</f>
        <v>110.55000000000001</v>
      </c>
      <c r="O861">
        <f>VLOOKUP(A861,[1]Sheet3!$A$2:$T$3266,17,FALSE)</f>
        <v>9.7961809999999996E-2</v>
      </c>
      <c r="P861">
        <f>VLOOKUP(A861,[1]Sheet3!$A$2:$T$3266,18,FALSE)</f>
        <v>237.8528</v>
      </c>
      <c r="Q861">
        <f>VLOOKUP(A861,[1]Sheet3!$A$2:$T$3266,19,FALSE)</f>
        <v>0.78607649999999996</v>
      </c>
      <c r="R861">
        <f>VLOOKUP(A861,[1]Sheet3!$A$2:$T$3266,20,FALSE)</f>
        <v>0.68152460000000004</v>
      </c>
      <c r="S861">
        <f>VLOOKUP(A861,[1]Sheet3!$A$2:$AB$3266,27,FALSE)</f>
        <v>158.14660000000001</v>
      </c>
      <c r="T861">
        <f>VLOOKUP(A861,[1]Sheet3!$A$2:$AB$3266,28,FALSE)</f>
        <v>36.350009999999997</v>
      </c>
      <c r="U861">
        <f>VLOOKUP(A861,[1]Sheet3!$A$2:$AF$3266,31,FALSE)</f>
        <v>67.956109999999995</v>
      </c>
      <c r="V861">
        <f>VLOOKUP(A861,[1]Sheet3!$A$2:$AF$3266,32,FALSE)</f>
        <v>158.0634</v>
      </c>
      <c r="W861" s="2" t="s">
        <v>832</v>
      </c>
      <c r="X861" s="2" t="s">
        <v>833</v>
      </c>
      <c r="Y861" s="2">
        <f>Scores!N861</f>
        <v>96</v>
      </c>
      <c r="Z861" t="s">
        <v>6</v>
      </c>
      <c r="AA861" s="13" t="str">
        <f t="shared" si="41"/>
        <v>2C-Timur</v>
      </c>
      <c r="AB861" s="13" t="s">
        <v>896</v>
      </c>
    </row>
    <row r="862" spans="1:28">
      <c r="A862" t="str">
        <f t="shared" si="40"/>
        <v>ROABIBA PALEOCENE – FUTURE1. Low Value</v>
      </c>
      <c r="B862" t="str">
        <f t="shared" si="39"/>
        <v>ROABIBA PALEOCENE – FUTURE1. Low ValueE7. Production Not Viable</v>
      </c>
      <c r="C862" t="s">
        <v>23</v>
      </c>
      <c r="D862" s="2" t="s">
        <v>13</v>
      </c>
      <c r="E862" t="s">
        <v>8</v>
      </c>
      <c r="F862" s="12" t="s">
        <v>407</v>
      </c>
      <c r="G862" s="12" t="s">
        <v>702</v>
      </c>
      <c r="H862" t="s">
        <v>788</v>
      </c>
      <c r="I862" s="2" t="s">
        <v>824</v>
      </c>
      <c r="J862">
        <f>VLOOKUP(A862,[1]Sheet3!$A$2:$H$3266,8,FALSE)</f>
        <v>487.69299999999998</v>
      </c>
      <c r="K862">
        <f>VLOOKUP(A862,[1]Sheet3!$A$2:$AD$3266,29,FALSE)</f>
        <v>0.62517449999999997</v>
      </c>
      <c r="L862">
        <f>VLOOKUP(A862,[1]Sheet3!$A$2:$AD$3266,30,FALSE)</f>
        <v>304.89322742849998</v>
      </c>
      <c r="M862">
        <f>VLOOKUP(A862,[1]Sheet3!$A$2:$L$3266,11,FALSE)</f>
        <v>11170</v>
      </c>
      <c r="N862">
        <f>VLOOKUP(A862,[1]Sheet3!$A$2:$L$3266,12,FALSE)</f>
        <v>128.70000000000002</v>
      </c>
      <c r="O862">
        <f>VLOOKUP(A862,[1]Sheet3!$A$2:$T$3266,17,FALSE)</f>
        <v>0.1141224</v>
      </c>
      <c r="P862">
        <f>VLOOKUP(A862,[1]Sheet3!$A$2:$T$3266,18,FALSE)</f>
        <v>179.5616</v>
      </c>
      <c r="Q862">
        <f>VLOOKUP(A862,[1]Sheet3!$A$2:$T$3266,19,FALSE)</f>
        <v>0.75781169999999998</v>
      </c>
      <c r="R862">
        <f>VLOOKUP(A862,[1]Sheet3!$A$2:$T$3266,20,FALSE)</f>
        <v>0.71987460000000003</v>
      </c>
      <c r="S862">
        <f>VLOOKUP(A862,[1]Sheet3!$A$2:$AB$3266,27,FALSE)</f>
        <v>30.551200000000001</v>
      </c>
      <c r="T862">
        <f>VLOOKUP(A862,[1]Sheet3!$A$2:$AB$3266,28,FALSE)</f>
        <v>37.096690000000002</v>
      </c>
      <c r="U862">
        <f>VLOOKUP(A862,[1]Sheet3!$A$2:$AF$3266,31,FALSE)</f>
        <v>75.521000000000001</v>
      </c>
      <c r="V862">
        <f>VLOOKUP(A862,[1]Sheet3!$A$2:$AF$3266,32,FALSE)</f>
        <v>18.200749999999999</v>
      </c>
      <c r="W862" s="2" t="s">
        <v>832</v>
      </c>
      <c r="X862" s="2" t="s">
        <v>833</v>
      </c>
      <c r="Y862" s="2">
        <f>Scores!N862</f>
        <v>77</v>
      </c>
      <c r="Z862" t="s">
        <v>6</v>
      </c>
      <c r="AA862" s="13" t="str">
        <f t="shared" si="41"/>
        <v>2C-Timur</v>
      </c>
      <c r="AB862" s="13" t="s">
        <v>896</v>
      </c>
    </row>
    <row r="863" spans="1:28">
      <c r="A863" t="str">
        <f t="shared" si="40"/>
        <v>ROABIBA PALEOCENE – FUTURE2. Middle Value</v>
      </c>
      <c r="B863" t="str">
        <f t="shared" si="39"/>
        <v>ROABIBA PALEOCENE – FUTURE2. Middle ValueE7. Production Not Viable</v>
      </c>
      <c r="C863" t="s">
        <v>23</v>
      </c>
      <c r="D863" s="2" t="s">
        <v>13</v>
      </c>
      <c r="E863" t="s">
        <v>10</v>
      </c>
      <c r="F863" s="12" t="s">
        <v>407</v>
      </c>
      <c r="G863" s="12" t="s">
        <v>702</v>
      </c>
      <c r="H863" t="s">
        <v>788</v>
      </c>
      <c r="I863" s="2" t="s">
        <v>824</v>
      </c>
      <c r="J863">
        <f>VLOOKUP(A863,[1]Sheet3!$A$2:$H$3266,8,FALSE)</f>
        <v>685.99599999999998</v>
      </c>
      <c r="K863">
        <f>VLOOKUP(A863,[1]Sheet3!$A$2:$AD$3266,29,FALSE)</f>
        <v>0.62517449999999997</v>
      </c>
      <c r="L863">
        <f>VLOOKUP(A863,[1]Sheet3!$A$2:$AD$3266,30,FALSE)</f>
        <v>428.86720630199994</v>
      </c>
      <c r="M863">
        <f>VLOOKUP(A863,[1]Sheet3!$A$2:$L$3266,11,FALSE)</f>
        <v>11170</v>
      </c>
      <c r="N863">
        <f>VLOOKUP(A863,[1]Sheet3!$A$2:$L$3266,12,FALSE)</f>
        <v>128.70000000000002</v>
      </c>
      <c r="O863">
        <f>VLOOKUP(A863,[1]Sheet3!$A$2:$T$3266,17,FALSE)</f>
        <v>0.1141224</v>
      </c>
      <c r="P863">
        <f>VLOOKUP(A863,[1]Sheet3!$A$2:$T$3266,18,FALSE)</f>
        <v>179.5616</v>
      </c>
      <c r="Q863">
        <f>VLOOKUP(A863,[1]Sheet3!$A$2:$T$3266,19,FALSE)</f>
        <v>0.75781169999999998</v>
      </c>
      <c r="R863">
        <f>VLOOKUP(A863,[1]Sheet3!$A$2:$T$3266,20,FALSE)</f>
        <v>0.71987460000000003</v>
      </c>
      <c r="S863">
        <f>VLOOKUP(A863,[1]Sheet3!$A$2:$AB$3266,27,FALSE)</f>
        <v>30.551200000000001</v>
      </c>
      <c r="T863">
        <f>VLOOKUP(A863,[1]Sheet3!$A$2:$AB$3266,28,FALSE)</f>
        <v>37.096690000000002</v>
      </c>
      <c r="U863">
        <f>VLOOKUP(A863,[1]Sheet3!$A$2:$AF$3266,31,FALSE)</f>
        <v>75.521000000000001</v>
      </c>
      <c r="V863">
        <f>VLOOKUP(A863,[1]Sheet3!$A$2:$AF$3266,32,FALSE)</f>
        <v>18.200749999999999</v>
      </c>
      <c r="W863" s="2" t="s">
        <v>832</v>
      </c>
      <c r="X863" s="2" t="s">
        <v>833</v>
      </c>
      <c r="Y863" s="2">
        <f>Scores!N863</f>
        <v>77</v>
      </c>
      <c r="Z863" t="s">
        <v>6</v>
      </c>
      <c r="AA863" s="13" t="str">
        <f t="shared" si="41"/>
        <v>2C-Timur</v>
      </c>
      <c r="AB863" s="13" t="s">
        <v>896</v>
      </c>
    </row>
    <row r="864" spans="1:28">
      <c r="A864" t="str">
        <f t="shared" si="40"/>
        <v>ROABIBA PALEOCENE – FUTURE3. High Value</v>
      </c>
      <c r="B864" t="str">
        <f t="shared" si="39"/>
        <v>ROABIBA PALEOCENE – FUTURE3. High ValueE7. Production Not Viable</v>
      </c>
      <c r="C864" t="s">
        <v>23</v>
      </c>
      <c r="D864" s="2" t="s">
        <v>13</v>
      </c>
      <c r="E864" t="s">
        <v>11</v>
      </c>
      <c r="F864" s="12" t="s">
        <v>407</v>
      </c>
      <c r="G864" s="12" t="s">
        <v>702</v>
      </c>
      <c r="H864" t="s">
        <v>788</v>
      </c>
      <c r="I864" s="2" t="s">
        <v>824</v>
      </c>
      <c r="J864">
        <f>VLOOKUP(A864,[1]Sheet3!$A$2:$H$3266,8,FALSE)</f>
        <v>1084.973</v>
      </c>
      <c r="K864">
        <f>VLOOKUP(A864,[1]Sheet3!$A$2:$AD$3266,29,FALSE)</f>
        <v>0.62517449999999997</v>
      </c>
      <c r="L864">
        <f>VLOOKUP(A864,[1]Sheet3!$A$2:$AD$3266,30,FALSE)</f>
        <v>678.29745278849998</v>
      </c>
      <c r="M864">
        <f>VLOOKUP(A864,[1]Sheet3!$A$2:$L$3266,11,FALSE)</f>
        <v>11170</v>
      </c>
      <c r="N864">
        <f>VLOOKUP(A864,[1]Sheet3!$A$2:$L$3266,12,FALSE)</f>
        <v>128.70000000000002</v>
      </c>
      <c r="O864">
        <f>VLOOKUP(A864,[1]Sheet3!$A$2:$T$3266,17,FALSE)</f>
        <v>0.1141224</v>
      </c>
      <c r="P864">
        <f>VLOOKUP(A864,[1]Sheet3!$A$2:$T$3266,18,FALSE)</f>
        <v>179.5616</v>
      </c>
      <c r="Q864">
        <f>VLOOKUP(A864,[1]Sheet3!$A$2:$T$3266,19,FALSE)</f>
        <v>0.75781169999999998</v>
      </c>
      <c r="R864">
        <f>VLOOKUP(A864,[1]Sheet3!$A$2:$T$3266,20,FALSE)</f>
        <v>0.71987460000000003</v>
      </c>
      <c r="S864">
        <f>VLOOKUP(A864,[1]Sheet3!$A$2:$AB$3266,27,FALSE)</f>
        <v>30.551200000000001</v>
      </c>
      <c r="T864">
        <f>VLOOKUP(A864,[1]Sheet3!$A$2:$AB$3266,28,FALSE)</f>
        <v>37.096690000000002</v>
      </c>
      <c r="U864">
        <f>VLOOKUP(A864,[1]Sheet3!$A$2:$AF$3266,31,FALSE)</f>
        <v>75.521000000000001</v>
      </c>
      <c r="V864">
        <f>VLOOKUP(A864,[1]Sheet3!$A$2:$AF$3266,32,FALSE)</f>
        <v>18.200749999999999</v>
      </c>
      <c r="W864" s="2" t="s">
        <v>832</v>
      </c>
      <c r="X864" s="2" t="s">
        <v>833</v>
      </c>
      <c r="Y864" s="2">
        <f>Scores!N864</f>
        <v>77</v>
      </c>
      <c r="Z864" t="s">
        <v>6</v>
      </c>
      <c r="AA864" s="13" t="str">
        <f t="shared" si="41"/>
        <v>2C-Timur</v>
      </c>
      <c r="AB864" s="13" t="s">
        <v>896</v>
      </c>
    </row>
    <row r="865" spans="1:28">
      <c r="A865" t="str">
        <f t="shared" si="40"/>
        <v>VORWATA PERMIAN – UNITISASI – BERAU – FUTURE1. Low Value</v>
      </c>
      <c r="B865" t="str">
        <f t="shared" si="39"/>
        <v>VORWATA PERMIAN – UNITISASI – BERAU – FUTURE1. Low ValueE7. Production Not Viable</v>
      </c>
      <c r="C865" t="s">
        <v>23</v>
      </c>
      <c r="D865" s="2" t="s">
        <v>13</v>
      </c>
      <c r="E865" t="s">
        <v>8</v>
      </c>
      <c r="F865" s="12" t="s">
        <v>408</v>
      </c>
      <c r="G865" s="12" t="s">
        <v>578</v>
      </c>
      <c r="H865" t="s">
        <v>788</v>
      </c>
      <c r="I865" s="2" t="s">
        <v>824</v>
      </c>
      <c r="J865">
        <f>VLOOKUP(A865,[1]Sheet3!$A$2:$H$3266,8,FALSE)</f>
        <v>4817.1000000000004</v>
      </c>
      <c r="K865">
        <f>VLOOKUP(A865,[1]Sheet3!$A$2:$AD$3266,29,FALSE)</f>
        <v>0.71471709999999999</v>
      </c>
      <c r="L865">
        <f>VLOOKUP(A865,[1]Sheet3!$A$2:$AD$3266,30,FALSE)</f>
        <v>3442.8637424100002</v>
      </c>
      <c r="M865">
        <f>VLOOKUP(A865,[1]Sheet3!$A$2:$L$3266,11,FALSE)</f>
        <v>12845</v>
      </c>
      <c r="N865">
        <f>VLOOKUP(A865,[1]Sheet3!$A$2:$L$3266,12,FALSE)</f>
        <v>123.20000000000002</v>
      </c>
      <c r="O865">
        <f>VLOOKUP(A865,[1]Sheet3!$A$2:$T$3266,17,FALSE)</f>
        <v>0.1186432</v>
      </c>
      <c r="P865">
        <f>VLOOKUP(A865,[1]Sheet3!$A$2:$T$3266,18,FALSE)</f>
        <v>155.9794</v>
      </c>
      <c r="Q865">
        <f>VLOOKUP(A865,[1]Sheet3!$A$2:$T$3266,19,FALSE)</f>
        <v>0.84188160000000001</v>
      </c>
      <c r="R865">
        <f>VLOOKUP(A865,[1]Sheet3!$A$2:$T$3266,20,FALSE)</f>
        <v>0.71987460000000003</v>
      </c>
      <c r="S865">
        <f>VLOOKUP(A865,[1]Sheet3!$A$2:$AB$3266,27,FALSE)</f>
        <v>8.3454339999999991</v>
      </c>
      <c r="T865">
        <f>VLOOKUP(A865,[1]Sheet3!$A$2:$AB$3266,28,FALSE)</f>
        <v>2564.9050000000002</v>
      </c>
      <c r="U865">
        <f>VLOOKUP(A865,[1]Sheet3!$A$2:$AF$3266,31,FALSE)</f>
        <v>150.91730000000001</v>
      </c>
      <c r="V865">
        <f>VLOOKUP(A865,[1]Sheet3!$A$2:$AF$3266,32,FALSE)</f>
        <v>202.9881</v>
      </c>
      <c r="W865" s="2" t="s">
        <v>832</v>
      </c>
      <c r="X865" s="2" t="s">
        <v>833</v>
      </c>
      <c r="Y865" s="2">
        <f>Scores!N865</f>
        <v>99</v>
      </c>
      <c r="Z865" t="s">
        <v>6</v>
      </c>
      <c r="AA865" s="13" t="str">
        <f t="shared" si="41"/>
        <v>2C-Timur</v>
      </c>
      <c r="AB865" s="13" t="s">
        <v>896</v>
      </c>
    </row>
    <row r="866" spans="1:28">
      <c r="A866" t="str">
        <f t="shared" si="40"/>
        <v>VORWATA PERMIAN – UNITISASI – BERAU – FUTURE2. Middle Value</v>
      </c>
      <c r="B866" t="str">
        <f t="shared" si="39"/>
        <v>VORWATA PERMIAN – UNITISASI – BERAU – FUTURE2. Middle ValueE7. Production Not Viable</v>
      </c>
      <c r="C866" t="s">
        <v>23</v>
      </c>
      <c r="D866" s="2" t="s">
        <v>13</v>
      </c>
      <c r="E866" t="s">
        <v>10</v>
      </c>
      <c r="F866" s="12" t="s">
        <v>408</v>
      </c>
      <c r="G866" s="12" t="s">
        <v>578</v>
      </c>
      <c r="H866" t="s">
        <v>788</v>
      </c>
      <c r="I866" s="2" t="s">
        <v>824</v>
      </c>
      <c r="J866">
        <f>VLOOKUP(A866,[1]Sheet3!$A$2:$H$3266,8,FALSE)</f>
        <v>4817.1000000000004</v>
      </c>
      <c r="K866">
        <f>VLOOKUP(A866,[1]Sheet3!$A$2:$AD$3266,29,FALSE)</f>
        <v>0.71471709999999999</v>
      </c>
      <c r="L866">
        <f>VLOOKUP(A866,[1]Sheet3!$A$2:$AD$3266,30,FALSE)</f>
        <v>3442.8637424100002</v>
      </c>
      <c r="M866">
        <f>VLOOKUP(A866,[1]Sheet3!$A$2:$L$3266,11,FALSE)</f>
        <v>12845</v>
      </c>
      <c r="N866">
        <f>VLOOKUP(A866,[1]Sheet3!$A$2:$L$3266,12,FALSE)</f>
        <v>123.20000000000002</v>
      </c>
      <c r="O866">
        <f>VLOOKUP(A866,[1]Sheet3!$A$2:$T$3266,17,FALSE)</f>
        <v>0.1186432</v>
      </c>
      <c r="P866">
        <f>VLOOKUP(A866,[1]Sheet3!$A$2:$T$3266,18,FALSE)</f>
        <v>155.9794</v>
      </c>
      <c r="Q866">
        <f>VLOOKUP(A866,[1]Sheet3!$A$2:$T$3266,19,FALSE)</f>
        <v>0.84188160000000001</v>
      </c>
      <c r="R866">
        <f>VLOOKUP(A866,[1]Sheet3!$A$2:$T$3266,20,FALSE)</f>
        <v>0.71987460000000003</v>
      </c>
      <c r="S866">
        <f>VLOOKUP(A866,[1]Sheet3!$A$2:$AB$3266,27,FALSE)</f>
        <v>8.3454339999999991</v>
      </c>
      <c r="T866">
        <f>VLOOKUP(A866,[1]Sheet3!$A$2:$AB$3266,28,FALSE)</f>
        <v>2564.9050000000002</v>
      </c>
      <c r="U866">
        <f>VLOOKUP(A866,[1]Sheet3!$A$2:$AF$3266,31,FALSE)</f>
        <v>150.91730000000001</v>
      </c>
      <c r="V866">
        <f>VLOOKUP(A866,[1]Sheet3!$A$2:$AF$3266,32,FALSE)</f>
        <v>202.9881</v>
      </c>
      <c r="W866" s="2" t="s">
        <v>832</v>
      </c>
      <c r="X866" s="2" t="s">
        <v>833</v>
      </c>
      <c r="Y866" s="2">
        <f>Scores!N866</f>
        <v>99</v>
      </c>
      <c r="Z866" t="s">
        <v>6</v>
      </c>
      <c r="AA866" s="13" t="str">
        <f t="shared" si="41"/>
        <v>2C-Timur</v>
      </c>
      <c r="AB866" s="13" t="s">
        <v>896</v>
      </c>
    </row>
    <row r="867" spans="1:28">
      <c r="A867" t="str">
        <f t="shared" si="40"/>
        <v>VORWATA PERMIAN – UNITISASI – BERAU – FUTURE3. High Value</v>
      </c>
      <c r="B867" t="str">
        <f t="shared" si="39"/>
        <v>VORWATA PERMIAN – UNITISASI – BERAU – FUTURE3. High ValueE7. Production Not Viable</v>
      </c>
      <c r="C867" t="s">
        <v>23</v>
      </c>
      <c r="D867" s="2" t="s">
        <v>13</v>
      </c>
      <c r="E867" t="s">
        <v>11</v>
      </c>
      <c r="F867" s="12" t="s">
        <v>408</v>
      </c>
      <c r="G867" s="12" t="s">
        <v>578</v>
      </c>
      <c r="H867" t="s">
        <v>788</v>
      </c>
      <c r="I867" s="2" t="s">
        <v>824</v>
      </c>
      <c r="J867">
        <f>VLOOKUP(A867,[1]Sheet3!$A$2:$H$3266,8,FALSE)</f>
        <v>5519.2129999999997</v>
      </c>
      <c r="K867">
        <f>VLOOKUP(A867,[1]Sheet3!$A$2:$AD$3266,29,FALSE)</f>
        <v>0.71471709999999999</v>
      </c>
      <c r="L867">
        <f>VLOOKUP(A867,[1]Sheet3!$A$2:$AD$3266,30,FALSE)</f>
        <v>3944.6759096422998</v>
      </c>
      <c r="M867">
        <f>VLOOKUP(A867,[1]Sheet3!$A$2:$L$3266,11,FALSE)</f>
        <v>12845</v>
      </c>
      <c r="N867">
        <f>VLOOKUP(A867,[1]Sheet3!$A$2:$L$3266,12,FALSE)</f>
        <v>123.20000000000002</v>
      </c>
      <c r="O867">
        <f>VLOOKUP(A867,[1]Sheet3!$A$2:$T$3266,17,FALSE)</f>
        <v>0.1186432</v>
      </c>
      <c r="P867">
        <f>VLOOKUP(A867,[1]Sheet3!$A$2:$T$3266,18,FALSE)</f>
        <v>155.9794</v>
      </c>
      <c r="Q867">
        <f>VLOOKUP(A867,[1]Sheet3!$A$2:$T$3266,19,FALSE)</f>
        <v>0.84188160000000001</v>
      </c>
      <c r="R867">
        <f>VLOOKUP(A867,[1]Sheet3!$A$2:$T$3266,20,FALSE)</f>
        <v>0.71987460000000003</v>
      </c>
      <c r="S867">
        <f>VLOOKUP(A867,[1]Sheet3!$A$2:$AB$3266,27,FALSE)</f>
        <v>8.3454339999999991</v>
      </c>
      <c r="T867">
        <f>VLOOKUP(A867,[1]Sheet3!$A$2:$AB$3266,28,FALSE)</f>
        <v>2564.9050000000002</v>
      </c>
      <c r="U867">
        <f>VLOOKUP(A867,[1]Sheet3!$A$2:$AF$3266,31,FALSE)</f>
        <v>150.91730000000001</v>
      </c>
      <c r="V867">
        <f>VLOOKUP(A867,[1]Sheet3!$A$2:$AF$3266,32,FALSE)</f>
        <v>202.9881</v>
      </c>
      <c r="W867" s="2" t="s">
        <v>832</v>
      </c>
      <c r="X867" s="2" t="s">
        <v>833</v>
      </c>
      <c r="Y867" s="2">
        <f>Scores!N867</f>
        <v>99</v>
      </c>
      <c r="Z867" t="s">
        <v>6</v>
      </c>
      <c r="AA867" s="13" t="str">
        <f t="shared" si="41"/>
        <v>2C-Timur</v>
      </c>
      <c r="AB867" s="13" t="s">
        <v>896</v>
      </c>
    </row>
    <row r="868" spans="1:28">
      <c r="A868" t="str">
        <f t="shared" si="40"/>
        <v>WIRIAGAR DEEP CRETACEOUS – UNITISASI – BERAU – FUTURE1. Low Value</v>
      </c>
      <c r="B868" t="str">
        <f t="shared" si="39"/>
        <v>WIRIAGAR DEEP CRETACEOUS – UNITISASI – BERAU – FUTURE1. Low ValueE7. Production Not Viable</v>
      </c>
      <c r="C868" t="s">
        <v>23</v>
      </c>
      <c r="D868" s="2" t="s">
        <v>13</v>
      </c>
      <c r="E868" t="s">
        <v>8</v>
      </c>
      <c r="F868" s="12" t="s">
        <v>409</v>
      </c>
      <c r="G868" s="12" t="s">
        <v>573</v>
      </c>
      <c r="H868" t="s">
        <v>788</v>
      </c>
      <c r="I868" s="2" t="s">
        <v>824</v>
      </c>
      <c r="J868">
        <f>VLOOKUP(A868,[1]Sheet3!$A$2:$H$3266,8,FALSE)</f>
        <v>1369.425</v>
      </c>
      <c r="K868">
        <f>VLOOKUP(A868,[1]Sheet3!$A$2:$AD$3266,29,FALSE)</f>
        <v>0.58459680000000003</v>
      </c>
      <c r="L868">
        <f>VLOOKUP(A868,[1]Sheet3!$A$2:$AD$3266,30,FALSE)</f>
        <v>800.56147283999996</v>
      </c>
      <c r="M868">
        <f>VLOOKUP(A868,[1]Sheet3!$A$2:$L$3266,11,FALSE)</f>
        <v>8735</v>
      </c>
      <c r="N868">
        <f>VLOOKUP(A868,[1]Sheet3!$A$2:$L$3266,12,FALSE)</f>
        <v>116.05000000000001</v>
      </c>
      <c r="O868">
        <f>VLOOKUP(A868,[1]Sheet3!$A$2:$T$3266,17,FALSE)</f>
        <v>0.1261581</v>
      </c>
      <c r="P868">
        <f>VLOOKUP(A868,[1]Sheet3!$A$2:$T$3266,18,FALSE)</f>
        <v>250.5103</v>
      </c>
      <c r="Q868">
        <f>VLOOKUP(A868,[1]Sheet3!$A$2:$T$3266,19,FALSE)</f>
        <v>0.77428929999999996</v>
      </c>
      <c r="R868">
        <f>VLOOKUP(A868,[1]Sheet3!$A$2:$T$3266,20,FALSE)</f>
        <v>0.70537340000000004</v>
      </c>
      <c r="S868">
        <f>VLOOKUP(A868,[1]Sheet3!$A$2:$AB$3266,27,FALSE)</f>
        <v>60.789670000000001</v>
      </c>
      <c r="T868">
        <f>VLOOKUP(A868,[1]Sheet3!$A$2:$AB$3266,28,FALSE)</f>
        <v>2725.105</v>
      </c>
      <c r="U868">
        <f>VLOOKUP(A868,[1]Sheet3!$A$2:$AF$3266,31,FALSE)</f>
        <v>758.98919999999998</v>
      </c>
      <c r="V868">
        <f>VLOOKUP(A868,[1]Sheet3!$A$2:$AF$3266,32,FALSE)</f>
        <v>351.12700000000001</v>
      </c>
      <c r="W868" s="2" t="s">
        <v>831</v>
      </c>
      <c r="X868" s="2" t="s">
        <v>833</v>
      </c>
      <c r="Y868" s="2">
        <f>Scores!N868</f>
        <v>104</v>
      </c>
      <c r="Z868" t="s">
        <v>6</v>
      </c>
      <c r="AA868" s="13" t="str">
        <f t="shared" si="41"/>
        <v>2C-Timur</v>
      </c>
      <c r="AB868" s="13" t="s">
        <v>896</v>
      </c>
    </row>
    <row r="869" spans="1:28">
      <c r="A869" t="str">
        <f t="shared" si="40"/>
        <v>WIRIAGAR DEEP CRETACEOUS – UNITISASI – BERAU – FUTURE2. Middle Value</v>
      </c>
      <c r="B869" t="str">
        <f t="shared" si="39"/>
        <v>WIRIAGAR DEEP CRETACEOUS – UNITISASI – BERAU – FUTURE2. Middle ValueE7. Production Not Viable</v>
      </c>
      <c r="C869" t="s">
        <v>23</v>
      </c>
      <c r="D869" s="2" t="s">
        <v>13</v>
      </c>
      <c r="E869" t="s">
        <v>10</v>
      </c>
      <c r="F869" s="12" t="s">
        <v>409</v>
      </c>
      <c r="G869" s="12" t="s">
        <v>573</v>
      </c>
      <c r="H869" t="s">
        <v>788</v>
      </c>
      <c r="I869" s="2" t="s">
        <v>824</v>
      </c>
      <c r="J869">
        <f>VLOOKUP(A869,[1]Sheet3!$A$2:$H$3266,8,FALSE)</f>
        <v>2604.3910000000001</v>
      </c>
      <c r="K869">
        <f>VLOOKUP(A869,[1]Sheet3!$A$2:$AD$3266,29,FALSE)</f>
        <v>0.58459680000000003</v>
      </c>
      <c r="L869">
        <f>VLOOKUP(A869,[1]Sheet3!$A$2:$AD$3266,30,FALSE)</f>
        <v>1522.5186445488</v>
      </c>
      <c r="M869">
        <f>VLOOKUP(A869,[1]Sheet3!$A$2:$L$3266,11,FALSE)</f>
        <v>8735</v>
      </c>
      <c r="N869">
        <f>VLOOKUP(A869,[1]Sheet3!$A$2:$L$3266,12,FALSE)</f>
        <v>116.05000000000001</v>
      </c>
      <c r="O869">
        <f>VLOOKUP(A869,[1]Sheet3!$A$2:$T$3266,17,FALSE)</f>
        <v>0.1261581</v>
      </c>
      <c r="P869">
        <f>VLOOKUP(A869,[1]Sheet3!$A$2:$T$3266,18,FALSE)</f>
        <v>250.5103</v>
      </c>
      <c r="Q869">
        <f>VLOOKUP(A869,[1]Sheet3!$A$2:$T$3266,19,FALSE)</f>
        <v>0.77428929999999996</v>
      </c>
      <c r="R869">
        <f>VLOOKUP(A869,[1]Sheet3!$A$2:$T$3266,20,FALSE)</f>
        <v>0.70537340000000004</v>
      </c>
      <c r="S869">
        <f>VLOOKUP(A869,[1]Sheet3!$A$2:$AB$3266,27,FALSE)</f>
        <v>60.789670000000001</v>
      </c>
      <c r="T869">
        <f>VLOOKUP(A869,[1]Sheet3!$A$2:$AB$3266,28,FALSE)</f>
        <v>2725.105</v>
      </c>
      <c r="U869">
        <f>VLOOKUP(A869,[1]Sheet3!$A$2:$AF$3266,31,FALSE)</f>
        <v>758.98919999999998</v>
      </c>
      <c r="V869">
        <f>VLOOKUP(A869,[1]Sheet3!$A$2:$AF$3266,32,FALSE)</f>
        <v>351.12700000000001</v>
      </c>
      <c r="W869" s="2" t="s">
        <v>831</v>
      </c>
      <c r="X869" s="2" t="s">
        <v>833</v>
      </c>
      <c r="Y869" s="2">
        <f>Scores!N869</f>
        <v>104</v>
      </c>
      <c r="Z869" t="s">
        <v>6</v>
      </c>
      <c r="AA869" s="13" t="str">
        <f t="shared" si="41"/>
        <v>2C-Timur</v>
      </c>
      <c r="AB869" s="13" t="s">
        <v>896</v>
      </c>
    </row>
    <row r="870" spans="1:28">
      <c r="A870" t="str">
        <f t="shared" si="40"/>
        <v>WIRIAGAR DEEP CRETACEOUS – UNITISASI – BERAU – FUTURE3. High Value</v>
      </c>
      <c r="B870" t="str">
        <f t="shared" si="39"/>
        <v>WIRIAGAR DEEP CRETACEOUS – UNITISASI – BERAU – FUTURE3. High ValueE7. Production Not Viable</v>
      </c>
      <c r="C870" t="s">
        <v>23</v>
      </c>
      <c r="D870" s="2" t="s">
        <v>13</v>
      </c>
      <c r="E870" t="s">
        <v>11</v>
      </c>
      <c r="F870" s="12" t="s">
        <v>409</v>
      </c>
      <c r="G870" s="12" t="s">
        <v>573</v>
      </c>
      <c r="H870" t="s">
        <v>788</v>
      </c>
      <c r="I870" s="2" t="s">
        <v>824</v>
      </c>
      <c r="J870">
        <f>VLOOKUP(A870,[1]Sheet3!$A$2:$H$3266,8,FALSE)</f>
        <v>3426.77</v>
      </c>
      <c r="K870">
        <f>VLOOKUP(A870,[1]Sheet3!$A$2:$AD$3266,29,FALSE)</f>
        <v>0.58459680000000003</v>
      </c>
      <c r="L870">
        <f>VLOOKUP(A870,[1]Sheet3!$A$2:$AD$3266,30,FALSE)</f>
        <v>2003.2787763360002</v>
      </c>
      <c r="M870">
        <f>VLOOKUP(A870,[1]Sheet3!$A$2:$L$3266,11,FALSE)</f>
        <v>8735</v>
      </c>
      <c r="N870">
        <f>VLOOKUP(A870,[1]Sheet3!$A$2:$L$3266,12,FALSE)</f>
        <v>116.05000000000001</v>
      </c>
      <c r="O870">
        <f>VLOOKUP(A870,[1]Sheet3!$A$2:$T$3266,17,FALSE)</f>
        <v>0.1261581</v>
      </c>
      <c r="P870">
        <f>VLOOKUP(A870,[1]Sheet3!$A$2:$T$3266,18,FALSE)</f>
        <v>250.5103</v>
      </c>
      <c r="Q870">
        <f>VLOOKUP(A870,[1]Sheet3!$A$2:$T$3266,19,FALSE)</f>
        <v>0.77428929999999996</v>
      </c>
      <c r="R870">
        <f>VLOOKUP(A870,[1]Sheet3!$A$2:$T$3266,20,FALSE)</f>
        <v>0.70537340000000004</v>
      </c>
      <c r="S870">
        <f>VLOOKUP(A870,[1]Sheet3!$A$2:$AB$3266,27,FALSE)</f>
        <v>60.789670000000001</v>
      </c>
      <c r="T870">
        <f>VLOOKUP(A870,[1]Sheet3!$A$2:$AB$3266,28,FALSE)</f>
        <v>2725.105</v>
      </c>
      <c r="U870">
        <f>VLOOKUP(A870,[1]Sheet3!$A$2:$AF$3266,31,FALSE)</f>
        <v>758.98919999999998</v>
      </c>
      <c r="V870">
        <f>VLOOKUP(A870,[1]Sheet3!$A$2:$AF$3266,32,FALSE)</f>
        <v>351.12700000000001</v>
      </c>
      <c r="W870" s="2" t="s">
        <v>831</v>
      </c>
      <c r="X870" s="2" t="s">
        <v>833</v>
      </c>
      <c r="Y870" s="2">
        <f>Scores!N870</f>
        <v>104</v>
      </c>
      <c r="Z870" t="s">
        <v>6</v>
      </c>
      <c r="AA870" s="13" t="str">
        <f t="shared" si="41"/>
        <v>2C-Timur</v>
      </c>
      <c r="AB870" s="13" t="s">
        <v>896</v>
      </c>
    </row>
    <row r="871" spans="1:28">
      <c r="A871" t="str">
        <f t="shared" si="40"/>
        <v>CARAT - BASE1. Low Value</v>
      </c>
      <c r="B871" t="str">
        <f t="shared" si="39"/>
        <v>CARAT - BASE1. Low ValueE7. Production Not Viable</v>
      </c>
      <c r="C871" t="s">
        <v>23</v>
      </c>
      <c r="D871" s="2" t="s">
        <v>13</v>
      </c>
      <c r="E871" t="s">
        <v>8</v>
      </c>
      <c r="F871" s="12" t="s">
        <v>410</v>
      </c>
      <c r="G871" s="12" t="s">
        <v>746</v>
      </c>
      <c r="H871" t="s">
        <v>113</v>
      </c>
      <c r="I871" s="2" t="s">
        <v>825</v>
      </c>
      <c r="J871">
        <f>VLOOKUP(A871,[1]Sheet3!$A$2:$H$3266,8,FALSE)</f>
        <v>4.1500000000000004</v>
      </c>
      <c r="K871">
        <f>VLOOKUP(A871,[1]Sheet3!$A$2:$AD$3266,29,FALSE)</f>
        <v>0.82970549999999998</v>
      </c>
      <c r="L871">
        <f>VLOOKUP(A871,[1]Sheet3!$A$2:$AD$3266,30,FALSE)</f>
        <v>3.443277825</v>
      </c>
      <c r="M871">
        <f>VLOOKUP(A871,[1]Sheet3!$A$2:$L$3266,11,FALSE)</f>
        <v>1600</v>
      </c>
      <c r="N871">
        <f>VLOOKUP(A871,[1]Sheet3!$A$2:$L$3266,12,FALSE)</f>
        <v>53.900000000000006</v>
      </c>
      <c r="O871">
        <f>VLOOKUP(A871,[1]Sheet3!$A$2:$T$3266,17,FALSE)</f>
        <v>0.2789758</v>
      </c>
      <c r="P871">
        <f>VLOOKUP(A871,[1]Sheet3!$A$2:$T$3266,18,FALSE)</f>
        <v>784.01930000000004</v>
      </c>
      <c r="Q871">
        <f>VLOOKUP(A871,[1]Sheet3!$A$2:$T$3266,19,FALSE)</f>
        <v>0.40507759999999998</v>
      </c>
      <c r="R871">
        <f>VLOOKUP(A871,[1]Sheet3!$A$2:$T$3266,20,FALSE)</f>
        <v>0.77921689999999999</v>
      </c>
      <c r="S871">
        <f>VLOOKUP(A871,[1]Sheet3!$A$2:$AB$3266,27,FALSE)</f>
        <v>48.401139999999998</v>
      </c>
      <c r="T871">
        <f>VLOOKUP(A871,[1]Sheet3!$A$2:$AB$3266,28,FALSE)</f>
        <v>11.522869999999999</v>
      </c>
      <c r="U871">
        <f>VLOOKUP(A871,[1]Sheet3!$A$2:$AF$3266,31,FALSE)</f>
        <v>6.448855</v>
      </c>
      <c r="V871">
        <f>VLOOKUP(A871,[1]Sheet3!$A$2:$AF$3266,32,FALSE)</f>
        <v>6.635224</v>
      </c>
      <c r="W871" s="2" t="str">
        <f>VLOOKUP(H871,[2]Sheet1!$B$2:$D$3210,2,FALSE)</f>
        <v>Jawa Timur</v>
      </c>
      <c r="X871" s="2" t="str">
        <f>VLOOKUP(H871,[2]Sheet1!$B$2:$D$3210,3,FALSE)</f>
        <v>Jawa</v>
      </c>
      <c r="Y871" s="2">
        <f>Scores!N871</f>
        <v>62</v>
      </c>
      <c r="Z871" t="s">
        <v>6</v>
      </c>
      <c r="AA871" s="13" t="str">
        <f t="shared" si="41"/>
        <v>2C-Jawa</v>
      </c>
      <c r="AB871" s="13" t="s">
        <v>896</v>
      </c>
    </row>
    <row r="872" spans="1:28">
      <c r="A872" t="str">
        <f t="shared" si="40"/>
        <v>CARAT - BASE2. Middle Value</v>
      </c>
      <c r="B872" t="str">
        <f t="shared" si="39"/>
        <v>CARAT - BASE2. Middle ValueE7. Production Not Viable</v>
      </c>
      <c r="C872" t="s">
        <v>23</v>
      </c>
      <c r="D872" s="2" t="s">
        <v>13</v>
      </c>
      <c r="E872" t="s">
        <v>10</v>
      </c>
      <c r="F872" s="12" t="s">
        <v>410</v>
      </c>
      <c r="G872" s="12" t="s">
        <v>746</v>
      </c>
      <c r="H872" t="s">
        <v>113</v>
      </c>
      <c r="I872" s="2" t="s">
        <v>825</v>
      </c>
      <c r="J872">
        <f>VLOOKUP(A872,[1]Sheet3!$A$2:$H$3266,8,FALSE)</f>
        <v>9.93</v>
      </c>
      <c r="K872">
        <f>VLOOKUP(A872,[1]Sheet3!$A$2:$AD$3266,29,FALSE)</f>
        <v>0.82970549999999998</v>
      </c>
      <c r="L872">
        <f>VLOOKUP(A872,[1]Sheet3!$A$2:$AD$3266,30,FALSE)</f>
        <v>8.2389756149999993</v>
      </c>
      <c r="M872">
        <f>VLOOKUP(A872,[1]Sheet3!$A$2:$L$3266,11,FALSE)</f>
        <v>1600</v>
      </c>
      <c r="N872">
        <f>VLOOKUP(A872,[1]Sheet3!$A$2:$L$3266,12,FALSE)</f>
        <v>53.900000000000006</v>
      </c>
      <c r="O872">
        <f>VLOOKUP(A872,[1]Sheet3!$A$2:$T$3266,17,FALSE)</f>
        <v>0.2789758</v>
      </c>
      <c r="P872">
        <f>VLOOKUP(A872,[1]Sheet3!$A$2:$T$3266,18,FALSE)</f>
        <v>784.01930000000004</v>
      </c>
      <c r="Q872">
        <f>VLOOKUP(A872,[1]Sheet3!$A$2:$T$3266,19,FALSE)</f>
        <v>0.40507759999999998</v>
      </c>
      <c r="R872">
        <f>VLOOKUP(A872,[1]Sheet3!$A$2:$T$3266,20,FALSE)</f>
        <v>0.77921689999999999</v>
      </c>
      <c r="S872">
        <f>VLOOKUP(A872,[1]Sheet3!$A$2:$AB$3266,27,FALSE)</f>
        <v>48.401139999999998</v>
      </c>
      <c r="T872">
        <f>VLOOKUP(A872,[1]Sheet3!$A$2:$AB$3266,28,FALSE)</f>
        <v>11.522869999999999</v>
      </c>
      <c r="U872">
        <f>VLOOKUP(A872,[1]Sheet3!$A$2:$AF$3266,31,FALSE)</f>
        <v>6.448855</v>
      </c>
      <c r="V872">
        <f>VLOOKUP(A872,[1]Sheet3!$A$2:$AF$3266,32,FALSE)</f>
        <v>6.635224</v>
      </c>
      <c r="W872" s="2" t="str">
        <f>VLOOKUP(H872,[2]Sheet1!$B$2:$D$3210,2,FALSE)</f>
        <v>Jawa Timur</v>
      </c>
      <c r="X872" s="2" t="str">
        <f>VLOOKUP(H872,[2]Sheet1!$B$2:$D$3210,3,FALSE)</f>
        <v>Jawa</v>
      </c>
      <c r="Y872" s="2">
        <f>Scores!N872</f>
        <v>62</v>
      </c>
      <c r="Z872" t="s">
        <v>6</v>
      </c>
      <c r="AA872" s="13" t="str">
        <f t="shared" si="41"/>
        <v>2C-Jawa</v>
      </c>
      <c r="AB872" s="13" t="s">
        <v>896</v>
      </c>
    </row>
    <row r="873" spans="1:28">
      <c r="A873" t="str">
        <f t="shared" si="40"/>
        <v>CARAT - BASE3. High Value</v>
      </c>
      <c r="B873" t="str">
        <f t="shared" si="39"/>
        <v>CARAT - BASE3. High ValueE7. Production Not Viable</v>
      </c>
      <c r="C873" t="s">
        <v>23</v>
      </c>
      <c r="D873" s="2" t="s">
        <v>13</v>
      </c>
      <c r="E873" t="s">
        <v>11</v>
      </c>
      <c r="F873" s="12" t="s">
        <v>410</v>
      </c>
      <c r="G873" s="12" t="s">
        <v>746</v>
      </c>
      <c r="H873" t="s">
        <v>113</v>
      </c>
      <c r="I873" s="2" t="s">
        <v>825</v>
      </c>
      <c r="J873">
        <f>VLOOKUP(A873,[1]Sheet3!$A$2:$H$3266,8,FALSE)</f>
        <v>17.62</v>
      </c>
      <c r="K873">
        <f>VLOOKUP(A873,[1]Sheet3!$A$2:$AD$3266,29,FALSE)</f>
        <v>0.82970549999999998</v>
      </c>
      <c r="L873">
        <f>VLOOKUP(A873,[1]Sheet3!$A$2:$AD$3266,30,FALSE)</f>
        <v>14.619410910000001</v>
      </c>
      <c r="M873">
        <f>VLOOKUP(A873,[1]Sheet3!$A$2:$L$3266,11,FALSE)</f>
        <v>1600</v>
      </c>
      <c r="N873">
        <f>VLOOKUP(A873,[1]Sheet3!$A$2:$L$3266,12,FALSE)</f>
        <v>53.900000000000006</v>
      </c>
      <c r="O873">
        <f>VLOOKUP(A873,[1]Sheet3!$A$2:$T$3266,17,FALSE)</f>
        <v>0.2789758</v>
      </c>
      <c r="P873">
        <f>VLOOKUP(A873,[1]Sheet3!$A$2:$T$3266,18,FALSE)</f>
        <v>784.01930000000004</v>
      </c>
      <c r="Q873">
        <f>VLOOKUP(A873,[1]Sheet3!$A$2:$T$3266,19,FALSE)</f>
        <v>0.40507759999999998</v>
      </c>
      <c r="R873">
        <f>VLOOKUP(A873,[1]Sheet3!$A$2:$T$3266,20,FALSE)</f>
        <v>0.77921689999999999</v>
      </c>
      <c r="S873">
        <f>VLOOKUP(A873,[1]Sheet3!$A$2:$AB$3266,27,FALSE)</f>
        <v>48.401139999999998</v>
      </c>
      <c r="T873">
        <f>VLOOKUP(A873,[1]Sheet3!$A$2:$AB$3266,28,FALSE)</f>
        <v>11.522869999999999</v>
      </c>
      <c r="U873">
        <f>VLOOKUP(A873,[1]Sheet3!$A$2:$AF$3266,31,FALSE)</f>
        <v>6.448855</v>
      </c>
      <c r="V873">
        <f>VLOOKUP(A873,[1]Sheet3!$A$2:$AF$3266,32,FALSE)</f>
        <v>6.635224</v>
      </c>
      <c r="W873" s="2" t="str">
        <f>VLOOKUP(H873,[2]Sheet1!$B$2:$D$3210,2,FALSE)</f>
        <v>Jawa Timur</v>
      </c>
      <c r="X873" s="2" t="str">
        <f>VLOOKUP(H873,[2]Sheet1!$B$2:$D$3210,3,FALSE)</f>
        <v>Jawa</v>
      </c>
      <c r="Y873" s="2">
        <f>Scores!N873</f>
        <v>62</v>
      </c>
      <c r="Z873" t="s">
        <v>6</v>
      </c>
      <c r="AA873" s="13" t="str">
        <f t="shared" si="41"/>
        <v>2C-Jawa</v>
      </c>
      <c r="AB873" s="13" t="s">
        <v>896</v>
      </c>
    </row>
    <row r="874" spans="1:28">
      <c r="A874" t="str">
        <f t="shared" si="40"/>
        <v>SAMBAR - BASE1. Low Value</v>
      </c>
      <c r="B874" t="str">
        <f t="shared" si="39"/>
        <v>SAMBAR - BASE1. Low ValueE7. Production Not Viable</v>
      </c>
      <c r="C874" t="s">
        <v>23</v>
      </c>
      <c r="D874" s="2" t="s">
        <v>13</v>
      </c>
      <c r="E874" t="s">
        <v>8</v>
      </c>
      <c r="F874" s="12" t="s">
        <v>411</v>
      </c>
      <c r="G874" s="12" t="s">
        <v>747</v>
      </c>
      <c r="H874" t="s">
        <v>101</v>
      </c>
      <c r="I874" s="2" t="s">
        <v>823</v>
      </c>
      <c r="J874">
        <f>VLOOKUP(A874,[1]Sheet3!$A$2:$H$3266,8,FALSE)</f>
        <v>211</v>
      </c>
      <c r="K874">
        <f>VLOOKUP(A874,[1]Sheet3!$A$2:$AD$3266,29,FALSE)</f>
        <v>0.81605209999999995</v>
      </c>
      <c r="L874">
        <f>VLOOKUP(A874,[1]Sheet3!$A$2:$AD$3266,30,FALSE)</f>
        <v>172.1869931</v>
      </c>
      <c r="M874">
        <f>VLOOKUP(A874,[1]Sheet3!$A$2:$L$3266,11,FALSE)</f>
        <v>5069</v>
      </c>
      <c r="N874" t="str">
        <f>VLOOKUP(A874,[1]Sheet3!$A$2:$L$3266,12,FALSE)</f>
        <v/>
      </c>
      <c r="O874">
        <f>VLOOKUP(A874,[1]Sheet3!$A$2:$T$3266,17,FALSE)</f>
        <v>0.19987740000000001</v>
      </c>
      <c r="P874">
        <f>VLOOKUP(A874,[1]Sheet3!$A$2:$T$3266,18,FALSE)</f>
        <v>160.04169999999999</v>
      </c>
      <c r="Q874">
        <f>VLOOKUP(A874,[1]Sheet3!$A$2:$T$3266,19,FALSE)</f>
        <v>0.53435909999999998</v>
      </c>
      <c r="R874">
        <f>VLOOKUP(A874,[1]Sheet3!$A$2:$T$3266,20,FALSE)</f>
        <v>0.78080070000000001</v>
      </c>
      <c r="S874">
        <f>VLOOKUP(A874,[1]Sheet3!$A$2:$AB$3266,27,FALSE)</f>
        <v>50.197620000000001</v>
      </c>
      <c r="T874">
        <f>VLOOKUP(A874,[1]Sheet3!$A$2:$AB$3266,28,FALSE)</f>
        <v>13.440659999999999</v>
      </c>
      <c r="U874">
        <f>VLOOKUP(A874,[1]Sheet3!$A$2:$AF$3266,31,FALSE)</f>
        <v>13.043559999999999</v>
      </c>
      <c r="V874">
        <f>VLOOKUP(A874,[1]Sheet3!$A$2:$AF$3266,32,FALSE)</f>
        <v>13.249309999999999</v>
      </c>
      <c r="W874" s="2" t="str">
        <f>VLOOKUP(H874,[2]Sheet1!$B$2:$D$3210,2,FALSE)</f>
        <v>Sumatera Selatan</v>
      </c>
      <c r="X874" s="2" t="str">
        <f>VLOOKUP(H874,[2]Sheet1!$B$2:$D$3210,3,FALSE)</f>
        <v>Sumatera</v>
      </c>
      <c r="Y874" s="2">
        <f>Scores!N874</f>
        <v>87</v>
      </c>
      <c r="Z874" t="s">
        <v>6</v>
      </c>
      <c r="AA874" s="13" t="str">
        <f t="shared" si="41"/>
        <v>2C-Sumatera</v>
      </c>
      <c r="AB874" s="13" t="s">
        <v>896</v>
      </c>
    </row>
    <row r="875" spans="1:28">
      <c r="A875" t="str">
        <f t="shared" si="40"/>
        <v>SAMBAR - BASE2. Middle Value</v>
      </c>
      <c r="B875" t="str">
        <f t="shared" si="39"/>
        <v>SAMBAR - BASE2. Middle ValueE7. Production Not Viable</v>
      </c>
      <c r="C875" t="s">
        <v>23</v>
      </c>
      <c r="D875" s="2" t="s">
        <v>13</v>
      </c>
      <c r="E875" t="s">
        <v>10</v>
      </c>
      <c r="F875" s="12" t="s">
        <v>411</v>
      </c>
      <c r="G875" s="12" t="s">
        <v>747</v>
      </c>
      <c r="H875" t="s">
        <v>101</v>
      </c>
      <c r="I875" s="2" t="s">
        <v>823</v>
      </c>
      <c r="J875">
        <f>VLOOKUP(A875,[1]Sheet3!$A$2:$H$3266,8,FALSE)</f>
        <v>268</v>
      </c>
      <c r="K875">
        <f>VLOOKUP(A875,[1]Sheet3!$A$2:$AD$3266,29,FALSE)</f>
        <v>0.81605209999999995</v>
      </c>
      <c r="L875">
        <f>VLOOKUP(A875,[1]Sheet3!$A$2:$AD$3266,30,FALSE)</f>
        <v>218.70196279999999</v>
      </c>
      <c r="M875">
        <f>VLOOKUP(A875,[1]Sheet3!$A$2:$L$3266,11,FALSE)</f>
        <v>5069</v>
      </c>
      <c r="N875" t="str">
        <f>VLOOKUP(A875,[1]Sheet3!$A$2:$L$3266,12,FALSE)</f>
        <v/>
      </c>
      <c r="O875">
        <f>VLOOKUP(A875,[1]Sheet3!$A$2:$T$3266,17,FALSE)</f>
        <v>0.19987740000000001</v>
      </c>
      <c r="P875">
        <f>VLOOKUP(A875,[1]Sheet3!$A$2:$T$3266,18,FALSE)</f>
        <v>160.04169999999999</v>
      </c>
      <c r="Q875">
        <f>VLOOKUP(A875,[1]Sheet3!$A$2:$T$3266,19,FALSE)</f>
        <v>0.53435909999999998</v>
      </c>
      <c r="R875">
        <f>VLOOKUP(A875,[1]Sheet3!$A$2:$T$3266,20,FALSE)</f>
        <v>0.78080070000000001</v>
      </c>
      <c r="S875">
        <f>VLOOKUP(A875,[1]Sheet3!$A$2:$AB$3266,27,FALSE)</f>
        <v>50.197620000000001</v>
      </c>
      <c r="T875">
        <f>VLOOKUP(A875,[1]Sheet3!$A$2:$AB$3266,28,FALSE)</f>
        <v>13.440659999999999</v>
      </c>
      <c r="U875">
        <f>VLOOKUP(A875,[1]Sheet3!$A$2:$AF$3266,31,FALSE)</f>
        <v>13.043559999999999</v>
      </c>
      <c r="V875">
        <f>VLOOKUP(A875,[1]Sheet3!$A$2:$AF$3266,32,FALSE)</f>
        <v>13.249309999999999</v>
      </c>
      <c r="W875" s="2" t="str">
        <f>VLOOKUP(H875,[2]Sheet1!$B$2:$D$3210,2,FALSE)</f>
        <v>Sumatera Selatan</v>
      </c>
      <c r="X875" s="2" t="str">
        <f>VLOOKUP(H875,[2]Sheet1!$B$2:$D$3210,3,FALSE)</f>
        <v>Sumatera</v>
      </c>
      <c r="Y875" s="2">
        <f>Scores!N875</f>
        <v>87</v>
      </c>
      <c r="Z875" t="s">
        <v>6</v>
      </c>
      <c r="AA875" s="13" t="str">
        <f t="shared" si="41"/>
        <v>2C-Sumatera</v>
      </c>
      <c r="AB875" s="13" t="s">
        <v>896</v>
      </c>
    </row>
    <row r="876" spans="1:28">
      <c r="A876" t="str">
        <f t="shared" si="40"/>
        <v>SAMBAR - BASE3. High Value</v>
      </c>
      <c r="B876" t="str">
        <f t="shared" si="39"/>
        <v>SAMBAR - BASE3. High ValueE7. Production Not Viable</v>
      </c>
      <c r="C876" t="s">
        <v>23</v>
      </c>
      <c r="D876" s="2" t="s">
        <v>13</v>
      </c>
      <c r="E876" t="s">
        <v>11</v>
      </c>
      <c r="F876" s="12" t="s">
        <v>411</v>
      </c>
      <c r="G876" s="12" t="s">
        <v>747</v>
      </c>
      <c r="H876" t="s">
        <v>101</v>
      </c>
      <c r="I876" s="2" t="s">
        <v>823</v>
      </c>
      <c r="J876">
        <f>VLOOKUP(A876,[1]Sheet3!$A$2:$H$3266,8,FALSE)</f>
        <v>322</v>
      </c>
      <c r="K876">
        <f>VLOOKUP(A876,[1]Sheet3!$A$2:$AD$3266,29,FALSE)</f>
        <v>0.81605209999999995</v>
      </c>
      <c r="L876">
        <f>VLOOKUP(A876,[1]Sheet3!$A$2:$AD$3266,30,FALSE)</f>
        <v>262.76877619999999</v>
      </c>
      <c r="M876">
        <f>VLOOKUP(A876,[1]Sheet3!$A$2:$L$3266,11,FALSE)</f>
        <v>5069</v>
      </c>
      <c r="N876" t="str">
        <f>VLOOKUP(A876,[1]Sheet3!$A$2:$L$3266,12,FALSE)</f>
        <v/>
      </c>
      <c r="O876">
        <f>VLOOKUP(A876,[1]Sheet3!$A$2:$T$3266,17,FALSE)</f>
        <v>0.19987740000000001</v>
      </c>
      <c r="P876">
        <f>VLOOKUP(A876,[1]Sheet3!$A$2:$T$3266,18,FALSE)</f>
        <v>160.04169999999999</v>
      </c>
      <c r="Q876">
        <f>VLOOKUP(A876,[1]Sheet3!$A$2:$T$3266,19,FALSE)</f>
        <v>0.53435909999999998</v>
      </c>
      <c r="R876">
        <f>VLOOKUP(A876,[1]Sheet3!$A$2:$T$3266,20,FALSE)</f>
        <v>0.78080070000000001</v>
      </c>
      <c r="S876">
        <f>VLOOKUP(A876,[1]Sheet3!$A$2:$AB$3266,27,FALSE)</f>
        <v>50.197620000000001</v>
      </c>
      <c r="T876">
        <f>VLOOKUP(A876,[1]Sheet3!$A$2:$AB$3266,28,FALSE)</f>
        <v>13.440659999999999</v>
      </c>
      <c r="U876">
        <f>VLOOKUP(A876,[1]Sheet3!$A$2:$AF$3266,31,FALSE)</f>
        <v>13.043559999999999</v>
      </c>
      <c r="V876">
        <f>VLOOKUP(A876,[1]Sheet3!$A$2:$AF$3266,32,FALSE)</f>
        <v>13.249309999999999</v>
      </c>
      <c r="W876" s="2" t="str">
        <f>VLOOKUP(H876,[2]Sheet1!$B$2:$D$3210,2,FALSE)</f>
        <v>Sumatera Selatan</v>
      </c>
      <c r="X876" s="2" t="str">
        <f>VLOOKUP(H876,[2]Sheet1!$B$2:$D$3210,3,FALSE)</f>
        <v>Sumatera</v>
      </c>
      <c r="Y876" s="2">
        <f>Scores!N876</f>
        <v>87</v>
      </c>
      <c r="Z876" t="s">
        <v>6</v>
      </c>
      <c r="AA876" s="13" t="str">
        <f t="shared" si="41"/>
        <v>2C-Sumatera</v>
      </c>
      <c r="AB876" s="13" t="s">
        <v>896</v>
      </c>
    </row>
    <row r="877" spans="1:28">
      <c r="A877" t="str">
        <f t="shared" si="40"/>
        <v>BAGAN BELADA - BASE2. Middle Value</v>
      </c>
      <c r="B877" t="str">
        <f t="shared" si="39"/>
        <v>BAGAN BELADA - BASE2. Middle ValueE7. Production Not Viable</v>
      </c>
      <c r="C877" t="s">
        <v>23</v>
      </c>
      <c r="D877" s="2" t="s">
        <v>13</v>
      </c>
      <c r="E877" t="s">
        <v>10</v>
      </c>
      <c r="F877" s="12" t="s">
        <v>412</v>
      </c>
      <c r="G877" s="12" t="s">
        <v>748</v>
      </c>
      <c r="H877" t="s">
        <v>99</v>
      </c>
      <c r="I877" s="2" t="s">
        <v>823</v>
      </c>
      <c r="J877">
        <f>VLOOKUP(A877,[1]Sheet3!$A$2:$H$3266,8,FALSE)</f>
        <v>2.2480000000000002</v>
      </c>
      <c r="K877">
        <f>VLOOKUP(A877,[1]Sheet3!$A$2:$AD$3266,29,FALSE)</f>
        <v>0.77094969999999996</v>
      </c>
      <c r="L877">
        <f>VLOOKUP(A877,[1]Sheet3!$A$2:$AD$3266,30,FALSE)</f>
        <v>1.7330949256000001</v>
      </c>
      <c r="M877">
        <f>VLOOKUP(A877,[1]Sheet3!$A$2:$L$3266,11,FALSE)</f>
        <v>963</v>
      </c>
      <c r="N877">
        <f>VLOOKUP(A877,[1]Sheet3!$A$2:$L$3266,12,FALSE)</f>
        <v>71.5</v>
      </c>
      <c r="O877">
        <f>VLOOKUP(A877,[1]Sheet3!$A$2:$T$3266,17,FALSE)</f>
        <v>0.36725429999999998</v>
      </c>
      <c r="P877">
        <f>VLOOKUP(A877,[1]Sheet3!$A$2:$T$3266,18,FALSE)</f>
        <v>975.04489999999998</v>
      </c>
      <c r="Q877">
        <f>VLOOKUP(A877,[1]Sheet3!$A$2:$T$3266,19,FALSE)</f>
        <v>0.74952209999999997</v>
      </c>
      <c r="R877">
        <f>VLOOKUP(A877,[1]Sheet3!$A$2:$T$3266,20,FALSE)</f>
        <v>0.58264760000000004</v>
      </c>
      <c r="S877">
        <f>VLOOKUP(A877,[1]Sheet3!$A$2:$AB$3266,27,FALSE)</f>
        <v>19.320699999999999</v>
      </c>
      <c r="T877">
        <f>VLOOKUP(A877,[1]Sheet3!$A$2:$AB$3266,28,FALSE)</f>
        <v>30.351880000000001</v>
      </c>
      <c r="U877">
        <f>VLOOKUP(A877,[1]Sheet3!$A$2:$AF$3266,31,FALSE)</f>
        <v>10.24635</v>
      </c>
      <c r="V877">
        <f>VLOOKUP(A877,[1]Sheet3!$A$2:$AF$3266,32,FALSE)</f>
        <v>30.687419999999999</v>
      </c>
      <c r="W877" s="2" t="str">
        <f>VLOOKUP(H877,[2]Sheet1!$B$2:$D$3210,2,FALSE)</f>
        <v>Riau</v>
      </c>
      <c r="X877" s="2" t="str">
        <f>VLOOKUP(H877,[2]Sheet1!$B$2:$D$3210,3,FALSE)</f>
        <v>Sumatera</v>
      </c>
      <c r="Y877" s="2">
        <f>Scores!N877</f>
        <v>38</v>
      </c>
      <c r="Z877" t="s">
        <v>6</v>
      </c>
      <c r="AA877" s="13" t="str">
        <f t="shared" si="41"/>
        <v>2C-Sumatera</v>
      </c>
      <c r="AB877" s="13" t="s">
        <v>896</v>
      </c>
    </row>
    <row r="878" spans="1:28">
      <c r="A878" t="str">
        <f t="shared" si="40"/>
        <v>BAGAN BELADA - BASE3. High Value</v>
      </c>
      <c r="B878" t="str">
        <f t="shared" si="39"/>
        <v>BAGAN BELADA - BASE3. High ValueE7. Production Not Viable</v>
      </c>
      <c r="C878" t="s">
        <v>23</v>
      </c>
      <c r="D878" s="2" t="s">
        <v>13</v>
      </c>
      <c r="E878" t="s">
        <v>11</v>
      </c>
      <c r="F878" s="12" t="s">
        <v>412</v>
      </c>
      <c r="G878" s="12" t="s">
        <v>748</v>
      </c>
      <c r="H878" t="s">
        <v>99</v>
      </c>
      <c r="I878" s="2" t="s">
        <v>823</v>
      </c>
      <c r="J878">
        <f>VLOOKUP(A878,[1]Sheet3!$A$2:$H$3266,8,FALSE)</f>
        <v>2.2480000000000002</v>
      </c>
      <c r="K878">
        <f>VLOOKUP(A878,[1]Sheet3!$A$2:$AD$3266,29,FALSE)</f>
        <v>0.77094969999999996</v>
      </c>
      <c r="L878">
        <f>VLOOKUP(A878,[1]Sheet3!$A$2:$AD$3266,30,FALSE)</f>
        <v>1.7330949256000001</v>
      </c>
      <c r="M878">
        <f>VLOOKUP(A878,[1]Sheet3!$A$2:$L$3266,11,FALSE)</f>
        <v>963</v>
      </c>
      <c r="N878">
        <f>VLOOKUP(A878,[1]Sheet3!$A$2:$L$3266,12,FALSE)</f>
        <v>71.5</v>
      </c>
      <c r="O878">
        <f>VLOOKUP(A878,[1]Sheet3!$A$2:$T$3266,17,FALSE)</f>
        <v>0.36725429999999998</v>
      </c>
      <c r="P878">
        <f>VLOOKUP(A878,[1]Sheet3!$A$2:$T$3266,18,FALSE)</f>
        <v>975.04489999999998</v>
      </c>
      <c r="Q878">
        <f>VLOOKUP(A878,[1]Sheet3!$A$2:$T$3266,19,FALSE)</f>
        <v>0.74952209999999997</v>
      </c>
      <c r="R878">
        <f>VLOOKUP(A878,[1]Sheet3!$A$2:$T$3266,20,FALSE)</f>
        <v>0.58264760000000004</v>
      </c>
      <c r="S878">
        <f>VLOOKUP(A878,[1]Sheet3!$A$2:$AB$3266,27,FALSE)</f>
        <v>19.320699999999999</v>
      </c>
      <c r="T878">
        <f>VLOOKUP(A878,[1]Sheet3!$A$2:$AB$3266,28,FALSE)</f>
        <v>30.351880000000001</v>
      </c>
      <c r="U878">
        <f>VLOOKUP(A878,[1]Sheet3!$A$2:$AF$3266,31,FALSE)</f>
        <v>10.24635</v>
      </c>
      <c r="V878">
        <f>VLOOKUP(A878,[1]Sheet3!$A$2:$AF$3266,32,FALSE)</f>
        <v>30.687419999999999</v>
      </c>
      <c r="W878" s="2" t="str">
        <f>VLOOKUP(H878,[2]Sheet1!$B$2:$D$3210,2,FALSE)</f>
        <v>Riau</v>
      </c>
      <c r="X878" s="2" t="str">
        <f>VLOOKUP(H878,[2]Sheet1!$B$2:$D$3210,3,FALSE)</f>
        <v>Sumatera</v>
      </c>
      <c r="Y878" s="2">
        <f>Scores!N878</f>
        <v>38</v>
      </c>
      <c r="Z878" t="s">
        <v>6</v>
      </c>
      <c r="AA878" s="13" t="str">
        <f t="shared" si="41"/>
        <v>2C-Sumatera</v>
      </c>
      <c r="AB878" s="13" t="s">
        <v>896</v>
      </c>
    </row>
    <row r="879" spans="1:28">
      <c r="A879" t="str">
        <f t="shared" si="40"/>
        <v>BUMI - BASE2. Middle Value</v>
      </c>
      <c r="B879" t="str">
        <f t="shared" si="39"/>
        <v>BUMI - BASE2. Middle ValueE7. Production Not Viable</v>
      </c>
      <c r="C879" t="s">
        <v>23</v>
      </c>
      <c r="D879" s="2" t="s">
        <v>13</v>
      </c>
      <c r="E879" t="s">
        <v>10</v>
      </c>
      <c r="F879" s="12" t="s">
        <v>413</v>
      </c>
      <c r="G879" s="12" t="s">
        <v>749</v>
      </c>
      <c r="H879" t="s">
        <v>99</v>
      </c>
      <c r="I879" s="2" t="s">
        <v>823</v>
      </c>
      <c r="J879">
        <f>VLOOKUP(A879,[1]Sheet3!$A$2:$H$3266,8,FALSE)</f>
        <v>9.7949999999999999</v>
      </c>
      <c r="K879">
        <f>VLOOKUP(A879,[1]Sheet3!$A$2:$AD$3266,29,FALSE)</f>
        <v>0.57097229999999999</v>
      </c>
      <c r="L879">
        <f>VLOOKUP(A879,[1]Sheet3!$A$2:$AD$3266,30,FALSE)</f>
        <v>5.5926736784999997</v>
      </c>
      <c r="M879">
        <f>VLOOKUP(A879,[1]Sheet3!$A$2:$L$3266,11,FALSE)</f>
        <v>1297</v>
      </c>
      <c r="N879">
        <f>VLOOKUP(A879,[1]Sheet3!$A$2:$L$3266,12,FALSE)</f>
        <v>56.1</v>
      </c>
      <c r="O879">
        <f>VLOOKUP(A879,[1]Sheet3!$A$2:$T$3266,17,FALSE)</f>
        <v>0.31817289999999998</v>
      </c>
      <c r="P879">
        <f>VLOOKUP(A879,[1]Sheet3!$A$2:$T$3266,18,FALSE)</f>
        <v>160.48609999999999</v>
      </c>
      <c r="Q879">
        <f>VLOOKUP(A879,[1]Sheet3!$A$2:$T$3266,19,FALSE)</f>
        <v>0.74993319999999997</v>
      </c>
      <c r="R879">
        <f>VLOOKUP(A879,[1]Sheet3!$A$2:$T$3266,20,FALSE)</f>
        <v>0.58457239999999999</v>
      </c>
      <c r="S879">
        <f>VLOOKUP(A879,[1]Sheet3!$A$2:$AB$3266,27,FALSE)</f>
        <v>22.026260000000001</v>
      </c>
      <c r="T879">
        <f>VLOOKUP(A879,[1]Sheet3!$A$2:$AB$3266,28,FALSE)</f>
        <v>0.63491200000000003</v>
      </c>
      <c r="U879">
        <f>VLOOKUP(A879,[1]Sheet3!$A$2:$AF$3266,31,FALSE)</f>
        <v>6.9500970000000004</v>
      </c>
      <c r="V879">
        <f>VLOOKUP(A879,[1]Sheet3!$A$2:$AF$3266,32,FALSE)</f>
        <v>-5.5776649999999997</v>
      </c>
      <c r="W879" s="2" t="str">
        <f>VLOOKUP(H879,[2]Sheet1!$B$2:$D$3210,2,FALSE)</f>
        <v>Riau</v>
      </c>
      <c r="X879" s="2" t="str">
        <f>VLOOKUP(H879,[2]Sheet1!$B$2:$D$3210,3,FALSE)</f>
        <v>Sumatera</v>
      </c>
      <c r="Y879" s="2">
        <f>Scores!N879</f>
        <v>57</v>
      </c>
      <c r="Z879" t="s">
        <v>6</v>
      </c>
      <c r="AA879" s="13" t="str">
        <f t="shared" si="41"/>
        <v>2C-Sumatera</v>
      </c>
      <c r="AB879" s="13" t="s">
        <v>896</v>
      </c>
    </row>
    <row r="880" spans="1:28">
      <c r="A880" t="str">
        <f t="shared" si="40"/>
        <v>BUMI - BASE3. High Value</v>
      </c>
      <c r="B880" t="str">
        <f t="shared" si="39"/>
        <v>BUMI - BASE3. High ValueE7. Production Not Viable</v>
      </c>
      <c r="C880" t="s">
        <v>23</v>
      </c>
      <c r="D880" s="2" t="s">
        <v>13</v>
      </c>
      <c r="E880" t="s">
        <v>11</v>
      </c>
      <c r="F880" s="12" t="s">
        <v>413</v>
      </c>
      <c r="G880" s="12" t="s">
        <v>749</v>
      </c>
      <c r="H880" t="s">
        <v>99</v>
      </c>
      <c r="I880" s="2" t="s">
        <v>823</v>
      </c>
      <c r="J880">
        <f>VLOOKUP(A880,[1]Sheet3!$A$2:$H$3266,8,FALSE)</f>
        <v>9.7949999999999999</v>
      </c>
      <c r="K880">
        <f>VLOOKUP(A880,[1]Sheet3!$A$2:$AD$3266,29,FALSE)</f>
        <v>0.57097229999999999</v>
      </c>
      <c r="L880">
        <f>VLOOKUP(A880,[1]Sheet3!$A$2:$AD$3266,30,FALSE)</f>
        <v>5.5926736784999997</v>
      </c>
      <c r="M880">
        <f>VLOOKUP(A880,[1]Sheet3!$A$2:$L$3266,11,FALSE)</f>
        <v>1297</v>
      </c>
      <c r="N880">
        <f>VLOOKUP(A880,[1]Sheet3!$A$2:$L$3266,12,FALSE)</f>
        <v>56.1</v>
      </c>
      <c r="O880">
        <f>VLOOKUP(A880,[1]Sheet3!$A$2:$T$3266,17,FALSE)</f>
        <v>0.31817289999999998</v>
      </c>
      <c r="P880">
        <f>VLOOKUP(A880,[1]Sheet3!$A$2:$T$3266,18,FALSE)</f>
        <v>160.48609999999999</v>
      </c>
      <c r="Q880">
        <f>VLOOKUP(A880,[1]Sheet3!$A$2:$T$3266,19,FALSE)</f>
        <v>0.74993319999999997</v>
      </c>
      <c r="R880">
        <f>VLOOKUP(A880,[1]Sheet3!$A$2:$T$3266,20,FALSE)</f>
        <v>0.58457239999999999</v>
      </c>
      <c r="S880">
        <f>VLOOKUP(A880,[1]Sheet3!$A$2:$AB$3266,27,FALSE)</f>
        <v>22.026260000000001</v>
      </c>
      <c r="T880">
        <f>VLOOKUP(A880,[1]Sheet3!$A$2:$AB$3266,28,FALSE)</f>
        <v>0.63491200000000003</v>
      </c>
      <c r="U880">
        <f>VLOOKUP(A880,[1]Sheet3!$A$2:$AF$3266,31,FALSE)</f>
        <v>6.9500970000000004</v>
      </c>
      <c r="V880">
        <f>VLOOKUP(A880,[1]Sheet3!$A$2:$AF$3266,32,FALSE)</f>
        <v>-5.5776649999999997</v>
      </c>
      <c r="W880" s="2" t="str">
        <f>VLOOKUP(H880,[2]Sheet1!$B$2:$D$3210,2,FALSE)</f>
        <v>Riau</v>
      </c>
      <c r="X880" s="2" t="str">
        <f>VLOOKUP(H880,[2]Sheet1!$B$2:$D$3210,3,FALSE)</f>
        <v>Sumatera</v>
      </c>
      <c r="Y880" s="2">
        <f>Scores!N880</f>
        <v>57</v>
      </c>
      <c r="Z880" t="s">
        <v>6</v>
      </c>
      <c r="AA880" s="13" t="str">
        <f t="shared" si="41"/>
        <v>2C-Sumatera</v>
      </c>
      <c r="AB880" s="13" t="s">
        <v>896</v>
      </c>
    </row>
    <row r="881" spans="1:28">
      <c r="A881" t="str">
        <f t="shared" si="40"/>
        <v>KLAGAGI - BASE1. Low Value</v>
      </c>
      <c r="B881" t="str">
        <f t="shared" si="39"/>
        <v>KLAGAGI - BASE1. Low ValueE7. Production Not Viable</v>
      </c>
      <c r="C881" t="s">
        <v>23</v>
      </c>
      <c r="D881" s="2" t="s">
        <v>13</v>
      </c>
      <c r="E881" t="s">
        <v>8</v>
      </c>
      <c r="F881" s="12" t="s">
        <v>414</v>
      </c>
      <c r="G881" s="12" t="s">
        <v>750</v>
      </c>
      <c r="H881" t="s">
        <v>105</v>
      </c>
      <c r="I881" s="2" t="s">
        <v>823</v>
      </c>
      <c r="J881">
        <f>VLOOKUP(A881,[1]Sheet3!$A$2:$H$3266,8,FALSE)</f>
        <v>6.6</v>
      </c>
      <c r="K881">
        <f>VLOOKUP(A881,[1]Sheet3!$A$2:$AD$3266,29,FALSE)</f>
        <v>0.77319930000000003</v>
      </c>
      <c r="L881">
        <f>VLOOKUP(A881,[1]Sheet3!$A$2:$AD$3266,30,FALSE)</f>
        <v>5.1031153800000002</v>
      </c>
      <c r="M881">
        <f>VLOOKUP(A881,[1]Sheet3!$A$2:$L$3266,11,FALSE)</f>
        <v>4915</v>
      </c>
      <c r="N881" t="str">
        <f>VLOOKUP(A881,[1]Sheet3!$A$2:$L$3266,12,FALSE)</f>
        <v/>
      </c>
      <c r="O881">
        <f>VLOOKUP(A881,[1]Sheet3!$A$2:$T$3266,17,FALSE)</f>
        <v>0.1626399</v>
      </c>
      <c r="P881">
        <f>VLOOKUP(A881,[1]Sheet3!$A$2:$T$3266,18,FALSE)</f>
        <v>59.33775</v>
      </c>
      <c r="Q881">
        <f>VLOOKUP(A881,[1]Sheet3!$A$2:$T$3266,19,FALSE)</f>
        <v>0.32877250000000002</v>
      </c>
      <c r="R881">
        <f>VLOOKUP(A881,[1]Sheet3!$A$2:$T$3266,20,FALSE)</f>
        <v>0.80343279999999995</v>
      </c>
      <c r="S881">
        <f>VLOOKUP(A881,[1]Sheet3!$A$2:$AB$3266,27,FALSE)</f>
        <v>129.6369</v>
      </c>
      <c r="T881">
        <f>VLOOKUP(A881,[1]Sheet3!$A$2:$AB$3266,28,FALSE)</f>
        <v>31.812360000000002</v>
      </c>
      <c r="U881">
        <f>VLOOKUP(A881,[1]Sheet3!$A$2:$AF$3266,31,FALSE)</f>
        <v>5.2501420000000003</v>
      </c>
      <c r="V881">
        <f>VLOOKUP(A881,[1]Sheet3!$A$2:$AF$3266,32,FALSE)</f>
        <v>56.540500000000002</v>
      </c>
      <c r="W881" s="2" t="str">
        <f>VLOOKUP(H881,[2]Sheet1!$B$2:$D$3210,2,FALSE)</f>
        <v>Papua Barat</v>
      </c>
      <c r="X881" s="2" t="str">
        <f>VLOOKUP(H881,[2]Sheet1!$B$2:$D$3210,3,FALSE)</f>
        <v>Timur</v>
      </c>
      <c r="Y881" s="2">
        <f>Scores!N881</f>
        <v>106</v>
      </c>
      <c r="Z881" t="s">
        <v>6</v>
      </c>
      <c r="AA881" s="13" t="str">
        <f t="shared" si="41"/>
        <v>2C-Timur</v>
      </c>
      <c r="AB881" s="13" t="s">
        <v>896</v>
      </c>
    </row>
    <row r="882" spans="1:28">
      <c r="A882" t="str">
        <f t="shared" si="40"/>
        <v>KLAGAGI - BASE2. Middle Value</v>
      </c>
      <c r="B882" t="str">
        <f t="shared" si="39"/>
        <v>KLAGAGI - BASE2. Middle ValueE7. Production Not Viable</v>
      </c>
      <c r="C882" t="s">
        <v>23</v>
      </c>
      <c r="D882" s="2" t="s">
        <v>13</v>
      </c>
      <c r="E882" t="s">
        <v>10</v>
      </c>
      <c r="F882" s="12" t="s">
        <v>414</v>
      </c>
      <c r="G882" s="12" t="s">
        <v>750</v>
      </c>
      <c r="H882" t="s">
        <v>105</v>
      </c>
      <c r="I882" s="2" t="s">
        <v>823</v>
      </c>
      <c r="J882">
        <f>VLOOKUP(A882,[1]Sheet3!$A$2:$H$3266,8,FALSE)</f>
        <v>6.6</v>
      </c>
      <c r="K882">
        <f>VLOOKUP(A882,[1]Sheet3!$A$2:$AD$3266,29,FALSE)</f>
        <v>0.77319930000000003</v>
      </c>
      <c r="L882">
        <f>VLOOKUP(A882,[1]Sheet3!$A$2:$AD$3266,30,FALSE)</f>
        <v>5.1031153800000002</v>
      </c>
      <c r="M882">
        <f>VLOOKUP(A882,[1]Sheet3!$A$2:$L$3266,11,FALSE)</f>
        <v>4915</v>
      </c>
      <c r="N882" t="str">
        <f>VLOOKUP(A882,[1]Sheet3!$A$2:$L$3266,12,FALSE)</f>
        <v/>
      </c>
      <c r="O882">
        <f>VLOOKUP(A882,[1]Sheet3!$A$2:$T$3266,17,FALSE)</f>
        <v>0.1626399</v>
      </c>
      <c r="P882">
        <f>VLOOKUP(A882,[1]Sheet3!$A$2:$T$3266,18,FALSE)</f>
        <v>59.33775</v>
      </c>
      <c r="Q882">
        <f>VLOOKUP(A882,[1]Sheet3!$A$2:$T$3266,19,FALSE)</f>
        <v>0.32877250000000002</v>
      </c>
      <c r="R882">
        <f>VLOOKUP(A882,[1]Sheet3!$A$2:$T$3266,20,FALSE)</f>
        <v>0.80343279999999995</v>
      </c>
      <c r="S882">
        <f>VLOOKUP(A882,[1]Sheet3!$A$2:$AB$3266,27,FALSE)</f>
        <v>129.6369</v>
      </c>
      <c r="T882">
        <f>VLOOKUP(A882,[1]Sheet3!$A$2:$AB$3266,28,FALSE)</f>
        <v>31.812360000000002</v>
      </c>
      <c r="U882">
        <f>VLOOKUP(A882,[1]Sheet3!$A$2:$AF$3266,31,FALSE)</f>
        <v>5.2501420000000003</v>
      </c>
      <c r="V882">
        <f>VLOOKUP(A882,[1]Sheet3!$A$2:$AF$3266,32,FALSE)</f>
        <v>56.540500000000002</v>
      </c>
      <c r="W882" s="2" t="str">
        <f>VLOOKUP(H882,[2]Sheet1!$B$2:$D$3210,2,FALSE)</f>
        <v>Papua Barat</v>
      </c>
      <c r="X882" s="2" t="str">
        <f>VLOOKUP(H882,[2]Sheet1!$B$2:$D$3210,3,FALSE)</f>
        <v>Timur</v>
      </c>
      <c r="Y882" s="2">
        <f>Scores!N882</f>
        <v>106</v>
      </c>
      <c r="Z882" t="s">
        <v>6</v>
      </c>
      <c r="AA882" s="13" t="str">
        <f t="shared" si="41"/>
        <v>2C-Timur</v>
      </c>
      <c r="AB882" s="13" t="s">
        <v>896</v>
      </c>
    </row>
    <row r="883" spans="1:28">
      <c r="A883" t="str">
        <f t="shared" si="40"/>
        <v>KLAGAGI - BASE3. High Value</v>
      </c>
      <c r="B883" t="str">
        <f t="shared" si="39"/>
        <v>KLAGAGI - BASE3. High ValueE7. Production Not Viable</v>
      </c>
      <c r="C883" t="s">
        <v>23</v>
      </c>
      <c r="D883" s="2" t="s">
        <v>13</v>
      </c>
      <c r="E883" t="s">
        <v>11</v>
      </c>
      <c r="F883" s="12" t="s">
        <v>414</v>
      </c>
      <c r="G883" s="12" t="s">
        <v>750</v>
      </c>
      <c r="H883" t="s">
        <v>105</v>
      </c>
      <c r="I883" s="2" t="s">
        <v>823</v>
      </c>
      <c r="J883">
        <f>VLOOKUP(A883,[1]Sheet3!$A$2:$H$3266,8,FALSE)</f>
        <v>6.6</v>
      </c>
      <c r="K883">
        <f>VLOOKUP(A883,[1]Sheet3!$A$2:$AD$3266,29,FALSE)</f>
        <v>0.77319930000000003</v>
      </c>
      <c r="L883">
        <f>VLOOKUP(A883,[1]Sheet3!$A$2:$AD$3266,30,FALSE)</f>
        <v>5.1031153800000002</v>
      </c>
      <c r="M883">
        <f>VLOOKUP(A883,[1]Sheet3!$A$2:$L$3266,11,FALSE)</f>
        <v>4915</v>
      </c>
      <c r="N883" t="str">
        <f>VLOOKUP(A883,[1]Sheet3!$A$2:$L$3266,12,FALSE)</f>
        <v/>
      </c>
      <c r="O883">
        <f>VLOOKUP(A883,[1]Sheet3!$A$2:$T$3266,17,FALSE)</f>
        <v>0.1626399</v>
      </c>
      <c r="P883">
        <f>VLOOKUP(A883,[1]Sheet3!$A$2:$T$3266,18,FALSE)</f>
        <v>59.33775</v>
      </c>
      <c r="Q883">
        <f>VLOOKUP(A883,[1]Sheet3!$A$2:$T$3266,19,FALSE)</f>
        <v>0.32877250000000002</v>
      </c>
      <c r="R883">
        <f>VLOOKUP(A883,[1]Sheet3!$A$2:$T$3266,20,FALSE)</f>
        <v>0.80343279999999995</v>
      </c>
      <c r="S883">
        <f>VLOOKUP(A883,[1]Sheet3!$A$2:$AB$3266,27,FALSE)</f>
        <v>129.6369</v>
      </c>
      <c r="T883">
        <f>VLOOKUP(A883,[1]Sheet3!$A$2:$AB$3266,28,FALSE)</f>
        <v>31.812360000000002</v>
      </c>
      <c r="U883">
        <f>VLOOKUP(A883,[1]Sheet3!$A$2:$AF$3266,31,FALSE)</f>
        <v>5.2501420000000003</v>
      </c>
      <c r="V883">
        <f>VLOOKUP(A883,[1]Sheet3!$A$2:$AF$3266,32,FALSE)</f>
        <v>56.540500000000002</v>
      </c>
      <c r="W883" s="2" t="str">
        <f>VLOOKUP(H883,[2]Sheet1!$B$2:$D$3210,2,FALSE)</f>
        <v>Papua Barat</v>
      </c>
      <c r="X883" s="2" t="str">
        <f>VLOOKUP(H883,[2]Sheet1!$B$2:$D$3210,3,FALSE)</f>
        <v>Timur</v>
      </c>
      <c r="Y883" s="2">
        <f>Scores!N883</f>
        <v>106</v>
      </c>
      <c r="Z883" t="s">
        <v>6</v>
      </c>
      <c r="AA883" s="13" t="str">
        <f t="shared" si="41"/>
        <v>2C-Timur</v>
      </c>
      <c r="AB883" s="13" t="s">
        <v>896</v>
      </c>
    </row>
    <row r="884" spans="1:28">
      <c r="A884" t="str">
        <f t="shared" si="40"/>
        <v>LAO - BASE1. Low Value</v>
      </c>
      <c r="B884" t="str">
        <f t="shared" si="39"/>
        <v>LAO - BASE1. Low ValueE7. Production Not Viable</v>
      </c>
      <c r="C884" t="s">
        <v>23</v>
      </c>
      <c r="D884" s="2" t="s">
        <v>13</v>
      </c>
      <c r="E884" t="s">
        <v>8</v>
      </c>
      <c r="F884" s="12" t="s">
        <v>415</v>
      </c>
      <c r="G884" s="12" t="s">
        <v>751</v>
      </c>
      <c r="H884" t="s">
        <v>105</v>
      </c>
      <c r="I884" s="2" t="s">
        <v>823</v>
      </c>
      <c r="J884">
        <f>VLOOKUP(A884,[1]Sheet3!$A$2:$H$3266,8,FALSE)</f>
        <v>3.2</v>
      </c>
      <c r="K884">
        <f>VLOOKUP(A884,[1]Sheet3!$A$2:$AD$3266,29,FALSE)</f>
        <v>0.72214780000000001</v>
      </c>
      <c r="L884">
        <f>VLOOKUP(A884,[1]Sheet3!$A$2:$AD$3266,30,FALSE)</f>
        <v>2.3108729600000002</v>
      </c>
      <c r="O884">
        <f>VLOOKUP(A884,[1]Sheet3!$A$2:$T$3266,17,FALSE)</f>
        <v>0.3170906</v>
      </c>
      <c r="P884">
        <f>VLOOKUP(A884,[1]Sheet3!$A$2:$T$3266,18,FALSE)</f>
        <v>160.48609999999999</v>
      </c>
      <c r="Q884">
        <f>VLOOKUP(A884,[1]Sheet3!$A$2:$T$3266,19,FALSE)</f>
        <v>0.66660920000000001</v>
      </c>
      <c r="R884">
        <f>VLOOKUP(A884,[1]Sheet3!$A$2:$T$3266,20,FALSE)</f>
        <v>0.84944779999999998</v>
      </c>
      <c r="S884">
        <f>VLOOKUP(A884,[1]Sheet3!$A$2:$AB$3266,27,FALSE)</f>
        <v>48.401139999999998</v>
      </c>
      <c r="T884">
        <f>VLOOKUP(A884,[1]Sheet3!$A$2:$AB$3266,28,FALSE)</f>
        <v>42.228380000000001</v>
      </c>
      <c r="U884">
        <f>VLOOKUP(A884,[1]Sheet3!$A$2:$AF$3266,31,FALSE)</f>
        <v>7.8973449999999996</v>
      </c>
      <c r="V884">
        <f>VLOOKUP(A884,[1]Sheet3!$A$2:$AF$3266,32,FALSE)</f>
        <v>36.18571</v>
      </c>
      <c r="W884" s="2" t="str">
        <f>VLOOKUP(H884,[2]Sheet1!$B$2:$D$3210,2,FALSE)</f>
        <v>Papua Barat</v>
      </c>
      <c r="X884" s="2" t="str">
        <f>VLOOKUP(H884,[2]Sheet1!$B$2:$D$3210,3,FALSE)</f>
        <v>Timur</v>
      </c>
      <c r="Y884" s="2">
        <f>Scores!N884</f>
        <v>47</v>
      </c>
      <c r="Z884" t="s">
        <v>6</v>
      </c>
      <c r="AA884" s="13" t="str">
        <f t="shared" si="41"/>
        <v>2C-Timur</v>
      </c>
      <c r="AB884" s="13" t="s">
        <v>896</v>
      </c>
    </row>
    <row r="885" spans="1:28">
      <c r="A885" t="str">
        <f t="shared" si="40"/>
        <v>LAO - BASE2. Middle Value</v>
      </c>
      <c r="B885" t="str">
        <f t="shared" si="39"/>
        <v>LAO - BASE2. Middle ValueE7. Production Not Viable</v>
      </c>
      <c r="C885" t="s">
        <v>23</v>
      </c>
      <c r="D885" s="2" t="s">
        <v>13</v>
      </c>
      <c r="E885" t="s">
        <v>10</v>
      </c>
      <c r="F885" s="12" t="s">
        <v>415</v>
      </c>
      <c r="G885" s="12" t="s">
        <v>751</v>
      </c>
      <c r="H885" t="s">
        <v>105</v>
      </c>
      <c r="I885" s="2" t="s">
        <v>823</v>
      </c>
      <c r="J885">
        <f>VLOOKUP(A885,[1]Sheet3!$A$2:$H$3266,8,FALSE)</f>
        <v>3.2</v>
      </c>
      <c r="K885">
        <f>VLOOKUP(A885,[1]Sheet3!$A$2:$AD$3266,29,FALSE)</f>
        <v>0.72214780000000001</v>
      </c>
      <c r="L885">
        <f>VLOOKUP(A885,[1]Sheet3!$A$2:$AD$3266,30,FALSE)</f>
        <v>2.3108729600000002</v>
      </c>
      <c r="O885">
        <f>VLOOKUP(A885,[1]Sheet3!$A$2:$T$3266,17,FALSE)</f>
        <v>0.3170906</v>
      </c>
      <c r="P885">
        <f>VLOOKUP(A885,[1]Sheet3!$A$2:$T$3266,18,FALSE)</f>
        <v>160.48609999999999</v>
      </c>
      <c r="Q885">
        <f>VLOOKUP(A885,[1]Sheet3!$A$2:$T$3266,19,FALSE)</f>
        <v>0.66660920000000001</v>
      </c>
      <c r="R885">
        <f>VLOOKUP(A885,[1]Sheet3!$A$2:$T$3266,20,FALSE)</f>
        <v>0.84944779999999998</v>
      </c>
      <c r="S885">
        <f>VLOOKUP(A885,[1]Sheet3!$A$2:$AB$3266,27,FALSE)</f>
        <v>48.401139999999998</v>
      </c>
      <c r="T885">
        <f>VLOOKUP(A885,[1]Sheet3!$A$2:$AB$3266,28,FALSE)</f>
        <v>42.228380000000001</v>
      </c>
      <c r="U885">
        <f>VLOOKUP(A885,[1]Sheet3!$A$2:$AF$3266,31,FALSE)</f>
        <v>7.8973449999999996</v>
      </c>
      <c r="V885">
        <f>VLOOKUP(A885,[1]Sheet3!$A$2:$AF$3266,32,FALSE)</f>
        <v>36.18571</v>
      </c>
      <c r="W885" s="2" t="str">
        <f>VLOOKUP(H885,[2]Sheet1!$B$2:$D$3210,2,FALSE)</f>
        <v>Papua Barat</v>
      </c>
      <c r="X885" s="2" t="str">
        <f>VLOOKUP(H885,[2]Sheet1!$B$2:$D$3210,3,FALSE)</f>
        <v>Timur</v>
      </c>
      <c r="Y885" s="2">
        <f>Scores!N885</f>
        <v>47</v>
      </c>
      <c r="Z885" t="s">
        <v>6</v>
      </c>
      <c r="AA885" s="13" t="str">
        <f t="shared" si="41"/>
        <v>2C-Timur</v>
      </c>
      <c r="AB885" s="13" t="s">
        <v>896</v>
      </c>
    </row>
    <row r="886" spans="1:28">
      <c r="A886" t="str">
        <f t="shared" si="40"/>
        <v>LAO - BASE3. High Value</v>
      </c>
      <c r="B886" t="str">
        <f t="shared" si="39"/>
        <v>LAO - BASE3. High ValueE7. Production Not Viable</v>
      </c>
      <c r="C886" t="s">
        <v>23</v>
      </c>
      <c r="D886" s="2" t="s">
        <v>13</v>
      </c>
      <c r="E886" t="s">
        <v>11</v>
      </c>
      <c r="F886" s="12" t="s">
        <v>415</v>
      </c>
      <c r="G886" s="12" t="s">
        <v>751</v>
      </c>
      <c r="H886" t="s">
        <v>105</v>
      </c>
      <c r="I886" s="2" t="s">
        <v>823</v>
      </c>
      <c r="J886">
        <f>VLOOKUP(A886,[1]Sheet3!$A$2:$H$3266,8,FALSE)</f>
        <v>3.2</v>
      </c>
      <c r="K886">
        <f>VLOOKUP(A886,[1]Sheet3!$A$2:$AD$3266,29,FALSE)</f>
        <v>0.72214780000000001</v>
      </c>
      <c r="L886">
        <f>VLOOKUP(A886,[1]Sheet3!$A$2:$AD$3266,30,FALSE)</f>
        <v>2.3108729600000002</v>
      </c>
      <c r="O886">
        <f>VLOOKUP(A886,[1]Sheet3!$A$2:$T$3266,17,FALSE)</f>
        <v>0.3170906</v>
      </c>
      <c r="P886">
        <f>VLOOKUP(A886,[1]Sheet3!$A$2:$T$3266,18,FALSE)</f>
        <v>160.48609999999999</v>
      </c>
      <c r="Q886">
        <f>VLOOKUP(A886,[1]Sheet3!$A$2:$T$3266,19,FALSE)</f>
        <v>0.66660920000000001</v>
      </c>
      <c r="R886">
        <f>VLOOKUP(A886,[1]Sheet3!$A$2:$T$3266,20,FALSE)</f>
        <v>0.84944779999999998</v>
      </c>
      <c r="S886">
        <f>VLOOKUP(A886,[1]Sheet3!$A$2:$AB$3266,27,FALSE)</f>
        <v>48.401139999999998</v>
      </c>
      <c r="T886">
        <f>VLOOKUP(A886,[1]Sheet3!$A$2:$AB$3266,28,FALSE)</f>
        <v>42.228380000000001</v>
      </c>
      <c r="U886">
        <f>VLOOKUP(A886,[1]Sheet3!$A$2:$AF$3266,31,FALSE)</f>
        <v>7.8973449999999996</v>
      </c>
      <c r="V886">
        <f>VLOOKUP(A886,[1]Sheet3!$A$2:$AF$3266,32,FALSE)</f>
        <v>36.18571</v>
      </c>
      <c r="W886" s="2" t="str">
        <f>VLOOKUP(H886,[2]Sheet1!$B$2:$D$3210,2,FALSE)</f>
        <v>Papua Barat</v>
      </c>
      <c r="X886" s="2" t="str">
        <f>VLOOKUP(H886,[2]Sheet1!$B$2:$D$3210,3,FALSE)</f>
        <v>Timur</v>
      </c>
      <c r="Y886" s="2">
        <f>Scores!N886</f>
        <v>47</v>
      </c>
      <c r="Z886" t="s">
        <v>6</v>
      </c>
      <c r="AA886" s="13" t="str">
        <f t="shared" si="41"/>
        <v>2C-Timur</v>
      </c>
      <c r="AB886" s="13" t="s">
        <v>896</v>
      </c>
    </row>
    <row r="887" spans="1:28">
      <c r="A887" t="str">
        <f t="shared" si="40"/>
        <v>MANIWAR - BASE1. Low Value</v>
      </c>
      <c r="B887" t="str">
        <f t="shared" si="39"/>
        <v>MANIWAR - BASE1. Low ValueE7. Production Not Viable</v>
      </c>
      <c r="C887" t="s">
        <v>23</v>
      </c>
      <c r="D887" s="2" t="s">
        <v>13</v>
      </c>
      <c r="E887" t="s">
        <v>8</v>
      </c>
      <c r="F887" s="12" t="s">
        <v>416</v>
      </c>
      <c r="G887" s="12" t="s">
        <v>752</v>
      </c>
      <c r="H887" t="s">
        <v>105</v>
      </c>
      <c r="I887" s="2" t="s">
        <v>823</v>
      </c>
      <c r="J887">
        <f>VLOOKUP(A887,[1]Sheet3!$A$2:$H$3266,8,FALSE)</f>
        <v>1.5</v>
      </c>
      <c r="K887">
        <f>VLOOKUP(A887,[1]Sheet3!$A$2:$AD$3266,29,FALSE)</f>
        <v>0.36073230000000001</v>
      </c>
      <c r="L887">
        <f>VLOOKUP(A887,[1]Sheet3!$A$2:$AD$3266,30,FALSE)</f>
        <v>0.54109845000000001</v>
      </c>
      <c r="M887">
        <f>VLOOKUP(A887,[1]Sheet3!$A$2:$L$3266,11,FALSE)</f>
        <v>3711</v>
      </c>
      <c r="N887">
        <f>VLOOKUP(A887,[1]Sheet3!$A$2:$L$3266,12,FALSE)</f>
        <v>61</v>
      </c>
      <c r="O887">
        <f>VLOOKUP(A887,[1]Sheet3!$A$2:$T$3266,17,FALSE)</f>
        <v>0.2187289</v>
      </c>
      <c r="P887">
        <f>VLOOKUP(A887,[1]Sheet3!$A$2:$T$3266,18,FALSE)</f>
        <v>184.57929999999999</v>
      </c>
      <c r="Q887">
        <f>VLOOKUP(A887,[1]Sheet3!$A$2:$T$3266,19,FALSE)</f>
        <v>0.4804949</v>
      </c>
      <c r="R887">
        <f>VLOOKUP(A887,[1]Sheet3!$A$2:$T$3266,20,FALSE)</f>
        <v>0.73930079999999998</v>
      </c>
      <c r="S887">
        <f>VLOOKUP(A887,[1]Sheet3!$A$2:$AB$3266,27,FALSE)</f>
        <v>7.1229909999999999</v>
      </c>
      <c r="T887">
        <f>VLOOKUP(A887,[1]Sheet3!$A$2:$AB$3266,28,FALSE)</f>
        <v>3.9857230000000001</v>
      </c>
      <c r="U887">
        <f>VLOOKUP(A887,[1]Sheet3!$A$2:$AF$3266,31,FALSE)</f>
        <v>2.8155320000000001</v>
      </c>
      <c r="V887">
        <f>VLOOKUP(A887,[1]Sheet3!$A$2:$AF$3266,32,FALSE)</f>
        <v>91.035979999999995</v>
      </c>
      <c r="W887" s="2" t="str">
        <f>VLOOKUP(H887,[2]Sheet1!$B$2:$D$3210,2,FALSE)</f>
        <v>Papua Barat</v>
      </c>
      <c r="X887" s="2" t="str">
        <f>VLOOKUP(H887,[2]Sheet1!$B$2:$D$3210,3,FALSE)</f>
        <v>Timur</v>
      </c>
      <c r="Y887" s="2">
        <f>Scores!N887</f>
        <v>85</v>
      </c>
      <c r="Z887" t="s">
        <v>6</v>
      </c>
      <c r="AA887" s="13" t="str">
        <f t="shared" si="41"/>
        <v>2C-Timur</v>
      </c>
      <c r="AB887" s="13" t="s">
        <v>896</v>
      </c>
    </row>
    <row r="888" spans="1:28">
      <c r="A888" t="str">
        <f t="shared" si="40"/>
        <v>MANIWAR - BASE2. Middle Value</v>
      </c>
      <c r="B888" t="str">
        <f t="shared" si="39"/>
        <v>MANIWAR - BASE2. Middle ValueE7. Production Not Viable</v>
      </c>
      <c r="C888" t="s">
        <v>23</v>
      </c>
      <c r="D888" s="2" t="s">
        <v>13</v>
      </c>
      <c r="E888" t="s">
        <v>10</v>
      </c>
      <c r="F888" s="12" t="s">
        <v>416</v>
      </c>
      <c r="G888" s="12" t="s">
        <v>752</v>
      </c>
      <c r="H888" t="s">
        <v>105</v>
      </c>
      <c r="I888" s="2" t="s">
        <v>823</v>
      </c>
      <c r="J888">
        <f>VLOOKUP(A888,[1]Sheet3!$A$2:$H$3266,8,FALSE)</f>
        <v>1.5</v>
      </c>
      <c r="K888">
        <f>VLOOKUP(A888,[1]Sheet3!$A$2:$AD$3266,29,FALSE)</f>
        <v>0.36073230000000001</v>
      </c>
      <c r="L888">
        <f>VLOOKUP(A888,[1]Sheet3!$A$2:$AD$3266,30,FALSE)</f>
        <v>0.54109845000000001</v>
      </c>
      <c r="M888">
        <f>VLOOKUP(A888,[1]Sheet3!$A$2:$L$3266,11,FALSE)</f>
        <v>3711</v>
      </c>
      <c r="N888">
        <f>VLOOKUP(A888,[1]Sheet3!$A$2:$L$3266,12,FALSE)</f>
        <v>61</v>
      </c>
      <c r="O888">
        <f>VLOOKUP(A888,[1]Sheet3!$A$2:$T$3266,17,FALSE)</f>
        <v>0.2187289</v>
      </c>
      <c r="P888">
        <f>VLOOKUP(A888,[1]Sheet3!$A$2:$T$3266,18,FALSE)</f>
        <v>184.57929999999999</v>
      </c>
      <c r="Q888">
        <f>VLOOKUP(A888,[1]Sheet3!$A$2:$T$3266,19,FALSE)</f>
        <v>0.4804949</v>
      </c>
      <c r="R888">
        <f>VLOOKUP(A888,[1]Sheet3!$A$2:$T$3266,20,FALSE)</f>
        <v>0.73930079999999998</v>
      </c>
      <c r="S888">
        <f>VLOOKUP(A888,[1]Sheet3!$A$2:$AB$3266,27,FALSE)</f>
        <v>7.1229909999999999</v>
      </c>
      <c r="T888">
        <f>VLOOKUP(A888,[1]Sheet3!$A$2:$AB$3266,28,FALSE)</f>
        <v>3.9857230000000001</v>
      </c>
      <c r="U888">
        <f>VLOOKUP(A888,[1]Sheet3!$A$2:$AF$3266,31,FALSE)</f>
        <v>2.8155320000000001</v>
      </c>
      <c r="V888">
        <f>VLOOKUP(A888,[1]Sheet3!$A$2:$AF$3266,32,FALSE)</f>
        <v>91.035979999999995</v>
      </c>
      <c r="W888" s="2" t="str">
        <f>VLOOKUP(H888,[2]Sheet1!$B$2:$D$3210,2,FALSE)</f>
        <v>Papua Barat</v>
      </c>
      <c r="X888" s="2" t="str">
        <f>VLOOKUP(H888,[2]Sheet1!$B$2:$D$3210,3,FALSE)</f>
        <v>Timur</v>
      </c>
      <c r="Y888" s="2">
        <f>Scores!N888</f>
        <v>85</v>
      </c>
      <c r="Z888" t="s">
        <v>6</v>
      </c>
      <c r="AA888" s="13" t="str">
        <f t="shared" si="41"/>
        <v>2C-Timur</v>
      </c>
      <c r="AB888" s="13" t="s">
        <v>896</v>
      </c>
    </row>
    <row r="889" spans="1:28">
      <c r="A889" t="str">
        <f t="shared" si="40"/>
        <v>MANIWAR - BASE3. High Value</v>
      </c>
      <c r="B889" t="str">
        <f t="shared" si="39"/>
        <v>MANIWAR - BASE3. High ValueE7. Production Not Viable</v>
      </c>
      <c r="C889" t="s">
        <v>23</v>
      </c>
      <c r="D889" s="2" t="s">
        <v>13</v>
      </c>
      <c r="E889" t="s">
        <v>11</v>
      </c>
      <c r="F889" s="12" t="s">
        <v>416</v>
      </c>
      <c r="G889" s="12" t="s">
        <v>752</v>
      </c>
      <c r="H889" t="s">
        <v>105</v>
      </c>
      <c r="I889" s="2" t="s">
        <v>823</v>
      </c>
      <c r="J889">
        <f>VLOOKUP(A889,[1]Sheet3!$A$2:$H$3266,8,FALSE)</f>
        <v>1.5</v>
      </c>
      <c r="K889">
        <f>VLOOKUP(A889,[1]Sheet3!$A$2:$AD$3266,29,FALSE)</f>
        <v>0.36073230000000001</v>
      </c>
      <c r="L889">
        <f>VLOOKUP(A889,[1]Sheet3!$A$2:$AD$3266,30,FALSE)</f>
        <v>0.54109845000000001</v>
      </c>
      <c r="M889">
        <f>VLOOKUP(A889,[1]Sheet3!$A$2:$L$3266,11,FALSE)</f>
        <v>3711</v>
      </c>
      <c r="N889">
        <f>VLOOKUP(A889,[1]Sheet3!$A$2:$L$3266,12,FALSE)</f>
        <v>61</v>
      </c>
      <c r="O889">
        <f>VLOOKUP(A889,[1]Sheet3!$A$2:$T$3266,17,FALSE)</f>
        <v>0.2187289</v>
      </c>
      <c r="P889">
        <f>VLOOKUP(A889,[1]Sheet3!$A$2:$T$3266,18,FALSE)</f>
        <v>184.57929999999999</v>
      </c>
      <c r="Q889">
        <f>VLOOKUP(A889,[1]Sheet3!$A$2:$T$3266,19,FALSE)</f>
        <v>0.4804949</v>
      </c>
      <c r="R889">
        <f>VLOOKUP(A889,[1]Sheet3!$A$2:$T$3266,20,FALSE)</f>
        <v>0.73930079999999998</v>
      </c>
      <c r="S889">
        <f>VLOOKUP(A889,[1]Sheet3!$A$2:$AB$3266,27,FALSE)</f>
        <v>7.1229909999999999</v>
      </c>
      <c r="T889">
        <f>VLOOKUP(A889,[1]Sheet3!$A$2:$AB$3266,28,FALSE)</f>
        <v>3.9857230000000001</v>
      </c>
      <c r="U889">
        <f>VLOOKUP(A889,[1]Sheet3!$A$2:$AF$3266,31,FALSE)</f>
        <v>2.8155320000000001</v>
      </c>
      <c r="V889">
        <f>VLOOKUP(A889,[1]Sheet3!$A$2:$AF$3266,32,FALSE)</f>
        <v>91.035979999999995</v>
      </c>
      <c r="W889" s="2" t="str">
        <f>VLOOKUP(H889,[2]Sheet1!$B$2:$D$3210,2,FALSE)</f>
        <v>Papua Barat</v>
      </c>
      <c r="X889" s="2" t="str">
        <f>VLOOKUP(H889,[2]Sheet1!$B$2:$D$3210,3,FALSE)</f>
        <v>Timur</v>
      </c>
      <c r="Y889" s="2">
        <f>Scores!N889</f>
        <v>85</v>
      </c>
      <c r="Z889" t="s">
        <v>6</v>
      </c>
      <c r="AA889" s="13" t="str">
        <f t="shared" si="41"/>
        <v>2C-Timur</v>
      </c>
      <c r="AB889" s="13" t="s">
        <v>896</v>
      </c>
    </row>
    <row r="890" spans="1:28">
      <c r="A890" t="str">
        <f t="shared" si="40"/>
        <v>TERUMBU - BASE1. Low Value</v>
      </c>
      <c r="B890" t="str">
        <f t="shared" si="39"/>
        <v>TERUMBU - BASE1. Low ValueE7. Production Not Viable</v>
      </c>
      <c r="C890" t="s">
        <v>23</v>
      </c>
      <c r="D890" s="2" t="s">
        <v>13</v>
      </c>
      <c r="E890" t="s">
        <v>8</v>
      </c>
      <c r="F890" s="12" t="s">
        <v>417</v>
      </c>
      <c r="G890" s="12" t="s">
        <v>753</v>
      </c>
      <c r="H890" t="s">
        <v>105</v>
      </c>
      <c r="I890" s="2" t="s">
        <v>823</v>
      </c>
      <c r="J890">
        <f>VLOOKUP(A890,[1]Sheet3!$A$2:$H$3266,8,FALSE)</f>
        <v>5.3</v>
      </c>
      <c r="K890">
        <f>VLOOKUP(A890,[1]Sheet3!$A$2:$AD$3266,29,FALSE)</f>
        <v>0.79964199999999996</v>
      </c>
      <c r="L890">
        <f>VLOOKUP(A890,[1]Sheet3!$A$2:$AD$3266,30,FALSE)</f>
        <v>4.2381025999999995</v>
      </c>
      <c r="M890">
        <f>VLOOKUP(A890,[1]Sheet3!$A$2:$L$3266,11,FALSE)</f>
        <v>10984</v>
      </c>
      <c r="N890" t="str">
        <f>VLOOKUP(A890,[1]Sheet3!$A$2:$L$3266,12,FALSE)</f>
        <v/>
      </c>
      <c r="O890">
        <f>VLOOKUP(A890,[1]Sheet3!$A$2:$T$3266,17,FALSE)</f>
        <v>0.2225924</v>
      </c>
      <c r="P890">
        <f>VLOOKUP(A890,[1]Sheet3!$A$2:$T$3266,18,FALSE)</f>
        <v>93.648859999999999</v>
      </c>
      <c r="Q890">
        <f>VLOOKUP(A890,[1]Sheet3!$A$2:$T$3266,19,FALSE)</f>
        <v>0.80214319999999995</v>
      </c>
      <c r="R890">
        <f>VLOOKUP(A890,[1]Sheet3!$A$2:$T$3266,20,FALSE)</f>
        <v>0.64334820000000004</v>
      </c>
      <c r="S890">
        <f>VLOOKUP(A890,[1]Sheet3!$A$2:$AB$3266,27,FALSE)</f>
        <v>127.5363</v>
      </c>
      <c r="T890">
        <f>VLOOKUP(A890,[1]Sheet3!$A$2:$AB$3266,28,FALSE)</f>
        <v>25.115220000000001</v>
      </c>
      <c r="U890">
        <f>VLOOKUP(A890,[1]Sheet3!$A$2:$AF$3266,31,FALSE)</f>
        <v>10.53491</v>
      </c>
      <c r="V890">
        <f>VLOOKUP(A890,[1]Sheet3!$A$2:$AF$3266,32,FALSE)</f>
        <v>56.540500000000002</v>
      </c>
      <c r="W890" s="2" t="str">
        <f>VLOOKUP(H890,[2]Sheet1!$B$2:$D$3210,2,FALSE)</f>
        <v>Papua Barat</v>
      </c>
      <c r="X890" s="2" t="str">
        <f>VLOOKUP(H890,[2]Sheet1!$B$2:$D$3210,3,FALSE)</f>
        <v>Timur</v>
      </c>
      <c r="Y890" s="2">
        <f>Scores!N890</f>
        <v>85</v>
      </c>
      <c r="Z890" t="s">
        <v>6</v>
      </c>
      <c r="AA890" s="13" t="str">
        <f t="shared" si="41"/>
        <v>2C-Timur</v>
      </c>
      <c r="AB890" s="13" t="s">
        <v>896</v>
      </c>
    </row>
    <row r="891" spans="1:28">
      <c r="A891" t="str">
        <f t="shared" si="40"/>
        <v>TERUMBU - BASE2. Middle Value</v>
      </c>
      <c r="B891" t="str">
        <f t="shared" si="39"/>
        <v>TERUMBU - BASE2. Middle ValueE7. Production Not Viable</v>
      </c>
      <c r="C891" t="s">
        <v>23</v>
      </c>
      <c r="D891" s="2" t="s">
        <v>13</v>
      </c>
      <c r="E891" t="s">
        <v>10</v>
      </c>
      <c r="F891" s="12" t="s">
        <v>417</v>
      </c>
      <c r="G891" s="12" t="s">
        <v>753</v>
      </c>
      <c r="H891" t="s">
        <v>105</v>
      </c>
      <c r="I891" s="2" t="s">
        <v>823</v>
      </c>
      <c r="J891">
        <f>VLOOKUP(A891,[1]Sheet3!$A$2:$H$3266,8,FALSE)</f>
        <v>5.3</v>
      </c>
      <c r="K891">
        <f>VLOOKUP(A891,[1]Sheet3!$A$2:$AD$3266,29,FALSE)</f>
        <v>0.79964199999999996</v>
      </c>
      <c r="L891">
        <f>VLOOKUP(A891,[1]Sheet3!$A$2:$AD$3266,30,FALSE)</f>
        <v>4.2381025999999995</v>
      </c>
      <c r="M891">
        <f>VLOOKUP(A891,[1]Sheet3!$A$2:$L$3266,11,FALSE)</f>
        <v>10984</v>
      </c>
      <c r="N891" t="str">
        <f>VLOOKUP(A891,[1]Sheet3!$A$2:$L$3266,12,FALSE)</f>
        <v/>
      </c>
      <c r="O891">
        <f>VLOOKUP(A891,[1]Sheet3!$A$2:$T$3266,17,FALSE)</f>
        <v>0.2225924</v>
      </c>
      <c r="P891">
        <f>VLOOKUP(A891,[1]Sheet3!$A$2:$T$3266,18,FALSE)</f>
        <v>93.648859999999999</v>
      </c>
      <c r="Q891">
        <f>VLOOKUP(A891,[1]Sheet3!$A$2:$T$3266,19,FALSE)</f>
        <v>0.80214319999999995</v>
      </c>
      <c r="R891">
        <f>VLOOKUP(A891,[1]Sheet3!$A$2:$T$3266,20,FALSE)</f>
        <v>0.64334820000000004</v>
      </c>
      <c r="S891">
        <f>VLOOKUP(A891,[1]Sheet3!$A$2:$AB$3266,27,FALSE)</f>
        <v>127.5363</v>
      </c>
      <c r="T891">
        <f>VLOOKUP(A891,[1]Sheet3!$A$2:$AB$3266,28,FALSE)</f>
        <v>25.115220000000001</v>
      </c>
      <c r="U891">
        <f>VLOOKUP(A891,[1]Sheet3!$A$2:$AF$3266,31,FALSE)</f>
        <v>10.53491</v>
      </c>
      <c r="V891">
        <f>VLOOKUP(A891,[1]Sheet3!$A$2:$AF$3266,32,FALSE)</f>
        <v>56.540500000000002</v>
      </c>
      <c r="W891" s="2" t="str">
        <f>VLOOKUP(H891,[2]Sheet1!$B$2:$D$3210,2,FALSE)</f>
        <v>Papua Barat</v>
      </c>
      <c r="X891" s="2" t="str">
        <f>VLOOKUP(H891,[2]Sheet1!$B$2:$D$3210,3,FALSE)</f>
        <v>Timur</v>
      </c>
      <c r="Y891" s="2">
        <f>Scores!N891</f>
        <v>85</v>
      </c>
      <c r="Z891" t="s">
        <v>6</v>
      </c>
      <c r="AA891" s="13" t="str">
        <f t="shared" si="41"/>
        <v>2C-Timur</v>
      </c>
      <c r="AB891" s="13" t="s">
        <v>896</v>
      </c>
    </row>
    <row r="892" spans="1:28">
      <c r="A892" t="str">
        <f t="shared" si="40"/>
        <v>TERUMBU - BASE3. High Value</v>
      </c>
      <c r="B892" t="str">
        <f t="shared" si="39"/>
        <v>TERUMBU - BASE3. High ValueE7. Production Not Viable</v>
      </c>
      <c r="C892" t="s">
        <v>23</v>
      </c>
      <c r="D892" s="2" t="s">
        <v>13</v>
      </c>
      <c r="E892" t="s">
        <v>11</v>
      </c>
      <c r="F892" s="12" t="s">
        <v>417</v>
      </c>
      <c r="G892" s="12" t="s">
        <v>753</v>
      </c>
      <c r="H892" t="s">
        <v>105</v>
      </c>
      <c r="I892" s="2" t="s">
        <v>823</v>
      </c>
      <c r="J892">
        <f>VLOOKUP(A892,[1]Sheet3!$A$2:$H$3266,8,FALSE)</f>
        <v>5.3</v>
      </c>
      <c r="K892">
        <f>VLOOKUP(A892,[1]Sheet3!$A$2:$AD$3266,29,FALSE)</f>
        <v>0.79964199999999996</v>
      </c>
      <c r="L892">
        <f>VLOOKUP(A892,[1]Sheet3!$A$2:$AD$3266,30,FALSE)</f>
        <v>4.2381025999999995</v>
      </c>
      <c r="M892">
        <f>VLOOKUP(A892,[1]Sheet3!$A$2:$L$3266,11,FALSE)</f>
        <v>10984</v>
      </c>
      <c r="N892" t="str">
        <f>VLOOKUP(A892,[1]Sheet3!$A$2:$L$3266,12,FALSE)</f>
        <v/>
      </c>
      <c r="O892">
        <f>VLOOKUP(A892,[1]Sheet3!$A$2:$T$3266,17,FALSE)</f>
        <v>0.2225924</v>
      </c>
      <c r="P892">
        <f>VLOOKUP(A892,[1]Sheet3!$A$2:$T$3266,18,FALSE)</f>
        <v>93.648859999999999</v>
      </c>
      <c r="Q892">
        <f>VLOOKUP(A892,[1]Sheet3!$A$2:$T$3266,19,FALSE)</f>
        <v>0.80214319999999995</v>
      </c>
      <c r="R892">
        <f>VLOOKUP(A892,[1]Sheet3!$A$2:$T$3266,20,FALSE)</f>
        <v>0.64334820000000004</v>
      </c>
      <c r="S892">
        <f>VLOOKUP(A892,[1]Sheet3!$A$2:$AB$3266,27,FALSE)</f>
        <v>127.5363</v>
      </c>
      <c r="T892">
        <f>VLOOKUP(A892,[1]Sheet3!$A$2:$AB$3266,28,FALSE)</f>
        <v>25.115220000000001</v>
      </c>
      <c r="U892">
        <f>VLOOKUP(A892,[1]Sheet3!$A$2:$AF$3266,31,FALSE)</f>
        <v>10.53491</v>
      </c>
      <c r="V892">
        <f>VLOOKUP(A892,[1]Sheet3!$A$2:$AF$3266,32,FALSE)</f>
        <v>56.540500000000002</v>
      </c>
      <c r="W892" s="2" t="str">
        <f>VLOOKUP(H892,[2]Sheet1!$B$2:$D$3210,2,FALSE)</f>
        <v>Papua Barat</v>
      </c>
      <c r="X892" s="2" t="str">
        <f>VLOOKUP(H892,[2]Sheet1!$B$2:$D$3210,3,FALSE)</f>
        <v>Timur</v>
      </c>
      <c r="Y892" s="2">
        <f>Scores!N892</f>
        <v>85</v>
      </c>
      <c r="Z892" t="s">
        <v>6</v>
      </c>
      <c r="AA892" s="13" t="str">
        <f t="shared" si="41"/>
        <v>2C-Timur</v>
      </c>
      <c r="AB892" s="13" t="s">
        <v>896</v>
      </c>
    </row>
    <row r="893" spans="1:28">
      <c r="A893" t="str">
        <f t="shared" si="40"/>
        <v>WK - BASE1. Low Value</v>
      </c>
      <c r="B893" t="str">
        <f t="shared" si="39"/>
        <v>WK - BASE1. Low ValueE7. Production Not Viable</v>
      </c>
      <c r="C893" t="s">
        <v>23</v>
      </c>
      <c r="D893" s="2" t="s">
        <v>13</v>
      </c>
      <c r="E893" t="s">
        <v>8</v>
      </c>
      <c r="F893" s="12" t="s">
        <v>418</v>
      </c>
      <c r="G893" s="12" t="s">
        <v>754</v>
      </c>
      <c r="H893" t="s">
        <v>105</v>
      </c>
      <c r="I893" s="2" t="s">
        <v>823</v>
      </c>
      <c r="J893">
        <f>VLOOKUP(A893,[1]Sheet3!$A$2:$H$3266,8,FALSE)</f>
        <v>12.3</v>
      </c>
      <c r="K893">
        <f>VLOOKUP(A893,[1]Sheet3!$A$2:$AD$3266,29,FALSE)</f>
        <v>0.55474959999999995</v>
      </c>
      <c r="L893">
        <f>VLOOKUP(A893,[1]Sheet3!$A$2:$AD$3266,30,FALSE)</f>
        <v>6.82342008</v>
      </c>
      <c r="O893">
        <f>VLOOKUP(A893,[1]Sheet3!$A$2:$T$3266,17,FALSE)</f>
        <v>0.28364600000000001</v>
      </c>
      <c r="P893">
        <f>VLOOKUP(A893,[1]Sheet3!$A$2:$T$3266,18,FALSE)</f>
        <v>2360.4140000000002</v>
      </c>
      <c r="Q893">
        <f>VLOOKUP(A893,[1]Sheet3!$A$2:$T$3266,19,FALSE)</f>
        <v>0.60556500000000002</v>
      </c>
      <c r="R893">
        <f>VLOOKUP(A893,[1]Sheet3!$A$2:$T$3266,20,FALSE)</f>
        <v>0.83979009999999998</v>
      </c>
      <c r="S893">
        <f>VLOOKUP(A893,[1]Sheet3!$A$2:$AB$3266,27,FALSE)</f>
        <v>34.691020000000002</v>
      </c>
      <c r="T893">
        <f>VLOOKUP(A893,[1]Sheet3!$A$2:$AB$3266,28,FALSE)</f>
        <v>12.24835</v>
      </c>
      <c r="U893">
        <f>VLOOKUP(A893,[1]Sheet3!$A$2:$AF$3266,31,FALSE)</f>
        <v>69.793189999999996</v>
      </c>
      <c r="V893">
        <f>VLOOKUP(A893,[1]Sheet3!$A$2:$AF$3266,32,FALSE)</f>
        <v>141.65199999999999</v>
      </c>
      <c r="W893" s="2" t="str">
        <f>VLOOKUP(H893,[2]Sheet1!$B$2:$D$3210,2,FALSE)</f>
        <v>Papua Barat</v>
      </c>
      <c r="X893" s="2" t="str">
        <f>VLOOKUP(H893,[2]Sheet1!$B$2:$D$3210,3,FALSE)</f>
        <v>Timur</v>
      </c>
      <c r="Y893" s="2">
        <f>Scores!N893</f>
        <v>35</v>
      </c>
      <c r="Z893" t="s">
        <v>6</v>
      </c>
      <c r="AA893" s="13" t="str">
        <f t="shared" si="41"/>
        <v>2C-Timur</v>
      </c>
      <c r="AB893" s="13" t="s">
        <v>896</v>
      </c>
    </row>
    <row r="894" spans="1:28">
      <c r="A894" t="str">
        <f t="shared" si="40"/>
        <v>WK - BASE2. Middle Value</v>
      </c>
      <c r="B894" t="str">
        <f t="shared" si="39"/>
        <v>WK - BASE2. Middle ValueE7. Production Not Viable</v>
      </c>
      <c r="C894" t="s">
        <v>23</v>
      </c>
      <c r="D894" s="2" t="s">
        <v>13</v>
      </c>
      <c r="E894" t="s">
        <v>10</v>
      </c>
      <c r="F894" s="12" t="s">
        <v>418</v>
      </c>
      <c r="G894" s="12" t="s">
        <v>754</v>
      </c>
      <c r="H894" t="s">
        <v>105</v>
      </c>
      <c r="I894" s="2" t="s">
        <v>823</v>
      </c>
      <c r="J894">
        <f>VLOOKUP(A894,[1]Sheet3!$A$2:$H$3266,8,FALSE)</f>
        <v>12.3</v>
      </c>
      <c r="K894">
        <f>VLOOKUP(A894,[1]Sheet3!$A$2:$AD$3266,29,FALSE)</f>
        <v>0.55474959999999995</v>
      </c>
      <c r="L894">
        <f>VLOOKUP(A894,[1]Sheet3!$A$2:$AD$3266,30,FALSE)</f>
        <v>6.82342008</v>
      </c>
      <c r="O894">
        <f>VLOOKUP(A894,[1]Sheet3!$A$2:$T$3266,17,FALSE)</f>
        <v>0.28364600000000001</v>
      </c>
      <c r="P894">
        <f>VLOOKUP(A894,[1]Sheet3!$A$2:$T$3266,18,FALSE)</f>
        <v>2360.4140000000002</v>
      </c>
      <c r="Q894">
        <f>VLOOKUP(A894,[1]Sheet3!$A$2:$T$3266,19,FALSE)</f>
        <v>0.60556500000000002</v>
      </c>
      <c r="R894">
        <f>VLOOKUP(A894,[1]Sheet3!$A$2:$T$3266,20,FALSE)</f>
        <v>0.83979009999999998</v>
      </c>
      <c r="S894">
        <f>VLOOKUP(A894,[1]Sheet3!$A$2:$AB$3266,27,FALSE)</f>
        <v>34.691020000000002</v>
      </c>
      <c r="T894">
        <f>VLOOKUP(A894,[1]Sheet3!$A$2:$AB$3266,28,FALSE)</f>
        <v>12.24835</v>
      </c>
      <c r="U894">
        <f>VLOOKUP(A894,[1]Sheet3!$A$2:$AF$3266,31,FALSE)</f>
        <v>69.793189999999996</v>
      </c>
      <c r="V894">
        <f>VLOOKUP(A894,[1]Sheet3!$A$2:$AF$3266,32,FALSE)</f>
        <v>141.65199999999999</v>
      </c>
      <c r="W894" s="2" t="str">
        <f>VLOOKUP(H894,[2]Sheet1!$B$2:$D$3210,2,FALSE)</f>
        <v>Papua Barat</v>
      </c>
      <c r="X894" s="2" t="str">
        <f>VLOOKUP(H894,[2]Sheet1!$B$2:$D$3210,3,FALSE)</f>
        <v>Timur</v>
      </c>
      <c r="Y894" s="2">
        <f>Scores!N894</f>
        <v>35</v>
      </c>
      <c r="Z894" t="s">
        <v>6</v>
      </c>
      <c r="AA894" s="13" t="str">
        <f t="shared" si="41"/>
        <v>2C-Timur</v>
      </c>
      <c r="AB894" s="13" t="s">
        <v>896</v>
      </c>
    </row>
    <row r="895" spans="1:28">
      <c r="A895" t="str">
        <f t="shared" si="40"/>
        <v>WK - BASE3. High Value</v>
      </c>
      <c r="B895" t="str">
        <f t="shared" si="39"/>
        <v>WK - BASE3. High ValueE7. Production Not Viable</v>
      </c>
      <c r="C895" t="s">
        <v>23</v>
      </c>
      <c r="D895" s="2" t="s">
        <v>13</v>
      </c>
      <c r="E895" t="s">
        <v>11</v>
      </c>
      <c r="F895" s="12" t="s">
        <v>418</v>
      </c>
      <c r="G895" s="12" t="s">
        <v>754</v>
      </c>
      <c r="H895" t="s">
        <v>105</v>
      </c>
      <c r="I895" s="2" t="s">
        <v>823</v>
      </c>
      <c r="J895">
        <f>VLOOKUP(A895,[1]Sheet3!$A$2:$H$3266,8,FALSE)</f>
        <v>12.3</v>
      </c>
      <c r="K895">
        <f>VLOOKUP(A895,[1]Sheet3!$A$2:$AD$3266,29,FALSE)</f>
        <v>0.55474959999999995</v>
      </c>
      <c r="L895">
        <f>VLOOKUP(A895,[1]Sheet3!$A$2:$AD$3266,30,FALSE)</f>
        <v>6.82342008</v>
      </c>
      <c r="O895">
        <f>VLOOKUP(A895,[1]Sheet3!$A$2:$T$3266,17,FALSE)</f>
        <v>0.28364600000000001</v>
      </c>
      <c r="P895">
        <f>VLOOKUP(A895,[1]Sheet3!$A$2:$T$3266,18,FALSE)</f>
        <v>2360.4140000000002</v>
      </c>
      <c r="Q895">
        <f>VLOOKUP(A895,[1]Sheet3!$A$2:$T$3266,19,FALSE)</f>
        <v>0.60556500000000002</v>
      </c>
      <c r="R895">
        <f>VLOOKUP(A895,[1]Sheet3!$A$2:$T$3266,20,FALSE)</f>
        <v>0.83979009999999998</v>
      </c>
      <c r="S895">
        <f>VLOOKUP(A895,[1]Sheet3!$A$2:$AB$3266,27,FALSE)</f>
        <v>34.691020000000002</v>
      </c>
      <c r="T895">
        <f>VLOOKUP(A895,[1]Sheet3!$A$2:$AB$3266,28,FALSE)</f>
        <v>12.24835</v>
      </c>
      <c r="U895">
        <f>VLOOKUP(A895,[1]Sheet3!$A$2:$AF$3266,31,FALSE)</f>
        <v>69.793189999999996</v>
      </c>
      <c r="V895">
        <f>VLOOKUP(A895,[1]Sheet3!$A$2:$AF$3266,32,FALSE)</f>
        <v>141.65199999999999</v>
      </c>
      <c r="W895" s="2" t="str">
        <f>VLOOKUP(H895,[2]Sheet1!$B$2:$D$3210,2,FALSE)</f>
        <v>Papua Barat</v>
      </c>
      <c r="X895" s="2" t="str">
        <f>VLOOKUP(H895,[2]Sheet1!$B$2:$D$3210,3,FALSE)</f>
        <v>Timur</v>
      </c>
      <c r="Y895" s="2">
        <f>Scores!N895</f>
        <v>35</v>
      </c>
      <c r="Z895" t="s">
        <v>6</v>
      </c>
      <c r="AA895" s="13" t="str">
        <f t="shared" si="41"/>
        <v>2C-Timur</v>
      </c>
      <c r="AB895" s="13" t="s">
        <v>896</v>
      </c>
    </row>
    <row r="896" spans="1:28">
      <c r="A896" t="str">
        <f t="shared" si="40"/>
        <v>VORWATA PERMIAN – UNITISASI – MUTURI – FUTURE1. Low Value</v>
      </c>
      <c r="B896" t="str">
        <f t="shared" si="39"/>
        <v>VORWATA PERMIAN – UNITISASI – MUTURI – FUTURE1. Low ValueE7. Production Not Viable</v>
      </c>
      <c r="C896" t="s">
        <v>23</v>
      </c>
      <c r="D896" s="2" t="s">
        <v>13</v>
      </c>
      <c r="E896" t="s">
        <v>8</v>
      </c>
      <c r="F896" s="12" t="s">
        <v>419</v>
      </c>
      <c r="G896" s="12" t="s">
        <v>578</v>
      </c>
      <c r="H896" t="s">
        <v>786</v>
      </c>
      <c r="I896" s="2" t="s">
        <v>825</v>
      </c>
      <c r="J896">
        <f>VLOOKUP(A896,[1]Sheet3!$A$2:$H$3266,8,FALSE)</f>
        <v>4817.1000000000004</v>
      </c>
      <c r="K896">
        <f>VLOOKUP(A896,[1]Sheet3!$A$2:$AD$3266,29,FALSE)</f>
        <v>0.71471709999999999</v>
      </c>
      <c r="L896">
        <f>VLOOKUP(A896,[1]Sheet3!$A$2:$AD$3266,30,FALSE)</f>
        <v>3442.8637424100002</v>
      </c>
      <c r="M896">
        <f>VLOOKUP(A896,[1]Sheet3!$A$2:$L$3266,11,FALSE)</f>
        <v>12845</v>
      </c>
      <c r="N896">
        <f>VLOOKUP(A896,[1]Sheet3!$A$2:$L$3266,12,FALSE)</f>
        <v>123.20000000000002</v>
      </c>
      <c r="O896">
        <f>VLOOKUP(A896,[1]Sheet3!$A$2:$T$3266,17,FALSE)</f>
        <v>0.1186432</v>
      </c>
      <c r="P896">
        <f>VLOOKUP(A896,[1]Sheet3!$A$2:$T$3266,18,FALSE)</f>
        <v>155.9794</v>
      </c>
      <c r="Q896">
        <f>VLOOKUP(A896,[1]Sheet3!$A$2:$T$3266,19,FALSE)</f>
        <v>0.84188160000000001</v>
      </c>
      <c r="R896">
        <f>VLOOKUP(A896,[1]Sheet3!$A$2:$T$3266,20,FALSE)</f>
        <v>0.71987460000000003</v>
      </c>
      <c r="S896">
        <f>VLOOKUP(A896,[1]Sheet3!$A$2:$AB$3266,27,FALSE)</f>
        <v>8.3454339999999991</v>
      </c>
      <c r="T896">
        <f>VLOOKUP(A896,[1]Sheet3!$A$2:$AB$3266,28,FALSE)</f>
        <v>2564.9050000000002</v>
      </c>
      <c r="U896">
        <f>VLOOKUP(A896,[1]Sheet3!$A$2:$AF$3266,31,FALSE)</f>
        <v>150.91730000000001</v>
      </c>
      <c r="V896">
        <f>VLOOKUP(A896,[1]Sheet3!$A$2:$AF$3266,32,FALSE)</f>
        <v>202.9881</v>
      </c>
      <c r="W896" s="2" t="s">
        <v>831</v>
      </c>
      <c r="X896" s="2" t="s">
        <v>833</v>
      </c>
      <c r="Y896" s="2">
        <f>Scores!N896</f>
        <v>99</v>
      </c>
      <c r="Z896" t="s">
        <v>6</v>
      </c>
      <c r="AA896" s="13" t="str">
        <f t="shared" si="41"/>
        <v>2C-Timur</v>
      </c>
      <c r="AB896" s="13" t="s">
        <v>896</v>
      </c>
    </row>
    <row r="897" spans="1:28">
      <c r="A897" t="str">
        <f t="shared" si="40"/>
        <v>VORWATA PERMIAN – UNITISASI – MUTURI – FUTURE2. Middle Value</v>
      </c>
      <c r="B897" t="str">
        <f t="shared" si="39"/>
        <v>VORWATA PERMIAN – UNITISASI – MUTURI – FUTURE2. Middle ValueE7. Production Not Viable</v>
      </c>
      <c r="C897" t="s">
        <v>23</v>
      </c>
      <c r="D897" s="2" t="s">
        <v>13</v>
      </c>
      <c r="E897" t="s">
        <v>10</v>
      </c>
      <c r="F897" s="12" t="s">
        <v>419</v>
      </c>
      <c r="G897" s="12" t="s">
        <v>578</v>
      </c>
      <c r="H897" t="s">
        <v>786</v>
      </c>
      <c r="I897" s="2" t="s">
        <v>825</v>
      </c>
      <c r="J897">
        <f>VLOOKUP(A897,[1]Sheet3!$A$2:$H$3266,8,FALSE)</f>
        <v>4817.1000000000004</v>
      </c>
      <c r="K897">
        <f>VLOOKUP(A897,[1]Sheet3!$A$2:$AD$3266,29,FALSE)</f>
        <v>0.71471709999999999</v>
      </c>
      <c r="L897">
        <f>VLOOKUP(A897,[1]Sheet3!$A$2:$AD$3266,30,FALSE)</f>
        <v>3442.8637424100002</v>
      </c>
      <c r="M897">
        <f>VLOOKUP(A897,[1]Sheet3!$A$2:$L$3266,11,FALSE)</f>
        <v>12845</v>
      </c>
      <c r="N897">
        <f>VLOOKUP(A897,[1]Sheet3!$A$2:$L$3266,12,FALSE)</f>
        <v>123.20000000000002</v>
      </c>
      <c r="O897">
        <f>VLOOKUP(A897,[1]Sheet3!$A$2:$T$3266,17,FALSE)</f>
        <v>0.1186432</v>
      </c>
      <c r="P897">
        <f>VLOOKUP(A897,[1]Sheet3!$A$2:$T$3266,18,FALSE)</f>
        <v>155.9794</v>
      </c>
      <c r="Q897">
        <f>VLOOKUP(A897,[1]Sheet3!$A$2:$T$3266,19,FALSE)</f>
        <v>0.84188160000000001</v>
      </c>
      <c r="R897">
        <f>VLOOKUP(A897,[1]Sheet3!$A$2:$T$3266,20,FALSE)</f>
        <v>0.71987460000000003</v>
      </c>
      <c r="S897">
        <f>VLOOKUP(A897,[1]Sheet3!$A$2:$AB$3266,27,FALSE)</f>
        <v>8.3454339999999991</v>
      </c>
      <c r="T897">
        <f>VLOOKUP(A897,[1]Sheet3!$A$2:$AB$3266,28,FALSE)</f>
        <v>2564.9050000000002</v>
      </c>
      <c r="U897">
        <f>VLOOKUP(A897,[1]Sheet3!$A$2:$AF$3266,31,FALSE)</f>
        <v>150.91730000000001</v>
      </c>
      <c r="V897">
        <f>VLOOKUP(A897,[1]Sheet3!$A$2:$AF$3266,32,FALSE)</f>
        <v>202.9881</v>
      </c>
      <c r="W897" s="2" t="s">
        <v>831</v>
      </c>
      <c r="X897" s="2" t="s">
        <v>833</v>
      </c>
      <c r="Y897" s="2">
        <f>Scores!N897</f>
        <v>99</v>
      </c>
      <c r="Z897" t="s">
        <v>6</v>
      </c>
      <c r="AA897" s="13" t="str">
        <f t="shared" si="41"/>
        <v>2C-Timur</v>
      </c>
      <c r="AB897" s="13" t="s">
        <v>896</v>
      </c>
    </row>
    <row r="898" spans="1:28">
      <c r="A898" t="str">
        <f t="shared" si="40"/>
        <v>VORWATA PERMIAN – UNITISASI – MUTURI – FUTURE3. High Value</v>
      </c>
      <c r="B898" t="str">
        <f t="shared" ref="B898:B961" si="42">F898&amp;E898&amp;C898</f>
        <v>VORWATA PERMIAN – UNITISASI – MUTURI – FUTURE3. High ValueE7. Production Not Viable</v>
      </c>
      <c r="C898" t="s">
        <v>23</v>
      </c>
      <c r="D898" s="2" t="s">
        <v>13</v>
      </c>
      <c r="E898" t="s">
        <v>11</v>
      </c>
      <c r="F898" s="12" t="s">
        <v>419</v>
      </c>
      <c r="G898" s="12" t="s">
        <v>578</v>
      </c>
      <c r="H898" t="s">
        <v>786</v>
      </c>
      <c r="I898" s="2" t="s">
        <v>825</v>
      </c>
      <c r="J898">
        <f>VLOOKUP(A898,[1]Sheet3!$A$2:$H$3266,8,FALSE)</f>
        <v>5519.2129999999997</v>
      </c>
      <c r="K898">
        <f>VLOOKUP(A898,[1]Sheet3!$A$2:$AD$3266,29,FALSE)</f>
        <v>0.71471709999999999</v>
      </c>
      <c r="L898">
        <f>VLOOKUP(A898,[1]Sheet3!$A$2:$AD$3266,30,FALSE)</f>
        <v>3944.6759096422998</v>
      </c>
      <c r="M898">
        <f>VLOOKUP(A898,[1]Sheet3!$A$2:$L$3266,11,FALSE)</f>
        <v>12845</v>
      </c>
      <c r="N898">
        <f>VLOOKUP(A898,[1]Sheet3!$A$2:$L$3266,12,FALSE)</f>
        <v>123.20000000000002</v>
      </c>
      <c r="O898">
        <f>VLOOKUP(A898,[1]Sheet3!$A$2:$T$3266,17,FALSE)</f>
        <v>0.1186432</v>
      </c>
      <c r="P898">
        <f>VLOOKUP(A898,[1]Sheet3!$A$2:$T$3266,18,FALSE)</f>
        <v>155.9794</v>
      </c>
      <c r="Q898">
        <f>VLOOKUP(A898,[1]Sheet3!$A$2:$T$3266,19,FALSE)</f>
        <v>0.84188160000000001</v>
      </c>
      <c r="R898">
        <f>VLOOKUP(A898,[1]Sheet3!$A$2:$T$3266,20,FALSE)</f>
        <v>0.71987460000000003</v>
      </c>
      <c r="S898">
        <f>VLOOKUP(A898,[1]Sheet3!$A$2:$AB$3266,27,FALSE)</f>
        <v>8.3454339999999991</v>
      </c>
      <c r="T898">
        <f>VLOOKUP(A898,[1]Sheet3!$A$2:$AB$3266,28,FALSE)</f>
        <v>2564.9050000000002</v>
      </c>
      <c r="U898">
        <f>VLOOKUP(A898,[1]Sheet3!$A$2:$AF$3266,31,FALSE)</f>
        <v>150.91730000000001</v>
      </c>
      <c r="V898">
        <f>VLOOKUP(A898,[1]Sheet3!$A$2:$AF$3266,32,FALSE)</f>
        <v>202.9881</v>
      </c>
      <c r="W898" s="2" t="s">
        <v>831</v>
      </c>
      <c r="X898" s="2" t="s">
        <v>833</v>
      </c>
      <c r="Y898" s="2">
        <f>Scores!N898</f>
        <v>99</v>
      </c>
      <c r="Z898" t="s">
        <v>6</v>
      </c>
      <c r="AA898" s="13" t="str">
        <f t="shared" si="41"/>
        <v>2C-Timur</v>
      </c>
      <c r="AB898" s="13" t="s">
        <v>896</v>
      </c>
    </row>
    <row r="899" spans="1:28">
      <c r="A899" t="str">
        <f t="shared" ref="A899:A962" si="43">F899&amp;E899</f>
        <v>BERUANG - BASE2. Middle Value</v>
      </c>
      <c r="B899" t="str">
        <f t="shared" si="42"/>
        <v>BERUANG - BASE2. Middle ValueE7. Production Not Viable</v>
      </c>
      <c r="C899" t="s">
        <v>23</v>
      </c>
      <c r="D899" s="2" t="s">
        <v>13</v>
      </c>
      <c r="E899" t="s">
        <v>10</v>
      </c>
      <c r="F899" s="12" t="s">
        <v>420</v>
      </c>
      <c r="G899" s="12" t="s">
        <v>755</v>
      </c>
      <c r="H899" t="s">
        <v>92</v>
      </c>
      <c r="I899" s="2" t="s">
        <v>824</v>
      </c>
      <c r="J899">
        <f>VLOOKUP(A899,[1]Sheet3!$A$2:$H$3266,8,FALSE)</f>
        <v>103.17</v>
      </c>
      <c r="K899">
        <f>VLOOKUP(A899,[1]Sheet3!$A$2:$AD$3266,29,FALSE)</f>
        <v>0.61915580000000003</v>
      </c>
      <c r="L899">
        <f>VLOOKUP(A899,[1]Sheet3!$A$2:$AD$3266,30,FALSE)</f>
        <v>63.878303886000005</v>
      </c>
      <c r="M899">
        <f>VLOOKUP(A899,[1]Sheet3!$A$2:$L$3266,11,FALSE)</f>
        <v>1950</v>
      </c>
      <c r="N899">
        <f>VLOOKUP(A899,[1]Sheet3!$A$2:$L$3266,12,FALSE)</f>
        <v>53.900000000000006</v>
      </c>
      <c r="O899">
        <f>VLOOKUP(A899,[1]Sheet3!$A$2:$T$3266,17,FALSE)</f>
        <v>0.31265710000000002</v>
      </c>
      <c r="P899">
        <f>VLOOKUP(A899,[1]Sheet3!$A$2:$T$3266,18,FALSE)</f>
        <v>50.735680000000002</v>
      </c>
      <c r="Q899">
        <f>VLOOKUP(A899,[1]Sheet3!$A$2:$T$3266,19,FALSE)</f>
        <v>0.62129449999999997</v>
      </c>
      <c r="R899">
        <f>VLOOKUP(A899,[1]Sheet3!$A$2:$T$3266,20,FALSE)</f>
        <v>0.65751740000000003</v>
      </c>
      <c r="S899">
        <f>VLOOKUP(A899,[1]Sheet3!$A$2:$AB$3266,27,FALSE)</f>
        <v>42.35116</v>
      </c>
      <c r="T899">
        <f>VLOOKUP(A899,[1]Sheet3!$A$2:$AB$3266,28,FALSE)</f>
        <v>28.968219999999999</v>
      </c>
      <c r="U899">
        <f>VLOOKUP(A899,[1]Sheet3!$A$2:$AF$3266,31,FALSE)</f>
        <v>0.60756339999999998</v>
      </c>
      <c r="V899">
        <f>VLOOKUP(A899,[1]Sheet3!$A$2:$AF$3266,32,FALSE)</f>
        <v>32.535960000000003</v>
      </c>
      <c r="W899" s="2" t="str">
        <f>VLOOKUP(H899,[2]Sheet1!$B$2:$D$3210,2,FALSE)</f>
        <v>Laut Natuna Utara</v>
      </c>
      <c r="X899" s="2" t="str">
        <f>VLOOKUP(H899,[2]Sheet1!$B$2:$D$3210,3,FALSE)</f>
        <v>Sumatera</v>
      </c>
      <c r="Y899" s="2">
        <f>Scores!N899</f>
        <v>75</v>
      </c>
      <c r="Z899" t="s">
        <v>6</v>
      </c>
      <c r="AA899" s="13" t="str">
        <f t="shared" ref="AA899:AA962" si="44">IF(Z899="2C",Z899&amp;"-"&amp;X899,"2P")</f>
        <v>2C-Sumatera</v>
      </c>
      <c r="AB899" s="13" t="s">
        <v>896</v>
      </c>
    </row>
    <row r="900" spans="1:28">
      <c r="A900" t="str">
        <f t="shared" si="43"/>
        <v>BERUANG - BASE3. High Value</v>
      </c>
      <c r="B900" t="str">
        <f t="shared" si="42"/>
        <v>BERUANG - BASE3. High ValueE7. Production Not Viable</v>
      </c>
      <c r="C900" t="s">
        <v>23</v>
      </c>
      <c r="D900" s="2" t="s">
        <v>13</v>
      </c>
      <c r="E900" t="s">
        <v>11</v>
      </c>
      <c r="F900" s="12" t="s">
        <v>420</v>
      </c>
      <c r="G900" s="12" t="s">
        <v>755</v>
      </c>
      <c r="H900" t="s">
        <v>92</v>
      </c>
      <c r="I900" s="2" t="s">
        <v>824</v>
      </c>
      <c r="J900">
        <f>VLOOKUP(A900,[1]Sheet3!$A$2:$H$3266,8,FALSE)</f>
        <v>103.17</v>
      </c>
      <c r="K900">
        <f>VLOOKUP(A900,[1]Sheet3!$A$2:$AD$3266,29,FALSE)</f>
        <v>0.61915580000000003</v>
      </c>
      <c r="L900">
        <f>VLOOKUP(A900,[1]Sheet3!$A$2:$AD$3266,30,FALSE)</f>
        <v>63.878303886000005</v>
      </c>
      <c r="M900">
        <f>VLOOKUP(A900,[1]Sheet3!$A$2:$L$3266,11,FALSE)</f>
        <v>1950</v>
      </c>
      <c r="N900">
        <f>VLOOKUP(A900,[1]Sheet3!$A$2:$L$3266,12,FALSE)</f>
        <v>53.900000000000006</v>
      </c>
      <c r="O900">
        <f>VLOOKUP(A900,[1]Sheet3!$A$2:$T$3266,17,FALSE)</f>
        <v>0.31265710000000002</v>
      </c>
      <c r="P900">
        <f>VLOOKUP(A900,[1]Sheet3!$A$2:$T$3266,18,FALSE)</f>
        <v>50.735680000000002</v>
      </c>
      <c r="Q900">
        <f>VLOOKUP(A900,[1]Sheet3!$A$2:$T$3266,19,FALSE)</f>
        <v>0.62129449999999997</v>
      </c>
      <c r="R900">
        <f>VLOOKUP(A900,[1]Sheet3!$A$2:$T$3266,20,FALSE)</f>
        <v>0.65751740000000003</v>
      </c>
      <c r="S900">
        <f>VLOOKUP(A900,[1]Sheet3!$A$2:$AB$3266,27,FALSE)</f>
        <v>42.35116</v>
      </c>
      <c r="T900">
        <f>VLOOKUP(A900,[1]Sheet3!$A$2:$AB$3266,28,FALSE)</f>
        <v>28.968219999999999</v>
      </c>
      <c r="U900">
        <f>VLOOKUP(A900,[1]Sheet3!$A$2:$AF$3266,31,FALSE)</f>
        <v>0.60756339999999998</v>
      </c>
      <c r="V900">
        <f>VLOOKUP(A900,[1]Sheet3!$A$2:$AF$3266,32,FALSE)</f>
        <v>32.535960000000003</v>
      </c>
      <c r="W900" s="2" t="str">
        <f>VLOOKUP(H900,[2]Sheet1!$B$2:$D$3210,2,FALSE)</f>
        <v>Laut Natuna Utara</v>
      </c>
      <c r="X900" s="2" t="str">
        <f>VLOOKUP(H900,[2]Sheet1!$B$2:$D$3210,3,FALSE)</f>
        <v>Sumatera</v>
      </c>
      <c r="Y900" s="2">
        <f>Scores!N900</f>
        <v>75</v>
      </c>
      <c r="Z900" t="s">
        <v>6</v>
      </c>
      <c r="AA900" s="13" t="str">
        <f t="shared" si="44"/>
        <v>2C-Sumatera</v>
      </c>
      <c r="AB900" s="13" t="s">
        <v>896</v>
      </c>
    </row>
    <row r="901" spans="1:28">
      <c r="A901" t="str">
        <f t="shared" si="43"/>
        <v>LEMBU - BASE2. Middle Value</v>
      </c>
      <c r="B901" t="str">
        <f t="shared" si="42"/>
        <v>LEMBU - BASE2. Middle ValueE7. Production Not Viable</v>
      </c>
      <c r="C901" t="s">
        <v>23</v>
      </c>
      <c r="D901" s="2" t="s">
        <v>13</v>
      </c>
      <c r="E901" t="s">
        <v>10</v>
      </c>
      <c r="F901" s="12" t="s">
        <v>56</v>
      </c>
      <c r="G901" s="12" t="s">
        <v>57</v>
      </c>
      <c r="H901" t="s">
        <v>92</v>
      </c>
      <c r="I901" s="2" t="s">
        <v>824</v>
      </c>
      <c r="J901">
        <f>VLOOKUP(A901,[1]Sheet3!$A$2:$H$3266,8,FALSE)</f>
        <v>24.29</v>
      </c>
      <c r="K901">
        <f>VLOOKUP(A901,[1]Sheet3!$A$2:$AD$3266,29,FALSE)</f>
        <v>0.56128149999999999</v>
      </c>
      <c r="L901">
        <f>VLOOKUP(A901,[1]Sheet3!$A$2:$AD$3266,30,FALSE)</f>
        <v>13.633527635</v>
      </c>
      <c r="M901">
        <f>VLOOKUP(A901,[1]Sheet3!$A$2:$L$3266,11,FALSE)</f>
        <v>6450</v>
      </c>
      <c r="N901">
        <f>VLOOKUP(A901,[1]Sheet3!$A$2:$L$3266,12,FALSE)</f>
        <v>95.15</v>
      </c>
      <c r="O901">
        <f>VLOOKUP(A901,[1]Sheet3!$A$2:$T$3266,17,FALSE)</f>
        <v>0.2097733</v>
      </c>
      <c r="P901">
        <f>VLOOKUP(A901,[1]Sheet3!$A$2:$T$3266,18,FALSE)</f>
        <v>111.51139999999999</v>
      </c>
      <c r="Q901">
        <f>VLOOKUP(A901,[1]Sheet3!$A$2:$T$3266,19,FALSE)</f>
        <v>0.56602929999999996</v>
      </c>
      <c r="R901">
        <f>VLOOKUP(A901,[1]Sheet3!$A$2:$T$3266,20,FALSE)</f>
        <v>0.8511109</v>
      </c>
      <c r="S901">
        <f>VLOOKUP(A901,[1]Sheet3!$A$2:$AB$3266,27,FALSE)</f>
        <v>338.40960000000001</v>
      </c>
      <c r="T901">
        <f>VLOOKUP(A901,[1]Sheet3!$A$2:$AB$3266,28,FALSE)</f>
        <v>86.664289999999994</v>
      </c>
      <c r="U901">
        <f>VLOOKUP(A901,[1]Sheet3!$A$2:$AF$3266,31,FALSE)</f>
        <v>47.44106</v>
      </c>
      <c r="V901">
        <f>VLOOKUP(A901,[1]Sheet3!$A$2:$AF$3266,32,FALSE)</f>
        <v>18.776199999999999</v>
      </c>
      <c r="W901" s="2" t="str">
        <f>VLOOKUP(H901,[2]Sheet1!$B$2:$D$3210,2,FALSE)</f>
        <v>Laut Natuna Utara</v>
      </c>
      <c r="X901" s="2" t="str">
        <f>VLOOKUP(H901,[2]Sheet1!$B$2:$D$3210,3,FALSE)</f>
        <v>Sumatera</v>
      </c>
      <c r="Y901" s="2">
        <f>Scores!N901</f>
        <v>96</v>
      </c>
      <c r="Z901" t="s">
        <v>6</v>
      </c>
      <c r="AA901" s="13" t="str">
        <f t="shared" si="44"/>
        <v>2C-Sumatera</v>
      </c>
      <c r="AB901" s="13" t="s">
        <v>896</v>
      </c>
    </row>
    <row r="902" spans="1:28">
      <c r="A902" t="str">
        <f t="shared" si="43"/>
        <v>MACAN TUTUL - BASE1. Low Value</v>
      </c>
      <c r="B902" t="str">
        <f t="shared" si="42"/>
        <v>MACAN TUTUL - BASE1. Low ValueE7. Production Not Viable</v>
      </c>
      <c r="C902" t="s">
        <v>23</v>
      </c>
      <c r="D902" s="2" t="s">
        <v>13</v>
      </c>
      <c r="E902" t="s">
        <v>8</v>
      </c>
      <c r="F902" s="12" t="s">
        <v>421</v>
      </c>
      <c r="G902" s="12" t="s">
        <v>756</v>
      </c>
      <c r="H902" t="s">
        <v>92</v>
      </c>
      <c r="I902" s="2" t="s">
        <v>824</v>
      </c>
      <c r="J902">
        <f>VLOOKUP(A902,[1]Sheet3!$A$2:$H$3266,8,FALSE)</f>
        <v>5.14</v>
      </c>
      <c r="K902">
        <f>VLOOKUP(A902,[1]Sheet3!$A$2:$AD$3266,29,FALSE)</f>
        <v>0.59966359999999996</v>
      </c>
      <c r="L902">
        <f>VLOOKUP(A902,[1]Sheet3!$A$2:$AD$3266,30,FALSE)</f>
        <v>3.0822709039999996</v>
      </c>
      <c r="M902">
        <f>VLOOKUP(A902,[1]Sheet3!$A$2:$L$3266,11,FALSE)</f>
        <v>4950</v>
      </c>
      <c r="N902">
        <f>VLOOKUP(A902,[1]Sheet3!$A$2:$L$3266,12,FALSE)</f>
        <v>93.500000000000014</v>
      </c>
      <c r="O902">
        <f>VLOOKUP(A902,[1]Sheet3!$A$2:$T$3266,17,FALSE)</f>
        <v>0.1840482</v>
      </c>
      <c r="P902">
        <f>VLOOKUP(A902,[1]Sheet3!$A$2:$T$3266,18,FALSE)</f>
        <v>59.854300000000002</v>
      </c>
      <c r="Q902">
        <f>VLOOKUP(A902,[1]Sheet3!$A$2:$T$3266,19,FALSE)</f>
        <v>0.35183059999999999</v>
      </c>
      <c r="R902">
        <f>VLOOKUP(A902,[1]Sheet3!$A$2:$T$3266,20,FALSE)</f>
        <v>0.83008979999999999</v>
      </c>
      <c r="S902">
        <f>VLOOKUP(A902,[1]Sheet3!$A$2:$AB$3266,27,FALSE)</f>
        <v>90.399420000000006</v>
      </c>
      <c r="T902">
        <f>VLOOKUP(A902,[1]Sheet3!$A$2:$AB$3266,28,FALSE)</f>
        <v>19.571090000000002</v>
      </c>
      <c r="U902">
        <f>VLOOKUP(A902,[1]Sheet3!$A$2:$AF$3266,31,FALSE)</f>
        <v>14.26782</v>
      </c>
      <c r="V902">
        <f>VLOOKUP(A902,[1]Sheet3!$A$2:$AF$3266,32,FALSE)</f>
        <v>332.90969999999999</v>
      </c>
      <c r="W902" s="2" t="str">
        <f>VLOOKUP(H902,[2]Sheet1!$B$2:$D$3210,2,FALSE)</f>
        <v>Laut Natuna Utara</v>
      </c>
      <c r="X902" s="2" t="str">
        <f>VLOOKUP(H902,[2]Sheet1!$B$2:$D$3210,3,FALSE)</f>
        <v>Sumatera</v>
      </c>
      <c r="Y902" s="2">
        <f>Scores!N902</f>
        <v>94</v>
      </c>
      <c r="Z902" t="s">
        <v>6</v>
      </c>
      <c r="AA902" s="13" t="str">
        <f t="shared" si="44"/>
        <v>2C-Sumatera</v>
      </c>
      <c r="AB902" s="13" t="s">
        <v>896</v>
      </c>
    </row>
    <row r="903" spans="1:28">
      <c r="A903" t="str">
        <f t="shared" si="43"/>
        <v>MACAN TUTUL - BASE2. Middle Value</v>
      </c>
      <c r="B903" t="str">
        <f t="shared" si="42"/>
        <v>MACAN TUTUL - BASE2. Middle ValueE7. Production Not Viable</v>
      </c>
      <c r="C903" t="s">
        <v>23</v>
      </c>
      <c r="D903" s="2" t="s">
        <v>13</v>
      </c>
      <c r="E903" t="s">
        <v>10</v>
      </c>
      <c r="F903" s="12" t="s">
        <v>421</v>
      </c>
      <c r="G903" s="12" t="s">
        <v>756</v>
      </c>
      <c r="H903" t="s">
        <v>92</v>
      </c>
      <c r="I903" s="2" t="s">
        <v>824</v>
      </c>
      <c r="J903">
        <f>VLOOKUP(A903,[1]Sheet3!$A$2:$H$3266,8,FALSE)</f>
        <v>35.450000000000003</v>
      </c>
      <c r="K903">
        <f>VLOOKUP(A903,[1]Sheet3!$A$2:$AD$3266,29,FALSE)</f>
        <v>0.59966359999999996</v>
      </c>
      <c r="L903">
        <f>VLOOKUP(A903,[1]Sheet3!$A$2:$AD$3266,30,FALSE)</f>
        <v>21.258074620000002</v>
      </c>
      <c r="M903">
        <f>VLOOKUP(A903,[1]Sheet3!$A$2:$L$3266,11,FALSE)</f>
        <v>4950</v>
      </c>
      <c r="N903">
        <f>VLOOKUP(A903,[1]Sheet3!$A$2:$L$3266,12,FALSE)</f>
        <v>93.500000000000014</v>
      </c>
      <c r="O903">
        <f>VLOOKUP(A903,[1]Sheet3!$A$2:$T$3266,17,FALSE)</f>
        <v>0.1840482</v>
      </c>
      <c r="P903">
        <f>VLOOKUP(A903,[1]Sheet3!$A$2:$T$3266,18,FALSE)</f>
        <v>59.854300000000002</v>
      </c>
      <c r="Q903">
        <f>VLOOKUP(A903,[1]Sheet3!$A$2:$T$3266,19,FALSE)</f>
        <v>0.35183059999999999</v>
      </c>
      <c r="R903">
        <f>VLOOKUP(A903,[1]Sheet3!$A$2:$T$3266,20,FALSE)</f>
        <v>0.83008979999999999</v>
      </c>
      <c r="S903">
        <f>VLOOKUP(A903,[1]Sheet3!$A$2:$AB$3266,27,FALSE)</f>
        <v>90.399420000000006</v>
      </c>
      <c r="T903">
        <f>VLOOKUP(A903,[1]Sheet3!$A$2:$AB$3266,28,FALSE)</f>
        <v>19.571090000000002</v>
      </c>
      <c r="U903">
        <f>VLOOKUP(A903,[1]Sheet3!$A$2:$AF$3266,31,FALSE)</f>
        <v>14.26782</v>
      </c>
      <c r="V903">
        <f>VLOOKUP(A903,[1]Sheet3!$A$2:$AF$3266,32,FALSE)</f>
        <v>332.90969999999999</v>
      </c>
      <c r="W903" s="2" t="str">
        <f>VLOOKUP(H903,[2]Sheet1!$B$2:$D$3210,2,FALSE)</f>
        <v>Laut Natuna Utara</v>
      </c>
      <c r="X903" s="2" t="str">
        <f>VLOOKUP(H903,[2]Sheet1!$B$2:$D$3210,3,FALSE)</f>
        <v>Sumatera</v>
      </c>
      <c r="Y903" s="2">
        <f>Scores!N903</f>
        <v>94</v>
      </c>
      <c r="Z903" t="s">
        <v>6</v>
      </c>
      <c r="AA903" s="13" t="str">
        <f t="shared" si="44"/>
        <v>2C-Sumatera</v>
      </c>
      <c r="AB903" s="13" t="s">
        <v>896</v>
      </c>
    </row>
    <row r="904" spans="1:28">
      <c r="A904" t="str">
        <f t="shared" si="43"/>
        <v>MACAN TUTUL - BASE3. High Value</v>
      </c>
      <c r="B904" t="str">
        <f t="shared" si="42"/>
        <v>MACAN TUTUL - BASE3. High ValueE7. Production Not Viable</v>
      </c>
      <c r="C904" t="s">
        <v>23</v>
      </c>
      <c r="D904" s="2" t="s">
        <v>13</v>
      </c>
      <c r="E904" t="s">
        <v>11</v>
      </c>
      <c r="F904" s="12" t="s">
        <v>421</v>
      </c>
      <c r="G904" s="12" t="s">
        <v>756</v>
      </c>
      <c r="H904" t="s">
        <v>92</v>
      </c>
      <c r="I904" s="2" t="s">
        <v>824</v>
      </c>
      <c r="J904">
        <f>VLOOKUP(A904,[1]Sheet3!$A$2:$H$3266,8,FALSE)</f>
        <v>69.150000000000006</v>
      </c>
      <c r="K904">
        <f>VLOOKUP(A904,[1]Sheet3!$A$2:$AD$3266,29,FALSE)</f>
        <v>0.59966359999999996</v>
      </c>
      <c r="L904">
        <f>VLOOKUP(A904,[1]Sheet3!$A$2:$AD$3266,30,FALSE)</f>
        <v>41.466737940000002</v>
      </c>
      <c r="M904">
        <f>VLOOKUP(A904,[1]Sheet3!$A$2:$L$3266,11,FALSE)</f>
        <v>4950</v>
      </c>
      <c r="N904">
        <f>VLOOKUP(A904,[1]Sheet3!$A$2:$L$3266,12,FALSE)</f>
        <v>93.500000000000014</v>
      </c>
      <c r="O904">
        <f>VLOOKUP(A904,[1]Sheet3!$A$2:$T$3266,17,FALSE)</f>
        <v>0.1840482</v>
      </c>
      <c r="P904">
        <f>VLOOKUP(A904,[1]Sheet3!$A$2:$T$3266,18,FALSE)</f>
        <v>59.854300000000002</v>
      </c>
      <c r="Q904">
        <f>VLOOKUP(A904,[1]Sheet3!$A$2:$T$3266,19,FALSE)</f>
        <v>0.35183059999999999</v>
      </c>
      <c r="R904">
        <f>VLOOKUP(A904,[1]Sheet3!$A$2:$T$3266,20,FALSE)</f>
        <v>0.83008979999999999</v>
      </c>
      <c r="S904">
        <f>VLOOKUP(A904,[1]Sheet3!$A$2:$AB$3266,27,FALSE)</f>
        <v>90.399420000000006</v>
      </c>
      <c r="T904">
        <f>VLOOKUP(A904,[1]Sheet3!$A$2:$AB$3266,28,FALSE)</f>
        <v>19.571090000000002</v>
      </c>
      <c r="U904">
        <f>VLOOKUP(A904,[1]Sheet3!$A$2:$AF$3266,31,FALSE)</f>
        <v>14.26782</v>
      </c>
      <c r="V904">
        <f>VLOOKUP(A904,[1]Sheet3!$A$2:$AF$3266,32,FALSE)</f>
        <v>332.90969999999999</v>
      </c>
      <c r="W904" s="2" t="str">
        <f>VLOOKUP(H904,[2]Sheet1!$B$2:$D$3210,2,FALSE)</f>
        <v>Laut Natuna Utara</v>
      </c>
      <c r="X904" s="2" t="str">
        <f>VLOOKUP(H904,[2]Sheet1!$B$2:$D$3210,3,FALSE)</f>
        <v>Sumatera</v>
      </c>
      <c r="Y904" s="2">
        <f>Scores!N904</f>
        <v>94</v>
      </c>
      <c r="Z904" t="s">
        <v>6</v>
      </c>
      <c r="AA904" s="13" t="str">
        <f t="shared" si="44"/>
        <v>2C-Sumatera</v>
      </c>
      <c r="AB904" s="13" t="s">
        <v>896</v>
      </c>
    </row>
    <row r="905" spans="1:28">
      <c r="A905" t="str">
        <f t="shared" si="43"/>
        <v>TIKI - BASE1. Low Value</v>
      </c>
      <c r="B905" t="str">
        <f t="shared" si="42"/>
        <v>TIKI - BASE1. Low ValueE7. Production Not Viable</v>
      </c>
      <c r="C905" t="s">
        <v>23</v>
      </c>
      <c r="D905" s="2" t="s">
        <v>13</v>
      </c>
      <c r="E905" t="s">
        <v>8</v>
      </c>
      <c r="F905" s="12" t="s">
        <v>422</v>
      </c>
      <c r="G905" s="12" t="s">
        <v>757</v>
      </c>
      <c r="H905" t="s">
        <v>106</v>
      </c>
      <c r="I905" s="2" t="s">
        <v>823</v>
      </c>
      <c r="J905">
        <f>VLOOKUP(A905,[1]Sheet3!$A$2:$H$3266,8,FALSE)</f>
        <v>5.1550000000000002</v>
      </c>
      <c r="K905">
        <f>VLOOKUP(A905,[1]Sheet3!$A$2:$AD$3266,29,FALSE)</f>
        <v>0.79952800000000002</v>
      </c>
      <c r="L905">
        <f>VLOOKUP(A905,[1]Sheet3!$A$2:$AD$3266,30,FALSE)</f>
        <v>4.1215668399999998</v>
      </c>
      <c r="M905">
        <f>VLOOKUP(A905,[1]Sheet3!$A$2:$L$3266,11,FALSE)</f>
        <v>2611</v>
      </c>
      <c r="N905">
        <f>VLOOKUP(A905,[1]Sheet3!$A$2:$L$3266,12,FALSE)</f>
        <v>73.150000000000006</v>
      </c>
      <c r="O905">
        <f>VLOOKUP(A905,[1]Sheet3!$A$2:$T$3266,17,FALSE)</f>
        <v>0.205813</v>
      </c>
      <c r="P905">
        <f>VLOOKUP(A905,[1]Sheet3!$A$2:$T$3266,18,FALSE)</f>
        <v>413.89120000000003</v>
      </c>
      <c r="Q905">
        <f>VLOOKUP(A905,[1]Sheet3!$A$2:$T$3266,19,FALSE)</f>
        <v>0.5610174</v>
      </c>
      <c r="R905">
        <f>VLOOKUP(A905,[1]Sheet3!$A$2:$T$3266,20,FALSE)</f>
        <v>0.88335039999999998</v>
      </c>
      <c r="S905">
        <f>VLOOKUP(A905,[1]Sheet3!$A$2:$AB$3266,27,FALSE)</f>
        <v>18.027660000000001</v>
      </c>
      <c r="T905">
        <f>VLOOKUP(A905,[1]Sheet3!$A$2:$AB$3266,28,FALSE)</f>
        <v>3.6888830000000001</v>
      </c>
      <c r="U905">
        <f>VLOOKUP(A905,[1]Sheet3!$A$2:$AF$3266,31,FALSE)</f>
        <v>5.1322869999999998</v>
      </c>
      <c r="V905">
        <f>VLOOKUP(A905,[1]Sheet3!$A$2:$AF$3266,32,FALSE)</f>
        <v>16.40006</v>
      </c>
      <c r="W905" s="2" t="str">
        <f>VLOOKUP(H905,[2]Sheet1!$B$2:$D$3210,2,FALSE)</f>
        <v>Sumatera Selatan</v>
      </c>
      <c r="X905" s="2" t="str">
        <f>VLOOKUP(H905,[2]Sheet1!$B$2:$D$3210,3,FALSE)</f>
        <v>Sumatera</v>
      </c>
      <c r="Y905" s="2">
        <f>Scores!N905</f>
        <v>62</v>
      </c>
      <c r="Z905" t="s">
        <v>6</v>
      </c>
      <c r="AA905" s="13" t="str">
        <f t="shared" si="44"/>
        <v>2C-Sumatera</v>
      </c>
      <c r="AB905" s="13" t="s">
        <v>896</v>
      </c>
    </row>
    <row r="906" spans="1:28">
      <c r="A906" t="str">
        <f t="shared" si="43"/>
        <v>TIKI - BASE2. Middle Value</v>
      </c>
      <c r="B906" t="str">
        <f t="shared" si="42"/>
        <v>TIKI - BASE2. Middle ValueE7. Production Not Viable</v>
      </c>
      <c r="C906" t="s">
        <v>23</v>
      </c>
      <c r="D906" s="2" t="s">
        <v>13</v>
      </c>
      <c r="E906" t="s">
        <v>10</v>
      </c>
      <c r="F906" s="12" t="s">
        <v>422</v>
      </c>
      <c r="G906" s="12" t="s">
        <v>757</v>
      </c>
      <c r="H906" t="s">
        <v>106</v>
      </c>
      <c r="I906" s="2" t="s">
        <v>823</v>
      </c>
      <c r="J906">
        <f>VLOOKUP(A906,[1]Sheet3!$A$2:$H$3266,8,FALSE)</f>
        <v>5.1550000000000002</v>
      </c>
      <c r="K906">
        <f>VLOOKUP(A906,[1]Sheet3!$A$2:$AD$3266,29,FALSE)</f>
        <v>0.79952800000000002</v>
      </c>
      <c r="L906">
        <f>VLOOKUP(A906,[1]Sheet3!$A$2:$AD$3266,30,FALSE)</f>
        <v>4.1215668399999998</v>
      </c>
      <c r="M906">
        <f>VLOOKUP(A906,[1]Sheet3!$A$2:$L$3266,11,FALSE)</f>
        <v>2611</v>
      </c>
      <c r="N906">
        <f>VLOOKUP(A906,[1]Sheet3!$A$2:$L$3266,12,FALSE)</f>
        <v>73.150000000000006</v>
      </c>
      <c r="O906">
        <f>VLOOKUP(A906,[1]Sheet3!$A$2:$T$3266,17,FALSE)</f>
        <v>0.205813</v>
      </c>
      <c r="P906">
        <f>VLOOKUP(A906,[1]Sheet3!$A$2:$T$3266,18,FALSE)</f>
        <v>413.89120000000003</v>
      </c>
      <c r="Q906">
        <f>VLOOKUP(A906,[1]Sheet3!$A$2:$T$3266,19,FALSE)</f>
        <v>0.5610174</v>
      </c>
      <c r="R906">
        <f>VLOOKUP(A906,[1]Sheet3!$A$2:$T$3266,20,FALSE)</f>
        <v>0.88335039999999998</v>
      </c>
      <c r="S906">
        <f>VLOOKUP(A906,[1]Sheet3!$A$2:$AB$3266,27,FALSE)</f>
        <v>18.027660000000001</v>
      </c>
      <c r="T906">
        <f>VLOOKUP(A906,[1]Sheet3!$A$2:$AB$3266,28,FALSE)</f>
        <v>3.6888830000000001</v>
      </c>
      <c r="U906">
        <f>VLOOKUP(A906,[1]Sheet3!$A$2:$AF$3266,31,FALSE)</f>
        <v>5.1322869999999998</v>
      </c>
      <c r="V906">
        <f>VLOOKUP(A906,[1]Sheet3!$A$2:$AF$3266,32,FALSE)</f>
        <v>16.40006</v>
      </c>
      <c r="W906" s="2" t="str">
        <f>VLOOKUP(H906,[2]Sheet1!$B$2:$D$3210,2,FALSE)</f>
        <v>Sumatera Selatan</v>
      </c>
      <c r="X906" s="2" t="str">
        <f>VLOOKUP(H906,[2]Sheet1!$B$2:$D$3210,3,FALSE)</f>
        <v>Sumatera</v>
      </c>
      <c r="Y906" s="2">
        <f>Scores!N906</f>
        <v>62</v>
      </c>
      <c r="Z906" t="s">
        <v>6</v>
      </c>
      <c r="AA906" s="13" t="str">
        <f t="shared" si="44"/>
        <v>2C-Sumatera</v>
      </c>
      <c r="AB906" s="13" t="s">
        <v>896</v>
      </c>
    </row>
    <row r="907" spans="1:28">
      <c r="A907" t="str">
        <f t="shared" si="43"/>
        <v>TIKI - BASE3. High Value</v>
      </c>
      <c r="B907" t="str">
        <f t="shared" si="42"/>
        <v>TIKI - BASE3. High ValueE7. Production Not Viable</v>
      </c>
      <c r="C907" t="s">
        <v>23</v>
      </c>
      <c r="D907" s="2" t="s">
        <v>13</v>
      </c>
      <c r="E907" t="s">
        <v>11</v>
      </c>
      <c r="F907" s="12" t="s">
        <v>422</v>
      </c>
      <c r="G907" s="12" t="s">
        <v>757</v>
      </c>
      <c r="H907" t="s">
        <v>106</v>
      </c>
      <c r="I907" s="2" t="s">
        <v>823</v>
      </c>
      <c r="J907">
        <f>VLOOKUP(A907,[1]Sheet3!$A$2:$H$3266,8,FALSE)</f>
        <v>5.1550000000000002</v>
      </c>
      <c r="K907">
        <f>VLOOKUP(A907,[1]Sheet3!$A$2:$AD$3266,29,FALSE)</f>
        <v>0.79952800000000002</v>
      </c>
      <c r="L907">
        <f>VLOOKUP(A907,[1]Sheet3!$A$2:$AD$3266,30,FALSE)</f>
        <v>4.1215668399999998</v>
      </c>
      <c r="M907">
        <f>VLOOKUP(A907,[1]Sheet3!$A$2:$L$3266,11,FALSE)</f>
        <v>2611</v>
      </c>
      <c r="N907">
        <f>VLOOKUP(A907,[1]Sheet3!$A$2:$L$3266,12,FALSE)</f>
        <v>73.150000000000006</v>
      </c>
      <c r="O907">
        <f>VLOOKUP(A907,[1]Sheet3!$A$2:$T$3266,17,FALSE)</f>
        <v>0.205813</v>
      </c>
      <c r="P907">
        <f>VLOOKUP(A907,[1]Sheet3!$A$2:$T$3266,18,FALSE)</f>
        <v>413.89120000000003</v>
      </c>
      <c r="Q907">
        <f>VLOOKUP(A907,[1]Sheet3!$A$2:$T$3266,19,FALSE)</f>
        <v>0.5610174</v>
      </c>
      <c r="R907">
        <f>VLOOKUP(A907,[1]Sheet3!$A$2:$T$3266,20,FALSE)</f>
        <v>0.88335039999999998</v>
      </c>
      <c r="S907">
        <f>VLOOKUP(A907,[1]Sheet3!$A$2:$AB$3266,27,FALSE)</f>
        <v>18.027660000000001</v>
      </c>
      <c r="T907">
        <f>VLOOKUP(A907,[1]Sheet3!$A$2:$AB$3266,28,FALSE)</f>
        <v>3.6888830000000001</v>
      </c>
      <c r="U907">
        <f>VLOOKUP(A907,[1]Sheet3!$A$2:$AF$3266,31,FALSE)</f>
        <v>5.1322869999999998</v>
      </c>
      <c r="V907">
        <f>VLOOKUP(A907,[1]Sheet3!$A$2:$AF$3266,32,FALSE)</f>
        <v>16.40006</v>
      </c>
      <c r="W907" s="2" t="str">
        <f>VLOOKUP(H907,[2]Sheet1!$B$2:$D$3210,2,FALSE)</f>
        <v>Sumatera Selatan</v>
      </c>
      <c r="X907" s="2" t="str">
        <f>VLOOKUP(H907,[2]Sheet1!$B$2:$D$3210,3,FALSE)</f>
        <v>Sumatera</v>
      </c>
      <c r="Y907" s="2">
        <f>Scores!N907</f>
        <v>62</v>
      </c>
      <c r="Z907" t="s">
        <v>6</v>
      </c>
      <c r="AA907" s="13" t="str">
        <f t="shared" si="44"/>
        <v>2C-Sumatera</v>
      </c>
      <c r="AB907" s="13" t="s">
        <v>896</v>
      </c>
    </row>
    <row r="908" spans="1:28">
      <c r="A908" t="str">
        <f t="shared" si="43"/>
        <v>KUE KECIL - BASE1. Low Value</v>
      </c>
      <c r="B908" t="str">
        <f t="shared" si="42"/>
        <v>KUE KECIL - BASE1. Low ValueE7. Production Not Viable</v>
      </c>
      <c r="C908" t="s">
        <v>23</v>
      </c>
      <c r="D908" s="2" t="s">
        <v>13</v>
      </c>
      <c r="E908" t="s">
        <v>8</v>
      </c>
      <c r="F908" s="12" t="s">
        <v>423</v>
      </c>
      <c r="G908" s="12" t="s">
        <v>758</v>
      </c>
      <c r="H908" t="s">
        <v>88</v>
      </c>
      <c r="I908" s="2" t="s">
        <v>823</v>
      </c>
      <c r="J908">
        <f>VLOOKUP(A908,[1]Sheet3!$A$2:$H$3266,8,FALSE)</f>
        <v>8.3409999999999993</v>
      </c>
      <c r="K908">
        <f>VLOOKUP(A908,[1]Sheet3!$A$2:$AD$3266,29,FALSE)</f>
        <v>0.4496889</v>
      </c>
      <c r="L908">
        <f>VLOOKUP(A908,[1]Sheet3!$A$2:$AD$3266,30,FALSE)</f>
        <v>3.7508551148999998</v>
      </c>
      <c r="M908">
        <f>VLOOKUP(A908,[1]Sheet3!$A$2:$L$3266,11,FALSE)</f>
        <v>1750</v>
      </c>
      <c r="N908" t="str">
        <f>VLOOKUP(A908,[1]Sheet3!$A$2:$L$3266,12,FALSE)</f>
        <v/>
      </c>
      <c r="O908">
        <f>VLOOKUP(A908,[1]Sheet3!$A$2:$T$3266,17,FALSE)</f>
        <v>0.32844590000000001</v>
      </c>
      <c r="P908">
        <f>VLOOKUP(A908,[1]Sheet3!$A$2:$T$3266,18,FALSE)</f>
        <v>325.2355</v>
      </c>
      <c r="Q908">
        <f>VLOOKUP(A908,[1]Sheet3!$A$2:$T$3266,19,FALSE)</f>
        <v>0.79838010000000004</v>
      </c>
      <c r="R908">
        <f>VLOOKUP(A908,[1]Sheet3!$A$2:$T$3266,20,FALSE)</f>
        <v>0.77762149999999997</v>
      </c>
      <c r="S908">
        <f>VLOOKUP(A908,[1]Sheet3!$A$2:$AB$3266,27,FALSE)</f>
        <v>347.01940000000002</v>
      </c>
      <c r="T908">
        <f>VLOOKUP(A908,[1]Sheet3!$A$2:$AB$3266,28,FALSE)</f>
        <v>11.760820000000001</v>
      </c>
      <c r="U908">
        <f>VLOOKUP(A908,[1]Sheet3!$A$2:$AF$3266,31,FALSE)</f>
        <v>27.235959999999999</v>
      </c>
      <c r="V908">
        <f>VLOOKUP(A908,[1]Sheet3!$A$2:$AF$3266,32,FALSE)</f>
        <v>22.910309999999999</v>
      </c>
      <c r="W908" s="2" t="str">
        <f>VLOOKUP(H908,[2]Sheet1!$B$2:$D$3210,2,FALSE)</f>
        <v>Riau</v>
      </c>
      <c r="X908" s="2" t="str">
        <f>VLOOKUP(H908,[2]Sheet1!$B$2:$D$3210,3,FALSE)</f>
        <v>Sumatera</v>
      </c>
      <c r="Y908" s="2">
        <f>Scores!N908</f>
        <v>61</v>
      </c>
      <c r="Z908" t="s">
        <v>6</v>
      </c>
      <c r="AA908" s="13" t="str">
        <f t="shared" si="44"/>
        <v>2C-Sumatera</v>
      </c>
      <c r="AB908" s="13" t="s">
        <v>896</v>
      </c>
    </row>
    <row r="909" spans="1:28">
      <c r="A909" t="str">
        <f t="shared" si="43"/>
        <v>KUE KECIL - BASE2. Middle Value</v>
      </c>
      <c r="B909" t="str">
        <f t="shared" si="42"/>
        <v>KUE KECIL - BASE2. Middle ValueE7. Production Not Viable</v>
      </c>
      <c r="C909" t="s">
        <v>23</v>
      </c>
      <c r="D909" s="2" t="s">
        <v>13</v>
      </c>
      <c r="E909" t="s">
        <v>10</v>
      </c>
      <c r="F909" s="12" t="s">
        <v>423</v>
      </c>
      <c r="G909" s="12" t="s">
        <v>758</v>
      </c>
      <c r="H909" t="s">
        <v>88</v>
      </c>
      <c r="I909" s="2" t="s">
        <v>823</v>
      </c>
      <c r="J909">
        <f>VLOOKUP(A909,[1]Sheet3!$A$2:$H$3266,8,FALSE)</f>
        <v>8.3409999999999993</v>
      </c>
      <c r="K909">
        <f>VLOOKUP(A909,[1]Sheet3!$A$2:$AD$3266,29,FALSE)</f>
        <v>0.4496889</v>
      </c>
      <c r="L909">
        <f>VLOOKUP(A909,[1]Sheet3!$A$2:$AD$3266,30,FALSE)</f>
        <v>3.7508551148999998</v>
      </c>
      <c r="M909">
        <f>VLOOKUP(A909,[1]Sheet3!$A$2:$L$3266,11,FALSE)</f>
        <v>1750</v>
      </c>
      <c r="N909" t="str">
        <f>VLOOKUP(A909,[1]Sheet3!$A$2:$L$3266,12,FALSE)</f>
        <v/>
      </c>
      <c r="O909">
        <f>VLOOKUP(A909,[1]Sheet3!$A$2:$T$3266,17,FALSE)</f>
        <v>0.32844590000000001</v>
      </c>
      <c r="P909">
        <f>VLOOKUP(A909,[1]Sheet3!$A$2:$T$3266,18,FALSE)</f>
        <v>325.2355</v>
      </c>
      <c r="Q909">
        <f>VLOOKUP(A909,[1]Sheet3!$A$2:$T$3266,19,FALSE)</f>
        <v>0.79838010000000004</v>
      </c>
      <c r="R909">
        <f>VLOOKUP(A909,[1]Sheet3!$A$2:$T$3266,20,FALSE)</f>
        <v>0.77762149999999997</v>
      </c>
      <c r="S909">
        <f>VLOOKUP(A909,[1]Sheet3!$A$2:$AB$3266,27,FALSE)</f>
        <v>347.01940000000002</v>
      </c>
      <c r="T909">
        <f>VLOOKUP(A909,[1]Sheet3!$A$2:$AB$3266,28,FALSE)</f>
        <v>11.760820000000001</v>
      </c>
      <c r="U909">
        <f>VLOOKUP(A909,[1]Sheet3!$A$2:$AF$3266,31,FALSE)</f>
        <v>27.235959999999999</v>
      </c>
      <c r="V909">
        <f>VLOOKUP(A909,[1]Sheet3!$A$2:$AF$3266,32,FALSE)</f>
        <v>22.910309999999999</v>
      </c>
      <c r="W909" s="2" t="str">
        <f>VLOOKUP(H909,[2]Sheet1!$B$2:$D$3210,2,FALSE)</f>
        <v>Riau</v>
      </c>
      <c r="X909" s="2" t="str">
        <f>VLOOKUP(H909,[2]Sheet1!$B$2:$D$3210,3,FALSE)</f>
        <v>Sumatera</v>
      </c>
      <c r="Y909" s="2">
        <f>Scores!N909</f>
        <v>61</v>
      </c>
      <c r="Z909" t="s">
        <v>6</v>
      </c>
      <c r="AA909" s="13" t="str">
        <f t="shared" si="44"/>
        <v>2C-Sumatera</v>
      </c>
      <c r="AB909" s="13" t="s">
        <v>896</v>
      </c>
    </row>
    <row r="910" spans="1:28">
      <c r="A910" t="str">
        <f t="shared" si="43"/>
        <v>KUE KECIL - BASE3. High Value</v>
      </c>
      <c r="B910" t="str">
        <f t="shared" si="42"/>
        <v>KUE KECIL - BASE3. High ValueE7. Production Not Viable</v>
      </c>
      <c r="C910" t="s">
        <v>23</v>
      </c>
      <c r="D910" s="2" t="s">
        <v>13</v>
      </c>
      <c r="E910" t="s">
        <v>11</v>
      </c>
      <c r="F910" s="12" t="s">
        <v>423</v>
      </c>
      <c r="G910" s="12" t="s">
        <v>758</v>
      </c>
      <c r="H910" t="s">
        <v>88</v>
      </c>
      <c r="I910" s="2" t="s">
        <v>823</v>
      </c>
      <c r="J910">
        <f>VLOOKUP(A910,[1]Sheet3!$A$2:$H$3266,8,FALSE)</f>
        <v>8.3409999999999993</v>
      </c>
      <c r="K910">
        <f>VLOOKUP(A910,[1]Sheet3!$A$2:$AD$3266,29,FALSE)</f>
        <v>0.4496889</v>
      </c>
      <c r="L910">
        <f>VLOOKUP(A910,[1]Sheet3!$A$2:$AD$3266,30,FALSE)</f>
        <v>3.7508551148999998</v>
      </c>
      <c r="M910">
        <f>VLOOKUP(A910,[1]Sheet3!$A$2:$L$3266,11,FALSE)</f>
        <v>1750</v>
      </c>
      <c r="N910" t="str">
        <f>VLOOKUP(A910,[1]Sheet3!$A$2:$L$3266,12,FALSE)</f>
        <v/>
      </c>
      <c r="O910">
        <f>VLOOKUP(A910,[1]Sheet3!$A$2:$T$3266,17,FALSE)</f>
        <v>0.32844590000000001</v>
      </c>
      <c r="P910">
        <f>VLOOKUP(A910,[1]Sheet3!$A$2:$T$3266,18,FALSE)</f>
        <v>325.2355</v>
      </c>
      <c r="Q910">
        <f>VLOOKUP(A910,[1]Sheet3!$A$2:$T$3266,19,FALSE)</f>
        <v>0.79838010000000004</v>
      </c>
      <c r="R910">
        <f>VLOOKUP(A910,[1]Sheet3!$A$2:$T$3266,20,FALSE)</f>
        <v>0.77762149999999997</v>
      </c>
      <c r="S910">
        <f>VLOOKUP(A910,[1]Sheet3!$A$2:$AB$3266,27,FALSE)</f>
        <v>347.01940000000002</v>
      </c>
      <c r="T910">
        <f>VLOOKUP(A910,[1]Sheet3!$A$2:$AB$3266,28,FALSE)</f>
        <v>11.760820000000001</v>
      </c>
      <c r="U910">
        <f>VLOOKUP(A910,[1]Sheet3!$A$2:$AF$3266,31,FALSE)</f>
        <v>27.235959999999999</v>
      </c>
      <c r="V910">
        <f>VLOOKUP(A910,[1]Sheet3!$A$2:$AF$3266,32,FALSE)</f>
        <v>22.910309999999999</v>
      </c>
      <c r="W910" s="2" t="str">
        <f>VLOOKUP(H910,[2]Sheet1!$B$2:$D$3210,2,FALSE)</f>
        <v>Riau</v>
      </c>
      <c r="X910" s="2" t="str">
        <f>VLOOKUP(H910,[2]Sheet1!$B$2:$D$3210,3,FALSE)</f>
        <v>Sumatera</v>
      </c>
      <c r="Y910" s="2">
        <f>Scores!N910</f>
        <v>61</v>
      </c>
      <c r="Z910" t="s">
        <v>6</v>
      </c>
      <c r="AA910" s="13" t="str">
        <f t="shared" si="44"/>
        <v>2C-Sumatera</v>
      </c>
      <c r="AB910" s="13" t="s">
        <v>896</v>
      </c>
    </row>
    <row r="911" spans="1:28">
      <c r="A911" t="str">
        <f t="shared" si="43"/>
        <v>OKI EAST - BASE1. Low Value</v>
      </c>
      <c r="B911" t="str">
        <f t="shared" si="42"/>
        <v>OKI EAST - BASE1. Low ValueE7. Production Not Viable</v>
      </c>
      <c r="C911" t="s">
        <v>23</v>
      </c>
      <c r="D911" s="2" t="s">
        <v>13</v>
      </c>
      <c r="E911" t="s">
        <v>8</v>
      </c>
      <c r="F911" s="12" t="s">
        <v>424</v>
      </c>
      <c r="G911" s="12" t="s">
        <v>759</v>
      </c>
      <c r="H911" t="s">
        <v>88</v>
      </c>
      <c r="I911" s="2" t="s">
        <v>823</v>
      </c>
      <c r="J911">
        <f>VLOOKUP(A911,[1]Sheet3!$A$2:$H$3266,8,FALSE)</f>
        <v>8.15</v>
      </c>
      <c r="K911">
        <f>VLOOKUP(A911,[1]Sheet3!$A$2:$AD$3266,29,FALSE)</f>
        <v>0.32048720000000003</v>
      </c>
      <c r="L911">
        <f>VLOOKUP(A911,[1]Sheet3!$A$2:$AD$3266,30,FALSE)</f>
        <v>2.6119706800000002</v>
      </c>
      <c r="M911">
        <f>VLOOKUP(A911,[1]Sheet3!$A$2:$L$3266,11,FALSE)</f>
        <v>5075</v>
      </c>
      <c r="N911" t="str">
        <f>VLOOKUP(A911,[1]Sheet3!$A$2:$L$3266,12,FALSE)</f>
        <v/>
      </c>
      <c r="O911">
        <f>VLOOKUP(A911,[1]Sheet3!$A$2:$T$3266,17,FALSE)</f>
        <v>0.1803698</v>
      </c>
      <c r="P911">
        <f>VLOOKUP(A911,[1]Sheet3!$A$2:$T$3266,18,FALSE)</f>
        <v>53.787990000000001</v>
      </c>
      <c r="Q911">
        <f>VLOOKUP(A911,[1]Sheet3!$A$2:$T$3266,19,FALSE)</f>
        <v>0.45667790000000003</v>
      </c>
      <c r="R911">
        <f>VLOOKUP(A911,[1]Sheet3!$A$2:$T$3266,20,FALSE)</f>
        <v>0.81928900000000004</v>
      </c>
      <c r="S911">
        <f>VLOOKUP(A911,[1]Sheet3!$A$2:$AB$3266,27,FALSE)</f>
        <v>347.01940000000002</v>
      </c>
      <c r="T911">
        <f>VLOOKUP(A911,[1]Sheet3!$A$2:$AB$3266,28,FALSE)</f>
        <v>10.97076</v>
      </c>
      <c r="U911">
        <f>VLOOKUP(A911,[1]Sheet3!$A$2:$AF$3266,31,FALSE)</f>
        <v>26.407229999999998</v>
      </c>
      <c r="V911">
        <f>VLOOKUP(A911,[1]Sheet3!$A$2:$AF$3266,32,FALSE)</f>
        <v>22.910309999999999</v>
      </c>
      <c r="W911" s="2" t="str">
        <f>VLOOKUP(H911,[2]Sheet1!$B$2:$D$3210,2,FALSE)</f>
        <v>Riau</v>
      </c>
      <c r="X911" s="2" t="str">
        <f>VLOOKUP(H911,[2]Sheet1!$B$2:$D$3210,3,FALSE)</f>
        <v>Sumatera</v>
      </c>
      <c r="Y911" s="2">
        <f>Scores!N911</f>
        <v>109</v>
      </c>
      <c r="Z911" t="s">
        <v>6</v>
      </c>
      <c r="AA911" s="13" t="str">
        <f t="shared" si="44"/>
        <v>2C-Sumatera</v>
      </c>
      <c r="AB911" s="13" t="s">
        <v>896</v>
      </c>
    </row>
    <row r="912" spans="1:28">
      <c r="A912" t="str">
        <f t="shared" si="43"/>
        <v>OKI EAST - BASE2. Middle Value</v>
      </c>
      <c r="B912" t="str">
        <f t="shared" si="42"/>
        <v>OKI EAST - BASE2. Middle ValueE7. Production Not Viable</v>
      </c>
      <c r="C912" t="s">
        <v>23</v>
      </c>
      <c r="D912" s="2" t="s">
        <v>13</v>
      </c>
      <c r="E912" t="s">
        <v>10</v>
      </c>
      <c r="F912" s="12" t="s">
        <v>424</v>
      </c>
      <c r="G912" s="12" t="s">
        <v>759</v>
      </c>
      <c r="H912" t="s">
        <v>88</v>
      </c>
      <c r="I912" s="2" t="s">
        <v>823</v>
      </c>
      <c r="J912">
        <f>VLOOKUP(A912,[1]Sheet3!$A$2:$H$3266,8,FALSE)</f>
        <v>8.15</v>
      </c>
      <c r="K912">
        <f>VLOOKUP(A912,[1]Sheet3!$A$2:$AD$3266,29,FALSE)</f>
        <v>0.32048720000000003</v>
      </c>
      <c r="L912">
        <f>VLOOKUP(A912,[1]Sheet3!$A$2:$AD$3266,30,FALSE)</f>
        <v>2.6119706800000002</v>
      </c>
      <c r="M912">
        <f>VLOOKUP(A912,[1]Sheet3!$A$2:$L$3266,11,FALSE)</f>
        <v>5075</v>
      </c>
      <c r="N912" t="str">
        <f>VLOOKUP(A912,[1]Sheet3!$A$2:$L$3266,12,FALSE)</f>
        <v/>
      </c>
      <c r="O912">
        <f>VLOOKUP(A912,[1]Sheet3!$A$2:$T$3266,17,FALSE)</f>
        <v>0.1803698</v>
      </c>
      <c r="P912">
        <f>VLOOKUP(A912,[1]Sheet3!$A$2:$T$3266,18,FALSE)</f>
        <v>53.787990000000001</v>
      </c>
      <c r="Q912">
        <f>VLOOKUP(A912,[1]Sheet3!$A$2:$T$3266,19,FALSE)</f>
        <v>0.45667790000000003</v>
      </c>
      <c r="R912">
        <f>VLOOKUP(A912,[1]Sheet3!$A$2:$T$3266,20,FALSE)</f>
        <v>0.81928900000000004</v>
      </c>
      <c r="S912">
        <f>VLOOKUP(A912,[1]Sheet3!$A$2:$AB$3266,27,FALSE)</f>
        <v>347.01940000000002</v>
      </c>
      <c r="T912">
        <f>VLOOKUP(A912,[1]Sheet3!$A$2:$AB$3266,28,FALSE)</f>
        <v>10.97076</v>
      </c>
      <c r="U912">
        <f>VLOOKUP(A912,[1]Sheet3!$A$2:$AF$3266,31,FALSE)</f>
        <v>26.407229999999998</v>
      </c>
      <c r="V912">
        <f>VLOOKUP(A912,[1]Sheet3!$A$2:$AF$3266,32,FALSE)</f>
        <v>22.910309999999999</v>
      </c>
      <c r="W912" s="2" t="str">
        <f>VLOOKUP(H912,[2]Sheet1!$B$2:$D$3210,2,FALSE)</f>
        <v>Riau</v>
      </c>
      <c r="X912" s="2" t="str">
        <f>VLOOKUP(H912,[2]Sheet1!$B$2:$D$3210,3,FALSE)</f>
        <v>Sumatera</v>
      </c>
      <c r="Y912" s="2">
        <f>Scores!N912</f>
        <v>109</v>
      </c>
      <c r="Z912" t="s">
        <v>6</v>
      </c>
      <c r="AA912" s="13" t="str">
        <f t="shared" si="44"/>
        <v>2C-Sumatera</v>
      </c>
      <c r="AB912" s="13" t="s">
        <v>896</v>
      </c>
    </row>
    <row r="913" spans="1:28">
      <c r="A913" t="str">
        <f t="shared" si="43"/>
        <v>OKI EAST - BASE3. High Value</v>
      </c>
      <c r="B913" t="str">
        <f t="shared" si="42"/>
        <v>OKI EAST - BASE3. High ValueE7. Production Not Viable</v>
      </c>
      <c r="C913" t="s">
        <v>23</v>
      </c>
      <c r="D913" s="2" t="s">
        <v>13</v>
      </c>
      <c r="E913" t="s">
        <v>11</v>
      </c>
      <c r="F913" s="12" t="s">
        <v>424</v>
      </c>
      <c r="G913" s="12" t="s">
        <v>759</v>
      </c>
      <c r="H913" t="s">
        <v>88</v>
      </c>
      <c r="I913" s="2" t="s">
        <v>823</v>
      </c>
      <c r="J913">
        <f>VLOOKUP(A913,[1]Sheet3!$A$2:$H$3266,8,FALSE)</f>
        <v>8.15</v>
      </c>
      <c r="K913">
        <f>VLOOKUP(A913,[1]Sheet3!$A$2:$AD$3266,29,FALSE)</f>
        <v>0.32048720000000003</v>
      </c>
      <c r="L913">
        <f>VLOOKUP(A913,[1]Sheet3!$A$2:$AD$3266,30,FALSE)</f>
        <v>2.6119706800000002</v>
      </c>
      <c r="M913">
        <f>VLOOKUP(A913,[1]Sheet3!$A$2:$L$3266,11,FALSE)</f>
        <v>5075</v>
      </c>
      <c r="N913" t="str">
        <f>VLOOKUP(A913,[1]Sheet3!$A$2:$L$3266,12,FALSE)</f>
        <v/>
      </c>
      <c r="O913">
        <f>VLOOKUP(A913,[1]Sheet3!$A$2:$T$3266,17,FALSE)</f>
        <v>0.1803698</v>
      </c>
      <c r="P913">
        <f>VLOOKUP(A913,[1]Sheet3!$A$2:$T$3266,18,FALSE)</f>
        <v>53.787990000000001</v>
      </c>
      <c r="Q913">
        <f>VLOOKUP(A913,[1]Sheet3!$A$2:$T$3266,19,FALSE)</f>
        <v>0.45667790000000003</v>
      </c>
      <c r="R913">
        <f>VLOOKUP(A913,[1]Sheet3!$A$2:$T$3266,20,FALSE)</f>
        <v>0.81928900000000004</v>
      </c>
      <c r="S913">
        <f>VLOOKUP(A913,[1]Sheet3!$A$2:$AB$3266,27,FALSE)</f>
        <v>347.01940000000002</v>
      </c>
      <c r="T913">
        <f>VLOOKUP(A913,[1]Sheet3!$A$2:$AB$3266,28,FALSE)</f>
        <v>10.97076</v>
      </c>
      <c r="U913">
        <f>VLOOKUP(A913,[1]Sheet3!$A$2:$AF$3266,31,FALSE)</f>
        <v>26.407229999999998</v>
      </c>
      <c r="V913">
        <f>VLOOKUP(A913,[1]Sheet3!$A$2:$AF$3266,32,FALSE)</f>
        <v>22.910309999999999</v>
      </c>
      <c r="W913" s="2" t="str">
        <f>VLOOKUP(H913,[2]Sheet1!$B$2:$D$3210,2,FALSE)</f>
        <v>Riau</v>
      </c>
      <c r="X913" s="2" t="str">
        <f>VLOOKUP(H913,[2]Sheet1!$B$2:$D$3210,3,FALSE)</f>
        <v>Sumatera</v>
      </c>
      <c r="Y913" s="2">
        <f>Scores!N913</f>
        <v>109</v>
      </c>
      <c r="Z913" t="s">
        <v>6</v>
      </c>
      <c r="AA913" s="13" t="str">
        <f t="shared" si="44"/>
        <v>2C-Sumatera</v>
      </c>
      <c r="AB913" s="13" t="s">
        <v>896</v>
      </c>
    </row>
    <row r="914" spans="1:28">
      <c r="A914" t="str">
        <f t="shared" si="43"/>
        <v>TBC - BASE1. Low Value</v>
      </c>
      <c r="B914" t="str">
        <f t="shared" si="42"/>
        <v>TBC - BASE1. Low ValueE7. Production Not Viable</v>
      </c>
      <c r="C914" t="s">
        <v>23</v>
      </c>
      <c r="D914" s="2" t="s">
        <v>13</v>
      </c>
      <c r="E914" t="s">
        <v>8</v>
      </c>
      <c r="F914" s="12" t="s">
        <v>425</v>
      </c>
      <c r="G914" s="12" t="s">
        <v>760</v>
      </c>
      <c r="H914" t="s">
        <v>89</v>
      </c>
      <c r="I914" s="2" t="s">
        <v>825</v>
      </c>
      <c r="J914">
        <f>VLOOKUP(A914,[1]Sheet3!$A$2:$H$3266,8,FALSE)</f>
        <v>202</v>
      </c>
      <c r="K914">
        <f>VLOOKUP(A914,[1]Sheet3!$A$2:$AD$3266,29,FALSE)</f>
        <v>0.70038500000000004</v>
      </c>
      <c r="L914">
        <f>VLOOKUP(A914,[1]Sheet3!$A$2:$AD$3266,30,FALSE)</f>
        <v>141.47777000000002</v>
      </c>
      <c r="M914">
        <f>VLOOKUP(A914,[1]Sheet3!$A$2:$L$3266,11,FALSE)</f>
        <v>6381</v>
      </c>
      <c r="N914" t="str">
        <f>VLOOKUP(A914,[1]Sheet3!$A$2:$L$3266,12,FALSE)</f>
        <v/>
      </c>
      <c r="O914">
        <f>VLOOKUP(A914,[1]Sheet3!$A$2:$T$3266,17,FALSE)</f>
        <v>0.19849449999999999</v>
      </c>
      <c r="P914">
        <f>VLOOKUP(A914,[1]Sheet3!$A$2:$T$3266,18,FALSE)</f>
        <v>176.20609999999999</v>
      </c>
      <c r="Q914">
        <f>VLOOKUP(A914,[1]Sheet3!$A$2:$T$3266,19,FALSE)</f>
        <v>0.70940720000000002</v>
      </c>
      <c r="R914">
        <f>VLOOKUP(A914,[1]Sheet3!$A$2:$T$3266,20,FALSE)</f>
        <v>0.78080070000000001</v>
      </c>
      <c r="S914">
        <f>VLOOKUP(A914,[1]Sheet3!$A$2:$AB$3266,27,FALSE)</f>
        <v>17.8019</v>
      </c>
      <c r="T914">
        <f>VLOOKUP(A914,[1]Sheet3!$A$2:$AB$3266,28,FALSE)</f>
        <v>1.1899150000000001</v>
      </c>
      <c r="U914">
        <f>VLOOKUP(A914,[1]Sheet3!$A$2:$AF$3266,31,FALSE)</f>
        <v>53.846829999999997</v>
      </c>
      <c r="V914">
        <f>VLOOKUP(A914,[1]Sheet3!$A$2:$AF$3266,32,FALSE)</f>
        <v>12.997210000000001</v>
      </c>
      <c r="W914" s="2" t="str">
        <f>VLOOKUP(H914,[2]Sheet1!$B$2:$D$3210,2,FALSE)</f>
        <v>Papua Barat</v>
      </c>
      <c r="X914" s="2" t="str">
        <f>VLOOKUP(H914,[2]Sheet1!$B$2:$D$3210,3,FALSE)</f>
        <v>Timur</v>
      </c>
      <c r="Y914" s="2">
        <f>Scores!N914</f>
        <v>65</v>
      </c>
      <c r="Z914" t="s">
        <v>6</v>
      </c>
      <c r="AA914" s="13" t="str">
        <f t="shared" si="44"/>
        <v>2C-Timur</v>
      </c>
      <c r="AB914" s="13" t="s">
        <v>896</v>
      </c>
    </row>
    <row r="915" spans="1:28">
      <c r="A915" t="str">
        <f t="shared" si="43"/>
        <v>TBC - BASE2. Middle Value</v>
      </c>
      <c r="B915" t="str">
        <f t="shared" si="42"/>
        <v>TBC - BASE2. Middle ValueE7. Production Not Viable</v>
      </c>
      <c r="C915" t="s">
        <v>23</v>
      </c>
      <c r="D915" s="2" t="s">
        <v>13</v>
      </c>
      <c r="E915" t="s">
        <v>10</v>
      </c>
      <c r="F915" s="12" t="s">
        <v>425</v>
      </c>
      <c r="G915" s="12" t="s">
        <v>760</v>
      </c>
      <c r="H915" t="s">
        <v>89</v>
      </c>
      <c r="I915" s="2" t="s">
        <v>825</v>
      </c>
      <c r="J915">
        <f>VLOOKUP(A915,[1]Sheet3!$A$2:$H$3266,8,FALSE)</f>
        <v>202</v>
      </c>
      <c r="K915">
        <f>VLOOKUP(A915,[1]Sheet3!$A$2:$AD$3266,29,FALSE)</f>
        <v>0.70038500000000004</v>
      </c>
      <c r="L915">
        <f>VLOOKUP(A915,[1]Sheet3!$A$2:$AD$3266,30,FALSE)</f>
        <v>141.47777000000002</v>
      </c>
      <c r="M915">
        <f>VLOOKUP(A915,[1]Sheet3!$A$2:$L$3266,11,FALSE)</f>
        <v>6381</v>
      </c>
      <c r="N915" t="str">
        <f>VLOOKUP(A915,[1]Sheet3!$A$2:$L$3266,12,FALSE)</f>
        <v/>
      </c>
      <c r="O915">
        <f>VLOOKUP(A915,[1]Sheet3!$A$2:$T$3266,17,FALSE)</f>
        <v>0.19849449999999999</v>
      </c>
      <c r="P915">
        <f>VLOOKUP(A915,[1]Sheet3!$A$2:$T$3266,18,FALSE)</f>
        <v>176.20609999999999</v>
      </c>
      <c r="Q915">
        <f>VLOOKUP(A915,[1]Sheet3!$A$2:$T$3266,19,FALSE)</f>
        <v>0.70940720000000002</v>
      </c>
      <c r="R915">
        <f>VLOOKUP(A915,[1]Sheet3!$A$2:$T$3266,20,FALSE)</f>
        <v>0.78080070000000001</v>
      </c>
      <c r="S915">
        <f>VLOOKUP(A915,[1]Sheet3!$A$2:$AB$3266,27,FALSE)</f>
        <v>17.8019</v>
      </c>
      <c r="T915">
        <f>VLOOKUP(A915,[1]Sheet3!$A$2:$AB$3266,28,FALSE)</f>
        <v>1.1899150000000001</v>
      </c>
      <c r="U915">
        <f>VLOOKUP(A915,[1]Sheet3!$A$2:$AF$3266,31,FALSE)</f>
        <v>53.846829999999997</v>
      </c>
      <c r="V915">
        <f>VLOOKUP(A915,[1]Sheet3!$A$2:$AF$3266,32,FALSE)</f>
        <v>12.997210000000001</v>
      </c>
      <c r="W915" s="2" t="str">
        <f>VLOOKUP(H915,[2]Sheet1!$B$2:$D$3210,2,FALSE)</f>
        <v>Papua Barat</v>
      </c>
      <c r="X915" s="2" t="str">
        <f>VLOOKUP(H915,[2]Sheet1!$B$2:$D$3210,3,FALSE)</f>
        <v>Timur</v>
      </c>
      <c r="Y915" s="2">
        <f>Scores!N915</f>
        <v>65</v>
      </c>
      <c r="Z915" t="s">
        <v>6</v>
      </c>
      <c r="AA915" s="13" t="str">
        <f t="shared" si="44"/>
        <v>2C-Timur</v>
      </c>
      <c r="AB915" s="13" t="s">
        <v>896</v>
      </c>
    </row>
    <row r="916" spans="1:28">
      <c r="A916" t="str">
        <f t="shared" si="43"/>
        <v>TBC - BASE3. High Value</v>
      </c>
      <c r="B916" t="str">
        <f t="shared" si="42"/>
        <v>TBC - BASE3. High ValueE7. Production Not Viable</v>
      </c>
      <c r="C916" t="s">
        <v>23</v>
      </c>
      <c r="D916" s="2" t="s">
        <v>13</v>
      </c>
      <c r="E916" t="s">
        <v>11</v>
      </c>
      <c r="F916" s="12" t="s">
        <v>425</v>
      </c>
      <c r="G916" s="12" t="s">
        <v>760</v>
      </c>
      <c r="H916" t="s">
        <v>89</v>
      </c>
      <c r="I916" s="2" t="s">
        <v>825</v>
      </c>
      <c r="J916">
        <f>VLOOKUP(A916,[1]Sheet3!$A$2:$H$3266,8,FALSE)</f>
        <v>202</v>
      </c>
      <c r="K916">
        <f>VLOOKUP(A916,[1]Sheet3!$A$2:$AD$3266,29,FALSE)</f>
        <v>0.70038500000000004</v>
      </c>
      <c r="L916">
        <f>VLOOKUP(A916,[1]Sheet3!$A$2:$AD$3266,30,FALSE)</f>
        <v>141.47777000000002</v>
      </c>
      <c r="M916">
        <f>VLOOKUP(A916,[1]Sheet3!$A$2:$L$3266,11,FALSE)</f>
        <v>6381</v>
      </c>
      <c r="N916" t="str">
        <f>VLOOKUP(A916,[1]Sheet3!$A$2:$L$3266,12,FALSE)</f>
        <v/>
      </c>
      <c r="O916">
        <f>VLOOKUP(A916,[1]Sheet3!$A$2:$T$3266,17,FALSE)</f>
        <v>0.19849449999999999</v>
      </c>
      <c r="P916">
        <f>VLOOKUP(A916,[1]Sheet3!$A$2:$T$3266,18,FALSE)</f>
        <v>176.20609999999999</v>
      </c>
      <c r="Q916">
        <f>VLOOKUP(A916,[1]Sheet3!$A$2:$T$3266,19,FALSE)</f>
        <v>0.70940720000000002</v>
      </c>
      <c r="R916">
        <f>VLOOKUP(A916,[1]Sheet3!$A$2:$T$3266,20,FALSE)</f>
        <v>0.78080070000000001</v>
      </c>
      <c r="S916">
        <f>VLOOKUP(A916,[1]Sheet3!$A$2:$AB$3266,27,FALSE)</f>
        <v>17.8019</v>
      </c>
      <c r="T916">
        <f>VLOOKUP(A916,[1]Sheet3!$A$2:$AB$3266,28,FALSE)</f>
        <v>1.1899150000000001</v>
      </c>
      <c r="U916">
        <f>VLOOKUP(A916,[1]Sheet3!$A$2:$AF$3266,31,FALSE)</f>
        <v>53.846829999999997</v>
      </c>
      <c r="V916">
        <f>VLOOKUP(A916,[1]Sheet3!$A$2:$AF$3266,32,FALSE)</f>
        <v>12.997210000000001</v>
      </c>
      <c r="W916" s="2" t="str">
        <f>VLOOKUP(H916,[2]Sheet1!$B$2:$D$3210,2,FALSE)</f>
        <v>Papua Barat</v>
      </c>
      <c r="X916" s="2" t="str">
        <f>VLOOKUP(H916,[2]Sheet1!$B$2:$D$3210,3,FALSE)</f>
        <v>Timur</v>
      </c>
      <c r="Y916" s="2">
        <f>Scores!N916</f>
        <v>65</v>
      </c>
      <c r="Z916" t="s">
        <v>6</v>
      </c>
      <c r="AA916" s="13" t="str">
        <f t="shared" si="44"/>
        <v>2C-Timur</v>
      </c>
      <c r="AB916" s="13" t="s">
        <v>896</v>
      </c>
    </row>
    <row r="917" spans="1:28">
      <c r="A917" t="str">
        <f t="shared" si="43"/>
        <v>KUNGKU - BASE1. Low Value</v>
      </c>
      <c r="B917" t="str">
        <f t="shared" si="42"/>
        <v>KUNGKU - BASE1. Low ValueE7. Production Not Viable</v>
      </c>
      <c r="C917" t="s">
        <v>23</v>
      </c>
      <c r="D917" s="2" t="s">
        <v>13</v>
      </c>
      <c r="E917" t="s">
        <v>8</v>
      </c>
      <c r="F917" s="12" t="s">
        <v>426</v>
      </c>
      <c r="G917" s="12" t="s">
        <v>761</v>
      </c>
      <c r="H917" t="s">
        <v>87</v>
      </c>
      <c r="I917" s="2" t="s">
        <v>823</v>
      </c>
      <c r="J917">
        <f>VLOOKUP(A917,[1]Sheet3!$A$2:$H$3266,8,FALSE)</f>
        <v>1.534</v>
      </c>
      <c r="K917">
        <f>VLOOKUP(A917,[1]Sheet3!$A$2:$AD$3266,29,FALSE)</f>
        <v>0.81091170000000001</v>
      </c>
      <c r="L917">
        <f>VLOOKUP(A917,[1]Sheet3!$A$2:$AD$3266,30,FALSE)</f>
        <v>1.2439385478</v>
      </c>
      <c r="M917">
        <f>VLOOKUP(A917,[1]Sheet3!$A$2:$L$3266,11,FALSE)</f>
        <v>3125</v>
      </c>
      <c r="N917" t="str">
        <f>VLOOKUP(A917,[1]Sheet3!$A$2:$L$3266,12,FALSE)</f>
        <v/>
      </c>
      <c r="O917">
        <f>VLOOKUP(A917,[1]Sheet3!$A$2:$T$3266,17,FALSE)</f>
        <v>0.23605899999999999</v>
      </c>
      <c r="P917">
        <f>VLOOKUP(A917,[1]Sheet3!$A$2:$T$3266,18,FALSE)</f>
        <v>93.901439999999994</v>
      </c>
      <c r="Q917">
        <f>VLOOKUP(A917,[1]Sheet3!$A$2:$T$3266,19,FALSE)</f>
        <v>0.54945040000000001</v>
      </c>
      <c r="R917">
        <f>VLOOKUP(A917,[1]Sheet3!$A$2:$T$3266,20,FALSE)</f>
        <v>0.62480930000000001</v>
      </c>
      <c r="S917">
        <f>VLOOKUP(A917,[1]Sheet3!$A$2:$AB$3266,27,FALSE)</f>
        <v>141.9144</v>
      </c>
      <c r="T917">
        <f>VLOOKUP(A917,[1]Sheet3!$A$2:$AB$3266,28,FALSE)</f>
        <v>469.36399999999998</v>
      </c>
      <c r="U917">
        <f>VLOOKUP(A917,[1]Sheet3!$A$2:$AF$3266,31,FALSE)</f>
        <v>2.801949</v>
      </c>
      <c r="V917">
        <f>VLOOKUP(A917,[1]Sheet3!$A$2:$AF$3266,32,FALSE)</f>
        <v>58.82555</v>
      </c>
      <c r="W917" s="2" t="str">
        <f>VLOOKUP(H917,[2]Sheet1!$B$2:$D$3210,2,FALSE)</f>
        <v>Sumatera Selatan</v>
      </c>
      <c r="X917" s="2" t="str">
        <f>VLOOKUP(H917,[2]Sheet1!$B$2:$D$3210,3,FALSE)</f>
        <v>Sumatera</v>
      </c>
      <c r="Y917" s="2">
        <f>Scores!N917</f>
        <v>124</v>
      </c>
      <c r="Z917" t="s">
        <v>6</v>
      </c>
      <c r="AA917" s="13" t="str">
        <f t="shared" si="44"/>
        <v>2C-Sumatera</v>
      </c>
      <c r="AB917" s="13" t="s">
        <v>896</v>
      </c>
    </row>
    <row r="918" spans="1:28">
      <c r="A918" t="str">
        <f t="shared" si="43"/>
        <v>KUNGKU - BASE2. Middle Value</v>
      </c>
      <c r="B918" t="str">
        <f t="shared" si="42"/>
        <v>KUNGKU - BASE2. Middle ValueE7. Production Not Viable</v>
      </c>
      <c r="C918" t="s">
        <v>23</v>
      </c>
      <c r="D918" s="2" t="s">
        <v>13</v>
      </c>
      <c r="E918" t="s">
        <v>10</v>
      </c>
      <c r="F918" s="12" t="s">
        <v>426</v>
      </c>
      <c r="G918" s="12" t="s">
        <v>761</v>
      </c>
      <c r="H918" t="s">
        <v>87</v>
      </c>
      <c r="I918" s="2" t="s">
        <v>823</v>
      </c>
      <c r="J918">
        <f>VLOOKUP(A918,[1]Sheet3!$A$2:$H$3266,8,FALSE)</f>
        <v>1.534</v>
      </c>
      <c r="K918">
        <f>VLOOKUP(A918,[1]Sheet3!$A$2:$AD$3266,29,FALSE)</f>
        <v>0.81091170000000001</v>
      </c>
      <c r="L918">
        <f>VLOOKUP(A918,[1]Sheet3!$A$2:$AD$3266,30,FALSE)</f>
        <v>1.2439385478</v>
      </c>
      <c r="M918">
        <f>VLOOKUP(A918,[1]Sheet3!$A$2:$L$3266,11,FALSE)</f>
        <v>3125</v>
      </c>
      <c r="N918" t="str">
        <f>VLOOKUP(A918,[1]Sheet3!$A$2:$L$3266,12,FALSE)</f>
        <v/>
      </c>
      <c r="O918">
        <f>VLOOKUP(A918,[1]Sheet3!$A$2:$T$3266,17,FALSE)</f>
        <v>0.23605899999999999</v>
      </c>
      <c r="P918">
        <f>VLOOKUP(A918,[1]Sheet3!$A$2:$T$3266,18,FALSE)</f>
        <v>93.901439999999994</v>
      </c>
      <c r="Q918">
        <f>VLOOKUP(A918,[1]Sheet3!$A$2:$T$3266,19,FALSE)</f>
        <v>0.54945040000000001</v>
      </c>
      <c r="R918">
        <f>VLOOKUP(A918,[1]Sheet3!$A$2:$T$3266,20,FALSE)</f>
        <v>0.62480930000000001</v>
      </c>
      <c r="S918">
        <f>VLOOKUP(A918,[1]Sheet3!$A$2:$AB$3266,27,FALSE)</f>
        <v>141.9144</v>
      </c>
      <c r="T918">
        <f>VLOOKUP(A918,[1]Sheet3!$A$2:$AB$3266,28,FALSE)</f>
        <v>469.36399999999998</v>
      </c>
      <c r="U918">
        <f>VLOOKUP(A918,[1]Sheet3!$A$2:$AF$3266,31,FALSE)</f>
        <v>2.801949</v>
      </c>
      <c r="V918">
        <f>VLOOKUP(A918,[1]Sheet3!$A$2:$AF$3266,32,FALSE)</f>
        <v>58.82555</v>
      </c>
      <c r="W918" s="2" t="str">
        <f>VLOOKUP(H918,[2]Sheet1!$B$2:$D$3210,2,FALSE)</f>
        <v>Sumatera Selatan</v>
      </c>
      <c r="X918" s="2" t="str">
        <f>VLOOKUP(H918,[2]Sheet1!$B$2:$D$3210,3,FALSE)</f>
        <v>Sumatera</v>
      </c>
      <c r="Y918" s="2">
        <f>Scores!N918</f>
        <v>124</v>
      </c>
      <c r="Z918" t="s">
        <v>6</v>
      </c>
      <c r="AA918" s="13" t="str">
        <f t="shared" si="44"/>
        <v>2C-Sumatera</v>
      </c>
      <c r="AB918" s="13" t="s">
        <v>896</v>
      </c>
    </row>
    <row r="919" spans="1:28">
      <c r="A919" t="str">
        <f t="shared" si="43"/>
        <v>KUNGKU - BASE3. High Value</v>
      </c>
      <c r="B919" t="str">
        <f t="shared" si="42"/>
        <v>KUNGKU - BASE3. High ValueE7. Production Not Viable</v>
      </c>
      <c r="C919" t="s">
        <v>23</v>
      </c>
      <c r="D919" s="2" t="s">
        <v>13</v>
      </c>
      <c r="E919" t="s">
        <v>11</v>
      </c>
      <c r="F919" s="12" t="s">
        <v>426</v>
      </c>
      <c r="G919" s="12" t="s">
        <v>761</v>
      </c>
      <c r="H919" t="s">
        <v>87</v>
      </c>
      <c r="I919" s="2" t="s">
        <v>823</v>
      </c>
      <c r="J919">
        <f>VLOOKUP(A919,[1]Sheet3!$A$2:$H$3266,8,FALSE)</f>
        <v>1.534</v>
      </c>
      <c r="K919">
        <f>VLOOKUP(A919,[1]Sheet3!$A$2:$AD$3266,29,FALSE)</f>
        <v>0.81091170000000001</v>
      </c>
      <c r="L919">
        <f>VLOOKUP(A919,[1]Sheet3!$A$2:$AD$3266,30,FALSE)</f>
        <v>1.2439385478</v>
      </c>
      <c r="M919">
        <f>VLOOKUP(A919,[1]Sheet3!$A$2:$L$3266,11,FALSE)</f>
        <v>3125</v>
      </c>
      <c r="N919" t="str">
        <f>VLOOKUP(A919,[1]Sheet3!$A$2:$L$3266,12,FALSE)</f>
        <v/>
      </c>
      <c r="O919">
        <f>VLOOKUP(A919,[1]Sheet3!$A$2:$T$3266,17,FALSE)</f>
        <v>0.23605899999999999</v>
      </c>
      <c r="P919">
        <f>VLOOKUP(A919,[1]Sheet3!$A$2:$T$3266,18,FALSE)</f>
        <v>93.901439999999994</v>
      </c>
      <c r="Q919">
        <f>VLOOKUP(A919,[1]Sheet3!$A$2:$T$3266,19,FALSE)</f>
        <v>0.54945040000000001</v>
      </c>
      <c r="R919">
        <f>VLOOKUP(A919,[1]Sheet3!$A$2:$T$3266,20,FALSE)</f>
        <v>0.62480930000000001</v>
      </c>
      <c r="S919">
        <f>VLOOKUP(A919,[1]Sheet3!$A$2:$AB$3266,27,FALSE)</f>
        <v>141.9144</v>
      </c>
      <c r="T919">
        <f>VLOOKUP(A919,[1]Sheet3!$A$2:$AB$3266,28,FALSE)</f>
        <v>469.36399999999998</v>
      </c>
      <c r="U919">
        <f>VLOOKUP(A919,[1]Sheet3!$A$2:$AF$3266,31,FALSE)</f>
        <v>2.801949</v>
      </c>
      <c r="V919">
        <f>VLOOKUP(A919,[1]Sheet3!$A$2:$AF$3266,32,FALSE)</f>
        <v>58.82555</v>
      </c>
      <c r="W919" s="2" t="str">
        <f>VLOOKUP(H919,[2]Sheet1!$B$2:$D$3210,2,FALSE)</f>
        <v>Sumatera Selatan</v>
      </c>
      <c r="X919" s="2" t="str">
        <f>VLOOKUP(H919,[2]Sheet1!$B$2:$D$3210,3,FALSE)</f>
        <v>Sumatera</v>
      </c>
      <c r="Y919" s="2">
        <f>Scores!N919</f>
        <v>124</v>
      </c>
      <c r="Z919" t="s">
        <v>6</v>
      </c>
      <c r="AA919" s="13" t="str">
        <f t="shared" si="44"/>
        <v>2C-Sumatera</v>
      </c>
      <c r="AB919" s="13" t="s">
        <v>896</v>
      </c>
    </row>
    <row r="920" spans="1:28">
      <c r="A920" t="str">
        <f t="shared" si="43"/>
        <v>WIRIAGAR DEEP CRETACEOUS – UNITISASI – WIRIAGAR – FUTURE1. Low Value</v>
      </c>
      <c r="B920" t="str">
        <f t="shared" si="42"/>
        <v>WIRIAGAR DEEP CRETACEOUS – UNITISASI – WIRIAGAR – FUTURE1. Low ValueE7. Production Not Viable</v>
      </c>
      <c r="C920" t="s">
        <v>23</v>
      </c>
      <c r="D920" s="2" t="s">
        <v>13</v>
      </c>
      <c r="E920" t="s">
        <v>8</v>
      </c>
      <c r="F920" s="12" t="s">
        <v>427</v>
      </c>
      <c r="G920" s="12" t="s">
        <v>573</v>
      </c>
      <c r="H920" t="s">
        <v>789</v>
      </c>
      <c r="I920" s="2" t="s">
        <v>823</v>
      </c>
      <c r="J920">
        <f>VLOOKUP(A920,[1]Sheet3!$A$2:$H$3266,8,FALSE)</f>
        <v>1369.425</v>
      </c>
      <c r="K920">
        <f>VLOOKUP(A920,[1]Sheet3!$A$2:$AD$3266,29,FALSE)</f>
        <v>0.58459680000000003</v>
      </c>
      <c r="L920">
        <f>VLOOKUP(A920,[1]Sheet3!$A$2:$AD$3266,30,FALSE)</f>
        <v>800.56147283999996</v>
      </c>
      <c r="M920">
        <f>VLOOKUP(A920,[1]Sheet3!$A$2:$L$3266,11,FALSE)</f>
        <v>8735</v>
      </c>
      <c r="N920">
        <f>VLOOKUP(A920,[1]Sheet3!$A$2:$L$3266,12,FALSE)</f>
        <v>116.05000000000001</v>
      </c>
      <c r="O920">
        <f>VLOOKUP(A920,[1]Sheet3!$A$2:$T$3266,17,FALSE)</f>
        <v>0.1261581</v>
      </c>
      <c r="P920">
        <f>VLOOKUP(A920,[1]Sheet3!$A$2:$T$3266,18,FALSE)</f>
        <v>250.5103</v>
      </c>
      <c r="Q920">
        <f>VLOOKUP(A920,[1]Sheet3!$A$2:$T$3266,19,FALSE)</f>
        <v>0.77428929999999996</v>
      </c>
      <c r="R920">
        <f>VLOOKUP(A920,[1]Sheet3!$A$2:$T$3266,20,FALSE)</f>
        <v>0.70537340000000004</v>
      </c>
      <c r="S920">
        <f>VLOOKUP(A920,[1]Sheet3!$A$2:$AB$3266,27,FALSE)</f>
        <v>60.789670000000001</v>
      </c>
      <c r="T920">
        <f>VLOOKUP(A920,[1]Sheet3!$A$2:$AB$3266,28,FALSE)</f>
        <v>2725.105</v>
      </c>
      <c r="U920">
        <f>VLOOKUP(A920,[1]Sheet3!$A$2:$AF$3266,31,FALSE)</f>
        <v>758.98919999999998</v>
      </c>
      <c r="V920">
        <f>VLOOKUP(A920,[1]Sheet3!$A$2:$AF$3266,32,FALSE)</f>
        <v>351.12700000000001</v>
      </c>
      <c r="W920" s="2" t="s">
        <v>831</v>
      </c>
      <c r="X920" s="2" t="s">
        <v>833</v>
      </c>
      <c r="Y920" s="2">
        <f>Scores!N920</f>
        <v>104</v>
      </c>
      <c r="Z920" t="s">
        <v>6</v>
      </c>
      <c r="AA920" s="13" t="str">
        <f t="shared" si="44"/>
        <v>2C-Timur</v>
      </c>
      <c r="AB920" s="13" t="s">
        <v>896</v>
      </c>
    </row>
    <row r="921" spans="1:28">
      <c r="A921" t="str">
        <f t="shared" si="43"/>
        <v>WIRIAGAR DEEP CRETACEOUS – UNITISASI – WIRIAGAR – FUTURE2. Middle Value</v>
      </c>
      <c r="B921" t="str">
        <f t="shared" si="42"/>
        <v>WIRIAGAR DEEP CRETACEOUS – UNITISASI – WIRIAGAR – FUTURE2. Middle ValueE7. Production Not Viable</v>
      </c>
      <c r="C921" t="s">
        <v>23</v>
      </c>
      <c r="D921" s="2" t="s">
        <v>13</v>
      </c>
      <c r="E921" t="s">
        <v>10</v>
      </c>
      <c r="F921" s="12" t="s">
        <v>427</v>
      </c>
      <c r="G921" s="12" t="s">
        <v>573</v>
      </c>
      <c r="H921" t="s">
        <v>789</v>
      </c>
      <c r="I921" s="2" t="s">
        <v>823</v>
      </c>
      <c r="J921">
        <f>VLOOKUP(A921,[1]Sheet3!$A$2:$H$3266,8,FALSE)</f>
        <v>2604.3910000000001</v>
      </c>
      <c r="K921">
        <f>VLOOKUP(A921,[1]Sheet3!$A$2:$AD$3266,29,FALSE)</f>
        <v>0.58459680000000003</v>
      </c>
      <c r="L921">
        <f>VLOOKUP(A921,[1]Sheet3!$A$2:$AD$3266,30,FALSE)</f>
        <v>1522.5186445488</v>
      </c>
      <c r="M921">
        <f>VLOOKUP(A921,[1]Sheet3!$A$2:$L$3266,11,FALSE)</f>
        <v>8735</v>
      </c>
      <c r="N921">
        <f>VLOOKUP(A921,[1]Sheet3!$A$2:$L$3266,12,FALSE)</f>
        <v>116.05000000000001</v>
      </c>
      <c r="O921">
        <f>VLOOKUP(A921,[1]Sheet3!$A$2:$T$3266,17,FALSE)</f>
        <v>0.1261581</v>
      </c>
      <c r="P921">
        <f>VLOOKUP(A921,[1]Sheet3!$A$2:$T$3266,18,FALSE)</f>
        <v>250.5103</v>
      </c>
      <c r="Q921">
        <f>VLOOKUP(A921,[1]Sheet3!$A$2:$T$3266,19,FALSE)</f>
        <v>0.77428929999999996</v>
      </c>
      <c r="R921">
        <f>VLOOKUP(A921,[1]Sheet3!$A$2:$T$3266,20,FALSE)</f>
        <v>0.70537340000000004</v>
      </c>
      <c r="S921">
        <f>VLOOKUP(A921,[1]Sheet3!$A$2:$AB$3266,27,FALSE)</f>
        <v>60.789670000000001</v>
      </c>
      <c r="T921">
        <f>VLOOKUP(A921,[1]Sheet3!$A$2:$AB$3266,28,FALSE)</f>
        <v>2725.105</v>
      </c>
      <c r="U921">
        <f>VLOOKUP(A921,[1]Sheet3!$A$2:$AF$3266,31,FALSE)</f>
        <v>758.98919999999998</v>
      </c>
      <c r="V921">
        <f>VLOOKUP(A921,[1]Sheet3!$A$2:$AF$3266,32,FALSE)</f>
        <v>351.12700000000001</v>
      </c>
      <c r="W921" s="2" t="s">
        <v>831</v>
      </c>
      <c r="X921" s="2" t="s">
        <v>833</v>
      </c>
      <c r="Y921" s="2">
        <f>Scores!N921</f>
        <v>104</v>
      </c>
      <c r="Z921" t="s">
        <v>6</v>
      </c>
      <c r="AA921" s="13" t="str">
        <f t="shared" si="44"/>
        <v>2C-Timur</v>
      </c>
      <c r="AB921" s="13" t="s">
        <v>896</v>
      </c>
    </row>
    <row r="922" spans="1:28">
      <c r="A922" t="str">
        <f t="shared" si="43"/>
        <v>WIRIAGAR DEEP CRETACEOUS – UNITISASI – WIRIAGAR – FUTURE3. High Value</v>
      </c>
      <c r="B922" t="str">
        <f t="shared" si="42"/>
        <v>WIRIAGAR DEEP CRETACEOUS – UNITISASI – WIRIAGAR – FUTURE3. High ValueE7. Production Not Viable</v>
      </c>
      <c r="C922" t="s">
        <v>23</v>
      </c>
      <c r="D922" s="2" t="s">
        <v>13</v>
      </c>
      <c r="E922" t="s">
        <v>11</v>
      </c>
      <c r="F922" s="12" t="s">
        <v>427</v>
      </c>
      <c r="G922" s="12" t="s">
        <v>573</v>
      </c>
      <c r="H922" t="s">
        <v>789</v>
      </c>
      <c r="I922" s="2" t="s">
        <v>823</v>
      </c>
      <c r="J922">
        <f>VLOOKUP(A922,[1]Sheet3!$A$2:$H$3266,8,FALSE)</f>
        <v>3426.77</v>
      </c>
      <c r="K922">
        <f>VLOOKUP(A922,[1]Sheet3!$A$2:$AD$3266,29,FALSE)</f>
        <v>0.58459680000000003</v>
      </c>
      <c r="L922">
        <f>VLOOKUP(A922,[1]Sheet3!$A$2:$AD$3266,30,FALSE)</f>
        <v>2003.2787763360002</v>
      </c>
      <c r="M922">
        <f>VLOOKUP(A922,[1]Sheet3!$A$2:$L$3266,11,FALSE)</f>
        <v>8735</v>
      </c>
      <c r="N922">
        <f>VLOOKUP(A922,[1]Sheet3!$A$2:$L$3266,12,FALSE)</f>
        <v>116.05000000000001</v>
      </c>
      <c r="O922">
        <f>VLOOKUP(A922,[1]Sheet3!$A$2:$T$3266,17,FALSE)</f>
        <v>0.1261581</v>
      </c>
      <c r="P922">
        <f>VLOOKUP(A922,[1]Sheet3!$A$2:$T$3266,18,FALSE)</f>
        <v>250.5103</v>
      </c>
      <c r="Q922">
        <f>VLOOKUP(A922,[1]Sheet3!$A$2:$T$3266,19,FALSE)</f>
        <v>0.77428929999999996</v>
      </c>
      <c r="R922">
        <f>VLOOKUP(A922,[1]Sheet3!$A$2:$T$3266,20,FALSE)</f>
        <v>0.70537340000000004</v>
      </c>
      <c r="S922">
        <f>VLOOKUP(A922,[1]Sheet3!$A$2:$AB$3266,27,FALSE)</f>
        <v>60.789670000000001</v>
      </c>
      <c r="T922">
        <f>VLOOKUP(A922,[1]Sheet3!$A$2:$AB$3266,28,FALSE)</f>
        <v>2725.105</v>
      </c>
      <c r="U922">
        <f>VLOOKUP(A922,[1]Sheet3!$A$2:$AF$3266,31,FALSE)</f>
        <v>758.98919999999998</v>
      </c>
      <c r="V922">
        <f>VLOOKUP(A922,[1]Sheet3!$A$2:$AF$3266,32,FALSE)</f>
        <v>351.12700000000001</v>
      </c>
      <c r="W922" s="2" t="s">
        <v>831</v>
      </c>
      <c r="X922" s="2" t="s">
        <v>833</v>
      </c>
      <c r="Y922" s="2">
        <f>Scores!N922</f>
        <v>104</v>
      </c>
      <c r="Z922" t="s">
        <v>6</v>
      </c>
      <c r="AA922" s="13" t="str">
        <f t="shared" si="44"/>
        <v>2C-Timur</v>
      </c>
      <c r="AB922" s="13" t="s">
        <v>896</v>
      </c>
    </row>
    <row r="923" spans="1:28">
      <c r="A923" t="str">
        <f t="shared" si="43"/>
        <v>RADEN1. Low Value</v>
      </c>
      <c r="B923" t="str">
        <f t="shared" si="42"/>
        <v>RADEN1. Low ValueX2. Development Undetermined</v>
      </c>
      <c r="C923" t="s">
        <v>21</v>
      </c>
      <c r="D923" s="2" t="s">
        <v>13</v>
      </c>
      <c r="E923" t="s">
        <v>8</v>
      </c>
      <c r="F923" s="12" t="s">
        <v>428</v>
      </c>
      <c r="G923" s="12" t="s">
        <v>63</v>
      </c>
      <c r="H923" t="s">
        <v>114</v>
      </c>
      <c r="I923" s="2" t="s">
        <v>823</v>
      </c>
      <c r="J923">
        <f>VLOOKUP(A923,[1]Sheet3!$A$2:$H$3266,8,FALSE)</f>
        <v>0.6</v>
      </c>
      <c r="K923">
        <f>VLOOKUP(A923,[1]Sheet3!$A$2:$AD$3266,29,FALSE)</f>
        <v>0.68283919999999998</v>
      </c>
      <c r="L923">
        <f>VLOOKUP(A923,[1]Sheet3!$A$2:$AD$3266,30,FALSE)</f>
        <v>0.40970351999999999</v>
      </c>
      <c r="O923">
        <f>VLOOKUP(A923,[1]Sheet3!$A$2:$T$3266,17,FALSE)</f>
        <v>0.24485789999999999</v>
      </c>
      <c r="P923">
        <f>VLOOKUP(A923,[1]Sheet3!$A$2:$T$3266,18,FALSE)</f>
        <v>193.4393</v>
      </c>
      <c r="Q923">
        <f>VLOOKUP(A923,[1]Sheet3!$A$2:$T$3266,19,FALSE)</f>
        <v>0.76482360000000005</v>
      </c>
      <c r="R923">
        <f>VLOOKUP(A923,[1]Sheet3!$A$2:$T$3266,20,FALSE)</f>
        <v>0.65735089999999996</v>
      </c>
      <c r="S923">
        <f>VLOOKUP(A923,[1]Sheet3!$A$2:$AB$3266,27,FALSE)</f>
        <v>45.274540000000002</v>
      </c>
      <c r="T923">
        <f>VLOOKUP(A923,[1]Sheet3!$A$2:$AB$3266,28,FALSE)</f>
        <v>11.675990000000001</v>
      </c>
      <c r="U923">
        <f>VLOOKUP(A923,[1]Sheet3!$A$2:$AF$3266,31,FALSE)</f>
        <v>12.13922</v>
      </c>
      <c r="V923">
        <f>VLOOKUP(A923,[1]Sheet3!$A$2:$AF$3266,32,FALSE)</f>
        <v>67.685500000000005</v>
      </c>
      <c r="W923" s="2" t="str">
        <f>VLOOKUP(H923,[2]Sheet1!$B$2:$D$3210,2,FALSE)</f>
        <v>Kalimantan Timur</v>
      </c>
      <c r="X923" s="2" t="str">
        <f>VLOOKUP(H923,[2]Sheet1!$B$2:$D$3210,3,FALSE)</f>
        <v>Kalimantan</v>
      </c>
      <c r="Y923" s="2">
        <f>Scores!N923</f>
        <v>68</v>
      </c>
      <c r="Z923" t="s">
        <v>6</v>
      </c>
      <c r="AA923" s="13" t="str">
        <f t="shared" si="44"/>
        <v>2C-Kalimantan</v>
      </c>
      <c r="AB923" s="13" t="s">
        <v>896</v>
      </c>
    </row>
    <row r="924" spans="1:28">
      <c r="A924" t="str">
        <f t="shared" si="43"/>
        <v>RADEN2. Middle Value</v>
      </c>
      <c r="B924" t="str">
        <f t="shared" si="42"/>
        <v>RADEN2. Middle ValueX2. Development Undetermined</v>
      </c>
      <c r="C924" t="s">
        <v>21</v>
      </c>
      <c r="D924" s="2" t="s">
        <v>13</v>
      </c>
      <c r="E924" t="s">
        <v>10</v>
      </c>
      <c r="F924" s="12" t="s">
        <v>428</v>
      </c>
      <c r="G924" s="12" t="s">
        <v>63</v>
      </c>
      <c r="H924" t="s">
        <v>114</v>
      </c>
      <c r="I924" s="2" t="s">
        <v>823</v>
      </c>
      <c r="J924">
        <f>VLOOKUP(A924,[1]Sheet3!$A$2:$H$3266,8,FALSE)</f>
        <v>0.8</v>
      </c>
      <c r="K924">
        <f>VLOOKUP(A924,[1]Sheet3!$A$2:$AD$3266,29,FALSE)</f>
        <v>0.68283919999999998</v>
      </c>
      <c r="L924">
        <f>VLOOKUP(A924,[1]Sheet3!$A$2:$AD$3266,30,FALSE)</f>
        <v>0.54627135999999998</v>
      </c>
      <c r="O924">
        <f>VLOOKUP(A924,[1]Sheet3!$A$2:$T$3266,17,FALSE)</f>
        <v>0.24485789999999999</v>
      </c>
      <c r="P924">
        <f>VLOOKUP(A924,[1]Sheet3!$A$2:$T$3266,18,FALSE)</f>
        <v>193.4393</v>
      </c>
      <c r="Q924">
        <f>VLOOKUP(A924,[1]Sheet3!$A$2:$T$3266,19,FALSE)</f>
        <v>0.76482360000000005</v>
      </c>
      <c r="R924">
        <f>VLOOKUP(A924,[1]Sheet3!$A$2:$T$3266,20,FALSE)</f>
        <v>0.65735089999999996</v>
      </c>
      <c r="S924">
        <f>VLOOKUP(A924,[1]Sheet3!$A$2:$AB$3266,27,FALSE)</f>
        <v>45.274540000000002</v>
      </c>
      <c r="T924">
        <f>VLOOKUP(A924,[1]Sheet3!$A$2:$AB$3266,28,FALSE)</f>
        <v>11.675990000000001</v>
      </c>
      <c r="U924">
        <f>VLOOKUP(A924,[1]Sheet3!$A$2:$AF$3266,31,FALSE)</f>
        <v>12.13922</v>
      </c>
      <c r="V924">
        <f>VLOOKUP(A924,[1]Sheet3!$A$2:$AF$3266,32,FALSE)</f>
        <v>67.685500000000005</v>
      </c>
      <c r="W924" s="2" t="str">
        <f>VLOOKUP(H924,[2]Sheet1!$B$2:$D$3210,2,FALSE)</f>
        <v>Kalimantan Timur</v>
      </c>
      <c r="X924" s="2" t="str">
        <f>VLOOKUP(H924,[2]Sheet1!$B$2:$D$3210,3,FALSE)</f>
        <v>Kalimantan</v>
      </c>
      <c r="Y924" s="2">
        <f>Scores!N924</f>
        <v>68</v>
      </c>
      <c r="Z924" t="s">
        <v>6</v>
      </c>
      <c r="AA924" s="13" t="str">
        <f t="shared" si="44"/>
        <v>2C-Kalimantan</v>
      </c>
      <c r="AB924" s="13" t="s">
        <v>896</v>
      </c>
    </row>
    <row r="925" spans="1:28">
      <c r="A925" t="str">
        <f t="shared" si="43"/>
        <v>RADEN3. High Value</v>
      </c>
      <c r="B925" t="str">
        <f t="shared" si="42"/>
        <v>RADEN3. High ValueX2. Development Undetermined</v>
      </c>
      <c r="C925" t="s">
        <v>21</v>
      </c>
      <c r="D925" s="2" t="s">
        <v>13</v>
      </c>
      <c r="E925" t="s">
        <v>11</v>
      </c>
      <c r="F925" s="12" t="s">
        <v>428</v>
      </c>
      <c r="G925" s="12" t="s">
        <v>63</v>
      </c>
      <c r="H925" t="s">
        <v>114</v>
      </c>
      <c r="I925" s="2" t="s">
        <v>823</v>
      </c>
      <c r="J925">
        <f>VLOOKUP(A925,[1]Sheet3!$A$2:$H$3266,8,FALSE)</f>
        <v>1</v>
      </c>
      <c r="K925">
        <f>VLOOKUP(A925,[1]Sheet3!$A$2:$AD$3266,29,FALSE)</f>
        <v>0.68283919999999998</v>
      </c>
      <c r="L925">
        <f>VLOOKUP(A925,[1]Sheet3!$A$2:$AD$3266,30,FALSE)</f>
        <v>0.68283919999999998</v>
      </c>
      <c r="O925">
        <f>VLOOKUP(A925,[1]Sheet3!$A$2:$T$3266,17,FALSE)</f>
        <v>0.24485789999999999</v>
      </c>
      <c r="P925">
        <f>VLOOKUP(A925,[1]Sheet3!$A$2:$T$3266,18,FALSE)</f>
        <v>193.4393</v>
      </c>
      <c r="Q925">
        <f>VLOOKUP(A925,[1]Sheet3!$A$2:$T$3266,19,FALSE)</f>
        <v>0.76482360000000005</v>
      </c>
      <c r="R925">
        <f>VLOOKUP(A925,[1]Sheet3!$A$2:$T$3266,20,FALSE)</f>
        <v>0.65735089999999996</v>
      </c>
      <c r="S925">
        <f>VLOOKUP(A925,[1]Sheet3!$A$2:$AB$3266,27,FALSE)</f>
        <v>45.274540000000002</v>
      </c>
      <c r="T925">
        <f>VLOOKUP(A925,[1]Sheet3!$A$2:$AB$3266,28,FALSE)</f>
        <v>11.675990000000001</v>
      </c>
      <c r="U925">
        <f>VLOOKUP(A925,[1]Sheet3!$A$2:$AF$3266,31,FALSE)</f>
        <v>12.13922</v>
      </c>
      <c r="V925">
        <f>VLOOKUP(A925,[1]Sheet3!$A$2:$AF$3266,32,FALSE)</f>
        <v>67.685500000000005</v>
      </c>
      <c r="W925" s="2" t="str">
        <f>VLOOKUP(H925,[2]Sheet1!$B$2:$D$3210,2,FALSE)</f>
        <v>Kalimantan Timur</v>
      </c>
      <c r="X925" s="2" t="str">
        <f>VLOOKUP(H925,[2]Sheet1!$B$2:$D$3210,3,FALSE)</f>
        <v>Kalimantan</v>
      </c>
      <c r="Y925" s="2">
        <f>Scores!N925</f>
        <v>68</v>
      </c>
      <c r="Z925" t="s">
        <v>6</v>
      </c>
      <c r="AA925" s="13" t="str">
        <f t="shared" si="44"/>
        <v>2C-Kalimantan</v>
      </c>
      <c r="AB925" s="13" t="s">
        <v>896</v>
      </c>
    </row>
    <row r="926" spans="1:28">
      <c r="A926" t="str">
        <f t="shared" si="43"/>
        <v>GRISSIK TELISA1. Low Value</v>
      </c>
      <c r="B926" t="str">
        <f t="shared" si="42"/>
        <v>GRISSIK TELISA1. Low ValueE7. Production Not Viable</v>
      </c>
      <c r="C926" t="s">
        <v>23</v>
      </c>
      <c r="D926" t="s">
        <v>13</v>
      </c>
      <c r="E926" t="s">
        <v>8</v>
      </c>
      <c r="F926" s="12" t="s">
        <v>429</v>
      </c>
      <c r="G926" s="12" t="s">
        <v>64</v>
      </c>
      <c r="H926" t="s">
        <v>101</v>
      </c>
      <c r="I926" s="2" t="s">
        <v>823</v>
      </c>
      <c r="J926">
        <f>VLOOKUP(A926,[1]Sheet3!$A$2:$H$3266,8,FALSE)</f>
        <v>22</v>
      </c>
      <c r="K926">
        <f>VLOOKUP(A926,[1]Sheet3!$A$2:$AD$3266,29,FALSE)</f>
        <v>0.65776100000000004</v>
      </c>
      <c r="L926">
        <f>VLOOKUP(A926,[1]Sheet3!$A$2:$AD$3266,30,FALSE)</f>
        <v>14.470742000000001</v>
      </c>
      <c r="O926">
        <f>VLOOKUP(A926,[1]Sheet3!$A$2:$T$3266,17,FALSE)</f>
        <v>0.34705049999999998</v>
      </c>
      <c r="P926">
        <f>VLOOKUP(A926,[1]Sheet3!$A$2:$T$3266,18,FALSE)</f>
        <v>819.32479999999998</v>
      </c>
      <c r="Q926">
        <f>VLOOKUP(A926,[1]Sheet3!$A$2:$T$3266,19,FALSE)</f>
        <v>0.6991754</v>
      </c>
      <c r="R926">
        <f>VLOOKUP(A926,[1]Sheet3!$A$2:$T$3266,20,FALSE)</f>
        <v>0.77466740000000001</v>
      </c>
      <c r="S926">
        <f>VLOOKUP(A926,[1]Sheet3!$A$2:$AB$3266,27,FALSE)</f>
        <v>36.48415</v>
      </c>
      <c r="T926">
        <f>VLOOKUP(A926,[1]Sheet3!$A$2:$AB$3266,28,FALSE)</f>
        <v>54.184379999999997</v>
      </c>
      <c r="U926">
        <f>VLOOKUP(A926,[1]Sheet3!$A$2:$AF$3266,31,FALSE)</f>
        <v>5.7676619999999996</v>
      </c>
      <c r="V926">
        <f>VLOOKUP(A926,[1]Sheet3!$A$2:$AF$3266,32,FALSE)</f>
        <v>385.03120000000001</v>
      </c>
      <c r="W926" s="2" t="str">
        <f>VLOOKUP(H926,[2]Sheet1!$B$2:$D$3210,2,FALSE)</f>
        <v>Sumatera Selatan</v>
      </c>
      <c r="X926" s="2" t="str">
        <f>VLOOKUP(H926,[2]Sheet1!$B$2:$D$3210,3,FALSE)</f>
        <v>Sumatera</v>
      </c>
      <c r="Y926" s="2">
        <f>Scores!N926</f>
        <v>37</v>
      </c>
      <c r="Z926" t="s">
        <v>6</v>
      </c>
      <c r="AA926" s="13" t="str">
        <f t="shared" si="44"/>
        <v>2C-Sumatera</v>
      </c>
      <c r="AB926" s="13" t="s">
        <v>896</v>
      </c>
    </row>
    <row r="927" spans="1:28">
      <c r="A927" t="str">
        <f t="shared" si="43"/>
        <v>GRISSIK TELISA2. Middle Value</v>
      </c>
      <c r="B927" t="str">
        <f t="shared" si="42"/>
        <v>GRISSIK TELISA2. Middle ValueE7. Production Not Viable</v>
      </c>
      <c r="C927" t="s">
        <v>23</v>
      </c>
      <c r="D927" t="s">
        <v>13</v>
      </c>
      <c r="E927" t="s">
        <v>10</v>
      </c>
      <c r="F927" s="12" t="s">
        <v>429</v>
      </c>
      <c r="G927" s="12" t="s">
        <v>64</v>
      </c>
      <c r="H927" t="s">
        <v>101</v>
      </c>
      <c r="I927" s="2" t="s">
        <v>823</v>
      </c>
      <c r="J927">
        <f>VLOOKUP(A927,[1]Sheet3!$A$2:$H$3266,8,FALSE)</f>
        <v>22</v>
      </c>
      <c r="K927">
        <f>VLOOKUP(A927,[1]Sheet3!$A$2:$AD$3266,29,FALSE)</f>
        <v>0.65776100000000004</v>
      </c>
      <c r="L927">
        <f>VLOOKUP(A927,[1]Sheet3!$A$2:$AD$3266,30,FALSE)</f>
        <v>14.470742000000001</v>
      </c>
      <c r="O927">
        <f>VLOOKUP(A927,[1]Sheet3!$A$2:$T$3266,17,FALSE)</f>
        <v>0.34705049999999998</v>
      </c>
      <c r="P927">
        <f>VLOOKUP(A927,[1]Sheet3!$A$2:$T$3266,18,FALSE)</f>
        <v>819.32479999999998</v>
      </c>
      <c r="Q927">
        <f>VLOOKUP(A927,[1]Sheet3!$A$2:$T$3266,19,FALSE)</f>
        <v>0.6991754</v>
      </c>
      <c r="R927">
        <f>VLOOKUP(A927,[1]Sheet3!$A$2:$T$3266,20,FALSE)</f>
        <v>0.77466740000000001</v>
      </c>
      <c r="S927">
        <f>VLOOKUP(A927,[1]Sheet3!$A$2:$AB$3266,27,FALSE)</f>
        <v>36.48415</v>
      </c>
      <c r="T927">
        <f>VLOOKUP(A927,[1]Sheet3!$A$2:$AB$3266,28,FALSE)</f>
        <v>54.184379999999997</v>
      </c>
      <c r="U927">
        <f>VLOOKUP(A927,[1]Sheet3!$A$2:$AF$3266,31,FALSE)</f>
        <v>5.7676619999999996</v>
      </c>
      <c r="V927">
        <f>VLOOKUP(A927,[1]Sheet3!$A$2:$AF$3266,32,FALSE)</f>
        <v>385.03120000000001</v>
      </c>
      <c r="W927" s="2" t="str">
        <f>VLOOKUP(H927,[2]Sheet1!$B$2:$D$3210,2,FALSE)</f>
        <v>Sumatera Selatan</v>
      </c>
      <c r="X927" s="2" t="str">
        <f>VLOOKUP(H927,[2]Sheet1!$B$2:$D$3210,3,FALSE)</f>
        <v>Sumatera</v>
      </c>
      <c r="Y927" s="2">
        <f>Scores!N927</f>
        <v>37</v>
      </c>
      <c r="Z927" t="s">
        <v>6</v>
      </c>
      <c r="AA927" s="13" t="str">
        <f t="shared" si="44"/>
        <v>2C-Sumatera</v>
      </c>
      <c r="AB927" s="13" t="s">
        <v>896</v>
      </c>
    </row>
    <row r="928" spans="1:28">
      <c r="A928" t="str">
        <f t="shared" si="43"/>
        <v>GRISSIK TELISA3. High Value</v>
      </c>
      <c r="B928" t="str">
        <f t="shared" si="42"/>
        <v>GRISSIK TELISA3. High ValueE7. Production Not Viable</v>
      </c>
      <c r="C928" t="s">
        <v>23</v>
      </c>
      <c r="D928" t="s">
        <v>13</v>
      </c>
      <c r="E928" t="s">
        <v>11</v>
      </c>
      <c r="F928" s="12" t="s">
        <v>429</v>
      </c>
      <c r="G928" s="12" t="s">
        <v>64</v>
      </c>
      <c r="H928" t="s">
        <v>101</v>
      </c>
      <c r="I928" s="2" t="s">
        <v>823</v>
      </c>
      <c r="J928">
        <f>VLOOKUP(A928,[1]Sheet3!$A$2:$H$3266,8,FALSE)</f>
        <v>22</v>
      </c>
      <c r="K928">
        <f>VLOOKUP(A928,[1]Sheet3!$A$2:$AD$3266,29,FALSE)</f>
        <v>0.65776100000000004</v>
      </c>
      <c r="L928">
        <f>VLOOKUP(A928,[1]Sheet3!$A$2:$AD$3266,30,FALSE)</f>
        <v>14.470742000000001</v>
      </c>
      <c r="O928">
        <f>VLOOKUP(A928,[1]Sheet3!$A$2:$T$3266,17,FALSE)</f>
        <v>0.34705049999999998</v>
      </c>
      <c r="P928">
        <f>VLOOKUP(A928,[1]Sheet3!$A$2:$T$3266,18,FALSE)</f>
        <v>819.32479999999998</v>
      </c>
      <c r="Q928">
        <f>VLOOKUP(A928,[1]Sheet3!$A$2:$T$3266,19,FALSE)</f>
        <v>0.6991754</v>
      </c>
      <c r="R928">
        <f>VLOOKUP(A928,[1]Sheet3!$A$2:$T$3266,20,FALSE)</f>
        <v>0.77466740000000001</v>
      </c>
      <c r="S928">
        <f>VLOOKUP(A928,[1]Sheet3!$A$2:$AB$3266,27,FALSE)</f>
        <v>36.48415</v>
      </c>
      <c r="T928">
        <f>VLOOKUP(A928,[1]Sheet3!$A$2:$AB$3266,28,FALSE)</f>
        <v>54.184379999999997</v>
      </c>
      <c r="U928">
        <f>VLOOKUP(A928,[1]Sheet3!$A$2:$AF$3266,31,FALSE)</f>
        <v>5.7676619999999996</v>
      </c>
      <c r="V928">
        <f>VLOOKUP(A928,[1]Sheet3!$A$2:$AF$3266,32,FALSE)</f>
        <v>385.03120000000001</v>
      </c>
      <c r="W928" s="2" t="str">
        <f>VLOOKUP(H928,[2]Sheet1!$B$2:$D$3210,2,FALSE)</f>
        <v>Sumatera Selatan</v>
      </c>
      <c r="X928" s="2" t="str">
        <f>VLOOKUP(H928,[2]Sheet1!$B$2:$D$3210,3,FALSE)</f>
        <v>Sumatera</v>
      </c>
      <c r="Y928" s="2">
        <f>Scores!N928</f>
        <v>37</v>
      </c>
      <c r="Z928" t="s">
        <v>6</v>
      </c>
      <c r="AA928" s="13" t="str">
        <f t="shared" si="44"/>
        <v>2C-Sumatera</v>
      </c>
      <c r="AB928" s="13" t="s">
        <v>896</v>
      </c>
    </row>
    <row r="929" spans="1:28">
      <c r="A929" t="str">
        <f t="shared" si="43"/>
        <v>BERKAH (BRF,GUF)1. Low Value</v>
      </c>
      <c r="B929" t="str">
        <f t="shared" si="42"/>
        <v>BERKAH (BRF,GUF)1. Low ValueX0. Development Pending</v>
      </c>
      <c r="C929" t="s">
        <v>19</v>
      </c>
      <c r="D929" t="s">
        <v>13</v>
      </c>
      <c r="E929" t="s">
        <v>8</v>
      </c>
      <c r="F929" s="12" t="s">
        <v>430</v>
      </c>
      <c r="G929" s="12" t="s">
        <v>66</v>
      </c>
      <c r="H929" t="s">
        <v>90</v>
      </c>
      <c r="I929" s="2" t="s">
        <v>823</v>
      </c>
      <c r="J929">
        <f>VLOOKUP(A929,[1]Sheet3!$A$2:$H$3266,8,FALSE)</f>
        <v>7.97</v>
      </c>
      <c r="K929">
        <f>VLOOKUP(A929,[1]Sheet3!$A$2:$AD$3266,29,FALSE)</f>
        <v>0.64528110000000005</v>
      </c>
      <c r="L929">
        <f>VLOOKUP(A929,[1]Sheet3!$A$2:$AD$3266,30,FALSE)</f>
        <v>5.1428903670000006</v>
      </c>
      <c r="O929">
        <f>VLOOKUP(A929,[1]Sheet3!$A$2:$T$3266,17,FALSE)</f>
        <v>0.2983034</v>
      </c>
      <c r="P929">
        <f>VLOOKUP(A929,[1]Sheet3!$A$2:$T$3266,18,FALSE)</f>
        <v>80.441249999999997</v>
      </c>
      <c r="Q929">
        <f>VLOOKUP(A929,[1]Sheet3!$A$2:$T$3266,19,FALSE)</f>
        <v>0.63820390000000005</v>
      </c>
      <c r="R929">
        <f>VLOOKUP(A929,[1]Sheet3!$A$2:$T$3266,20,FALSE)</f>
        <v>0.84238550000000001</v>
      </c>
      <c r="S929">
        <f>VLOOKUP(A929,[1]Sheet3!$A$2:$AB$3266,27,FALSE)</f>
        <v>34.691020000000002</v>
      </c>
      <c r="T929">
        <f>VLOOKUP(A929,[1]Sheet3!$A$2:$AB$3266,28,FALSE)</f>
        <v>10.670120000000001</v>
      </c>
      <c r="U929">
        <f>VLOOKUP(A929,[1]Sheet3!$A$2:$AF$3266,31,FALSE)</f>
        <v>73.335620000000006</v>
      </c>
      <c r="V929">
        <f>VLOOKUP(A929,[1]Sheet3!$A$2:$AF$3266,32,FALSE)</f>
        <v>198.80799999999999</v>
      </c>
      <c r="W929" s="2" t="str">
        <f>VLOOKUP(H929,[2]Sheet1!$B$2:$D$3210,2,FALSE)</f>
        <v>Jambi</v>
      </c>
      <c r="X929" s="2" t="str">
        <f>VLOOKUP(H929,[2]Sheet1!$B$2:$D$3210,3,FALSE)</f>
        <v>Sumatera</v>
      </c>
      <c r="Y929" s="2">
        <f>Scores!N929</f>
        <v>52</v>
      </c>
      <c r="Z929" t="s">
        <v>6</v>
      </c>
      <c r="AA929" s="13" t="str">
        <f t="shared" si="44"/>
        <v>2C-Sumatera</v>
      </c>
      <c r="AB929" s="13" t="s">
        <v>896</v>
      </c>
    </row>
    <row r="930" spans="1:28">
      <c r="A930" t="str">
        <f t="shared" si="43"/>
        <v>BERKAH (BRF,GUF)2. Middle Value</v>
      </c>
      <c r="B930" t="str">
        <f t="shared" si="42"/>
        <v>BERKAH (BRF,GUF)2. Middle ValueX0. Development Pending</v>
      </c>
      <c r="C930" t="s">
        <v>19</v>
      </c>
      <c r="D930" t="s">
        <v>13</v>
      </c>
      <c r="E930" t="s">
        <v>10</v>
      </c>
      <c r="F930" s="12" t="s">
        <v>430</v>
      </c>
      <c r="G930" s="12" t="s">
        <v>66</v>
      </c>
      <c r="H930" t="s">
        <v>90</v>
      </c>
      <c r="I930" s="2" t="s">
        <v>823</v>
      </c>
      <c r="J930">
        <f>VLOOKUP(A930,[1]Sheet3!$A$2:$H$3266,8,FALSE)</f>
        <v>95</v>
      </c>
      <c r="K930">
        <f>VLOOKUP(A930,[1]Sheet3!$A$2:$AD$3266,29,FALSE)</f>
        <v>0.64528110000000005</v>
      </c>
      <c r="L930">
        <f>VLOOKUP(A930,[1]Sheet3!$A$2:$AD$3266,30,FALSE)</f>
        <v>61.301704500000007</v>
      </c>
      <c r="O930">
        <f>VLOOKUP(A930,[1]Sheet3!$A$2:$T$3266,17,FALSE)</f>
        <v>0.2983034</v>
      </c>
      <c r="P930">
        <f>VLOOKUP(A930,[1]Sheet3!$A$2:$T$3266,18,FALSE)</f>
        <v>80.441249999999997</v>
      </c>
      <c r="Q930">
        <f>VLOOKUP(A930,[1]Sheet3!$A$2:$T$3266,19,FALSE)</f>
        <v>0.63820390000000005</v>
      </c>
      <c r="R930">
        <f>VLOOKUP(A930,[1]Sheet3!$A$2:$T$3266,20,FALSE)</f>
        <v>0.84238550000000001</v>
      </c>
      <c r="S930">
        <f>VLOOKUP(A930,[1]Sheet3!$A$2:$AB$3266,27,FALSE)</f>
        <v>34.691020000000002</v>
      </c>
      <c r="T930">
        <f>VLOOKUP(A930,[1]Sheet3!$A$2:$AB$3266,28,FALSE)</f>
        <v>10.670120000000001</v>
      </c>
      <c r="U930">
        <f>VLOOKUP(A930,[1]Sheet3!$A$2:$AF$3266,31,FALSE)</f>
        <v>73.335620000000006</v>
      </c>
      <c r="V930">
        <f>VLOOKUP(A930,[1]Sheet3!$A$2:$AF$3266,32,FALSE)</f>
        <v>198.80799999999999</v>
      </c>
      <c r="W930" s="2" t="str">
        <f>VLOOKUP(H930,[2]Sheet1!$B$2:$D$3210,2,FALSE)</f>
        <v>Jambi</v>
      </c>
      <c r="X930" s="2" t="str">
        <f>VLOOKUP(H930,[2]Sheet1!$B$2:$D$3210,3,FALSE)</f>
        <v>Sumatera</v>
      </c>
      <c r="Y930" s="2">
        <f>Scores!N930</f>
        <v>52</v>
      </c>
      <c r="Z930" t="s">
        <v>6</v>
      </c>
      <c r="AA930" s="13" t="str">
        <f t="shared" si="44"/>
        <v>2C-Sumatera</v>
      </c>
      <c r="AB930" s="13" t="s">
        <v>896</v>
      </c>
    </row>
    <row r="931" spans="1:28">
      <c r="A931" t="str">
        <f t="shared" si="43"/>
        <v>BERKAH (BRF,GUF)3. High Value</v>
      </c>
      <c r="B931" t="str">
        <f t="shared" si="42"/>
        <v>BERKAH (BRF,GUF)3. High ValueX0. Development Pending</v>
      </c>
      <c r="C931" t="s">
        <v>19</v>
      </c>
      <c r="D931" t="s">
        <v>13</v>
      </c>
      <c r="E931" t="s">
        <v>11</v>
      </c>
      <c r="F931" s="12" t="s">
        <v>430</v>
      </c>
      <c r="G931" s="12" t="s">
        <v>66</v>
      </c>
      <c r="H931" t="s">
        <v>90</v>
      </c>
      <c r="I931" s="2" t="s">
        <v>823</v>
      </c>
      <c r="J931">
        <f>VLOOKUP(A931,[1]Sheet3!$A$2:$H$3266,8,FALSE)</f>
        <v>343.66</v>
      </c>
      <c r="K931">
        <f>VLOOKUP(A931,[1]Sheet3!$A$2:$AD$3266,29,FALSE)</f>
        <v>0.64528110000000005</v>
      </c>
      <c r="L931">
        <f>VLOOKUP(A931,[1]Sheet3!$A$2:$AD$3266,30,FALSE)</f>
        <v>221.75730282600003</v>
      </c>
      <c r="O931">
        <f>VLOOKUP(A931,[1]Sheet3!$A$2:$T$3266,17,FALSE)</f>
        <v>0.2983034</v>
      </c>
      <c r="P931">
        <f>VLOOKUP(A931,[1]Sheet3!$A$2:$T$3266,18,FALSE)</f>
        <v>80.441249999999997</v>
      </c>
      <c r="Q931">
        <f>VLOOKUP(A931,[1]Sheet3!$A$2:$T$3266,19,FALSE)</f>
        <v>0.63820390000000005</v>
      </c>
      <c r="R931">
        <f>VLOOKUP(A931,[1]Sheet3!$A$2:$T$3266,20,FALSE)</f>
        <v>0.84238550000000001</v>
      </c>
      <c r="S931">
        <f>VLOOKUP(A931,[1]Sheet3!$A$2:$AB$3266,27,FALSE)</f>
        <v>34.691020000000002</v>
      </c>
      <c r="T931">
        <f>VLOOKUP(A931,[1]Sheet3!$A$2:$AB$3266,28,FALSE)</f>
        <v>10.670120000000001</v>
      </c>
      <c r="U931">
        <f>VLOOKUP(A931,[1]Sheet3!$A$2:$AF$3266,31,FALSE)</f>
        <v>73.335620000000006</v>
      </c>
      <c r="V931">
        <f>VLOOKUP(A931,[1]Sheet3!$A$2:$AF$3266,32,FALSE)</f>
        <v>198.80799999999999</v>
      </c>
      <c r="W931" s="2" t="str">
        <f>VLOOKUP(H931,[2]Sheet1!$B$2:$D$3210,2,FALSE)</f>
        <v>Jambi</v>
      </c>
      <c r="X931" s="2" t="str">
        <f>VLOOKUP(H931,[2]Sheet1!$B$2:$D$3210,3,FALSE)</f>
        <v>Sumatera</v>
      </c>
      <c r="Y931" s="2">
        <f>Scores!N931</f>
        <v>52</v>
      </c>
      <c r="Z931" t="s">
        <v>6</v>
      </c>
      <c r="AA931" s="13" t="str">
        <f t="shared" si="44"/>
        <v>2C-Sumatera</v>
      </c>
      <c r="AB931" s="13" t="s">
        <v>896</v>
      </c>
    </row>
    <row r="932" spans="1:28">
      <c r="A932" t="str">
        <f t="shared" si="43"/>
        <v>SUCI - BASE1. Low Value</v>
      </c>
      <c r="B932" t="str">
        <f t="shared" si="42"/>
        <v>SUCI - BASE1. Low ValueE3. Justified for Development</v>
      </c>
      <c r="C932" t="s">
        <v>20</v>
      </c>
      <c r="D932" s="2" t="s">
        <v>13</v>
      </c>
      <c r="E932" t="s">
        <v>8</v>
      </c>
      <c r="F932" s="12" t="s">
        <v>431</v>
      </c>
      <c r="G932" s="12" t="s">
        <v>54</v>
      </c>
      <c r="H932" t="s">
        <v>77</v>
      </c>
      <c r="I932" s="2" t="s">
        <v>825</v>
      </c>
      <c r="J932">
        <f>VLOOKUP(A932,[1]Sheet3!$A$2:$H$3266,8,FALSE)</f>
        <v>0.52100000000000002</v>
      </c>
      <c r="K932">
        <f>VLOOKUP(A932,[1]Sheet3!$A$2:$AD$3266,29,FALSE)</f>
        <v>0.52384390000000003</v>
      </c>
      <c r="L932">
        <f>VLOOKUP(A932,[1]Sheet3!$A$2:$AD$3266,30,FALSE)</f>
        <v>0.27292267190000002</v>
      </c>
      <c r="O932">
        <f>VLOOKUP(A932,[1]Sheet3!$A$2:$T$3266,17,FALSE)</f>
        <v>0.34268559999999998</v>
      </c>
      <c r="P932">
        <f>VLOOKUP(A932,[1]Sheet3!$A$2:$T$3266,18,FALSE)</f>
        <v>97.267650000000003</v>
      </c>
      <c r="Q932">
        <f>VLOOKUP(A932,[1]Sheet3!$A$2:$T$3266,19,FALSE)</f>
        <v>0.6991754</v>
      </c>
      <c r="R932">
        <f>VLOOKUP(A932,[1]Sheet3!$A$2:$T$3266,20,FALSE)</f>
        <v>0.77466740000000001</v>
      </c>
      <c r="S932">
        <f>VLOOKUP(A932,[1]Sheet3!$A$2:$AB$3266,27,FALSE)</f>
        <v>16.650069999999999</v>
      </c>
      <c r="T932">
        <f>VLOOKUP(A932,[1]Sheet3!$A$2:$AB$3266,28,FALSE)</f>
        <v>0.21570239999999999</v>
      </c>
      <c r="U932">
        <f>VLOOKUP(A932,[1]Sheet3!$A$2:$AF$3266,31,FALSE)</f>
        <v>27.54025</v>
      </c>
      <c r="V932">
        <f>VLOOKUP(A932,[1]Sheet3!$A$2:$AF$3266,32,FALSE)</f>
        <v>18.427610000000001</v>
      </c>
      <c r="W932" s="2" t="str">
        <f>VLOOKUP(H932,[2]Sheet1!$B$2:$D$3210,2,FALSE)</f>
        <v>Jawa Barat</v>
      </c>
      <c r="X932" s="2" t="str">
        <f>VLOOKUP(H932,[2]Sheet1!$B$2:$D$3210,3,FALSE)</f>
        <v>Jawa</v>
      </c>
      <c r="Y932" s="2">
        <f>Scores!N932</f>
        <v>50</v>
      </c>
      <c r="Z932" t="s">
        <v>16</v>
      </c>
      <c r="AA932" s="13" t="str">
        <f t="shared" si="44"/>
        <v>2P</v>
      </c>
      <c r="AB932" s="13" t="s">
        <v>896</v>
      </c>
    </row>
    <row r="933" spans="1:28">
      <c r="A933" t="str">
        <f t="shared" si="43"/>
        <v>SUCI - BASE2. Middle Value</v>
      </c>
      <c r="B933" t="str">
        <f t="shared" si="42"/>
        <v>SUCI - BASE2. Middle ValueE3. Justified for Development</v>
      </c>
      <c r="C933" t="s">
        <v>20</v>
      </c>
      <c r="D933" s="2" t="s">
        <v>13</v>
      </c>
      <c r="E933" t="s">
        <v>10</v>
      </c>
      <c r="F933" s="12" t="s">
        <v>431</v>
      </c>
      <c r="G933" s="12" t="s">
        <v>54</v>
      </c>
      <c r="H933" t="s">
        <v>77</v>
      </c>
      <c r="I933" s="2" t="s">
        <v>825</v>
      </c>
      <c r="J933">
        <f>VLOOKUP(A933,[1]Sheet3!$A$2:$H$3266,8,FALSE)</f>
        <v>2.754</v>
      </c>
      <c r="K933">
        <f>VLOOKUP(A933,[1]Sheet3!$A$2:$AD$3266,29,FALSE)</f>
        <v>0.52384390000000003</v>
      </c>
      <c r="L933">
        <f>VLOOKUP(A933,[1]Sheet3!$A$2:$AD$3266,30,FALSE)</f>
        <v>1.4426661006000001</v>
      </c>
      <c r="O933">
        <f>VLOOKUP(A933,[1]Sheet3!$A$2:$T$3266,17,FALSE)</f>
        <v>0.34268559999999998</v>
      </c>
      <c r="P933">
        <f>VLOOKUP(A933,[1]Sheet3!$A$2:$T$3266,18,FALSE)</f>
        <v>97.267650000000003</v>
      </c>
      <c r="Q933">
        <f>VLOOKUP(A933,[1]Sheet3!$A$2:$T$3266,19,FALSE)</f>
        <v>0.6991754</v>
      </c>
      <c r="R933">
        <f>VLOOKUP(A933,[1]Sheet3!$A$2:$T$3266,20,FALSE)</f>
        <v>0.77466740000000001</v>
      </c>
      <c r="S933">
        <f>VLOOKUP(A933,[1]Sheet3!$A$2:$AB$3266,27,FALSE)</f>
        <v>16.650069999999999</v>
      </c>
      <c r="T933">
        <f>VLOOKUP(A933,[1]Sheet3!$A$2:$AB$3266,28,FALSE)</f>
        <v>0.21570239999999999</v>
      </c>
      <c r="U933">
        <f>VLOOKUP(A933,[1]Sheet3!$A$2:$AF$3266,31,FALSE)</f>
        <v>27.54025</v>
      </c>
      <c r="V933">
        <f>VLOOKUP(A933,[1]Sheet3!$A$2:$AF$3266,32,FALSE)</f>
        <v>18.427610000000001</v>
      </c>
      <c r="W933" s="2" t="str">
        <f>VLOOKUP(H933,[2]Sheet1!$B$2:$D$3210,2,FALSE)</f>
        <v>Jawa Barat</v>
      </c>
      <c r="X933" s="2" t="str">
        <f>VLOOKUP(H933,[2]Sheet1!$B$2:$D$3210,3,FALSE)</f>
        <v>Jawa</v>
      </c>
      <c r="Y933" s="2">
        <f>Scores!N933</f>
        <v>50</v>
      </c>
      <c r="Z933" t="s">
        <v>16</v>
      </c>
      <c r="AA933" s="13" t="str">
        <f t="shared" si="44"/>
        <v>2P</v>
      </c>
      <c r="AB933" s="13" t="s">
        <v>896</v>
      </c>
    </row>
    <row r="934" spans="1:28">
      <c r="A934" t="str">
        <f t="shared" si="43"/>
        <v>SUCI - BASE3. High Value</v>
      </c>
      <c r="B934" t="str">
        <f t="shared" si="42"/>
        <v>SUCI - BASE3. High ValueE3. Justified for Development</v>
      </c>
      <c r="C934" t="s">
        <v>20</v>
      </c>
      <c r="D934" s="2" t="s">
        <v>13</v>
      </c>
      <c r="E934" t="s">
        <v>11</v>
      </c>
      <c r="F934" s="12" t="s">
        <v>431</v>
      </c>
      <c r="G934" s="12" t="s">
        <v>54</v>
      </c>
      <c r="H934" t="s">
        <v>77</v>
      </c>
      <c r="I934" s="2" t="s">
        <v>825</v>
      </c>
      <c r="J934">
        <f>VLOOKUP(A934,[1]Sheet3!$A$2:$H$3266,8,FALSE)</f>
        <v>2.754</v>
      </c>
      <c r="K934">
        <f>VLOOKUP(A934,[1]Sheet3!$A$2:$AD$3266,29,FALSE)</f>
        <v>0.52384390000000003</v>
      </c>
      <c r="L934">
        <f>VLOOKUP(A934,[1]Sheet3!$A$2:$AD$3266,30,FALSE)</f>
        <v>1.4426661006000001</v>
      </c>
      <c r="O934">
        <f>VLOOKUP(A934,[1]Sheet3!$A$2:$T$3266,17,FALSE)</f>
        <v>0.34268559999999998</v>
      </c>
      <c r="P934">
        <f>VLOOKUP(A934,[1]Sheet3!$A$2:$T$3266,18,FALSE)</f>
        <v>97.267650000000003</v>
      </c>
      <c r="Q934">
        <f>VLOOKUP(A934,[1]Sheet3!$A$2:$T$3266,19,FALSE)</f>
        <v>0.6991754</v>
      </c>
      <c r="R934">
        <f>VLOOKUP(A934,[1]Sheet3!$A$2:$T$3266,20,FALSE)</f>
        <v>0.77466740000000001</v>
      </c>
      <c r="S934">
        <f>VLOOKUP(A934,[1]Sheet3!$A$2:$AB$3266,27,FALSE)</f>
        <v>16.650069999999999</v>
      </c>
      <c r="T934">
        <f>VLOOKUP(A934,[1]Sheet3!$A$2:$AB$3266,28,FALSE)</f>
        <v>0.21570239999999999</v>
      </c>
      <c r="U934">
        <f>VLOOKUP(A934,[1]Sheet3!$A$2:$AF$3266,31,FALSE)</f>
        <v>27.54025</v>
      </c>
      <c r="V934">
        <f>VLOOKUP(A934,[1]Sheet3!$A$2:$AF$3266,32,FALSE)</f>
        <v>18.427610000000001</v>
      </c>
      <c r="W934" s="2" t="str">
        <f>VLOOKUP(H934,[2]Sheet1!$B$2:$D$3210,2,FALSE)</f>
        <v>Jawa Barat</v>
      </c>
      <c r="X934" s="2" t="str">
        <f>VLOOKUP(H934,[2]Sheet1!$B$2:$D$3210,3,FALSE)</f>
        <v>Jawa</v>
      </c>
      <c r="Y934" s="2">
        <f>Scores!N934</f>
        <v>50</v>
      </c>
      <c r="Z934" t="s">
        <v>16</v>
      </c>
      <c r="AA934" s="13" t="str">
        <f t="shared" si="44"/>
        <v>2P</v>
      </c>
      <c r="AB934" s="13" t="s">
        <v>896</v>
      </c>
    </row>
    <row r="935" spans="1:28">
      <c r="A935" t="str">
        <f t="shared" si="43"/>
        <v>ALAS TUA EAST - BASE1. Low Value</v>
      </c>
      <c r="B935" t="str">
        <f t="shared" si="42"/>
        <v>ALAS TUA EAST - BASE1. Low ValueX1. Discovery under Evaluation</v>
      </c>
      <c r="C935" t="s">
        <v>12</v>
      </c>
      <c r="D935" t="s">
        <v>13</v>
      </c>
      <c r="E935" t="s">
        <v>8</v>
      </c>
      <c r="F935" s="12" t="s">
        <v>432</v>
      </c>
      <c r="G935" s="12" t="s">
        <v>762</v>
      </c>
      <c r="H935" t="s">
        <v>102</v>
      </c>
      <c r="I935" s="2" t="s">
        <v>823</v>
      </c>
      <c r="J935">
        <f>VLOOKUP(A935,[1]Sheet3!$A$2:$H$3266,8,FALSE)</f>
        <v>102</v>
      </c>
      <c r="K935">
        <f>VLOOKUP(A935,[1]Sheet3!$A$2:$AD$3266,29,FALSE)</f>
        <v>0.62733459999999996</v>
      </c>
      <c r="L935">
        <f>VLOOKUP(A935,[1]Sheet3!$A$2:$AD$3266,30,FALSE)</f>
        <v>63.988129199999996</v>
      </c>
      <c r="O935">
        <f>VLOOKUP(A935,[1]Sheet3!$A$2:$T$3266,17,FALSE)</f>
        <v>0.27690789999999998</v>
      </c>
      <c r="P935">
        <f>VLOOKUP(A935,[1]Sheet3!$A$2:$T$3266,18,FALSE)</f>
        <v>269.43369999999999</v>
      </c>
      <c r="Q935">
        <f>VLOOKUP(A935,[1]Sheet3!$A$2:$T$3266,19,FALSE)</f>
        <v>0.61330660000000004</v>
      </c>
      <c r="R935">
        <f>VLOOKUP(A935,[1]Sheet3!$A$2:$T$3266,20,FALSE)</f>
        <v>0.84178319999999995</v>
      </c>
      <c r="S935">
        <f>VLOOKUP(A935,[1]Sheet3!$A$2:$AB$3266,27,FALSE)</f>
        <v>42.534170000000003</v>
      </c>
      <c r="T935">
        <f>VLOOKUP(A935,[1]Sheet3!$A$2:$AB$3266,28,FALSE)</f>
        <v>27.717199999999998</v>
      </c>
      <c r="U935">
        <f>VLOOKUP(A935,[1]Sheet3!$A$2:$AF$3266,31,FALSE)</f>
        <v>11.48969</v>
      </c>
      <c r="V935">
        <f>VLOOKUP(A935,[1]Sheet3!$A$2:$AF$3266,32,FALSE)</f>
        <v>7.5254779999999997</v>
      </c>
      <c r="W935" s="2" t="str">
        <f>VLOOKUP(H935,[2]Sheet1!$B$2:$D$3210,2,FALSE)</f>
        <v>Jawa Timur</v>
      </c>
      <c r="X935" s="2" t="str">
        <f>VLOOKUP(H935,[2]Sheet1!$B$2:$D$3210,3,FALSE)</f>
        <v>Jawa</v>
      </c>
      <c r="Y935" s="2">
        <f>Scores!N935</f>
        <v>56</v>
      </c>
      <c r="Z935" t="s">
        <v>6</v>
      </c>
      <c r="AA935" s="13" t="str">
        <f t="shared" si="44"/>
        <v>2C-Jawa</v>
      </c>
      <c r="AB935" s="13" t="s">
        <v>896</v>
      </c>
    </row>
    <row r="936" spans="1:28">
      <c r="A936" t="str">
        <f t="shared" si="43"/>
        <v>ALAS TUA EAST - BASE2. Middle Value</v>
      </c>
      <c r="B936" t="str">
        <f t="shared" si="42"/>
        <v>ALAS TUA EAST - BASE2. Middle ValueX1. Discovery under Evaluation</v>
      </c>
      <c r="C936" t="s">
        <v>12</v>
      </c>
      <c r="D936" t="s">
        <v>13</v>
      </c>
      <c r="E936" t="s">
        <v>10</v>
      </c>
      <c r="F936" s="12" t="s">
        <v>432</v>
      </c>
      <c r="G936" s="12" t="s">
        <v>762</v>
      </c>
      <c r="H936" t="s">
        <v>102</v>
      </c>
      <c r="I936" s="2" t="s">
        <v>823</v>
      </c>
      <c r="J936">
        <f>VLOOKUP(A936,[1]Sheet3!$A$2:$H$3266,8,FALSE)</f>
        <v>273</v>
      </c>
      <c r="K936">
        <f>VLOOKUP(A936,[1]Sheet3!$A$2:$AD$3266,29,FALSE)</f>
        <v>0.62733459999999996</v>
      </c>
      <c r="L936">
        <f>VLOOKUP(A936,[1]Sheet3!$A$2:$AD$3266,30,FALSE)</f>
        <v>171.26234579999999</v>
      </c>
      <c r="O936">
        <f>VLOOKUP(A936,[1]Sheet3!$A$2:$T$3266,17,FALSE)</f>
        <v>0.27690789999999998</v>
      </c>
      <c r="P936">
        <f>VLOOKUP(A936,[1]Sheet3!$A$2:$T$3266,18,FALSE)</f>
        <v>269.43369999999999</v>
      </c>
      <c r="Q936">
        <f>VLOOKUP(A936,[1]Sheet3!$A$2:$T$3266,19,FALSE)</f>
        <v>0.61330660000000004</v>
      </c>
      <c r="R936">
        <f>VLOOKUP(A936,[1]Sheet3!$A$2:$T$3266,20,FALSE)</f>
        <v>0.84178319999999995</v>
      </c>
      <c r="S936">
        <f>VLOOKUP(A936,[1]Sheet3!$A$2:$AB$3266,27,FALSE)</f>
        <v>42.534170000000003</v>
      </c>
      <c r="T936">
        <f>VLOOKUP(A936,[1]Sheet3!$A$2:$AB$3266,28,FALSE)</f>
        <v>27.717199999999998</v>
      </c>
      <c r="U936">
        <f>VLOOKUP(A936,[1]Sheet3!$A$2:$AF$3266,31,FALSE)</f>
        <v>11.48969</v>
      </c>
      <c r="V936">
        <f>VLOOKUP(A936,[1]Sheet3!$A$2:$AF$3266,32,FALSE)</f>
        <v>7.5254779999999997</v>
      </c>
      <c r="W936" s="2" t="str">
        <f>VLOOKUP(H936,[2]Sheet1!$B$2:$D$3210,2,FALSE)</f>
        <v>Jawa Timur</v>
      </c>
      <c r="X936" s="2" t="str">
        <f>VLOOKUP(H936,[2]Sheet1!$B$2:$D$3210,3,FALSE)</f>
        <v>Jawa</v>
      </c>
      <c r="Y936" s="2">
        <f>Scores!N936</f>
        <v>56</v>
      </c>
      <c r="Z936" t="s">
        <v>6</v>
      </c>
      <c r="AA936" s="13" t="str">
        <f t="shared" si="44"/>
        <v>2C-Jawa</v>
      </c>
      <c r="AB936" s="13" t="s">
        <v>896</v>
      </c>
    </row>
    <row r="937" spans="1:28">
      <c r="A937" t="str">
        <f t="shared" si="43"/>
        <v>ALAS TUA EAST - BASE3. High Value</v>
      </c>
      <c r="B937" t="str">
        <f t="shared" si="42"/>
        <v>ALAS TUA EAST - BASE3. High ValueX1. Discovery under Evaluation</v>
      </c>
      <c r="C937" t="s">
        <v>12</v>
      </c>
      <c r="D937" t="s">
        <v>13</v>
      </c>
      <c r="E937" t="s">
        <v>11</v>
      </c>
      <c r="F937" s="12" t="s">
        <v>432</v>
      </c>
      <c r="G937" s="12" t="s">
        <v>762</v>
      </c>
      <c r="H937" t="s">
        <v>102</v>
      </c>
      <c r="I937" s="2" t="s">
        <v>823</v>
      </c>
      <c r="J937">
        <f>VLOOKUP(A937,[1]Sheet3!$A$2:$H$3266,8,FALSE)</f>
        <v>342</v>
      </c>
      <c r="K937">
        <f>VLOOKUP(A937,[1]Sheet3!$A$2:$AD$3266,29,FALSE)</f>
        <v>0.62733459999999996</v>
      </c>
      <c r="L937">
        <f>VLOOKUP(A937,[1]Sheet3!$A$2:$AD$3266,30,FALSE)</f>
        <v>214.54843319999998</v>
      </c>
      <c r="O937">
        <f>VLOOKUP(A937,[1]Sheet3!$A$2:$T$3266,17,FALSE)</f>
        <v>0.27690789999999998</v>
      </c>
      <c r="P937">
        <f>VLOOKUP(A937,[1]Sheet3!$A$2:$T$3266,18,FALSE)</f>
        <v>269.43369999999999</v>
      </c>
      <c r="Q937">
        <f>VLOOKUP(A937,[1]Sheet3!$A$2:$T$3266,19,FALSE)</f>
        <v>0.61330660000000004</v>
      </c>
      <c r="R937">
        <f>VLOOKUP(A937,[1]Sheet3!$A$2:$T$3266,20,FALSE)</f>
        <v>0.84178319999999995</v>
      </c>
      <c r="S937">
        <f>VLOOKUP(A937,[1]Sheet3!$A$2:$AB$3266,27,FALSE)</f>
        <v>42.534170000000003</v>
      </c>
      <c r="T937">
        <f>VLOOKUP(A937,[1]Sheet3!$A$2:$AB$3266,28,FALSE)</f>
        <v>27.717199999999998</v>
      </c>
      <c r="U937">
        <f>VLOOKUP(A937,[1]Sheet3!$A$2:$AF$3266,31,FALSE)</f>
        <v>11.48969</v>
      </c>
      <c r="V937">
        <f>VLOOKUP(A937,[1]Sheet3!$A$2:$AF$3266,32,FALSE)</f>
        <v>7.5254779999999997</v>
      </c>
      <c r="W937" s="2" t="str">
        <f>VLOOKUP(H937,[2]Sheet1!$B$2:$D$3210,2,FALSE)</f>
        <v>Jawa Timur</v>
      </c>
      <c r="X937" s="2" t="str">
        <f>VLOOKUP(H937,[2]Sheet1!$B$2:$D$3210,3,FALSE)</f>
        <v>Jawa</v>
      </c>
      <c r="Y937" s="2">
        <f>Scores!N937</f>
        <v>56</v>
      </c>
      <c r="Z937" t="s">
        <v>6</v>
      </c>
      <c r="AA937" s="13" t="str">
        <f t="shared" si="44"/>
        <v>2C-Jawa</v>
      </c>
      <c r="AB937" s="13" t="s">
        <v>896</v>
      </c>
    </row>
    <row r="938" spans="1:28">
      <c r="A938" t="str">
        <f t="shared" si="43"/>
        <v>BINGO - BASE1. Low Value</v>
      </c>
      <c r="B938" t="str">
        <f t="shared" si="42"/>
        <v>BINGO - BASE1. Low ValueX1. Discovery under Evaluation</v>
      </c>
      <c r="C938" t="s">
        <v>12</v>
      </c>
      <c r="D938" t="s">
        <v>13</v>
      </c>
      <c r="E938" t="s">
        <v>8</v>
      </c>
      <c r="F938" s="12" t="s">
        <v>433</v>
      </c>
      <c r="G938" s="12" t="s">
        <v>763</v>
      </c>
      <c r="H938" t="s">
        <v>104</v>
      </c>
      <c r="I938" s="2" t="s">
        <v>823</v>
      </c>
      <c r="J938">
        <f>VLOOKUP(A938,[1]Sheet3!$A$2:$H$3266,8,FALSE)</f>
        <v>0.4</v>
      </c>
      <c r="K938">
        <f>VLOOKUP(A938,[1]Sheet3!$A$2:$AD$3266,29,FALSE)</f>
        <v>0.74397219999999997</v>
      </c>
      <c r="L938">
        <f>VLOOKUP(A938,[1]Sheet3!$A$2:$AD$3266,30,FALSE)</f>
        <v>0.29758888</v>
      </c>
      <c r="O938">
        <f>VLOOKUP(A938,[1]Sheet3!$A$2:$T$3266,17,FALSE)</f>
        <v>0.25215599999999999</v>
      </c>
      <c r="P938">
        <f>VLOOKUP(A938,[1]Sheet3!$A$2:$T$3266,18,FALSE)</f>
        <v>736.87800000000004</v>
      </c>
      <c r="Q938">
        <f>VLOOKUP(A938,[1]Sheet3!$A$2:$T$3266,19,FALSE)</f>
        <v>0.75098390000000004</v>
      </c>
      <c r="R938">
        <f>VLOOKUP(A938,[1]Sheet3!$A$2:$T$3266,20,FALSE)</f>
        <v>0.91766630000000005</v>
      </c>
      <c r="S938">
        <f>VLOOKUP(A938,[1]Sheet3!$A$2:$AB$3266,27,FALSE)</f>
        <v>45.274540000000002</v>
      </c>
      <c r="T938">
        <f>VLOOKUP(A938,[1]Sheet3!$A$2:$AB$3266,28,FALSE)</f>
        <v>11.675990000000001</v>
      </c>
      <c r="U938">
        <f>VLOOKUP(A938,[1]Sheet3!$A$2:$AF$3266,31,FALSE)</f>
        <v>2.0364170000000001E-2</v>
      </c>
      <c r="V938">
        <f>VLOOKUP(A938,[1]Sheet3!$A$2:$AF$3266,32,FALSE)</f>
        <v>47.02854</v>
      </c>
      <c r="W938" s="2" t="str">
        <f>VLOOKUP(H938,[2]Sheet1!$B$2:$D$3210,2,FALSE)</f>
        <v>Riau</v>
      </c>
      <c r="X938" s="2" t="str">
        <f>VLOOKUP(H938,[2]Sheet1!$B$2:$D$3210,3,FALSE)</f>
        <v>Sumatera</v>
      </c>
      <c r="Y938" s="2">
        <f>Scores!N938</f>
        <v>30</v>
      </c>
      <c r="Z938" t="s">
        <v>6</v>
      </c>
      <c r="AA938" s="13" t="str">
        <f t="shared" si="44"/>
        <v>2C-Sumatera</v>
      </c>
      <c r="AB938" s="13" t="s">
        <v>896</v>
      </c>
    </row>
    <row r="939" spans="1:28">
      <c r="A939" t="str">
        <f t="shared" si="43"/>
        <v>BINGO - BASE2. Middle Value</v>
      </c>
      <c r="B939" t="str">
        <f t="shared" si="42"/>
        <v>BINGO - BASE2. Middle ValueX1. Discovery under Evaluation</v>
      </c>
      <c r="C939" t="s">
        <v>12</v>
      </c>
      <c r="D939" t="s">
        <v>13</v>
      </c>
      <c r="E939" t="s">
        <v>10</v>
      </c>
      <c r="F939" s="12" t="s">
        <v>433</v>
      </c>
      <c r="G939" s="12" t="s">
        <v>763</v>
      </c>
      <c r="H939" t="s">
        <v>104</v>
      </c>
      <c r="I939" s="2" t="s">
        <v>823</v>
      </c>
      <c r="J939">
        <f>VLOOKUP(A939,[1]Sheet3!$A$2:$H$3266,8,FALSE)</f>
        <v>0.9</v>
      </c>
      <c r="K939">
        <f>VLOOKUP(A939,[1]Sheet3!$A$2:$AD$3266,29,FALSE)</f>
        <v>0.74397219999999997</v>
      </c>
      <c r="L939">
        <f>VLOOKUP(A939,[1]Sheet3!$A$2:$AD$3266,30,FALSE)</f>
        <v>0.66957498000000004</v>
      </c>
      <c r="O939">
        <f>VLOOKUP(A939,[1]Sheet3!$A$2:$T$3266,17,FALSE)</f>
        <v>0.25215599999999999</v>
      </c>
      <c r="P939">
        <f>VLOOKUP(A939,[1]Sheet3!$A$2:$T$3266,18,FALSE)</f>
        <v>736.87800000000004</v>
      </c>
      <c r="Q939">
        <f>VLOOKUP(A939,[1]Sheet3!$A$2:$T$3266,19,FALSE)</f>
        <v>0.75098390000000004</v>
      </c>
      <c r="R939">
        <f>VLOOKUP(A939,[1]Sheet3!$A$2:$T$3266,20,FALSE)</f>
        <v>0.91766630000000005</v>
      </c>
      <c r="S939">
        <f>VLOOKUP(A939,[1]Sheet3!$A$2:$AB$3266,27,FALSE)</f>
        <v>45.274540000000002</v>
      </c>
      <c r="T939">
        <f>VLOOKUP(A939,[1]Sheet3!$A$2:$AB$3266,28,FALSE)</f>
        <v>11.675990000000001</v>
      </c>
      <c r="U939">
        <f>VLOOKUP(A939,[1]Sheet3!$A$2:$AF$3266,31,FALSE)</f>
        <v>2.0364170000000001E-2</v>
      </c>
      <c r="V939">
        <f>VLOOKUP(A939,[1]Sheet3!$A$2:$AF$3266,32,FALSE)</f>
        <v>47.02854</v>
      </c>
      <c r="W939" s="2" t="str">
        <f>VLOOKUP(H939,[2]Sheet1!$B$2:$D$3210,2,FALSE)</f>
        <v>Riau</v>
      </c>
      <c r="X939" s="2" t="str">
        <f>VLOOKUP(H939,[2]Sheet1!$B$2:$D$3210,3,FALSE)</f>
        <v>Sumatera</v>
      </c>
      <c r="Y939" s="2">
        <f>Scores!N939</f>
        <v>30</v>
      </c>
      <c r="Z939" t="s">
        <v>6</v>
      </c>
      <c r="AA939" s="13" t="str">
        <f t="shared" si="44"/>
        <v>2C-Sumatera</v>
      </c>
      <c r="AB939" s="13" t="s">
        <v>896</v>
      </c>
    </row>
    <row r="940" spans="1:28">
      <c r="A940" t="str">
        <f t="shared" si="43"/>
        <v>BINGO - BASE3. High Value</v>
      </c>
      <c r="B940" t="str">
        <f t="shared" si="42"/>
        <v>BINGO - BASE3. High ValueX1. Discovery under Evaluation</v>
      </c>
      <c r="C940" t="s">
        <v>12</v>
      </c>
      <c r="D940" t="s">
        <v>13</v>
      </c>
      <c r="E940" t="s">
        <v>11</v>
      </c>
      <c r="F940" s="12" t="s">
        <v>433</v>
      </c>
      <c r="G940" s="12" t="s">
        <v>763</v>
      </c>
      <c r="H940" t="s">
        <v>104</v>
      </c>
      <c r="I940" s="2" t="s">
        <v>823</v>
      </c>
      <c r="J940">
        <f>VLOOKUP(A940,[1]Sheet3!$A$2:$H$3266,8,FALSE)</f>
        <v>2.06</v>
      </c>
      <c r="K940">
        <f>VLOOKUP(A940,[1]Sheet3!$A$2:$AD$3266,29,FALSE)</f>
        <v>0.74397219999999997</v>
      </c>
      <c r="L940">
        <f>VLOOKUP(A940,[1]Sheet3!$A$2:$AD$3266,30,FALSE)</f>
        <v>1.5325827320000001</v>
      </c>
      <c r="O940">
        <f>VLOOKUP(A940,[1]Sheet3!$A$2:$T$3266,17,FALSE)</f>
        <v>0.25215599999999999</v>
      </c>
      <c r="P940">
        <f>VLOOKUP(A940,[1]Sheet3!$A$2:$T$3266,18,FALSE)</f>
        <v>736.87800000000004</v>
      </c>
      <c r="Q940">
        <f>VLOOKUP(A940,[1]Sheet3!$A$2:$T$3266,19,FALSE)</f>
        <v>0.75098390000000004</v>
      </c>
      <c r="R940">
        <f>VLOOKUP(A940,[1]Sheet3!$A$2:$T$3266,20,FALSE)</f>
        <v>0.91766630000000005</v>
      </c>
      <c r="S940">
        <f>VLOOKUP(A940,[1]Sheet3!$A$2:$AB$3266,27,FALSE)</f>
        <v>45.274540000000002</v>
      </c>
      <c r="T940">
        <f>VLOOKUP(A940,[1]Sheet3!$A$2:$AB$3266,28,FALSE)</f>
        <v>11.675990000000001</v>
      </c>
      <c r="U940">
        <f>VLOOKUP(A940,[1]Sheet3!$A$2:$AF$3266,31,FALSE)</f>
        <v>2.0364170000000001E-2</v>
      </c>
      <c r="V940">
        <f>VLOOKUP(A940,[1]Sheet3!$A$2:$AF$3266,32,FALSE)</f>
        <v>47.02854</v>
      </c>
      <c r="W940" s="2" t="str">
        <f>VLOOKUP(H940,[2]Sheet1!$B$2:$D$3210,2,FALSE)</f>
        <v>Riau</v>
      </c>
      <c r="X940" s="2" t="str">
        <f>VLOOKUP(H940,[2]Sheet1!$B$2:$D$3210,3,FALSE)</f>
        <v>Sumatera</v>
      </c>
      <c r="Y940" s="2">
        <f>Scores!N940</f>
        <v>30</v>
      </c>
      <c r="Z940" t="s">
        <v>6</v>
      </c>
      <c r="AA940" s="13" t="str">
        <f t="shared" si="44"/>
        <v>2C-Sumatera</v>
      </c>
      <c r="AB940" s="13" t="s">
        <v>896</v>
      </c>
    </row>
    <row r="941" spans="1:28">
      <c r="A941" t="str">
        <f t="shared" si="43"/>
        <v>LAMARU-POP1. Low Value</v>
      </c>
      <c r="B941" t="str">
        <f t="shared" si="42"/>
        <v>LAMARU-POP1. Low ValueE5. Development Unclarified</v>
      </c>
      <c r="C941" t="s">
        <v>25</v>
      </c>
      <c r="D941" s="2" t="s">
        <v>13</v>
      </c>
      <c r="E941" t="s">
        <v>8</v>
      </c>
      <c r="F941" s="12" t="s">
        <v>434</v>
      </c>
      <c r="G941" s="12" t="s">
        <v>63</v>
      </c>
      <c r="H941" t="s">
        <v>114</v>
      </c>
      <c r="I941" s="2" t="s">
        <v>823</v>
      </c>
      <c r="J941">
        <f>VLOOKUP(A941,[1]Sheet3!$A$2:$H$3266,8,FALSE)</f>
        <v>1.5</v>
      </c>
      <c r="K941">
        <f>VLOOKUP(A941,[1]Sheet3!$A$2:$AD$3266,29,FALSE)</f>
        <v>0.63622610000000002</v>
      </c>
      <c r="L941">
        <f>VLOOKUP(A941,[1]Sheet3!$A$2:$AD$3266,30,FALSE)</f>
        <v>0.95433915000000002</v>
      </c>
      <c r="O941">
        <f>VLOOKUP(A941,[1]Sheet3!$A$2:$T$3266,17,FALSE)</f>
        <v>0.35161720000000002</v>
      </c>
      <c r="P941">
        <f>VLOOKUP(A941,[1]Sheet3!$A$2:$T$3266,18,FALSE)</f>
        <v>884.4135</v>
      </c>
      <c r="Q941">
        <f>VLOOKUP(A941,[1]Sheet3!$A$2:$T$3266,19,FALSE)</f>
        <v>0.62785630000000003</v>
      </c>
      <c r="R941">
        <f>VLOOKUP(A941,[1]Sheet3!$A$2:$T$3266,20,FALSE)</f>
        <v>0.77466740000000001</v>
      </c>
      <c r="S941">
        <f>VLOOKUP(A941,[1]Sheet3!$A$2:$AB$3266,27,FALSE)</f>
        <v>33.50779</v>
      </c>
      <c r="T941">
        <f>VLOOKUP(A941,[1]Sheet3!$A$2:$AB$3266,28,FALSE)</f>
        <v>3.9857230000000001</v>
      </c>
      <c r="U941">
        <f>VLOOKUP(A941,[1]Sheet3!$A$2:$AF$3266,31,FALSE)</f>
        <v>22.057680000000001</v>
      </c>
      <c r="V941">
        <f>VLOOKUP(A941,[1]Sheet3!$A$2:$AF$3266,32,FALSE)</f>
        <v>177.387</v>
      </c>
      <c r="W941" s="2" t="str">
        <f>VLOOKUP(H941,[2]Sheet1!$B$2:$D$3210,2,FALSE)</f>
        <v>Kalimantan Timur</v>
      </c>
      <c r="X941" s="2" t="str">
        <f>VLOOKUP(H941,[2]Sheet1!$B$2:$D$3210,3,FALSE)</f>
        <v>Kalimantan</v>
      </c>
      <c r="Y941" s="2">
        <f>Scores!N941</f>
        <v>40</v>
      </c>
      <c r="Z941" t="s">
        <v>6</v>
      </c>
      <c r="AA941" s="13" t="str">
        <f t="shared" si="44"/>
        <v>2C-Kalimantan</v>
      </c>
      <c r="AB941" s="13" t="s">
        <v>896</v>
      </c>
    </row>
    <row r="942" spans="1:28">
      <c r="A942" t="str">
        <f t="shared" si="43"/>
        <v>LAMARU-POP2. Middle Value</v>
      </c>
      <c r="B942" t="str">
        <f t="shared" si="42"/>
        <v>LAMARU-POP2. Middle ValueE5. Development Unclarified</v>
      </c>
      <c r="C942" t="s">
        <v>25</v>
      </c>
      <c r="D942" s="2" t="s">
        <v>13</v>
      </c>
      <c r="E942" t="s">
        <v>10</v>
      </c>
      <c r="F942" s="12" t="s">
        <v>434</v>
      </c>
      <c r="G942" s="12" t="s">
        <v>63</v>
      </c>
      <c r="H942" t="s">
        <v>114</v>
      </c>
      <c r="I942" s="2" t="s">
        <v>823</v>
      </c>
      <c r="J942">
        <f>VLOOKUP(A942,[1]Sheet3!$A$2:$H$3266,8,FALSE)</f>
        <v>2.4</v>
      </c>
      <c r="K942">
        <f>VLOOKUP(A942,[1]Sheet3!$A$2:$AD$3266,29,FALSE)</f>
        <v>0.63622610000000002</v>
      </c>
      <c r="L942">
        <f>VLOOKUP(A942,[1]Sheet3!$A$2:$AD$3266,30,FALSE)</f>
        <v>1.5269426399999999</v>
      </c>
      <c r="O942">
        <f>VLOOKUP(A942,[1]Sheet3!$A$2:$T$3266,17,FALSE)</f>
        <v>0.35161720000000002</v>
      </c>
      <c r="P942">
        <f>VLOOKUP(A942,[1]Sheet3!$A$2:$T$3266,18,FALSE)</f>
        <v>884.4135</v>
      </c>
      <c r="Q942">
        <f>VLOOKUP(A942,[1]Sheet3!$A$2:$T$3266,19,FALSE)</f>
        <v>0.62785630000000003</v>
      </c>
      <c r="R942">
        <f>VLOOKUP(A942,[1]Sheet3!$A$2:$T$3266,20,FALSE)</f>
        <v>0.77466740000000001</v>
      </c>
      <c r="S942">
        <f>VLOOKUP(A942,[1]Sheet3!$A$2:$AB$3266,27,FALSE)</f>
        <v>33.50779</v>
      </c>
      <c r="T942">
        <f>VLOOKUP(A942,[1]Sheet3!$A$2:$AB$3266,28,FALSE)</f>
        <v>3.9857230000000001</v>
      </c>
      <c r="U942">
        <f>VLOOKUP(A942,[1]Sheet3!$A$2:$AF$3266,31,FALSE)</f>
        <v>22.057680000000001</v>
      </c>
      <c r="V942">
        <f>VLOOKUP(A942,[1]Sheet3!$A$2:$AF$3266,32,FALSE)</f>
        <v>177.387</v>
      </c>
      <c r="W942" s="2" t="str">
        <f>VLOOKUP(H942,[2]Sheet1!$B$2:$D$3210,2,FALSE)</f>
        <v>Kalimantan Timur</v>
      </c>
      <c r="X942" s="2" t="str">
        <f>VLOOKUP(H942,[2]Sheet1!$B$2:$D$3210,3,FALSE)</f>
        <v>Kalimantan</v>
      </c>
      <c r="Y942" s="2">
        <f>Scores!N942</f>
        <v>40</v>
      </c>
      <c r="Z942" t="s">
        <v>6</v>
      </c>
      <c r="AA942" s="13" t="str">
        <f t="shared" si="44"/>
        <v>2C-Kalimantan</v>
      </c>
      <c r="AB942" s="13" t="s">
        <v>896</v>
      </c>
    </row>
    <row r="943" spans="1:28">
      <c r="A943" t="str">
        <f t="shared" si="43"/>
        <v>LAMARU-POP3. High Value</v>
      </c>
      <c r="B943" t="str">
        <f t="shared" si="42"/>
        <v>LAMARU-POP3. High ValueE5. Development Unclarified</v>
      </c>
      <c r="C943" t="s">
        <v>25</v>
      </c>
      <c r="D943" s="2" t="s">
        <v>13</v>
      </c>
      <c r="E943" t="s">
        <v>11</v>
      </c>
      <c r="F943" s="12" t="s">
        <v>434</v>
      </c>
      <c r="G943" s="12" t="s">
        <v>63</v>
      </c>
      <c r="H943" t="s">
        <v>114</v>
      </c>
      <c r="I943" s="2" t="s">
        <v>823</v>
      </c>
      <c r="J943">
        <f>VLOOKUP(A943,[1]Sheet3!$A$2:$H$3266,8,FALSE)</f>
        <v>3.8</v>
      </c>
      <c r="K943">
        <f>VLOOKUP(A943,[1]Sheet3!$A$2:$AD$3266,29,FALSE)</f>
        <v>0.63622610000000002</v>
      </c>
      <c r="L943">
        <f>VLOOKUP(A943,[1]Sheet3!$A$2:$AD$3266,30,FALSE)</f>
        <v>2.4176591799999998</v>
      </c>
      <c r="O943">
        <f>VLOOKUP(A943,[1]Sheet3!$A$2:$T$3266,17,FALSE)</f>
        <v>0.35161720000000002</v>
      </c>
      <c r="P943">
        <f>VLOOKUP(A943,[1]Sheet3!$A$2:$T$3266,18,FALSE)</f>
        <v>884.4135</v>
      </c>
      <c r="Q943">
        <f>VLOOKUP(A943,[1]Sheet3!$A$2:$T$3266,19,FALSE)</f>
        <v>0.62785630000000003</v>
      </c>
      <c r="R943">
        <f>VLOOKUP(A943,[1]Sheet3!$A$2:$T$3266,20,FALSE)</f>
        <v>0.77466740000000001</v>
      </c>
      <c r="S943">
        <f>VLOOKUP(A943,[1]Sheet3!$A$2:$AB$3266,27,FALSE)</f>
        <v>33.50779</v>
      </c>
      <c r="T943">
        <f>VLOOKUP(A943,[1]Sheet3!$A$2:$AB$3266,28,FALSE)</f>
        <v>3.9857230000000001</v>
      </c>
      <c r="U943">
        <f>VLOOKUP(A943,[1]Sheet3!$A$2:$AF$3266,31,FALSE)</f>
        <v>22.057680000000001</v>
      </c>
      <c r="V943">
        <f>VLOOKUP(A943,[1]Sheet3!$A$2:$AF$3266,32,FALSE)</f>
        <v>177.387</v>
      </c>
      <c r="W943" s="2" t="str">
        <f>VLOOKUP(H943,[2]Sheet1!$B$2:$D$3210,2,FALSE)</f>
        <v>Kalimantan Timur</v>
      </c>
      <c r="X943" s="2" t="str">
        <f>VLOOKUP(H943,[2]Sheet1!$B$2:$D$3210,3,FALSE)</f>
        <v>Kalimantan</v>
      </c>
      <c r="Y943" s="2">
        <f>Scores!N943</f>
        <v>40</v>
      </c>
      <c r="Z943" t="s">
        <v>6</v>
      </c>
      <c r="AA943" s="13" t="str">
        <f t="shared" si="44"/>
        <v>2C-Kalimantan</v>
      </c>
      <c r="AB943" s="13" t="s">
        <v>896</v>
      </c>
    </row>
    <row r="944" spans="1:28">
      <c r="A944" t="str">
        <f t="shared" si="43"/>
        <v>SKN - CONTIGENT1. Low Value</v>
      </c>
      <c r="B944" t="str">
        <f t="shared" si="42"/>
        <v>SKN - CONTIGENT1. Low ValueE4. Production Pending</v>
      </c>
      <c r="C944" t="s">
        <v>24</v>
      </c>
      <c r="D944" t="s">
        <v>13</v>
      </c>
      <c r="E944" t="s">
        <v>8</v>
      </c>
      <c r="F944" s="12" t="s">
        <v>435</v>
      </c>
      <c r="G944" s="12" t="s">
        <v>764</v>
      </c>
      <c r="H944" t="s">
        <v>791</v>
      </c>
      <c r="I944" s="2" t="s">
        <v>823</v>
      </c>
      <c r="J944">
        <f>VLOOKUP(A944,[1]Sheet3!$A$2:$H$3266,8,FALSE)</f>
        <v>1009.93</v>
      </c>
      <c r="K944">
        <f>VLOOKUP(A944,[1]Sheet3!$A$2:$AD$3266,29,FALSE)</f>
        <v>0.63311300000000004</v>
      </c>
      <c r="L944">
        <f>VLOOKUP(A944,[1]Sheet3!$A$2:$AD$3266,30,FALSE)</f>
        <v>639.39981208999995</v>
      </c>
      <c r="O944">
        <f>VLOOKUP(A944,[1]Sheet3!$A$2:$T$3266,17,FALSE)</f>
        <v>0.28830040000000001</v>
      </c>
      <c r="P944">
        <f>VLOOKUP(A944,[1]Sheet3!$A$2:$T$3266,18,FALSE)</f>
        <v>3978.549</v>
      </c>
      <c r="Q944">
        <f>VLOOKUP(A944,[1]Sheet3!$A$2:$T$3266,19,FALSE)</f>
        <v>0.7396817</v>
      </c>
      <c r="R944">
        <f>VLOOKUP(A944,[1]Sheet3!$A$2:$T$3266,20,FALSE)</f>
        <v>0.84501139999999997</v>
      </c>
      <c r="S944">
        <f>VLOOKUP(A944,[1]Sheet3!$A$2:$AB$3266,27,FALSE)</f>
        <v>230.37219999999999</v>
      </c>
      <c r="T944">
        <f>VLOOKUP(A944,[1]Sheet3!$A$2:$AB$3266,28,FALSE)</f>
        <v>36.86562</v>
      </c>
      <c r="U944">
        <f>VLOOKUP(A944,[1]Sheet3!$A$2:$AF$3266,31,FALSE)</f>
        <v>759.70939999999996</v>
      </c>
      <c r="V944">
        <f>VLOOKUP(A944,[1]Sheet3!$A$2:$AF$3266,32,FALSE)</f>
        <v>212.93790000000001</v>
      </c>
      <c r="W944" s="2" t="s">
        <v>844</v>
      </c>
      <c r="X944" s="2" t="s">
        <v>829</v>
      </c>
      <c r="Y944" s="2">
        <f>Scores!N944</f>
        <v>43</v>
      </c>
      <c r="Z944" t="s">
        <v>6</v>
      </c>
      <c r="AA944" s="13" t="str">
        <f t="shared" si="44"/>
        <v>2C-Sumatera</v>
      </c>
      <c r="AB944" s="13" t="s">
        <v>896</v>
      </c>
    </row>
    <row r="945" spans="1:28">
      <c r="A945" t="str">
        <f t="shared" si="43"/>
        <v>SKN - CONTIGENT2. Middle Value</v>
      </c>
      <c r="B945" t="str">
        <f t="shared" si="42"/>
        <v>SKN - CONTIGENT2. Middle ValueE4. Production Pending</v>
      </c>
      <c r="C945" t="s">
        <v>24</v>
      </c>
      <c r="D945" t="s">
        <v>13</v>
      </c>
      <c r="E945" t="s">
        <v>10</v>
      </c>
      <c r="F945" s="12" t="s">
        <v>435</v>
      </c>
      <c r="G945" s="12" t="s">
        <v>764</v>
      </c>
      <c r="H945" t="s">
        <v>791</v>
      </c>
      <c r="I945" s="2" t="s">
        <v>823</v>
      </c>
      <c r="J945">
        <f>VLOOKUP(A945,[1]Sheet3!$A$2:$H$3266,8,FALSE)</f>
        <v>1009.93</v>
      </c>
      <c r="K945">
        <f>VLOOKUP(A945,[1]Sheet3!$A$2:$AD$3266,29,FALSE)</f>
        <v>0.63311300000000004</v>
      </c>
      <c r="L945">
        <f>VLOOKUP(A945,[1]Sheet3!$A$2:$AD$3266,30,FALSE)</f>
        <v>639.39981208999995</v>
      </c>
      <c r="O945">
        <f>VLOOKUP(A945,[1]Sheet3!$A$2:$T$3266,17,FALSE)</f>
        <v>0.28830040000000001</v>
      </c>
      <c r="P945">
        <f>VLOOKUP(A945,[1]Sheet3!$A$2:$T$3266,18,FALSE)</f>
        <v>3978.549</v>
      </c>
      <c r="Q945">
        <f>VLOOKUP(A945,[1]Sheet3!$A$2:$T$3266,19,FALSE)</f>
        <v>0.7396817</v>
      </c>
      <c r="R945">
        <f>VLOOKUP(A945,[1]Sheet3!$A$2:$T$3266,20,FALSE)</f>
        <v>0.84501139999999997</v>
      </c>
      <c r="S945">
        <f>VLOOKUP(A945,[1]Sheet3!$A$2:$AB$3266,27,FALSE)</f>
        <v>230.37219999999999</v>
      </c>
      <c r="T945">
        <f>VLOOKUP(A945,[1]Sheet3!$A$2:$AB$3266,28,FALSE)</f>
        <v>36.86562</v>
      </c>
      <c r="U945">
        <f>VLOOKUP(A945,[1]Sheet3!$A$2:$AF$3266,31,FALSE)</f>
        <v>759.70939999999996</v>
      </c>
      <c r="V945">
        <f>VLOOKUP(A945,[1]Sheet3!$A$2:$AF$3266,32,FALSE)</f>
        <v>212.93790000000001</v>
      </c>
      <c r="W945" s="2" t="s">
        <v>844</v>
      </c>
      <c r="X945" s="2" t="s">
        <v>829</v>
      </c>
      <c r="Y945" s="2">
        <f>Scores!N945</f>
        <v>43</v>
      </c>
      <c r="Z945" t="s">
        <v>6</v>
      </c>
      <c r="AA945" s="13" t="str">
        <f t="shared" si="44"/>
        <v>2C-Sumatera</v>
      </c>
      <c r="AB945" s="13" t="s">
        <v>896</v>
      </c>
    </row>
    <row r="946" spans="1:28">
      <c r="A946" t="str">
        <f t="shared" si="43"/>
        <v>SKN - CONTIGENT3. High Value</v>
      </c>
      <c r="B946" t="str">
        <f t="shared" si="42"/>
        <v>SKN - CONTIGENT3. High ValueE4. Production Pending</v>
      </c>
      <c r="C946" t="s">
        <v>24</v>
      </c>
      <c r="D946" t="s">
        <v>13</v>
      </c>
      <c r="E946" t="s">
        <v>11</v>
      </c>
      <c r="F946" s="12" t="s">
        <v>435</v>
      </c>
      <c r="G946" s="12" t="s">
        <v>764</v>
      </c>
      <c r="H946" t="s">
        <v>791</v>
      </c>
      <c r="I946" s="2" t="s">
        <v>823</v>
      </c>
      <c r="J946">
        <f>VLOOKUP(A946,[1]Sheet3!$A$2:$H$3266,8,FALSE)</f>
        <v>1009.93</v>
      </c>
      <c r="K946">
        <f>VLOOKUP(A946,[1]Sheet3!$A$2:$AD$3266,29,FALSE)</f>
        <v>0.63311300000000004</v>
      </c>
      <c r="L946">
        <f>VLOOKUP(A946,[1]Sheet3!$A$2:$AD$3266,30,FALSE)</f>
        <v>639.39981208999995</v>
      </c>
      <c r="O946">
        <f>VLOOKUP(A946,[1]Sheet3!$A$2:$T$3266,17,FALSE)</f>
        <v>0.28830040000000001</v>
      </c>
      <c r="P946">
        <f>VLOOKUP(A946,[1]Sheet3!$A$2:$T$3266,18,FALSE)</f>
        <v>3978.549</v>
      </c>
      <c r="Q946">
        <f>VLOOKUP(A946,[1]Sheet3!$A$2:$T$3266,19,FALSE)</f>
        <v>0.7396817</v>
      </c>
      <c r="R946">
        <f>VLOOKUP(A946,[1]Sheet3!$A$2:$T$3266,20,FALSE)</f>
        <v>0.84501139999999997</v>
      </c>
      <c r="S946">
        <f>VLOOKUP(A946,[1]Sheet3!$A$2:$AB$3266,27,FALSE)</f>
        <v>230.37219999999999</v>
      </c>
      <c r="T946">
        <f>VLOOKUP(A946,[1]Sheet3!$A$2:$AB$3266,28,FALSE)</f>
        <v>36.86562</v>
      </c>
      <c r="U946">
        <f>VLOOKUP(A946,[1]Sheet3!$A$2:$AF$3266,31,FALSE)</f>
        <v>759.70939999999996</v>
      </c>
      <c r="V946">
        <f>VLOOKUP(A946,[1]Sheet3!$A$2:$AF$3266,32,FALSE)</f>
        <v>212.93790000000001</v>
      </c>
      <c r="W946" s="2" t="s">
        <v>844</v>
      </c>
      <c r="X946" s="2" t="s">
        <v>829</v>
      </c>
      <c r="Y946" s="2">
        <f>Scores!N946</f>
        <v>43</v>
      </c>
      <c r="Z946" t="s">
        <v>6</v>
      </c>
      <c r="AA946" s="13" t="str">
        <f t="shared" si="44"/>
        <v>2C-Sumatera</v>
      </c>
      <c r="AB946" s="13" t="s">
        <v>896</v>
      </c>
    </row>
    <row r="947" spans="1:28">
      <c r="A947" t="str">
        <f t="shared" si="43"/>
        <v>PULAU GADING EAST-1 - BASE1. Low Value</v>
      </c>
      <c r="B947" t="str">
        <f t="shared" si="42"/>
        <v>PULAU GADING EAST-1 - BASE1. Low ValueX1. Discovery under Evaluation</v>
      </c>
      <c r="C947" t="s">
        <v>12</v>
      </c>
      <c r="D947" t="s">
        <v>13</v>
      </c>
      <c r="E947" t="s">
        <v>8</v>
      </c>
      <c r="F947" s="12" t="s">
        <v>436</v>
      </c>
      <c r="G947" s="12" t="s">
        <v>764</v>
      </c>
      <c r="H947" t="s">
        <v>791</v>
      </c>
      <c r="I947" s="2" t="s">
        <v>823</v>
      </c>
      <c r="J947">
        <f>VLOOKUP(A947,[1]Sheet3!$A$2:$H$3266,8,FALSE)</f>
        <v>5</v>
      </c>
      <c r="K947">
        <f>VLOOKUP(A947,[1]Sheet3!$A$2:$AD$3266,29,FALSE)</f>
        <v>0.80415950000000003</v>
      </c>
      <c r="L947">
        <f>VLOOKUP(A947,[1]Sheet3!$A$2:$AD$3266,30,FALSE)</f>
        <v>4.0207975000000005</v>
      </c>
      <c r="O947">
        <f>VLOOKUP(A947,[1]Sheet3!$A$2:$T$3266,17,FALSE)</f>
        <v>0.31881739999999997</v>
      </c>
      <c r="P947">
        <f>VLOOKUP(A947,[1]Sheet3!$A$2:$T$3266,18,FALSE)</f>
        <v>160.48609999999999</v>
      </c>
      <c r="Q947">
        <f>VLOOKUP(A947,[1]Sheet3!$A$2:$T$3266,19,FALSE)</f>
        <v>0.6991754</v>
      </c>
      <c r="R947">
        <f>VLOOKUP(A947,[1]Sheet3!$A$2:$T$3266,20,FALSE)</f>
        <v>0.77465340000000005</v>
      </c>
      <c r="S947">
        <f>VLOOKUP(A947,[1]Sheet3!$A$2:$AB$3266,27,FALSE)</f>
        <v>51.76887</v>
      </c>
      <c r="T947">
        <f>VLOOKUP(A947,[1]Sheet3!$A$2:$AB$3266,28,FALSE)</f>
        <v>15.61482</v>
      </c>
      <c r="U947">
        <f>VLOOKUP(A947,[1]Sheet3!$A$2:$AF$3266,31,FALSE)</f>
        <v>7.6780710000000001</v>
      </c>
      <c r="V947">
        <f>VLOOKUP(A947,[1]Sheet3!$A$2:$AF$3266,32,FALSE)</f>
        <v>155.78700000000001</v>
      </c>
      <c r="W947" s="2" t="s">
        <v>844</v>
      </c>
      <c r="X947" s="2" t="s">
        <v>829</v>
      </c>
      <c r="Y947" s="2">
        <f>Scores!N947</f>
        <v>53</v>
      </c>
      <c r="Z947" t="s">
        <v>6</v>
      </c>
      <c r="AA947" s="13" t="str">
        <f t="shared" si="44"/>
        <v>2C-Sumatera</v>
      </c>
      <c r="AB947" s="13" t="s">
        <v>896</v>
      </c>
    </row>
    <row r="948" spans="1:28">
      <c r="A948" t="str">
        <f t="shared" si="43"/>
        <v>PULAU GADING EAST-1 - BASE2. Middle Value</v>
      </c>
      <c r="B948" t="str">
        <f t="shared" si="42"/>
        <v>PULAU GADING EAST-1 - BASE2. Middle ValueX1. Discovery under Evaluation</v>
      </c>
      <c r="C948" t="s">
        <v>12</v>
      </c>
      <c r="D948" t="s">
        <v>13</v>
      </c>
      <c r="E948" t="s">
        <v>10</v>
      </c>
      <c r="F948" s="12" t="s">
        <v>436</v>
      </c>
      <c r="G948" s="12" t="s">
        <v>764</v>
      </c>
      <c r="H948" t="s">
        <v>791</v>
      </c>
      <c r="I948" s="2" t="s">
        <v>823</v>
      </c>
      <c r="J948">
        <f>VLOOKUP(A948,[1]Sheet3!$A$2:$H$3266,8,FALSE)</f>
        <v>16</v>
      </c>
      <c r="K948">
        <f>VLOOKUP(A948,[1]Sheet3!$A$2:$AD$3266,29,FALSE)</f>
        <v>0.80415950000000003</v>
      </c>
      <c r="L948">
        <f>VLOOKUP(A948,[1]Sheet3!$A$2:$AD$3266,30,FALSE)</f>
        <v>12.866552</v>
      </c>
      <c r="O948">
        <f>VLOOKUP(A948,[1]Sheet3!$A$2:$T$3266,17,FALSE)</f>
        <v>0.31881739999999997</v>
      </c>
      <c r="P948">
        <f>VLOOKUP(A948,[1]Sheet3!$A$2:$T$3266,18,FALSE)</f>
        <v>160.48609999999999</v>
      </c>
      <c r="Q948">
        <f>VLOOKUP(A948,[1]Sheet3!$A$2:$T$3266,19,FALSE)</f>
        <v>0.6991754</v>
      </c>
      <c r="R948">
        <f>VLOOKUP(A948,[1]Sheet3!$A$2:$T$3266,20,FALSE)</f>
        <v>0.77465340000000005</v>
      </c>
      <c r="S948">
        <f>VLOOKUP(A948,[1]Sheet3!$A$2:$AB$3266,27,FALSE)</f>
        <v>51.76887</v>
      </c>
      <c r="T948">
        <f>VLOOKUP(A948,[1]Sheet3!$A$2:$AB$3266,28,FALSE)</f>
        <v>15.61482</v>
      </c>
      <c r="U948">
        <f>VLOOKUP(A948,[1]Sheet3!$A$2:$AF$3266,31,FALSE)</f>
        <v>7.6780710000000001</v>
      </c>
      <c r="V948">
        <f>VLOOKUP(A948,[1]Sheet3!$A$2:$AF$3266,32,FALSE)</f>
        <v>155.78700000000001</v>
      </c>
      <c r="W948" s="2" t="s">
        <v>844</v>
      </c>
      <c r="X948" s="2" t="s">
        <v>829</v>
      </c>
      <c r="Y948" s="2">
        <f>Scores!N948</f>
        <v>53</v>
      </c>
      <c r="Z948" t="s">
        <v>6</v>
      </c>
      <c r="AA948" s="13" t="str">
        <f t="shared" si="44"/>
        <v>2C-Sumatera</v>
      </c>
      <c r="AB948" s="13" t="s">
        <v>896</v>
      </c>
    </row>
    <row r="949" spans="1:28">
      <c r="A949" t="str">
        <f t="shared" si="43"/>
        <v>PULAU GADING EAST-1 - BASE3. High Value</v>
      </c>
      <c r="B949" t="str">
        <f t="shared" si="42"/>
        <v>PULAU GADING EAST-1 - BASE3. High ValueX1. Discovery under Evaluation</v>
      </c>
      <c r="C949" t="s">
        <v>12</v>
      </c>
      <c r="D949" t="s">
        <v>13</v>
      </c>
      <c r="E949" t="s">
        <v>11</v>
      </c>
      <c r="F949" s="12" t="s">
        <v>436</v>
      </c>
      <c r="G949" s="12" t="s">
        <v>764</v>
      </c>
      <c r="H949" t="s">
        <v>791</v>
      </c>
      <c r="I949" s="2" t="s">
        <v>823</v>
      </c>
      <c r="J949">
        <f>VLOOKUP(A949,[1]Sheet3!$A$2:$H$3266,8,FALSE)</f>
        <v>26</v>
      </c>
      <c r="K949">
        <f>VLOOKUP(A949,[1]Sheet3!$A$2:$AD$3266,29,FALSE)</f>
        <v>0.80415950000000003</v>
      </c>
      <c r="L949">
        <f>VLOOKUP(A949,[1]Sheet3!$A$2:$AD$3266,30,FALSE)</f>
        <v>20.908147</v>
      </c>
      <c r="O949">
        <f>VLOOKUP(A949,[1]Sheet3!$A$2:$T$3266,17,FALSE)</f>
        <v>0.31881739999999997</v>
      </c>
      <c r="P949">
        <f>VLOOKUP(A949,[1]Sheet3!$A$2:$T$3266,18,FALSE)</f>
        <v>160.48609999999999</v>
      </c>
      <c r="Q949">
        <f>VLOOKUP(A949,[1]Sheet3!$A$2:$T$3266,19,FALSE)</f>
        <v>0.6991754</v>
      </c>
      <c r="R949">
        <f>VLOOKUP(A949,[1]Sheet3!$A$2:$T$3266,20,FALSE)</f>
        <v>0.77465340000000005</v>
      </c>
      <c r="S949">
        <f>VLOOKUP(A949,[1]Sheet3!$A$2:$AB$3266,27,FALSE)</f>
        <v>51.76887</v>
      </c>
      <c r="T949">
        <f>VLOOKUP(A949,[1]Sheet3!$A$2:$AB$3266,28,FALSE)</f>
        <v>15.61482</v>
      </c>
      <c r="U949">
        <f>VLOOKUP(A949,[1]Sheet3!$A$2:$AF$3266,31,FALSE)</f>
        <v>7.6780710000000001</v>
      </c>
      <c r="V949">
        <f>VLOOKUP(A949,[1]Sheet3!$A$2:$AF$3266,32,FALSE)</f>
        <v>155.78700000000001</v>
      </c>
      <c r="W949" s="2" t="s">
        <v>844</v>
      </c>
      <c r="X949" s="2" t="s">
        <v>829</v>
      </c>
      <c r="Y949" s="2">
        <f>Scores!N949</f>
        <v>53</v>
      </c>
      <c r="Z949" t="s">
        <v>6</v>
      </c>
      <c r="AA949" s="13" t="str">
        <f t="shared" si="44"/>
        <v>2C-Sumatera</v>
      </c>
      <c r="AB949" s="13" t="s">
        <v>896</v>
      </c>
    </row>
    <row r="950" spans="1:28">
      <c r="A950" t="str">
        <f t="shared" si="43"/>
        <v>SUKAJAYA - BASE1. Low Value</v>
      </c>
      <c r="B950" t="str">
        <f t="shared" si="42"/>
        <v>SUKAJAYA - BASE1. Low ValueX1. Discovery under Evaluation</v>
      </c>
      <c r="C950" t="s">
        <v>12</v>
      </c>
      <c r="D950" t="s">
        <v>13</v>
      </c>
      <c r="E950" t="s">
        <v>8</v>
      </c>
      <c r="F950" s="12" t="s">
        <v>437</v>
      </c>
      <c r="G950" s="12" t="s">
        <v>764</v>
      </c>
      <c r="H950" t="s">
        <v>791</v>
      </c>
      <c r="I950" s="2" t="s">
        <v>823</v>
      </c>
      <c r="J950">
        <f>VLOOKUP(A950,[1]Sheet3!$A$2:$H$3266,8,FALSE)</f>
        <v>1.3</v>
      </c>
      <c r="K950">
        <f>VLOOKUP(A950,[1]Sheet3!$A$2:$AD$3266,29,FALSE)</f>
        <v>0.67940869999999998</v>
      </c>
      <c r="L950">
        <f>VLOOKUP(A950,[1]Sheet3!$A$2:$AD$3266,30,FALSE)</f>
        <v>0.88323130999999999</v>
      </c>
      <c r="O950">
        <f>VLOOKUP(A950,[1]Sheet3!$A$2:$T$3266,17,FALSE)</f>
        <v>0.34509119999999999</v>
      </c>
      <c r="P950">
        <f>VLOOKUP(A950,[1]Sheet3!$A$2:$T$3266,18,FALSE)</f>
        <v>97.267650000000003</v>
      </c>
      <c r="Q950">
        <f>VLOOKUP(A950,[1]Sheet3!$A$2:$T$3266,19,FALSE)</f>
        <v>0.6991754</v>
      </c>
      <c r="R950">
        <f>VLOOKUP(A950,[1]Sheet3!$A$2:$T$3266,20,FALSE)</f>
        <v>0.77466740000000001</v>
      </c>
      <c r="S950">
        <f>VLOOKUP(A950,[1]Sheet3!$A$2:$AB$3266,27,FALSE)</f>
        <v>352.3827</v>
      </c>
      <c r="T950">
        <f>VLOOKUP(A950,[1]Sheet3!$A$2:$AB$3266,28,FALSE)</f>
        <v>5.360277</v>
      </c>
      <c r="U950">
        <f>VLOOKUP(A950,[1]Sheet3!$A$2:$AF$3266,31,FALSE)</f>
        <v>151.6146</v>
      </c>
      <c r="V950">
        <f>VLOOKUP(A950,[1]Sheet3!$A$2:$AF$3266,32,FALSE)</f>
        <v>31.749040000000001</v>
      </c>
      <c r="W950" s="2" t="s">
        <v>844</v>
      </c>
      <c r="X950" s="2" t="s">
        <v>829</v>
      </c>
      <c r="Y950" s="2">
        <f>Scores!N950</f>
        <v>73</v>
      </c>
      <c r="Z950" t="s">
        <v>6</v>
      </c>
      <c r="AA950" s="13" t="str">
        <f t="shared" si="44"/>
        <v>2C-Sumatera</v>
      </c>
      <c r="AB950" s="13" t="s">
        <v>896</v>
      </c>
    </row>
    <row r="951" spans="1:28">
      <c r="A951" t="str">
        <f t="shared" si="43"/>
        <v>SUKAJAYA - BASE2. Middle Value</v>
      </c>
      <c r="B951" t="str">
        <f t="shared" si="42"/>
        <v>SUKAJAYA - BASE2. Middle ValueX1. Discovery under Evaluation</v>
      </c>
      <c r="C951" t="s">
        <v>12</v>
      </c>
      <c r="D951" t="s">
        <v>13</v>
      </c>
      <c r="E951" t="s">
        <v>10</v>
      </c>
      <c r="F951" s="12" t="s">
        <v>437</v>
      </c>
      <c r="G951" s="12" t="s">
        <v>764</v>
      </c>
      <c r="H951" t="s">
        <v>791</v>
      </c>
      <c r="I951" s="2" t="s">
        <v>823</v>
      </c>
      <c r="J951">
        <f>VLOOKUP(A951,[1]Sheet3!$A$2:$H$3266,8,FALSE)</f>
        <v>6.8</v>
      </c>
      <c r="K951">
        <f>VLOOKUP(A951,[1]Sheet3!$A$2:$AD$3266,29,FALSE)</f>
        <v>0.67940869999999998</v>
      </c>
      <c r="L951">
        <f>VLOOKUP(A951,[1]Sheet3!$A$2:$AD$3266,30,FALSE)</f>
        <v>4.6199791599999998</v>
      </c>
      <c r="O951">
        <f>VLOOKUP(A951,[1]Sheet3!$A$2:$T$3266,17,FALSE)</f>
        <v>0.34509119999999999</v>
      </c>
      <c r="P951">
        <f>VLOOKUP(A951,[1]Sheet3!$A$2:$T$3266,18,FALSE)</f>
        <v>97.267650000000003</v>
      </c>
      <c r="Q951">
        <f>VLOOKUP(A951,[1]Sheet3!$A$2:$T$3266,19,FALSE)</f>
        <v>0.6991754</v>
      </c>
      <c r="R951">
        <f>VLOOKUP(A951,[1]Sheet3!$A$2:$T$3266,20,FALSE)</f>
        <v>0.77466740000000001</v>
      </c>
      <c r="S951">
        <f>VLOOKUP(A951,[1]Sheet3!$A$2:$AB$3266,27,FALSE)</f>
        <v>352.3827</v>
      </c>
      <c r="T951">
        <f>VLOOKUP(A951,[1]Sheet3!$A$2:$AB$3266,28,FALSE)</f>
        <v>5.360277</v>
      </c>
      <c r="U951">
        <f>VLOOKUP(A951,[1]Sheet3!$A$2:$AF$3266,31,FALSE)</f>
        <v>151.6146</v>
      </c>
      <c r="V951">
        <f>VLOOKUP(A951,[1]Sheet3!$A$2:$AF$3266,32,FALSE)</f>
        <v>31.749040000000001</v>
      </c>
      <c r="W951" s="2" t="s">
        <v>844</v>
      </c>
      <c r="X951" s="2" t="s">
        <v>829</v>
      </c>
      <c r="Y951" s="2">
        <f>Scores!N951</f>
        <v>73</v>
      </c>
      <c r="Z951" t="s">
        <v>6</v>
      </c>
      <c r="AA951" s="13" t="str">
        <f t="shared" si="44"/>
        <v>2C-Sumatera</v>
      </c>
      <c r="AB951" s="13" t="s">
        <v>896</v>
      </c>
    </row>
    <row r="952" spans="1:28">
      <c r="A952" t="str">
        <f t="shared" si="43"/>
        <v>SUKAJAYA - BASE3. High Value</v>
      </c>
      <c r="B952" t="str">
        <f t="shared" si="42"/>
        <v>SUKAJAYA - BASE3. High ValueX1. Discovery under Evaluation</v>
      </c>
      <c r="C952" t="s">
        <v>12</v>
      </c>
      <c r="D952" t="s">
        <v>13</v>
      </c>
      <c r="E952" t="s">
        <v>11</v>
      </c>
      <c r="F952" s="12" t="s">
        <v>437</v>
      </c>
      <c r="G952" s="12" t="s">
        <v>764</v>
      </c>
      <c r="H952" t="s">
        <v>791</v>
      </c>
      <c r="I952" s="2" t="s">
        <v>823</v>
      </c>
      <c r="J952">
        <f>VLOOKUP(A952,[1]Sheet3!$A$2:$H$3266,8,FALSE)</f>
        <v>14.6</v>
      </c>
      <c r="K952">
        <f>VLOOKUP(A952,[1]Sheet3!$A$2:$AD$3266,29,FALSE)</f>
        <v>0.67940869999999998</v>
      </c>
      <c r="L952">
        <f>VLOOKUP(A952,[1]Sheet3!$A$2:$AD$3266,30,FALSE)</f>
        <v>9.9193670199999993</v>
      </c>
      <c r="O952">
        <f>VLOOKUP(A952,[1]Sheet3!$A$2:$T$3266,17,FALSE)</f>
        <v>0.34509119999999999</v>
      </c>
      <c r="P952">
        <f>VLOOKUP(A952,[1]Sheet3!$A$2:$T$3266,18,FALSE)</f>
        <v>97.267650000000003</v>
      </c>
      <c r="Q952">
        <f>VLOOKUP(A952,[1]Sheet3!$A$2:$T$3266,19,FALSE)</f>
        <v>0.6991754</v>
      </c>
      <c r="R952">
        <f>VLOOKUP(A952,[1]Sheet3!$A$2:$T$3266,20,FALSE)</f>
        <v>0.77466740000000001</v>
      </c>
      <c r="S952">
        <f>VLOOKUP(A952,[1]Sheet3!$A$2:$AB$3266,27,FALSE)</f>
        <v>352.3827</v>
      </c>
      <c r="T952">
        <f>VLOOKUP(A952,[1]Sheet3!$A$2:$AB$3266,28,FALSE)</f>
        <v>5.360277</v>
      </c>
      <c r="U952">
        <f>VLOOKUP(A952,[1]Sheet3!$A$2:$AF$3266,31,FALSE)</f>
        <v>151.6146</v>
      </c>
      <c r="V952">
        <f>VLOOKUP(A952,[1]Sheet3!$A$2:$AF$3266,32,FALSE)</f>
        <v>31.749040000000001</v>
      </c>
      <c r="W952" s="2" t="s">
        <v>844</v>
      </c>
      <c r="X952" s="2" t="s">
        <v>829</v>
      </c>
      <c r="Y952" s="2">
        <f>Scores!N952</f>
        <v>73</v>
      </c>
      <c r="Z952" t="s">
        <v>6</v>
      </c>
      <c r="AA952" s="13" t="str">
        <f t="shared" si="44"/>
        <v>2C-Sumatera</v>
      </c>
      <c r="AB952" s="13" t="s">
        <v>896</v>
      </c>
    </row>
    <row r="953" spans="1:28">
      <c r="A953" t="str">
        <f t="shared" si="43"/>
        <v>PGD - CONTIGENT1. Low Value</v>
      </c>
      <c r="B953" t="str">
        <f t="shared" si="42"/>
        <v>PGD - CONTIGENT1. Low ValueE4. Production Pending</v>
      </c>
      <c r="C953" t="s">
        <v>24</v>
      </c>
      <c r="D953" t="s">
        <v>13</v>
      </c>
      <c r="E953" t="s">
        <v>8</v>
      </c>
      <c r="F953" s="12" t="s">
        <v>438</v>
      </c>
      <c r="G953" s="12" t="s">
        <v>764</v>
      </c>
      <c r="H953" t="s">
        <v>791</v>
      </c>
      <c r="I953" s="2" t="s">
        <v>823</v>
      </c>
      <c r="J953">
        <f>VLOOKUP(A953,[1]Sheet3!$A$2:$H$3266,8,FALSE)</f>
        <v>267.67</v>
      </c>
      <c r="K953">
        <f>VLOOKUP(A953,[1]Sheet3!$A$2:$AD$3266,29,FALSE)</f>
        <v>0.81427629999999995</v>
      </c>
      <c r="L953">
        <f>VLOOKUP(A953,[1]Sheet3!$A$2:$AD$3266,30,FALSE)</f>
        <v>217.95733722099999</v>
      </c>
      <c r="O953">
        <f>VLOOKUP(A953,[1]Sheet3!$A$2:$T$3266,17,FALSE)</f>
        <v>0.27690789999999998</v>
      </c>
      <c r="P953">
        <f>VLOOKUP(A953,[1]Sheet3!$A$2:$T$3266,18,FALSE)</f>
        <v>269.43369999999999</v>
      </c>
      <c r="Q953">
        <f>VLOOKUP(A953,[1]Sheet3!$A$2:$T$3266,19,FALSE)</f>
        <v>0.61330660000000004</v>
      </c>
      <c r="R953">
        <f>VLOOKUP(A953,[1]Sheet3!$A$2:$T$3266,20,FALSE)</f>
        <v>0.84178319999999995</v>
      </c>
      <c r="S953">
        <f>VLOOKUP(A953,[1]Sheet3!$A$2:$AB$3266,27,FALSE)</f>
        <v>47.884349999999998</v>
      </c>
      <c r="T953">
        <f>VLOOKUP(A953,[1]Sheet3!$A$2:$AB$3266,28,FALSE)</f>
        <v>54.927059999999997</v>
      </c>
      <c r="U953">
        <f>VLOOKUP(A953,[1]Sheet3!$A$2:$AF$3266,31,FALSE)</f>
        <v>3.7174800000000001</v>
      </c>
      <c r="V953">
        <f>VLOOKUP(A953,[1]Sheet3!$A$2:$AF$3266,32,FALSE)</f>
        <v>37.628799999999998</v>
      </c>
      <c r="W953" s="2" t="s">
        <v>844</v>
      </c>
      <c r="X953" s="2" t="s">
        <v>829</v>
      </c>
      <c r="Y953" s="2">
        <f>Scores!N953</f>
        <v>58</v>
      </c>
      <c r="Z953" t="s">
        <v>6</v>
      </c>
      <c r="AA953" s="13" t="str">
        <f t="shared" si="44"/>
        <v>2C-Sumatera</v>
      </c>
      <c r="AB953" s="13" t="s">
        <v>896</v>
      </c>
    </row>
    <row r="954" spans="1:28">
      <c r="A954" t="str">
        <f t="shared" si="43"/>
        <v>PGD - CONTIGENT2. Middle Value</v>
      </c>
      <c r="B954" t="str">
        <f t="shared" si="42"/>
        <v>PGD - CONTIGENT2. Middle ValueE4. Production Pending</v>
      </c>
      <c r="C954" t="s">
        <v>24</v>
      </c>
      <c r="D954" t="s">
        <v>13</v>
      </c>
      <c r="E954" t="s">
        <v>10</v>
      </c>
      <c r="F954" s="12" t="s">
        <v>438</v>
      </c>
      <c r="G954" s="12" t="s">
        <v>764</v>
      </c>
      <c r="H954" t="s">
        <v>791</v>
      </c>
      <c r="I954" s="2" t="s">
        <v>823</v>
      </c>
      <c r="J954">
        <f>VLOOKUP(A954,[1]Sheet3!$A$2:$H$3266,8,FALSE)</f>
        <v>267.67</v>
      </c>
      <c r="K954">
        <f>VLOOKUP(A954,[1]Sheet3!$A$2:$AD$3266,29,FALSE)</f>
        <v>0.81427629999999995</v>
      </c>
      <c r="L954">
        <f>VLOOKUP(A954,[1]Sheet3!$A$2:$AD$3266,30,FALSE)</f>
        <v>217.95733722099999</v>
      </c>
      <c r="O954">
        <f>VLOOKUP(A954,[1]Sheet3!$A$2:$T$3266,17,FALSE)</f>
        <v>0.27690789999999998</v>
      </c>
      <c r="P954">
        <f>VLOOKUP(A954,[1]Sheet3!$A$2:$T$3266,18,FALSE)</f>
        <v>269.43369999999999</v>
      </c>
      <c r="Q954">
        <f>VLOOKUP(A954,[1]Sheet3!$A$2:$T$3266,19,FALSE)</f>
        <v>0.61330660000000004</v>
      </c>
      <c r="R954">
        <f>VLOOKUP(A954,[1]Sheet3!$A$2:$T$3266,20,FALSE)</f>
        <v>0.84178319999999995</v>
      </c>
      <c r="S954">
        <f>VLOOKUP(A954,[1]Sheet3!$A$2:$AB$3266,27,FALSE)</f>
        <v>47.884349999999998</v>
      </c>
      <c r="T954">
        <f>VLOOKUP(A954,[1]Sheet3!$A$2:$AB$3266,28,FALSE)</f>
        <v>54.927059999999997</v>
      </c>
      <c r="U954">
        <f>VLOOKUP(A954,[1]Sheet3!$A$2:$AF$3266,31,FALSE)</f>
        <v>3.7174800000000001</v>
      </c>
      <c r="V954">
        <f>VLOOKUP(A954,[1]Sheet3!$A$2:$AF$3266,32,FALSE)</f>
        <v>37.628799999999998</v>
      </c>
      <c r="W954" s="2" t="s">
        <v>844</v>
      </c>
      <c r="X954" s="2" t="s">
        <v>829</v>
      </c>
      <c r="Y954" s="2">
        <f>Scores!N954</f>
        <v>58</v>
      </c>
      <c r="Z954" t="s">
        <v>6</v>
      </c>
      <c r="AA954" s="13" t="str">
        <f t="shared" si="44"/>
        <v>2C-Sumatera</v>
      </c>
      <c r="AB954" s="13" t="s">
        <v>896</v>
      </c>
    </row>
    <row r="955" spans="1:28">
      <c r="A955" t="str">
        <f t="shared" si="43"/>
        <v>PGD - CONTIGENT3. High Value</v>
      </c>
      <c r="B955" t="str">
        <f t="shared" si="42"/>
        <v>PGD - CONTIGENT3. High ValueE4. Production Pending</v>
      </c>
      <c r="C955" t="s">
        <v>24</v>
      </c>
      <c r="D955" t="s">
        <v>13</v>
      </c>
      <c r="E955" t="s">
        <v>11</v>
      </c>
      <c r="F955" s="12" t="s">
        <v>438</v>
      </c>
      <c r="G955" s="12" t="s">
        <v>764</v>
      </c>
      <c r="H955" t="s">
        <v>791</v>
      </c>
      <c r="I955" s="2" t="s">
        <v>823</v>
      </c>
      <c r="J955">
        <f>VLOOKUP(A955,[1]Sheet3!$A$2:$H$3266,8,FALSE)</f>
        <v>267.67</v>
      </c>
      <c r="K955">
        <f>VLOOKUP(A955,[1]Sheet3!$A$2:$AD$3266,29,FALSE)</f>
        <v>0.81427629999999995</v>
      </c>
      <c r="L955">
        <f>VLOOKUP(A955,[1]Sheet3!$A$2:$AD$3266,30,FALSE)</f>
        <v>217.95733722099999</v>
      </c>
      <c r="O955">
        <f>VLOOKUP(A955,[1]Sheet3!$A$2:$T$3266,17,FALSE)</f>
        <v>0.27690789999999998</v>
      </c>
      <c r="P955">
        <f>VLOOKUP(A955,[1]Sheet3!$A$2:$T$3266,18,FALSE)</f>
        <v>269.43369999999999</v>
      </c>
      <c r="Q955">
        <f>VLOOKUP(A955,[1]Sheet3!$A$2:$T$3266,19,FALSE)</f>
        <v>0.61330660000000004</v>
      </c>
      <c r="R955">
        <f>VLOOKUP(A955,[1]Sheet3!$A$2:$T$3266,20,FALSE)</f>
        <v>0.84178319999999995</v>
      </c>
      <c r="S955">
        <f>VLOOKUP(A955,[1]Sheet3!$A$2:$AB$3266,27,FALSE)</f>
        <v>47.884349999999998</v>
      </c>
      <c r="T955">
        <f>VLOOKUP(A955,[1]Sheet3!$A$2:$AB$3266,28,FALSE)</f>
        <v>54.927059999999997</v>
      </c>
      <c r="U955">
        <f>VLOOKUP(A955,[1]Sheet3!$A$2:$AF$3266,31,FALSE)</f>
        <v>3.7174800000000001</v>
      </c>
      <c r="V955">
        <f>VLOOKUP(A955,[1]Sheet3!$A$2:$AF$3266,32,FALSE)</f>
        <v>37.628799999999998</v>
      </c>
      <c r="W955" s="2" t="s">
        <v>844</v>
      </c>
      <c r="X955" s="2" t="s">
        <v>829</v>
      </c>
      <c r="Y955" s="2">
        <f>Scores!N955</f>
        <v>58</v>
      </c>
      <c r="Z955" t="s">
        <v>6</v>
      </c>
      <c r="AA955" s="13" t="str">
        <f t="shared" si="44"/>
        <v>2C-Sumatera</v>
      </c>
      <c r="AB955" s="13" t="s">
        <v>896</v>
      </c>
    </row>
    <row r="956" spans="1:28">
      <c r="A956" t="str">
        <f t="shared" si="43"/>
        <v>PENGEMBANGAN LAPANGAN GAJAH BARU (OPLL)1. Low Value</v>
      </c>
      <c r="B956" t="str">
        <f t="shared" si="42"/>
        <v>PENGEMBANGAN LAPANGAN GAJAH BARU (OPLL)1. Low ValueE3. Justified for Development</v>
      </c>
      <c r="C956" t="s">
        <v>20</v>
      </c>
      <c r="D956" t="s">
        <v>13</v>
      </c>
      <c r="E956" t="s">
        <v>8</v>
      </c>
      <c r="F956" s="12" t="s">
        <v>439</v>
      </c>
      <c r="G956" s="12" t="s">
        <v>65</v>
      </c>
      <c r="H956" t="s">
        <v>92</v>
      </c>
      <c r="I956" s="2" t="s">
        <v>824</v>
      </c>
      <c r="J956">
        <f>VLOOKUP(A956,[1]Sheet3!$A$2:$H$3266,8,FALSE)</f>
        <v>327.10000000000002</v>
      </c>
      <c r="K956">
        <f>VLOOKUP(A956,[1]Sheet3!$A$2:$AD$3266,29,FALSE)</f>
        <v>0.65378530000000001</v>
      </c>
      <c r="L956">
        <f>VLOOKUP(A956,[1]Sheet3!$A$2:$AD$3266,30,FALSE)</f>
        <v>213.85317163000002</v>
      </c>
      <c r="O956">
        <f>VLOOKUP(A956,[1]Sheet3!$A$2:$T$3266,17,FALSE)</f>
        <v>0.20681240000000001</v>
      </c>
      <c r="P956">
        <f>VLOOKUP(A956,[1]Sheet3!$A$2:$T$3266,18,FALSE)</f>
        <v>963.39400000000001</v>
      </c>
      <c r="Q956">
        <f>VLOOKUP(A956,[1]Sheet3!$A$2:$T$3266,19,FALSE)</f>
        <v>0.76352059999999999</v>
      </c>
      <c r="R956">
        <f>VLOOKUP(A956,[1]Sheet3!$A$2:$T$3266,20,FALSE)</f>
        <v>0.71653829999999996</v>
      </c>
      <c r="S956">
        <f>VLOOKUP(A956,[1]Sheet3!$A$2:$AB$3266,27,FALSE)</f>
        <v>72.788970000000006</v>
      </c>
      <c r="T956">
        <f>VLOOKUP(A956,[1]Sheet3!$A$2:$AB$3266,28,FALSE)</f>
        <v>30.249849999999999</v>
      </c>
      <c r="U956">
        <f>VLOOKUP(A956,[1]Sheet3!$A$2:$AF$3266,31,FALSE)</f>
        <v>3.59171</v>
      </c>
      <c r="V956">
        <f>VLOOKUP(A956,[1]Sheet3!$A$2:$AF$3266,32,FALSE)</f>
        <v>218.28659999999999</v>
      </c>
      <c r="W956" s="2" t="str">
        <f>VLOOKUP(H956,[2]Sheet1!$B$2:$D$3210,2,FALSE)</f>
        <v>Laut Natuna Utara</v>
      </c>
      <c r="X956" s="2" t="str">
        <f>VLOOKUP(H956,[2]Sheet1!$B$2:$D$3210,3,FALSE)</f>
        <v>Sumatera</v>
      </c>
      <c r="Y956" s="2">
        <f>Scores!N956</f>
        <v>56</v>
      </c>
      <c r="Z956" t="s">
        <v>16</v>
      </c>
      <c r="AA956" s="13" t="str">
        <f t="shared" si="44"/>
        <v>2P</v>
      </c>
      <c r="AB956" s="13" t="s">
        <v>896</v>
      </c>
    </row>
    <row r="957" spans="1:28">
      <c r="A957" t="str">
        <f t="shared" si="43"/>
        <v>PENGEMBANGAN LAPANGAN GAJAH BARU (OPLL)2. Middle Value</v>
      </c>
      <c r="B957" t="str">
        <f t="shared" si="42"/>
        <v>PENGEMBANGAN LAPANGAN GAJAH BARU (OPLL)2. Middle ValueE3. Justified for Development</v>
      </c>
      <c r="C957" t="s">
        <v>20</v>
      </c>
      <c r="D957" t="s">
        <v>13</v>
      </c>
      <c r="E957" t="s">
        <v>10</v>
      </c>
      <c r="F957" s="12" t="s">
        <v>439</v>
      </c>
      <c r="G957" s="12" t="s">
        <v>65</v>
      </c>
      <c r="H957" t="s">
        <v>92</v>
      </c>
      <c r="I957" s="2" t="s">
        <v>824</v>
      </c>
      <c r="J957">
        <f>VLOOKUP(A957,[1]Sheet3!$A$2:$H$3266,8,FALSE)</f>
        <v>353</v>
      </c>
      <c r="K957">
        <f>VLOOKUP(A957,[1]Sheet3!$A$2:$AD$3266,29,FALSE)</f>
        <v>0.65378530000000001</v>
      </c>
      <c r="L957">
        <f>VLOOKUP(A957,[1]Sheet3!$A$2:$AD$3266,30,FALSE)</f>
        <v>230.78621090000001</v>
      </c>
      <c r="O957">
        <f>VLOOKUP(A957,[1]Sheet3!$A$2:$T$3266,17,FALSE)</f>
        <v>0.20681240000000001</v>
      </c>
      <c r="P957">
        <f>VLOOKUP(A957,[1]Sheet3!$A$2:$T$3266,18,FALSE)</f>
        <v>963.39400000000001</v>
      </c>
      <c r="Q957">
        <f>VLOOKUP(A957,[1]Sheet3!$A$2:$T$3266,19,FALSE)</f>
        <v>0.76352059999999999</v>
      </c>
      <c r="R957">
        <f>VLOOKUP(A957,[1]Sheet3!$A$2:$T$3266,20,FALSE)</f>
        <v>0.71653829999999996</v>
      </c>
      <c r="S957">
        <f>VLOOKUP(A957,[1]Sheet3!$A$2:$AB$3266,27,FALSE)</f>
        <v>72.788970000000006</v>
      </c>
      <c r="T957">
        <f>VLOOKUP(A957,[1]Sheet3!$A$2:$AB$3266,28,FALSE)</f>
        <v>30.249849999999999</v>
      </c>
      <c r="U957">
        <f>VLOOKUP(A957,[1]Sheet3!$A$2:$AF$3266,31,FALSE)</f>
        <v>3.59171</v>
      </c>
      <c r="V957">
        <f>VLOOKUP(A957,[1]Sheet3!$A$2:$AF$3266,32,FALSE)</f>
        <v>218.28659999999999</v>
      </c>
      <c r="W957" s="2" t="str">
        <f>VLOOKUP(H957,[2]Sheet1!$B$2:$D$3210,2,FALSE)</f>
        <v>Laut Natuna Utara</v>
      </c>
      <c r="X957" s="2" t="str">
        <f>VLOOKUP(H957,[2]Sheet1!$B$2:$D$3210,3,FALSE)</f>
        <v>Sumatera</v>
      </c>
      <c r="Y957" s="2">
        <f>Scores!N957</f>
        <v>56</v>
      </c>
      <c r="Z957" t="s">
        <v>16</v>
      </c>
      <c r="AA957" s="13" t="str">
        <f t="shared" si="44"/>
        <v>2P</v>
      </c>
      <c r="AB957" s="13" t="s">
        <v>896</v>
      </c>
    </row>
    <row r="958" spans="1:28">
      <c r="A958" t="str">
        <f t="shared" si="43"/>
        <v>PENGEMBANGAN LAPANGAN GAJAH BARU (OPLL)3. High Value</v>
      </c>
      <c r="B958" t="str">
        <f t="shared" si="42"/>
        <v>PENGEMBANGAN LAPANGAN GAJAH BARU (OPLL)3. High ValueE3. Justified for Development</v>
      </c>
      <c r="C958" t="s">
        <v>20</v>
      </c>
      <c r="D958" t="s">
        <v>13</v>
      </c>
      <c r="E958" t="s">
        <v>11</v>
      </c>
      <c r="F958" s="12" t="s">
        <v>439</v>
      </c>
      <c r="G958" s="12" t="s">
        <v>65</v>
      </c>
      <c r="H958" t="s">
        <v>92</v>
      </c>
      <c r="I958" s="2" t="s">
        <v>824</v>
      </c>
      <c r="J958">
        <f>VLOOKUP(A958,[1]Sheet3!$A$2:$H$3266,8,FALSE)</f>
        <v>421.8</v>
      </c>
      <c r="K958">
        <f>VLOOKUP(A958,[1]Sheet3!$A$2:$AD$3266,29,FALSE)</f>
        <v>0.65378530000000001</v>
      </c>
      <c r="L958">
        <f>VLOOKUP(A958,[1]Sheet3!$A$2:$AD$3266,30,FALSE)</f>
        <v>275.76663954000003</v>
      </c>
      <c r="O958">
        <f>VLOOKUP(A958,[1]Sheet3!$A$2:$T$3266,17,FALSE)</f>
        <v>0.20681240000000001</v>
      </c>
      <c r="P958">
        <f>VLOOKUP(A958,[1]Sheet3!$A$2:$T$3266,18,FALSE)</f>
        <v>963.39400000000001</v>
      </c>
      <c r="Q958">
        <f>VLOOKUP(A958,[1]Sheet3!$A$2:$T$3266,19,FALSE)</f>
        <v>0.76352059999999999</v>
      </c>
      <c r="R958">
        <f>VLOOKUP(A958,[1]Sheet3!$A$2:$T$3266,20,FALSE)</f>
        <v>0.71653829999999996</v>
      </c>
      <c r="S958">
        <f>VLOOKUP(A958,[1]Sheet3!$A$2:$AB$3266,27,FALSE)</f>
        <v>72.788970000000006</v>
      </c>
      <c r="T958">
        <f>VLOOKUP(A958,[1]Sheet3!$A$2:$AB$3266,28,FALSE)</f>
        <v>30.249849999999999</v>
      </c>
      <c r="U958">
        <f>VLOOKUP(A958,[1]Sheet3!$A$2:$AF$3266,31,FALSE)</f>
        <v>3.59171</v>
      </c>
      <c r="V958">
        <f>VLOOKUP(A958,[1]Sheet3!$A$2:$AF$3266,32,FALSE)</f>
        <v>218.28659999999999</v>
      </c>
      <c r="W958" s="2" t="str">
        <f>VLOOKUP(H958,[2]Sheet1!$B$2:$D$3210,2,FALSE)</f>
        <v>Laut Natuna Utara</v>
      </c>
      <c r="X958" s="2" t="str">
        <f>VLOOKUP(H958,[2]Sheet1!$B$2:$D$3210,3,FALSE)</f>
        <v>Sumatera</v>
      </c>
      <c r="Y958" s="2">
        <f>Scores!N958</f>
        <v>56</v>
      </c>
      <c r="Z958" t="s">
        <v>16</v>
      </c>
      <c r="AA958" s="13" t="str">
        <f t="shared" si="44"/>
        <v>2P</v>
      </c>
      <c r="AB958" s="13" t="s">
        <v>896</v>
      </c>
    </row>
    <row r="959" spans="1:28">
      <c r="A959" t="str">
        <f t="shared" si="43"/>
        <v>PENGEMBANGAN LAPANGAN BISON (OPLL)1. Low Value</v>
      </c>
      <c r="B959" t="str">
        <f t="shared" si="42"/>
        <v>PENGEMBANGAN LAPANGAN BISON (OPLL)1. Low ValueE3. Justified for Development</v>
      </c>
      <c r="C959" t="s">
        <v>20</v>
      </c>
      <c r="D959" t="s">
        <v>13</v>
      </c>
      <c r="E959" t="s">
        <v>8</v>
      </c>
      <c r="F959" s="12" t="s">
        <v>440</v>
      </c>
      <c r="G959" s="12" t="s">
        <v>65</v>
      </c>
      <c r="H959" t="s">
        <v>92</v>
      </c>
      <c r="I959" s="2" t="s">
        <v>824</v>
      </c>
      <c r="J959">
        <f>VLOOKUP(A959,[1]Sheet3!$A$2:$H$3266,8,FALSE)</f>
        <v>46.2</v>
      </c>
      <c r="K959">
        <f>VLOOKUP(A959,[1]Sheet3!$A$2:$AD$3266,29,FALSE)</f>
        <v>0.78375689999999998</v>
      </c>
      <c r="L959">
        <f>VLOOKUP(A959,[1]Sheet3!$A$2:$AD$3266,30,FALSE)</f>
        <v>36.209568779999998</v>
      </c>
      <c r="O959">
        <f>VLOOKUP(A959,[1]Sheet3!$A$2:$T$3266,17,FALSE)</f>
        <v>0.29726789999999997</v>
      </c>
      <c r="P959">
        <f>VLOOKUP(A959,[1]Sheet3!$A$2:$T$3266,18,FALSE)</f>
        <v>235.67349999999999</v>
      </c>
      <c r="Q959">
        <f>VLOOKUP(A959,[1]Sheet3!$A$2:$T$3266,19,FALSE)</f>
        <v>0.68780649999999999</v>
      </c>
      <c r="R959">
        <f>VLOOKUP(A959,[1]Sheet3!$A$2:$T$3266,20,FALSE)</f>
        <v>0.84238550000000001</v>
      </c>
      <c r="S959">
        <f>VLOOKUP(A959,[1]Sheet3!$A$2:$AB$3266,27,FALSE)</f>
        <v>30.844380000000001</v>
      </c>
      <c r="T959">
        <f>VLOOKUP(A959,[1]Sheet3!$A$2:$AB$3266,28,FALSE)</f>
        <v>10.0907</v>
      </c>
      <c r="U959">
        <f>VLOOKUP(A959,[1]Sheet3!$A$2:$AF$3266,31,FALSE)</f>
        <v>2.4276040000000001</v>
      </c>
      <c r="V959">
        <f>VLOOKUP(A959,[1]Sheet3!$A$2:$AF$3266,32,FALSE)</f>
        <v>24.0914</v>
      </c>
      <c r="W959" s="2" t="str">
        <f>VLOOKUP(H959,[2]Sheet1!$B$2:$D$3210,2,FALSE)</f>
        <v>Laut Natuna Utara</v>
      </c>
      <c r="X959" s="2" t="str">
        <f>VLOOKUP(H959,[2]Sheet1!$B$2:$D$3210,3,FALSE)</f>
        <v>Sumatera</v>
      </c>
      <c r="Y959" s="2">
        <f>Scores!N959</f>
        <v>43</v>
      </c>
      <c r="Z959" t="s">
        <v>16</v>
      </c>
      <c r="AA959" s="13" t="str">
        <f t="shared" si="44"/>
        <v>2P</v>
      </c>
      <c r="AB959" s="13" t="s">
        <v>896</v>
      </c>
    </row>
    <row r="960" spans="1:28">
      <c r="A960" t="str">
        <f t="shared" si="43"/>
        <v>PENGEMBANGAN LAPANGAN BISON (OPLL)2. Middle Value</v>
      </c>
      <c r="B960" t="str">
        <f t="shared" si="42"/>
        <v>PENGEMBANGAN LAPANGAN BISON (OPLL)2. Middle ValueE3. Justified for Development</v>
      </c>
      <c r="C960" t="s">
        <v>20</v>
      </c>
      <c r="D960" t="s">
        <v>13</v>
      </c>
      <c r="E960" t="s">
        <v>10</v>
      </c>
      <c r="F960" s="12" t="s">
        <v>440</v>
      </c>
      <c r="G960" s="12" t="s">
        <v>65</v>
      </c>
      <c r="H960" t="s">
        <v>92</v>
      </c>
      <c r="I960" s="2" t="s">
        <v>824</v>
      </c>
      <c r="J960">
        <f>VLOOKUP(A960,[1]Sheet3!$A$2:$H$3266,8,FALSE)</f>
        <v>46.2</v>
      </c>
      <c r="K960">
        <f>VLOOKUP(A960,[1]Sheet3!$A$2:$AD$3266,29,FALSE)</f>
        <v>0.78375689999999998</v>
      </c>
      <c r="L960">
        <f>VLOOKUP(A960,[1]Sheet3!$A$2:$AD$3266,30,FALSE)</f>
        <v>36.209568779999998</v>
      </c>
      <c r="O960">
        <f>VLOOKUP(A960,[1]Sheet3!$A$2:$T$3266,17,FALSE)</f>
        <v>0.29726789999999997</v>
      </c>
      <c r="P960">
        <f>VLOOKUP(A960,[1]Sheet3!$A$2:$T$3266,18,FALSE)</f>
        <v>235.67349999999999</v>
      </c>
      <c r="Q960">
        <f>VLOOKUP(A960,[1]Sheet3!$A$2:$T$3266,19,FALSE)</f>
        <v>0.68780649999999999</v>
      </c>
      <c r="R960">
        <f>VLOOKUP(A960,[1]Sheet3!$A$2:$T$3266,20,FALSE)</f>
        <v>0.84238550000000001</v>
      </c>
      <c r="S960">
        <f>VLOOKUP(A960,[1]Sheet3!$A$2:$AB$3266,27,FALSE)</f>
        <v>30.844380000000001</v>
      </c>
      <c r="T960">
        <f>VLOOKUP(A960,[1]Sheet3!$A$2:$AB$3266,28,FALSE)</f>
        <v>10.0907</v>
      </c>
      <c r="U960">
        <f>VLOOKUP(A960,[1]Sheet3!$A$2:$AF$3266,31,FALSE)</f>
        <v>2.4276040000000001</v>
      </c>
      <c r="V960">
        <f>VLOOKUP(A960,[1]Sheet3!$A$2:$AF$3266,32,FALSE)</f>
        <v>24.0914</v>
      </c>
      <c r="W960" s="2" t="str">
        <f>VLOOKUP(H960,[2]Sheet1!$B$2:$D$3210,2,FALSE)</f>
        <v>Laut Natuna Utara</v>
      </c>
      <c r="X960" s="2" t="str">
        <f>VLOOKUP(H960,[2]Sheet1!$B$2:$D$3210,3,FALSE)</f>
        <v>Sumatera</v>
      </c>
      <c r="Y960" s="2">
        <f>Scores!N960</f>
        <v>43</v>
      </c>
      <c r="Z960" t="s">
        <v>16</v>
      </c>
      <c r="AA960" s="13" t="str">
        <f t="shared" si="44"/>
        <v>2P</v>
      </c>
      <c r="AB960" s="13" t="s">
        <v>896</v>
      </c>
    </row>
    <row r="961" spans="1:28">
      <c r="A961" t="str">
        <f t="shared" si="43"/>
        <v>PENGEMBANGAN LAPANGAN BISON (OPLL)3. High Value</v>
      </c>
      <c r="B961" t="str">
        <f t="shared" si="42"/>
        <v>PENGEMBANGAN LAPANGAN BISON (OPLL)3. High ValueE3. Justified for Development</v>
      </c>
      <c r="C961" t="s">
        <v>20</v>
      </c>
      <c r="D961" t="s">
        <v>13</v>
      </c>
      <c r="E961" t="s">
        <v>11</v>
      </c>
      <c r="F961" s="12" t="s">
        <v>440</v>
      </c>
      <c r="G961" s="12" t="s">
        <v>65</v>
      </c>
      <c r="H961" t="s">
        <v>92</v>
      </c>
      <c r="I961" s="2" t="s">
        <v>824</v>
      </c>
      <c r="J961">
        <f>VLOOKUP(A961,[1]Sheet3!$A$2:$H$3266,8,FALSE)</f>
        <v>46.2</v>
      </c>
      <c r="K961">
        <f>VLOOKUP(A961,[1]Sheet3!$A$2:$AD$3266,29,FALSE)</f>
        <v>0.78375689999999998</v>
      </c>
      <c r="L961">
        <f>VLOOKUP(A961,[1]Sheet3!$A$2:$AD$3266,30,FALSE)</f>
        <v>36.209568779999998</v>
      </c>
      <c r="O961">
        <f>VLOOKUP(A961,[1]Sheet3!$A$2:$T$3266,17,FALSE)</f>
        <v>0.29726789999999997</v>
      </c>
      <c r="P961">
        <f>VLOOKUP(A961,[1]Sheet3!$A$2:$T$3266,18,FALSE)</f>
        <v>235.67349999999999</v>
      </c>
      <c r="Q961">
        <f>VLOOKUP(A961,[1]Sheet3!$A$2:$T$3266,19,FALSE)</f>
        <v>0.68780649999999999</v>
      </c>
      <c r="R961">
        <f>VLOOKUP(A961,[1]Sheet3!$A$2:$T$3266,20,FALSE)</f>
        <v>0.84238550000000001</v>
      </c>
      <c r="S961">
        <f>VLOOKUP(A961,[1]Sheet3!$A$2:$AB$3266,27,FALSE)</f>
        <v>30.844380000000001</v>
      </c>
      <c r="T961">
        <f>VLOOKUP(A961,[1]Sheet3!$A$2:$AB$3266,28,FALSE)</f>
        <v>10.0907</v>
      </c>
      <c r="U961">
        <f>VLOOKUP(A961,[1]Sheet3!$A$2:$AF$3266,31,FALSE)</f>
        <v>2.4276040000000001</v>
      </c>
      <c r="V961">
        <f>VLOOKUP(A961,[1]Sheet3!$A$2:$AF$3266,32,FALSE)</f>
        <v>24.0914</v>
      </c>
      <c r="W961" s="2" t="str">
        <f>VLOOKUP(H961,[2]Sheet1!$B$2:$D$3210,2,FALSE)</f>
        <v>Laut Natuna Utara</v>
      </c>
      <c r="X961" s="2" t="str">
        <f>VLOOKUP(H961,[2]Sheet1!$B$2:$D$3210,3,FALSE)</f>
        <v>Sumatera</v>
      </c>
      <c r="Y961" s="2">
        <f>Scores!N961</f>
        <v>43</v>
      </c>
      <c r="Z961" t="s">
        <v>16</v>
      </c>
      <c r="AA961" s="13" t="str">
        <f t="shared" si="44"/>
        <v>2P</v>
      </c>
      <c r="AB961" s="13" t="s">
        <v>896</v>
      </c>
    </row>
    <row r="962" spans="1:28">
      <c r="A962" t="str">
        <f t="shared" si="43"/>
        <v>PENGEMBANGAN LAPANGAN GAJAH PUTERI (OPLL)1. Low Value</v>
      </c>
      <c r="B962" t="str">
        <f t="shared" ref="B962:B1025" si="45">F962&amp;E962&amp;C962</f>
        <v>PENGEMBANGAN LAPANGAN GAJAH PUTERI (OPLL)1. Low ValueE3. Justified for Development</v>
      </c>
      <c r="C962" t="s">
        <v>20</v>
      </c>
      <c r="D962" t="s">
        <v>13</v>
      </c>
      <c r="E962" t="s">
        <v>8</v>
      </c>
      <c r="F962" s="12" t="s">
        <v>441</v>
      </c>
      <c r="G962" s="12" t="s">
        <v>65</v>
      </c>
      <c r="H962" t="s">
        <v>92</v>
      </c>
      <c r="I962" s="2" t="s">
        <v>824</v>
      </c>
      <c r="J962">
        <f>VLOOKUP(A962,[1]Sheet3!$A$2:$H$3266,8,FALSE)</f>
        <v>25.1</v>
      </c>
      <c r="K962">
        <f>VLOOKUP(A962,[1]Sheet3!$A$2:$AD$3266,29,FALSE)</f>
        <v>0.64950589999999997</v>
      </c>
      <c r="L962">
        <f>VLOOKUP(A962,[1]Sheet3!$A$2:$AD$3266,30,FALSE)</f>
        <v>16.30259809</v>
      </c>
      <c r="O962">
        <f>VLOOKUP(A962,[1]Sheet3!$A$2:$T$3266,17,FALSE)</f>
        <v>0.27167019999999997</v>
      </c>
      <c r="P962">
        <f>VLOOKUP(A962,[1]Sheet3!$A$2:$T$3266,18,FALSE)</f>
        <v>229.12129999999999</v>
      </c>
      <c r="Q962">
        <f>VLOOKUP(A962,[1]Sheet3!$A$2:$T$3266,19,FALSE)</f>
        <v>0.62022250000000001</v>
      </c>
      <c r="R962">
        <f>VLOOKUP(A962,[1]Sheet3!$A$2:$T$3266,20,FALSE)</f>
        <v>0.86130700000000004</v>
      </c>
      <c r="S962">
        <f>VLOOKUP(A962,[1]Sheet3!$A$2:$AB$3266,27,FALSE)</f>
        <v>59.594819999999999</v>
      </c>
      <c r="T962">
        <f>VLOOKUP(A962,[1]Sheet3!$A$2:$AB$3266,28,FALSE)</f>
        <v>13.18671</v>
      </c>
      <c r="U962">
        <f>VLOOKUP(A962,[1]Sheet3!$A$2:$AF$3266,31,FALSE)</f>
        <v>19.767510000000001</v>
      </c>
      <c r="V962">
        <f>VLOOKUP(A962,[1]Sheet3!$A$2:$AF$3266,32,FALSE)</f>
        <v>164.39580000000001</v>
      </c>
      <c r="W962" s="2" t="str">
        <f>VLOOKUP(H962,[2]Sheet1!$B$2:$D$3210,2,FALSE)</f>
        <v>Laut Natuna Utara</v>
      </c>
      <c r="X962" s="2" t="str">
        <f>VLOOKUP(H962,[2]Sheet1!$B$2:$D$3210,3,FALSE)</f>
        <v>Sumatera</v>
      </c>
      <c r="Y962" s="2">
        <f>Scores!N962</f>
        <v>56</v>
      </c>
      <c r="Z962" t="s">
        <v>16</v>
      </c>
      <c r="AA962" s="13" t="str">
        <f t="shared" si="44"/>
        <v>2P</v>
      </c>
      <c r="AB962" s="13" t="s">
        <v>896</v>
      </c>
    </row>
    <row r="963" spans="1:28">
      <c r="A963" t="str">
        <f t="shared" ref="A963:A1026" si="46">F963&amp;E963</f>
        <v>PENGEMBANGAN LAPANGAN GAJAH PUTERI (OPLL)2. Middle Value</v>
      </c>
      <c r="B963" t="str">
        <f t="shared" si="45"/>
        <v>PENGEMBANGAN LAPANGAN GAJAH PUTERI (OPLL)2. Middle ValueE3. Justified for Development</v>
      </c>
      <c r="C963" t="s">
        <v>20</v>
      </c>
      <c r="D963" t="s">
        <v>13</v>
      </c>
      <c r="E963" t="s">
        <v>10</v>
      </c>
      <c r="F963" s="12" t="s">
        <v>441</v>
      </c>
      <c r="G963" s="12" t="s">
        <v>65</v>
      </c>
      <c r="H963" t="s">
        <v>92</v>
      </c>
      <c r="I963" s="2" t="s">
        <v>824</v>
      </c>
      <c r="J963">
        <f>VLOOKUP(A963,[1]Sheet3!$A$2:$H$3266,8,FALSE)</f>
        <v>27.9</v>
      </c>
      <c r="K963">
        <f>VLOOKUP(A963,[1]Sheet3!$A$2:$AD$3266,29,FALSE)</f>
        <v>0.64950589999999997</v>
      </c>
      <c r="L963">
        <f>VLOOKUP(A963,[1]Sheet3!$A$2:$AD$3266,30,FALSE)</f>
        <v>18.121214609999999</v>
      </c>
      <c r="O963">
        <f>VLOOKUP(A963,[1]Sheet3!$A$2:$T$3266,17,FALSE)</f>
        <v>0.27167019999999997</v>
      </c>
      <c r="P963">
        <f>VLOOKUP(A963,[1]Sheet3!$A$2:$T$3266,18,FALSE)</f>
        <v>229.12129999999999</v>
      </c>
      <c r="Q963">
        <f>VLOOKUP(A963,[1]Sheet3!$A$2:$T$3266,19,FALSE)</f>
        <v>0.62022250000000001</v>
      </c>
      <c r="R963">
        <f>VLOOKUP(A963,[1]Sheet3!$A$2:$T$3266,20,FALSE)</f>
        <v>0.86130700000000004</v>
      </c>
      <c r="S963">
        <f>VLOOKUP(A963,[1]Sheet3!$A$2:$AB$3266,27,FALSE)</f>
        <v>59.594819999999999</v>
      </c>
      <c r="T963">
        <f>VLOOKUP(A963,[1]Sheet3!$A$2:$AB$3266,28,FALSE)</f>
        <v>13.18671</v>
      </c>
      <c r="U963">
        <f>VLOOKUP(A963,[1]Sheet3!$A$2:$AF$3266,31,FALSE)</f>
        <v>19.767510000000001</v>
      </c>
      <c r="V963">
        <f>VLOOKUP(A963,[1]Sheet3!$A$2:$AF$3266,32,FALSE)</f>
        <v>164.39580000000001</v>
      </c>
      <c r="W963" s="2" t="str">
        <f>VLOOKUP(H963,[2]Sheet1!$B$2:$D$3210,2,FALSE)</f>
        <v>Laut Natuna Utara</v>
      </c>
      <c r="X963" s="2" t="str">
        <f>VLOOKUP(H963,[2]Sheet1!$B$2:$D$3210,3,FALSE)</f>
        <v>Sumatera</v>
      </c>
      <c r="Y963" s="2">
        <f>Scores!N963</f>
        <v>56</v>
      </c>
      <c r="Z963" t="s">
        <v>16</v>
      </c>
      <c r="AA963" s="13" t="str">
        <f t="shared" ref="AA963:AA1026" si="47">IF(Z963="2C",Z963&amp;"-"&amp;X963,"2P")</f>
        <v>2P</v>
      </c>
      <c r="AB963" s="13" t="s">
        <v>896</v>
      </c>
    </row>
    <row r="964" spans="1:28">
      <c r="A964" t="str">
        <f t="shared" si="46"/>
        <v>PENGEMBANGAN LAPANGAN GAJAH PUTERI (OPLL)3. High Value</v>
      </c>
      <c r="B964" t="str">
        <f t="shared" si="45"/>
        <v>PENGEMBANGAN LAPANGAN GAJAH PUTERI (OPLL)3. High ValueE3. Justified for Development</v>
      </c>
      <c r="C964" t="s">
        <v>20</v>
      </c>
      <c r="D964" t="s">
        <v>13</v>
      </c>
      <c r="E964" t="s">
        <v>11</v>
      </c>
      <c r="F964" s="12" t="s">
        <v>441</v>
      </c>
      <c r="G964" s="12" t="s">
        <v>65</v>
      </c>
      <c r="H964" t="s">
        <v>92</v>
      </c>
      <c r="I964" s="2" t="s">
        <v>824</v>
      </c>
      <c r="J964">
        <f>VLOOKUP(A964,[1]Sheet3!$A$2:$H$3266,8,FALSE)</f>
        <v>33.6</v>
      </c>
      <c r="K964">
        <f>VLOOKUP(A964,[1]Sheet3!$A$2:$AD$3266,29,FALSE)</f>
        <v>0.64950589999999997</v>
      </c>
      <c r="L964">
        <f>VLOOKUP(A964,[1]Sheet3!$A$2:$AD$3266,30,FALSE)</f>
        <v>21.82339824</v>
      </c>
      <c r="O964">
        <f>VLOOKUP(A964,[1]Sheet3!$A$2:$T$3266,17,FALSE)</f>
        <v>0.27167019999999997</v>
      </c>
      <c r="P964">
        <f>VLOOKUP(A964,[1]Sheet3!$A$2:$T$3266,18,FALSE)</f>
        <v>229.12129999999999</v>
      </c>
      <c r="Q964">
        <f>VLOOKUP(A964,[1]Sheet3!$A$2:$T$3266,19,FALSE)</f>
        <v>0.62022250000000001</v>
      </c>
      <c r="R964">
        <f>VLOOKUP(A964,[1]Sheet3!$A$2:$T$3266,20,FALSE)</f>
        <v>0.86130700000000004</v>
      </c>
      <c r="S964">
        <f>VLOOKUP(A964,[1]Sheet3!$A$2:$AB$3266,27,FALSE)</f>
        <v>59.594819999999999</v>
      </c>
      <c r="T964">
        <f>VLOOKUP(A964,[1]Sheet3!$A$2:$AB$3266,28,FALSE)</f>
        <v>13.18671</v>
      </c>
      <c r="U964">
        <f>VLOOKUP(A964,[1]Sheet3!$A$2:$AF$3266,31,FALSE)</f>
        <v>19.767510000000001</v>
      </c>
      <c r="V964">
        <f>VLOOKUP(A964,[1]Sheet3!$A$2:$AF$3266,32,FALSE)</f>
        <v>164.39580000000001</v>
      </c>
      <c r="W964" s="2" t="str">
        <f>VLOOKUP(H964,[2]Sheet1!$B$2:$D$3210,2,FALSE)</f>
        <v>Laut Natuna Utara</v>
      </c>
      <c r="X964" s="2" t="str">
        <f>VLOOKUP(H964,[2]Sheet1!$B$2:$D$3210,3,FALSE)</f>
        <v>Sumatera</v>
      </c>
      <c r="Y964" s="2">
        <f>Scores!N964</f>
        <v>56</v>
      </c>
      <c r="Z964" t="s">
        <v>16</v>
      </c>
      <c r="AA964" s="13" t="str">
        <f t="shared" si="47"/>
        <v>2P</v>
      </c>
      <c r="AB964" s="13" t="s">
        <v>896</v>
      </c>
    </row>
    <row r="965" spans="1:28">
      <c r="A965" t="str">
        <f t="shared" si="46"/>
        <v>PENGEMBANGAN LAPANGAN NAGA (OPLL)1. Low Value</v>
      </c>
      <c r="B965" t="str">
        <f t="shared" si="45"/>
        <v>PENGEMBANGAN LAPANGAN NAGA (OPLL)1. Low ValueE3. Justified for Development</v>
      </c>
      <c r="C965" t="s">
        <v>20</v>
      </c>
      <c r="D965" t="s">
        <v>13</v>
      </c>
      <c r="E965" t="s">
        <v>8</v>
      </c>
      <c r="F965" s="12" t="s">
        <v>442</v>
      </c>
      <c r="G965" s="12" t="s">
        <v>65</v>
      </c>
      <c r="H965" t="s">
        <v>92</v>
      </c>
      <c r="I965" s="2" t="s">
        <v>824</v>
      </c>
      <c r="J965">
        <f>VLOOKUP(A965,[1]Sheet3!$A$2:$H$3266,8,FALSE)</f>
        <v>112</v>
      </c>
      <c r="K965">
        <f>VLOOKUP(A965,[1]Sheet3!$A$2:$AD$3266,29,FALSE)</f>
        <v>0.59704259999999998</v>
      </c>
      <c r="L965">
        <f>VLOOKUP(A965,[1]Sheet3!$A$2:$AD$3266,30,FALSE)</f>
        <v>66.868771199999998</v>
      </c>
      <c r="O965">
        <f>VLOOKUP(A965,[1]Sheet3!$A$2:$T$3266,17,FALSE)</f>
        <v>0.29022350000000002</v>
      </c>
      <c r="P965">
        <f>VLOOKUP(A965,[1]Sheet3!$A$2:$T$3266,18,FALSE)</f>
        <v>2487.279</v>
      </c>
      <c r="Q965">
        <f>VLOOKUP(A965,[1]Sheet3!$A$2:$T$3266,19,FALSE)</f>
        <v>0.65722259999999999</v>
      </c>
      <c r="R965">
        <f>VLOOKUP(A965,[1]Sheet3!$A$2:$T$3266,20,FALSE)</f>
        <v>0.84501139999999997</v>
      </c>
      <c r="S965">
        <f>VLOOKUP(A965,[1]Sheet3!$A$2:$AB$3266,27,FALSE)</f>
        <v>50.032330000000002</v>
      </c>
      <c r="T965">
        <f>VLOOKUP(A965,[1]Sheet3!$A$2:$AB$3266,28,FALSE)</f>
        <v>25.126370000000001</v>
      </c>
      <c r="U965">
        <f>VLOOKUP(A965,[1]Sheet3!$A$2:$AF$3266,31,FALSE)</f>
        <v>113.9851</v>
      </c>
      <c r="V965">
        <f>VLOOKUP(A965,[1]Sheet3!$A$2:$AF$3266,32,FALSE)</f>
        <v>12.30058</v>
      </c>
      <c r="W965" s="2" t="str">
        <f>VLOOKUP(H965,[2]Sheet1!$B$2:$D$3210,2,FALSE)</f>
        <v>Laut Natuna Utara</v>
      </c>
      <c r="X965" s="2" t="str">
        <f>VLOOKUP(H965,[2]Sheet1!$B$2:$D$3210,3,FALSE)</f>
        <v>Sumatera</v>
      </c>
      <c r="Y965" s="2">
        <f>Scores!N965</f>
        <v>30</v>
      </c>
      <c r="Z965" t="s">
        <v>16</v>
      </c>
      <c r="AA965" s="13" t="str">
        <f t="shared" si="47"/>
        <v>2P</v>
      </c>
      <c r="AB965" s="13" t="s">
        <v>896</v>
      </c>
    </row>
    <row r="966" spans="1:28">
      <c r="A966" t="str">
        <f t="shared" si="46"/>
        <v>PENGEMBANGAN LAPANGAN NAGA (OPLL)2. Middle Value</v>
      </c>
      <c r="B966" t="str">
        <f t="shared" si="45"/>
        <v>PENGEMBANGAN LAPANGAN NAGA (OPLL)2. Middle ValueE3. Justified for Development</v>
      </c>
      <c r="C966" t="s">
        <v>20</v>
      </c>
      <c r="D966" t="s">
        <v>13</v>
      </c>
      <c r="E966" t="s">
        <v>10</v>
      </c>
      <c r="F966" s="12" t="s">
        <v>442</v>
      </c>
      <c r="G966" s="12" t="s">
        <v>65</v>
      </c>
      <c r="H966" t="s">
        <v>92</v>
      </c>
      <c r="I966" s="2" t="s">
        <v>824</v>
      </c>
      <c r="J966">
        <f>VLOOKUP(A966,[1]Sheet3!$A$2:$H$3266,8,FALSE)</f>
        <v>112</v>
      </c>
      <c r="K966">
        <f>VLOOKUP(A966,[1]Sheet3!$A$2:$AD$3266,29,FALSE)</f>
        <v>0.59704259999999998</v>
      </c>
      <c r="L966">
        <f>VLOOKUP(A966,[1]Sheet3!$A$2:$AD$3266,30,FALSE)</f>
        <v>66.868771199999998</v>
      </c>
      <c r="O966">
        <f>VLOOKUP(A966,[1]Sheet3!$A$2:$T$3266,17,FALSE)</f>
        <v>0.29022350000000002</v>
      </c>
      <c r="P966">
        <f>VLOOKUP(A966,[1]Sheet3!$A$2:$T$3266,18,FALSE)</f>
        <v>2487.279</v>
      </c>
      <c r="Q966">
        <f>VLOOKUP(A966,[1]Sheet3!$A$2:$T$3266,19,FALSE)</f>
        <v>0.65722259999999999</v>
      </c>
      <c r="R966">
        <f>VLOOKUP(A966,[1]Sheet3!$A$2:$T$3266,20,FALSE)</f>
        <v>0.84501139999999997</v>
      </c>
      <c r="S966">
        <f>VLOOKUP(A966,[1]Sheet3!$A$2:$AB$3266,27,FALSE)</f>
        <v>50.032330000000002</v>
      </c>
      <c r="T966">
        <f>VLOOKUP(A966,[1]Sheet3!$A$2:$AB$3266,28,FALSE)</f>
        <v>25.126370000000001</v>
      </c>
      <c r="U966">
        <f>VLOOKUP(A966,[1]Sheet3!$A$2:$AF$3266,31,FALSE)</f>
        <v>113.9851</v>
      </c>
      <c r="V966">
        <f>VLOOKUP(A966,[1]Sheet3!$A$2:$AF$3266,32,FALSE)</f>
        <v>12.30058</v>
      </c>
      <c r="W966" s="2" t="str">
        <f>VLOOKUP(H966,[2]Sheet1!$B$2:$D$3210,2,FALSE)</f>
        <v>Laut Natuna Utara</v>
      </c>
      <c r="X966" s="2" t="str">
        <f>VLOOKUP(H966,[2]Sheet1!$B$2:$D$3210,3,FALSE)</f>
        <v>Sumatera</v>
      </c>
      <c r="Y966" s="2">
        <f>Scores!N966</f>
        <v>30</v>
      </c>
      <c r="Z966" t="s">
        <v>16</v>
      </c>
      <c r="AA966" s="13" t="str">
        <f t="shared" si="47"/>
        <v>2P</v>
      </c>
      <c r="AB966" s="13" t="s">
        <v>896</v>
      </c>
    </row>
    <row r="967" spans="1:28">
      <c r="A967" t="str">
        <f t="shared" si="46"/>
        <v>PENGEMBANGAN LAPANGAN NAGA (OPLL)3. High Value</v>
      </c>
      <c r="B967" t="str">
        <f t="shared" si="45"/>
        <v>PENGEMBANGAN LAPANGAN NAGA (OPLL)3. High ValueE3. Justified for Development</v>
      </c>
      <c r="C967" t="s">
        <v>20</v>
      </c>
      <c r="D967" t="s">
        <v>13</v>
      </c>
      <c r="E967" t="s">
        <v>11</v>
      </c>
      <c r="F967" s="12" t="s">
        <v>442</v>
      </c>
      <c r="G967" s="12" t="s">
        <v>65</v>
      </c>
      <c r="H967" t="s">
        <v>92</v>
      </c>
      <c r="I967" s="2" t="s">
        <v>824</v>
      </c>
      <c r="J967">
        <f>VLOOKUP(A967,[1]Sheet3!$A$2:$H$3266,8,FALSE)</f>
        <v>121.801</v>
      </c>
      <c r="K967">
        <f>VLOOKUP(A967,[1]Sheet3!$A$2:$AD$3266,29,FALSE)</f>
        <v>0.59704259999999998</v>
      </c>
      <c r="L967">
        <f>VLOOKUP(A967,[1]Sheet3!$A$2:$AD$3266,30,FALSE)</f>
        <v>72.7203857226</v>
      </c>
      <c r="O967">
        <f>VLOOKUP(A967,[1]Sheet3!$A$2:$T$3266,17,FALSE)</f>
        <v>0.29022350000000002</v>
      </c>
      <c r="P967">
        <f>VLOOKUP(A967,[1]Sheet3!$A$2:$T$3266,18,FALSE)</f>
        <v>2487.279</v>
      </c>
      <c r="Q967">
        <f>VLOOKUP(A967,[1]Sheet3!$A$2:$T$3266,19,FALSE)</f>
        <v>0.65722259999999999</v>
      </c>
      <c r="R967">
        <f>VLOOKUP(A967,[1]Sheet3!$A$2:$T$3266,20,FALSE)</f>
        <v>0.84501139999999997</v>
      </c>
      <c r="S967">
        <f>VLOOKUP(A967,[1]Sheet3!$A$2:$AB$3266,27,FALSE)</f>
        <v>50.032330000000002</v>
      </c>
      <c r="T967">
        <f>VLOOKUP(A967,[1]Sheet3!$A$2:$AB$3266,28,FALSE)</f>
        <v>25.126370000000001</v>
      </c>
      <c r="U967">
        <f>VLOOKUP(A967,[1]Sheet3!$A$2:$AF$3266,31,FALSE)</f>
        <v>113.9851</v>
      </c>
      <c r="V967">
        <f>VLOOKUP(A967,[1]Sheet3!$A$2:$AF$3266,32,FALSE)</f>
        <v>12.30058</v>
      </c>
      <c r="W967" s="2" t="str">
        <f>VLOOKUP(H967,[2]Sheet1!$B$2:$D$3210,2,FALSE)</f>
        <v>Laut Natuna Utara</v>
      </c>
      <c r="X967" s="2" t="str">
        <f>VLOOKUP(H967,[2]Sheet1!$B$2:$D$3210,3,FALSE)</f>
        <v>Sumatera</v>
      </c>
      <c r="Y967" s="2">
        <f>Scores!N967</f>
        <v>30</v>
      </c>
      <c r="Z967" t="s">
        <v>16</v>
      </c>
      <c r="AA967" s="13" t="str">
        <f t="shared" si="47"/>
        <v>2P</v>
      </c>
      <c r="AB967" s="13" t="s">
        <v>896</v>
      </c>
    </row>
    <row r="968" spans="1:28">
      <c r="A968" t="str">
        <f t="shared" si="46"/>
        <v>PENGEMBANGAN LAPANGAN IGUANA (OPLL)1. Low Value</v>
      </c>
      <c r="B968" t="str">
        <f t="shared" si="45"/>
        <v>PENGEMBANGAN LAPANGAN IGUANA (OPLL)1. Low ValueE3. Justified for Development</v>
      </c>
      <c r="C968" t="s">
        <v>20</v>
      </c>
      <c r="D968" t="s">
        <v>13</v>
      </c>
      <c r="E968" t="s">
        <v>8</v>
      </c>
      <c r="F968" s="12" t="s">
        <v>443</v>
      </c>
      <c r="G968" s="12" t="s">
        <v>65</v>
      </c>
      <c r="H968" t="s">
        <v>92</v>
      </c>
      <c r="I968" s="2" t="s">
        <v>824</v>
      </c>
      <c r="J968">
        <f>VLOOKUP(A968,[1]Sheet3!$A$2:$H$3266,8,FALSE)</f>
        <v>33</v>
      </c>
      <c r="K968">
        <f>VLOOKUP(A968,[1]Sheet3!$A$2:$AD$3266,29,FALSE)</f>
        <v>0.43189420000000001</v>
      </c>
      <c r="L968">
        <f>VLOOKUP(A968,[1]Sheet3!$A$2:$AD$3266,30,FALSE)</f>
        <v>14.252508600000001</v>
      </c>
      <c r="O968">
        <f>VLOOKUP(A968,[1]Sheet3!$A$2:$T$3266,17,FALSE)</f>
        <v>0.28986489999999998</v>
      </c>
      <c r="P968">
        <f>VLOOKUP(A968,[1]Sheet3!$A$2:$T$3266,18,FALSE)</f>
        <v>2496.6309999999999</v>
      </c>
      <c r="Q968">
        <f>VLOOKUP(A968,[1]Sheet3!$A$2:$T$3266,19,FALSE)</f>
        <v>0.65488539999999995</v>
      </c>
      <c r="R968">
        <f>VLOOKUP(A968,[1]Sheet3!$A$2:$T$3266,20,FALSE)</f>
        <v>0.84501139999999997</v>
      </c>
      <c r="S968">
        <f>VLOOKUP(A968,[1]Sheet3!$A$2:$AB$3266,27,FALSE)</f>
        <v>66.121380000000002</v>
      </c>
      <c r="T968">
        <f>VLOOKUP(A968,[1]Sheet3!$A$2:$AB$3266,28,FALSE)</f>
        <v>260.13040000000001</v>
      </c>
      <c r="U968">
        <f>VLOOKUP(A968,[1]Sheet3!$A$2:$AF$3266,31,FALSE)</f>
        <v>66.513279999999995</v>
      </c>
      <c r="V968">
        <f>VLOOKUP(A968,[1]Sheet3!$A$2:$AF$3266,32,FALSE)</f>
        <v>33.840240000000001</v>
      </c>
      <c r="W968" s="2" t="str">
        <f>VLOOKUP(H968,[2]Sheet1!$B$2:$D$3210,2,FALSE)</f>
        <v>Laut Natuna Utara</v>
      </c>
      <c r="X968" s="2" t="str">
        <f>VLOOKUP(H968,[2]Sheet1!$B$2:$D$3210,3,FALSE)</f>
        <v>Sumatera</v>
      </c>
      <c r="Y968" s="2">
        <f>Scores!N968</f>
        <v>43</v>
      </c>
      <c r="Z968" t="s">
        <v>16</v>
      </c>
      <c r="AA968" s="13" t="str">
        <f t="shared" si="47"/>
        <v>2P</v>
      </c>
      <c r="AB968" s="13" t="s">
        <v>896</v>
      </c>
    </row>
    <row r="969" spans="1:28">
      <c r="A969" t="str">
        <f t="shared" si="46"/>
        <v>PENGEMBANGAN LAPANGAN IGUANA (OPLL)2. Middle Value</v>
      </c>
      <c r="B969" t="str">
        <f t="shared" si="45"/>
        <v>PENGEMBANGAN LAPANGAN IGUANA (OPLL)2. Middle ValueE3. Justified for Development</v>
      </c>
      <c r="C969" t="s">
        <v>20</v>
      </c>
      <c r="D969" t="s">
        <v>13</v>
      </c>
      <c r="E969" t="s">
        <v>10</v>
      </c>
      <c r="F969" s="12" t="s">
        <v>443</v>
      </c>
      <c r="G969" s="12" t="s">
        <v>65</v>
      </c>
      <c r="H969" t="s">
        <v>92</v>
      </c>
      <c r="I969" s="2" t="s">
        <v>824</v>
      </c>
      <c r="J969">
        <f>VLOOKUP(A969,[1]Sheet3!$A$2:$H$3266,8,FALSE)</f>
        <v>33</v>
      </c>
      <c r="K969">
        <f>VLOOKUP(A969,[1]Sheet3!$A$2:$AD$3266,29,FALSE)</f>
        <v>0.43189420000000001</v>
      </c>
      <c r="L969">
        <f>VLOOKUP(A969,[1]Sheet3!$A$2:$AD$3266,30,FALSE)</f>
        <v>14.252508600000001</v>
      </c>
      <c r="O969">
        <f>VLOOKUP(A969,[1]Sheet3!$A$2:$T$3266,17,FALSE)</f>
        <v>0.28986489999999998</v>
      </c>
      <c r="P969">
        <f>VLOOKUP(A969,[1]Sheet3!$A$2:$T$3266,18,FALSE)</f>
        <v>2496.6309999999999</v>
      </c>
      <c r="Q969">
        <f>VLOOKUP(A969,[1]Sheet3!$A$2:$T$3266,19,FALSE)</f>
        <v>0.65488539999999995</v>
      </c>
      <c r="R969">
        <f>VLOOKUP(A969,[1]Sheet3!$A$2:$T$3266,20,FALSE)</f>
        <v>0.84501139999999997</v>
      </c>
      <c r="S969">
        <f>VLOOKUP(A969,[1]Sheet3!$A$2:$AB$3266,27,FALSE)</f>
        <v>66.121380000000002</v>
      </c>
      <c r="T969">
        <f>VLOOKUP(A969,[1]Sheet3!$A$2:$AB$3266,28,FALSE)</f>
        <v>260.13040000000001</v>
      </c>
      <c r="U969">
        <f>VLOOKUP(A969,[1]Sheet3!$A$2:$AF$3266,31,FALSE)</f>
        <v>66.513279999999995</v>
      </c>
      <c r="V969">
        <f>VLOOKUP(A969,[1]Sheet3!$A$2:$AF$3266,32,FALSE)</f>
        <v>33.840240000000001</v>
      </c>
      <c r="W969" s="2" t="str">
        <f>VLOOKUP(H969,[2]Sheet1!$B$2:$D$3210,2,FALSE)</f>
        <v>Laut Natuna Utara</v>
      </c>
      <c r="X969" s="2" t="str">
        <f>VLOOKUP(H969,[2]Sheet1!$B$2:$D$3210,3,FALSE)</f>
        <v>Sumatera</v>
      </c>
      <c r="Y969" s="2">
        <f>Scores!N969</f>
        <v>43</v>
      </c>
      <c r="Z969" t="s">
        <v>16</v>
      </c>
      <c r="AA969" s="13" t="str">
        <f t="shared" si="47"/>
        <v>2P</v>
      </c>
      <c r="AB969" s="13" t="s">
        <v>896</v>
      </c>
    </row>
    <row r="970" spans="1:28">
      <c r="A970" t="str">
        <f t="shared" si="46"/>
        <v>PENGEMBANGAN LAPANGAN IGUANA (OPLL)3. High Value</v>
      </c>
      <c r="B970" t="str">
        <f t="shared" si="45"/>
        <v>PENGEMBANGAN LAPANGAN IGUANA (OPLL)3. High ValueE3. Justified for Development</v>
      </c>
      <c r="C970" t="s">
        <v>20</v>
      </c>
      <c r="D970" t="s">
        <v>13</v>
      </c>
      <c r="E970" t="s">
        <v>11</v>
      </c>
      <c r="F970" s="12" t="s">
        <v>443</v>
      </c>
      <c r="G970" s="12" t="s">
        <v>65</v>
      </c>
      <c r="H970" t="s">
        <v>92</v>
      </c>
      <c r="I970" s="2" t="s">
        <v>824</v>
      </c>
      <c r="J970">
        <f>VLOOKUP(A970,[1]Sheet3!$A$2:$H$3266,8,FALSE)</f>
        <v>33</v>
      </c>
      <c r="K970">
        <f>VLOOKUP(A970,[1]Sheet3!$A$2:$AD$3266,29,FALSE)</f>
        <v>0.43189420000000001</v>
      </c>
      <c r="L970">
        <f>VLOOKUP(A970,[1]Sheet3!$A$2:$AD$3266,30,FALSE)</f>
        <v>14.252508600000001</v>
      </c>
      <c r="O970">
        <f>VLOOKUP(A970,[1]Sheet3!$A$2:$T$3266,17,FALSE)</f>
        <v>0.28986489999999998</v>
      </c>
      <c r="P970">
        <f>VLOOKUP(A970,[1]Sheet3!$A$2:$T$3266,18,FALSE)</f>
        <v>2496.6309999999999</v>
      </c>
      <c r="Q970">
        <f>VLOOKUP(A970,[1]Sheet3!$A$2:$T$3266,19,FALSE)</f>
        <v>0.65488539999999995</v>
      </c>
      <c r="R970">
        <f>VLOOKUP(A970,[1]Sheet3!$A$2:$T$3266,20,FALSE)</f>
        <v>0.84501139999999997</v>
      </c>
      <c r="S970">
        <f>VLOOKUP(A970,[1]Sheet3!$A$2:$AB$3266,27,FALSE)</f>
        <v>66.121380000000002</v>
      </c>
      <c r="T970">
        <f>VLOOKUP(A970,[1]Sheet3!$A$2:$AB$3266,28,FALSE)</f>
        <v>260.13040000000001</v>
      </c>
      <c r="U970">
        <f>VLOOKUP(A970,[1]Sheet3!$A$2:$AF$3266,31,FALSE)</f>
        <v>66.513279999999995</v>
      </c>
      <c r="V970">
        <f>VLOOKUP(A970,[1]Sheet3!$A$2:$AF$3266,32,FALSE)</f>
        <v>33.840240000000001</v>
      </c>
      <c r="W970" s="2" t="str">
        <f>VLOOKUP(H970,[2]Sheet1!$B$2:$D$3210,2,FALSE)</f>
        <v>Laut Natuna Utara</v>
      </c>
      <c r="X970" s="2" t="str">
        <f>VLOOKUP(H970,[2]Sheet1!$B$2:$D$3210,3,FALSE)</f>
        <v>Sumatera</v>
      </c>
      <c r="Y970" s="2">
        <f>Scores!N970</f>
        <v>43</v>
      </c>
      <c r="Z970" t="s">
        <v>16</v>
      </c>
      <c r="AA970" s="13" t="str">
        <f t="shared" si="47"/>
        <v>2P</v>
      </c>
      <c r="AB970" s="13" t="s">
        <v>896</v>
      </c>
    </row>
    <row r="971" spans="1:28">
      <c r="A971" t="str">
        <f t="shared" si="46"/>
        <v>PENGEMBANGAN LAPANGAN PELIKAN (OPLL)1. Low Value</v>
      </c>
      <c r="B971" t="str">
        <f t="shared" si="45"/>
        <v>PENGEMBANGAN LAPANGAN PELIKAN (OPLL)1. Low ValueE3. Justified for Development</v>
      </c>
      <c r="C971" t="s">
        <v>20</v>
      </c>
      <c r="D971" t="s">
        <v>13</v>
      </c>
      <c r="E971" t="s">
        <v>8</v>
      </c>
      <c r="F971" s="12" t="s">
        <v>444</v>
      </c>
      <c r="G971" s="12" t="s">
        <v>65</v>
      </c>
      <c r="H971" t="s">
        <v>92</v>
      </c>
      <c r="I971" s="2" t="s">
        <v>824</v>
      </c>
      <c r="J971">
        <f>VLOOKUP(A971,[1]Sheet3!$A$2:$H$3266,8,FALSE)</f>
        <v>160.1</v>
      </c>
      <c r="K971">
        <f>VLOOKUP(A971,[1]Sheet3!$A$2:$AD$3266,29,FALSE)</f>
        <v>0.72013159999999998</v>
      </c>
      <c r="L971">
        <f>VLOOKUP(A971,[1]Sheet3!$A$2:$AD$3266,30,FALSE)</f>
        <v>115.29306915999999</v>
      </c>
      <c r="O971">
        <f>VLOOKUP(A971,[1]Sheet3!$A$2:$T$3266,17,FALSE)</f>
        <v>0.33064199999999999</v>
      </c>
      <c r="P971">
        <f>VLOOKUP(A971,[1]Sheet3!$A$2:$T$3266,18,FALSE)</f>
        <v>325.2355</v>
      </c>
      <c r="Q971">
        <f>VLOOKUP(A971,[1]Sheet3!$A$2:$T$3266,19,FALSE)</f>
        <v>0.6991754</v>
      </c>
      <c r="R971">
        <f>VLOOKUP(A971,[1]Sheet3!$A$2:$T$3266,20,FALSE)</f>
        <v>0.77762149999999997</v>
      </c>
      <c r="S971">
        <f>VLOOKUP(A971,[1]Sheet3!$A$2:$AB$3266,27,FALSE)</f>
        <v>54.994610000000002</v>
      </c>
      <c r="T971">
        <f>VLOOKUP(A971,[1]Sheet3!$A$2:$AB$3266,28,FALSE)</f>
        <v>22.959029999999998</v>
      </c>
      <c r="U971">
        <f>VLOOKUP(A971,[1]Sheet3!$A$2:$AF$3266,31,FALSE)</f>
        <v>3.2931050000000002</v>
      </c>
      <c r="V971">
        <f>VLOOKUP(A971,[1]Sheet3!$A$2:$AF$3266,32,FALSE)</f>
        <v>19.81429</v>
      </c>
      <c r="W971" s="2" t="str">
        <f>VLOOKUP(H971,[2]Sheet1!$B$2:$D$3210,2,FALSE)</f>
        <v>Laut Natuna Utara</v>
      </c>
      <c r="X971" s="2" t="str">
        <f>VLOOKUP(H971,[2]Sheet1!$B$2:$D$3210,3,FALSE)</f>
        <v>Sumatera</v>
      </c>
      <c r="Y971" s="2">
        <f>Scores!N971</f>
        <v>49</v>
      </c>
      <c r="Z971" t="s">
        <v>16</v>
      </c>
      <c r="AA971" s="13" t="str">
        <f t="shared" si="47"/>
        <v>2P</v>
      </c>
      <c r="AB971" s="13" t="s">
        <v>896</v>
      </c>
    </row>
    <row r="972" spans="1:28">
      <c r="A972" t="str">
        <f t="shared" si="46"/>
        <v>PENGEMBANGAN LAPANGAN PELIKAN (OPLL)2. Middle Value</v>
      </c>
      <c r="B972" t="str">
        <f t="shared" si="45"/>
        <v>PENGEMBANGAN LAPANGAN PELIKAN (OPLL)2. Middle ValueE3. Justified for Development</v>
      </c>
      <c r="C972" t="s">
        <v>20</v>
      </c>
      <c r="D972" t="s">
        <v>13</v>
      </c>
      <c r="E972" t="s">
        <v>10</v>
      </c>
      <c r="F972" s="12" t="s">
        <v>444</v>
      </c>
      <c r="G972" s="12" t="s">
        <v>65</v>
      </c>
      <c r="H972" t="s">
        <v>92</v>
      </c>
      <c r="I972" s="2" t="s">
        <v>824</v>
      </c>
      <c r="J972">
        <f>VLOOKUP(A972,[1]Sheet3!$A$2:$H$3266,8,FALSE)</f>
        <v>167.6</v>
      </c>
      <c r="K972">
        <f>VLOOKUP(A972,[1]Sheet3!$A$2:$AD$3266,29,FALSE)</f>
        <v>0.72013159999999998</v>
      </c>
      <c r="L972">
        <f>VLOOKUP(A972,[1]Sheet3!$A$2:$AD$3266,30,FALSE)</f>
        <v>120.69405615999999</v>
      </c>
      <c r="O972">
        <f>VLOOKUP(A972,[1]Sheet3!$A$2:$T$3266,17,FALSE)</f>
        <v>0.33064199999999999</v>
      </c>
      <c r="P972">
        <f>VLOOKUP(A972,[1]Sheet3!$A$2:$T$3266,18,FALSE)</f>
        <v>325.2355</v>
      </c>
      <c r="Q972">
        <f>VLOOKUP(A972,[1]Sheet3!$A$2:$T$3266,19,FALSE)</f>
        <v>0.6991754</v>
      </c>
      <c r="R972">
        <f>VLOOKUP(A972,[1]Sheet3!$A$2:$T$3266,20,FALSE)</f>
        <v>0.77762149999999997</v>
      </c>
      <c r="S972">
        <f>VLOOKUP(A972,[1]Sheet3!$A$2:$AB$3266,27,FALSE)</f>
        <v>54.994610000000002</v>
      </c>
      <c r="T972">
        <f>VLOOKUP(A972,[1]Sheet3!$A$2:$AB$3266,28,FALSE)</f>
        <v>22.959029999999998</v>
      </c>
      <c r="U972">
        <f>VLOOKUP(A972,[1]Sheet3!$A$2:$AF$3266,31,FALSE)</f>
        <v>3.2931050000000002</v>
      </c>
      <c r="V972">
        <f>VLOOKUP(A972,[1]Sheet3!$A$2:$AF$3266,32,FALSE)</f>
        <v>19.81429</v>
      </c>
      <c r="W972" s="2" t="str">
        <f>VLOOKUP(H972,[2]Sheet1!$B$2:$D$3210,2,FALSE)</f>
        <v>Laut Natuna Utara</v>
      </c>
      <c r="X972" s="2" t="str">
        <f>VLOOKUP(H972,[2]Sheet1!$B$2:$D$3210,3,FALSE)</f>
        <v>Sumatera</v>
      </c>
      <c r="Y972" s="2">
        <f>Scores!N972</f>
        <v>49</v>
      </c>
      <c r="Z972" t="s">
        <v>16</v>
      </c>
      <c r="AA972" s="13" t="str">
        <f t="shared" si="47"/>
        <v>2P</v>
      </c>
      <c r="AB972" s="13" t="s">
        <v>896</v>
      </c>
    </row>
    <row r="973" spans="1:28">
      <c r="A973" t="str">
        <f t="shared" si="46"/>
        <v>PENGEMBANGAN LAPANGAN PELIKAN (OPLL)3. High Value</v>
      </c>
      <c r="B973" t="str">
        <f t="shared" si="45"/>
        <v>PENGEMBANGAN LAPANGAN PELIKAN (OPLL)3. High ValueE3. Justified for Development</v>
      </c>
      <c r="C973" t="s">
        <v>20</v>
      </c>
      <c r="D973" t="s">
        <v>13</v>
      </c>
      <c r="E973" t="s">
        <v>11</v>
      </c>
      <c r="F973" s="12" t="s">
        <v>444</v>
      </c>
      <c r="G973" s="12" t="s">
        <v>65</v>
      </c>
      <c r="H973" t="s">
        <v>92</v>
      </c>
      <c r="I973" s="2" t="s">
        <v>824</v>
      </c>
      <c r="J973">
        <f>VLOOKUP(A973,[1]Sheet3!$A$2:$H$3266,8,FALSE)</f>
        <v>177.5</v>
      </c>
      <c r="K973">
        <f>VLOOKUP(A973,[1]Sheet3!$A$2:$AD$3266,29,FALSE)</f>
        <v>0.72013159999999998</v>
      </c>
      <c r="L973">
        <f>VLOOKUP(A973,[1]Sheet3!$A$2:$AD$3266,30,FALSE)</f>
        <v>127.823359</v>
      </c>
      <c r="O973">
        <f>VLOOKUP(A973,[1]Sheet3!$A$2:$T$3266,17,FALSE)</f>
        <v>0.33064199999999999</v>
      </c>
      <c r="P973">
        <f>VLOOKUP(A973,[1]Sheet3!$A$2:$T$3266,18,FALSE)</f>
        <v>325.2355</v>
      </c>
      <c r="Q973">
        <f>VLOOKUP(A973,[1]Sheet3!$A$2:$T$3266,19,FALSE)</f>
        <v>0.6991754</v>
      </c>
      <c r="R973">
        <f>VLOOKUP(A973,[1]Sheet3!$A$2:$T$3266,20,FALSE)</f>
        <v>0.77762149999999997</v>
      </c>
      <c r="S973">
        <f>VLOOKUP(A973,[1]Sheet3!$A$2:$AB$3266,27,FALSE)</f>
        <v>54.994610000000002</v>
      </c>
      <c r="T973">
        <f>VLOOKUP(A973,[1]Sheet3!$A$2:$AB$3266,28,FALSE)</f>
        <v>22.959029999999998</v>
      </c>
      <c r="U973">
        <f>VLOOKUP(A973,[1]Sheet3!$A$2:$AF$3266,31,FALSE)</f>
        <v>3.2931050000000002</v>
      </c>
      <c r="V973">
        <f>VLOOKUP(A973,[1]Sheet3!$A$2:$AF$3266,32,FALSE)</f>
        <v>19.81429</v>
      </c>
      <c r="W973" s="2" t="str">
        <f>VLOOKUP(H973,[2]Sheet1!$B$2:$D$3210,2,FALSE)</f>
        <v>Laut Natuna Utara</v>
      </c>
      <c r="X973" s="2" t="str">
        <f>VLOOKUP(H973,[2]Sheet1!$B$2:$D$3210,3,FALSE)</f>
        <v>Sumatera</v>
      </c>
      <c r="Y973" s="2">
        <f>Scores!N973</f>
        <v>49</v>
      </c>
      <c r="Z973" t="s">
        <v>16</v>
      </c>
      <c r="AA973" s="13" t="str">
        <f t="shared" si="47"/>
        <v>2P</v>
      </c>
      <c r="AB973" s="13" t="s">
        <v>896</v>
      </c>
    </row>
    <row r="974" spans="1:28">
      <c r="A974" t="str">
        <f t="shared" si="46"/>
        <v>CETIK-LEKO TAF1. Low Value</v>
      </c>
      <c r="B974" t="str">
        <f t="shared" si="45"/>
        <v>CETIK-LEKO TAF1. Low ValueX2. Development Undetermined</v>
      </c>
      <c r="C974" t="s">
        <v>21</v>
      </c>
      <c r="D974" t="s">
        <v>13</v>
      </c>
      <c r="E974" t="s">
        <v>8</v>
      </c>
      <c r="F974" s="12" t="s">
        <v>445</v>
      </c>
      <c r="G974" s="12" t="s">
        <v>64</v>
      </c>
      <c r="H974" t="s">
        <v>101</v>
      </c>
      <c r="I974" s="2" t="s">
        <v>823</v>
      </c>
      <c r="J974">
        <f>VLOOKUP(A974,[1]Sheet3!$A$2:$H$3266,8,FALSE)</f>
        <v>10</v>
      </c>
      <c r="K974">
        <f>VLOOKUP(A974,[1]Sheet3!$A$2:$AD$3266,29,FALSE)</f>
        <v>0.75595190000000001</v>
      </c>
      <c r="L974">
        <f>VLOOKUP(A974,[1]Sheet3!$A$2:$AD$3266,30,FALSE)</f>
        <v>7.5595189999999999</v>
      </c>
      <c r="O974">
        <f>VLOOKUP(A974,[1]Sheet3!$A$2:$T$3266,17,FALSE)</f>
        <v>0.28063860000000002</v>
      </c>
      <c r="P974">
        <f>VLOOKUP(A974,[1]Sheet3!$A$2:$T$3266,18,FALSE)</f>
        <v>814.57029999999997</v>
      </c>
      <c r="Q974">
        <f>VLOOKUP(A974,[1]Sheet3!$A$2:$T$3266,19,FALSE)</f>
        <v>0.60661880000000001</v>
      </c>
      <c r="R974">
        <f>VLOOKUP(A974,[1]Sheet3!$A$2:$T$3266,20,FALSE)</f>
        <v>0.84178319999999995</v>
      </c>
      <c r="S974">
        <f>VLOOKUP(A974,[1]Sheet3!$A$2:$AB$3266,27,FALSE)</f>
        <v>16.744689999999999</v>
      </c>
      <c r="T974">
        <f>VLOOKUP(A974,[1]Sheet3!$A$2:$AB$3266,28,FALSE)</f>
        <v>0.47307830000000001</v>
      </c>
      <c r="U974">
        <f>VLOOKUP(A974,[1]Sheet3!$A$2:$AF$3266,31,FALSE)</f>
        <v>5.4351279999999997</v>
      </c>
      <c r="V974">
        <f>VLOOKUP(A974,[1]Sheet3!$A$2:$AF$3266,32,FALSE)</f>
        <v>10.900880000000001</v>
      </c>
      <c r="W974" s="2" t="str">
        <f>VLOOKUP(H974,[2]Sheet1!$B$2:$D$3210,2,FALSE)</f>
        <v>Sumatera Selatan</v>
      </c>
      <c r="X974" s="2" t="str">
        <f>VLOOKUP(H974,[2]Sheet1!$B$2:$D$3210,3,FALSE)</f>
        <v>Sumatera</v>
      </c>
      <c r="Y974" s="2">
        <f>Scores!N974</f>
        <v>38</v>
      </c>
      <c r="Z974" t="s">
        <v>6</v>
      </c>
      <c r="AA974" s="13" t="str">
        <f t="shared" si="47"/>
        <v>2C-Sumatera</v>
      </c>
      <c r="AB974" s="13" t="s">
        <v>896</v>
      </c>
    </row>
    <row r="975" spans="1:28">
      <c r="A975" t="str">
        <f t="shared" si="46"/>
        <v>CETIK-LEKO TAF2. Middle Value</v>
      </c>
      <c r="B975" t="str">
        <f t="shared" si="45"/>
        <v>CETIK-LEKO TAF2. Middle ValueX2. Development Undetermined</v>
      </c>
      <c r="C975" t="s">
        <v>21</v>
      </c>
      <c r="D975" t="s">
        <v>13</v>
      </c>
      <c r="E975" t="s">
        <v>10</v>
      </c>
      <c r="F975" s="12" t="s">
        <v>445</v>
      </c>
      <c r="G975" s="12" t="s">
        <v>64</v>
      </c>
      <c r="H975" t="s">
        <v>101</v>
      </c>
      <c r="I975" s="2" t="s">
        <v>823</v>
      </c>
      <c r="J975">
        <f>VLOOKUP(A975,[1]Sheet3!$A$2:$H$3266,8,FALSE)</f>
        <v>40</v>
      </c>
      <c r="K975">
        <f>VLOOKUP(A975,[1]Sheet3!$A$2:$AD$3266,29,FALSE)</f>
        <v>0.75595190000000001</v>
      </c>
      <c r="L975">
        <f>VLOOKUP(A975,[1]Sheet3!$A$2:$AD$3266,30,FALSE)</f>
        <v>30.238076</v>
      </c>
      <c r="O975">
        <f>VLOOKUP(A975,[1]Sheet3!$A$2:$T$3266,17,FALSE)</f>
        <v>0.28063860000000002</v>
      </c>
      <c r="P975">
        <f>VLOOKUP(A975,[1]Sheet3!$A$2:$T$3266,18,FALSE)</f>
        <v>814.57029999999997</v>
      </c>
      <c r="Q975">
        <f>VLOOKUP(A975,[1]Sheet3!$A$2:$T$3266,19,FALSE)</f>
        <v>0.60661880000000001</v>
      </c>
      <c r="R975">
        <f>VLOOKUP(A975,[1]Sheet3!$A$2:$T$3266,20,FALSE)</f>
        <v>0.84178319999999995</v>
      </c>
      <c r="S975">
        <f>VLOOKUP(A975,[1]Sheet3!$A$2:$AB$3266,27,FALSE)</f>
        <v>16.744689999999999</v>
      </c>
      <c r="T975">
        <f>VLOOKUP(A975,[1]Sheet3!$A$2:$AB$3266,28,FALSE)</f>
        <v>0.47307830000000001</v>
      </c>
      <c r="U975">
        <f>VLOOKUP(A975,[1]Sheet3!$A$2:$AF$3266,31,FALSE)</f>
        <v>5.4351279999999997</v>
      </c>
      <c r="V975">
        <f>VLOOKUP(A975,[1]Sheet3!$A$2:$AF$3266,32,FALSE)</f>
        <v>10.900880000000001</v>
      </c>
      <c r="W975" s="2" t="str">
        <f>VLOOKUP(H975,[2]Sheet1!$B$2:$D$3210,2,FALSE)</f>
        <v>Sumatera Selatan</v>
      </c>
      <c r="X975" s="2" t="str">
        <f>VLOOKUP(H975,[2]Sheet1!$B$2:$D$3210,3,FALSE)</f>
        <v>Sumatera</v>
      </c>
      <c r="Y975" s="2">
        <f>Scores!N975</f>
        <v>38</v>
      </c>
      <c r="Z975" t="s">
        <v>6</v>
      </c>
      <c r="AA975" s="13" t="str">
        <f t="shared" si="47"/>
        <v>2C-Sumatera</v>
      </c>
      <c r="AB975" s="13" t="s">
        <v>896</v>
      </c>
    </row>
    <row r="976" spans="1:28">
      <c r="A976" t="str">
        <f t="shared" si="46"/>
        <v>CETIK-LEKO TAF3. High Value</v>
      </c>
      <c r="B976" t="str">
        <f t="shared" si="45"/>
        <v>CETIK-LEKO TAF3. High ValueX2. Development Undetermined</v>
      </c>
      <c r="C976" t="s">
        <v>21</v>
      </c>
      <c r="D976" t="s">
        <v>13</v>
      </c>
      <c r="E976" t="s">
        <v>11</v>
      </c>
      <c r="F976" s="12" t="s">
        <v>445</v>
      </c>
      <c r="G976" s="12" t="s">
        <v>64</v>
      </c>
      <c r="H976" t="s">
        <v>101</v>
      </c>
      <c r="I976" s="2" t="s">
        <v>823</v>
      </c>
      <c r="J976">
        <f>VLOOKUP(A976,[1]Sheet3!$A$2:$H$3266,8,FALSE)</f>
        <v>200</v>
      </c>
      <c r="K976">
        <f>VLOOKUP(A976,[1]Sheet3!$A$2:$AD$3266,29,FALSE)</f>
        <v>0.75595190000000001</v>
      </c>
      <c r="L976">
        <f>VLOOKUP(A976,[1]Sheet3!$A$2:$AD$3266,30,FALSE)</f>
        <v>151.19038</v>
      </c>
      <c r="O976">
        <f>VLOOKUP(A976,[1]Sheet3!$A$2:$T$3266,17,FALSE)</f>
        <v>0.28063860000000002</v>
      </c>
      <c r="P976">
        <f>VLOOKUP(A976,[1]Sheet3!$A$2:$T$3266,18,FALSE)</f>
        <v>814.57029999999997</v>
      </c>
      <c r="Q976">
        <f>VLOOKUP(A976,[1]Sheet3!$A$2:$T$3266,19,FALSE)</f>
        <v>0.60661880000000001</v>
      </c>
      <c r="R976">
        <f>VLOOKUP(A976,[1]Sheet3!$A$2:$T$3266,20,FALSE)</f>
        <v>0.84178319999999995</v>
      </c>
      <c r="S976">
        <f>VLOOKUP(A976,[1]Sheet3!$A$2:$AB$3266,27,FALSE)</f>
        <v>16.744689999999999</v>
      </c>
      <c r="T976">
        <f>VLOOKUP(A976,[1]Sheet3!$A$2:$AB$3266,28,FALSE)</f>
        <v>0.47307830000000001</v>
      </c>
      <c r="U976">
        <f>VLOOKUP(A976,[1]Sheet3!$A$2:$AF$3266,31,FALSE)</f>
        <v>5.4351279999999997</v>
      </c>
      <c r="V976">
        <f>VLOOKUP(A976,[1]Sheet3!$A$2:$AF$3266,32,FALSE)</f>
        <v>10.900880000000001</v>
      </c>
      <c r="W976" s="2" t="str">
        <f>VLOOKUP(H976,[2]Sheet1!$B$2:$D$3210,2,FALSE)</f>
        <v>Sumatera Selatan</v>
      </c>
      <c r="X976" s="2" t="str">
        <f>VLOOKUP(H976,[2]Sheet1!$B$2:$D$3210,3,FALSE)</f>
        <v>Sumatera</v>
      </c>
      <c r="Y976" s="2">
        <f>Scores!N976</f>
        <v>38</v>
      </c>
      <c r="Z976" t="s">
        <v>6</v>
      </c>
      <c r="AA976" s="13" t="str">
        <f t="shared" si="47"/>
        <v>2C-Sumatera</v>
      </c>
      <c r="AB976" s="13" t="s">
        <v>896</v>
      </c>
    </row>
    <row r="977" spans="1:28">
      <c r="A977" t="str">
        <f t="shared" si="46"/>
        <v>PECIKO - OPLL 2B1. Low Value</v>
      </c>
      <c r="B977" t="str">
        <f t="shared" si="45"/>
        <v>PECIKO - OPLL 2B1. Low ValueE5. Development Unclarified</v>
      </c>
      <c r="C977" t="s">
        <v>25</v>
      </c>
      <c r="D977" t="s">
        <v>13</v>
      </c>
      <c r="E977" t="s">
        <v>8</v>
      </c>
      <c r="F977" s="12" t="s">
        <v>446</v>
      </c>
      <c r="G977" s="12" t="s">
        <v>62</v>
      </c>
      <c r="H977" t="s">
        <v>82</v>
      </c>
      <c r="I977" s="2" t="s">
        <v>825</v>
      </c>
      <c r="J977">
        <f>VLOOKUP(A977,[1]Sheet3!$A$2:$H$3266,8,FALSE)</f>
        <v>6745</v>
      </c>
      <c r="K977">
        <f>VLOOKUP(A977,[1]Sheet3!$A$2:$AD$3266,29,FALSE)</f>
        <v>0.75594030000000001</v>
      </c>
      <c r="L977">
        <f>VLOOKUP(A977,[1]Sheet3!$A$2:$AD$3266,30,FALSE)</f>
        <v>5098.8173235000004</v>
      </c>
      <c r="O977">
        <f>VLOOKUP(A977,[1]Sheet3!$A$2:$T$3266,17,FALSE)</f>
        <v>0.3072473</v>
      </c>
      <c r="P977">
        <f>VLOOKUP(A977,[1]Sheet3!$A$2:$T$3266,18,FALSE)</f>
        <v>942.74239999999998</v>
      </c>
      <c r="Q977">
        <f>VLOOKUP(A977,[1]Sheet3!$A$2:$T$3266,19,FALSE)</f>
        <v>0.61834619999999996</v>
      </c>
      <c r="R977">
        <f>VLOOKUP(A977,[1]Sheet3!$A$2:$T$3266,20,FALSE)</f>
        <v>0.84406930000000002</v>
      </c>
      <c r="S977">
        <f>VLOOKUP(A977,[1]Sheet3!$A$2:$AB$3266,27,FALSE)</f>
        <v>1.2215940000000001</v>
      </c>
      <c r="T977">
        <f>VLOOKUP(A977,[1]Sheet3!$A$2:$AB$3266,28,FALSE)</f>
        <v>15.74483</v>
      </c>
      <c r="U977">
        <f>VLOOKUP(A977,[1]Sheet3!$A$2:$AF$3266,31,FALSE)</f>
        <v>759.76760000000002</v>
      </c>
      <c r="V977">
        <f>VLOOKUP(A977,[1]Sheet3!$A$2:$AF$3266,32,FALSE)</f>
        <v>198.93389999999999</v>
      </c>
      <c r="W977" s="2" t="str">
        <f>VLOOKUP(H977,[2]Sheet1!$B$2:$D$3210,2,FALSE)</f>
        <v>Selat Makasar</v>
      </c>
      <c r="X977" s="2" t="str">
        <f>VLOOKUP(H977,[2]Sheet1!$B$2:$D$3210,3,FALSE)</f>
        <v>Kalimantan</v>
      </c>
      <c r="Y977" s="2">
        <f>Scores!N977</f>
        <v>28</v>
      </c>
      <c r="Z977" t="s">
        <v>6</v>
      </c>
      <c r="AA977" s="13" t="str">
        <f t="shared" si="47"/>
        <v>2C-Kalimantan</v>
      </c>
      <c r="AB977" s="13" t="s">
        <v>896</v>
      </c>
    </row>
    <row r="978" spans="1:28">
      <c r="A978" t="str">
        <f t="shared" si="46"/>
        <v>PECIKO - OPLL 2B2. Middle Value</v>
      </c>
      <c r="B978" t="str">
        <f t="shared" si="45"/>
        <v>PECIKO - OPLL 2B2. Middle ValueE5. Development Unclarified</v>
      </c>
      <c r="C978" t="s">
        <v>25</v>
      </c>
      <c r="D978" t="s">
        <v>13</v>
      </c>
      <c r="E978" t="s">
        <v>10</v>
      </c>
      <c r="F978" s="12" t="s">
        <v>446</v>
      </c>
      <c r="G978" s="12" t="s">
        <v>62</v>
      </c>
      <c r="H978" t="s">
        <v>82</v>
      </c>
      <c r="I978" s="2" t="s">
        <v>825</v>
      </c>
      <c r="J978">
        <f>VLOOKUP(A978,[1]Sheet3!$A$2:$H$3266,8,FALSE)</f>
        <v>7135</v>
      </c>
      <c r="K978">
        <f>VLOOKUP(A978,[1]Sheet3!$A$2:$AD$3266,29,FALSE)</f>
        <v>0.75594030000000001</v>
      </c>
      <c r="L978">
        <f>VLOOKUP(A978,[1]Sheet3!$A$2:$AD$3266,30,FALSE)</f>
        <v>5393.6340405000001</v>
      </c>
      <c r="O978">
        <f>VLOOKUP(A978,[1]Sheet3!$A$2:$T$3266,17,FALSE)</f>
        <v>0.3072473</v>
      </c>
      <c r="P978">
        <f>VLOOKUP(A978,[1]Sheet3!$A$2:$T$3266,18,FALSE)</f>
        <v>942.74239999999998</v>
      </c>
      <c r="Q978">
        <f>VLOOKUP(A978,[1]Sheet3!$A$2:$T$3266,19,FALSE)</f>
        <v>0.61834619999999996</v>
      </c>
      <c r="R978">
        <f>VLOOKUP(A978,[1]Sheet3!$A$2:$T$3266,20,FALSE)</f>
        <v>0.84406930000000002</v>
      </c>
      <c r="S978">
        <f>VLOOKUP(A978,[1]Sheet3!$A$2:$AB$3266,27,FALSE)</f>
        <v>1.2215940000000001</v>
      </c>
      <c r="T978">
        <f>VLOOKUP(A978,[1]Sheet3!$A$2:$AB$3266,28,FALSE)</f>
        <v>15.74483</v>
      </c>
      <c r="U978">
        <f>VLOOKUP(A978,[1]Sheet3!$A$2:$AF$3266,31,FALSE)</f>
        <v>759.76760000000002</v>
      </c>
      <c r="V978">
        <f>VLOOKUP(A978,[1]Sheet3!$A$2:$AF$3266,32,FALSE)</f>
        <v>198.93389999999999</v>
      </c>
      <c r="W978" s="2" t="str">
        <f>VLOOKUP(H978,[2]Sheet1!$B$2:$D$3210,2,FALSE)</f>
        <v>Selat Makasar</v>
      </c>
      <c r="X978" s="2" t="str">
        <f>VLOOKUP(H978,[2]Sheet1!$B$2:$D$3210,3,FALSE)</f>
        <v>Kalimantan</v>
      </c>
      <c r="Y978" s="2">
        <f>Scores!N978</f>
        <v>28</v>
      </c>
      <c r="Z978" t="s">
        <v>6</v>
      </c>
      <c r="AA978" s="13" t="str">
        <f t="shared" si="47"/>
        <v>2C-Kalimantan</v>
      </c>
      <c r="AB978" s="13" t="s">
        <v>896</v>
      </c>
    </row>
    <row r="979" spans="1:28">
      <c r="A979" t="str">
        <f t="shared" si="46"/>
        <v>PECIKO - OPLL 2B3. High Value</v>
      </c>
      <c r="B979" t="str">
        <f t="shared" si="45"/>
        <v>PECIKO - OPLL 2B3. High ValueE5. Development Unclarified</v>
      </c>
      <c r="C979" t="s">
        <v>25</v>
      </c>
      <c r="D979" t="s">
        <v>13</v>
      </c>
      <c r="E979" t="s">
        <v>11</v>
      </c>
      <c r="F979" s="12" t="s">
        <v>446</v>
      </c>
      <c r="G979" s="12" t="s">
        <v>62</v>
      </c>
      <c r="H979" t="s">
        <v>82</v>
      </c>
      <c r="I979" s="2" t="s">
        <v>825</v>
      </c>
      <c r="J979">
        <f>VLOOKUP(A979,[1]Sheet3!$A$2:$H$3266,8,FALSE)</f>
        <v>7305</v>
      </c>
      <c r="K979">
        <f>VLOOKUP(A979,[1]Sheet3!$A$2:$AD$3266,29,FALSE)</f>
        <v>0.75594030000000001</v>
      </c>
      <c r="L979">
        <f>VLOOKUP(A979,[1]Sheet3!$A$2:$AD$3266,30,FALSE)</f>
        <v>5522.1438914999999</v>
      </c>
      <c r="O979">
        <f>VLOOKUP(A979,[1]Sheet3!$A$2:$T$3266,17,FALSE)</f>
        <v>0.3072473</v>
      </c>
      <c r="P979">
        <f>VLOOKUP(A979,[1]Sheet3!$A$2:$T$3266,18,FALSE)</f>
        <v>942.74239999999998</v>
      </c>
      <c r="Q979">
        <f>VLOOKUP(A979,[1]Sheet3!$A$2:$T$3266,19,FALSE)</f>
        <v>0.61834619999999996</v>
      </c>
      <c r="R979">
        <f>VLOOKUP(A979,[1]Sheet3!$A$2:$T$3266,20,FALSE)</f>
        <v>0.84406930000000002</v>
      </c>
      <c r="S979">
        <f>VLOOKUP(A979,[1]Sheet3!$A$2:$AB$3266,27,FALSE)</f>
        <v>1.2215940000000001</v>
      </c>
      <c r="T979">
        <f>VLOOKUP(A979,[1]Sheet3!$A$2:$AB$3266,28,FALSE)</f>
        <v>15.74483</v>
      </c>
      <c r="U979">
        <f>VLOOKUP(A979,[1]Sheet3!$A$2:$AF$3266,31,FALSE)</f>
        <v>759.76760000000002</v>
      </c>
      <c r="V979">
        <f>VLOOKUP(A979,[1]Sheet3!$A$2:$AF$3266,32,FALSE)</f>
        <v>198.93389999999999</v>
      </c>
      <c r="W979" s="2" t="str">
        <f>VLOOKUP(H979,[2]Sheet1!$B$2:$D$3210,2,FALSE)</f>
        <v>Selat Makasar</v>
      </c>
      <c r="X979" s="2" t="str">
        <f>VLOOKUP(H979,[2]Sheet1!$B$2:$D$3210,3,FALSE)</f>
        <v>Kalimantan</v>
      </c>
      <c r="Y979" s="2">
        <f>Scores!N979</f>
        <v>28</v>
      </c>
      <c r="Z979" t="s">
        <v>6</v>
      </c>
      <c r="AA979" s="13" t="str">
        <f t="shared" si="47"/>
        <v>2C-Kalimantan</v>
      </c>
      <c r="AB979" s="13" t="s">
        <v>896</v>
      </c>
    </row>
    <row r="980" spans="1:28">
      <c r="A980" t="str">
        <f t="shared" si="46"/>
        <v>TUNU - OPLL FUTURE AOI1. Low Value</v>
      </c>
      <c r="B980" t="str">
        <f t="shared" si="45"/>
        <v>TUNU - OPLL FUTURE AOI1. Low ValueE6. Further Development</v>
      </c>
      <c r="C980" t="s">
        <v>5</v>
      </c>
      <c r="D980" t="s">
        <v>13</v>
      </c>
      <c r="E980" t="s">
        <v>8</v>
      </c>
      <c r="F980" s="12" t="s">
        <v>447</v>
      </c>
      <c r="G980" s="12" t="s">
        <v>62</v>
      </c>
      <c r="H980" t="s">
        <v>82</v>
      </c>
      <c r="I980" s="2" t="s">
        <v>825</v>
      </c>
      <c r="J980">
        <f>VLOOKUP(A980,[1]Sheet3!$A$2:$H$3266,8,FALSE)</f>
        <v>14487</v>
      </c>
      <c r="K980">
        <f>VLOOKUP(A980,[1]Sheet3!$A$2:$AD$3266,29,FALSE)</f>
        <v>0.70589650000000004</v>
      </c>
      <c r="L980">
        <f>VLOOKUP(A980,[1]Sheet3!$A$2:$AD$3266,30,FALSE)</f>
        <v>10226.3225955</v>
      </c>
      <c r="O980">
        <f>VLOOKUP(A980,[1]Sheet3!$A$2:$T$3266,17,FALSE)</f>
        <v>0.3072473</v>
      </c>
      <c r="P980">
        <f>VLOOKUP(A980,[1]Sheet3!$A$2:$T$3266,18,FALSE)</f>
        <v>942.74239999999998</v>
      </c>
      <c r="Q980">
        <f>VLOOKUP(A980,[1]Sheet3!$A$2:$T$3266,19,FALSE)</f>
        <v>0.61834619999999996</v>
      </c>
      <c r="R980">
        <f>VLOOKUP(A980,[1]Sheet3!$A$2:$T$3266,20,FALSE)</f>
        <v>0.84406930000000002</v>
      </c>
      <c r="S980">
        <f>VLOOKUP(A980,[1]Sheet3!$A$2:$AB$3266,27,FALSE)</f>
        <v>214.48259999999999</v>
      </c>
      <c r="T980">
        <f>VLOOKUP(A980,[1]Sheet3!$A$2:$AB$3266,28,FALSE)</f>
        <v>22.137730000000001</v>
      </c>
      <c r="U980">
        <f>VLOOKUP(A980,[1]Sheet3!$A$2:$AF$3266,31,FALSE)</f>
        <v>759.77179999999998</v>
      </c>
      <c r="V980">
        <f>VLOOKUP(A980,[1]Sheet3!$A$2:$AF$3266,32,FALSE)</f>
        <v>529.18740000000003</v>
      </c>
      <c r="W980" s="2" t="str">
        <f>VLOOKUP(H980,[2]Sheet1!$B$2:$D$3210,2,FALSE)</f>
        <v>Selat Makasar</v>
      </c>
      <c r="X980" s="2" t="str">
        <f>VLOOKUP(H980,[2]Sheet1!$B$2:$D$3210,3,FALSE)</f>
        <v>Kalimantan</v>
      </c>
      <c r="Y980" s="2">
        <f>Scores!N980</f>
        <v>53</v>
      </c>
      <c r="Z980" t="s">
        <v>6</v>
      </c>
      <c r="AA980" s="13" t="str">
        <f t="shared" si="47"/>
        <v>2C-Kalimantan</v>
      </c>
      <c r="AB980" s="13" t="s">
        <v>896</v>
      </c>
    </row>
    <row r="981" spans="1:28">
      <c r="A981" t="str">
        <f t="shared" si="46"/>
        <v>TUNU - OPLL FUTURE AOI2. Middle Value</v>
      </c>
      <c r="B981" t="str">
        <f t="shared" si="45"/>
        <v>TUNU - OPLL FUTURE AOI2. Middle ValueE6. Further Development</v>
      </c>
      <c r="C981" t="s">
        <v>5</v>
      </c>
      <c r="D981" t="s">
        <v>13</v>
      </c>
      <c r="E981" t="s">
        <v>10</v>
      </c>
      <c r="F981" s="12" t="s">
        <v>447</v>
      </c>
      <c r="G981" s="12" t="s">
        <v>62</v>
      </c>
      <c r="H981" t="s">
        <v>82</v>
      </c>
      <c r="I981" s="2" t="s">
        <v>825</v>
      </c>
      <c r="J981">
        <f>VLOOKUP(A981,[1]Sheet3!$A$2:$H$3266,8,FALSE)</f>
        <v>18880</v>
      </c>
      <c r="K981">
        <f>VLOOKUP(A981,[1]Sheet3!$A$2:$AD$3266,29,FALSE)</f>
        <v>0.70589650000000004</v>
      </c>
      <c r="L981">
        <f>VLOOKUP(A981,[1]Sheet3!$A$2:$AD$3266,30,FALSE)</f>
        <v>13327.325920000001</v>
      </c>
      <c r="O981">
        <f>VLOOKUP(A981,[1]Sheet3!$A$2:$T$3266,17,FALSE)</f>
        <v>0.3072473</v>
      </c>
      <c r="P981">
        <f>VLOOKUP(A981,[1]Sheet3!$A$2:$T$3266,18,FALSE)</f>
        <v>942.74239999999998</v>
      </c>
      <c r="Q981">
        <f>VLOOKUP(A981,[1]Sheet3!$A$2:$T$3266,19,FALSE)</f>
        <v>0.61834619999999996</v>
      </c>
      <c r="R981">
        <f>VLOOKUP(A981,[1]Sheet3!$A$2:$T$3266,20,FALSE)</f>
        <v>0.84406930000000002</v>
      </c>
      <c r="S981">
        <f>VLOOKUP(A981,[1]Sheet3!$A$2:$AB$3266,27,FALSE)</f>
        <v>214.48259999999999</v>
      </c>
      <c r="T981">
        <f>VLOOKUP(A981,[1]Sheet3!$A$2:$AB$3266,28,FALSE)</f>
        <v>22.137730000000001</v>
      </c>
      <c r="U981">
        <f>VLOOKUP(A981,[1]Sheet3!$A$2:$AF$3266,31,FALSE)</f>
        <v>759.77179999999998</v>
      </c>
      <c r="V981">
        <f>VLOOKUP(A981,[1]Sheet3!$A$2:$AF$3266,32,FALSE)</f>
        <v>529.18740000000003</v>
      </c>
      <c r="W981" s="2" t="str">
        <f>VLOOKUP(H981,[2]Sheet1!$B$2:$D$3210,2,FALSE)</f>
        <v>Selat Makasar</v>
      </c>
      <c r="X981" s="2" t="str">
        <f>VLOOKUP(H981,[2]Sheet1!$B$2:$D$3210,3,FALSE)</f>
        <v>Kalimantan</v>
      </c>
      <c r="Y981" s="2">
        <f>Scores!N981</f>
        <v>53</v>
      </c>
      <c r="Z981" t="s">
        <v>6</v>
      </c>
      <c r="AA981" s="13" t="str">
        <f t="shared" si="47"/>
        <v>2C-Kalimantan</v>
      </c>
      <c r="AB981" s="13" t="s">
        <v>896</v>
      </c>
    </row>
    <row r="982" spans="1:28">
      <c r="A982" t="str">
        <f t="shared" si="46"/>
        <v>TUNU - OPLL FUTURE AOI3. High Value</v>
      </c>
      <c r="B982" t="str">
        <f t="shared" si="45"/>
        <v>TUNU - OPLL FUTURE AOI3. High ValueE6. Further Development</v>
      </c>
      <c r="C982" t="s">
        <v>5</v>
      </c>
      <c r="D982" t="s">
        <v>13</v>
      </c>
      <c r="E982" t="s">
        <v>11</v>
      </c>
      <c r="F982" s="12" t="s">
        <v>447</v>
      </c>
      <c r="G982" s="12" t="s">
        <v>62</v>
      </c>
      <c r="H982" t="s">
        <v>82</v>
      </c>
      <c r="I982" s="2" t="s">
        <v>825</v>
      </c>
      <c r="J982">
        <f>VLOOKUP(A982,[1]Sheet3!$A$2:$H$3266,8,FALSE)</f>
        <v>18880</v>
      </c>
      <c r="K982">
        <f>VLOOKUP(A982,[1]Sheet3!$A$2:$AD$3266,29,FALSE)</f>
        <v>0.70589650000000004</v>
      </c>
      <c r="L982">
        <f>VLOOKUP(A982,[1]Sheet3!$A$2:$AD$3266,30,FALSE)</f>
        <v>13327.325920000001</v>
      </c>
      <c r="O982">
        <f>VLOOKUP(A982,[1]Sheet3!$A$2:$T$3266,17,FALSE)</f>
        <v>0.3072473</v>
      </c>
      <c r="P982">
        <f>VLOOKUP(A982,[1]Sheet3!$A$2:$T$3266,18,FALSE)</f>
        <v>942.74239999999998</v>
      </c>
      <c r="Q982">
        <f>VLOOKUP(A982,[1]Sheet3!$A$2:$T$3266,19,FALSE)</f>
        <v>0.61834619999999996</v>
      </c>
      <c r="R982">
        <f>VLOOKUP(A982,[1]Sheet3!$A$2:$T$3266,20,FALSE)</f>
        <v>0.84406930000000002</v>
      </c>
      <c r="S982">
        <f>VLOOKUP(A982,[1]Sheet3!$A$2:$AB$3266,27,FALSE)</f>
        <v>214.48259999999999</v>
      </c>
      <c r="T982">
        <f>VLOOKUP(A982,[1]Sheet3!$A$2:$AB$3266,28,FALSE)</f>
        <v>22.137730000000001</v>
      </c>
      <c r="U982">
        <f>VLOOKUP(A982,[1]Sheet3!$A$2:$AF$3266,31,FALSE)</f>
        <v>759.77179999999998</v>
      </c>
      <c r="V982">
        <f>VLOOKUP(A982,[1]Sheet3!$A$2:$AF$3266,32,FALSE)</f>
        <v>529.18740000000003</v>
      </c>
      <c r="W982" s="2" t="str">
        <f>VLOOKUP(H982,[2]Sheet1!$B$2:$D$3210,2,FALSE)</f>
        <v>Selat Makasar</v>
      </c>
      <c r="X982" s="2" t="str">
        <f>VLOOKUP(H982,[2]Sheet1!$B$2:$D$3210,3,FALSE)</f>
        <v>Kalimantan</v>
      </c>
      <c r="Y982" s="2">
        <f>Scores!N982</f>
        <v>53</v>
      </c>
      <c r="Z982" t="s">
        <v>6</v>
      </c>
      <c r="AA982" s="13" t="str">
        <f t="shared" si="47"/>
        <v>2C-Kalimantan</v>
      </c>
      <c r="AB982" s="13" t="s">
        <v>896</v>
      </c>
    </row>
    <row r="983" spans="1:28">
      <c r="A983" t="str">
        <f t="shared" si="46"/>
        <v>SOUTH MAHAKAM - OPLL 2A1. Low Value</v>
      </c>
      <c r="B983" t="str">
        <f t="shared" si="45"/>
        <v>SOUTH MAHAKAM - OPLL 2A1. Low ValueE5. Development Unclarified</v>
      </c>
      <c r="C983" t="s">
        <v>25</v>
      </c>
      <c r="D983" t="s">
        <v>13</v>
      </c>
      <c r="E983" t="s">
        <v>8</v>
      </c>
      <c r="F983" s="12" t="s">
        <v>448</v>
      </c>
      <c r="G983" s="12" t="s">
        <v>62</v>
      </c>
      <c r="H983" t="s">
        <v>82</v>
      </c>
      <c r="I983" s="2" t="s">
        <v>825</v>
      </c>
      <c r="J983">
        <f>VLOOKUP(A983,[1]Sheet3!$A$2:$H$3266,8,FALSE)</f>
        <v>937.2</v>
      </c>
      <c r="K983">
        <f>VLOOKUP(A983,[1]Sheet3!$A$2:$AD$3266,29,FALSE)</f>
        <v>0.63311300000000004</v>
      </c>
      <c r="L983">
        <f>VLOOKUP(A983,[1]Sheet3!$A$2:$AD$3266,30,FALSE)</f>
        <v>593.35350360000007</v>
      </c>
      <c r="O983">
        <f>VLOOKUP(A983,[1]Sheet3!$A$2:$T$3266,17,FALSE)</f>
        <v>0.26670909999999998</v>
      </c>
      <c r="P983">
        <f>VLOOKUP(A983,[1]Sheet3!$A$2:$T$3266,18,FALSE)</f>
        <v>74.646259999999998</v>
      </c>
      <c r="Q983">
        <f>VLOOKUP(A983,[1]Sheet3!$A$2:$T$3266,19,FALSE)</f>
        <v>0.62900820000000002</v>
      </c>
      <c r="R983">
        <f>VLOOKUP(A983,[1]Sheet3!$A$2:$T$3266,20,FALSE)</f>
        <v>0.76155360000000005</v>
      </c>
      <c r="S983">
        <f>VLOOKUP(A983,[1]Sheet3!$A$2:$AB$3266,27,FALSE)</f>
        <v>230.37219999999999</v>
      </c>
      <c r="T983">
        <f>VLOOKUP(A983,[1]Sheet3!$A$2:$AB$3266,28,FALSE)</f>
        <v>37.696269999999998</v>
      </c>
      <c r="U983">
        <f>VLOOKUP(A983,[1]Sheet3!$A$2:$AF$3266,31,FALSE)</f>
        <v>759.70939999999996</v>
      </c>
      <c r="V983">
        <f>VLOOKUP(A983,[1]Sheet3!$A$2:$AF$3266,32,FALSE)</f>
        <v>193.60589999999999</v>
      </c>
      <c r="W983" s="2" t="str">
        <f>VLOOKUP(H983,[2]Sheet1!$B$2:$D$3210,2,FALSE)</f>
        <v>Selat Makasar</v>
      </c>
      <c r="X983" s="2" t="str">
        <f>VLOOKUP(H983,[2]Sheet1!$B$2:$D$3210,3,FALSE)</f>
        <v>Kalimantan</v>
      </c>
      <c r="Y983" s="2">
        <f>Scores!N983</f>
        <v>91</v>
      </c>
      <c r="Z983" t="s">
        <v>6</v>
      </c>
      <c r="AA983" s="13" t="str">
        <f t="shared" si="47"/>
        <v>2C-Kalimantan</v>
      </c>
      <c r="AB983" s="13" t="s">
        <v>896</v>
      </c>
    </row>
    <row r="984" spans="1:28">
      <c r="A984" t="str">
        <f t="shared" si="46"/>
        <v>SOUTH MAHAKAM - OPLL 2A2. Middle Value</v>
      </c>
      <c r="B984" t="str">
        <f t="shared" si="45"/>
        <v>SOUTH MAHAKAM - OPLL 2A2. Middle ValueE5. Development Unclarified</v>
      </c>
      <c r="C984" t="s">
        <v>25</v>
      </c>
      <c r="D984" t="s">
        <v>13</v>
      </c>
      <c r="E984" t="s">
        <v>10</v>
      </c>
      <c r="F984" s="12" t="s">
        <v>448</v>
      </c>
      <c r="G984" s="12" t="s">
        <v>62</v>
      </c>
      <c r="H984" t="s">
        <v>82</v>
      </c>
      <c r="I984" s="2" t="s">
        <v>825</v>
      </c>
      <c r="J984">
        <f>VLOOKUP(A984,[1]Sheet3!$A$2:$H$3266,8,FALSE)</f>
        <v>1115</v>
      </c>
      <c r="K984">
        <f>VLOOKUP(A984,[1]Sheet3!$A$2:$AD$3266,29,FALSE)</f>
        <v>0.63311300000000004</v>
      </c>
      <c r="L984">
        <f>VLOOKUP(A984,[1]Sheet3!$A$2:$AD$3266,30,FALSE)</f>
        <v>705.92099500000006</v>
      </c>
      <c r="O984">
        <f>VLOOKUP(A984,[1]Sheet3!$A$2:$T$3266,17,FALSE)</f>
        <v>0.26670909999999998</v>
      </c>
      <c r="P984">
        <f>VLOOKUP(A984,[1]Sheet3!$A$2:$T$3266,18,FALSE)</f>
        <v>74.646259999999998</v>
      </c>
      <c r="Q984">
        <f>VLOOKUP(A984,[1]Sheet3!$A$2:$T$3266,19,FALSE)</f>
        <v>0.62900820000000002</v>
      </c>
      <c r="R984">
        <f>VLOOKUP(A984,[1]Sheet3!$A$2:$T$3266,20,FALSE)</f>
        <v>0.76155360000000005</v>
      </c>
      <c r="S984">
        <f>VLOOKUP(A984,[1]Sheet3!$A$2:$AB$3266,27,FALSE)</f>
        <v>230.37219999999999</v>
      </c>
      <c r="T984">
        <f>VLOOKUP(A984,[1]Sheet3!$A$2:$AB$3266,28,FALSE)</f>
        <v>37.696269999999998</v>
      </c>
      <c r="U984">
        <f>VLOOKUP(A984,[1]Sheet3!$A$2:$AF$3266,31,FALSE)</f>
        <v>759.70939999999996</v>
      </c>
      <c r="V984">
        <f>VLOOKUP(A984,[1]Sheet3!$A$2:$AF$3266,32,FALSE)</f>
        <v>193.60589999999999</v>
      </c>
      <c r="W984" s="2" t="str">
        <f>VLOOKUP(H984,[2]Sheet1!$B$2:$D$3210,2,FALSE)</f>
        <v>Selat Makasar</v>
      </c>
      <c r="X984" s="2" t="str">
        <f>VLOOKUP(H984,[2]Sheet1!$B$2:$D$3210,3,FALSE)</f>
        <v>Kalimantan</v>
      </c>
      <c r="Y984" s="2">
        <f>Scores!N984</f>
        <v>91</v>
      </c>
      <c r="Z984" t="s">
        <v>6</v>
      </c>
      <c r="AA984" s="13" t="str">
        <f t="shared" si="47"/>
        <v>2C-Kalimantan</v>
      </c>
      <c r="AB984" s="13" t="s">
        <v>896</v>
      </c>
    </row>
    <row r="985" spans="1:28">
      <c r="A985" t="str">
        <f t="shared" si="46"/>
        <v>SOUTH MAHAKAM - OPLL 2A3. High Value</v>
      </c>
      <c r="B985" t="str">
        <f t="shared" si="45"/>
        <v>SOUTH MAHAKAM - OPLL 2A3. High ValueE5. Development Unclarified</v>
      </c>
      <c r="C985" t="s">
        <v>25</v>
      </c>
      <c r="D985" t="s">
        <v>13</v>
      </c>
      <c r="E985" t="s">
        <v>11</v>
      </c>
      <c r="F985" s="12" t="s">
        <v>448</v>
      </c>
      <c r="G985" s="12" t="s">
        <v>62</v>
      </c>
      <c r="H985" t="s">
        <v>82</v>
      </c>
      <c r="I985" s="2" t="s">
        <v>825</v>
      </c>
      <c r="J985">
        <f>VLOOKUP(A985,[1]Sheet3!$A$2:$H$3266,8,FALSE)</f>
        <v>1115</v>
      </c>
      <c r="K985">
        <f>VLOOKUP(A985,[1]Sheet3!$A$2:$AD$3266,29,FALSE)</f>
        <v>0.63311300000000004</v>
      </c>
      <c r="L985">
        <f>VLOOKUP(A985,[1]Sheet3!$A$2:$AD$3266,30,FALSE)</f>
        <v>705.92099500000006</v>
      </c>
      <c r="O985">
        <f>VLOOKUP(A985,[1]Sheet3!$A$2:$T$3266,17,FALSE)</f>
        <v>0.26670909999999998</v>
      </c>
      <c r="P985">
        <f>VLOOKUP(A985,[1]Sheet3!$A$2:$T$3266,18,FALSE)</f>
        <v>74.646259999999998</v>
      </c>
      <c r="Q985">
        <f>VLOOKUP(A985,[1]Sheet3!$A$2:$T$3266,19,FALSE)</f>
        <v>0.62900820000000002</v>
      </c>
      <c r="R985">
        <f>VLOOKUP(A985,[1]Sheet3!$A$2:$T$3266,20,FALSE)</f>
        <v>0.76155360000000005</v>
      </c>
      <c r="S985">
        <f>VLOOKUP(A985,[1]Sheet3!$A$2:$AB$3266,27,FALSE)</f>
        <v>230.37219999999999</v>
      </c>
      <c r="T985">
        <f>VLOOKUP(A985,[1]Sheet3!$A$2:$AB$3266,28,FALSE)</f>
        <v>37.696269999999998</v>
      </c>
      <c r="U985">
        <f>VLOOKUP(A985,[1]Sheet3!$A$2:$AF$3266,31,FALSE)</f>
        <v>759.70939999999996</v>
      </c>
      <c r="V985">
        <f>VLOOKUP(A985,[1]Sheet3!$A$2:$AF$3266,32,FALSE)</f>
        <v>193.60589999999999</v>
      </c>
      <c r="W985" s="2" t="str">
        <f>VLOOKUP(H985,[2]Sheet1!$B$2:$D$3210,2,FALSE)</f>
        <v>Selat Makasar</v>
      </c>
      <c r="X985" s="2" t="str">
        <f>VLOOKUP(H985,[2]Sheet1!$B$2:$D$3210,3,FALSE)</f>
        <v>Kalimantan</v>
      </c>
      <c r="Y985" s="2">
        <f>Scores!N985</f>
        <v>91</v>
      </c>
      <c r="Z985" t="s">
        <v>6</v>
      </c>
      <c r="AA985" s="13" t="str">
        <f t="shared" si="47"/>
        <v>2C-Kalimantan</v>
      </c>
      <c r="AB985" s="13" t="s">
        <v>896</v>
      </c>
    </row>
    <row r="986" spans="1:28">
      <c r="A986" t="str">
        <f t="shared" si="46"/>
        <v>SISI NUBI - OPLL FUTURE AOI1. Low Value</v>
      </c>
      <c r="B986" t="str">
        <f t="shared" si="45"/>
        <v>SISI NUBI - OPLL FUTURE AOI1. Low ValueE6. Further Development</v>
      </c>
      <c r="C986" t="s">
        <v>5</v>
      </c>
      <c r="D986" t="s">
        <v>13</v>
      </c>
      <c r="E986" t="s">
        <v>8</v>
      </c>
      <c r="F986" s="12" t="s">
        <v>449</v>
      </c>
      <c r="G986" s="12" t="s">
        <v>62</v>
      </c>
      <c r="H986" t="s">
        <v>82</v>
      </c>
      <c r="I986" s="2" t="s">
        <v>825</v>
      </c>
      <c r="J986">
        <f>VLOOKUP(A986,[1]Sheet3!$A$2:$H$3266,8,FALSE)</f>
        <v>2867</v>
      </c>
      <c r="K986">
        <f>VLOOKUP(A986,[1]Sheet3!$A$2:$AD$3266,29,FALSE)</f>
        <v>0.7633761</v>
      </c>
      <c r="L986">
        <f>VLOOKUP(A986,[1]Sheet3!$A$2:$AD$3266,30,FALSE)</f>
        <v>2188.5992787</v>
      </c>
      <c r="O986">
        <f>VLOOKUP(A986,[1]Sheet3!$A$2:$T$3266,17,FALSE)</f>
        <v>0.28585539999999998</v>
      </c>
      <c r="P986">
        <f>VLOOKUP(A986,[1]Sheet3!$A$2:$T$3266,18,FALSE)</f>
        <v>150.22919999999999</v>
      </c>
      <c r="Q986">
        <f>VLOOKUP(A986,[1]Sheet3!$A$2:$T$3266,19,FALSE)</f>
        <v>0.60942209999999997</v>
      </c>
      <c r="R986">
        <f>VLOOKUP(A986,[1]Sheet3!$A$2:$T$3266,20,FALSE)</f>
        <v>0.84561249999999999</v>
      </c>
      <c r="S986">
        <f>VLOOKUP(A986,[1]Sheet3!$A$2:$AB$3266,27,FALSE)</f>
        <v>2.6018910000000002</v>
      </c>
      <c r="T986">
        <f>VLOOKUP(A986,[1]Sheet3!$A$2:$AB$3266,28,FALSE)</f>
        <v>54.022790000000001</v>
      </c>
      <c r="U986">
        <f>VLOOKUP(A986,[1]Sheet3!$A$2:$AF$3266,31,FALSE)</f>
        <v>759.77179999999998</v>
      </c>
      <c r="V986">
        <f>VLOOKUP(A986,[1]Sheet3!$A$2:$AF$3266,32,FALSE)</f>
        <v>97.839910000000003</v>
      </c>
      <c r="W986" s="2" t="str">
        <f>VLOOKUP(H986,[2]Sheet1!$B$2:$D$3210,2,FALSE)</f>
        <v>Selat Makasar</v>
      </c>
      <c r="X986" s="2" t="str">
        <f>VLOOKUP(H986,[2]Sheet1!$B$2:$D$3210,3,FALSE)</f>
        <v>Kalimantan</v>
      </c>
      <c r="Y986" s="2">
        <f>Scores!N986</f>
        <v>54</v>
      </c>
      <c r="Z986" t="s">
        <v>6</v>
      </c>
      <c r="AA986" s="13" t="str">
        <f t="shared" si="47"/>
        <v>2C-Kalimantan</v>
      </c>
      <c r="AB986" s="13" t="s">
        <v>896</v>
      </c>
    </row>
    <row r="987" spans="1:28">
      <c r="A987" t="str">
        <f t="shared" si="46"/>
        <v>SISI NUBI - OPLL FUTURE AOI2. Middle Value</v>
      </c>
      <c r="B987" t="str">
        <f t="shared" si="45"/>
        <v>SISI NUBI - OPLL FUTURE AOI2. Middle ValueE6. Further Development</v>
      </c>
      <c r="C987" t="s">
        <v>5</v>
      </c>
      <c r="D987" t="s">
        <v>13</v>
      </c>
      <c r="E987" t="s">
        <v>10</v>
      </c>
      <c r="F987" s="12" t="s">
        <v>449</v>
      </c>
      <c r="G987" s="12" t="s">
        <v>62</v>
      </c>
      <c r="H987" t="s">
        <v>82</v>
      </c>
      <c r="I987" s="2" t="s">
        <v>825</v>
      </c>
      <c r="J987">
        <f>VLOOKUP(A987,[1]Sheet3!$A$2:$H$3266,8,FALSE)</f>
        <v>4155</v>
      </c>
      <c r="K987">
        <f>VLOOKUP(A987,[1]Sheet3!$A$2:$AD$3266,29,FALSE)</f>
        <v>0.7633761</v>
      </c>
      <c r="L987">
        <f>VLOOKUP(A987,[1]Sheet3!$A$2:$AD$3266,30,FALSE)</f>
        <v>3171.8276955000001</v>
      </c>
      <c r="O987">
        <f>VLOOKUP(A987,[1]Sheet3!$A$2:$T$3266,17,FALSE)</f>
        <v>0.28585539999999998</v>
      </c>
      <c r="P987">
        <f>VLOOKUP(A987,[1]Sheet3!$A$2:$T$3266,18,FALSE)</f>
        <v>150.22919999999999</v>
      </c>
      <c r="Q987">
        <f>VLOOKUP(A987,[1]Sheet3!$A$2:$T$3266,19,FALSE)</f>
        <v>0.60942209999999997</v>
      </c>
      <c r="R987">
        <f>VLOOKUP(A987,[1]Sheet3!$A$2:$T$3266,20,FALSE)</f>
        <v>0.84561249999999999</v>
      </c>
      <c r="S987">
        <f>VLOOKUP(A987,[1]Sheet3!$A$2:$AB$3266,27,FALSE)</f>
        <v>2.6018910000000002</v>
      </c>
      <c r="T987">
        <f>VLOOKUP(A987,[1]Sheet3!$A$2:$AB$3266,28,FALSE)</f>
        <v>54.022790000000001</v>
      </c>
      <c r="U987">
        <f>VLOOKUP(A987,[1]Sheet3!$A$2:$AF$3266,31,FALSE)</f>
        <v>759.77179999999998</v>
      </c>
      <c r="V987">
        <f>VLOOKUP(A987,[1]Sheet3!$A$2:$AF$3266,32,FALSE)</f>
        <v>97.839910000000003</v>
      </c>
      <c r="W987" s="2" t="str">
        <f>VLOOKUP(H987,[2]Sheet1!$B$2:$D$3210,2,FALSE)</f>
        <v>Selat Makasar</v>
      </c>
      <c r="X987" s="2" t="str">
        <f>VLOOKUP(H987,[2]Sheet1!$B$2:$D$3210,3,FALSE)</f>
        <v>Kalimantan</v>
      </c>
      <c r="Y987" s="2">
        <f>Scores!N987</f>
        <v>54</v>
      </c>
      <c r="Z987" t="s">
        <v>6</v>
      </c>
      <c r="AA987" s="13" t="str">
        <f t="shared" si="47"/>
        <v>2C-Kalimantan</v>
      </c>
      <c r="AB987" s="13" t="s">
        <v>896</v>
      </c>
    </row>
    <row r="988" spans="1:28">
      <c r="A988" t="str">
        <f t="shared" si="46"/>
        <v>SISI NUBI - OPLL FUTURE AOI3. High Value</v>
      </c>
      <c r="B988" t="str">
        <f t="shared" si="45"/>
        <v>SISI NUBI - OPLL FUTURE AOI3. High ValueE6. Further Development</v>
      </c>
      <c r="C988" t="s">
        <v>5</v>
      </c>
      <c r="D988" t="s">
        <v>13</v>
      </c>
      <c r="E988" t="s">
        <v>11</v>
      </c>
      <c r="F988" s="12" t="s">
        <v>449</v>
      </c>
      <c r="G988" s="12" t="s">
        <v>62</v>
      </c>
      <c r="H988" t="s">
        <v>82</v>
      </c>
      <c r="I988" s="2" t="s">
        <v>825</v>
      </c>
      <c r="J988">
        <f>VLOOKUP(A988,[1]Sheet3!$A$2:$H$3266,8,FALSE)</f>
        <v>4837</v>
      </c>
      <c r="K988">
        <f>VLOOKUP(A988,[1]Sheet3!$A$2:$AD$3266,29,FALSE)</f>
        <v>0.7633761</v>
      </c>
      <c r="L988">
        <f>VLOOKUP(A988,[1]Sheet3!$A$2:$AD$3266,30,FALSE)</f>
        <v>3692.4501957000002</v>
      </c>
      <c r="O988">
        <f>VLOOKUP(A988,[1]Sheet3!$A$2:$T$3266,17,FALSE)</f>
        <v>0.28585539999999998</v>
      </c>
      <c r="P988">
        <f>VLOOKUP(A988,[1]Sheet3!$A$2:$T$3266,18,FALSE)</f>
        <v>150.22919999999999</v>
      </c>
      <c r="Q988">
        <f>VLOOKUP(A988,[1]Sheet3!$A$2:$T$3266,19,FALSE)</f>
        <v>0.60942209999999997</v>
      </c>
      <c r="R988">
        <f>VLOOKUP(A988,[1]Sheet3!$A$2:$T$3266,20,FALSE)</f>
        <v>0.84561249999999999</v>
      </c>
      <c r="S988">
        <f>VLOOKUP(A988,[1]Sheet3!$A$2:$AB$3266,27,FALSE)</f>
        <v>2.6018910000000002</v>
      </c>
      <c r="T988">
        <f>VLOOKUP(A988,[1]Sheet3!$A$2:$AB$3266,28,FALSE)</f>
        <v>54.022790000000001</v>
      </c>
      <c r="U988">
        <f>VLOOKUP(A988,[1]Sheet3!$A$2:$AF$3266,31,FALSE)</f>
        <v>759.77179999999998</v>
      </c>
      <c r="V988">
        <f>VLOOKUP(A988,[1]Sheet3!$A$2:$AF$3266,32,FALSE)</f>
        <v>97.839910000000003</v>
      </c>
      <c r="W988" s="2" t="str">
        <f>VLOOKUP(H988,[2]Sheet1!$B$2:$D$3210,2,FALSE)</f>
        <v>Selat Makasar</v>
      </c>
      <c r="X988" s="2" t="str">
        <f>VLOOKUP(H988,[2]Sheet1!$B$2:$D$3210,3,FALSE)</f>
        <v>Kalimantan</v>
      </c>
      <c r="Y988" s="2">
        <f>Scores!N988</f>
        <v>54</v>
      </c>
      <c r="Z988" t="s">
        <v>6</v>
      </c>
      <c r="AA988" s="13" t="str">
        <f t="shared" si="47"/>
        <v>2C-Kalimantan</v>
      </c>
      <c r="AB988" s="13" t="s">
        <v>896</v>
      </c>
    </row>
    <row r="989" spans="1:28">
      <c r="A989" t="str">
        <f t="shared" si="46"/>
        <v>SISI NUBI - OPLL 2A1. Low Value</v>
      </c>
      <c r="B989" t="str">
        <f t="shared" si="45"/>
        <v>SISI NUBI - OPLL 2A1. Low ValueE5. Development Unclarified</v>
      </c>
      <c r="C989" t="s">
        <v>25</v>
      </c>
      <c r="D989" t="s">
        <v>13</v>
      </c>
      <c r="E989" t="s">
        <v>8</v>
      </c>
      <c r="F989" s="12" t="s">
        <v>450</v>
      </c>
      <c r="G989" s="12" t="s">
        <v>62</v>
      </c>
      <c r="H989" t="s">
        <v>82</v>
      </c>
      <c r="I989" s="2" t="s">
        <v>825</v>
      </c>
      <c r="J989">
        <f>VLOOKUP(A989,[1]Sheet3!$A$2:$H$3266,8,FALSE)</f>
        <v>2867</v>
      </c>
      <c r="K989">
        <f>VLOOKUP(A989,[1]Sheet3!$A$2:$AD$3266,29,FALSE)</f>
        <v>0.7633761</v>
      </c>
      <c r="L989">
        <f>VLOOKUP(A989,[1]Sheet3!$A$2:$AD$3266,30,FALSE)</f>
        <v>2188.5992787</v>
      </c>
      <c r="O989">
        <f>VLOOKUP(A989,[1]Sheet3!$A$2:$T$3266,17,FALSE)</f>
        <v>0.28585539999999998</v>
      </c>
      <c r="P989">
        <f>VLOOKUP(A989,[1]Sheet3!$A$2:$T$3266,18,FALSE)</f>
        <v>150.22919999999999</v>
      </c>
      <c r="Q989">
        <f>VLOOKUP(A989,[1]Sheet3!$A$2:$T$3266,19,FALSE)</f>
        <v>0.60942209999999997</v>
      </c>
      <c r="R989">
        <f>VLOOKUP(A989,[1]Sheet3!$A$2:$T$3266,20,FALSE)</f>
        <v>0.84561249999999999</v>
      </c>
      <c r="S989">
        <f>VLOOKUP(A989,[1]Sheet3!$A$2:$AB$3266,27,FALSE)</f>
        <v>2.6018910000000002</v>
      </c>
      <c r="T989">
        <f>VLOOKUP(A989,[1]Sheet3!$A$2:$AB$3266,28,FALSE)</f>
        <v>54.022790000000001</v>
      </c>
      <c r="U989">
        <f>VLOOKUP(A989,[1]Sheet3!$A$2:$AF$3266,31,FALSE)</f>
        <v>759.77179999999998</v>
      </c>
      <c r="V989">
        <f>VLOOKUP(A989,[1]Sheet3!$A$2:$AF$3266,32,FALSE)</f>
        <v>97.839910000000003</v>
      </c>
      <c r="W989" s="2" t="str">
        <f>VLOOKUP(H989,[2]Sheet1!$B$2:$D$3210,2,FALSE)</f>
        <v>Selat Makasar</v>
      </c>
      <c r="X989" s="2" t="str">
        <f>VLOOKUP(H989,[2]Sheet1!$B$2:$D$3210,3,FALSE)</f>
        <v>Kalimantan</v>
      </c>
      <c r="Y989" s="2">
        <f>Scores!N989</f>
        <v>54</v>
      </c>
      <c r="Z989" t="s">
        <v>6</v>
      </c>
      <c r="AA989" s="13" t="str">
        <f t="shared" si="47"/>
        <v>2C-Kalimantan</v>
      </c>
      <c r="AB989" s="13" t="s">
        <v>896</v>
      </c>
    </row>
    <row r="990" spans="1:28">
      <c r="A990" t="str">
        <f t="shared" si="46"/>
        <v>SISI NUBI - OPLL 2A2. Middle Value</v>
      </c>
      <c r="B990" t="str">
        <f t="shared" si="45"/>
        <v>SISI NUBI - OPLL 2A2. Middle ValueE5. Development Unclarified</v>
      </c>
      <c r="C990" t="s">
        <v>25</v>
      </c>
      <c r="D990" t="s">
        <v>13</v>
      </c>
      <c r="E990" t="s">
        <v>10</v>
      </c>
      <c r="F990" s="12" t="s">
        <v>450</v>
      </c>
      <c r="G990" s="12" t="s">
        <v>62</v>
      </c>
      <c r="H990" t="s">
        <v>82</v>
      </c>
      <c r="I990" s="2" t="s">
        <v>825</v>
      </c>
      <c r="J990">
        <f>VLOOKUP(A990,[1]Sheet3!$A$2:$H$3266,8,FALSE)</f>
        <v>4155</v>
      </c>
      <c r="K990">
        <f>VLOOKUP(A990,[1]Sheet3!$A$2:$AD$3266,29,FALSE)</f>
        <v>0.7633761</v>
      </c>
      <c r="L990">
        <f>VLOOKUP(A990,[1]Sheet3!$A$2:$AD$3266,30,FALSE)</f>
        <v>3171.8276955000001</v>
      </c>
      <c r="O990">
        <f>VLOOKUP(A990,[1]Sheet3!$A$2:$T$3266,17,FALSE)</f>
        <v>0.28585539999999998</v>
      </c>
      <c r="P990">
        <f>VLOOKUP(A990,[1]Sheet3!$A$2:$T$3266,18,FALSE)</f>
        <v>150.22919999999999</v>
      </c>
      <c r="Q990">
        <f>VLOOKUP(A990,[1]Sheet3!$A$2:$T$3266,19,FALSE)</f>
        <v>0.60942209999999997</v>
      </c>
      <c r="R990">
        <f>VLOOKUP(A990,[1]Sheet3!$A$2:$T$3266,20,FALSE)</f>
        <v>0.84561249999999999</v>
      </c>
      <c r="S990">
        <f>VLOOKUP(A990,[1]Sheet3!$A$2:$AB$3266,27,FALSE)</f>
        <v>2.6018910000000002</v>
      </c>
      <c r="T990">
        <f>VLOOKUP(A990,[1]Sheet3!$A$2:$AB$3266,28,FALSE)</f>
        <v>54.022790000000001</v>
      </c>
      <c r="U990">
        <f>VLOOKUP(A990,[1]Sheet3!$A$2:$AF$3266,31,FALSE)</f>
        <v>759.77179999999998</v>
      </c>
      <c r="V990">
        <f>VLOOKUP(A990,[1]Sheet3!$A$2:$AF$3266,32,FALSE)</f>
        <v>97.839910000000003</v>
      </c>
      <c r="W990" s="2" t="str">
        <f>VLOOKUP(H990,[2]Sheet1!$B$2:$D$3210,2,FALSE)</f>
        <v>Selat Makasar</v>
      </c>
      <c r="X990" s="2" t="str">
        <f>VLOOKUP(H990,[2]Sheet1!$B$2:$D$3210,3,FALSE)</f>
        <v>Kalimantan</v>
      </c>
      <c r="Y990" s="2">
        <f>Scores!N990</f>
        <v>54</v>
      </c>
      <c r="Z990" t="s">
        <v>6</v>
      </c>
      <c r="AA990" s="13" t="str">
        <f t="shared" si="47"/>
        <v>2C-Kalimantan</v>
      </c>
      <c r="AB990" s="13" t="s">
        <v>896</v>
      </c>
    </row>
    <row r="991" spans="1:28">
      <c r="A991" t="str">
        <f t="shared" si="46"/>
        <v>SISI NUBI - OPLL 2A3. High Value</v>
      </c>
      <c r="B991" t="str">
        <f t="shared" si="45"/>
        <v>SISI NUBI - OPLL 2A3. High ValueE5. Development Unclarified</v>
      </c>
      <c r="C991" t="s">
        <v>25</v>
      </c>
      <c r="D991" t="s">
        <v>13</v>
      </c>
      <c r="E991" t="s">
        <v>11</v>
      </c>
      <c r="F991" s="12" t="s">
        <v>450</v>
      </c>
      <c r="G991" s="12" t="s">
        <v>62</v>
      </c>
      <c r="H991" t="s">
        <v>82</v>
      </c>
      <c r="I991" s="2" t="s">
        <v>825</v>
      </c>
      <c r="J991">
        <f>VLOOKUP(A991,[1]Sheet3!$A$2:$H$3266,8,FALSE)</f>
        <v>4837</v>
      </c>
      <c r="K991">
        <f>VLOOKUP(A991,[1]Sheet3!$A$2:$AD$3266,29,FALSE)</f>
        <v>0.7633761</v>
      </c>
      <c r="L991">
        <f>VLOOKUP(A991,[1]Sheet3!$A$2:$AD$3266,30,FALSE)</f>
        <v>3692.4501957000002</v>
      </c>
      <c r="O991">
        <f>VLOOKUP(A991,[1]Sheet3!$A$2:$T$3266,17,FALSE)</f>
        <v>0.28585539999999998</v>
      </c>
      <c r="P991">
        <f>VLOOKUP(A991,[1]Sheet3!$A$2:$T$3266,18,FALSE)</f>
        <v>150.22919999999999</v>
      </c>
      <c r="Q991">
        <f>VLOOKUP(A991,[1]Sheet3!$A$2:$T$3266,19,FALSE)</f>
        <v>0.60942209999999997</v>
      </c>
      <c r="R991">
        <f>VLOOKUP(A991,[1]Sheet3!$A$2:$T$3266,20,FALSE)</f>
        <v>0.84561249999999999</v>
      </c>
      <c r="S991">
        <f>VLOOKUP(A991,[1]Sheet3!$A$2:$AB$3266,27,FALSE)</f>
        <v>2.6018910000000002</v>
      </c>
      <c r="T991">
        <f>VLOOKUP(A991,[1]Sheet3!$A$2:$AB$3266,28,FALSE)</f>
        <v>54.022790000000001</v>
      </c>
      <c r="U991">
        <f>VLOOKUP(A991,[1]Sheet3!$A$2:$AF$3266,31,FALSE)</f>
        <v>759.77179999999998</v>
      </c>
      <c r="V991">
        <f>VLOOKUP(A991,[1]Sheet3!$A$2:$AF$3266,32,FALSE)</f>
        <v>97.839910000000003</v>
      </c>
      <c r="W991" s="2" t="str">
        <f>VLOOKUP(H991,[2]Sheet1!$B$2:$D$3210,2,FALSE)</f>
        <v>Selat Makasar</v>
      </c>
      <c r="X991" s="2" t="str">
        <f>VLOOKUP(H991,[2]Sheet1!$B$2:$D$3210,3,FALSE)</f>
        <v>Kalimantan</v>
      </c>
      <c r="Y991" s="2">
        <f>Scores!N991</f>
        <v>54</v>
      </c>
      <c r="Z991" t="s">
        <v>6</v>
      </c>
      <c r="AA991" s="13" t="str">
        <f t="shared" si="47"/>
        <v>2C-Kalimantan</v>
      </c>
      <c r="AB991" s="13" t="s">
        <v>896</v>
      </c>
    </row>
    <row r="992" spans="1:28">
      <c r="A992" t="str">
        <f t="shared" si="46"/>
        <v>SUKO (GUF,LTAF)1. Low Value</v>
      </c>
      <c r="B992" t="str">
        <f t="shared" si="45"/>
        <v>SUKO (GUF,LTAF)1. Low ValueE5. Development Unclarified</v>
      </c>
      <c r="C992" t="s">
        <v>25</v>
      </c>
      <c r="D992" t="s">
        <v>13</v>
      </c>
      <c r="E992" t="s">
        <v>8</v>
      </c>
      <c r="F992" s="12" t="s">
        <v>451</v>
      </c>
      <c r="G992" s="12" t="s">
        <v>66</v>
      </c>
      <c r="H992" t="s">
        <v>90</v>
      </c>
      <c r="I992" s="2" t="s">
        <v>823</v>
      </c>
      <c r="J992">
        <f>VLOOKUP(A992,[1]Sheet3!$A$2:$H$3266,8,FALSE)</f>
        <v>34.200000000000003</v>
      </c>
      <c r="K992">
        <f>VLOOKUP(A992,[1]Sheet3!$A$2:$AD$3266,29,FALSE)</f>
        <v>0.78087709999999999</v>
      </c>
      <c r="L992">
        <f>VLOOKUP(A992,[1]Sheet3!$A$2:$AD$3266,30,FALSE)</f>
        <v>26.705996820000003</v>
      </c>
      <c r="O992">
        <f>VLOOKUP(A992,[1]Sheet3!$A$2:$T$3266,17,FALSE)</f>
        <v>0.29410550000000002</v>
      </c>
      <c r="P992">
        <f>VLOOKUP(A992,[1]Sheet3!$A$2:$T$3266,18,FALSE)</f>
        <v>51.912700000000001</v>
      </c>
      <c r="Q992">
        <f>VLOOKUP(A992,[1]Sheet3!$A$2:$T$3266,19,FALSE)</f>
        <v>0.63289980000000001</v>
      </c>
      <c r="R992">
        <f>VLOOKUP(A992,[1]Sheet3!$A$2:$T$3266,20,FALSE)</f>
        <v>0.84501139999999997</v>
      </c>
      <c r="S992">
        <f>VLOOKUP(A992,[1]Sheet3!$A$2:$AB$3266,27,FALSE)</f>
        <v>53.533529999999999</v>
      </c>
      <c r="T992">
        <f>VLOOKUP(A992,[1]Sheet3!$A$2:$AB$3266,28,FALSE)</f>
        <v>264.322</v>
      </c>
      <c r="U992">
        <f>VLOOKUP(A992,[1]Sheet3!$A$2:$AF$3266,31,FALSE)</f>
        <v>73.680430000000001</v>
      </c>
      <c r="V992">
        <f>VLOOKUP(A992,[1]Sheet3!$A$2:$AF$3266,32,FALSE)</f>
        <v>34.990920000000003</v>
      </c>
      <c r="W992" s="2" t="str">
        <f>VLOOKUP(H992,[2]Sheet1!$B$2:$D$3210,2,FALSE)</f>
        <v>Jambi</v>
      </c>
      <c r="X992" s="2" t="str">
        <f>VLOOKUP(H992,[2]Sheet1!$B$2:$D$3210,3,FALSE)</f>
        <v>Sumatera</v>
      </c>
      <c r="Y992" s="2">
        <f>Scores!N992</f>
        <v>66</v>
      </c>
      <c r="Z992" t="s">
        <v>6</v>
      </c>
      <c r="AA992" s="13" t="str">
        <f t="shared" si="47"/>
        <v>2C-Sumatera</v>
      </c>
      <c r="AB992" s="13" t="s">
        <v>896</v>
      </c>
    </row>
    <row r="993" spans="1:28">
      <c r="A993" t="str">
        <f t="shared" si="46"/>
        <v>SUKO (GUF,LTAF)2. Middle Value</v>
      </c>
      <c r="B993" t="str">
        <f t="shared" si="45"/>
        <v>SUKO (GUF,LTAF)2. Middle ValueE5. Development Unclarified</v>
      </c>
      <c r="C993" t="s">
        <v>25</v>
      </c>
      <c r="D993" t="s">
        <v>13</v>
      </c>
      <c r="E993" t="s">
        <v>10</v>
      </c>
      <c r="F993" s="12" t="s">
        <v>451</v>
      </c>
      <c r="G993" s="12" t="s">
        <v>66</v>
      </c>
      <c r="H993" t="s">
        <v>90</v>
      </c>
      <c r="I993" s="2" t="s">
        <v>823</v>
      </c>
      <c r="J993">
        <f>VLOOKUP(A993,[1]Sheet3!$A$2:$H$3266,8,FALSE)</f>
        <v>57.6</v>
      </c>
      <c r="K993">
        <f>VLOOKUP(A993,[1]Sheet3!$A$2:$AD$3266,29,FALSE)</f>
        <v>0.78087709999999999</v>
      </c>
      <c r="L993">
        <f>VLOOKUP(A993,[1]Sheet3!$A$2:$AD$3266,30,FALSE)</f>
        <v>44.978520959999997</v>
      </c>
      <c r="O993">
        <f>VLOOKUP(A993,[1]Sheet3!$A$2:$T$3266,17,FALSE)</f>
        <v>0.29410550000000002</v>
      </c>
      <c r="P993">
        <f>VLOOKUP(A993,[1]Sheet3!$A$2:$T$3266,18,FALSE)</f>
        <v>51.912700000000001</v>
      </c>
      <c r="Q993">
        <f>VLOOKUP(A993,[1]Sheet3!$A$2:$T$3266,19,FALSE)</f>
        <v>0.63289980000000001</v>
      </c>
      <c r="R993">
        <f>VLOOKUP(A993,[1]Sheet3!$A$2:$T$3266,20,FALSE)</f>
        <v>0.84501139999999997</v>
      </c>
      <c r="S993">
        <f>VLOOKUP(A993,[1]Sheet3!$A$2:$AB$3266,27,FALSE)</f>
        <v>53.533529999999999</v>
      </c>
      <c r="T993">
        <f>VLOOKUP(A993,[1]Sheet3!$A$2:$AB$3266,28,FALSE)</f>
        <v>264.322</v>
      </c>
      <c r="U993">
        <f>VLOOKUP(A993,[1]Sheet3!$A$2:$AF$3266,31,FALSE)</f>
        <v>73.680430000000001</v>
      </c>
      <c r="V993">
        <f>VLOOKUP(A993,[1]Sheet3!$A$2:$AF$3266,32,FALSE)</f>
        <v>34.990920000000003</v>
      </c>
      <c r="W993" s="2" t="str">
        <f>VLOOKUP(H993,[2]Sheet1!$B$2:$D$3210,2,FALSE)</f>
        <v>Jambi</v>
      </c>
      <c r="X993" s="2" t="str">
        <f>VLOOKUP(H993,[2]Sheet1!$B$2:$D$3210,3,FALSE)</f>
        <v>Sumatera</v>
      </c>
      <c r="Y993" s="2">
        <f>Scores!N993</f>
        <v>66</v>
      </c>
      <c r="Z993" t="s">
        <v>6</v>
      </c>
      <c r="AA993" s="13" t="str">
        <f t="shared" si="47"/>
        <v>2C-Sumatera</v>
      </c>
      <c r="AB993" s="13" t="s">
        <v>896</v>
      </c>
    </row>
    <row r="994" spans="1:28">
      <c r="A994" t="str">
        <f t="shared" si="46"/>
        <v>SUKO (GUF,LTAF)3. High Value</v>
      </c>
      <c r="B994" t="str">
        <f t="shared" si="45"/>
        <v>SUKO (GUF,LTAF)3. High ValueE5. Development Unclarified</v>
      </c>
      <c r="C994" t="s">
        <v>25</v>
      </c>
      <c r="D994" t="s">
        <v>13</v>
      </c>
      <c r="E994" t="s">
        <v>11</v>
      </c>
      <c r="F994" s="12" t="s">
        <v>451</v>
      </c>
      <c r="G994" s="12" t="s">
        <v>66</v>
      </c>
      <c r="H994" t="s">
        <v>90</v>
      </c>
      <c r="I994" s="2" t="s">
        <v>823</v>
      </c>
      <c r="J994">
        <f>VLOOKUP(A994,[1]Sheet3!$A$2:$H$3266,8,FALSE)</f>
        <v>99</v>
      </c>
      <c r="K994">
        <f>VLOOKUP(A994,[1]Sheet3!$A$2:$AD$3266,29,FALSE)</f>
        <v>0.78087709999999999</v>
      </c>
      <c r="L994">
        <f>VLOOKUP(A994,[1]Sheet3!$A$2:$AD$3266,30,FALSE)</f>
        <v>77.306832900000003</v>
      </c>
      <c r="O994">
        <f>VLOOKUP(A994,[1]Sheet3!$A$2:$T$3266,17,FALSE)</f>
        <v>0.29410550000000002</v>
      </c>
      <c r="P994">
        <f>VLOOKUP(A994,[1]Sheet3!$A$2:$T$3266,18,FALSE)</f>
        <v>51.912700000000001</v>
      </c>
      <c r="Q994">
        <f>VLOOKUP(A994,[1]Sheet3!$A$2:$T$3266,19,FALSE)</f>
        <v>0.63289980000000001</v>
      </c>
      <c r="R994">
        <f>VLOOKUP(A994,[1]Sheet3!$A$2:$T$3266,20,FALSE)</f>
        <v>0.84501139999999997</v>
      </c>
      <c r="S994">
        <f>VLOOKUP(A994,[1]Sheet3!$A$2:$AB$3266,27,FALSE)</f>
        <v>53.533529999999999</v>
      </c>
      <c r="T994">
        <f>VLOOKUP(A994,[1]Sheet3!$A$2:$AB$3266,28,FALSE)</f>
        <v>264.322</v>
      </c>
      <c r="U994">
        <f>VLOOKUP(A994,[1]Sheet3!$A$2:$AF$3266,31,FALSE)</f>
        <v>73.680430000000001</v>
      </c>
      <c r="V994">
        <f>VLOOKUP(A994,[1]Sheet3!$A$2:$AF$3266,32,FALSE)</f>
        <v>34.990920000000003</v>
      </c>
      <c r="W994" s="2" t="str">
        <f>VLOOKUP(H994,[2]Sheet1!$B$2:$D$3210,2,FALSE)</f>
        <v>Jambi</v>
      </c>
      <c r="X994" s="2" t="str">
        <f>VLOOKUP(H994,[2]Sheet1!$B$2:$D$3210,3,FALSE)</f>
        <v>Sumatera</v>
      </c>
      <c r="Y994" s="2">
        <f>Scores!N994</f>
        <v>66</v>
      </c>
      <c r="Z994" t="s">
        <v>6</v>
      </c>
      <c r="AA994" s="13" t="str">
        <f t="shared" si="47"/>
        <v>2C-Sumatera</v>
      </c>
      <c r="AB994" s="13" t="s">
        <v>896</v>
      </c>
    </row>
    <row r="995" spans="1:28">
      <c r="A995" t="str">
        <f t="shared" si="46"/>
        <v>TIUNG COMPLEX (LTAF,UTAF,BRF,GUF)1. Low Value</v>
      </c>
      <c r="B995" t="str">
        <f t="shared" si="45"/>
        <v>TIUNG COMPLEX (LTAF,UTAF,BRF,GUF)1. Low ValueE5. Development Unclarified</v>
      </c>
      <c r="C995" t="s">
        <v>25</v>
      </c>
      <c r="D995" t="s">
        <v>13</v>
      </c>
      <c r="E995" t="s">
        <v>8</v>
      </c>
      <c r="F995" s="12" t="s">
        <v>452</v>
      </c>
      <c r="G995" s="12" t="s">
        <v>66</v>
      </c>
      <c r="H995" t="s">
        <v>90</v>
      </c>
      <c r="I995" s="2" t="s">
        <v>823</v>
      </c>
      <c r="J995">
        <f>VLOOKUP(A995,[1]Sheet3!$A$2:$H$3266,8,FALSE)</f>
        <v>27</v>
      </c>
      <c r="K995">
        <f>VLOOKUP(A995,[1]Sheet3!$A$2:$AD$3266,29,FALSE)</f>
        <v>0.51464900000000002</v>
      </c>
      <c r="L995">
        <f>VLOOKUP(A995,[1]Sheet3!$A$2:$AD$3266,30,FALSE)</f>
        <v>13.895523000000001</v>
      </c>
      <c r="O995">
        <f>VLOOKUP(A995,[1]Sheet3!$A$2:$T$3266,17,FALSE)</f>
        <v>0.29959479999999999</v>
      </c>
      <c r="P995">
        <f>VLOOKUP(A995,[1]Sheet3!$A$2:$T$3266,18,FALSE)</f>
        <v>483.32909999999998</v>
      </c>
      <c r="Q995">
        <f>VLOOKUP(A995,[1]Sheet3!$A$2:$T$3266,19,FALSE)</f>
        <v>0.70198939999999999</v>
      </c>
      <c r="R995">
        <f>VLOOKUP(A995,[1]Sheet3!$A$2:$T$3266,20,FALSE)</f>
        <v>0.84238550000000001</v>
      </c>
      <c r="S995">
        <f>VLOOKUP(A995,[1]Sheet3!$A$2:$AB$3266,27,FALSE)</f>
        <v>59.594819999999999</v>
      </c>
      <c r="T995">
        <f>VLOOKUP(A995,[1]Sheet3!$A$2:$AB$3266,28,FALSE)</f>
        <v>37.458509999999997</v>
      </c>
      <c r="U995">
        <f>VLOOKUP(A995,[1]Sheet3!$A$2:$AF$3266,31,FALSE)</f>
        <v>73.475980000000007</v>
      </c>
      <c r="V995">
        <f>VLOOKUP(A995,[1]Sheet3!$A$2:$AF$3266,32,FALSE)</f>
        <v>15.099399999999999</v>
      </c>
      <c r="W995" s="2" t="str">
        <f>VLOOKUP(H995,[2]Sheet1!$B$2:$D$3210,2,FALSE)</f>
        <v>Jambi</v>
      </c>
      <c r="X995" s="2" t="str">
        <f>VLOOKUP(H995,[2]Sheet1!$B$2:$D$3210,3,FALSE)</f>
        <v>Sumatera</v>
      </c>
      <c r="Y995" s="2">
        <f>Scores!N995</f>
        <v>40</v>
      </c>
      <c r="Z995" t="s">
        <v>6</v>
      </c>
      <c r="AA995" s="13" t="str">
        <f t="shared" si="47"/>
        <v>2C-Sumatera</v>
      </c>
      <c r="AB995" s="13" t="s">
        <v>896</v>
      </c>
    </row>
    <row r="996" spans="1:28">
      <c r="A996" t="str">
        <f t="shared" si="46"/>
        <v>TIUNG COMPLEX (LTAF,UTAF,BRF,GUF)2. Middle Value</v>
      </c>
      <c r="B996" t="str">
        <f t="shared" si="45"/>
        <v>TIUNG COMPLEX (LTAF,UTAF,BRF,GUF)2. Middle ValueE5. Development Unclarified</v>
      </c>
      <c r="C996" t="s">
        <v>25</v>
      </c>
      <c r="D996" t="s">
        <v>13</v>
      </c>
      <c r="E996" t="s">
        <v>10</v>
      </c>
      <c r="F996" s="12" t="s">
        <v>452</v>
      </c>
      <c r="G996" s="12" t="s">
        <v>66</v>
      </c>
      <c r="H996" t="s">
        <v>90</v>
      </c>
      <c r="I996" s="2" t="s">
        <v>823</v>
      </c>
      <c r="J996">
        <f>VLOOKUP(A996,[1]Sheet3!$A$2:$H$3266,8,FALSE)</f>
        <v>83</v>
      </c>
      <c r="K996">
        <f>VLOOKUP(A996,[1]Sheet3!$A$2:$AD$3266,29,FALSE)</f>
        <v>0.51464900000000002</v>
      </c>
      <c r="L996">
        <f>VLOOKUP(A996,[1]Sheet3!$A$2:$AD$3266,30,FALSE)</f>
        <v>42.715867000000003</v>
      </c>
      <c r="O996">
        <f>VLOOKUP(A996,[1]Sheet3!$A$2:$T$3266,17,FALSE)</f>
        <v>0.29959479999999999</v>
      </c>
      <c r="P996">
        <f>VLOOKUP(A996,[1]Sheet3!$A$2:$T$3266,18,FALSE)</f>
        <v>483.32909999999998</v>
      </c>
      <c r="Q996">
        <f>VLOOKUP(A996,[1]Sheet3!$A$2:$T$3266,19,FALSE)</f>
        <v>0.70198939999999999</v>
      </c>
      <c r="R996">
        <f>VLOOKUP(A996,[1]Sheet3!$A$2:$T$3266,20,FALSE)</f>
        <v>0.84238550000000001</v>
      </c>
      <c r="S996">
        <f>VLOOKUP(A996,[1]Sheet3!$A$2:$AB$3266,27,FALSE)</f>
        <v>59.594819999999999</v>
      </c>
      <c r="T996">
        <f>VLOOKUP(A996,[1]Sheet3!$A$2:$AB$3266,28,FALSE)</f>
        <v>37.458509999999997</v>
      </c>
      <c r="U996">
        <f>VLOOKUP(A996,[1]Sheet3!$A$2:$AF$3266,31,FALSE)</f>
        <v>73.475980000000007</v>
      </c>
      <c r="V996">
        <f>VLOOKUP(A996,[1]Sheet3!$A$2:$AF$3266,32,FALSE)</f>
        <v>15.099399999999999</v>
      </c>
      <c r="W996" s="2" t="str">
        <f>VLOOKUP(H996,[2]Sheet1!$B$2:$D$3210,2,FALSE)</f>
        <v>Jambi</v>
      </c>
      <c r="X996" s="2" t="str">
        <f>VLOOKUP(H996,[2]Sheet1!$B$2:$D$3210,3,FALSE)</f>
        <v>Sumatera</v>
      </c>
      <c r="Y996" s="2">
        <f>Scores!N996</f>
        <v>40</v>
      </c>
      <c r="Z996" t="s">
        <v>6</v>
      </c>
      <c r="AA996" s="13" t="str">
        <f t="shared" si="47"/>
        <v>2C-Sumatera</v>
      </c>
      <c r="AB996" s="13" t="s">
        <v>896</v>
      </c>
    </row>
    <row r="997" spans="1:28">
      <c r="A997" t="str">
        <f t="shared" si="46"/>
        <v>TIUNG COMPLEX (LTAF,UTAF,BRF,GUF)3. High Value</v>
      </c>
      <c r="B997" t="str">
        <f t="shared" si="45"/>
        <v>TIUNG COMPLEX (LTAF,UTAF,BRF,GUF)3. High ValueE5. Development Unclarified</v>
      </c>
      <c r="C997" t="s">
        <v>25</v>
      </c>
      <c r="D997" t="s">
        <v>13</v>
      </c>
      <c r="E997" t="s">
        <v>11</v>
      </c>
      <c r="F997" s="12" t="s">
        <v>452</v>
      </c>
      <c r="G997" s="12" t="s">
        <v>66</v>
      </c>
      <c r="H997" t="s">
        <v>90</v>
      </c>
      <c r="I997" s="2" t="s">
        <v>823</v>
      </c>
      <c r="J997">
        <f>VLOOKUP(A997,[1]Sheet3!$A$2:$H$3266,8,FALSE)</f>
        <v>147.6</v>
      </c>
      <c r="K997">
        <f>VLOOKUP(A997,[1]Sheet3!$A$2:$AD$3266,29,FALSE)</f>
        <v>0.51464900000000002</v>
      </c>
      <c r="L997">
        <f>VLOOKUP(A997,[1]Sheet3!$A$2:$AD$3266,30,FALSE)</f>
        <v>75.962192400000006</v>
      </c>
      <c r="O997">
        <f>VLOOKUP(A997,[1]Sheet3!$A$2:$T$3266,17,FALSE)</f>
        <v>0.29959479999999999</v>
      </c>
      <c r="P997">
        <f>VLOOKUP(A997,[1]Sheet3!$A$2:$T$3266,18,FALSE)</f>
        <v>483.32909999999998</v>
      </c>
      <c r="Q997">
        <f>VLOOKUP(A997,[1]Sheet3!$A$2:$T$3266,19,FALSE)</f>
        <v>0.70198939999999999</v>
      </c>
      <c r="R997">
        <f>VLOOKUP(A997,[1]Sheet3!$A$2:$T$3266,20,FALSE)</f>
        <v>0.84238550000000001</v>
      </c>
      <c r="S997">
        <f>VLOOKUP(A997,[1]Sheet3!$A$2:$AB$3266,27,FALSE)</f>
        <v>59.594819999999999</v>
      </c>
      <c r="T997">
        <f>VLOOKUP(A997,[1]Sheet3!$A$2:$AB$3266,28,FALSE)</f>
        <v>37.458509999999997</v>
      </c>
      <c r="U997">
        <f>VLOOKUP(A997,[1]Sheet3!$A$2:$AF$3266,31,FALSE)</f>
        <v>73.475980000000007</v>
      </c>
      <c r="V997">
        <f>VLOOKUP(A997,[1]Sheet3!$A$2:$AF$3266,32,FALSE)</f>
        <v>15.099399999999999</v>
      </c>
      <c r="W997" s="2" t="str">
        <f>VLOOKUP(H997,[2]Sheet1!$B$2:$D$3210,2,FALSE)</f>
        <v>Jambi</v>
      </c>
      <c r="X997" s="2" t="str">
        <f>VLOOKUP(H997,[2]Sheet1!$B$2:$D$3210,3,FALSE)</f>
        <v>Sumatera</v>
      </c>
      <c r="Y997" s="2">
        <f>Scores!N997</f>
        <v>40</v>
      </c>
      <c r="Z997" t="s">
        <v>6</v>
      </c>
      <c r="AA997" s="13" t="str">
        <f t="shared" si="47"/>
        <v>2C-Sumatera</v>
      </c>
      <c r="AB997" s="13" t="s">
        <v>896</v>
      </c>
    </row>
    <row r="998" spans="1:28">
      <c r="A998" t="str">
        <f t="shared" si="46"/>
        <v>WB-SB (BRF)1. Low Value</v>
      </c>
      <c r="B998" t="str">
        <f t="shared" si="45"/>
        <v>WB-SB (BRF)1. Low ValueE5. Development Unclarified</v>
      </c>
      <c r="C998" t="s">
        <v>25</v>
      </c>
      <c r="D998" t="s">
        <v>13</v>
      </c>
      <c r="E998" t="s">
        <v>8</v>
      </c>
      <c r="F998" s="12" t="s">
        <v>453</v>
      </c>
      <c r="G998" s="12" t="s">
        <v>66</v>
      </c>
      <c r="H998" t="s">
        <v>90</v>
      </c>
      <c r="I998" s="2" t="s">
        <v>823</v>
      </c>
      <c r="J998">
        <f>VLOOKUP(A998,[1]Sheet3!$A$2:$H$3266,8,FALSE)</f>
        <v>34</v>
      </c>
      <c r="K998">
        <f>VLOOKUP(A998,[1]Sheet3!$A$2:$AD$3266,29,FALSE)</f>
        <v>0.66127469999999999</v>
      </c>
      <c r="L998">
        <f>VLOOKUP(A998,[1]Sheet3!$A$2:$AD$3266,30,FALSE)</f>
        <v>22.4833398</v>
      </c>
      <c r="O998">
        <f>VLOOKUP(A998,[1]Sheet3!$A$2:$T$3266,17,FALSE)</f>
        <v>0.29926180000000002</v>
      </c>
      <c r="P998">
        <f>VLOOKUP(A998,[1]Sheet3!$A$2:$T$3266,18,FALSE)</f>
        <v>483.32909999999998</v>
      </c>
      <c r="Q998">
        <f>VLOOKUP(A998,[1]Sheet3!$A$2:$T$3266,19,FALSE)</f>
        <v>0.70198939999999999</v>
      </c>
      <c r="R998">
        <f>VLOOKUP(A998,[1]Sheet3!$A$2:$T$3266,20,FALSE)</f>
        <v>0.84238550000000001</v>
      </c>
      <c r="S998">
        <f>VLOOKUP(A998,[1]Sheet3!$A$2:$AB$3266,27,FALSE)</f>
        <v>349.66359999999997</v>
      </c>
      <c r="T998">
        <f>VLOOKUP(A998,[1]Sheet3!$A$2:$AB$3266,28,FALSE)</f>
        <v>242.35509999999999</v>
      </c>
      <c r="U998">
        <f>VLOOKUP(A998,[1]Sheet3!$A$2:$AF$3266,31,FALSE)</f>
        <v>73.673699999999997</v>
      </c>
      <c r="V998">
        <f>VLOOKUP(A998,[1]Sheet3!$A$2:$AF$3266,32,FALSE)</f>
        <v>69.640159999999995</v>
      </c>
      <c r="W998" s="2" t="str">
        <f>VLOOKUP(H998,[2]Sheet1!$B$2:$D$3210,2,FALSE)</f>
        <v>Jambi</v>
      </c>
      <c r="X998" s="2" t="str">
        <f>VLOOKUP(H998,[2]Sheet1!$B$2:$D$3210,3,FALSE)</f>
        <v>Sumatera</v>
      </c>
      <c r="Y998" s="2">
        <f>Scores!N998</f>
        <v>66</v>
      </c>
      <c r="Z998" t="s">
        <v>6</v>
      </c>
      <c r="AA998" s="13" t="str">
        <f t="shared" si="47"/>
        <v>2C-Sumatera</v>
      </c>
      <c r="AB998" s="13" t="s">
        <v>896</v>
      </c>
    </row>
    <row r="999" spans="1:28">
      <c r="A999" t="str">
        <f t="shared" si="46"/>
        <v>WB-SB (BRF)2. Middle Value</v>
      </c>
      <c r="B999" t="str">
        <f t="shared" si="45"/>
        <v>WB-SB (BRF)2. Middle ValueE5. Development Unclarified</v>
      </c>
      <c r="C999" t="s">
        <v>25</v>
      </c>
      <c r="D999" t="s">
        <v>13</v>
      </c>
      <c r="E999" t="s">
        <v>10</v>
      </c>
      <c r="F999" s="12" t="s">
        <v>453</v>
      </c>
      <c r="G999" s="12" t="s">
        <v>66</v>
      </c>
      <c r="H999" t="s">
        <v>90</v>
      </c>
      <c r="I999" s="2" t="s">
        <v>823</v>
      </c>
      <c r="J999">
        <f>VLOOKUP(A999,[1]Sheet3!$A$2:$H$3266,8,FALSE)</f>
        <v>67.5</v>
      </c>
      <c r="K999">
        <f>VLOOKUP(A999,[1]Sheet3!$A$2:$AD$3266,29,FALSE)</f>
        <v>0.66127469999999999</v>
      </c>
      <c r="L999">
        <f>VLOOKUP(A999,[1]Sheet3!$A$2:$AD$3266,30,FALSE)</f>
        <v>44.636042250000003</v>
      </c>
      <c r="O999">
        <f>VLOOKUP(A999,[1]Sheet3!$A$2:$T$3266,17,FALSE)</f>
        <v>0.29926180000000002</v>
      </c>
      <c r="P999">
        <f>VLOOKUP(A999,[1]Sheet3!$A$2:$T$3266,18,FALSE)</f>
        <v>483.32909999999998</v>
      </c>
      <c r="Q999">
        <f>VLOOKUP(A999,[1]Sheet3!$A$2:$T$3266,19,FALSE)</f>
        <v>0.70198939999999999</v>
      </c>
      <c r="R999">
        <f>VLOOKUP(A999,[1]Sheet3!$A$2:$T$3266,20,FALSE)</f>
        <v>0.84238550000000001</v>
      </c>
      <c r="S999">
        <f>VLOOKUP(A999,[1]Sheet3!$A$2:$AB$3266,27,FALSE)</f>
        <v>349.66359999999997</v>
      </c>
      <c r="T999">
        <f>VLOOKUP(A999,[1]Sheet3!$A$2:$AB$3266,28,FALSE)</f>
        <v>242.35509999999999</v>
      </c>
      <c r="U999">
        <f>VLOOKUP(A999,[1]Sheet3!$A$2:$AF$3266,31,FALSE)</f>
        <v>73.673699999999997</v>
      </c>
      <c r="V999">
        <f>VLOOKUP(A999,[1]Sheet3!$A$2:$AF$3266,32,FALSE)</f>
        <v>69.640159999999995</v>
      </c>
      <c r="W999" s="2" t="str">
        <f>VLOOKUP(H999,[2]Sheet1!$B$2:$D$3210,2,FALSE)</f>
        <v>Jambi</v>
      </c>
      <c r="X999" s="2" t="str">
        <f>VLOOKUP(H999,[2]Sheet1!$B$2:$D$3210,3,FALSE)</f>
        <v>Sumatera</v>
      </c>
      <c r="Y999" s="2">
        <f>Scores!N999</f>
        <v>66</v>
      </c>
      <c r="Z999" t="s">
        <v>6</v>
      </c>
      <c r="AA999" s="13" t="str">
        <f t="shared" si="47"/>
        <v>2C-Sumatera</v>
      </c>
      <c r="AB999" s="13" t="s">
        <v>896</v>
      </c>
    </row>
    <row r="1000" spans="1:28">
      <c r="A1000" t="str">
        <f t="shared" si="46"/>
        <v>WB-SB (BRF)3. High Value</v>
      </c>
      <c r="B1000" t="str">
        <f t="shared" si="45"/>
        <v>WB-SB (BRF)3. High ValueE5. Development Unclarified</v>
      </c>
      <c r="C1000" t="s">
        <v>25</v>
      </c>
      <c r="D1000" t="s">
        <v>13</v>
      </c>
      <c r="E1000" t="s">
        <v>11</v>
      </c>
      <c r="F1000" s="12" t="s">
        <v>453</v>
      </c>
      <c r="G1000" s="12" t="s">
        <v>66</v>
      </c>
      <c r="H1000" t="s">
        <v>90</v>
      </c>
      <c r="I1000" s="2" t="s">
        <v>823</v>
      </c>
      <c r="J1000">
        <f>VLOOKUP(A1000,[1]Sheet3!$A$2:$H$3266,8,FALSE)</f>
        <v>86.4</v>
      </c>
      <c r="K1000">
        <f>VLOOKUP(A1000,[1]Sheet3!$A$2:$AD$3266,29,FALSE)</f>
        <v>0.66127469999999999</v>
      </c>
      <c r="L1000">
        <f>VLOOKUP(A1000,[1]Sheet3!$A$2:$AD$3266,30,FALSE)</f>
        <v>57.134134080000003</v>
      </c>
      <c r="O1000">
        <f>VLOOKUP(A1000,[1]Sheet3!$A$2:$T$3266,17,FALSE)</f>
        <v>0.29926180000000002</v>
      </c>
      <c r="P1000">
        <f>VLOOKUP(A1000,[1]Sheet3!$A$2:$T$3266,18,FALSE)</f>
        <v>483.32909999999998</v>
      </c>
      <c r="Q1000">
        <f>VLOOKUP(A1000,[1]Sheet3!$A$2:$T$3266,19,FALSE)</f>
        <v>0.70198939999999999</v>
      </c>
      <c r="R1000">
        <f>VLOOKUP(A1000,[1]Sheet3!$A$2:$T$3266,20,FALSE)</f>
        <v>0.84238550000000001</v>
      </c>
      <c r="S1000">
        <f>VLOOKUP(A1000,[1]Sheet3!$A$2:$AB$3266,27,FALSE)</f>
        <v>349.66359999999997</v>
      </c>
      <c r="T1000">
        <f>VLOOKUP(A1000,[1]Sheet3!$A$2:$AB$3266,28,FALSE)</f>
        <v>242.35509999999999</v>
      </c>
      <c r="U1000">
        <f>VLOOKUP(A1000,[1]Sheet3!$A$2:$AF$3266,31,FALSE)</f>
        <v>73.673699999999997</v>
      </c>
      <c r="V1000">
        <f>VLOOKUP(A1000,[1]Sheet3!$A$2:$AF$3266,32,FALSE)</f>
        <v>69.640159999999995</v>
      </c>
      <c r="W1000" s="2" t="str">
        <f>VLOOKUP(H1000,[2]Sheet1!$B$2:$D$3210,2,FALSE)</f>
        <v>Jambi</v>
      </c>
      <c r="X1000" s="2" t="str">
        <f>VLOOKUP(H1000,[2]Sheet1!$B$2:$D$3210,3,FALSE)</f>
        <v>Sumatera</v>
      </c>
      <c r="Y1000" s="2">
        <f>Scores!N1000</f>
        <v>66</v>
      </c>
      <c r="Z1000" t="s">
        <v>6</v>
      </c>
      <c r="AA1000" s="13" t="str">
        <f t="shared" si="47"/>
        <v>2C-Sumatera</v>
      </c>
      <c r="AB1000" s="13" t="s">
        <v>896</v>
      </c>
    </row>
    <row r="1001" spans="1:28">
      <c r="A1001" t="str">
        <f t="shared" si="46"/>
        <v>PENGEMBANGAN LAPANGAN PANTAI PAKAM TIMUR1. Low Value</v>
      </c>
      <c r="B1001" t="str">
        <f t="shared" si="45"/>
        <v>PENGEMBANGAN LAPANGAN PANTAI PAKAM TIMUR1. Low ValueE6. Further Development</v>
      </c>
      <c r="C1001" t="s">
        <v>5</v>
      </c>
      <c r="D1001" t="s">
        <v>13</v>
      </c>
      <c r="E1001" t="s">
        <v>8</v>
      </c>
      <c r="F1001" s="12" t="s">
        <v>454</v>
      </c>
      <c r="G1001" s="12" t="s">
        <v>54</v>
      </c>
      <c r="H1001" t="s">
        <v>77</v>
      </c>
      <c r="I1001" s="2" t="s">
        <v>825</v>
      </c>
      <c r="J1001">
        <f>VLOOKUP(A1001,[1]Sheet3!$A$2:$H$3266,8,FALSE)</f>
        <v>254.947</v>
      </c>
      <c r="K1001">
        <f>VLOOKUP(A1001,[1]Sheet3!$A$2:$AD$3266,29,FALSE)</f>
        <v>0.59482449999999998</v>
      </c>
      <c r="L1001">
        <f>VLOOKUP(A1001,[1]Sheet3!$A$2:$AD$3266,30,FALSE)</f>
        <v>151.64872180149999</v>
      </c>
      <c r="O1001">
        <f>VLOOKUP(A1001,[1]Sheet3!$A$2:$T$3266,17,FALSE)</f>
        <v>0.26479760000000002</v>
      </c>
      <c r="P1001">
        <f>VLOOKUP(A1001,[1]Sheet3!$A$2:$T$3266,18,FALSE)</f>
        <v>167.93170000000001</v>
      </c>
      <c r="Q1001">
        <f>VLOOKUP(A1001,[1]Sheet3!$A$2:$T$3266,19,FALSE)</f>
        <v>0.65215250000000002</v>
      </c>
      <c r="R1001">
        <f>VLOOKUP(A1001,[1]Sheet3!$A$2:$T$3266,20,FALSE)</f>
        <v>0.81933840000000002</v>
      </c>
      <c r="S1001">
        <f>VLOOKUP(A1001,[1]Sheet3!$A$2:$AB$3266,27,FALSE)</f>
        <v>87.458889999999997</v>
      </c>
      <c r="T1001">
        <f>VLOOKUP(A1001,[1]Sheet3!$A$2:$AB$3266,28,FALSE)</f>
        <v>13.809049999999999</v>
      </c>
      <c r="U1001">
        <f>VLOOKUP(A1001,[1]Sheet3!$A$2:$AF$3266,31,FALSE)</f>
        <v>14.92271</v>
      </c>
      <c r="V1001">
        <f>VLOOKUP(A1001,[1]Sheet3!$A$2:$AF$3266,32,FALSE)</f>
        <v>218.4402</v>
      </c>
      <c r="W1001" s="2" t="str">
        <f>VLOOKUP(H1001,[2]Sheet1!$B$2:$D$3210,2,FALSE)</f>
        <v>Jawa Barat</v>
      </c>
      <c r="X1001" s="2" t="str">
        <f>VLOOKUP(H1001,[2]Sheet1!$B$2:$D$3210,3,FALSE)</f>
        <v>Jawa</v>
      </c>
      <c r="Y1001" s="2">
        <f>Scores!N1001</f>
        <v>65</v>
      </c>
      <c r="Z1001" t="s">
        <v>6</v>
      </c>
      <c r="AA1001" s="13" t="str">
        <f t="shared" si="47"/>
        <v>2C-Jawa</v>
      </c>
      <c r="AB1001" s="13" t="s">
        <v>896</v>
      </c>
    </row>
    <row r="1002" spans="1:28">
      <c r="A1002" t="str">
        <f t="shared" si="46"/>
        <v>PENGEMBANGAN LAPANGAN PANTAI PAKAM TIMUR2. Middle Value</v>
      </c>
      <c r="B1002" t="str">
        <f t="shared" si="45"/>
        <v>PENGEMBANGAN LAPANGAN PANTAI PAKAM TIMUR2. Middle ValueE6. Further Development</v>
      </c>
      <c r="C1002" t="s">
        <v>5</v>
      </c>
      <c r="D1002" t="s">
        <v>13</v>
      </c>
      <c r="E1002" t="s">
        <v>10</v>
      </c>
      <c r="F1002" s="12" t="s">
        <v>454</v>
      </c>
      <c r="G1002" s="12" t="s">
        <v>54</v>
      </c>
      <c r="H1002" t="s">
        <v>77</v>
      </c>
      <c r="I1002" s="2" t="s">
        <v>825</v>
      </c>
      <c r="J1002">
        <f>VLOOKUP(A1002,[1]Sheet3!$A$2:$H$3266,8,FALSE)</f>
        <v>254.947</v>
      </c>
      <c r="K1002">
        <f>VLOOKUP(A1002,[1]Sheet3!$A$2:$AD$3266,29,FALSE)</f>
        <v>0.59482449999999998</v>
      </c>
      <c r="L1002">
        <f>VLOOKUP(A1002,[1]Sheet3!$A$2:$AD$3266,30,FALSE)</f>
        <v>151.64872180149999</v>
      </c>
      <c r="O1002">
        <f>VLOOKUP(A1002,[1]Sheet3!$A$2:$T$3266,17,FALSE)</f>
        <v>0.26479760000000002</v>
      </c>
      <c r="P1002">
        <f>VLOOKUP(A1002,[1]Sheet3!$A$2:$T$3266,18,FALSE)</f>
        <v>167.93170000000001</v>
      </c>
      <c r="Q1002">
        <f>VLOOKUP(A1002,[1]Sheet3!$A$2:$T$3266,19,FALSE)</f>
        <v>0.65215250000000002</v>
      </c>
      <c r="R1002">
        <f>VLOOKUP(A1002,[1]Sheet3!$A$2:$T$3266,20,FALSE)</f>
        <v>0.81933840000000002</v>
      </c>
      <c r="S1002">
        <f>VLOOKUP(A1002,[1]Sheet3!$A$2:$AB$3266,27,FALSE)</f>
        <v>87.458889999999997</v>
      </c>
      <c r="T1002">
        <f>VLOOKUP(A1002,[1]Sheet3!$A$2:$AB$3266,28,FALSE)</f>
        <v>13.809049999999999</v>
      </c>
      <c r="U1002">
        <f>VLOOKUP(A1002,[1]Sheet3!$A$2:$AF$3266,31,FALSE)</f>
        <v>14.92271</v>
      </c>
      <c r="V1002">
        <f>VLOOKUP(A1002,[1]Sheet3!$A$2:$AF$3266,32,FALSE)</f>
        <v>218.4402</v>
      </c>
      <c r="W1002" s="2" t="str">
        <f>VLOOKUP(H1002,[2]Sheet1!$B$2:$D$3210,2,FALSE)</f>
        <v>Jawa Barat</v>
      </c>
      <c r="X1002" s="2" t="str">
        <f>VLOOKUP(H1002,[2]Sheet1!$B$2:$D$3210,3,FALSE)</f>
        <v>Jawa</v>
      </c>
      <c r="Y1002" s="2">
        <f>Scores!N1002</f>
        <v>65</v>
      </c>
      <c r="Z1002" t="s">
        <v>6</v>
      </c>
      <c r="AA1002" s="13" t="str">
        <f t="shared" si="47"/>
        <v>2C-Jawa</v>
      </c>
      <c r="AB1002" s="13" t="s">
        <v>896</v>
      </c>
    </row>
    <row r="1003" spans="1:28">
      <c r="A1003" t="str">
        <f t="shared" si="46"/>
        <v>PENGEMBANGAN LAPANGAN PANTAI PAKAM TIMUR3. High Value</v>
      </c>
      <c r="B1003" t="str">
        <f t="shared" si="45"/>
        <v>PENGEMBANGAN LAPANGAN PANTAI PAKAM TIMUR3. High ValueE6. Further Development</v>
      </c>
      <c r="C1003" t="s">
        <v>5</v>
      </c>
      <c r="D1003" t="s">
        <v>13</v>
      </c>
      <c r="E1003" t="s">
        <v>11</v>
      </c>
      <c r="F1003" s="12" t="s">
        <v>454</v>
      </c>
      <c r="G1003" s="12" t="s">
        <v>54</v>
      </c>
      <c r="H1003" t="s">
        <v>77</v>
      </c>
      <c r="I1003" s="2" t="s">
        <v>825</v>
      </c>
      <c r="J1003">
        <f>VLOOKUP(A1003,[1]Sheet3!$A$2:$H$3266,8,FALSE)</f>
        <v>254.947</v>
      </c>
      <c r="K1003">
        <f>VLOOKUP(A1003,[1]Sheet3!$A$2:$AD$3266,29,FALSE)</f>
        <v>0.59482449999999998</v>
      </c>
      <c r="L1003">
        <f>VLOOKUP(A1003,[1]Sheet3!$A$2:$AD$3266,30,FALSE)</f>
        <v>151.64872180149999</v>
      </c>
      <c r="O1003">
        <f>VLOOKUP(A1003,[1]Sheet3!$A$2:$T$3266,17,FALSE)</f>
        <v>0.26479760000000002</v>
      </c>
      <c r="P1003">
        <f>VLOOKUP(A1003,[1]Sheet3!$A$2:$T$3266,18,FALSE)</f>
        <v>167.93170000000001</v>
      </c>
      <c r="Q1003">
        <f>VLOOKUP(A1003,[1]Sheet3!$A$2:$T$3266,19,FALSE)</f>
        <v>0.65215250000000002</v>
      </c>
      <c r="R1003">
        <f>VLOOKUP(A1003,[1]Sheet3!$A$2:$T$3266,20,FALSE)</f>
        <v>0.81933840000000002</v>
      </c>
      <c r="S1003">
        <f>VLOOKUP(A1003,[1]Sheet3!$A$2:$AB$3266,27,FALSE)</f>
        <v>87.458889999999997</v>
      </c>
      <c r="T1003">
        <f>VLOOKUP(A1003,[1]Sheet3!$A$2:$AB$3266,28,FALSE)</f>
        <v>13.809049999999999</v>
      </c>
      <c r="U1003">
        <f>VLOOKUP(A1003,[1]Sheet3!$A$2:$AF$3266,31,FALSE)</f>
        <v>14.92271</v>
      </c>
      <c r="V1003">
        <f>VLOOKUP(A1003,[1]Sheet3!$A$2:$AF$3266,32,FALSE)</f>
        <v>218.4402</v>
      </c>
      <c r="W1003" s="2" t="str">
        <f>VLOOKUP(H1003,[2]Sheet1!$B$2:$D$3210,2,FALSE)</f>
        <v>Jawa Barat</v>
      </c>
      <c r="X1003" s="2" t="str">
        <f>VLOOKUP(H1003,[2]Sheet1!$B$2:$D$3210,3,FALSE)</f>
        <v>Jawa</v>
      </c>
      <c r="Y1003" s="2">
        <f>Scores!N1003</f>
        <v>65</v>
      </c>
      <c r="Z1003" t="s">
        <v>6</v>
      </c>
      <c r="AA1003" s="13" t="str">
        <f t="shared" si="47"/>
        <v>2C-Jawa</v>
      </c>
      <c r="AB1003" s="13" t="s">
        <v>896</v>
      </c>
    </row>
    <row r="1004" spans="1:28">
      <c r="A1004" t="str">
        <f t="shared" si="46"/>
        <v>AZALEA-01 - BASE1. Low Value</v>
      </c>
      <c r="B1004" t="str">
        <f t="shared" si="45"/>
        <v>AZALEA-01 - BASE1. Low ValueX1. Discovery under Evaluation</v>
      </c>
      <c r="C1004" t="s">
        <v>12</v>
      </c>
      <c r="D1004" t="s">
        <v>13</v>
      </c>
      <c r="E1004" t="s">
        <v>8</v>
      </c>
      <c r="F1004" s="12" t="s">
        <v>455</v>
      </c>
      <c r="G1004" s="12" t="s">
        <v>54</v>
      </c>
      <c r="H1004" t="s">
        <v>77</v>
      </c>
      <c r="I1004" s="2" t="s">
        <v>825</v>
      </c>
      <c r="J1004">
        <f>VLOOKUP(A1004,[1]Sheet3!$A$2:$H$3266,8,FALSE)</f>
        <v>57.1</v>
      </c>
      <c r="K1004">
        <f>VLOOKUP(A1004,[1]Sheet3!$A$2:$AD$3266,29,FALSE)</f>
        <v>0.65145359999999997</v>
      </c>
      <c r="L1004">
        <f>VLOOKUP(A1004,[1]Sheet3!$A$2:$AD$3266,30,FALSE)</f>
        <v>37.198000559999997</v>
      </c>
      <c r="O1004">
        <f>VLOOKUP(A1004,[1]Sheet3!$A$2:$T$3266,17,FALSE)</f>
        <v>0.27690789999999998</v>
      </c>
      <c r="P1004">
        <f>VLOOKUP(A1004,[1]Sheet3!$A$2:$T$3266,18,FALSE)</f>
        <v>269.43369999999999</v>
      </c>
      <c r="Q1004">
        <f>VLOOKUP(A1004,[1]Sheet3!$A$2:$T$3266,19,FALSE)</f>
        <v>0.61330660000000004</v>
      </c>
      <c r="R1004">
        <f>VLOOKUP(A1004,[1]Sheet3!$A$2:$T$3266,20,FALSE)</f>
        <v>0.84178319999999995</v>
      </c>
      <c r="S1004">
        <f>VLOOKUP(A1004,[1]Sheet3!$A$2:$AB$3266,27,FALSE)</f>
        <v>184.84180000000001</v>
      </c>
      <c r="T1004">
        <f>VLOOKUP(A1004,[1]Sheet3!$A$2:$AB$3266,28,FALSE)</f>
        <v>45.887700000000002</v>
      </c>
      <c r="U1004">
        <f>VLOOKUP(A1004,[1]Sheet3!$A$2:$AF$3266,31,FALSE)</f>
        <v>36.128120000000003</v>
      </c>
      <c r="V1004">
        <f>VLOOKUP(A1004,[1]Sheet3!$A$2:$AF$3266,32,FALSE)</f>
        <v>249.24469999999999</v>
      </c>
      <c r="W1004" s="2" t="str">
        <f>VLOOKUP(H1004,[2]Sheet1!$B$2:$D$3210,2,FALSE)</f>
        <v>Jawa Barat</v>
      </c>
      <c r="X1004" s="2" t="str">
        <f>VLOOKUP(H1004,[2]Sheet1!$B$2:$D$3210,3,FALSE)</f>
        <v>Jawa</v>
      </c>
      <c r="Y1004" s="2">
        <f>Scores!N1004</f>
        <v>75</v>
      </c>
      <c r="Z1004" t="s">
        <v>6</v>
      </c>
      <c r="AA1004" s="13" t="str">
        <f t="shared" si="47"/>
        <v>2C-Jawa</v>
      </c>
      <c r="AB1004" s="13" t="s">
        <v>896</v>
      </c>
    </row>
    <row r="1005" spans="1:28">
      <c r="A1005" t="str">
        <f t="shared" si="46"/>
        <v>AZALEA-01 - BASE2. Middle Value</v>
      </c>
      <c r="B1005" t="str">
        <f t="shared" si="45"/>
        <v>AZALEA-01 - BASE2. Middle ValueX1. Discovery under Evaluation</v>
      </c>
      <c r="C1005" t="s">
        <v>12</v>
      </c>
      <c r="D1005" t="s">
        <v>13</v>
      </c>
      <c r="E1005" t="s">
        <v>10</v>
      </c>
      <c r="F1005" s="12" t="s">
        <v>455</v>
      </c>
      <c r="G1005" s="12" t="s">
        <v>54</v>
      </c>
      <c r="H1005" t="s">
        <v>77</v>
      </c>
      <c r="I1005" s="2" t="s">
        <v>825</v>
      </c>
      <c r="J1005">
        <f>VLOOKUP(A1005,[1]Sheet3!$A$2:$H$3266,8,FALSE)</f>
        <v>270.3</v>
      </c>
      <c r="K1005">
        <f>VLOOKUP(A1005,[1]Sheet3!$A$2:$AD$3266,29,FALSE)</f>
        <v>0.65145359999999997</v>
      </c>
      <c r="L1005">
        <f>VLOOKUP(A1005,[1]Sheet3!$A$2:$AD$3266,30,FALSE)</f>
        <v>176.08790808000001</v>
      </c>
      <c r="O1005">
        <f>VLOOKUP(A1005,[1]Sheet3!$A$2:$T$3266,17,FALSE)</f>
        <v>0.27690789999999998</v>
      </c>
      <c r="P1005">
        <f>VLOOKUP(A1005,[1]Sheet3!$A$2:$T$3266,18,FALSE)</f>
        <v>269.43369999999999</v>
      </c>
      <c r="Q1005">
        <f>VLOOKUP(A1005,[1]Sheet3!$A$2:$T$3266,19,FALSE)</f>
        <v>0.61330660000000004</v>
      </c>
      <c r="R1005">
        <f>VLOOKUP(A1005,[1]Sheet3!$A$2:$T$3266,20,FALSE)</f>
        <v>0.84178319999999995</v>
      </c>
      <c r="S1005">
        <f>VLOOKUP(A1005,[1]Sheet3!$A$2:$AB$3266,27,FALSE)</f>
        <v>184.84180000000001</v>
      </c>
      <c r="T1005">
        <f>VLOOKUP(A1005,[1]Sheet3!$A$2:$AB$3266,28,FALSE)</f>
        <v>45.887700000000002</v>
      </c>
      <c r="U1005">
        <f>VLOOKUP(A1005,[1]Sheet3!$A$2:$AF$3266,31,FALSE)</f>
        <v>36.128120000000003</v>
      </c>
      <c r="V1005">
        <f>VLOOKUP(A1005,[1]Sheet3!$A$2:$AF$3266,32,FALSE)</f>
        <v>249.24469999999999</v>
      </c>
      <c r="W1005" s="2" t="str">
        <f>VLOOKUP(H1005,[2]Sheet1!$B$2:$D$3210,2,FALSE)</f>
        <v>Jawa Barat</v>
      </c>
      <c r="X1005" s="2" t="str">
        <f>VLOOKUP(H1005,[2]Sheet1!$B$2:$D$3210,3,FALSE)</f>
        <v>Jawa</v>
      </c>
      <c r="Y1005" s="2">
        <f>Scores!N1005</f>
        <v>75</v>
      </c>
      <c r="Z1005" t="s">
        <v>6</v>
      </c>
      <c r="AA1005" s="13" t="str">
        <f t="shared" si="47"/>
        <v>2C-Jawa</v>
      </c>
      <c r="AB1005" s="13" t="s">
        <v>896</v>
      </c>
    </row>
    <row r="1006" spans="1:28">
      <c r="A1006" t="str">
        <f t="shared" si="46"/>
        <v>AZALEA-01 - BASE3. High Value</v>
      </c>
      <c r="B1006" t="str">
        <f t="shared" si="45"/>
        <v>AZALEA-01 - BASE3. High ValueX1. Discovery under Evaluation</v>
      </c>
      <c r="C1006" t="s">
        <v>12</v>
      </c>
      <c r="D1006" t="s">
        <v>13</v>
      </c>
      <c r="E1006" t="s">
        <v>11</v>
      </c>
      <c r="F1006" s="12" t="s">
        <v>455</v>
      </c>
      <c r="G1006" s="12" t="s">
        <v>54</v>
      </c>
      <c r="H1006" t="s">
        <v>77</v>
      </c>
      <c r="I1006" s="2" t="s">
        <v>825</v>
      </c>
      <c r="J1006">
        <f>VLOOKUP(A1006,[1]Sheet3!$A$2:$H$3266,8,FALSE)</f>
        <v>1327.5</v>
      </c>
      <c r="K1006">
        <f>VLOOKUP(A1006,[1]Sheet3!$A$2:$AD$3266,29,FALSE)</f>
        <v>0.65145359999999997</v>
      </c>
      <c r="L1006">
        <f>VLOOKUP(A1006,[1]Sheet3!$A$2:$AD$3266,30,FALSE)</f>
        <v>864.80465399999991</v>
      </c>
      <c r="O1006">
        <f>VLOOKUP(A1006,[1]Sheet3!$A$2:$T$3266,17,FALSE)</f>
        <v>0.27690789999999998</v>
      </c>
      <c r="P1006">
        <f>VLOOKUP(A1006,[1]Sheet3!$A$2:$T$3266,18,FALSE)</f>
        <v>269.43369999999999</v>
      </c>
      <c r="Q1006">
        <f>VLOOKUP(A1006,[1]Sheet3!$A$2:$T$3266,19,FALSE)</f>
        <v>0.61330660000000004</v>
      </c>
      <c r="R1006">
        <f>VLOOKUP(A1006,[1]Sheet3!$A$2:$T$3266,20,FALSE)</f>
        <v>0.84178319999999995</v>
      </c>
      <c r="S1006">
        <f>VLOOKUP(A1006,[1]Sheet3!$A$2:$AB$3266,27,FALSE)</f>
        <v>184.84180000000001</v>
      </c>
      <c r="T1006">
        <f>VLOOKUP(A1006,[1]Sheet3!$A$2:$AB$3266,28,FALSE)</f>
        <v>45.887700000000002</v>
      </c>
      <c r="U1006">
        <f>VLOOKUP(A1006,[1]Sheet3!$A$2:$AF$3266,31,FALSE)</f>
        <v>36.128120000000003</v>
      </c>
      <c r="V1006">
        <f>VLOOKUP(A1006,[1]Sheet3!$A$2:$AF$3266,32,FALSE)</f>
        <v>249.24469999999999</v>
      </c>
      <c r="W1006" s="2" t="str">
        <f>VLOOKUP(H1006,[2]Sheet1!$B$2:$D$3210,2,FALSE)</f>
        <v>Jawa Barat</v>
      </c>
      <c r="X1006" s="2" t="str">
        <f>VLOOKUP(H1006,[2]Sheet1!$B$2:$D$3210,3,FALSE)</f>
        <v>Jawa</v>
      </c>
      <c r="Y1006" s="2">
        <f>Scores!N1006</f>
        <v>75</v>
      </c>
      <c r="Z1006" t="s">
        <v>6</v>
      </c>
      <c r="AA1006" s="13" t="str">
        <f t="shared" si="47"/>
        <v>2C-Jawa</v>
      </c>
      <c r="AB1006" s="13" t="s">
        <v>896</v>
      </c>
    </row>
    <row r="1007" spans="1:28">
      <c r="A1007" t="str">
        <f t="shared" si="46"/>
        <v>PENGEMBANGAN LAPANGAN KARANG MAKMUR1. Low Value</v>
      </c>
      <c r="B1007" t="str">
        <f t="shared" si="45"/>
        <v>PENGEMBANGAN LAPANGAN KARANG MAKMUR1. Low ValueX2. Development Undetermined</v>
      </c>
      <c r="C1007" t="s">
        <v>21</v>
      </c>
      <c r="D1007" t="s">
        <v>13</v>
      </c>
      <c r="E1007" t="s">
        <v>8</v>
      </c>
      <c r="F1007" s="12" t="s">
        <v>456</v>
      </c>
      <c r="G1007" s="12" t="s">
        <v>54</v>
      </c>
      <c r="H1007" t="s">
        <v>77</v>
      </c>
      <c r="I1007" s="2" t="s">
        <v>825</v>
      </c>
      <c r="J1007">
        <f>VLOOKUP(A1007,[1]Sheet3!$A$2:$H$3266,8,FALSE)</f>
        <v>4.9400000000000004</v>
      </c>
      <c r="K1007">
        <f>VLOOKUP(A1007,[1]Sheet3!$A$2:$AD$3266,29,FALSE)</f>
        <v>0.80590839999999997</v>
      </c>
      <c r="L1007">
        <f>VLOOKUP(A1007,[1]Sheet3!$A$2:$AD$3266,30,FALSE)</f>
        <v>3.981187496</v>
      </c>
      <c r="O1007">
        <f>VLOOKUP(A1007,[1]Sheet3!$A$2:$T$3266,17,FALSE)</f>
        <v>0.34181139999999999</v>
      </c>
      <c r="P1007">
        <f>VLOOKUP(A1007,[1]Sheet3!$A$2:$T$3266,18,FALSE)</f>
        <v>126.3486</v>
      </c>
      <c r="Q1007">
        <f>VLOOKUP(A1007,[1]Sheet3!$A$2:$T$3266,19,FALSE)</f>
        <v>0.6991754</v>
      </c>
      <c r="R1007">
        <f>VLOOKUP(A1007,[1]Sheet3!$A$2:$T$3266,20,FALSE)</f>
        <v>0.77466740000000001</v>
      </c>
      <c r="S1007">
        <f>VLOOKUP(A1007,[1]Sheet3!$A$2:$AB$3266,27,FALSE)</f>
        <v>51.76887</v>
      </c>
      <c r="T1007">
        <f>VLOOKUP(A1007,[1]Sheet3!$A$2:$AB$3266,28,FALSE)</f>
        <v>17.738869999999999</v>
      </c>
      <c r="U1007">
        <f>VLOOKUP(A1007,[1]Sheet3!$A$2:$AF$3266,31,FALSE)</f>
        <v>10.85436</v>
      </c>
      <c r="V1007">
        <f>VLOOKUP(A1007,[1]Sheet3!$A$2:$AF$3266,32,FALSE)</f>
        <v>7.8585589999999996</v>
      </c>
      <c r="W1007" s="2" t="str">
        <f>VLOOKUP(H1007,[2]Sheet1!$B$2:$D$3210,2,FALSE)</f>
        <v>Jawa Barat</v>
      </c>
      <c r="X1007" s="2" t="str">
        <f>VLOOKUP(H1007,[2]Sheet1!$B$2:$D$3210,3,FALSE)</f>
        <v>Jawa</v>
      </c>
      <c r="Y1007" s="2">
        <f>Scores!N1007</f>
        <v>54</v>
      </c>
      <c r="Z1007" t="s">
        <v>6</v>
      </c>
      <c r="AA1007" s="13" t="str">
        <f t="shared" si="47"/>
        <v>2C-Jawa</v>
      </c>
      <c r="AB1007" s="13" t="s">
        <v>896</v>
      </c>
    </row>
    <row r="1008" spans="1:28">
      <c r="A1008" t="str">
        <f t="shared" si="46"/>
        <v>PENGEMBANGAN LAPANGAN KARANG MAKMUR2. Middle Value</v>
      </c>
      <c r="B1008" t="str">
        <f t="shared" si="45"/>
        <v>PENGEMBANGAN LAPANGAN KARANG MAKMUR2. Middle ValueX2. Development Undetermined</v>
      </c>
      <c r="C1008" t="s">
        <v>21</v>
      </c>
      <c r="D1008" t="s">
        <v>13</v>
      </c>
      <c r="E1008" t="s">
        <v>10</v>
      </c>
      <c r="F1008" s="12" t="s">
        <v>456</v>
      </c>
      <c r="G1008" s="12" t="s">
        <v>54</v>
      </c>
      <c r="H1008" t="s">
        <v>77</v>
      </c>
      <c r="I1008" s="2" t="s">
        <v>825</v>
      </c>
      <c r="J1008">
        <f>VLOOKUP(A1008,[1]Sheet3!$A$2:$H$3266,8,FALSE)</f>
        <v>13.96</v>
      </c>
      <c r="K1008">
        <f>VLOOKUP(A1008,[1]Sheet3!$A$2:$AD$3266,29,FALSE)</f>
        <v>0.80590839999999997</v>
      </c>
      <c r="L1008">
        <f>VLOOKUP(A1008,[1]Sheet3!$A$2:$AD$3266,30,FALSE)</f>
        <v>11.250481263999999</v>
      </c>
      <c r="O1008">
        <f>VLOOKUP(A1008,[1]Sheet3!$A$2:$T$3266,17,FALSE)</f>
        <v>0.34181139999999999</v>
      </c>
      <c r="P1008">
        <f>VLOOKUP(A1008,[1]Sheet3!$A$2:$T$3266,18,FALSE)</f>
        <v>126.3486</v>
      </c>
      <c r="Q1008">
        <f>VLOOKUP(A1008,[1]Sheet3!$A$2:$T$3266,19,FALSE)</f>
        <v>0.6991754</v>
      </c>
      <c r="R1008">
        <f>VLOOKUP(A1008,[1]Sheet3!$A$2:$T$3266,20,FALSE)</f>
        <v>0.77466740000000001</v>
      </c>
      <c r="S1008">
        <f>VLOOKUP(A1008,[1]Sheet3!$A$2:$AB$3266,27,FALSE)</f>
        <v>51.76887</v>
      </c>
      <c r="T1008">
        <f>VLOOKUP(A1008,[1]Sheet3!$A$2:$AB$3266,28,FALSE)</f>
        <v>17.738869999999999</v>
      </c>
      <c r="U1008">
        <f>VLOOKUP(A1008,[1]Sheet3!$A$2:$AF$3266,31,FALSE)</f>
        <v>10.85436</v>
      </c>
      <c r="V1008">
        <f>VLOOKUP(A1008,[1]Sheet3!$A$2:$AF$3266,32,FALSE)</f>
        <v>7.8585589999999996</v>
      </c>
      <c r="W1008" s="2" t="str">
        <f>VLOOKUP(H1008,[2]Sheet1!$B$2:$D$3210,2,FALSE)</f>
        <v>Jawa Barat</v>
      </c>
      <c r="X1008" s="2" t="str">
        <f>VLOOKUP(H1008,[2]Sheet1!$B$2:$D$3210,3,FALSE)</f>
        <v>Jawa</v>
      </c>
      <c r="Y1008" s="2">
        <f>Scores!N1008</f>
        <v>54</v>
      </c>
      <c r="Z1008" t="s">
        <v>6</v>
      </c>
      <c r="AA1008" s="13" t="str">
        <f t="shared" si="47"/>
        <v>2C-Jawa</v>
      </c>
      <c r="AB1008" s="13" t="s">
        <v>896</v>
      </c>
    </row>
    <row r="1009" spans="1:28">
      <c r="A1009" t="str">
        <f t="shared" si="46"/>
        <v>PENGEMBANGAN LAPANGAN KARANG MAKMUR3. High Value</v>
      </c>
      <c r="B1009" t="str">
        <f t="shared" si="45"/>
        <v>PENGEMBANGAN LAPANGAN KARANG MAKMUR3. High ValueX2. Development Undetermined</v>
      </c>
      <c r="C1009" t="s">
        <v>21</v>
      </c>
      <c r="D1009" t="s">
        <v>13</v>
      </c>
      <c r="E1009" t="s">
        <v>11</v>
      </c>
      <c r="F1009" s="12" t="s">
        <v>456</v>
      </c>
      <c r="G1009" s="12" t="s">
        <v>54</v>
      </c>
      <c r="H1009" t="s">
        <v>77</v>
      </c>
      <c r="I1009" s="2" t="s">
        <v>825</v>
      </c>
      <c r="J1009">
        <f>VLOOKUP(A1009,[1]Sheet3!$A$2:$H$3266,8,FALSE)</f>
        <v>27.19</v>
      </c>
      <c r="K1009">
        <f>VLOOKUP(A1009,[1]Sheet3!$A$2:$AD$3266,29,FALSE)</f>
        <v>0.80590839999999997</v>
      </c>
      <c r="L1009">
        <f>VLOOKUP(A1009,[1]Sheet3!$A$2:$AD$3266,30,FALSE)</f>
        <v>21.912649395999999</v>
      </c>
      <c r="O1009">
        <f>VLOOKUP(A1009,[1]Sheet3!$A$2:$T$3266,17,FALSE)</f>
        <v>0.34181139999999999</v>
      </c>
      <c r="P1009">
        <f>VLOOKUP(A1009,[1]Sheet3!$A$2:$T$3266,18,FALSE)</f>
        <v>126.3486</v>
      </c>
      <c r="Q1009">
        <f>VLOOKUP(A1009,[1]Sheet3!$A$2:$T$3266,19,FALSE)</f>
        <v>0.6991754</v>
      </c>
      <c r="R1009">
        <f>VLOOKUP(A1009,[1]Sheet3!$A$2:$T$3266,20,FALSE)</f>
        <v>0.77466740000000001</v>
      </c>
      <c r="S1009">
        <f>VLOOKUP(A1009,[1]Sheet3!$A$2:$AB$3266,27,FALSE)</f>
        <v>51.76887</v>
      </c>
      <c r="T1009">
        <f>VLOOKUP(A1009,[1]Sheet3!$A$2:$AB$3266,28,FALSE)</f>
        <v>17.738869999999999</v>
      </c>
      <c r="U1009">
        <f>VLOOKUP(A1009,[1]Sheet3!$A$2:$AF$3266,31,FALSE)</f>
        <v>10.85436</v>
      </c>
      <c r="V1009">
        <f>VLOOKUP(A1009,[1]Sheet3!$A$2:$AF$3266,32,FALSE)</f>
        <v>7.8585589999999996</v>
      </c>
      <c r="W1009" s="2" t="str">
        <f>VLOOKUP(H1009,[2]Sheet1!$B$2:$D$3210,2,FALSE)</f>
        <v>Jawa Barat</v>
      </c>
      <c r="X1009" s="2" t="str">
        <f>VLOOKUP(H1009,[2]Sheet1!$B$2:$D$3210,3,FALSE)</f>
        <v>Jawa</v>
      </c>
      <c r="Y1009" s="2">
        <f>Scores!N1009</f>
        <v>54</v>
      </c>
      <c r="Z1009" t="s">
        <v>6</v>
      </c>
      <c r="AA1009" s="13" t="str">
        <f t="shared" si="47"/>
        <v>2C-Jawa</v>
      </c>
      <c r="AB1009" s="13" t="s">
        <v>896</v>
      </c>
    </row>
    <row r="1010" spans="1:28">
      <c r="A1010" t="str">
        <f t="shared" si="46"/>
        <v>PENGEMBANGAN LAPANGAN PIRETRIUM - POD1. Low Value</v>
      </c>
      <c r="B1010" t="str">
        <f t="shared" si="45"/>
        <v>PENGEMBANGAN LAPANGAN PIRETRIUM - POD1. Low ValueE3. Justified for Development</v>
      </c>
      <c r="C1010" t="s">
        <v>20</v>
      </c>
      <c r="D1010" t="s">
        <v>13</v>
      </c>
      <c r="E1010" t="s">
        <v>8</v>
      </c>
      <c r="F1010" s="12" t="s">
        <v>457</v>
      </c>
      <c r="G1010" s="12" t="s">
        <v>54</v>
      </c>
      <c r="H1010" t="s">
        <v>77</v>
      </c>
      <c r="I1010" s="2" t="s">
        <v>825</v>
      </c>
      <c r="J1010">
        <f>VLOOKUP(A1010,[1]Sheet3!$A$2:$H$3266,8,FALSE)</f>
        <v>2.3620000000000001</v>
      </c>
      <c r="K1010">
        <f>VLOOKUP(A1010,[1]Sheet3!$A$2:$AD$3266,29,FALSE)</f>
        <v>0.62430160000000001</v>
      </c>
      <c r="L1010">
        <f>VLOOKUP(A1010,[1]Sheet3!$A$2:$AD$3266,30,FALSE)</f>
        <v>1.4746003792000002</v>
      </c>
      <c r="O1010">
        <f>VLOOKUP(A1010,[1]Sheet3!$A$2:$T$3266,17,FALSE)</f>
        <v>0.35161720000000002</v>
      </c>
      <c r="P1010">
        <f>VLOOKUP(A1010,[1]Sheet3!$A$2:$T$3266,18,FALSE)</f>
        <v>884.4135</v>
      </c>
      <c r="Q1010">
        <f>VLOOKUP(A1010,[1]Sheet3!$A$2:$T$3266,19,FALSE)</f>
        <v>0.62785630000000003</v>
      </c>
      <c r="R1010">
        <f>VLOOKUP(A1010,[1]Sheet3!$A$2:$T$3266,20,FALSE)</f>
        <v>0.77466740000000001</v>
      </c>
      <c r="S1010">
        <f>VLOOKUP(A1010,[1]Sheet3!$A$2:$AB$3266,27,FALSE)</f>
        <v>367.94389999999999</v>
      </c>
      <c r="T1010">
        <f>VLOOKUP(A1010,[1]Sheet3!$A$2:$AB$3266,28,FALSE)</f>
        <v>253.74449999999999</v>
      </c>
      <c r="U1010">
        <f>VLOOKUP(A1010,[1]Sheet3!$A$2:$AF$3266,31,FALSE)</f>
        <v>25.53961</v>
      </c>
      <c r="V1010">
        <f>VLOOKUP(A1010,[1]Sheet3!$A$2:$AF$3266,32,FALSE)</f>
        <v>32.111150000000002</v>
      </c>
      <c r="W1010" s="2" t="str">
        <f>VLOOKUP(H1010,[2]Sheet1!$B$2:$D$3210,2,FALSE)</f>
        <v>Jawa Barat</v>
      </c>
      <c r="X1010" s="2" t="str">
        <f>VLOOKUP(H1010,[2]Sheet1!$B$2:$D$3210,3,FALSE)</f>
        <v>Jawa</v>
      </c>
      <c r="Y1010" s="2">
        <f>Scores!N1010</f>
        <v>70</v>
      </c>
      <c r="Z1010" t="s">
        <v>16</v>
      </c>
      <c r="AA1010" s="13" t="str">
        <f t="shared" si="47"/>
        <v>2P</v>
      </c>
      <c r="AB1010" s="13" t="s">
        <v>896</v>
      </c>
    </row>
    <row r="1011" spans="1:28">
      <c r="A1011" t="str">
        <f t="shared" si="46"/>
        <v>PENGEMBANGAN LAPANGAN PIRETRIUM - POD2. Middle Value</v>
      </c>
      <c r="B1011" t="str">
        <f t="shared" si="45"/>
        <v>PENGEMBANGAN LAPANGAN PIRETRIUM - POD2. Middle ValueE3. Justified for Development</v>
      </c>
      <c r="C1011" t="s">
        <v>20</v>
      </c>
      <c r="D1011" t="s">
        <v>13</v>
      </c>
      <c r="E1011" t="s">
        <v>10</v>
      </c>
      <c r="F1011" s="12" t="s">
        <v>457</v>
      </c>
      <c r="G1011" s="12" t="s">
        <v>54</v>
      </c>
      <c r="H1011" t="s">
        <v>77</v>
      </c>
      <c r="I1011" s="2" t="s">
        <v>825</v>
      </c>
      <c r="J1011">
        <f>VLOOKUP(A1011,[1]Sheet3!$A$2:$H$3266,8,FALSE)</f>
        <v>2.3620000000000001</v>
      </c>
      <c r="K1011">
        <f>VLOOKUP(A1011,[1]Sheet3!$A$2:$AD$3266,29,FALSE)</f>
        <v>0.62430160000000001</v>
      </c>
      <c r="L1011">
        <f>VLOOKUP(A1011,[1]Sheet3!$A$2:$AD$3266,30,FALSE)</f>
        <v>1.4746003792000002</v>
      </c>
      <c r="O1011">
        <f>VLOOKUP(A1011,[1]Sheet3!$A$2:$T$3266,17,FALSE)</f>
        <v>0.35161720000000002</v>
      </c>
      <c r="P1011">
        <f>VLOOKUP(A1011,[1]Sheet3!$A$2:$T$3266,18,FALSE)</f>
        <v>884.4135</v>
      </c>
      <c r="Q1011">
        <f>VLOOKUP(A1011,[1]Sheet3!$A$2:$T$3266,19,FALSE)</f>
        <v>0.62785630000000003</v>
      </c>
      <c r="R1011">
        <f>VLOOKUP(A1011,[1]Sheet3!$A$2:$T$3266,20,FALSE)</f>
        <v>0.77466740000000001</v>
      </c>
      <c r="S1011">
        <f>VLOOKUP(A1011,[1]Sheet3!$A$2:$AB$3266,27,FALSE)</f>
        <v>367.94389999999999</v>
      </c>
      <c r="T1011">
        <f>VLOOKUP(A1011,[1]Sheet3!$A$2:$AB$3266,28,FALSE)</f>
        <v>253.74449999999999</v>
      </c>
      <c r="U1011">
        <f>VLOOKUP(A1011,[1]Sheet3!$A$2:$AF$3266,31,FALSE)</f>
        <v>25.53961</v>
      </c>
      <c r="V1011">
        <f>VLOOKUP(A1011,[1]Sheet3!$A$2:$AF$3266,32,FALSE)</f>
        <v>32.111150000000002</v>
      </c>
      <c r="W1011" s="2" t="str">
        <f>VLOOKUP(H1011,[2]Sheet1!$B$2:$D$3210,2,FALSE)</f>
        <v>Jawa Barat</v>
      </c>
      <c r="X1011" s="2" t="str">
        <f>VLOOKUP(H1011,[2]Sheet1!$B$2:$D$3210,3,FALSE)</f>
        <v>Jawa</v>
      </c>
      <c r="Y1011" s="2">
        <f>Scores!N1011</f>
        <v>70</v>
      </c>
      <c r="Z1011" t="s">
        <v>16</v>
      </c>
      <c r="AA1011" s="13" t="str">
        <f t="shared" si="47"/>
        <v>2P</v>
      </c>
      <c r="AB1011" s="13" t="s">
        <v>896</v>
      </c>
    </row>
    <row r="1012" spans="1:28">
      <c r="A1012" t="str">
        <f t="shared" si="46"/>
        <v>PENGEMBANGAN LAPANGAN PIRETRIUM - POD3. High Value</v>
      </c>
      <c r="B1012" t="str">
        <f t="shared" si="45"/>
        <v>PENGEMBANGAN LAPANGAN PIRETRIUM - POD3. High ValueE3. Justified for Development</v>
      </c>
      <c r="C1012" t="s">
        <v>20</v>
      </c>
      <c r="D1012" t="s">
        <v>13</v>
      </c>
      <c r="E1012" t="s">
        <v>11</v>
      </c>
      <c r="F1012" s="12" t="s">
        <v>457</v>
      </c>
      <c r="G1012" s="12" t="s">
        <v>54</v>
      </c>
      <c r="H1012" t="s">
        <v>77</v>
      </c>
      <c r="I1012" s="2" t="s">
        <v>825</v>
      </c>
      <c r="J1012">
        <f>VLOOKUP(A1012,[1]Sheet3!$A$2:$H$3266,8,FALSE)</f>
        <v>2.3620000000000001</v>
      </c>
      <c r="K1012">
        <f>VLOOKUP(A1012,[1]Sheet3!$A$2:$AD$3266,29,FALSE)</f>
        <v>0.62430160000000001</v>
      </c>
      <c r="L1012">
        <f>VLOOKUP(A1012,[1]Sheet3!$A$2:$AD$3266,30,FALSE)</f>
        <v>1.4746003792000002</v>
      </c>
      <c r="O1012">
        <f>VLOOKUP(A1012,[1]Sheet3!$A$2:$T$3266,17,FALSE)</f>
        <v>0.35161720000000002</v>
      </c>
      <c r="P1012">
        <f>VLOOKUP(A1012,[1]Sheet3!$A$2:$T$3266,18,FALSE)</f>
        <v>884.4135</v>
      </c>
      <c r="Q1012">
        <f>VLOOKUP(A1012,[1]Sheet3!$A$2:$T$3266,19,FALSE)</f>
        <v>0.62785630000000003</v>
      </c>
      <c r="R1012">
        <f>VLOOKUP(A1012,[1]Sheet3!$A$2:$T$3266,20,FALSE)</f>
        <v>0.77466740000000001</v>
      </c>
      <c r="S1012">
        <f>VLOOKUP(A1012,[1]Sheet3!$A$2:$AB$3266,27,FALSE)</f>
        <v>367.94389999999999</v>
      </c>
      <c r="T1012">
        <f>VLOOKUP(A1012,[1]Sheet3!$A$2:$AB$3266,28,FALSE)</f>
        <v>253.74449999999999</v>
      </c>
      <c r="U1012">
        <f>VLOOKUP(A1012,[1]Sheet3!$A$2:$AF$3266,31,FALSE)</f>
        <v>25.53961</v>
      </c>
      <c r="V1012">
        <f>VLOOKUP(A1012,[1]Sheet3!$A$2:$AF$3266,32,FALSE)</f>
        <v>32.111150000000002</v>
      </c>
      <c r="W1012" s="2" t="str">
        <f>VLOOKUP(H1012,[2]Sheet1!$B$2:$D$3210,2,FALSE)</f>
        <v>Jawa Barat</v>
      </c>
      <c r="X1012" s="2" t="str">
        <f>VLOOKUP(H1012,[2]Sheet1!$B$2:$D$3210,3,FALSE)</f>
        <v>Jawa</v>
      </c>
      <c r="Y1012" s="2">
        <f>Scores!N1012</f>
        <v>70</v>
      </c>
      <c r="Z1012" t="s">
        <v>16</v>
      </c>
      <c r="AA1012" s="13" t="str">
        <f t="shared" si="47"/>
        <v>2P</v>
      </c>
      <c r="AB1012" s="13" t="s">
        <v>896</v>
      </c>
    </row>
    <row r="1013" spans="1:28">
      <c r="A1013" t="str">
        <f t="shared" si="46"/>
        <v>PENGEMBANGAN LAPANGAN LAVATERA1. Low Value</v>
      </c>
      <c r="B1013" t="str">
        <f t="shared" si="45"/>
        <v>PENGEMBANGAN LAPANGAN LAVATERA1. Low ValueE6. Further Development</v>
      </c>
      <c r="C1013" t="s">
        <v>5</v>
      </c>
      <c r="D1013" t="s">
        <v>13</v>
      </c>
      <c r="E1013" t="s">
        <v>8</v>
      </c>
      <c r="F1013" s="12" t="s">
        <v>458</v>
      </c>
      <c r="G1013" s="12" t="s">
        <v>54</v>
      </c>
      <c r="H1013" t="s">
        <v>77</v>
      </c>
      <c r="I1013" s="2" t="s">
        <v>825</v>
      </c>
      <c r="J1013">
        <f>VLOOKUP(A1013,[1]Sheet3!$A$2:$H$3266,8,FALSE)</f>
        <v>1.667</v>
      </c>
      <c r="K1013">
        <f>VLOOKUP(A1013,[1]Sheet3!$A$2:$AD$3266,29,FALSE)</f>
        <v>0.71438809999999997</v>
      </c>
      <c r="L1013">
        <f>VLOOKUP(A1013,[1]Sheet3!$A$2:$AD$3266,30,FALSE)</f>
        <v>1.1908849627</v>
      </c>
      <c r="O1013">
        <f>VLOOKUP(A1013,[1]Sheet3!$A$2:$T$3266,17,FALSE)</f>
        <v>0.34360960000000002</v>
      </c>
      <c r="P1013">
        <f>VLOOKUP(A1013,[1]Sheet3!$A$2:$T$3266,18,FALSE)</f>
        <v>97.267650000000003</v>
      </c>
      <c r="Q1013">
        <f>VLOOKUP(A1013,[1]Sheet3!$A$2:$T$3266,19,FALSE)</f>
        <v>0.6991754</v>
      </c>
      <c r="R1013">
        <f>VLOOKUP(A1013,[1]Sheet3!$A$2:$T$3266,20,FALSE)</f>
        <v>0.77466740000000001</v>
      </c>
      <c r="S1013">
        <f>VLOOKUP(A1013,[1]Sheet3!$A$2:$AB$3266,27,FALSE)</f>
        <v>33.50779</v>
      </c>
      <c r="T1013">
        <f>VLOOKUP(A1013,[1]Sheet3!$A$2:$AB$3266,28,FALSE)</f>
        <v>3.9857230000000001</v>
      </c>
      <c r="U1013">
        <f>VLOOKUP(A1013,[1]Sheet3!$A$2:$AF$3266,31,FALSE)</f>
        <v>116.7749</v>
      </c>
      <c r="V1013">
        <f>VLOOKUP(A1013,[1]Sheet3!$A$2:$AF$3266,32,FALSE)</f>
        <v>177.387</v>
      </c>
      <c r="W1013" s="2" t="str">
        <f>VLOOKUP(H1013,[2]Sheet1!$B$2:$D$3210,2,FALSE)</f>
        <v>Jawa Barat</v>
      </c>
      <c r="X1013" s="2" t="str">
        <f>VLOOKUP(H1013,[2]Sheet1!$B$2:$D$3210,3,FALSE)</f>
        <v>Jawa</v>
      </c>
      <c r="Y1013" s="2">
        <f>Scores!N1013</f>
        <v>52</v>
      </c>
      <c r="Z1013" t="s">
        <v>6</v>
      </c>
      <c r="AA1013" s="13" t="str">
        <f t="shared" si="47"/>
        <v>2C-Jawa</v>
      </c>
      <c r="AB1013" s="13" t="s">
        <v>896</v>
      </c>
    </row>
    <row r="1014" spans="1:28">
      <c r="A1014" t="str">
        <f t="shared" si="46"/>
        <v>PENGEMBANGAN LAPANGAN LAVATERA2. Middle Value</v>
      </c>
      <c r="B1014" t="str">
        <f t="shared" si="45"/>
        <v>PENGEMBANGAN LAPANGAN LAVATERA2. Middle ValueE6. Further Development</v>
      </c>
      <c r="C1014" t="s">
        <v>5</v>
      </c>
      <c r="D1014" t="s">
        <v>13</v>
      </c>
      <c r="E1014" t="s">
        <v>10</v>
      </c>
      <c r="F1014" s="12" t="s">
        <v>458</v>
      </c>
      <c r="G1014" s="12" t="s">
        <v>54</v>
      </c>
      <c r="H1014" t="s">
        <v>77</v>
      </c>
      <c r="I1014" s="2" t="s">
        <v>825</v>
      </c>
      <c r="J1014">
        <f>VLOOKUP(A1014,[1]Sheet3!$A$2:$H$3266,8,FALSE)</f>
        <v>1.667</v>
      </c>
      <c r="K1014">
        <f>VLOOKUP(A1014,[1]Sheet3!$A$2:$AD$3266,29,FALSE)</f>
        <v>0.71438809999999997</v>
      </c>
      <c r="L1014">
        <f>VLOOKUP(A1014,[1]Sheet3!$A$2:$AD$3266,30,FALSE)</f>
        <v>1.1908849627</v>
      </c>
      <c r="O1014">
        <f>VLOOKUP(A1014,[1]Sheet3!$A$2:$T$3266,17,FALSE)</f>
        <v>0.34360960000000002</v>
      </c>
      <c r="P1014">
        <f>VLOOKUP(A1014,[1]Sheet3!$A$2:$T$3266,18,FALSE)</f>
        <v>97.267650000000003</v>
      </c>
      <c r="Q1014">
        <f>VLOOKUP(A1014,[1]Sheet3!$A$2:$T$3266,19,FALSE)</f>
        <v>0.6991754</v>
      </c>
      <c r="R1014">
        <f>VLOOKUP(A1014,[1]Sheet3!$A$2:$T$3266,20,FALSE)</f>
        <v>0.77466740000000001</v>
      </c>
      <c r="S1014">
        <f>VLOOKUP(A1014,[1]Sheet3!$A$2:$AB$3266,27,FALSE)</f>
        <v>33.50779</v>
      </c>
      <c r="T1014">
        <f>VLOOKUP(A1014,[1]Sheet3!$A$2:$AB$3266,28,FALSE)</f>
        <v>3.9857230000000001</v>
      </c>
      <c r="U1014">
        <f>VLOOKUP(A1014,[1]Sheet3!$A$2:$AF$3266,31,FALSE)</f>
        <v>116.7749</v>
      </c>
      <c r="V1014">
        <f>VLOOKUP(A1014,[1]Sheet3!$A$2:$AF$3266,32,FALSE)</f>
        <v>177.387</v>
      </c>
      <c r="W1014" s="2" t="str">
        <f>VLOOKUP(H1014,[2]Sheet1!$B$2:$D$3210,2,FALSE)</f>
        <v>Jawa Barat</v>
      </c>
      <c r="X1014" s="2" t="str">
        <f>VLOOKUP(H1014,[2]Sheet1!$B$2:$D$3210,3,FALSE)</f>
        <v>Jawa</v>
      </c>
      <c r="Y1014" s="2">
        <f>Scores!N1014</f>
        <v>52</v>
      </c>
      <c r="Z1014" t="s">
        <v>6</v>
      </c>
      <c r="AA1014" s="13" t="str">
        <f t="shared" si="47"/>
        <v>2C-Jawa</v>
      </c>
      <c r="AB1014" s="13" t="s">
        <v>896</v>
      </c>
    </row>
    <row r="1015" spans="1:28">
      <c r="A1015" t="str">
        <f t="shared" si="46"/>
        <v>PENGEMBANGAN LAPANGAN LAVATERA3. High Value</v>
      </c>
      <c r="B1015" t="str">
        <f t="shared" si="45"/>
        <v>PENGEMBANGAN LAPANGAN LAVATERA3. High ValueE6. Further Development</v>
      </c>
      <c r="C1015" t="s">
        <v>5</v>
      </c>
      <c r="D1015" t="s">
        <v>13</v>
      </c>
      <c r="E1015" t="s">
        <v>11</v>
      </c>
      <c r="F1015" s="12" t="s">
        <v>458</v>
      </c>
      <c r="G1015" s="12" t="s">
        <v>54</v>
      </c>
      <c r="H1015" t="s">
        <v>77</v>
      </c>
      <c r="I1015" s="2" t="s">
        <v>825</v>
      </c>
      <c r="J1015">
        <f>VLOOKUP(A1015,[1]Sheet3!$A$2:$H$3266,8,FALSE)</f>
        <v>1.667</v>
      </c>
      <c r="K1015">
        <f>VLOOKUP(A1015,[1]Sheet3!$A$2:$AD$3266,29,FALSE)</f>
        <v>0.71438809999999997</v>
      </c>
      <c r="L1015">
        <f>VLOOKUP(A1015,[1]Sheet3!$A$2:$AD$3266,30,FALSE)</f>
        <v>1.1908849627</v>
      </c>
      <c r="O1015">
        <f>VLOOKUP(A1015,[1]Sheet3!$A$2:$T$3266,17,FALSE)</f>
        <v>0.34360960000000002</v>
      </c>
      <c r="P1015">
        <f>VLOOKUP(A1015,[1]Sheet3!$A$2:$T$3266,18,FALSE)</f>
        <v>97.267650000000003</v>
      </c>
      <c r="Q1015">
        <f>VLOOKUP(A1015,[1]Sheet3!$A$2:$T$3266,19,FALSE)</f>
        <v>0.6991754</v>
      </c>
      <c r="R1015">
        <f>VLOOKUP(A1015,[1]Sheet3!$A$2:$T$3266,20,FALSE)</f>
        <v>0.77466740000000001</v>
      </c>
      <c r="S1015">
        <f>VLOOKUP(A1015,[1]Sheet3!$A$2:$AB$3266,27,FALSE)</f>
        <v>33.50779</v>
      </c>
      <c r="T1015">
        <f>VLOOKUP(A1015,[1]Sheet3!$A$2:$AB$3266,28,FALSE)</f>
        <v>3.9857230000000001</v>
      </c>
      <c r="U1015">
        <f>VLOOKUP(A1015,[1]Sheet3!$A$2:$AF$3266,31,FALSE)</f>
        <v>116.7749</v>
      </c>
      <c r="V1015">
        <f>VLOOKUP(A1015,[1]Sheet3!$A$2:$AF$3266,32,FALSE)</f>
        <v>177.387</v>
      </c>
      <c r="W1015" s="2" t="str">
        <f>VLOOKUP(H1015,[2]Sheet1!$B$2:$D$3210,2,FALSE)</f>
        <v>Jawa Barat</v>
      </c>
      <c r="X1015" s="2" t="str">
        <f>VLOOKUP(H1015,[2]Sheet1!$B$2:$D$3210,3,FALSE)</f>
        <v>Jawa</v>
      </c>
      <c r="Y1015" s="2">
        <f>Scores!N1015</f>
        <v>52</v>
      </c>
      <c r="Z1015" t="s">
        <v>6</v>
      </c>
      <c r="AA1015" s="13" t="str">
        <f t="shared" si="47"/>
        <v>2C-Jawa</v>
      </c>
      <c r="AB1015" s="13" t="s">
        <v>896</v>
      </c>
    </row>
    <row r="1016" spans="1:28">
      <c r="A1016" t="str">
        <f t="shared" si="46"/>
        <v>SAGU - BASE1. Low Value</v>
      </c>
      <c r="B1016" t="str">
        <f t="shared" si="45"/>
        <v>SAGU - BASE1. Low ValueX0. Development Pending</v>
      </c>
      <c r="C1016" t="s">
        <v>19</v>
      </c>
      <c r="D1016" t="s">
        <v>13</v>
      </c>
      <c r="E1016" t="s">
        <v>8</v>
      </c>
      <c r="F1016" s="12" t="s">
        <v>459</v>
      </c>
      <c r="G1016" s="12" t="s">
        <v>54</v>
      </c>
      <c r="H1016" t="s">
        <v>77</v>
      </c>
      <c r="I1016" s="2" t="s">
        <v>825</v>
      </c>
      <c r="J1016">
        <f>VLOOKUP(A1016,[1]Sheet3!$A$2:$H$3266,8,FALSE)</f>
        <v>26.7</v>
      </c>
      <c r="K1016">
        <f>VLOOKUP(A1016,[1]Sheet3!$A$2:$AD$3266,29,FALSE)</f>
        <v>0.58939699999999995</v>
      </c>
      <c r="L1016">
        <f>VLOOKUP(A1016,[1]Sheet3!$A$2:$AD$3266,30,FALSE)</f>
        <v>15.736899899999997</v>
      </c>
      <c r="O1016">
        <f>VLOOKUP(A1016,[1]Sheet3!$A$2:$T$3266,17,FALSE)</f>
        <v>0.30337789999999998</v>
      </c>
      <c r="P1016">
        <f>VLOOKUP(A1016,[1]Sheet3!$A$2:$T$3266,18,FALSE)</f>
        <v>114.4529</v>
      </c>
      <c r="Q1016">
        <f>VLOOKUP(A1016,[1]Sheet3!$A$2:$T$3266,19,FALSE)</f>
        <v>0.70339629999999997</v>
      </c>
      <c r="R1016">
        <f>VLOOKUP(A1016,[1]Sheet3!$A$2:$T$3266,20,FALSE)</f>
        <v>0.84238550000000001</v>
      </c>
      <c r="S1016">
        <f>VLOOKUP(A1016,[1]Sheet3!$A$2:$AB$3266,27,FALSE)</f>
        <v>340.90940000000001</v>
      </c>
      <c r="T1016">
        <f>VLOOKUP(A1016,[1]Sheet3!$A$2:$AB$3266,28,FALSE)</f>
        <v>41.474310000000003</v>
      </c>
      <c r="U1016">
        <f>VLOOKUP(A1016,[1]Sheet3!$A$2:$AF$3266,31,FALSE)</f>
        <v>17.958780000000001</v>
      </c>
      <c r="V1016">
        <f>VLOOKUP(A1016,[1]Sheet3!$A$2:$AF$3266,32,FALSE)</f>
        <v>69.640159999999995</v>
      </c>
      <c r="W1016" s="2" t="str">
        <f>VLOOKUP(H1016,[2]Sheet1!$B$2:$D$3210,2,FALSE)</f>
        <v>Jawa Barat</v>
      </c>
      <c r="X1016" s="2" t="str">
        <f>VLOOKUP(H1016,[2]Sheet1!$B$2:$D$3210,3,FALSE)</f>
        <v>Jawa</v>
      </c>
      <c r="Y1016" s="2">
        <f>Scores!N1016</f>
        <v>67</v>
      </c>
      <c r="Z1016" t="s">
        <v>6</v>
      </c>
      <c r="AA1016" s="13" t="str">
        <f t="shared" si="47"/>
        <v>2C-Jawa</v>
      </c>
      <c r="AB1016" s="13" t="s">
        <v>896</v>
      </c>
    </row>
    <row r="1017" spans="1:28">
      <c r="A1017" t="str">
        <f t="shared" si="46"/>
        <v>SAGU - BASE2. Middle Value</v>
      </c>
      <c r="B1017" t="str">
        <f t="shared" si="45"/>
        <v>SAGU - BASE2. Middle ValueX0. Development Pending</v>
      </c>
      <c r="C1017" t="s">
        <v>19</v>
      </c>
      <c r="D1017" t="s">
        <v>13</v>
      </c>
      <c r="E1017" t="s">
        <v>10</v>
      </c>
      <c r="F1017" s="12" t="s">
        <v>459</v>
      </c>
      <c r="G1017" s="12" t="s">
        <v>54</v>
      </c>
      <c r="H1017" t="s">
        <v>77</v>
      </c>
      <c r="I1017" s="2" t="s">
        <v>825</v>
      </c>
      <c r="J1017">
        <f>VLOOKUP(A1017,[1]Sheet3!$A$2:$H$3266,8,FALSE)</f>
        <v>76.88</v>
      </c>
      <c r="K1017">
        <f>VLOOKUP(A1017,[1]Sheet3!$A$2:$AD$3266,29,FALSE)</f>
        <v>0.58939699999999995</v>
      </c>
      <c r="L1017">
        <f>VLOOKUP(A1017,[1]Sheet3!$A$2:$AD$3266,30,FALSE)</f>
        <v>45.312841359999993</v>
      </c>
      <c r="O1017">
        <f>VLOOKUP(A1017,[1]Sheet3!$A$2:$T$3266,17,FALSE)</f>
        <v>0.30337789999999998</v>
      </c>
      <c r="P1017">
        <f>VLOOKUP(A1017,[1]Sheet3!$A$2:$T$3266,18,FALSE)</f>
        <v>114.4529</v>
      </c>
      <c r="Q1017">
        <f>VLOOKUP(A1017,[1]Sheet3!$A$2:$T$3266,19,FALSE)</f>
        <v>0.70339629999999997</v>
      </c>
      <c r="R1017">
        <f>VLOOKUP(A1017,[1]Sheet3!$A$2:$T$3266,20,FALSE)</f>
        <v>0.84238550000000001</v>
      </c>
      <c r="S1017">
        <f>VLOOKUP(A1017,[1]Sheet3!$A$2:$AB$3266,27,FALSE)</f>
        <v>340.90940000000001</v>
      </c>
      <c r="T1017">
        <f>VLOOKUP(A1017,[1]Sheet3!$A$2:$AB$3266,28,FALSE)</f>
        <v>41.474310000000003</v>
      </c>
      <c r="U1017">
        <f>VLOOKUP(A1017,[1]Sheet3!$A$2:$AF$3266,31,FALSE)</f>
        <v>17.958780000000001</v>
      </c>
      <c r="V1017">
        <f>VLOOKUP(A1017,[1]Sheet3!$A$2:$AF$3266,32,FALSE)</f>
        <v>69.640159999999995</v>
      </c>
      <c r="W1017" s="2" t="str">
        <f>VLOOKUP(H1017,[2]Sheet1!$B$2:$D$3210,2,FALSE)</f>
        <v>Jawa Barat</v>
      </c>
      <c r="X1017" s="2" t="str">
        <f>VLOOKUP(H1017,[2]Sheet1!$B$2:$D$3210,3,FALSE)</f>
        <v>Jawa</v>
      </c>
      <c r="Y1017" s="2">
        <f>Scores!N1017</f>
        <v>67</v>
      </c>
      <c r="Z1017" t="s">
        <v>6</v>
      </c>
      <c r="AA1017" s="13" t="str">
        <f t="shared" si="47"/>
        <v>2C-Jawa</v>
      </c>
      <c r="AB1017" s="13" t="s">
        <v>896</v>
      </c>
    </row>
    <row r="1018" spans="1:28">
      <c r="A1018" t="str">
        <f t="shared" si="46"/>
        <v>SAGU - BASE3. High Value</v>
      </c>
      <c r="B1018" t="str">
        <f t="shared" si="45"/>
        <v>SAGU - BASE3. High ValueX0. Development Pending</v>
      </c>
      <c r="C1018" t="s">
        <v>19</v>
      </c>
      <c r="D1018" t="s">
        <v>13</v>
      </c>
      <c r="E1018" t="s">
        <v>11</v>
      </c>
      <c r="F1018" s="12" t="s">
        <v>459</v>
      </c>
      <c r="G1018" s="12" t="s">
        <v>54</v>
      </c>
      <c r="H1018" t="s">
        <v>77</v>
      </c>
      <c r="I1018" s="2" t="s">
        <v>825</v>
      </c>
      <c r="J1018">
        <f>VLOOKUP(A1018,[1]Sheet3!$A$2:$H$3266,8,FALSE)</f>
        <v>171.7</v>
      </c>
      <c r="K1018">
        <f>VLOOKUP(A1018,[1]Sheet3!$A$2:$AD$3266,29,FALSE)</f>
        <v>0.58939699999999995</v>
      </c>
      <c r="L1018">
        <f>VLOOKUP(A1018,[1]Sheet3!$A$2:$AD$3266,30,FALSE)</f>
        <v>101.19946489999998</v>
      </c>
      <c r="O1018">
        <f>VLOOKUP(A1018,[1]Sheet3!$A$2:$T$3266,17,FALSE)</f>
        <v>0.30337789999999998</v>
      </c>
      <c r="P1018">
        <f>VLOOKUP(A1018,[1]Sheet3!$A$2:$T$3266,18,FALSE)</f>
        <v>114.4529</v>
      </c>
      <c r="Q1018">
        <f>VLOOKUP(A1018,[1]Sheet3!$A$2:$T$3266,19,FALSE)</f>
        <v>0.70339629999999997</v>
      </c>
      <c r="R1018">
        <f>VLOOKUP(A1018,[1]Sheet3!$A$2:$T$3266,20,FALSE)</f>
        <v>0.84238550000000001</v>
      </c>
      <c r="S1018">
        <f>VLOOKUP(A1018,[1]Sheet3!$A$2:$AB$3266,27,FALSE)</f>
        <v>340.90940000000001</v>
      </c>
      <c r="T1018">
        <f>VLOOKUP(A1018,[1]Sheet3!$A$2:$AB$3266,28,FALSE)</f>
        <v>41.474310000000003</v>
      </c>
      <c r="U1018">
        <f>VLOOKUP(A1018,[1]Sheet3!$A$2:$AF$3266,31,FALSE)</f>
        <v>17.958780000000001</v>
      </c>
      <c r="V1018">
        <f>VLOOKUP(A1018,[1]Sheet3!$A$2:$AF$3266,32,FALSE)</f>
        <v>69.640159999999995</v>
      </c>
      <c r="W1018" s="2" t="str">
        <f>VLOOKUP(H1018,[2]Sheet1!$B$2:$D$3210,2,FALSE)</f>
        <v>Jawa Barat</v>
      </c>
      <c r="X1018" s="2" t="str">
        <f>VLOOKUP(H1018,[2]Sheet1!$B$2:$D$3210,3,FALSE)</f>
        <v>Jawa</v>
      </c>
      <c r="Y1018" s="2">
        <f>Scores!N1018</f>
        <v>67</v>
      </c>
      <c r="Z1018" t="s">
        <v>6</v>
      </c>
      <c r="AA1018" s="13" t="str">
        <f t="shared" si="47"/>
        <v>2C-Jawa</v>
      </c>
      <c r="AB1018" s="13" t="s">
        <v>896</v>
      </c>
    </row>
    <row r="1019" spans="1:28">
      <c r="A1019" t="str">
        <f t="shared" si="46"/>
        <v>GINAYA-1 - BASE1. Low Value</v>
      </c>
      <c r="B1019" t="str">
        <f t="shared" si="45"/>
        <v>GINAYA-1 - BASE1. Low ValueX1. Discovery under Evaluation</v>
      </c>
      <c r="C1019" t="s">
        <v>12</v>
      </c>
      <c r="D1019" t="s">
        <v>13</v>
      </c>
      <c r="E1019" t="s">
        <v>8</v>
      </c>
      <c r="F1019" s="12" t="s">
        <v>460</v>
      </c>
      <c r="G1019" s="12" t="s">
        <v>54</v>
      </c>
      <c r="H1019" t="s">
        <v>77</v>
      </c>
      <c r="I1019" s="2" t="s">
        <v>825</v>
      </c>
      <c r="J1019">
        <f>VLOOKUP(A1019,[1]Sheet3!$A$2:$H$3266,8,FALSE)</f>
        <v>34.799999999999997</v>
      </c>
      <c r="K1019">
        <f>VLOOKUP(A1019,[1]Sheet3!$A$2:$AD$3266,29,FALSE)</f>
        <v>0.78087709999999999</v>
      </c>
      <c r="L1019">
        <f>VLOOKUP(A1019,[1]Sheet3!$A$2:$AD$3266,30,FALSE)</f>
        <v>27.174523079999997</v>
      </c>
      <c r="O1019">
        <f>VLOOKUP(A1019,[1]Sheet3!$A$2:$T$3266,17,FALSE)</f>
        <v>0.30812869999999998</v>
      </c>
      <c r="P1019">
        <f>VLOOKUP(A1019,[1]Sheet3!$A$2:$T$3266,18,FALSE)</f>
        <v>504.95620000000002</v>
      </c>
      <c r="Q1019">
        <f>VLOOKUP(A1019,[1]Sheet3!$A$2:$T$3266,19,FALSE)</f>
        <v>0.67933290000000002</v>
      </c>
      <c r="R1019">
        <f>VLOOKUP(A1019,[1]Sheet3!$A$2:$T$3266,20,FALSE)</f>
        <v>0.84759839999999997</v>
      </c>
      <c r="S1019">
        <f>VLOOKUP(A1019,[1]Sheet3!$A$2:$AB$3266,27,FALSE)</f>
        <v>53.533529999999999</v>
      </c>
      <c r="T1019">
        <f>VLOOKUP(A1019,[1]Sheet3!$A$2:$AB$3266,28,FALSE)</f>
        <v>264.322</v>
      </c>
      <c r="U1019">
        <f>VLOOKUP(A1019,[1]Sheet3!$A$2:$AF$3266,31,FALSE)</f>
        <v>63.91319</v>
      </c>
      <c r="V1019">
        <f>VLOOKUP(A1019,[1]Sheet3!$A$2:$AF$3266,32,FALSE)</f>
        <v>17.768709999999999</v>
      </c>
      <c r="W1019" s="2" t="str">
        <f>VLOOKUP(H1019,[2]Sheet1!$B$2:$D$3210,2,FALSE)</f>
        <v>Jawa Barat</v>
      </c>
      <c r="X1019" s="2" t="str">
        <f>VLOOKUP(H1019,[2]Sheet1!$B$2:$D$3210,3,FALSE)</f>
        <v>Jawa</v>
      </c>
      <c r="Y1019" s="2">
        <f>Scores!N1019</f>
        <v>49</v>
      </c>
      <c r="Z1019" t="s">
        <v>6</v>
      </c>
      <c r="AA1019" s="13" t="str">
        <f t="shared" si="47"/>
        <v>2C-Jawa</v>
      </c>
      <c r="AB1019" s="13" t="s">
        <v>896</v>
      </c>
    </row>
    <row r="1020" spans="1:28">
      <c r="A1020" t="str">
        <f t="shared" si="46"/>
        <v>GINAYA-1 - BASE2. Middle Value</v>
      </c>
      <c r="B1020" t="str">
        <f t="shared" si="45"/>
        <v>GINAYA-1 - BASE2. Middle ValueX1. Discovery under Evaluation</v>
      </c>
      <c r="C1020" t="s">
        <v>12</v>
      </c>
      <c r="D1020" t="s">
        <v>13</v>
      </c>
      <c r="E1020" t="s">
        <v>10</v>
      </c>
      <c r="F1020" s="12" t="s">
        <v>460</v>
      </c>
      <c r="G1020" s="12" t="s">
        <v>54</v>
      </c>
      <c r="H1020" t="s">
        <v>77</v>
      </c>
      <c r="I1020" s="2" t="s">
        <v>825</v>
      </c>
      <c r="J1020">
        <f>VLOOKUP(A1020,[1]Sheet3!$A$2:$H$3266,8,FALSE)</f>
        <v>91.3</v>
      </c>
      <c r="K1020">
        <f>VLOOKUP(A1020,[1]Sheet3!$A$2:$AD$3266,29,FALSE)</f>
        <v>0.78087709999999999</v>
      </c>
      <c r="L1020">
        <f>VLOOKUP(A1020,[1]Sheet3!$A$2:$AD$3266,30,FALSE)</f>
        <v>71.294079229999994</v>
      </c>
      <c r="O1020">
        <f>VLOOKUP(A1020,[1]Sheet3!$A$2:$T$3266,17,FALSE)</f>
        <v>0.30812869999999998</v>
      </c>
      <c r="P1020">
        <f>VLOOKUP(A1020,[1]Sheet3!$A$2:$T$3266,18,FALSE)</f>
        <v>504.95620000000002</v>
      </c>
      <c r="Q1020">
        <f>VLOOKUP(A1020,[1]Sheet3!$A$2:$T$3266,19,FALSE)</f>
        <v>0.67933290000000002</v>
      </c>
      <c r="R1020">
        <f>VLOOKUP(A1020,[1]Sheet3!$A$2:$T$3266,20,FALSE)</f>
        <v>0.84759839999999997</v>
      </c>
      <c r="S1020">
        <f>VLOOKUP(A1020,[1]Sheet3!$A$2:$AB$3266,27,FALSE)</f>
        <v>53.533529999999999</v>
      </c>
      <c r="T1020">
        <f>VLOOKUP(A1020,[1]Sheet3!$A$2:$AB$3266,28,FALSE)</f>
        <v>264.322</v>
      </c>
      <c r="U1020">
        <f>VLOOKUP(A1020,[1]Sheet3!$A$2:$AF$3266,31,FALSE)</f>
        <v>63.91319</v>
      </c>
      <c r="V1020">
        <f>VLOOKUP(A1020,[1]Sheet3!$A$2:$AF$3266,32,FALSE)</f>
        <v>17.768709999999999</v>
      </c>
      <c r="W1020" s="2" t="str">
        <f>VLOOKUP(H1020,[2]Sheet1!$B$2:$D$3210,2,FALSE)</f>
        <v>Jawa Barat</v>
      </c>
      <c r="X1020" s="2" t="str">
        <f>VLOOKUP(H1020,[2]Sheet1!$B$2:$D$3210,3,FALSE)</f>
        <v>Jawa</v>
      </c>
      <c r="Y1020" s="2">
        <f>Scores!N1020</f>
        <v>49</v>
      </c>
      <c r="Z1020" t="s">
        <v>6</v>
      </c>
      <c r="AA1020" s="13" t="str">
        <f t="shared" si="47"/>
        <v>2C-Jawa</v>
      </c>
      <c r="AB1020" s="13" t="s">
        <v>896</v>
      </c>
    </row>
    <row r="1021" spans="1:28">
      <c r="A1021" t="str">
        <f t="shared" si="46"/>
        <v>GINAYA-1 - BASE3. High Value</v>
      </c>
      <c r="B1021" t="str">
        <f t="shared" si="45"/>
        <v>GINAYA-1 - BASE3. High ValueX1. Discovery under Evaluation</v>
      </c>
      <c r="C1021" t="s">
        <v>12</v>
      </c>
      <c r="D1021" t="s">
        <v>13</v>
      </c>
      <c r="E1021" t="s">
        <v>11</v>
      </c>
      <c r="F1021" s="12" t="s">
        <v>460</v>
      </c>
      <c r="G1021" s="12" t="s">
        <v>54</v>
      </c>
      <c r="H1021" t="s">
        <v>77</v>
      </c>
      <c r="I1021" s="2" t="s">
        <v>825</v>
      </c>
      <c r="J1021">
        <f>VLOOKUP(A1021,[1]Sheet3!$A$2:$H$3266,8,FALSE)</f>
        <v>187</v>
      </c>
      <c r="K1021">
        <f>VLOOKUP(A1021,[1]Sheet3!$A$2:$AD$3266,29,FALSE)</f>
        <v>0.78087709999999999</v>
      </c>
      <c r="L1021">
        <f>VLOOKUP(A1021,[1]Sheet3!$A$2:$AD$3266,30,FALSE)</f>
        <v>146.0240177</v>
      </c>
      <c r="O1021">
        <f>VLOOKUP(A1021,[1]Sheet3!$A$2:$T$3266,17,FALSE)</f>
        <v>0.30812869999999998</v>
      </c>
      <c r="P1021">
        <f>VLOOKUP(A1021,[1]Sheet3!$A$2:$T$3266,18,FALSE)</f>
        <v>504.95620000000002</v>
      </c>
      <c r="Q1021">
        <f>VLOOKUP(A1021,[1]Sheet3!$A$2:$T$3266,19,FALSE)</f>
        <v>0.67933290000000002</v>
      </c>
      <c r="R1021">
        <f>VLOOKUP(A1021,[1]Sheet3!$A$2:$T$3266,20,FALSE)</f>
        <v>0.84759839999999997</v>
      </c>
      <c r="S1021">
        <f>VLOOKUP(A1021,[1]Sheet3!$A$2:$AB$3266,27,FALSE)</f>
        <v>53.533529999999999</v>
      </c>
      <c r="T1021">
        <f>VLOOKUP(A1021,[1]Sheet3!$A$2:$AB$3266,28,FALSE)</f>
        <v>264.322</v>
      </c>
      <c r="U1021">
        <f>VLOOKUP(A1021,[1]Sheet3!$A$2:$AF$3266,31,FALSE)</f>
        <v>63.91319</v>
      </c>
      <c r="V1021">
        <f>VLOOKUP(A1021,[1]Sheet3!$A$2:$AF$3266,32,FALSE)</f>
        <v>17.768709999999999</v>
      </c>
      <c r="W1021" s="2" t="str">
        <f>VLOOKUP(H1021,[2]Sheet1!$B$2:$D$3210,2,FALSE)</f>
        <v>Jawa Barat</v>
      </c>
      <c r="X1021" s="2" t="str">
        <f>VLOOKUP(H1021,[2]Sheet1!$B$2:$D$3210,3,FALSE)</f>
        <v>Jawa</v>
      </c>
      <c r="Y1021" s="2">
        <f>Scores!N1021</f>
        <v>49</v>
      </c>
      <c r="Z1021" t="s">
        <v>6</v>
      </c>
      <c r="AA1021" s="13" t="str">
        <f t="shared" si="47"/>
        <v>2C-Jawa</v>
      </c>
      <c r="AB1021" s="13" t="s">
        <v>896</v>
      </c>
    </row>
    <row r="1022" spans="1:28">
      <c r="A1022" t="str">
        <f t="shared" si="46"/>
        <v>PENGEMBANGAN LAPANGAN PEMAAT UTARA1. Low Value</v>
      </c>
      <c r="B1022" t="str">
        <f t="shared" si="45"/>
        <v>PENGEMBANGAN LAPANGAN PEMAAT UTARA1. Low ValueE6. Further Development</v>
      </c>
      <c r="C1022" t="s">
        <v>5</v>
      </c>
      <c r="D1022" t="s">
        <v>13</v>
      </c>
      <c r="E1022" t="s">
        <v>8</v>
      </c>
      <c r="F1022" s="12" t="s">
        <v>461</v>
      </c>
      <c r="G1022" s="12" t="s">
        <v>54</v>
      </c>
      <c r="H1022" t="s">
        <v>77</v>
      </c>
      <c r="I1022" s="2" t="s">
        <v>825</v>
      </c>
      <c r="J1022">
        <f>VLOOKUP(A1022,[1]Sheet3!$A$2:$H$3266,8,FALSE)</f>
        <v>5.19</v>
      </c>
      <c r="K1022">
        <f>VLOOKUP(A1022,[1]Sheet3!$A$2:$AD$3266,29,FALSE)</f>
        <v>0.87062019999999996</v>
      </c>
      <c r="L1022">
        <f>VLOOKUP(A1022,[1]Sheet3!$A$2:$AD$3266,30,FALSE)</f>
        <v>4.5185188380000003</v>
      </c>
      <c r="O1022">
        <f>VLOOKUP(A1022,[1]Sheet3!$A$2:$T$3266,17,FALSE)</f>
        <v>0.34458680000000003</v>
      </c>
      <c r="P1022">
        <f>VLOOKUP(A1022,[1]Sheet3!$A$2:$T$3266,18,FALSE)</f>
        <v>97.267650000000003</v>
      </c>
      <c r="Q1022">
        <f>VLOOKUP(A1022,[1]Sheet3!$A$2:$T$3266,19,FALSE)</f>
        <v>0.6991754</v>
      </c>
      <c r="R1022">
        <f>VLOOKUP(A1022,[1]Sheet3!$A$2:$T$3266,20,FALSE)</f>
        <v>0.77466740000000001</v>
      </c>
      <c r="S1022">
        <f>VLOOKUP(A1022,[1]Sheet3!$A$2:$AB$3266,27,FALSE)</f>
        <v>13.877230000000001</v>
      </c>
      <c r="T1022">
        <f>VLOOKUP(A1022,[1]Sheet3!$A$2:$AB$3266,28,FALSE)</f>
        <v>3.9545560000000002</v>
      </c>
      <c r="U1022">
        <f>VLOOKUP(A1022,[1]Sheet3!$A$2:$AF$3266,31,FALSE)</f>
        <v>7.5873980000000003</v>
      </c>
      <c r="V1022">
        <f>VLOOKUP(A1022,[1]Sheet3!$A$2:$AF$3266,32,FALSE)</f>
        <v>16.33399</v>
      </c>
      <c r="W1022" s="2" t="str">
        <f>VLOOKUP(H1022,[2]Sheet1!$B$2:$D$3210,2,FALSE)</f>
        <v>Jawa Barat</v>
      </c>
      <c r="X1022" s="2" t="str">
        <f>VLOOKUP(H1022,[2]Sheet1!$B$2:$D$3210,3,FALSE)</f>
        <v>Jawa</v>
      </c>
      <c r="Y1022" s="2">
        <f>Scores!N1022</f>
        <v>49</v>
      </c>
      <c r="Z1022" t="s">
        <v>6</v>
      </c>
      <c r="AA1022" s="13" t="str">
        <f t="shared" si="47"/>
        <v>2C-Jawa</v>
      </c>
      <c r="AB1022" s="13" t="s">
        <v>896</v>
      </c>
    </row>
    <row r="1023" spans="1:28">
      <c r="A1023" t="str">
        <f t="shared" si="46"/>
        <v>PENGEMBANGAN LAPANGAN PEMAAT UTARA2. Middle Value</v>
      </c>
      <c r="B1023" t="str">
        <f t="shared" si="45"/>
        <v>PENGEMBANGAN LAPANGAN PEMAAT UTARA2. Middle ValueE6. Further Development</v>
      </c>
      <c r="C1023" t="s">
        <v>5</v>
      </c>
      <c r="D1023" t="s">
        <v>13</v>
      </c>
      <c r="E1023" t="s">
        <v>10</v>
      </c>
      <c r="F1023" s="12" t="s">
        <v>461</v>
      </c>
      <c r="G1023" s="12" t="s">
        <v>54</v>
      </c>
      <c r="H1023" t="s">
        <v>77</v>
      </c>
      <c r="I1023" s="2" t="s">
        <v>825</v>
      </c>
      <c r="J1023">
        <f>VLOOKUP(A1023,[1]Sheet3!$A$2:$H$3266,8,FALSE)</f>
        <v>5.19</v>
      </c>
      <c r="K1023">
        <f>VLOOKUP(A1023,[1]Sheet3!$A$2:$AD$3266,29,FALSE)</f>
        <v>0.87062019999999996</v>
      </c>
      <c r="L1023">
        <f>VLOOKUP(A1023,[1]Sheet3!$A$2:$AD$3266,30,FALSE)</f>
        <v>4.5185188380000003</v>
      </c>
      <c r="O1023">
        <f>VLOOKUP(A1023,[1]Sheet3!$A$2:$T$3266,17,FALSE)</f>
        <v>0.34458680000000003</v>
      </c>
      <c r="P1023">
        <f>VLOOKUP(A1023,[1]Sheet3!$A$2:$T$3266,18,FALSE)</f>
        <v>97.267650000000003</v>
      </c>
      <c r="Q1023">
        <f>VLOOKUP(A1023,[1]Sheet3!$A$2:$T$3266,19,FALSE)</f>
        <v>0.6991754</v>
      </c>
      <c r="R1023">
        <f>VLOOKUP(A1023,[1]Sheet3!$A$2:$T$3266,20,FALSE)</f>
        <v>0.77466740000000001</v>
      </c>
      <c r="S1023">
        <f>VLOOKUP(A1023,[1]Sheet3!$A$2:$AB$3266,27,FALSE)</f>
        <v>13.877230000000001</v>
      </c>
      <c r="T1023">
        <f>VLOOKUP(A1023,[1]Sheet3!$A$2:$AB$3266,28,FALSE)</f>
        <v>3.9545560000000002</v>
      </c>
      <c r="U1023">
        <f>VLOOKUP(A1023,[1]Sheet3!$A$2:$AF$3266,31,FALSE)</f>
        <v>7.5873980000000003</v>
      </c>
      <c r="V1023">
        <f>VLOOKUP(A1023,[1]Sheet3!$A$2:$AF$3266,32,FALSE)</f>
        <v>16.33399</v>
      </c>
      <c r="W1023" s="2" t="str">
        <f>VLOOKUP(H1023,[2]Sheet1!$B$2:$D$3210,2,FALSE)</f>
        <v>Jawa Barat</v>
      </c>
      <c r="X1023" s="2" t="str">
        <f>VLOOKUP(H1023,[2]Sheet1!$B$2:$D$3210,3,FALSE)</f>
        <v>Jawa</v>
      </c>
      <c r="Y1023" s="2">
        <f>Scores!N1023</f>
        <v>49</v>
      </c>
      <c r="Z1023" t="s">
        <v>6</v>
      </c>
      <c r="AA1023" s="13" t="str">
        <f t="shared" si="47"/>
        <v>2C-Jawa</v>
      </c>
      <c r="AB1023" s="13" t="s">
        <v>896</v>
      </c>
    </row>
    <row r="1024" spans="1:28">
      <c r="A1024" t="str">
        <f t="shared" si="46"/>
        <v>PENGEMBANGAN LAPANGAN PEMAAT UTARA3. High Value</v>
      </c>
      <c r="B1024" t="str">
        <f t="shared" si="45"/>
        <v>PENGEMBANGAN LAPANGAN PEMAAT UTARA3. High ValueE6. Further Development</v>
      </c>
      <c r="C1024" t="s">
        <v>5</v>
      </c>
      <c r="D1024" t="s">
        <v>13</v>
      </c>
      <c r="E1024" t="s">
        <v>11</v>
      </c>
      <c r="F1024" s="12" t="s">
        <v>461</v>
      </c>
      <c r="G1024" s="12" t="s">
        <v>54</v>
      </c>
      <c r="H1024" t="s">
        <v>77</v>
      </c>
      <c r="I1024" s="2" t="s">
        <v>825</v>
      </c>
      <c r="J1024">
        <f>VLOOKUP(A1024,[1]Sheet3!$A$2:$H$3266,8,FALSE)</f>
        <v>5.19</v>
      </c>
      <c r="K1024">
        <f>VLOOKUP(A1024,[1]Sheet3!$A$2:$AD$3266,29,FALSE)</f>
        <v>0.87062019999999996</v>
      </c>
      <c r="L1024">
        <f>VLOOKUP(A1024,[1]Sheet3!$A$2:$AD$3266,30,FALSE)</f>
        <v>4.5185188380000003</v>
      </c>
      <c r="O1024">
        <f>VLOOKUP(A1024,[1]Sheet3!$A$2:$T$3266,17,FALSE)</f>
        <v>0.34458680000000003</v>
      </c>
      <c r="P1024">
        <f>VLOOKUP(A1024,[1]Sheet3!$A$2:$T$3266,18,FALSE)</f>
        <v>97.267650000000003</v>
      </c>
      <c r="Q1024">
        <f>VLOOKUP(A1024,[1]Sheet3!$A$2:$T$3266,19,FALSE)</f>
        <v>0.6991754</v>
      </c>
      <c r="R1024">
        <f>VLOOKUP(A1024,[1]Sheet3!$A$2:$T$3266,20,FALSE)</f>
        <v>0.77466740000000001</v>
      </c>
      <c r="S1024">
        <f>VLOOKUP(A1024,[1]Sheet3!$A$2:$AB$3266,27,FALSE)</f>
        <v>13.877230000000001</v>
      </c>
      <c r="T1024">
        <f>VLOOKUP(A1024,[1]Sheet3!$A$2:$AB$3266,28,FALSE)</f>
        <v>3.9545560000000002</v>
      </c>
      <c r="U1024">
        <f>VLOOKUP(A1024,[1]Sheet3!$A$2:$AF$3266,31,FALSE)</f>
        <v>7.5873980000000003</v>
      </c>
      <c r="V1024">
        <f>VLOOKUP(A1024,[1]Sheet3!$A$2:$AF$3266,32,FALSE)</f>
        <v>16.33399</v>
      </c>
      <c r="W1024" s="2" t="str">
        <f>VLOOKUP(H1024,[2]Sheet1!$B$2:$D$3210,2,FALSE)</f>
        <v>Jawa Barat</v>
      </c>
      <c r="X1024" s="2" t="str">
        <f>VLOOKUP(H1024,[2]Sheet1!$B$2:$D$3210,3,FALSE)</f>
        <v>Jawa</v>
      </c>
      <c r="Y1024" s="2">
        <f>Scores!N1024</f>
        <v>49</v>
      </c>
      <c r="Z1024" t="s">
        <v>6</v>
      </c>
      <c r="AA1024" s="13" t="str">
        <f t="shared" si="47"/>
        <v>2C-Jawa</v>
      </c>
      <c r="AB1024" s="13" t="s">
        <v>896</v>
      </c>
    </row>
    <row r="1025" spans="1:28">
      <c r="A1025" t="str">
        <f t="shared" si="46"/>
        <v>TULIP JINGGA (TJA)-001 - BASE1. Low Value</v>
      </c>
      <c r="B1025" t="str">
        <f t="shared" si="45"/>
        <v>TULIP JINGGA (TJA)-001 - BASE1. Low ValueX1. Discovery under Evaluation</v>
      </c>
      <c r="C1025" t="s">
        <v>12</v>
      </c>
      <c r="D1025" t="s">
        <v>13</v>
      </c>
      <c r="E1025" t="s">
        <v>8</v>
      </c>
      <c r="F1025" s="12" t="s">
        <v>462</v>
      </c>
      <c r="G1025" s="12" t="s">
        <v>54</v>
      </c>
      <c r="H1025" t="s">
        <v>77</v>
      </c>
      <c r="I1025" s="2" t="s">
        <v>825</v>
      </c>
      <c r="J1025">
        <f>VLOOKUP(A1025,[1]Sheet3!$A$2:$H$3266,8,FALSE)</f>
        <v>28.36</v>
      </c>
      <c r="K1025">
        <f>VLOOKUP(A1025,[1]Sheet3!$A$2:$AD$3266,29,FALSE)</f>
        <v>0.77179660000000005</v>
      </c>
      <c r="L1025">
        <f>VLOOKUP(A1025,[1]Sheet3!$A$2:$AD$3266,30,FALSE)</f>
        <v>21.888151576000002</v>
      </c>
      <c r="O1025">
        <f>VLOOKUP(A1025,[1]Sheet3!$A$2:$T$3266,17,FALSE)</f>
        <v>0.29072819999999999</v>
      </c>
      <c r="P1025">
        <f>VLOOKUP(A1025,[1]Sheet3!$A$2:$T$3266,18,FALSE)</f>
        <v>2487.279</v>
      </c>
      <c r="Q1025">
        <f>VLOOKUP(A1025,[1]Sheet3!$A$2:$T$3266,19,FALSE)</f>
        <v>0.66479710000000003</v>
      </c>
      <c r="R1025">
        <f>VLOOKUP(A1025,[1]Sheet3!$A$2:$T$3266,20,FALSE)</f>
        <v>0.84501139999999997</v>
      </c>
      <c r="S1025">
        <f>VLOOKUP(A1025,[1]Sheet3!$A$2:$AB$3266,27,FALSE)</f>
        <v>124.57299999999999</v>
      </c>
      <c r="T1025">
        <f>VLOOKUP(A1025,[1]Sheet3!$A$2:$AB$3266,28,FALSE)</f>
        <v>166.75620000000001</v>
      </c>
      <c r="U1025">
        <f>VLOOKUP(A1025,[1]Sheet3!$A$2:$AF$3266,31,FALSE)</f>
        <v>21.086410000000001</v>
      </c>
      <c r="V1025">
        <f>VLOOKUP(A1025,[1]Sheet3!$A$2:$AF$3266,32,FALSE)</f>
        <v>157.8981</v>
      </c>
      <c r="W1025" s="2" t="str">
        <f>VLOOKUP(H1025,[2]Sheet1!$B$2:$D$3210,2,FALSE)</f>
        <v>Jawa Barat</v>
      </c>
      <c r="X1025" s="2" t="str">
        <f>VLOOKUP(H1025,[2]Sheet1!$B$2:$D$3210,3,FALSE)</f>
        <v>Jawa</v>
      </c>
      <c r="Y1025" s="2">
        <f>Scores!N1025</f>
        <v>46</v>
      </c>
      <c r="Z1025" t="s">
        <v>6</v>
      </c>
      <c r="AA1025" s="13" t="str">
        <f t="shared" si="47"/>
        <v>2C-Jawa</v>
      </c>
      <c r="AB1025" s="13" t="s">
        <v>896</v>
      </c>
    </row>
    <row r="1026" spans="1:28">
      <c r="A1026" t="str">
        <f t="shared" si="46"/>
        <v>TULIP JINGGA (TJA)-001 - BASE2. Middle Value</v>
      </c>
      <c r="B1026" t="str">
        <f t="shared" ref="B1026:B1089" si="48">F1026&amp;E1026&amp;C1026</f>
        <v>TULIP JINGGA (TJA)-001 - BASE2. Middle ValueX1. Discovery under Evaluation</v>
      </c>
      <c r="C1026" t="s">
        <v>12</v>
      </c>
      <c r="D1026" t="s">
        <v>13</v>
      </c>
      <c r="E1026" t="s">
        <v>10</v>
      </c>
      <c r="F1026" s="12" t="s">
        <v>462</v>
      </c>
      <c r="G1026" s="12" t="s">
        <v>54</v>
      </c>
      <c r="H1026" t="s">
        <v>77</v>
      </c>
      <c r="I1026" s="2" t="s">
        <v>825</v>
      </c>
      <c r="J1026">
        <f>VLOOKUP(A1026,[1]Sheet3!$A$2:$H$3266,8,FALSE)</f>
        <v>50.66</v>
      </c>
      <c r="K1026">
        <f>VLOOKUP(A1026,[1]Sheet3!$A$2:$AD$3266,29,FALSE)</f>
        <v>0.77179660000000005</v>
      </c>
      <c r="L1026">
        <f>VLOOKUP(A1026,[1]Sheet3!$A$2:$AD$3266,30,FALSE)</f>
        <v>39.099215756</v>
      </c>
      <c r="O1026">
        <f>VLOOKUP(A1026,[1]Sheet3!$A$2:$T$3266,17,FALSE)</f>
        <v>0.29072819999999999</v>
      </c>
      <c r="P1026">
        <f>VLOOKUP(A1026,[1]Sheet3!$A$2:$T$3266,18,FALSE)</f>
        <v>2487.279</v>
      </c>
      <c r="Q1026">
        <f>VLOOKUP(A1026,[1]Sheet3!$A$2:$T$3266,19,FALSE)</f>
        <v>0.66479710000000003</v>
      </c>
      <c r="R1026">
        <f>VLOOKUP(A1026,[1]Sheet3!$A$2:$T$3266,20,FALSE)</f>
        <v>0.84501139999999997</v>
      </c>
      <c r="S1026">
        <f>VLOOKUP(A1026,[1]Sheet3!$A$2:$AB$3266,27,FALSE)</f>
        <v>124.57299999999999</v>
      </c>
      <c r="T1026">
        <f>VLOOKUP(A1026,[1]Sheet3!$A$2:$AB$3266,28,FALSE)</f>
        <v>166.75620000000001</v>
      </c>
      <c r="U1026">
        <f>VLOOKUP(A1026,[1]Sheet3!$A$2:$AF$3266,31,FALSE)</f>
        <v>21.086410000000001</v>
      </c>
      <c r="V1026">
        <f>VLOOKUP(A1026,[1]Sheet3!$A$2:$AF$3266,32,FALSE)</f>
        <v>157.8981</v>
      </c>
      <c r="W1026" s="2" t="str">
        <f>VLOOKUP(H1026,[2]Sheet1!$B$2:$D$3210,2,FALSE)</f>
        <v>Jawa Barat</v>
      </c>
      <c r="X1026" s="2" t="str">
        <f>VLOOKUP(H1026,[2]Sheet1!$B$2:$D$3210,3,FALSE)</f>
        <v>Jawa</v>
      </c>
      <c r="Y1026" s="2">
        <f>Scores!N1026</f>
        <v>46</v>
      </c>
      <c r="Z1026" t="s">
        <v>6</v>
      </c>
      <c r="AA1026" s="13" t="str">
        <f t="shared" si="47"/>
        <v>2C-Jawa</v>
      </c>
      <c r="AB1026" s="13" t="s">
        <v>896</v>
      </c>
    </row>
    <row r="1027" spans="1:28">
      <c r="A1027" t="str">
        <f t="shared" ref="A1027:A1090" si="49">F1027&amp;E1027</f>
        <v>TULIP JINGGA (TJA)-001 - BASE3. High Value</v>
      </c>
      <c r="B1027" t="str">
        <f t="shared" si="48"/>
        <v>TULIP JINGGA (TJA)-001 - BASE3. High ValueX1. Discovery under Evaluation</v>
      </c>
      <c r="C1027" t="s">
        <v>12</v>
      </c>
      <c r="D1027" t="s">
        <v>13</v>
      </c>
      <c r="E1027" t="s">
        <v>11</v>
      </c>
      <c r="F1027" s="12" t="s">
        <v>462</v>
      </c>
      <c r="G1027" s="12" t="s">
        <v>54</v>
      </c>
      <c r="H1027" t="s">
        <v>77</v>
      </c>
      <c r="I1027" s="2" t="s">
        <v>825</v>
      </c>
      <c r="J1027">
        <f>VLOOKUP(A1027,[1]Sheet3!$A$2:$H$3266,8,FALSE)</f>
        <v>90.32</v>
      </c>
      <c r="K1027">
        <f>VLOOKUP(A1027,[1]Sheet3!$A$2:$AD$3266,29,FALSE)</f>
        <v>0.77179660000000005</v>
      </c>
      <c r="L1027">
        <f>VLOOKUP(A1027,[1]Sheet3!$A$2:$AD$3266,30,FALSE)</f>
        <v>69.708668911999993</v>
      </c>
      <c r="O1027">
        <f>VLOOKUP(A1027,[1]Sheet3!$A$2:$T$3266,17,FALSE)</f>
        <v>0.29072819999999999</v>
      </c>
      <c r="P1027">
        <f>VLOOKUP(A1027,[1]Sheet3!$A$2:$T$3266,18,FALSE)</f>
        <v>2487.279</v>
      </c>
      <c r="Q1027">
        <f>VLOOKUP(A1027,[1]Sheet3!$A$2:$T$3266,19,FALSE)</f>
        <v>0.66479710000000003</v>
      </c>
      <c r="R1027">
        <f>VLOOKUP(A1027,[1]Sheet3!$A$2:$T$3266,20,FALSE)</f>
        <v>0.84501139999999997</v>
      </c>
      <c r="S1027">
        <f>VLOOKUP(A1027,[1]Sheet3!$A$2:$AB$3266,27,FALSE)</f>
        <v>124.57299999999999</v>
      </c>
      <c r="T1027">
        <f>VLOOKUP(A1027,[1]Sheet3!$A$2:$AB$3266,28,FALSE)</f>
        <v>166.75620000000001</v>
      </c>
      <c r="U1027">
        <f>VLOOKUP(A1027,[1]Sheet3!$A$2:$AF$3266,31,FALSE)</f>
        <v>21.086410000000001</v>
      </c>
      <c r="V1027">
        <f>VLOOKUP(A1027,[1]Sheet3!$A$2:$AF$3266,32,FALSE)</f>
        <v>157.8981</v>
      </c>
      <c r="W1027" s="2" t="str">
        <f>VLOOKUP(H1027,[2]Sheet1!$B$2:$D$3210,2,FALSE)</f>
        <v>Jawa Barat</v>
      </c>
      <c r="X1027" s="2" t="str">
        <f>VLOOKUP(H1027,[2]Sheet1!$B$2:$D$3210,3,FALSE)</f>
        <v>Jawa</v>
      </c>
      <c r="Y1027" s="2">
        <f>Scores!N1027</f>
        <v>46</v>
      </c>
      <c r="Z1027" t="s">
        <v>6</v>
      </c>
      <c r="AA1027" s="13" t="str">
        <f t="shared" ref="AA1027:AA1090" si="50">IF(Z1027="2C",Z1027&amp;"-"&amp;X1027,"2P")</f>
        <v>2C-Jawa</v>
      </c>
      <c r="AB1027" s="13" t="s">
        <v>896</v>
      </c>
    </row>
    <row r="1028" spans="1:28">
      <c r="A1028" t="str">
        <f t="shared" si="49"/>
        <v>PENGEMBANGAN LAPANGAN TASIM BARAT1. Low Value</v>
      </c>
      <c r="B1028" t="str">
        <f t="shared" si="48"/>
        <v>PENGEMBANGAN LAPANGAN TASIM BARAT1. Low ValueE3. Justified for Development</v>
      </c>
      <c r="C1028" t="s">
        <v>20</v>
      </c>
      <c r="D1028" t="s">
        <v>13</v>
      </c>
      <c r="E1028" t="s">
        <v>8</v>
      </c>
      <c r="F1028" s="12" t="s">
        <v>463</v>
      </c>
      <c r="G1028" s="12" t="s">
        <v>54</v>
      </c>
      <c r="H1028" t="s">
        <v>77</v>
      </c>
      <c r="I1028" s="2" t="s">
        <v>825</v>
      </c>
      <c r="J1028">
        <f>VLOOKUP(A1028,[1]Sheet3!$A$2:$H$3266,8,FALSE)</f>
        <v>21.6</v>
      </c>
      <c r="K1028">
        <f>VLOOKUP(A1028,[1]Sheet3!$A$2:$AD$3266,29,FALSE)</f>
        <v>0.70844419999999997</v>
      </c>
      <c r="L1028">
        <f>VLOOKUP(A1028,[1]Sheet3!$A$2:$AD$3266,30,FALSE)</f>
        <v>15.302394720000001</v>
      </c>
      <c r="O1028">
        <f>VLOOKUP(A1028,[1]Sheet3!$A$2:$T$3266,17,FALSE)</f>
        <v>0.33644869999999999</v>
      </c>
      <c r="P1028">
        <f>VLOOKUP(A1028,[1]Sheet3!$A$2:$T$3266,18,FALSE)</f>
        <v>126.3486</v>
      </c>
      <c r="Q1028">
        <f>VLOOKUP(A1028,[1]Sheet3!$A$2:$T$3266,19,FALSE)</f>
        <v>0.6991754</v>
      </c>
      <c r="R1028">
        <f>VLOOKUP(A1028,[1]Sheet3!$A$2:$T$3266,20,FALSE)</f>
        <v>0.77466740000000001</v>
      </c>
      <c r="S1028">
        <f>VLOOKUP(A1028,[1]Sheet3!$A$2:$AB$3266,27,FALSE)</f>
        <v>70.247500000000002</v>
      </c>
      <c r="T1028">
        <f>VLOOKUP(A1028,[1]Sheet3!$A$2:$AB$3266,28,FALSE)</f>
        <v>17.46987</v>
      </c>
      <c r="U1028">
        <f>VLOOKUP(A1028,[1]Sheet3!$A$2:$AF$3266,31,FALSE)</f>
        <v>15.987299999999999</v>
      </c>
      <c r="V1028">
        <f>VLOOKUP(A1028,[1]Sheet3!$A$2:$AF$3266,32,FALSE)</f>
        <v>74.392340000000004</v>
      </c>
      <c r="W1028" s="2" t="str">
        <f>VLOOKUP(H1028,[2]Sheet1!$B$2:$D$3210,2,FALSE)</f>
        <v>Jawa Barat</v>
      </c>
      <c r="X1028" s="2" t="str">
        <f>VLOOKUP(H1028,[2]Sheet1!$B$2:$D$3210,3,FALSE)</f>
        <v>Jawa</v>
      </c>
      <c r="Y1028" s="2">
        <f>Scores!N1028</f>
        <v>57</v>
      </c>
      <c r="Z1028" t="s">
        <v>16</v>
      </c>
      <c r="AA1028" s="13" t="str">
        <f t="shared" si="50"/>
        <v>2P</v>
      </c>
      <c r="AB1028" s="13" t="s">
        <v>896</v>
      </c>
    </row>
    <row r="1029" spans="1:28">
      <c r="A1029" t="str">
        <f t="shared" si="49"/>
        <v>PENGEMBANGAN LAPANGAN TASIM BARAT2. Middle Value</v>
      </c>
      <c r="B1029" t="str">
        <f t="shared" si="48"/>
        <v>PENGEMBANGAN LAPANGAN TASIM BARAT2. Middle ValueE3. Justified for Development</v>
      </c>
      <c r="C1029" t="s">
        <v>20</v>
      </c>
      <c r="D1029" t="s">
        <v>13</v>
      </c>
      <c r="E1029" t="s">
        <v>10</v>
      </c>
      <c r="F1029" s="12" t="s">
        <v>463</v>
      </c>
      <c r="G1029" s="12" t="s">
        <v>54</v>
      </c>
      <c r="H1029" t="s">
        <v>77</v>
      </c>
      <c r="I1029" s="2" t="s">
        <v>825</v>
      </c>
      <c r="J1029">
        <f>VLOOKUP(A1029,[1]Sheet3!$A$2:$H$3266,8,FALSE)</f>
        <v>21.6</v>
      </c>
      <c r="K1029">
        <f>VLOOKUP(A1029,[1]Sheet3!$A$2:$AD$3266,29,FALSE)</f>
        <v>0.70844419999999997</v>
      </c>
      <c r="L1029">
        <f>VLOOKUP(A1029,[1]Sheet3!$A$2:$AD$3266,30,FALSE)</f>
        <v>15.302394720000001</v>
      </c>
      <c r="O1029">
        <f>VLOOKUP(A1029,[1]Sheet3!$A$2:$T$3266,17,FALSE)</f>
        <v>0.33644869999999999</v>
      </c>
      <c r="P1029">
        <f>VLOOKUP(A1029,[1]Sheet3!$A$2:$T$3266,18,FALSE)</f>
        <v>126.3486</v>
      </c>
      <c r="Q1029">
        <f>VLOOKUP(A1029,[1]Sheet3!$A$2:$T$3266,19,FALSE)</f>
        <v>0.6991754</v>
      </c>
      <c r="R1029">
        <f>VLOOKUP(A1029,[1]Sheet3!$A$2:$T$3266,20,FALSE)</f>
        <v>0.77466740000000001</v>
      </c>
      <c r="S1029">
        <f>VLOOKUP(A1029,[1]Sheet3!$A$2:$AB$3266,27,FALSE)</f>
        <v>70.247500000000002</v>
      </c>
      <c r="T1029">
        <f>VLOOKUP(A1029,[1]Sheet3!$A$2:$AB$3266,28,FALSE)</f>
        <v>17.46987</v>
      </c>
      <c r="U1029">
        <f>VLOOKUP(A1029,[1]Sheet3!$A$2:$AF$3266,31,FALSE)</f>
        <v>15.987299999999999</v>
      </c>
      <c r="V1029">
        <f>VLOOKUP(A1029,[1]Sheet3!$A$2:$AF$3266,32,FALSE)</f>
        <v>74.392340000000004</v>
      </c>
      <c r="W1029" s="2" t="str">
        <f>VLOOKUP(H1029,[2]Sheet1!$B$2:$D$3210,2,FALSE)</f>
        <v>Jawa Barat</v>
      </c>
      <c r="X1029" s="2" t="str">
        <f>VLOOKUP(H1029,[2]Sheet1!$B$2:$D$3210,3,FALSE)</f>
        <v>Jawa</v>
      </c>
      <c r="Y1029" s="2">
        <f>Scores!N1029</f>
        <v>57</v>
      </c>
      <c r="Z1029" t="s">
        <v>16</v>
      </c>
      <c r="AA1029" s="13" t="str">
        <f t="shared" si="50"/>
        <v>2P</v>
      </c>
      <c r="AB1029" s="13" t="s">
        <v>896</v>
      </c>
    </row>
    <row r="1030" spans="1:28">
      <c r="A1030" t="str">
        <f t="shared" si="49"/>
        <v>PENGEMBANGAN LAPANGAN TASIM BARAT3. High Value</v>
      </c>
      <c r="B1030" t="str">
        <f t="shared" si="48"/>
        <v>PENGEMBANGAN LAPANGAN TASIM BARAT3. High ValueE3. Justified for Development</v>
      </c>
      <c r="C1030" t="s">
        <v>20</v>
      </c>
      <c r="D1030" t="s">
        <v>13</v>
      </c>
      <c r="E1030" t="s">
        <v>11</v>
      </c>
      <c r="F1030" s="12" t="s">
        <v>463</v>
      </c>
      <c r="G1030" s="12" t="s">
        <v>54</v>
      </c>
      <c r="H1030" t="s">
        <v>77</v>
      </c>
      <c r="I1030" s="2" t="s">
        <v>825</v>
      </c>
      <c r="J1030">
        <f>VLOOKUP(A1030,[1]Sheet3!$A$2:$H$3266,8,FALSE)</f>
        <v>21.6</v>
      </c>
      <c r="K1030">
        <f>VLOOKUP(A1030,[1]Sheet3!$A$2:$AD$3266,29,FALSE)</f>
        <v>0.70844419999999997</v>
      </c>
      <c r="L1030">
        <f>VLOOKUP(A1030,[1]Sheet3!$A$2:$AD$3266,30,FALSE)</f>
        <v>15.302394720000001</v>
      </c>
      <c r="O1030">
        <f>VLOOKUP(A1030,[1]Sheet3!$A$2:$T$3266,17,FALSE)</f>
        <v>0.33644869999999999</v>
      </c>
      <c r="P1030">
        <f>VLOOKUP(A1030,[1]Sheet3!$A$2:$T$3266,18,FALSE)</f>
        <v>126.3486</v>
      </c>
      <c r="Q1030">
        <f>VLOOKUP(A1030,[1]Sheet3!$A$2:$T$3266,19,FALSE)</f>
        <v>0.6991754</v>
      </c>
      <c r="R1030">
        <f>VLOOKUP(A1030,[1]Sheet3!$A$2:$T$3266,20,FALSE)</f>
        <v>0.77466740000000001</v>
      </c>
      <c r="S1030">
        <f>VLOOKUP(A1030,[1]Sheet3!$A$2:$AB$3266,27,FALSE)</f>
        <v>70.247500000000002</v>
      </c>
      <c r="T1030">
        <f>VLOOKUP(A1030,[1]Sheet3!$A$2:$AB$3266,28,FALSE)</f>
        <v>17.46987</v>
      </c>
      <c r="U1030">
        <f>VLOOKUP(A1030,[1]Sheet3!$A$2:$AF$3266,31,FALSE)</f>
        <v>15.987299999999999</v>
      </c>
      <c r="V1030">
        <f>VLOOKUP(A1030,[1]Sheet3!$A$2:$AF$3266,32,FALSE)</f>
        <v>74.392340000000004</v>
      </c>
      <c r="W1030" s="2" t="str">
        <f>VLOOKUP(H1030,[2]Sheet1!$B$2:$D$3210,2,FALSE)</f>
        <v>Jawa Barat</v>
      </c>
      <c r="X1030" s="2" t="str">
        <f>VLOOKUP(H1030,[2]Sheet1!$B$2:$D$3210,3,FALSE)</f>
        <v>Jawa</v>
      </c>
      <c r="Y1030" s="2">
        <f>Scores!N1030</f>
        <v>57</v>
      </c>
      <c r="Z1030" t="s">
        <v>16</v>
      </c>
      <c r="AA1030" s="13" t="str">
        <f t="shared" si="50"/>
        <v>2P</v>
      </c>
      <c r="AB1030" s="13" t="s">
        <v>896</v>
      </c>
    </row>
    <row r="1031" spans="1:28">
      <c r="A1031" t="str">
        <f t="shared" si="49"/>
        <v>PENGEMBANGAN LAPANGAN GAJAH BESAR1. Low Value</v>
      </c>
      <c r="B1031" t="str">
        <f t="shared" si="48"/>
        <v>PENGEMBANGAN LAPANGAN GAJAH BESAR1. Low ValueE6. Further Development</v>
      </c>
      <c r="C1031" t="s">
        <v>5</v>
      </c>
      <c r="D1031" t="s">
        <v>13</v>
      </c>
      <c r="E1031" t="s">
        <v>8</v>
      </c>
      <c r="F1031" s="12" t="s">
        <v>464</v>
      </c>
      <c r="G1031" s="12" t="s">
        <v>54</v>
      </c>
      <c r="H1031" t="s">
        <v>77</v>
      </c>
      <c r="I1031" s="2" t="s">
        <v>825</v>
      </c>
      <c r="J1031">
        <f>VLOOKUP(A1031,[1]Sheet3!$A$2:$H$3266,8,FALSE)</f>
        <v>2.91</v>
      </c>
      <c r="K1031">
        <f>VLOOKUP(A1031,[1]Sheet3!$A$2:$AD$3266,29,FALSE)</f>
        <v>0.83757979999999999</v>
      </c>
      <c r="L1031">
        <f>VLOOKUP(A1031,[1]Sheet3!$A$2:$AD$3266,30,FALSE)</f>
        <v>2.4373572180000003</v>
      </c>
      <c r="O1031">
        <f>VLOOKUP(A1031,[1]Sheet3!$A$2:$T$3266,17,FALSE)</f>
        <v>0.30056070000000001</v>
      </c>
      <c r="P1031">
        <f>VLOOKUP(A1031,[1]Sheet3!$A$2:$T$3266,18,FALSE)</f>
        <v>57.953090000000003</v>
      </c>
      <c r="Q1031">
        <f>VLOOKUP(A1031,[1]Sheet3!$A$2:$T$3266,19,FALSE)</f>
        <v>0.70339629999999997</v>
      </c>
      <c r="R1031">
        <f>VLOOKUP(A1031,[1]Sheet3!$A$2:$T$3266,20,FALSE)</f>
        <v>0.84238550000000001</v>
      </c>
      <c r="S1031">
        <f>VLOOKUP(A1031,[1]Sheet3!$A$2:$AB$3266,27,FALSE)</f>
        <v>49.69659</v>
      </c>
      <c r="T1031">
        <f>VLOOKUP(A1031,[1]Sheet3!$A$2:$AB$3266,28,FALSE)</f>
        <v>31.686579999999999</v>
      </c>
      <c r="U1031">
        <f>VLOOKUP(A1031,[1]Sheet3!$A$2:$AF$3266,31,FALSE)</f>
        <v>5.687189</v>
      </c>
      <c r="V1031">
        <f>VLOOKUP(A1031,[1]Sheet3!$A$2:$AF$3266,32,FALSE)</f>
        <v>11.59526</v>
      </c>
      <c r="W1031" s="2" t="str">
        <f>VLOOKUP(H1031,[2]Sheet1!$B$2:$D$3210,2,FALSE)</f>
        <v>Jawa Barat</v>
      </c>
      <c r="X1031" s="2" t="str">
        <f>VLOOKUP(H1031,[2]Sheet1!$B$2:$D$3210,3,FALSE)</f>
        <v>Jawa</v>
      </c>
      <c r="Y1031" s="2">
        <f>Scores!N1031</f>
        <v>49</v>
      </c>
      <c r="Z1031" t="s">
        <v>6</v>
      </c>
      <c r="AA1031" s="13" t="str">
        <f t="shared" si="50"/>
        <v>2C-Jawa</v>
      </c>
      <c r="AB1031" s="13" t="s">
        <v>896</v>
      </c>
    </row>
    <row r="1032" spans="1:28">
      <c r="A1032" t="str">
        <f t="shared" si="49"/>
        <v>PENGEMBANGAN LAPANGAN GAJAH BESAR2. Middle Value</v>
      </c>
      <c r="B1032" t="str">
        <f t="shared" si="48"/>
        <v>PENGEMBANGAN LAPANGAN GAJAH BESAR2. Middle ValueE6. Further Development</v>
      </c>
      <c r="C1032" t="s">
        <v>5</v>
      </c>
      <c r="D1032" t="s">
        <v>13</v>
      </c>
      <c r="E1032" t="s">
        <v>10</v>
      </c>
      <c r="F1032" s="12" t="s">
        <v>464</v>
      </c>
      <c r="G1032" s="12" t="s">
        <v>54</v>
      </c>
      <c r="H1032" t="s">
        <v>77</v>
      </c>
      <c r="I1032" s="2" t="s">
        <v>825</v>
      </c>
      <c r="J1032">
        <f>VLOOKUP(A1032,[1]Sheet3!$A$2:$H$3266,8,FALSE)</f>
        <v>2.91</v>
      </c>
      <c r="K1032">
        <f>VLOOKUP(A1032,[1]Sheet3!$A$2:$AD$3266,29,FALSE)</f>
        <v>0.83757979999999999</v>
      </c>
      <c r="L1032">
        <f>VLOOKUP(A1032,[1]Sheet3!$A$2:$AD$3266,30,FALSE)</f>
        <v>2.4373572180000003</v>
      </c>
      <c r="O1032">
        <f>VLOOKUP(A1032,[1]Sheet3!$A$2:$T$3266,17,FALSE)</f>
        <v>0.30056070000000001</v>
      </c>
      <c r="P1032">
        <f>VLOOKUP(A1032,[1]Sheet3!$A$2:$T$3266,18,FALSE)</f>
        <v>57.953090000000003</v>
      </c>
      <c r="Q1032">
        <f>VLOOKUP(A1032,[1]Sheet3!$A$2:$T$3266,19,FALSE)</f>
        <v>0.70339629999999997</v>
      </c>
      <c r="R1032">
        <f>VLOOKUP(A1032,[1]Sheet3!$A$2:$T$3266,20,FALSE)</f>
        <v>0.84238550000000001</v>
      </c>
      <c r="S1032">
        <f>VLOOKUP(A1032,[1]Sheet3!$A$2:$AB$3266,27,FALSE)</f>
        <v>49.69659</v>
      </c>
      <c r="T1032">
        <f>VLOOKUP(A1032,[1]Sheet3!$A$2:$AB$3266,28,FALSE)</f>
        <v>31.686579999999999</v>
      </c>
      <c r="U1032">
        <f>VLOOKUP(A1032,[1]Sheet3!$A$2:$AF$3266,31,FALSE)</f>
        <v>5.687189</v>
      </c>
      <c r="V1032">
        <f>VLOOKUP(A1032,[1]Sheet3!$A$2:$AF$3266,32,FALSE)</f>
        <v>11.59526</v>
      </c>
      <c r="W1032" s="2" t="str">
        <f>VLOOKUP(H1032,[2]Sheet1!$B$2:$D$3210,2,FALSE)</f>
        <v>Jawa Barat</v>
      </c>
      <c r="X1032" s="2" t="str">
        <f>VLOOKUP(H1032,[2]Sheet1!$B$2:$D$3210,3,FALSE)</f>
        <v>Jawa</v>
      </c>
      <c r="Y1032" s="2">
        <f>Scores!N1032</f>
        <v>49</v>
      </c>
      <c r="Z1032" t="s">
        <v>6</v>
      </c>
      <c r="AA1032" s="13" t="str">
        <f t="shared" si="50"/>
        <v>2C-Jawa</v>
      </c>
      <c r="AB1032" s="13" t="s">
        <v>896</v>
      </c>
    </row>
    <row r="1033" spans="1:28">
      <c r="A1033" t="str">
        <f t="shared" si="49"/>
        <v>PENGEMBANGAN LAPANGAN GAJAH BESAR3. High Value</v>
      </c>
      <c r="B1033" t="str">
        <f t="shared" si="48"/>
        <v>PENGEMBANGAN LAPANGAN GAJAH BESAR3. High ValueE6. Further Development</v>
      </c>
      <c r="C1033" t="s">
        <v>5</v>
      </c>
      <c r="D1033" t="s">
        <v>13</v>
      </c>
      <c r="E1033" t="s">
        <v>11</v>
      </c>
      <c r="F1033" s="12" t="s">
        <v>464</v>
      </c>
      <c r="G1033" s="12" t="s">
        <v>54</v>
      </c>
      <c r="H1033" t="s">
        <v>77</v>
      </c>
      <c r="I1033" s="2" t="s">
        <v>825</v>
      </c>
      <c r="J1033">
        <f>VLOOKUP(A1033,[1]Sheet3!$A$2:$H$3266,8,FALSE)</f>
        <v>2.91</v>
      </c>
      <c r="K1033">
        <f>VLOOKUP(A1033,[1]Sheet3!$A$2:$AD$3266,29,FALSE)</f>
        <v>0.83757979999999999</v>
      </c>
      <c r="L1033">
        <f>VLOOKUP(A1033,[1]Sheet3!$A$2:$AD$3266,30,FALSE)</f>
        <v>2.4373572180000003</v>
      </c>
      <c r="O1033">
        <f>VLOOKUP(A1033,[1]Sheet3!$A$2:$T$3266,17,FALSE)</f>
        <v>0.30056070000000001</v>
      </c>
      <c r="P1033">
        <f>VLOOKUP(A1033,[1]Sheet3!$A$2:$T$3266,18,FALSE)</f>
        <v>57.953090000000003</v>
      </c>
      <c r="Q1033">
        <f>VLOOKUP(A1033,[1]Sheet3!$A$2:$T$3266,19,FALSE)</f>
        <v>0.70339629999999997</v>
      </c>
      <c r="R1033">
        <f>VLOOKUP(A1033,[1]Sheet3!$A$2:$T$3266,20,FALSE)</f>
        <v>0.84238550000000001</v>
      </c>
      <c r="S1033">
        <f>VLOOKUP(A1033,[1]Sheet3!$A$2:$AB$3266,27,FALSE)</f>
        <v>49.69659</v>
      </c>
      <c r="T1033">
        <f>VLOOKUP(A1033,[1]Sheet3!$A$2:$AB$3266,28,FALSE)</f>
        <v>31.686579999999999</v>
      </c>
      <c r="U1033">
        <f>VLOOKUP(A1033,[1]Sheet3!$A$2:$AF$3266,31,FALSE)</f>
        <v>5.687189</v>
      </c>
      <c r="V1033">
        <f>VLOOKUP(A1033,[1]Sheet3!$A$2:$AF$3266,32,FALSE)</f>
        <v>11.59526</v>
      </c>
      <c r="W1033" s="2" t="str">
        <f>VLOOKUP(H1033,[2]Sheet1!$B$2:$D$3210,2,FALSE)</f>
        <v>Jawa Barat</v>
      </c>
      <c r="X1033" s="2" t="str">
        <f>VLOOKUP(H1033,[2]Sheet1!$B$2:$D$3210,3,FALSE)</f>
        <v>Jawa</v>
      </c>
      <c r="Y1033" s="2">
        <f>Scores!N1033</f>
        <v>49</v>
      </c>
      <c r="Z1033" t="s">
        <v>6</v>
      </c>
      <c r="AA1033" s="13" t="str">
        <f t="shared" si="50"/>
        <v>2C-Jawa</v>
      </c>
      <c r="AB1033" s="13" t="s">
        <v>896</v>
      </c>
    </row>
    <row r="1034" spans="1:28">
      <c r="A1034" t="str">
        <f t="shared" si="49"/>
        <v>PENGEMBANGAN LAPANGAN KUANG SELATAN1. Low Value</v>
      </c>
      <c r="B1034" t="str">
        <f t="shared" si="48"/>
        <v>PENGEMBANGAN LAPANGAN KUANG SELATAN1. Low ValueE3. Justified for Development</v>
      </c>
      <c r="C1034" t="s">
        <v>20</v>
      </c>
      <c r="D1034" t="s">
        <v>13</v>
      </c>
      <c r="E1034" t="s">
        <v>8</v>
      </c>
      <c r="F1034" s="12" t="s">
        <v>465</v>
      </c>
      <c r="G1034" s="12" t="s">
        <v>54</v>
      </c>
      <c r="H1034" t="s">
        <v>77</v>
      </c>
      <c r="I1034" s="2" t="s">
        <v>825</v>
      </c>
      <c r="J1034">
        <f>VLOOKUP(A1034,[1]Sheet3!$A$2:$H$3266,8,FALSE)</f>
        <v>99.6</v>
      </c>
      <c r="K1034">
        <f>VLOOKUP(A1034,[1]Sheet3!$A$2:$AD$3266,29,FALSE)</f>
        <v>0.74966940000000004</v>
      </c>
      <c r="L1034">
        <f>VLOOKUP(A1034,[1]Sheet3!$A$2:$AD$3266,30,FALSE)</f>
        <v>74.667072239999996</v>
      </c>
      <c r="O1034">
        <f>VLOOKUP(A1034,[1]Sheet3!$A$2:$T$3266,17,FALSE)</f>
        <v>0.29437639999999998</v>
      </c>
      <c r="P1034">
        <f>VLOOKUP(A1034,[1]Sheet3!$A$2:$T$3266,18,FALSE)</f>
        <v>51.912700000000001</v>
      </c>
      <c r="Q1034">
        <f>VLOOKUP(A1034,[1]Sheet3!$A$2:$T$3266,19,FALSE)</f>
        <v>0.63289980000000001</v>
      </c>
      <c r="R1034">
        <f>VLOOKUP(A1034,[1]Sheet3!$A$2:$T$3266,20,FALSE)</f>
        <v>0.84501139999999997</v>
      </c>
      <c r="S1034">
        <f>VLOOKUP(A1034,[1]Sheet3!$A$2:$AB$3266,27,FALSE)</f>
        <v>50.032330000000002</v>
      </c>
      <c r="T1034">
        <f>VLOOKUP(A1034,[1]Sheet3!$A$2:$AB$3266,28,FALSE)</f>
        <v>74.342079999999996</v>
      </c>
      <c r="U1034">
        <f>VLOOKUP(A1034,[1]Sheet3!$A$2:$AF$3266,31,FALSE)</f>
        <v>12.89786</v>
      </c>
      <c r="V1034">
        <f>VLOOKUP(A1034,[1]Sheet3!$A$2:$AF$3266,32,FALSE)</f>
        <v>17.768709999999999</v>
      </c>
      <c r="W1034" s="2" t="str">
        <f>VLOOKUP(H1034,[2]Sheet1!$B$2:$D$3210,2,FALSE)</f>
        <v>Jawa Barat</v>
      </c>
      <c r="X1034" s="2" t="str">
        <f>VLOOKUP(H1034,[2]Sheet1!$B$2:$D$3210,3,FALSE)</f>
        <v>Jawa</v>
      </c>
      <c r="Y1034" s="2">
        <f>Scores!N1034</f>
        <v>58</v>
      </c>
      <c r="Z1034" t="s">
        <v>16</v>
      </c>
      <c r="AA1034" s="13" t="str">
        <f t="shared" si="50"/>
        <v>2P</v>
      </c>
      <c r="AB1034" s="13" t="s">
        <v>896</v>
      </c>
    </row>
    <row r="1035" spans="1:28">
      <c r="A1035" t="str">
        <f t="shared" si="49"/>
        <v>PENGEMBANGAN LAPANGAN KUANG SELATAN2. Middle Value</v>
      </c>
      <c r="B1035" t="str">
        <f t="shared" si="48"/>
        <v>PENGEMBANGAN LAPANGAN KUANG SELATAN2. Middle ValueE3. Justified for Development</v>
      </c>
      <c r="C1035" t="s">
        <v>20</v>
      </c>
      <c r="D1035" t="s">
        <v>13</v>
      </c>
      <c r="E1035" t="s">
        <v>10</v>
      </c>
      <c r="F1035" s="12" t="s">
        <v>465</v>
      </c>
      <c r="G1035" s="12" t="s">
        <v>54</v>
      </c>
      <c r="H1035" t="s">
        <v>77</v>
      </c>
      <c r="I1035" s="2" t="s">
        <v>825</v>
      </c>
      <c r="J1035">
        <f>VLOOKUP(A1035,[1]Sheet3!$A$2:$H$3266,8,FALSE)</f>
        <v>99.6</v>
      </c>
      <c r="K1035">
        <f>VLOOKUP(A1035,[1]Sheet3!$A$2:$AD$3266,29,FALSE)</f>
        <v>0.74966940000000004</v>
      </c>
      <c r="L1035">
        <f>VLOOKUP(A1035,[1]Sheet3!$A$2:$AD$3266,30,FALSE)</f>
        <v>74.667072239999996</v>
      </c>
      <c r="O1035">
        <f>VLOOKUP(A1035,[1]Sheet3!$A$2:$T$3266,17,FALSE)</f>
        <v>0.29437639999999998</v>
      </c>
      <c r="P1035">
        <f>VLOOKUP(A1035,[1]Sheet3!$A$2:$T$3266,18,FALSE)</f>
        <v>51.912700000000001</v>
      </c>
      <c r="Q1035">
        <f>VLOOKUP(A1035,[1]Sheet3!$A$2:$T$3266,19,FALSE)</f>
        <v>0.63289980000000001</v>
      </c>
      <c r="R1035">
        <f>VLOOKUP(A1035,[1]Sheet3!$A$2:$T$3266,20,FALSE)</f>
        <v>0.84501139999999997</v>
      </c>
      <c r="S1035">
        <f>VLOOKUP(A1035,[1]Sheet3!$A$2:$AB$3266,27,FALSE)</f>
        <v>50.032330000000002</v>
      </c>
      <c r="T1035">
        <f>VLOOKUP(A1035,[1]Sheet3!$A$2:$AB$3266,28,FALSE)</f>
        <v>74.342079999999996</v>
      </c>
      <c r="U1035">
        <f>VLOOKUP(A1035,[1]Sheet3!$A$2:$AF$3266,31,FALSE)</f>
        <v>12.89786</v>
      </c>
      <c r="V1035">
        <f>VLOOKUP(A1035,[1]Sheet3!$A$2:$AF$3266,32,FALSE)</f>
        <v>17.768709999999999</v>
      </c>
      <c r="W1035" s="2" t="str">
        <f>VLOOKUP(H1035,[2]Sheet1!$B$2:$D$3210,2,FALSE)</f>
        <v>Jawa Barat</v>
      </c>
      <c r="X1035" s="2" t="str">
        <f>VLOOKUP(H1035,[2]Sheet1!$B$2:$D$3210,3,FALSE)</f>
        <v>Jawa</v>
      </c>
      <c r="Y1035" s="2">
        <f>Scores!N1035</f>
        <v>58</v>
      </c>
      <c r="Z1035" t="s">
        <v>16</v>
      </c>
      <c r="AA1035" s="13" t="str">
        <f t="shared" si="50"/>
        <v>2P</v>
      </c>
      <c r="AB1035" s="13" t="s">
        <v>896</v>
      </c>
    </row>
    <row r="1036" spans="1:28">
      <c r="A1036" t="str">
        <f t="shared" si="49"/>
        <v>PENGEMBANGAN LAPANGAN KUANG SELATAN3. High Value</v>
      </c>
      <c r="B1036" t="str">
        <f t="shared" si="48"/>
        <v>PENGEMBANGAN LAPANGAN KUANG SELATAN3. High ValueE3. Justified for Development</v>
      </c>
      <c r="C1036" t="s">
        <v>20</v>
      </c>
      <c r="D1036" t="s">
        <v>13</v>
      </c>
      <c r="E1036" t="s">
        <v>11</v>
      </c>
      <c r="F1036" s="12" t="s">
        <v>465</v>
      </c>
      <c r="G1036" s="12" t="s">
        <v>54</v>
      </c>
      <c r="H1036" t="s">
        <v>77</v>
      </c>
      <c r="I1036" s="2" t="s">
        <v>825</v>
      </c>
      <c r="J1036">
        <f>VLOOKUP(A1036,[1]Sheet3!$A$2:$H$3266,8,FALSE)</f>
        <v>99.6</v>
      </c>
      <c r="K1036">
        <f>VLOOKUP(A1036,[1]Sheet3!$A$2:$AD$3266,29,FALSE)</f>
        <v>0.74966940000000004</v>
      </c>
      <c r="L1036">
        <f>VLOOKUP(A1036,[1]Sheet3!$A$2:$AD$3266,30,FALSE)</f>
        <v>74.667072239999996</v>
      </c>
      <c r="O1036">
        <f>VLOOKUP(A1036,[1]Sheet3!$A$2:$T$3266,17,FALSE)</f>
        <v>0.29437639999999998</v>
      </c>
      <c r="P1036">
        <f>VLOOKUP(A1036,[1]Sheet3!$A$2:$T$3266,18,FALSE)</f>
        <v>51.912700000000001</v>
      </c>
      <c r="Q1036">
        <f>VLOOKUP(A1036,[1]Sheet3!$A$2:$T$3266,19,FALSE)</f>
        <v>0.63289980000000001</v>
      </c>
      <c r="R1036">
        <f>VLOOKUP(A1036,[1]Sheet3!$A$2:$T$3266,20,FALSE)</f>
        <v>0.84501139999999997</v>
      </c>
      <c r="S1036">
        <f>VLOOKUP(A1036,[1]Sheet3!$A$2:$AB$3266,27,FALSE)</f>
        <v>50.032330000000002</v>
      </c>
      <c r="T1036">
        <f>VLOOKUP(A1036,[1]Sheet3!$A$2:$AB$3266,28,FALSE)</f>
        <v>74.342079999999996</v>
      </c>
      <c r="U1036">
        <f>VLOOKUP(A1036,[1]Sheet3!$A$2:$AF$3266,31,FALSE)</f>
        <v>12.89786</v>
      </c>
      <c r="V1036">
        <f>VLOOKUP(A1036,[1]Sheet3!$A$2:$AF$3266,32,FALSE)</f>
        <v>17.768709999999999</v>
      </c>
      <c r="W1036" s="2" t="str">
        <f>VLOOKUP(H1036,[2]Sheet1!$B$2:$D$3210,2,FALSE)</f>
        <v>Jawa Barat</v>
      </c>
      <c r="X1036" s="2" t="str">
        <f>VLOOKUP(H1036,[2]Sheet1!$B$2:$D$3210,3,FALSE)</f>
        <v>Jawa</v>
      </c>
      <c r="Y1036" s="2">
        <f>Scores!N1036</f>
        <v>58</v>
      </c>
      <c r="Z1036" t="s">
        <v>16</v>
      </c>
      <c r="AA1036" s="13" t="str">
        <f t="shared" si="50"/>
        <v>2P</v>
      </c>
      <c r="AB1036" s="13" t="s">
        <v>896</v>
      </c>
    </row>
    <row r="1037" spans="1:28">
      <c r="A1037" t="str">
        <f t="shared" si="49"/>
        <v>PENGEMBANGAN LAPANGAN GANDARIA - POD1. Low Value</v>
      </c>
      <c r="B1037" t="str">
        <f t="shared" si="48"/>
        <v>PENGEMBANGAN LAPANGAN GANDARIA - POD1. Low ValueE3. Justified for Development</v>
      </c>
      <c r="C1037" t="s">
        <v>20</v>
      </c>
      <c r="D1037" t="s">
        <v>13</v>
      </c>
      <c r="E1037" t="s">
        <v>8</v>
      </c>
      <c r="F1037" s="12" t="s">
        <v>466</v>
      </c>
      <c r="G1037" s="12" t="s">
        <v>54</v>
      </c>
      <c r="H1037" t="s">
        <v>77</v>
      </c>
      <c r="I1037" s="2" t="s">
        <v>825</v>
      </c>
      <c r="J1037">
        <f>VLOOKUP(A1037,[1]Sheet3!$A$2:$H$3266,8,FALSE)</f>
        <v>0.4</v>
      </c>
      <c r="K1037">
        <f>VLOOKUP(A1037,[1]Sheet3!$A$2:$AD$3266,29,FALSE)</f>
        <v>0.74397219999999997</v>
      </c>
      <c r="L1037">
        <f>VLOOKUP(A1037,[1]Sheet3!$A$2:$AD$3266,30,FALSE)</f>
        <v>0.29758888</v>
      </c>
      <c r="O1037">
        <f>VLOOKUP(A1037,[1]Sheet3!$A$2:$T$3266,17,FALSE)</f>
        <v>0.25004680000000001</v>
      </c>
      <c r="P1037">
        <f>VLOOKUP(A1037,[1]Sheet3!$A$2:$T$3266,18,FALSE)</f>
        <v>105.80200000000001</v>
      </c>
      <c r="Q1037">
        <f>VLOOKUP(A1037,[1]Sheet3!$A$2:$T$3266,19,FALSE)</f>
        <v>0.86440349999999999</v>
      </c>
      <c r="R1037">
        <f>VLOOKUP(A1037,[1]Sheet3!$A$2:$T$3266,20,FALSE)</f>
        <v>0.91229519999999997</v>
      </c>
      <c r="S1037">
        <f>VLOOKUP(A1037,[1]Sheet3!$A$2:$AB$3266,27,FALSE)</f>
        <v>45.274540000000002</v>
      </c>
      <c r="T1037">
        <f>VLOOKUP(A1037,[1]Sheet3!$A$2:$AB$3266,28,FALSE)</f>
        <v>11.675990000000001</v>
      </c>
      <c r="U1037">
        <f>VLOOKUP(A1037,[1]Sheet3!$A$2:$AF$3266,31,FALSE)</f>
        <v>11.81053</v>
      </c>
      <c r="V1037">
        <f>VLOOKUP(A1037,[1]Sheet3!$A$2:$AF$3266,32,FALSE)</f>
        <v>11.646000000000001</v>
      </c>
      <c r="W1037" s="2" t="str">
        <f>VLOOKUP(H1037,[2]Sheet1!$B$2:$D$3210,2,FALSE)</f>
        <v>Jawa Barat</v>
      </c>
      <c r="X1037" s="2" t="str">
        <f>VLOOKUP(H1037,[2]Sheet1!$B$2:$D$3210,3,FALSE)</f>
        <v>Jawa</v>
      </c>
      <c r="Y1037" s="2">
        <f>Scores!N1037</f>
        <v>45</v>
      </c>
      <c r="Z1037" t="s">
        <v>16</v>
      </c>
      <c r="AA1037" s="13" t="str">
        <f t="shared" si="50"/>
        <v>2P</v>
      </c>
      <c r="AB1037" s="13" t="s">
        <v>896</v>
      </c>
    </row>
    <row r="1038" spans="1:28">
      <c r="A1038" t="str">
        <f t="shared" si="49"/>
        <v>PENGEMBANGAN LAPANGAN GANDARIA - POD2. Middle Value</v>
      </c>
      <c r="B1038" t="str">
        <f t="shared" si="48"/>
        <v>PENGEMBANGAN LAPANGAN GANDARIA - POD2. Middle ValueE3. Justified for Development</v>
      </c>
      <c r="C1038" t="s">
        <v>20</v>
      </c>
      <c r="D1038" t="s">
        <v>13</v>
      </c>
      <c r="E1038" t="s">
        <v>10</v>
      </c>
      <c r="F1038" s="12" t="s">
        <v>466</v>
      </c>
      <c r="G1038" s="12" t="s">
        <v>54</v>
      </c>
      <c r="H1038" t="s">
        <v>77</v>
      </c>
      <c r="I1038" s="2" t="s">
        <v>825</v>
      </c>
      <c r="J1038">
        <f>VLOOKUP(A1038,[1]Sheet3!$A$2:$H$3266,8,FALSE)</f>
        <v>0.5</v>
      </c>
      <c r="K1038">
        <f>VLOOKUP(A1038,[1]Sheet3!$A$2:$AD$3266,29,FALSE)</f>
        <v>0.74397219999999997</v>
      </c>
      <c r="L1038">
        <f>VLOOKUP(A1038,[1]Sheet3!$A$2:$AD$3266,30,FALSE)</f>
        <v>0.37198609999999999</v>
      </c>
      <c r="O1038">
        <f>VLOOKUP(A1038,[1]Sheet3!$A$2:$T$3266,17,FALSE)</f>
        <v>0.25004680000000001</v>
      </c>
      <c r="P1038">
        <f>VLOOKUP(A1038,[1]Sheet3!$A$2:$T$3266,18,FALSE)</f>
        <v>105.80200000000001</v>
      </c>
      <c r="Q1038">
        <f>VLOOKUP(A1038,[1]Sheet3!$A$2:$T$3266,19,FALSE)</f>
        <v>0.86440349999999999</v>
      </c>
      <c r="R1038">
        <f>VLOOKUP(A1038,[1]Sheet3!$A$2:$T$3266,20,FALSE)</f>
        <v>0.91229519999999997</v>
      </c>
      <c r="S1038">
        <f>VLOOKUP(A1038,[1]Sheet3!$A$2:$AB$3266,27,FALSE)</f>
        <v>45.274540000000002</v>
      </c>
      <c r="T1038">
        <f>VLOOKUP(A1038,[1]Sheet3!$A$2:$AB$3266,28,FALSE)</f>
        <v>11.675990000000001</v>
      </c>
      <c r="U1038">
        <f>VLOOKUP(A1038,[1]Sheet3!$A$2:$AF$3266,31,FALSE)</f>
        <v>11.81053</v>
      </c>
      <c r="V1038">
        <f>VLOOKUP(A1038,[1]Sheet3!$A$2:$AF$3266,32,FALSE)</f>
        <v>11.646000000000001</v>
      </c>
      <c r="W1038" s="2" t="str">
        <f>VLOOKUP(H1038,[2]Sheet1!$B$2:$D$3210,2,FALSE)</f>
        <v>Jawa Barat</v>
      </c>
      <c r="X1038" s="2" t="str">
        <f>VLOOKUP(H1038,[2]Sheet1!$B$2:$D$3210,3,FALSE)</f>
        <v>Jawa</v>
      </c>
      <c r="Y1038" s="2">
        <f>Scores!N1038</f>
        <v>45</v>
      </c>
      <c r="Z1038" t="s">
        <v>16</v>
      </c>
      <c r="AA1038" s="13" t="str">
        <f t="shared" si="50"/>
        <v>2P</v>
      </c>
      <c r="AB1038" s="13" t="s">
        <v>896</v>
      </c>
    </row>
    <row r="1039" spans="1:28">
      <c r="A1039" t="str">
        <f t="shared" si="49"/>
        <v>PENGEMBANGAN LAPANGAN GANDARIA - POD3. High Value</v>
      </c>
      <c r="B1039" t="str">
        <f t="shared" si="48"/>
        <v>PENGEMBANGAN LAPANGAN GANDARIA - POD3. High ValueE3. Justified for Development</v>
      </c>
      <c r="C1039" t="s">
        <v>20</v>
      </c>
      <c r="D1039" t="s">
        <v>13</v>
      </c>
      <c r="E1039" t="s">
        <v>11</v>
      </c>
      <c r="F1039" s="12" t="s">
        <v>466</v>
      </c>
      <c r="G1039" s="12" t="s">
        <v>54</v>
      </c>
      <c r="H1039" t="s">
        <v>77</v>
      </c>
      <c r="I1039" s="2" t="s">
        <v>825</v>
      </c>
      <c r="J1039">
        <f>VLOOKUP(A1039,[1]Sheet3!$A$2:$H$3266,8,FALSE)</f>
        <v>0.5</v>
      </c>
      <c r="K1039">
        <f>VLOOKUP(A1039,[1]Sheet3!$A$2:$AD$3266,29,FALSE)</f>
        <v>0.74397219999999997</v>
      </c>
      <c r="L1039">
        <f>VLOOKUP(A1039,[1]Sheet3!$A$2:$AD$3266,30,FALSE)</f>
        <v>0.37198609999999999</v>
      </c>
      <c r="O1039">
        <f>VLOOKUP(A1039,[1]Sheet3!$A$2:$T$3266,17,FALSE)</f>
        <v>0.25004680000000001</v>
      </c>
      <c r="P1039">
        <f>VLOOKUP(A1039,[1]Sheet3!$A$2:$T$3266,18,FALSE)</f>
        <v>105.80200000000001</v>
      </c>
      <c r="Q1039">
        <f>VLOOKUP(A1039,[1]Sheet3!$A$2:$T$3266,19,FALSE)</f>
        <v>0.86440349999999999</v>
      </c>
      <c r="R1039">
        <f>VLOOKUP(A1039,[1]Sheet3!$A$2:$T$3266,20,FALSE)</f>
        <v>0.91229519999999997</v>
      </c>
      <c r="S1039">
        <f>VLOOKUP(A1039,[1]Sheet3!$A$2:$AB$3266,27,FALSE)</f>
        <v>45.274540000000002</v>
      </c>
      <c r="T1039">
        <f>VLOOKUP(A1039,[1]Sheet3!$A$2:$AB$3266,28,FALSE)</f>
        <v>11.675990000000001</v>
      </c>
      <c r="U1039">
        <f>VLOOKUP(A1039,[1]Sheet3!$A$2:$AF$3266,31,FALSE)</f>
        <v>11.81053</v>
      </c>
      <c r="V1039">
        <f>VLOOKUP(A1039,[1]Sheet3!$A$2:$AF$3266,32,FALSE)</f>
        <v>11.646000000000001</v>
      </c>
      <c r="W1039" s="2" t="str">
        <f>VLOOKUP(H1039,[2]Sheet1!$B$2:$D$3210,2,FALSE)</f>
        <v>Jawa Barat</v>
      </c>
      <c r="X1039" s="2" t="str">
        <f>VLOOKUP(H1039,[2]Sheet1!$B$2:$D$3210,3,FALSE)</f>
        <v>Jawa</v>
      </c>
      <c r="Y1039" s="2">
        <f>Scores!N1039</f>
        <v>45</v>
      </c>
      <c r="Z1039" t="s">
        <v>16</v>
      </c>
      <c r="AA1039" s="13" t="str">
        <f t="shared" si="50"/>
        <v>2P</v>
      </c>
      <c r="AB1039" s="13" t="s">
        <v>896</v>
      </c>
    </row>
    <row r="1040" spans="1:28">
      <c r="A1040" t="str">
        <f t="shared" si="49"/>
        <v>PENGEMBANGAN LAPANGAN PRABUMENANG1. Low Value</v>
      </c>
      <c r="B1040" t="str">
        <f t="shared" si="48"/>
        <v>PENGEMBANGAN LAPANGAN PRABUMENANG1. Low ValueE3. Justified for Development</v>
      </c>
      <c r="C1040" t="s">
        <v>20</v>
      </c>
      <c r="D1040" t="s">
        <v>13</v>
      </c>
      <c r="E1040" t="s">
        <v>8</v>
      </c>
      <c r="F1040" s="12" t="s">
        <v>467</v>
      </c>
      <c r="G1040" s="12" t="s">
        <v>54</v>
      </c>
      <c r="H1040" t="s">
        <v>77</v>
      </c>
      <c r="I1040" s="2" t="s">
        <v>825</v>
      </c>
      <c r="J1040">
        <f>VLOOKUP(A1040,[1]Sheet3!$A$2:$H$3266,8,FALSE)</f>
        <v>72.900000000000006</v>
      </c>
      <c r="K1040">
        <f>VLOOKUP(A1040,[1]Sheet3!$A$2:$AD$3266,29,FALSE)</f>
        <v>0.61765700000000001</v>
      </c>
      <c r="L1040">
        <f>VLOOKUP(A1040,[1]Sheet3!$A$2:$AD$3266,30,FALSE)</f>
        <v>45.027195300000002</v>
      </c>
      <c r="O1040">
        <f>VLOOKUP(A1040,[1]Sheet3!$A$2:$T$3266,17,FALSE)</f>
        <v>0.28693160000000001</v>
      </c>
      <c r="P1040">
        <f>VLOOKUP(A1040,[1]Sheet3!$A$2:$T$3266,18,FALSE)</f>
        <v>2736.0160000000001</v>
      </c>
      <c r="Q1040">
        <f>VLOOKUP(A1040,[1]Sheet3!$A$2:$T$3266,19,FALSE)</f>
        <v>0.6294729</v>
      </c>
      <c r="R1040">
        <f>VLOOKUP(A1040,[1]Sheet3!$A$2:$T$3266,20,FALSE)</f>
        <v>0.83410309999999999</v>
      </c>
      <c r="S1040">
        <f>VLOOKUP(A1040,[1]Sheet3!$A$2:$AB$3266,27,FALSE)</f>
        <v>34.50609</v>
      </c>
      <c r="T1040">
        <f>VLOOKUP(A1040,[1]Sheet3!$A$2:$AB$3266,28,FALSE)</f>
        <v>274.88600000000002</v>
      </c>
      <c r="U1040">
        <f>VLOOKUP(A1040,[1]Sheet3!$A$2:$AF$3266,31,FALSE)</f>
        <v>3.8199740000000002</v>
      </c>
      <c r="V1040">
        <f>VLOOKUP(A1040,[1]Sheet3!$A$2:$AF$3266,32,FALSE)</f>
        <v>208.66550000000001</v>
      </c>
      <c r="W1040" s="2" t="str">
        <f>VLOOKUP(H1040,[2]Sheet1!$B$2:$D$3210,2,FALSE)</f>
        <v>Jawa Barat</v>
      </c>
      <c r="X1040" s="2" t="str">
        <f>VLOOKUP(H1040,[2]Sheet1!$B$2:$D$3210,3,FALSE)</f>
        <v>Jawa</v>
      </c>
      <c r="Y1040" s="2">
        <f>Scores!N1040</f>
        <v>42</v>
      </c>
      <c r="Z1040" t="s">
        <v>16</v>
      </c>
      <c r="AA1040" s="13" t="str">
        <f t="shared" si="50"/>
        <v>2P</v>
      </c>
      <c r="AB1040" s="13" t="s">
        <v>896</v>
      </c>
    </row>
    <row r="1041" spans="1:28">
      <c r="A1041" t="str">
        <f t="shared" si="49"/>
        <v>PENGEMBANGAN LAPANGAN PRABUMENANG2. Middle Value</v>
      </c>
      <c r="B1041" t="str">
        <f t="shared" si="48"/>
        <v>PENGEMBANGAN LAPANGAN PRABUMENANG2. Middle ValueE3. Justified for Development</v>
      </c>
      <c r="C1041" t="s">
        <v>20</v>
      </c>
      <c r="D1041" t="s">
        <v>13</v>
      </c>
      <c r="E1041" t="s">
        <v>10</v>
      </c>
      <c r="F1041" s="12" t="s">
        <v>467</v>
      </c>
      <c r="G1041" s="12" t="s">
        <v>54</v>
      </c>
      <c r="H1041" t="s">
        <v>77</v>
      </c>
      <c r="I1041" s="2" t="s">
        <v>825</v>
      </c>
      <c r="J1041">
        <f>VLOOKUP(A1041,[1]Sheet3!$A$2:$H$3266,8,FALSE)</f>
        <v>72.900000000000006</v>
      </c>
      <c r="K1041">
        <f>VLOOKUP(A1041,[1]Sheet3!$A$2:$AD$3266,29,FALSE)</f>
        <v>0.61765700000000001</v>
      </c>
      <c r="L1041">
        <f>VLOOKUP(A1041,[1]Sheet3!$A$2:$AD$3266,30,FALSE)</f>
        <v>45.027195300000002</v>
      </c>
      <c r="O1041">
        <f>VLOOKUP(A1041,[1]Sheet3!$A$2:$T$3266,17,FALSE)</f>
        <v>0.28693160000000001</v>
      </c>
      <c r="P1041">
        <f>VLOOKUP(A1041,[1]Sheet3!$A$2:$T$3266,18,FALSE)</f>
        <v>2736.0160000000001</v>
      </c>
      <c r="Q1041">
        <f>VLOOKUP(A1041,[1]Sheet3!$A$2:$T$3266,19,FALSE)</f>
        <v>0.6294729</v>
      </c>
      <c r="R1041">
        <f>VLOOKUP(A1041,[1]Sheet3!$A$2:$T$3266,20,FALSE)</f>
        <v>0.83410309999999999</v>
      </c>
      <c r="S1041">
        <f>VLOOKUP(A1041,[1]Sheet3!$A$2:$AB$3266,27,FALSE)</f>
        <v>34.50609</v>
      </c>
      <c r="T1041">
        <f>VLOOKUP(A1041,[1]Sheet3!$A$2:$AB$3266,28,FALSE)</f>
        <v>274.88600000000002</v>
      </c>
      <c r="U1041">
        <f>VLOOKUP(A1041,[1]Sheet3!$A$2:$AF$3266,31,FALSE)</f>
        <v>3.8199740000000002</v>
      </c>
      <c r="V1041">
        <f>VLOOKUP(A1041,[1]Sheet3!$A$2:$AF$3266,32,FALSE)</f>
        <v>208.66550000000001</v>
      </c>
      <c r="W1041" s="2" t="str">
        <f>VLOOKUP(H1041,[2]Sheet1!$B$2:$D$3210,2,FALSE)</f>
        <v>Jawa Barat</v>
      </c>
      <c r="X1041" s="2" t="str">
        <f>VLOOKUP(H1041,[2]Sheet1!$B$2:$D$3210,3,FALSE)</f>
        <v>Jawa</v>
      </c>
      <c r="Y1041" s="2">
        <f>Scores!N1041</f>
        <v>42</v>
      </c>
      <c r="Z1041" t="s">
        <v>16</v>
      </c>
      <c r="AA1041" s="13" t="str">
        <f t="shared" si="50"/>
        <v>2P</v>
      </c>
      <c r="AB1041" s="13" t="s">
        <v>896</v>
      </c>
    </row>
    <row r="1042" spans="1:28">
      <c r="A1042" t="str">
        <f t="shared" si="49"/>
        <v>PENGEMBANGAN LAPANGAN PRABUMENANG3. High Value</v>
      </c>
      <c r="B1042" t="str">
        <f t="shared" si="48"/>
        <v>PENGEMBANGAN LAPANGAN PRABUMENANG3. High ValueE3. Justified for Development</v>
      </c>
      <c r="C1042" t="s">
        <v>20</v>
      </c>
      <c r="D1042" t="s">
        <v>13</v>
      </c>
      <c r="E1042" t="s">
        <v>11</v>
      </c>
      <c r="F1042" s="12" t="s">
        <v>467</v>
      </c>
      <c r="G1042" s="12" t="s">
        <v>54</v>
      </c>
      <c r="H1042" t="s">
        <v>77</v>
      </c>
      <c r="I1042" s="2" t="s">
        <v>825</v>
      </c>
      <c r="J1042">
        <f>VLOOKUP(A1042,[1]Sheet3!$A$2:$H$3266,8,FALSE)</f>
        <v>72.900000000000006</v>
      </c>
      <c r="K1042">
        <f>VLOOKUP(A1042,[1]Sheet3!$A$2:$AD$3266,29,FALSE)</f>
        <v>0.61765700000000001</v>
      </c>
      <c r="L1042">
        <f>VLOOKUP(A1042,[1]Sheet3!$A$2:$AD$3266,30,FALSE)</f>
        <v>45.027195300000002</v>
      </c>
      <c r="O1042">
        <f>VLOOKUP(A1042,[1]Sheet3!$A$2:$T$3266,17,FALSE)</f>
        <v>0.28693160000000001</v>
      </c>
      <c r="P1042">
        <f>VLOOKUP(A1042,[1]Sheet3!$A$2:$T$3266,18,FALSE)</f>
        <v>2736.0160000000001</v>
      </c>
      <c r="Q1042">
        <f>VLOOKUP(A1042,[1]Sheet3!$A$2:$T$3266,19,FALSE)</f>
        <v>0.6294729</v>
      </c>
      <c r="R1042">
        <f>VLOOKUP(A1042,[1]Sheet3!$A$2:$T$3266,20,FALSE)</f>
        <v>0.83410309999999999</v>
      </c>
      <c r="S1042">
        <f>VLOOKUP(A1042,[1]Sheet3!$A$2:$AB$3266,27,FALSE)</f>
        <v>34.50609</v>
      </c>
      <c r="T1042">
        <f>VLOOKUP(A1042,[1]Sheet3!$A$2:$AB$3266,28,FALSE)</f>
        <v>274.88600000000002</v>
      </c>
      <c r="U1042">
        <f>VLOOKUP(A1042,[1]Sheet3!$A$2:$AF$3266,31,FALSE)</f>
        <v>3.8199740000000002</v>
      </c>
      <c r="V1042">
        <f>VLOOKUP(A1042,[1]Sheet3!$A$2:$AF$3266,32,FALSE)</f>
        <v>208.66550000000001</v>
      </c>
      <c r="W1042" s="2" t="str">
        <f>VLOOKUP(H1042,[2]Sheet1!$B$2:$D$3210,2,FALSE)</f>
        <v>Jawa Barat</v>
      </c>
      <c r="X1042" s="2" t="str">
        <f>VLOOKUP(H1042,[2]Sheet1!$B$2:$D$3210,3,FALSE)</f>
        <v>Jawa</v>
      </c>
      <c r="Y1042" s="2">
        <f>Scores!N1042</f>
        <v>42</v>
      </c>
      <c r="Z1042" t="s">
        <v>16</v>
      </c>
      <c r="AA1042" s="13" t="str">
        <f t="shared" si="50"/>
        <v>2P</v>
      </c>
      <c r="AB1042" s="13" t="s">
        <v>896</v>
      </c>
    </row>
    <row r="1043" spans="1:28">
      <c r="A1043" t="str">
        <f t="shared" si="49"/>
        <v>PENGEMBANGAN LAPANGAN HAURGEULIS1. Low Value</v>
      </c>
      <c r="B1043" t="str">
        <f t="shared" si="48"/>
        <v>PENGEMBANGAN LAPANGAN HAURGEULIS1. Low ValueE6. Further Development</v>
      </c>
      <c r="C1043" t="s">
        <v>5</v>
      </c>
      <c r="D1043" t="s">
        <v>13</v>
      </c>
      <c r="E1043" t="s">
        <v>8</v>
      </c>
      <c r="F1043" s="12" t="s">
        <v>67</v>
      </c>
      <c r="G1043" s="12" t="s">
        <v>54</v>
      </c>
      <c r="H1043" t="s">
        <v>77</v>
      </c>
      <c r="I1043" s="2" t="s">
        <v>825</v>
      </c>
      <c r="J1043">
        <f>VLOOKUP(A1043,[1]Sheet3!$A$2:$H$3266,8,FALSE)</f>
        <v>123.15</v>
      </c>
      <c r="K1043">
        <f>VLOOKUP(A1043,[1]Sheet3!$A$2:$AD$3266,29,FALSE)</f>
        <v>0.2866437</v>
      </c>
      <c r="L1043">
        <f>VLOOKUP(A1043,[1]Sheet3!$A$2:$AD$3266,30,FALSE)</f>
        <v>35.300171655</v>
      </c>
      <c r="O1043">
        <f>VLOOKUP(A1043,[1]Sheet3!$A$2:$T$3266,17,FALSE)</f>
        <v>0.28576299999999999</v>
      </c>
      <c r="P1043">
        <f>VLOOKUP(A1043,[1]Sheet3!$A$2:$T$3266,18,FALSE)</f>
        <v>150.22919999999999</v>
      </c>
      <c r="Q1043">
        <f>VLOOKUP(A1043,[1]Sheet3!$A$2:$T$3266,19,FALSE)</f>
        <v>0.60942209999999997</v>
      </c>
      <c r="R1043">
        <f>VLOOKUP(A1043,[1]Sheet3!$A$2:$T$3266,20,FALSE)</f>
        <v>0.84561249999999999</v>
      </c>
      <c r="S1043">
        <f>VLOOKUP(A1043,[1]Sheet3!$A$2:$AB$3266,27,FALSE)</f>
        <v>38.62679</v>
      </c>
      <c r="T1043">
        <f>VLOOKUP(A1043,[1]Sheet3!$A$2:$AB$3266,28,FALSE)</f>
        <v>31.538350000000001</v>
      </c>
      <c r="U1043">
        <f>VLOOKUP(A1043,[1]Sheet3!$A$2:$AF$3266,31,FALSE)</f>
        <v>9.1030200000000008</v>
      </c>
      <c r="V1043">
        <f>VLOOKUP(A1043,[1]Sheet3!$A$2:$AF$3266,32,FALSE)</f>
        <v>48.411839999999998</v>
      </c>
      <c r="W1043" s="2" t="str">
        <f>VLOOKUP(H1043,[2]Sheet1!$B$2:$D$3210,2,FALSE)</f>
        <v>Jawa Barat</v>
      </c>
      <c r="X1043" s="2" t="str">
        <f>VLOOKUP(H1043,[2]Sheet1!$B$2:$D$3210,3,FALSE)</f>
        <v>Jawa</v>
      </c>
      <c r="Y1043" s="2">
        <f>Scores!N1043</f>
        <v>57</v>
      </c>
      <c r="Z1043" t="s">
        <v>6</v>
      </c>
      <c r="AA1043" s="13" t="str">
        <f t="shared" si="50"/>
        <v>2C-Jawa</v>
      </c>
      <c r="AB1043" s="13" t="s">
        <v>896</v>
      </c>
    </row>
    <row r="1044" spans="1:28">
      <c r="A1044" t="str">
        <f t="shared" si="49"/>
        <v>PENGEMBANGAN LAPANGAN SUKATANI1. Low Value</v>
      </c>
      <c r="B1044" t="str">
        <f t="shared" si="48"/>
        <v>PENGEMBANGAN LAPANGAN SUKATANI1. Low ValueE6. Further Development</v>
      </c>
      <c r="C1044" t="s">
        <v>5</v>
      </c>
      <c r="D1044" t="s">
        <v>13</v>
      </c>
      <c r="E1044" t="s">
        <v>8</v>
      </c>
      <c r="F1044" s="12" t="s">
        <v>468</v>
      </c>
      <c r="G1044" s="12" t="s">
        <v>54</v>
      </c>
      <c r="H1044" t="s">
        <v>77</v>
      </c>
      <c r="I1044" s="2" t="s">
        <v>825</v>
      </c>
      <c r="J1044">
        <f>VLOOKUP(A1044,[1]Sheet3!$A$2:$H$3266,8,FALSE)</f>
        <v>28.468</v>
      </c>
      <c r="K1044">
        <f>VLOOKUP(A1044,[1]Sheet3!$A$2:$AD$3266,29,FALSE)</f>
        <v>0.77179660000000005</v>
      </c>
      <c r="L1044">
        <f>VLOOKUP(A1044,[1]Sheet3!$A$2:$AD$3266,30,FALSE)</f>
        <v>21.971505608800001</v>
      </c>
      <c r="O1044">
        <f>VLOOKUP(A1044,[1]Sheet3!$A$2:$T$3266,17,FALSE)</f>
        <v>0.27167019999999997</v>
      </c>
      <c r="P1044">
        <f>VLOOKUP(A1044,[1]Sheet3!$A$2:$T$3266,18,FALSE)</f>
        <v>229.12129999999999</v>
      </c>
      <c r="Q1044">
        <f>VLOOKUP(A1044,[1]Sheet3!$A$2:$T$3266,19,FALSE)</f>
        <v>0.62022250000000001</v>
      </c>
      <c r="R1044">
        <f>VLOOKUP(A1044,[1]Sheet3!$A$2:$T$3266,20,FALSE)</f>
        <v>0.86130700000000004</v>
      </c>
      <c r="S1044">
        <f>VLOOKUP(A1044,[1]Sheet3!$A$2:$AB$3266,27,FALSE)</f>
        <v>124.57299999999999</v>
      </c>
      <c r="T1044">
        <f>VLOOKUP(A1044,[1]Sheet3!$A$2:$AB$3266,28,FALSE)</f>
        <v>166.75620000000001</v>
      </c>
      <c r="U1044">
        <f>VLOOKUP(A1044,[1]Sheet3!$A$2:$AF$3266,31,FALSE)</f>
        <v>26.958919999999999</v>
      </c>
      <c r="V1044">
        <f>VLOOKUP(A1044,[1]Sheet3!$A$2:$AF$3266,32,FALSE)</f>
        <v>199.55869999999999</v>
      </c>
      <c r="W1044" s="2" t="str">
        <f>VLOOKUP(H1044,[2]Sheet1!$B$2:$D$3210,2,FALSE)</f>
        <v>Jawa Barat</v>
      </c>
      <c r="X1044" s="2" t="str">
        <f>VLOOKUP(H1044,[2]Sheet1!$B$2:$D$3210,3,FALSE)</f>
        <v>Jawa</v>
      </c>
      <c r="Y1044" s="2">
        <f>Scores!N1044</f>
        <v>71</v>
      </c>
      <c r="Z1044" t="s">
        <v>6</v>
      </c>
      <c r="AA1044" s="13" t="str">
        <f t="shared" si="50"/>
        <v>2C-Jawa</v>
      </c>
      <c r="AB1044" s="13" t="s">
        <v>896</v>
      </c>
    </row>
    <row r="1045" spans="1:28">
      <c r="A1045" t="str">
        <f t="shared" si="49"/>
        <v>PENGEMBANGAN LAPANGAN SUKATANI2. Middle Value</v>
      </c>
      <c r="B1045" t="str">
        <f t="shared" si="48"/>
        <v>PENGEMBANGAN LAPANGAN SUKATANI2. Middle ValueE6. Further Development</v>
      </c>
      <c r="C1045" t="s">
        <v>5</v>
      </c>
      <c r="D1045" t="s">
        <v>13</v>
      </c>
      <c r="E1045" t="s">
        <v>10</v>
      </c>
      <c r="F1045" s="12" t="s">
        <v>468</v>
      </c>
      <c r="G1045" s="12" t="s">
        <v>54</v>
      </c>
      <c r="H1045" t="s">
        <v>77</v>
      </c>
      <c r="I1045" s="2" t="s">
        <v>825</v>
      </c>
      <c r="J1045">
        <f>VLOOKUP(A1045,[1]Sheet3!$A$2:$H$3266,8,FALSE)</f>
        <v>28.468</v>
      </c>
      <c r="K1045">
        <f>VLOOKUP(A1045,[1]Sheet3!$A$2:$AD$3266,29,FALSE)</f>
        <v>0.77179660000000005</v>
      </c>
      <c r="L1045">
        <f>VLOOKUP(A1045,[1]Sheet3!$A$2:$AD$3266,30,FALSE)</f>
        <v>21.971505608800001</v>
      </c>
      <c r="O1045">
        <f>VLOOKUP(A1045,[1]Sheet3!$A$2:$T$3266,17,FALSE)</f>
        <v>0.27167019999999997</v>
      </c>
      <c r="P1045">
        <f>VLOOKUP(A1045,[1]Sheet3!$A$2:$T$3266,18,FALSE)</f>
        <v>229.12129999999999</v>
      </c>
      <c r="Q1045">
        <f>VLOOKUP(A1045,[1]Sheet3!$A$2:$T$3266,19,FALSE)</f>
        <v>0.62022250000000001</v>
      </c>
      <c r="R1045">
        <f>VLOOKUP(A1045,[1]Sheet3!$A$2:$T$3266,20,FALSE)</f>
        <v>0.86130700000000004</v>
      </c>
      <c r="S1045">
        <f>VLOOKUP(A1045,[1]Sheet3!$A$2:$AB$3266,27,FALSE)</f>
        <v>124.57299999999999</v>
      </c>
      <c r="T1045">
        <f>VLOOKUP(A1045,[1]Sheet3!$A$2:$AB$3266,28,FALSE)</f>
        <v>166.75620000000001</v>
      </c>
      <c r="U1045">
        <f>VLOOKUP(A1045,[1]Sheet3!$A$2:$AF$3266,31,FALSE)</f>
        <v>26.958919999999999</v>
      </c>
      <c r="V1045">
        <f>VLOOKUP(A1045,[1]Sheet3!$A$2:$AF$3266,32,FALSE)</f>
        <v>199.55869999999999</v>
      </c>
      <c r="W1045" s="2" t="str">
        <f>VLOOKUP(H1045,[2]Sheet1!$B$2:$D$3210,2,FALSE)</f>
        <v>Jawa Barat</v>
      </c>
      <c r="X1045" s="2" t="str">
        <f>VLOOKUP(H1045,[2]Sheet1!$B$2:$D$3210,3,FALSE)</f>
        <v>Jawa</v>
      </c>
      <c r="Y1045" s="2">
        <f>Scores!N1045</f>
        <v>71</v>
      </c>
      <c r="Z1045" t="s">
        <v>6</v>
      </c>
      <c r="AA1045" s="13" t="str">
        <f t="shared" si="50"/>
        <v>2C-Jawa</v>
      </c>
      <c r="AB1045" s="13" t="s">
        <v>896</v>
      </c>
    </row>
    <row r="1046" spans="1:28">
      <c r="A1046" t="str">
        <f t="shared" si="49"/>
        <v>PENGEMBANGAN LAPANGAN SUKATANI3. High Value</v>
      </c>
      <c r="B1046" t="str">
        <f t="shared" si="48"/>
        <v>PENGEMBANGAN LAPANGAN SUKATANI3. High ValueE6. Further Development</v>
      </c>
      <c r="C1046" t="s">
        <v>5</v>
      </c>
      <c r="D1046" t="s">
        <v>13</v>
      </c>
      <c r="E1046" t="s">
        <v>11</v>
      </c>
      <c r="F1046" s="12" t="s">
        <v>468</v>
      </c>
      <c r="G1046" s="12" t="s">
        <v>54</v>
      </c>
      <c r="H1046" t="s">
        <v>77</v>
      </c>
      <c r="I1046" s="2" t="s">
        <v>825</v>
      </c>
      <c r="J1046">
        <f>VLOOKUP(A1046,[1]Sheet3!$A$2:$H$3266,8,FALSE)</f>
        <v>28.468</v>
      </c>
      <c r="K1046">
        <f>VLOOKUP(A1046,[1]Sheet3!$A$2:$AD$3266,29,FALSE)</f>
        <v>0.77179660000000005</v>
      </c>
      <c r="L1046">
        <f>VLOOKUP(A1046,[1]Sheet3!$A$2:$AD$3266,30,FALSE)</f>
        <v>21.971505608800001</v>
      </c>
      <c r="O1046">
        <f>VLOOKUP(A1046,[1]Sheet3!$A$2:$T$3266,17,FALSE)</f>
        <v>0.27167019999999997</v>
      </c>
      <c r="P1046">
        <f>VLOOKUP(A1046,[1]Sheet3!$A$2:$T$3266,18,FALSE)</f>
        <v>229.12129999999999</v>
      </c>
      <c r="Q1046">
        <f>VLOOKUP(A1046,[1]Sheet3!$A$2:$T$3266,19,FALSE)</f>
        <v>0.62022250000000001</v>
      </c>
      <c r="R1046">
        <f>VLOOKUP(A1046,[1]Sheet3!$A$2:$T$3266,20,FALSE)</f>
        <v>0.86130700000000004</v>
      </c>
      <c r="S1046">
        <f>VLOOKUP(A1046,[1]Sheet3!$A$2:$AB$3266,27,FALSE)</f>
        <v>124.57299999999999</v>
      </c>
      <c r="T1046">
        <f>VLOOKUP(A1046,[1]Sheet3!$A$2:$AB$3266,28,FALSE)</f>
        <v>166.75620000000001</v>
      </c>
      <c r="U1046">
        <f>VLOOKUP(A1046,[1]Sheet3!$A$2:$AF$3266,31,FALSE)</f>
        <v>26.958919999999999</v>
      </c>
      <c r="V1046">
        <f>VLOOKUP(A1046,[1]Sheet3!$A$2:$AF$3266,32,FALSE)</f>
        <v>199.55869999999999</v>
      </c>
      <c r="W1046" s="2" t="str">
        <f>VLOOKUP(H1046,[2]Sheet1!$B$2:$D$3210,2,FALSE)</f>
        <v>Jawa Barat</v>
      </c>
      <c r="X1046" s="2" t="str">
        <f>VLOOKUP(H1046,[2]Sheet1!$B$2:$D$3210,3,FALSE)</f>
        <v>Jawa</v>
      </c>
      <c r="Y1046" s="2">
        <f>Scores!N1046</f>
        <v>71</v>
      </c>
      <c r="Z1046" t="s">
        <v>6</v>
      </c>
      <c r="AA1046" s="13" t="str">
        <f t="shared" si="50"/>
        <v>2C-Jawa</v>
      </c>
      <c r="AB1046" s="13" t="s">
        <v>896</v>
      </c>
    </row>
    <row r="1047" spans="1:28">
      <c r="A1047" t="str">
        <f t="shared" si="49"/>
        <v>PENGEMBANGAN LAPANGAN PASIRJADI NAIK1. Low Value</v>
      </c>
      <c r="B1047" t="str">
        <f t="shared" si="48"/>
        <v>PENGEMBANGAN LAPANGAN PASIRJADI NAIK1. Low ValueE6. Further Development</v>
      </c>
      <c r="C1047" t="s">
        <v>5</v>
      </c>
      <c r="D1047" t="s">
        <v>13</v>
      </c>
      <c r="E1047" t="s">
        <v>8</v>
      </c>
      <c r="F1047" s="12" t="s">
        <v>469</v>
      </c>
      <c r="G1047" s="12" t="s">
        <v>54</v>
      </c>
      <c r="H1047" t="s">
        <v>77</v>
      </c>
      <c r="I1047" s="2" t="s">
        <v>825</v>
      </c>
      <c r="J1047">
        <f>VLOOKUP(A1047,[1]Sheet3!$A$2:$H$3266,8,FALSE)</f>
        <v>3.9529999999999998</v>
      </c>
      <c r="K1047">
        <f>VLOOKUP(A1047,[1]Sheet3!$A$2:$AD$3266,29,FALSE)</f>
        <v>0.70878989999999997</v>
      </c>
      <c r="L1047">
        <f>VLOOKUP(A1047,[1]Sheet3!$A$2:$AD$3266,30,FALSE)</f>
        <v>2.8018464746999996</v>
      </c>
      <c r="O1047">
        <f>VLOOKUP(A1047,[1]Sheet3!$A$2:$T$3266,17,FALSE)</f>
        <v>0.31686999999999999</v>
      </c>
      <c r="P1047">
        <f>VLOOKUP(A1047,[1]Sheet3!$A$2:$T$3266,18,FALSE)</f>
        <v>160.48609999999999</v>
      </c>
      <c r="Q1047">
        <f>VLOOKUP(A1047,[1]Sheet3!$A$2:$T$3266,19,FALSE)</f>
        <v>0.66660920000000001</v>
      </c>
      <c r="R1047">
        <f>VLOOKUP(A1047,[1]Sheet3!$A$2:$T$3266,20,FALSE)</f>
        <v>0.84944779999999998</v>
      </c>
      <c r="S1047">
        <f>VLOOKUP(A1047,[1]Sheet3!$A$2:$AB$3266,27,FALSE)</f>
        <v>48.401139999999998</v>
      </c>
      <c r="T1047">
        <f>VLOOKUP(A1047,[1]Sheet3!$A$2:$AB$3266,28,FALSE)</f>
        <v>11.522869999999999</v>
      </c>
      <c r="U1047">
        <f>VLOOKUP(A1047,[1]Sheet3!$A$2:$AF$3266,31,FALSE)</f>
        <v>4.443206</v>
      </c>
      <c r="V1047">
        <f>VLOOKUP(A1047,[1]Sheet3!$A$2:$AF$3266,32,FALSE)</f>
        <v>15.67032</v>
      </c>
      <c r="W1047" s="2" t="str">
        <f>VLOOKUP(H1047,[2]Sheet1!$B$2:$D$3210,2,FALSE)</f>
        <v>Jawa Barat</v>
      </c>
      <c r="X1047" s="2" t="str">
        <f>VLOOKUP(H1047,[2]Sheet1!$B$2:$D$3210,3,FALSE)</f>
        <v>Jawa</v>
      </c>
      <c r="Y1047" s="2">
        <f>Scores!N1047</f>
        <v>46</v>
      </c>
      <c r="Z1047" t="s">
        <v>6</v>
      </c>
      <c r="AA1047" s="13" t="str">
        <f t="shared" si="50"/>
        <v>2C-Jawa</v>
      </c>
      <c r="AB1047" s="13" t="s">
        <v>896</v>
      </c>
    </row>
    <row r="1048" spans="1:28">
      <c r="A1048" t="str">
        <f t="shared" si="49"/>
        <v>PENGEMBANGAN LAPANGAN PASIRJADI NAIK2. Middle Value</v>
      </c>
      <c r="B1048" t="str">
        <f t="shared" si="48"/>
        <v>PENGEMBANGAN LAPANGAN PASIRJADI NAIK2. Middle ValueE6. Further Development</v>
      </c>
      <c r="C1048" t="s">
        <v>5</v>
      </c>
      <c r="D1048" t="s">
        <v>13</v>
      </c>
      <c r="E1048" t="s">
        <v>10</v>
      </c>
      <c r="F1048" s="12" t="s">
        <v>469</v>
      </c>
      <c r="G1048" s="12" t="s">
        <v>54</v>
      </c>
      <c r="H1048" t="s">
        <v>77</v>
      </c>
      <c r="I1048" s="2" t="s">
        <v>825</v>
      </c>
      <c r="J1048">
        <f>VLOOKUP(A1048,[1]Sheet3!$A$2:$H$3266,8,FALSE)</f>
        <v>3.9529999999999998</v>
      </c>
      <c r="K1048">
        <f>VLOOKUP(A1048,[1]Sheet3!$A$2:$AD$3266,29,FALSE)</f>
        <v>0.70878989999999997</v>
      </c>
      <c r="L1048">
        <f>VLOOKUP(A1048,[1]Sheet3!$A$2:$AD$3266,30,FALSE)</f>
        <v>2.8018464746999996</v>
      </c>
      <c r="O1048">
        <f>VLOOKUP(A1048,[1]Sheet3!$A$2:$T$3266,17,FALSE)</f>
        <v>0.31686999999999999</v>
      </c>
      <c r="P1048">
        <f>VLOOKUP(A1048,[1]Sheet3!$A$2:$T$3266,18,FALSE)</f>
        <v>160.48609999999999</v>
      </c>
      <c r="Q1048">
        <f>VLOOKUP(A1048,[1]Sheet3!$A$2:$T$3266,19,FALSE)</f>
        <v>0.66660920000000001</v>
      </c>
      <c r="R1048">
        <f>VLOOKUP(A1048,[1]Sheet3!$A$2:$T$3266,20,FALSE)</f>
        <v>0.84944779999999998</v>
      </c>
      <c r="S1048">
        <f>VLOOKUP(A1048,[1]Sheet3!$A$2:$AB$3266,27,FALSE)</f>
        <v>48.401139999999998</v>
      </c>
      <c r="T1048">
        <f>VLOOKUP(A1048,[1]Sheet3!$A$2:$AB$3266,28,FALSE)</f>
        <v>11.522869999999999</v>
      </c>
      <c r="U1048">
        <f>VLOOKUP(A1048,[1]Sheet3!$A$2:$AF$3266,31,FALSE)</f>
        <v>4.443206</v>
      </c>
      <c r="V1048">
        <f>VLOOKUP(A1048,[1]Sheet3!$A$2:$AF$3266,32,FALSE)</f>
        <v>15.67032</v>
      </c>
      <c r="W1048" s="2" t="str">
        <f>VLOOKUP(H1048,[2]Sheet1!$B$2:$D$3210,2,FALSE)</f>
        <v>Jawa Barat</v>
      </c>
      <c r="X1048" s="2" t="str">
        <f>VLOOKUP(H1048,[2]Sheet1!$B$2:$D$3210,3,FALSE)</f>
        <v>Jawa</v>
      </c>
      <c r="Y1048" s="2">
        <f>Scores!N1048</f>
        <v>46</v>
      </c>
      <c r="Z1048" t="s">
        <v>6</v>
      </c>
      <c r="AA1048" s="13" t="str">
        <f t="shared" si="50"/>
        <v>2C-Jawa</v>
      </c>
      <c r="AB1048" s="13" t="s">
        <v>896</v>
      </c>
    </row>
    <row r="1049" spans="1:28">
      <c r="A1049" t="str">
        <f t="shared" si="49"/>
        <v>PENGEMBANGAN LAPANGAN PASIRJADI NAIK3. High Value</v>
      </c>
      <c r="B1049" t="str">
        <f t="shared" si="48"/>
        <v>PENGEMBANGAN LAPANGAN PASIRJADI NAIK3. High ValueE6. Further Development</v>
      </c>
      <c r="C1049" t="s">
        <v>5</v>
      </c>
      <c r="D1049" t="s">
        <v>13</v>
      </c>
      <c r="E1049" t="s">
        <v>11</v>
      </c>
      <c r="F1049" s="12" t="s">
        <v>469</v>
      </c>
      <c r="G1049" s="12" t="s">
        <v>54</v>
      </c>
      <c r="H1049" t="s">
        <v>77</v>
      </c>
      <c r="I1049" s="2" t="s">
        <v>825</v>
      </c>
      <c r="J1049">
        <f>VLOOKUP(A1049,[1]Sheet3!$A$2:$H$3266,8,FALSE)</f>
        <v>3.9529999999999998</v>
      </c>
      <c r="K1049">
        <f>VLOOKUP(A1049,[1]Sheet3!$A$2:$AD$3266,29,FALSE)</f>
        <v>0.70878989999999997</v>
      </c>
      <c r="L1049">
        <f>VLOOKUP(A1049,[1]Sheet3!$A$2:$AD$3266,30,FALSE)</f>
        <v>2.8018464746999996</v>
      </c>
      <c r="O1049">
        <f>VLOOKUP(A1049,[1]Sheet3!$A$2:$T$3266,17,FALSE)</f>
        <v>0.31686999999999999</v>
      </c>
      <c r="P1049">
        <f>VLOOKUP(A1049,[1]Sheet3!$A$2:$T$3266,18,FALSE)</f>
        <v>160.48609999999999</v>
      </c>
      <c r="Q1049">
        <f>VLOOKUP(A1049,[1]Sheet3!$A$2:$T$3266,19,FALSE)</f>
        <v>0.66660920000000001</v>
      </c>
      <c r="R1049">
        <f>VLOOKUP(A1049,[1]Sheet3!$A$2:$T$3266,20,FALSE)</f>
        <v>0.84944779999999998</v>
      </c>
      <c r="S1049">
        <f>VLOOKUP(A1049,[1]Sheet3!$A$2:$AB$3266,27,FALSE)</f>
        <v>48.401139999999998</v>
      </c>
      <c r="T1049">
        <f>VLOOKUP(A1049,[1]Sheet3!$A$2:$AB$3266,28,FALSE)</f>
        <v>11.522869999999999</v>
      </c>
      <c r="U1049">
        <f>VLOOKUP(A1049,[1]Sheet3!$A$2:$AF$3266,31,FALSE)</f>
        <v>4.443206</v>
      </c>
      <c r="V1049">
        <f>VLOOKUP(A1049,[1]Sheet3!$A$2:$AF$3266,32,FALSE)</f>
        <v>15.67032</v>
      </c>
      <c r="W1049" s="2" t="str">
        <f>VLOOKUP(H1049,[2]Sheet1!$B$2:$D$3210,2,FALSE)</f>
        <v>Jawa Barat</v>
      </c>
      <c r="X1049" s="2" t="str">
        <f>VLOOKUP(H1049,[2]Sheet1!$B$2:$D$3210,3,FALSE)</f>
        <v>Jawa</v>
      </c>
      <c r="Y1049" s="2">
        <f>Scores!N1049</f>
        <v>46</v>
      </c>
      <c r="Z1049" t="s">
        <v>6</v>
      </c>
      <c r="AA1049" s="13" t="str">
        <f t="shared" si="50"/>
        <v>2C-Jawa</v>
      </c>
      <c r="AB1049" s="13" t="s">
        <v>896</v>
      </c>
    </row>
    <row r="1050" spans="1:28">
      <c r="A1050" t="str">
        <f t="shared" si="49"/>
        <v>PENGEMBANGAN LAPANGAN PONDOK MULIA1. Low Value</v>
      </c>
      <c r="B1050" t="str">
        <f t="shared" si="48"/>
        <v>PENGEMBANGAN LAPANGAN PONDOK MULIA1. Low ValueE3. Justified for Development</v>
      </c>
      <c r="C1050" t="s">
        <v>20</v>
      </c>
      <c r="D1050" t="s">
        <v>13</v>
      </c>
      <c r="E1050" t="s">
        <v>8</v>
      </c>
      <c r="F1050" s="12" t="s">
        <v>470</v>
      </c>
      <c r="G1050" s="12" t="s">
        <v>54</v>
      </c>
      <c r="H1050" t="s">
        <v>77</v>
      </c>
      <c r="I1050" s="2" t="s">
        <v>825</v>
      </c>
      <c r="J1050">
        <f>VLOOKUP(A1050,[1]Sheet3!$A$2:$H$3266,8,FALSE)</f>
        <v>2.698</v>
      </c>
      <c r="K1050">
        <f>VLOOKUP(A1050,[1]Sheet3!$A$2:$AD$3266,29,FALSE)</f>
        <v>0.83442320000000003</v>
      </c>
      <c r="L1050">
        <f>VLOOKUP(A1050,[1]Sheet3!$A$2:$AD$3266,30,FALSE)</f>
        <v>2.2512737936000002</v>
      </c>
      <c r="O1050">
        <f>VLOOKUP(A1050,[1]Sheet3!$A$2:$T$3266,17,FALSE)</f>
        <v>0.3255516</v>
      </c>
      <c r="P1050">
        <f>VLOOKUP(A1050,[1]Sheet3!$A$2:$T$3266,18,FALSE)</f>
        <v>325.2355</v>
      </c>
      <c r="Q1050">
        <f>VLOOKUP(A1050,[1]Sheet3!$A$2:$T$3266,19,FALSE)</f>
        <v>0.6991754</v>
      </c>
      <c r="R1050">
        <f>VLOOKUP(A1050,[1]Sheet3!$A$2:$T$3266,20,FALSE)</f>
        <v>0.77762149999999997</v>
      </c>
      <c r="S1050">
        <f>VLOOKUP(A1050,[1]Sheet3!$A$2:$AB$3266,27,FALSE)</f>
        <v>49.69659</v>
      </c>
      <c r="T1050">
        <f>VLOOKUP(A1050,[1]Sheet3!$A$2:$AB$3266,28,FALSE)</f>
        <v>6.9995989999999999</v>
      </c>
      <c r="U1050">
        <f>VLOOKUP(A1050,[1]Sheet3!$A$2:$AF$3266,31,FALSE)</f>
        <v>10.905760000000001</v>
      </c>
      <c r="V1050">
        <f>VLOOKUP(A1050,[1]Sheet3!$A$2:$AF$3266,32,FALSE)</f>
        <v>6.2731310000000002</v>
      </c>
      <c r="W1050" s="2" t="str">
        <f>VLOOKUP(H1050,[2]Sheet1!$B$2:$D$3210,2,FALSE)</f>
        <v>Jawa Barat</v>
      </c>
      <c r="X1050" s="2" t="str">
        <f>VLOOKUP(H1050,[2]Sheet1!$B$2:$D$3210,3,FALSE)</f>
        <v>Jawa</v>
      </c>
      <c r="Y1050" s="2">
        <f>Scores!N1050</f>
        <v>48</v>
      </c>
      <c r="Z1050" t="s">
        <v>16</v>
      </c>
      <c r="AA1050" s="13" t="str">
        <f t="shared" si="50"/>
        <v>2P</v>
      </c>
      <c r="AB1050" s="13" t="s">
        <v>896</v>
      </c>
    </row>
    <row r="1051" spans="1:28">
      <c r="A1051" t="str">
        <f t="shared" si="49"/>
        <v>PENGEMBANGAN LAPANGAN PONDOK MULIA2. Middle Value</v>
      </c>
      <c r="B1051" t="str">
        <f t="shared" si="48"/>
        <v>PENGEMBANGAN LAPANGAN PONDOK MULIA2. Middle ValueE3. Justified for Development</v>
      </c>
      <c r="C1051" t="s">
        <v>20</v>
      </c>
      <c r="D1051" t="s">
        <v>13</v>
      </c>
      <c r="E1051" t="s">
        <v>10</v>
      </c>
      <c r="F1051" s="12" t="s">
        <v>470</v>
      </c>
      <c r="G1051" s="12" t="s">
        <v>54</v>
      </c>
      <c r="H1051" t="s">
        <v>77</v>
      </c>
      <c r="I1051" s="2" t="s">
        <v>825</v>
      </c>
      <c r="J1051">
        <f>VLOOKUP(A1051,[1]Sheet3!$A$2:$H$3266,8,FALSE)</f>
        <v>7.69</v>
      </c>
      <c r="K1051">
        <f>VLOOKUP(A1051,[1]Sheet3!$A$2:$AD$3266,29,FALSE)</f>
        <v>0.83442320000000003</v>
      </c>
      <c r="L1051">
        <f>VLOOKUP(A1051,[1]Sheet3!$A$2:$AD$3266,30,FALSE)</f>
        <v>6.4167144080000007</v>
      </c>
      <c r="O1051">
        <f>VLOOKUP(A1051,[1]Sheet3!$A$2:$T$3266,17,FALSE)</f>
        <v>0.3255516</v>
      </c>
      <c r="P1051">
        <f>VLOOKUP(A1051,[1]Sheet3!$A$2:$T$3266,18,FALSE)</f>
        <v>325.2355</v>
      </c>
      <c r="Q1051">
        <f>VLOOKUP(A1051,[1]Sheet3!$A$2:$T$3266,19,FALSE)</f>
        <v>0.6991754</v>
      </c>
      <c r="R1051">
        <f>VLOOKUP(A1051,[1]Sheet3!$A$2:$T$3266,20,FALSE)</f>
        <v>0.77762149999999997</v>
      </c>
      <c r="S1051">
        <f>VLOOKUP(A1051,[1]Sheet3!$A$2:$AB$3266,27,FALSE)</f>
        <v>49.69659</v>
      </c>
      <c r="T1051">
        <f>VLOOKUP(A1051,[1]Sheet3!$A$2:$AB$3266,28,FALSE)</f>
        <v>6.9995989999999999</v>
      </c>
      <c r="U1051">
        <f>VLOOKUP(A1051,[1]Sheet3!$A$2:$AF$3266,31,FALSE)</f>
        <v>10.905760000000001</v>
      </c>
      <c r="V1051">
        <f>VLOOKUP(A1051,[1]Sheet3!$A$2:$AF$3266,32,FALSE)</f>
        <v>6.2731310000000002</v>
      </c>
      <c r="W1051" s="2" t="str">
        <f>VLOOKUP(H1051,[2]Sheet1!$B$2:$D$3210,2,FALSE)</f>
        <v>Jawa Barat</v>
      </c>
      <c r="X1051" s="2" t="str">
        <f>VLOOKUP(H1051,[2]Sheet1!$B$2:$D$3210,3,FALSE)</f>
        <v>Jawa</v>
      </c>
      <c r="Y1051" s="2">
        <f>Scores!N1051</f>
        <v>48</v>
      </c>
      <c r="Z1051" t="s">
        <v>16</v>
      </c>
      <c r="AA1051" s="13" t="str">
        <f t="shared" si="50"/>
        <v>2P</v>
      </c>
      <c r="AB1051" s="13" t="s">
        <v>896</v>
      </c>
    </row>
    <row r="1052" spans="1:28">
      <c r="A1052" t="str">
        <f t="shared" si="49"/>
        <v>PENGEMBANGAN LAPANGAN PONDOK MULIA3. High Value</v>
      </c>
      <c r="B1052" t="str">
        <f t="shared" si="48"/>
        <v>PENGEMBANGAN LAPANGAN PONDOK MULIA3. High ValueE3. Justified for Development</v>
      </c>
      <c r="C1052" t="s">
        <v>20</v>
      </c>
      <c r="D1052" t="s">
        <v>13</v>
      </c>
      <c r="E1052" t="s">
        <v>11</v>
      </c>
      <c r="F1052" s="12" t="s">
        <v>470</v>
      </c>
      <c r="G1052" s="12" t="s">
        <v>54</v>
      </c>
      <c r="H1052" t="s">
        <v>77</v>
      </c>
      <c r="I1052" s="2" t="s">
        <v>825</v>
      </c>
      <c r="J1052">
        <f>VLOOKUP(A1052,[1]Sheet3!$A$2:$H$3266,8,FALSE)</f>
        <v>30.622</v>
      </c>
      <c r="K1052">
        <f>VLOOKUP(A1052,[1]Sheet3!$A$2:$AD$3266,29,FALSE)</f>
        <v>0.83442320000000003</v>
      </c>
      <c r="L1052">
        <f>VLOOKUP(A1052,[1]Sheet3!$A$2:$AD$3266,30,FALSE)</f>
        <v>25.551707230400002</v>
      </c>
      <c r="O1052">
        <f>VLOOKUP(A1052,[1]Sheet3!$A$2:$T$3266,17,FALSE)</f>
        <v>0.3255516</v>
      </c>
      <c r="P1052">
        <f>VLOOKUP(A1052,[1]Sheet3!$A$2:$T$3266,18,FALSE)</f>
        <v>325.2355</v>
      </c>
      <c r="Q1052">
        <f>VLOOKUP(A1052,[1]Sheet3!$A$2:$T$3266,19,FALSE)</f>
        <v>0.6991754</v>
      </c>
      <c r="R1052">
        <f>VLOOKUP(A1052,[1]Sheet3!$A$2:$T$3266,20,FALSE)</f>
        <v>0.77762149999999997</v>
      </c>
      <c r="S1052">
        <f>VLOOKUP(A1052,[1]Sheet3!$A$2:$AB$3266,27,FALSE)</f>
        <v>49.69659</v>
      </c>
      <c r="T1052">
        <f>VLOOKUP(A1052,[1]Sheet3!$A$2:$AB$3266,28,FALSE)</f>
        <v>6.9995989999999999</v>
      </c>
      <c r="U1052">
        <f>VLOOKUP(A1052,[1]Sheet3!$A$2:$AF$3266,31,FALSE)</f>
        <v>10.905760000000001</v>
      </c>
      <c r="V1052">
        <f>VLOOKUP(A1052,[1]Sheet3!$A$2:$AF$3266,32,FALSE)</f>
        <v>6.2731310000000002</v>
      </c>
      <c r="W1052" s="2" t="str">
        <f>VLOOKUP(H1052,[2]Sheet1!$B$2:$D$3210,2,FALSE)</f>
        <v>Jawa Barat</v>
      </c>
      <c r="X1052" s="2" t="str">
        <f>VLOOKUP(H1052,[2]Sheet1!$B$2:$D$3210,3,FALSE)</f>
        <v>Jawa</v>
      </c>
      <c r="Y1052" s="2">
        <f>Scores!N1052</f>
        <v>48</v>
      </c>
      <c r="Z1052" t="s">
        <v>16</v>
      </c>
      <c r="AA1052" s="13" t="str">
        <f t="shared" si="50"/>
        <v>2P</v>
      </c>
      <c r="AB1052" s="13" t="s">
        <v>896</v>
      </c>
    </row>
    <row r="1053" spans="1:28">
      <c r="A1053" t="str">
        <f t="shared" si="49"/>
        <v>KAYU MERAH - BASE1. Low Value</v>
      </c>
      <c r="B1053" t="str">
        <f t="shared" si="48"/>
        <v>KAYU MERAH - BASE1. Low ValueE0. On Production</v>
      </c>
      <c r="C1053" t="s">
        <v>15</v>
      </c>
      <c r="D1053" t="s">
        <v>13</v>
      </c>
      <c r="E1053" t="s">
        <v>8</v>
      </c>
      <c r="F1053" s="12" t="s">
        <v>471</v>
      </c>
      <c r="G1053" s="12" t="s">
        <v>54</v>
      </c>
      <c r="H1053" t="s">
        <v>77</v>
      </c>
      <c r="I1053" s="2" t="s">
        <v>825</v>
      </c>
      <c r="J1053">
        <f>VLOOKUP(A1053,[1]Sheet3!$A$2:$H$3266,8,FALSE)</f>
        <v>5.0549999999999997</v>
      </c>
      <c r="K1053">
        <f>VLOOKUP(A1053,[1]Sheet3!$A$2:$AD$3266,29,FALSE)</f>
        <v>0.68165500000000001</v>
      </c>
      <c r="L1053">
        <f>VLOOKUP(A1053,[1]Sheet3!$A$2:$AD$3266,30,FALSE)</f>
        <v>3.4457660249999997</v>
      </c>
      <c r="O1053">
        <f>VLOOKUP(A1053,[1]Sheet3!$A$2:$T$3266,17,FALSE)</f>
        <v>0.35512549999999998</v>
      </c>
      <c r="P1053">
        <f>VLOOKUP(A1053,[1]Sheet3!$A$2:$T$3266,18,FALSE)</f>
        <v>67.912080000000003</v>
      </c>
      <c r="Q1053">
        <f>VLOOKUP(A1053,[1]Sheet3!$A$2:$T$3266,19,FALSE)</f>
        <v>0.62785630000000003</v>
      </c>
      <c r="R1053">
        <f>VLOOKUP(A1053,[1]Sheet3!$A$2:$T$3266,20,FALSE)</f>
        <v>0.77466740000000001</v>
      </c>
      <c r="S1053">
        <f>VLOOKUP(A1053,[1]Sheet3!$A$2:$AB$3266,27,FALSE)</f>
        <v>90.399420000000006</v>
      </c>
      <c r="T1053">
        <f>VLOOKUP(A1053,[1]Sheet3!$A$2:$AB$3266,28,FALSE)</f>
        <v>10.32817</v>
      </c>
      <c r="U1053">
        <f>VLOOKUP(A1053,[1]Sheet3!$A$2:$AF$3266,31,FALSE)</f>
        <v>2.1747390000000002</v>
      </c>
      <c r="V1053">
        <f>VLOOKUP(A1053,[1]Sheet3!$A$2:$AF$3266,32,FALSE)</f>
        <v>129.5675</v>
      </c>
      <c r="W1053" s="2" t="str">
        <f>VLOOKUP(H1053,[2]Sheet1!$B$2:$D$3210,2,FALSE)</f>
        <v>Jawa Barat</v>
      </c>
      <c r="X1053" s="2" t="str">
        <f>VLOOKUP(H1053,[2]Sheet1!$B$2:$D$3210,3,FALSE)</f>
        <v>Jawa</v>
      </c>
      <c r="Y1053" s="2">
        <f>Scores!N1053</f>
        <v>67</v>
      </c>
      <c r="Z1053" t="s">
        <v>16</v>
      </c>
      <c r="AA1053" s="13" t="str">
        <f t="shared" si="50"/>
        <v>2P</v>
      </c>
      <c r="AB1053" s="13" t="s">
        <v>896</v>
      </c>
    </row>
    <row r="1054" spans="1:28">
      <c r="A1054" t="str">
        <f t="shared" si="49"/>
        <v>KAYU MERAH - BASE2. Middle Value</v>
      </c>
      <c r="B1054" t="str">
        <f t="shared" si="48"/>
        <v>KAYU MERAH - BASE2. Middle ValueE0. On Production</v>
      </c>
      <c r="C1054" t="s">
        <v>15</v>
      </c>
      <c r="D1054" t="s">
        <v>13</v>
      </c>
      <c r="E1054" t="s">
        <v>10</v>
      </c>
      <c r="F1054" s="12" t="s">
        <v>471</v>
      </c>
      <c r="G1054" s="12" t="s">
        <v>54</v>
      </c>
      <c r="H1054" t="s">
        <v>77</v>
      </c>
      <c r="I1054" s="2" t="s">
        <v>825</v>
      </c>
      <c r="J1054">
        <f>VLOOKUP(A1054,[1]Sheet3!$A$2:$H$3266,8,FALSE)</f>
        <v>5.0549999999999997</v>
      </c>
      <c r="K1054">
        <f>VLOOKUP(A1054,[1]Sheet3!$A$2:$AD$3266,29,FALSE)</f>
        <v>0.68165500000000001</v>
      </c>
      <c r="L1054">
        <f>VLOOKUP(A1054,[1]Sheet3!$A$2:$AD$3266,30,FALSE)</f>
        <v>3.4457660249999997</v>
      </c>
      <c r="O1054">
        <f>VLOOKUP(A1054,[1]Sheet3!$A$2:$T$3266,17,FALSE)</f>
        <v>0.35512549999999998</v>
      </c>
      <c r="P1054">
        <f>VLOOKUP(A1054,[1]Sheet3!$A$2:$T$3266,18,FALSE)</f>
        <v>67.912080000000003</v>
      </c>
      <c r="Q1054">
        <f>VLOOKUP(A1054,[1]Sheet3!$A$2:$T$3266,19,FALSE)</f>
        <v>0.62785630000000003</v>
      </c>
      <c r="R1054">
        <f>VLOOKUP(A1054,[1]Sheet3!$A$2:$T$3266,20,FALSE)</f>
        <v>0.77466740000000001</v>
      </c>
      <c r="S1054">
        <f>VLOOKUP(A1054,[1]Sheet3!$A$2:$AB$3266,27,FALSE)</f>
        <v>90.399420000000006</v>
      </c>
      <c r="T1054">
        <f>VLOOKUP(A1054,[1]Sheet3!$A$2:$AB$3266,28,FALSE)</f>
        <v>10.32817</v>
      </c>
      <c r="U1054">
        <f>VLOOKUP(A1054,[1]Sheet3!$A$2:$AF$3266,31,FALSE)</f>
        <v>2.1747390000000002</v>
      </c>
      <c r="V1054">
        <f>VLOOKUP(A1054,[1]Sheet3!$A$2:$AF$3266,32,FALSE)</f>
        <v>129.5675</v>
      </c>
      <c r="W1054" s="2" t="str">
        <f>VLOOKUP(H1054,[2]Sheet1!$B$2:$D$3210,2,FALSE)</f>
        <v>Jawa Barat</v>
      </c>
      <c r="X1054" s="2" t="str">
        <f>VLOOKUP(H1054,[2]Sheet1!$B$2:$D$3210,3,FALSE)</f>
        <v>Jawa</v>
      </c>
      <c r="Y1054" s="2">
        <f>Scores!N1054</f>
        <v>67</v>
      </c>
      <c r="Z1054" t="s">
        <v>16</v>
      </c>
      <c r="AA1054" s="13" t="str">
        <f t="shared" si="50"/>
        <v>2P</v>
      </c>
      <c r="AB1054" s="13" t="s">
        <v>896</v>
      </c>
    </row>
    <row r="1055" spans="1:28">
      <c r="A1055" t="str">
        <f t="shared" si="49"/>
        <v>KAYU MERAH - BASE3. High Value</v>
      </c>
      <c r="B1055" t="str">
        <f t="shared" si="48"/>
        <v>KAYU MERAH - BASE3. High ValueE0. On Production</v>
      </c>
      <c r="C1055" t="s">
        <v>15</v>
      </c>
      <c r="D1055" t="s">
        <v>13</v>
      </c>
      <c r="E1055" t="s">
        <v>11</v>
      </c>
      <c r="F1055" s="12" t="s">
        <v>471</v>
      </c>
      <c r="G1055" s="12" t="s">
        <v>54</v>
      </c>
      <c r="H1055" t="s">
        <v>77</v>
      </c>
      <c r="I1055" s="2" t="s">
        <v>825</v>
      </c>
      <c r="J1055">
        <f>VLOOKUP(A1055,[1]Sheet3!$A$2:$H$3266,8,FALSE)</f>
        <v>5.0549999999999997</v>
      </c>
      <c r="K1055">
        <f>VLOOKUP(A1055,[1]Sheet3!$A$2:$AD$3266,29,FALSE)</f>
        <v>0.68165500000000001</v>
      </c>
      <c r="L1055">
        <f>VLOOKUP(A1055,[1]Sheet3!$A$2:$AD$3266,30,FALSE)</f>
        <v>3.4457660249999997</v>
      </c>
      <c r="O1055">
        <f>VLOOKUP(A1055,[1]Sheet3!$A$2:$T$3266,17,FALSE)</f>
        <v>0.35512549999999998</v>
      </c>
      <c r="P1055">
        <f>VLOOKUP(A1055,[1]Sheet3!$A$2:$T$3266,18,FALSE)</f>
        <v>67.912080000000003</v>
      </c>
      <c r="Q1055">
        <f>VLOOKUP(A1055,[1]Sheet3!$A$2:$T$3266,19,FALSE)</f>
        <v>0.62785630000000003</v>
      </c>
      <c r="R1055">
        <f>VLOOKUP(A1055,[1]Sheet3!$A$2:$T$3266,20,FALSE)</f>
        <v>0.77466740000000001</v>
      </c>
      <c r="S1055">
        <f>VLOOKUP(A1055,[1]Sheet3!$A$2:$AB$3266,27,FALSE)</f>
        <v>90.399420000000006</v>
      </c>
      <c r="T1055">
        <f>VLOOKUP(A1055,[1]Sheet3!$A$2:$AB$3266,28,FALSE)</f>
        <v>10.32817</v>
      </c>
      <c r="U1055">
        <f>VLOOKUP(A1055,[1]Sheet3!$A$2:$AF$3266,31,FALSE)</f>
        <v>2.1747390000000002</v>
      </c>
      <c r="V1055">
        <f>VLOOKUP(A1055,[1]Sheet3!$A$2:$AF$3266,32,FALSE)</f>
        <v>129.5675</v>
      </c>
      <c r="W1055" s="2" t="str">
        <f>VLOOKUP(H1055,[2]Sheet1!$B$2:$D$3210,2,FALSE)</f>
        <v>Jawa Barat</v>
      </c>
      <c r="X1055" s="2" t="str">
        <f>VLOOKUP(H1055,[2]Sheet1!$B$2:$D$3210,3,FALSE)</f>
        <v>Jawa</v>
      </c>
      <c r="Y1055" s="2">
        <f>Scores!N1055</f>
        <v>67</v>
      </c>
      <c r="Z1055" t="s">
        <v>16</v>
      </c>
      <c r="AA1055" s="13" t="str">
        <f t="shared" si="50"/>
        <v>2P</v>
      </c>
      <c r="AB1055" s="13" t="s">
        <v>896</v>
      </c>
    </row>
    <row r="1056" spans="1:28">
      <c r="A1056" t="str">
        <f t="shared" si="49"/>
        <v>PENGEMBANGAN LAPANGAN GALIAN1. Low Value</v>
      </c>
      <c r="B1056" t="str">
        <f t="shared" si="48"/>
        <v>PENGEMBANGAN LAPANGAN GALIAN1. Low ValueE3. Justified for Development</v>
      </c>
      <c r="C1056" t="s">
        <v>20</v>
      </c>
      <c r="D1056" t="s">
        <v>13</v>
      </c>
      <c r="E1056" t="s">
        <v>8</v>
      </c>
      <c r="F1056" s="12" t="s">
        <v>472</v>
      </c>
      <c r="G1056" s="12" t="s">
        <v>54</v>
      </c>
      <c r="H1056" t="s">
        <v>77</v>
      </c>
      <c r="I1056" s="2" t="s">
        <v>825</v>
      </c>
      <c r="J1056">
        <f>VLOOKUP(A1056,[1]Sheet3!$A$2:$H$3266,8,FALSE)</f>
        <v>2.6440000000000001</v>
      </c>
      <c r="K1056">
        <f>VLOOKUP(A1056,[1]Sheet3!$A$2:$AD$3266,29,FALSE)</f>
        <v>0.83442320000000003</v>
      </c>
      <c r="L1056">
        <f>VLOOKUP(A1056,[1]Sheet3!$A$2:$AD$3266,30,FALSE)</f>
        <v>2.2062149408000002</v>
      </c>
      <c r="O1056">
        <f>VLOOKUP(A1056,[1]Sheet3!$A$2:$T$3266,17,FALSE)</f>
        <v>0.34509119999999999</v>
      </c>
      <c r="P1056">
        <f>VLOOKUP(A1056,[1]Sheet3!$A$2:$T$3266,18,FALSE)</f>
        <v>97.267650000000003</v>
      </c>
      <c r="Q1056">
        <f>VLOOKUP(A1056,[1]Sheet3!$A$2:$T$3266,19,FALSE)</f>
        <v>0.6991754</v>
      </c>
      <c r="R1056">
        <f>VLOOKUP(A1056,[1]Sheet3!$A$2:$T$3266,20,FALSE)</f>
        <v>0.77466740000000001</v>
      </c>
      <c r="S1056">
        <f>VLOOKUP(A1056,[1]Sheet3!$A$2:$AB$3266,27,FALSE)</f>
        <v>49.69659</v>
      </c>
      <c r="T1056">
        <f>VLOOKUP(A1056,[1]Sheet3!$A$2:$AB$3266,28,FALSE)</f>
        <v>67.338930000000005</v>
      </c>
      <c r="U1056">
        <f>VLOOKUP(A1056,[1]Sheet3!$A$2:$AF$3266,31,FALSE)</f>
        <v>15.878909999999999</v>
      </c>
      <c r="V1056">
        <f>VLOOKUP(A1056,[1]Sheet3!$A$2:$AF$3266,32,FALSE)</f>
        <v>17.287240000000001</v>
      </c>
      <c r="W1056" s="2" t="str">
        <f>VLOOKUP(H1056,[2]Sheet1!$B$2:$D$3210,2,FALSE)</f>
        <v>Jawa Barat</v>
      </c>
      <c r="X1056" s="2" t="str">
        <f>VLOOKUP(H1056,[2]Sheet1!$B$2:$D$3210,3,FALSE)</f>
        <v>Jawa</v>
      </c>
      <c r="Y1056" s="2">
        <f>Scores!N1056</f>
        <v>56</v>
      </c>
      <c r="Z1056" t="s">
        <v>16</v>
      </c>
      <c r="AA1056" s="13" t="str">
        <f t="shared" si="50"/>
        <v>2P</v>
      </c>
      <c r="AB1056" s="13" t="s">
        <v>896</v>
      </c>
    </row>
    <row r="1057" spans="1:28">
      <c r="A1057" t="str">
        <f t="shared" si="49"/>
        <v>PENGEMBANGAN LAPANGAN GALIAN2. Middle Value</v>
      </c>
      <c r="B1057" t="str">
        <f t="shared" si="48"/>
        <v>PENGEMBANGAN LAPANGAN GALIAN2. Middle ValueE3. Justified for Development</v>
      </c>
      <c r="C1057" t="s">
        <v>20</v>
      </c>
      <c r="D1057" t="s">
        <v>13</v>
      </c>
      <c r="E1057" t="s">
        <v>10</v>
      </c>
      <c r="F1057" s="12" t="s">
        <v>472</v>
      </c>
      <c r="G1057" s="12" t="s">
        <v>54</v>
      </c>
      <c r="H1057" t="s">
        <v>77</v>
      </c>
      <c r="I1057" s="2" t="s">
        <v>825</v>
      </c>
      <c r="J1057">
        <f>VLOOKUP(A1057,[1]Sheet3!$A$2:$H$3266,8,FALSE)</f>
        <v>6.8920000000000003</v>
      </c>
      <c r="K1057">
        <f>VLOOKUP(A1057,[1]Sheet3!$A$2:$AD$3266,29,FALSE)</f>
        <v>0.83442320000000003</v>
      </c>
      <c r="L1057">
        <f>VLOOKUP(A1057,[1]Sheet3!$A$2:$AD$3266,30,FALSE)</f>
        <v>5.7508446944000005</v>
      </c>
      <c r="O1057">
        <f>VLOOKUP(A1057,[1]Sheet3!$A$2:$T$3266,17,FALSE)</f>
        <v>0.34509119999999999</v>
      </c>
      <c r="P1057">
        <f>VLOOKUP(A1057,[1]Sheet3!$A$2:$T$3266,18,FALSE)</f>
        <v>97.267650000000003</v>
      </c>
      <c r="Q1057">
        <f>VLOOKUP(A1057,[1]Sheet3!$A$2:$T$3266,19,FALSE)</f>
        <v>0.6991754</v>
      </c>
      <c r="R1057">
        <f>VLOOKUP(A1057,[1]Sheet3!$A$2:$T$3266,20,FALSE)</f>
        <v>0.77466740000000001</v>
      </c>
      <c r="S1057">
        <f>VLOOKUP(A1057,[1]Sheet3!$A$2:$AB$3266,27,FALSE)</f>
        <v>49.69659</v>
      </c>
      <c r="T1057">
        <f>VLOOKUP(A1057,[1]Sheet3!$A$2:$AB$3266,28,FALSE)</f>
        <v>67.338930000000005</v>
      </c>
      <c r="U1057">
        <f>VLOOKUP(A1057,[1]Sheet3!$A$2:$AF$3266,31,FALSE)</f>
        <v>15.878909999999999</v>
      </c>
      <c r="V1057">
        <f>VLOOKUP(A1057,[1]Sheet3!$A$2:$AF$3266,32,FALSE)</f>
        <v>17.287240000000001</v>
      </c>
      <c r="W1057" s="2" t="str">
        <f>VLOOKUP(H1057,[2]Sheet1!$B$2:$D$3210,2,FALSE)</f>
        <v>Jawa Barat</v>
      </c>
      <c r="X1057" s="2" t="str">
        <f>VLOOKUP(H1057,[2]Sheet1!$B$2:$D$3210,3,FALSE)</f>
        <v>Jawa</v>
      </c>
      <c r="Y1057" s="2">
        <f>Scores!N1057</f>
        <v>56</v>
      </c>
      <c r="Z1057" t="s">
        <v>16</v>
      </c>
      <c r="AA1057" s="13" t="str">
        <f t="shared" si="50"/>
        <v>2P</v>
      </c>
      <c r="AB1057" s="13" t="s">
        <v>896</v>
      </c>
    </row>
    <row r="1058" spans="1:28">
      <c r="A1058" t="str">
        <f t="shared" si="49"/>
        <v>PENGEMBANGAN LAPANGAN GALIAN3. High Value</v>
      </c>
      <c r="B1058" t="str">
        <f t="shared" si="48"/>
        <v>PENGEMBANGAN LAPANGAN GALIAN3. High ValueE3. Justified for Development</v>
      </c>
      <c r="C1058" t="s">
        <v>20</v>
      </c>
      <c r="D1058" t="s">
        <v>13</v>
      </c>
      <c r="E1058" t="s">
        <v>11</v>
      </c>
      <c r="F1058" s="12" t="s">
        <v>472</v>
      </c>
      <c r="G1058" s="12" t="s">
        <v>54</v>
      </c>
      <c r="H1058" t="s">
        <v>77</v>
      </c>
      <c r="I1058" s="2" t="s">
        <v>825</v>
      </c>
      <c r="J1058">
        <f>VLOOKUP(A1058,[1]Sheet3!$A$2:$H$3266,8,FALSE)</f>
        <v>6.8920000000000003</v>
      </c>
      <c r="K1058">
        <f>VLOOKUP(A1058,[1]Sheet3!$A$2:$AD$3266,29,FALSE)</f>
        <v>0.83442320000000003</v>
      </c>
      <c r="L1058">
        <f>VLOOKUP(A1058,[1]Sheet3!$A$2:$AD$3266,30,FALSE)</f>
        <v>5.7508446944000005</v>
      </c>
      <c r="O1058">
        <f>VLOOKUP(A1058,[1]Sheet3!$A$2:$T$3266,17,FALSE)</f>
        <v>0.34509119999999999</v>
      </c>
      <c r="P1058">
        <f>VLOOKUP(A1058,[1]Sheet3!$A$2:$T$3266,18,FALSE)</f>
        <v>97.267650000000003</v>
      </c>
      <c r="Q1058">
        <f>VLOOKUP(A1058,[1]Sheet3!$A$2:$T$3266,19,FALSE)</f>
        <v>0.6991754</v>
      </c>
      <c r="R1058">
        <f>VLOOKUP(A1058,[1]Sheet3!$A$2:$T$3266,20,FALSE)</f>
        <v>0.77466740000000001</v>
      </c>
      <c r="S1058">
        <f>VLOOKUP(A1058,[1]Sheet3!$A$2:$AB$3266,27,FALSE)</f>
        <v>49.69659</v>
      </c>
      <c r="T1058">
        <f>VLOOKUP(A1058,[1]Sheet3!$A$2:$AB$3266,28,FALSE)</f>
        <v>67.338930000000005</v>
      </c>
      <c r="U1058">
        <f>VLOOKUP(A1058,[1]Sheet3!$A$2:$AF$3266,31,FALSE)</f>
        <v>15.878909999999999</v>
      </c>
      <c r="V1058">
        <f>VLOOKUP(A1058,[1]Sheet3!$A$2:$AF$3266,32,FALSE)</f>
        <v>17.287240000000001</v>
      </c>
      <c r="W1058" s="2" t="str">
        <f>VLOOKUP(H1058,[2]Sheet1!$B$2:$D$3210,2,FALSE)</f>
        <v>Jawa Barat</v>
      </c>
      <c r="X1058" s="2" t="str">
        <f>VLOOKUP(H1058,[2]Sheet1!$B$2:$D$3210,3,FALSE)</f>
        <v>Jawa</v>
      </c>
      <c r="Y1058" s="2">
        <f>Scores!N1058</f>
        <v>56</v>
      </c>
      <c r="Z1058" t="s">
        <v>16</v>
      </c>
      <c r="AA1058" s="13" t="str">
        <f t="shared" si="50"/>
        <v>2P</v>
      </c>
      <c r="AB1058" s="13" t="s">
        <v>896</v>
      </c>
    </row>
    <row r="1059" spans="1:28">
      <c r="A1059" t="str">
        <f t="shared" si="49"/>
        <v>KAYU MERAH (KYM)-1 - BASE1. Low Value</v>
      </c>
      <c r="B1059" t="str">
        <f t="shared" si="48"/>
        <v>KAYU MERAH (KYM)-1 - BASE1. Low ValueX1. Discovery under Evaluation</v>
      </c>
      <c r="C1059" t="s">
        <v>12</v>
      </c>
      <c r="D1059" t="s">
        <v>13</v>
      </c>
      <c r="E1059" t="s">
        <v>8</v>
      </c>
      <c r="F1059" s="12" t="s">
        <v>473</v>
      </c>
      <c r="G1059" s="12" t="s">
        <v>54</v>
      </c>
      <c r="H1059" t="s">
        <v>77</v>
      </c>
      <c r="I1059" s="2" t="s">
        <v>825</v>
      </c>
      <c r="J1059">
        <f>VLOOKUP(A1059,[1]Sheet3!$A$2:$H$3266,8,FALSE)</f>
        <v>311.14</v>
      </c>
      <c r="K1059">
        <f>VLOOKUP(A1059,[1]Sheet3!$A$2:$AD$3266,29,FALSE)</f>
        <v>0.73111210000000004</v>
      </c>
      <c r="L1059">
        <f>VLOOKUP(A1059,[1]Sheet3!$A$2:$AD$3266,30,FALSE)</f>
        <v>227.47821879400001</v>
      </c>
      <c r="O1059">
        <f>VLOOKUP(A1059,[1]Sheet3!$A$2:$T$3266,17,FALSE)</f>
        <v>0.28830040000000001</v>
      </c>
      <c r="P1059">
        <f>VLOOKUP(A1059,[1]Sheet3!$A$2:$T$3266,18,FALSE)</f>
        <v>3978.549</v>
      </c>
      <c r="Q1059">
        <f>VLOOKUP(A1059,[1]Sheet3!$A$2:$T$3266,19,FALSE)</f>
        <v>0.7396817</v>
      </c>
      <c r="R1059">
        <f>VLOOKUP(A1059,[1]Sheet3!$A$2:$T$3266,20,FALSE)</f>
        <v>0.84501139999999997</v>
      </c>
      <c r="S1059">
        <f>VLOOKUP(A1059,[1]Sheet3!$A$2:$AB$3266,27,FALSE)</f>
        <v>97.835409999999996</v>
      </c>
      <c r="T1059">
        <f>VLOOKUP(A1059,[1]Sheet3!$A$2:$AB$3266,28,FALSE)</f>
        <v>43.223089999999999</v>
      </c>
      <c r="U1059">
        <f>VLOOKUP(A1059,[1]Sheet3!$A$2:$AF$3266,31,FALSE)</f>
        <v>86.440190000000001</v>
      </c>
      <c r="V1059">
        <f>VLOOKUP(A1059,[1]Sheet3!$A$2:$AF$3266,32,FALSE)</f>
        <v>82.324219999999997</v>
      </c>
      <c r="W1059" s="2" t="str">
        <f>VLOOKUP(H1059,[2]Sheet1!$B$2:$D$3210,2,FALSE)</f>
        <v>Jawa Barat</v>
      </c>
      <c r="X1059" s="2" t="str">
        <f>VLOOKUP(H1059,[2]Sheet1!$B$2:$D$3210,3,FALSE)</f>
        <v>Jawa</v>
      </c>
      <c r="Y1059" s="2">
        <f>Scores!N1059</f>
        <v>30</v>
      </c>
      <c r="Z1059" t="s">
        <v>6</v>
      </c>
      <c r="AA1059" s="13" t="str">
        <f t="shared" si="50"/>
        <v>2C-Jawa</v>
      </c>
      <c r="AB1059" s="13" t="s">
        <v>896</v>
      </c>
    </row>
    <row r="1060" spans="1:28">
      <c r="A1060" t="str">
        <f t="shared" si="49"/>
        <v>KAYU MERAH (KYM)-1 - BASE2. Middle Value</v>
      </c>
      <c r="B1060" t="str">
        <f t="shared" si="48"/>
        <v>KAYU MERAH (KYM)-1 - BASE2. Middle ValueX1. Discovery under Evaluation</v>
      </c>
      <c r="C1060" t="s">
        <v>12</v>
      </c>
      <c r="D1060" t="s">
        <v>13</v>
      </c>
      <c r="E1060" t="s">
        <v>10</v>
      </c>
      <c r="F1060" s="12" t="s">
        <v>473</v>
      </c>
      <c r="G1060" s="12" t="s">
        <v>54</v>
      </c>
      <c r="H1060" t="s">
        <v>77</v>
      </c>
      <c r="I1060" s="2" t="s">
        <v>825</v>
      </c>
      <c r="J1060">
        <f>VLOOKUP(A1060,[1]Sheet3!$A$2:$H$3266,8,FALSE)</f>
        <v>790.68</v>
      </c>
      <c r="K1060">
        <f>VLOOKUP(A1060,[1]Sheet3!$A$2:$AD$3266,29,FALSE)</f>
        <v>0.73111210000000004</v>
      </c>
      <c r="L1060">
        <f>VLOOKUP(A1060,[1]Sheet3!$A$2:$AD$3266,30,FALSE)</f>
        <v>578.07571522800004</v>
      </c>
      <c r="O1060">
        <f>VLOOKUP(A1060,[1]Sheet3!$A$2:$T$3266,17,FALSE)</f>
        <v>0.28830040000000001</v>
      </c>
      <c r="P1060">
        <f>VLOOKUP(A1060,[1]Sheet3!$A$2:$T$3266,18,FALSE)</f>
        <v>3978.549</v>
      </c>
      <c r="Q1060">
        <f>VLOOKUP(A1060,[1]Sheet3!$A$2:$T$3266,19,FALSE)</f>
        <v>0.7396817</v>
      </c>
      <c r="R1060">
        <f>VLOOKUP(A1060,[1]Sheet3!$A$2:$T$3266,20,FALSE)</f>
        <v>0.84501139999999997</v>
      </c>
      <c r="S1060">
        <f>VLOOKUP(A1060,[1]Sheet3!$A$2:$AB$3266,27,FALSE)</f>
        <v>97.835409999999996</v>
      </c>
      <c r="T1060">
        <f>VLOOKUP(A1060,[1]Sheet3!$A$2:$AB$3266,28,FALSE)</f>
        <v>43.223089999999999</v>
      </c>
      <c r="U1060">
        <f>VLOOKUP(A1060,[1]Sheet3!$A$2:$AF$3266,31,FALSE)</f>
        <v>86.440190000000001</v>
      </c>
      <c r="V1060">
        <f>VLOOKUP(A1060,[1]Sheet3!$A$2:$AF$3266,32,FALSE)</f>
        <v>82.324219999999997</v>
      </c>
      <c r="W1060" s="2" t="str">
        <f>VLOOKUP(H1060,[2]Sheet1!$B$2:$D$3210,2,FALSE)</f>
        <v>Jawa Barat</v>
      </c>
      <c r="X1060" s="2" t="str">
        <f>VLOOKUP(H1060,[2]Sheet1!$B$2:$D$3210,3,FALSE)</f>
        <v>Jawa</v>
      </c>
      <c r="Y1060" s="2">
        <f>Scores!N1060</f>
        <v>30</v>
      </c>
      <c r="Z1060" t="s">
        <v>6</v>
      </c>
      <c r="AA1060" s="13" t="str">
        <f t="shared" si="50"/>
        <v>2C-Jawa</v>
      </c>
      <c r="AB1060" s="13" t="s">
        <v>896</v>
      </c>
    </row>
    <row r="1061" spans="1:28">
      <c r="A1061" t="str">
        <f t="shared" si="49"/>
        <v>KAYU MERAH (KYM)-1 - BASE3. High Value</v>
      </c>
      <c r="B1061" t="str">
        <f t="shared" si="48"/>
        <v>KAYU MERAH (KYM)-1 - BASE3. High ValueX1. Discovery under Evaluation</v>
      </c>
      <c r="C1061" t="s">
        <v>12</v>
      </c>
      <c r="D1061" t="s">
        <v>13</v>
      </c>
      <c r="E1061" t="s">
        <v>11</v>
      </c>
      <c r="F1061" s="12" t="s">
        <v>473</v>
      </c>
      <c r="G1061" s="12" t="s">
        <v>54</v>
      </c>
      <c r="H1061" t="s">
        <v>77</v>
      </c>
      <c r="I1061" s="2" t="s">
        <v>825</v>
      </c>
      <c r="J1061">
        <f>VLOOKUP(A1061,[1]Sheet3!$A$2:$H$3266,8,FALSE)</f>
        <v>2076.71</v>
      </c>
      <c r="K1061">
        <f>VLOOKUP(A1061,[1]Sheet3!$A$2:$AD$3266,29,FALSE)</f>
        <v>0.73111210000000004</v>
      </c>
      <c r="L1061">
        <f>VLOOKUP(A1061,[1]Sheet3!$A$2:$AD$3266,30,FALSE)</f>
        <v>1518.3078091910002</v>
      </c>
      <c r="O1061">
        <f>VLOOKUP(A1061,[1]Sheet3!$A$2:$T$3266,17,FALSE)</f>
        <v>0.28830040000000001</v>
      </c>
      <c r="P1061">
        <f>VLOOKUP(A1061,[1]Sheet3!$A$2:$T$3266,18,FALSE)</f>
        <v>3978.549</v>
      </c>
      <c r="Q1061">
        <f>VLOOKUP(A1061,[1]Sheet3!$A$2:$T$3266,19,FALSE)</f>
        <v>0.7396817</v>
      </c>
      <c r="R1061">
        <f>VLOOKUP(A1061,[1]Sheet3!$A$2:$T$3266,20,FALSE)</f>
        <v>0.84501139999999997</v>
      </c>
      <c r="S1061">
        <f>VLOOKUP(A1061,[1]Sheet3!$A$2:$AB$3266,27,FALSE)</f>
        <v>97.835409999999996</v>
      </c>
      <c r="T1061">
        <f>VLOOKUP(A1061,[1]Sheet3!$A$2:$AB$3266,28,FALSE)</f>
        <v>43.223089999999999</v>
      </c>
      <c r="U1061">
        <f>VLOOKUP(A1061,[1]Sheet3!$A$2:$AF$3266,31,FALSE)</f>
        <v>86.440190000000001</v>
      </c>
      <c r="V1061">
        <f>VLOOKUP(A1061,[1]Sheet3!$A$2:$AF$3266,32,FALSE)</f>
        <v>82.324219999999997</v>
      </c>
      <c r="W1061" s="2" t="str">
        <f>VLOOKUP(H1061,[2]Sheet1!$B$2:$D$3210,2,FALSE)</f>
        <v>Jawa Barat</v>
      </c>
      <c r="X1061" s="2" t="str">
        <f>VLOOKUP(H1061,[2]Sheet1!$B$2:$D$3210,3,FALSE)</f>
        <v>Jawa</v>
      </c>
      <c r="Y1061" s="2">
        <f>Scores!N1061</f>
        <v>30</v>
      </c>
      <c r="Z1061" t="s">
        <v>6</v>
      </c>
      <c r="AA1061" s="13" t="str">
        <f t="shared" si="50"/>
        <v>2C-Jawa</v>
      </c>
      <c r="AB1061" s="13" t="s">
        <v>896</v>
      </c>
    </row>
    <row r="1062" spans="1:28">
      <c r="A1062" t="str">
        <f t="shared" si="49"/>
        <v>OPTIMASI LAPANGAN MATINDOK - M521. Low Value</v>
      </c>
      <c r="B1062" t="str">
        <f t="shared" si="48"/>
        <v>OPTIMASI LAPANGAN MATINDOK - M521. Low ValueE3. Justified for Development</v>
      </c>
      <c r="C1062" t="s">
        <v>20</v>
      </c>
      <c r="D1062" t="s">
        <v>13</v>
      </c>
      <c r="E1062" t="s">
        <v>8</v>
      </c>
      <c r="F1062" s="12" t="s">
        <v>474</v>
      </c>
      <c r="G1062" s="12" t="s">
        <v>54</v>
      </c>
      <c r="H1062" t="s">
        <v>77</v>
      </c>
      <c r="I1062" s="2" t="s">
        <v>825</v>
      </c>
      <c r="J1062">
        <f>VLOOKUP(A1062,[1]Sheet3!$A$2:$H$3266,8,FALSE)</f>
        <v>390.6</v>
      </c>
      <c r="K1062">
        <f>VLOOKUP(A1062,[1]Sheet3!$A$2:$AD$3266,29,FALSE)</f>
        <v>0.62732489999999996</v>
      </c>
      <c r="L1062">
        <f>VLOOKUP(A1062,[1]Sheet3!$A$2:$AD$3266,30,FALSE)</f>
        <v>245.03310594000001</v>
      </c>
      <c r="O1062">
        <f>VLOOKUP(A1062,[1]Sheet3!$A$2:$T$3266,17,FALSE)</f>
        <v>0.2626095</v>
      </c>
      <c r="P1062">
        <f>VLOOKUP(A1062,[1]Sheet3!$A$2:$T$3266,18,FALSE)</f>
        <v>332.6764</v>
      </c>
      <c r="Q1062">
        <f>VLOOKUP(A1062,[1]Sheet3!$A$2:$T$3266,19,FALSE)</f>
        <v>0.59208550000000004</v>
      </c>
      <c r="R1062">
        <f>VLOOKUP(A1062,[1]Sheet3!$A$2:$T$3266,20,FALSE)</f>
        <v>0.83829710000000002</v>
      </c>
      <c r="S1062">
        <f>VLOOKUP(A1062,[1]Sheet3!$A$2:$AB$3266,27,FALSE)</f>
        <v>46.172609999999999</v>
      </c>
      <c r="T1062">
        <f>VLOOKUP(A1062,[1]Sheet3!$A$2:$AB$3266,28,FALSE)</f>
        <v>9.1732490000000002</v>
      </c>
      <c r="U1062">
        <f>VLOOKUP(A1062,[1]Sheet3!$A$2:$AF$3266,31,FALSE)</f>
        <v>25.90192</v>
      </c>
      <c r="V1062">
        <f>VLOOKUP(A1062,[1]Sheet3!$A$2:$AF$3266,32,FALSE)</f>
        <v>183.2467</v>
      </c>
      <c r="W1062" s="2" t="str">
        <f>VLOOKUP(H1062,[2]Sheet1!$B$2:$D$3210,2,FALSE)</f>
        <v>Jawa Barat</v>
      </c>
      <c r="X1062" s="2" t="str">
        <f>VLOOKUP(H1062,[2]Sheet1!$B$2:$D$3210,3,FALSE)</f>
        <v>Jawa</v>
      </c>
      <c r="Y1062" s="2">
        <f>Scores!N1062</f>
        <v>59</v>
      </c>
      <c r="Z1062" t="s">
        <v>16</v>
      </c>
      <c r="AA1062" s="13" t="str">
        <f t="shared" si="50"/>
        <v>2P</v>
      </c>
      <c r="AB1062" s="13" t="s">
        <v>896</v>
      </c>
    </row>
    <row r="1063" spans="1:28">
      <c r="A1063" t="str">
        <f t="shared" si="49"/>
        <v>OPTIMASI LAPANGAN MATINDOK - M522. Middle Value</v>
      </c>
      <c r="B1063" t="str">
        <f t="shared" si="48"/>
        <v>OPTIMASI LAPANGAN MATINDOK - M522. Middle ValueE3. Justified for Development</v>
      </c>
      <c r="C1063" t="s">
        <v>20</v>
      </c>
      <c r="D1063" t="s">
        <v>13</v>
      </c>
      <c r="E1063" t="s">
        <v>10</v>
      </c>
      <c r="F1063" s="12" t="s">
        <v>474</v>
      </c>
      <c r="G1063" s="12" t="s">
        <v>54</v>
      </c>
      <c r="H1063" t="s">
        <v>77</v>
      </c>
      <c r="I1063" s="2" t="s">
        <v>825</v>
      </c>
      <c r="J1063">
        <f>VLOOKUP(A1063,[1]Sheet3!$A$2:$H$3266,8,FALSE)</f>
        <v>407.5</v>
      </c>
      <c r="K1063">
        <f>VLOOKUP(A1063,[1]Sheet3!$A$2:$AD$3266,29,FALSE)</f>
        <v>0.62732489999999996</v>
      </c>
      <c r="L1063">
        <f>VLOOKUP(A1063,[1]Sheet3!$A$2:$AD$3266,30,FALSE)</f>
        <v>255.63489675</v>
      </c>
      <c r="O1063">
        <f>VLOOKUP(A1063,[1]Sheet3!$A$2:$T$3266,17,FALSE)</f>
        <v>0.2626095</v>
      </c>
      <c r="P1063">
        <f>VLOOKUP(A1063,[1]Sheet3!$A$2:$T$3266,18,FALSE)</f>
        <v>332.6764</v>
      </c>
      <c r="Q1063">
        <f>VLOOKUP(A1063,[1]Sheet3!$A$2:$T$3266,19,FALSE)</f>
        <v>0.59208550000000004</v>
      </c>
      <c r="R1063">
        <f>VLOOKUP(A1063,[1]Sheet3!$A$2:$T$3266,20,FALSE)</f>
        <v>0.83829710000000002</v>
      </c>
      <c r="S1063">
        <f>VLOOKUP(A1063,[1]Sheet3!$A$2:$AB$3266,27,FALSE)</f>
        <v>46.172609999999999</v>
      </c>
      <c r="T1063">
        <f>VLOOKUP(A1063,[1]Sheet3!$A$2:$AB$3266,28,FALSE)</f>
        <v>9.1732490000000002</v>
      </c>
      <c r="U1063">
        <f>VLOOKUP(A1063,[1]Sheet3!$A$2:$AF$3266,31,FALSE)</f>
        <v>25.90192</v>
      </c>
      <c r="V1063">
        <f>VLOOKUP(A1063,[1]Sheet3!$A$2:$AF$3266,32,FALSE)</f>
        <v>183.2467</v>
      </c>
      <c r="W1063" s="2" t="str">
        <f>VLOOKUP(H1063,[2]Sheet1!$B$2:$D$3210,2,FALSE)</f>
        <v>Jawa Barat</v>
      </c>
      <c r="X1063" s="2" t="str">
        <f>VLOOKUP(H1063,[2]Sheet1!$B$2:$D$3210,3,FALSE)</f>
        <v>Jawa</v>
      </c>
      <c r="Y1063" s="2">
        <f>Scores!N1063</f>
        <v>59</v>
      </c>
      <c r="Z1063" t="s">
        <v>16</v>
      </c>
      <c r="AA1063" s="13" t="str">
        <f t="shared" si="50"/>
        <v>2P</v>
      </c>
      <c r="AB1063" s="13" t="s">
        <v>896</v>
      </c>
    </row>
    <row r="1064" spans="1:28">
      <c r="A1064" t="str">
        <f t="shared" si="49"/>
        <v>OPTIMASI LAPANGAN MATINDOK - M523. High Value</v>
      </c>
      <c r="B1064" t="str">
        <f t="shared" si="48"/>
        <v>OPTIMASI LAPANGAN MATINDOK - M523. High ValueE3. Justified for Development</v>
      </c>
      <c r="C1064" t="s">
        <v>20</v>
      </c>
      <c r="D1064" t="s">
        <v>13</v>
      </c>
      <c r="E1064" t="s">
        <v>11</v>
      </c>
      <c r="F1064" s="12" t="s">
        <v>474</v>
      </c>
      <c r="G1064" s="12" t="s">
        <v>54</v>
      </c>
      <c r="H1064" t="s">
        <v>77</v>
      </c>
      <c r="I1064" s="2" t="s">
        <v>825</v>
      </c>
      <c r="J1064">
        <f>VLOOKUP(A1064,[1]Sheet3!$A$2:$H$3266,8,FALSE)</f>
        <v>419.6</v>
      </c>
      <c r="K1064">
        <f>VLOOKUP(A1064,[1]Sheet3!$A$2:$AD$3266,29,FALSE)</f>
        <v>0.62732489999999996</v>
      </c>
      <c r="L1064">
        <f>VLOOKUP(A1064,[1]Sheet3!$A$2:$AD$3266,30,FALSE)</f>
        <v>263.22552803999997</v>
      </c>
      <c r="O1064">
        <f>VLOOKUP(A1064,[1]Sheet3!$A$2:$T$3266,17,FALSE)</f>
        <v>0.2626095</v>
      </c>
      <c r="P1064">
        <f>VLOOKUP(A1064,[1]Sheet3!$A$2:$T$3266,18,FALSE)</f>
        <v>332.6764</v>
      </c>
      <c r="Q1064">
        <f>VLOOKUP(A1064,[1]Sheet3!$A$2:$T$3266,19,FALSE)</f>
        <v>0.59208550000000004</v>
      </c>
      <c r="R1064">
        <f>VLOOKUP(A1064,[1]Sheet3!$A$2:$T$3266,20,FALSE)</f>
        <v>0.83829710000000002</v>
      </c>
      <c r="S1064">
        <f>VLOOKUP(A1064,[1]Sheet3!$A$2:$AB$3266,27,FALSE)</f>
        <v>46.172609999999999</v>
      </c>
      <c r="T1064">
        <f>VLOOKUP(A1064,[1]Sheet3!$A$2:$AB$3266,28,FALSE)</f>
        <v>9.1732490000000002</v>
      </c>
      <c r="U1064">
        <f>VLOOKUP(A1064,[1]Sheet3!$A$2:$AF$3266,31,FALSE)</f>
        <v>25.90192</v>
      </c>
      <c r="V1064">
        <f>VLOOKUP(A1064,[1]Sheet3!$A$2:$AF$3266,32,FALSE)</f>
        <v>183.2467</v>
      </c>
      <c r="W1064" s="2" t="str">
        <f>VLOOKUP(H1064,[2]Sheet1!$B$2:$D$3210,2,FALSE)</f>
        <v>Jawa Barat</v>
      </c>
      <c r="X1064" s="2" t="str">
        <f>VLOOKUP(H1064,[2]Sheet1!$B$2:$D$3210,3,FALSE)</f>
        <v>Jawa</v>
      </c>
      <c r="Y1064" s="2">
        <f>Scores!N1064</f>
        <v>59</v>
      </c>
      <c r="Z1064" t="s">
        <v>16</v>
      </c>
      <c r="AA1064" s="13" t="str">
        <f t="shared" si="50"/>
        <v>2P</v>
      </c>
      <c r="AB1064" s="13" t="s">
        <v>896</v>
      </c>
    </row>
    <row r="1065" spans="1:28">
      <c r="A1065" t="str">
        <f t="shared" si="49"/>
        <v>MATINDOK - M52 - BASE1. Low Value</v>
      </c>
      <c r="B1065" t="str">
        <f t="shared" si="48"/>
        <v>MATINDOK - M52 - BASE1. Low ValueX0. Development Pending</v>
      </c>
      <c r="C1065" t="s">
        <v>19</v>
      </c>
      <c r="D1065" t="s">
        <v>13</v>
      </c>
      <c r="E1065" t="s">
        <v>8</v>
      </c>
      <c r="F1065" s="12" t="s">
        <v>475</v>
      </c>
      <c r="G1065" s="12" t="s">
        <v>54</v>
      </c>
      <c r="H1065" t="s">
        <v>77</v>
      </c>
      <c r="I1065" s="2" t="s">
        <v>825</v>
      </c>
      <c r="J1065">
        <f>VLOOKUP(A1065,[1]Sheet3!$A$2:$H$3266,8,FALSE)</f>
        <v>390.6</v>
      </c>
      <c r="K1065">
        <f>VLOOKUP(A1065,[1]Sheet3!$A$2:$AD$3266,29,FALSE)</f>
        <v>0.62732489999999996</v>
      </c>
      <c r="L1065">
        <f>VLOOKUP(A1065,[1]Sheet3!$A$2:$AD$3266,30,FALSE)</f>
        <v>245.03310594000001</v>
      </c>
      <c r="O1065">
        <f>VLOOKUP(A1065,[1]Sheet3!$A$2:$T$3266,17,FALSE)</f>
        <v>0.2626095</v>
      </c>
      <c r="P1065">
        <f>VLOOKUP(A1065,[1]Sheet3!$A$2:$T$3266,18,FALSE)</f>
        <v>332.6764</v>
      </c>
      <c r="Q1065">
        <f>VLOOKUP(A1065,[1]Sheet3!$A$2:$T$3266,19,FALSE)</f>
        <v>0.59208550000000004</v>
      </c>
      <c r="R1065">
        <f>VLOOKUP(A1065,[1]Sheet3!$A$2:$T$3266,20,FALSE)</f>
        <v>0.83829710000000002</v>
      </c>
      <c r="S1065">
        <f>VLOOKUP(A1065,[1]Sheet3!$A$2:$AB$3266,27,FALSE)</f>
        <v>46.172609999999999</v>
      </c>
      <c r="T1065">
        <f>VLOOKUP(A1065,[1]Sheet3!$A$2:$AB$3266,28,FALSE)</f>
        <v>9.1732490000000002</v>
      </c>
      <c r="U1065">
        <f>VLOOKUP(A1065,[1]Sheet3!$A$2:$AF$3266,31,FALSE)</f>
        <v>25.90192</v>
      </c>
      <c r="V1065">
        <f>VLOOKUP(A1065,[1]Sheet3!$A$2:$AF$3266,32,FALSE)</f>
        <v>183.2467</v>
      </c>
      <c r="W1065" s="2" t="str">
        <f>VLOOKUP(H1065,[2]Sheet1!$B$2:$D$3210,2,FALSE)</f>
        <v>Jawa Barat</v>
      </c>
      <c r="X1065" s="2" t="str">
        <f>VLOOKUP(H1065,[2]Sheet1!$B$2:$D$3210,3,FALSE)</f>
        <v>Jawa</v>
      </c>
      <c r="Y1065" s="2">
        <f>Scores!N1065</f>
        <v>59</v>
      </c>
      <c r="Z1065" t="s">
        <v>6</v>
      </c>
      <c r="AA1065" s="13" t="str">
        <f t="shared" si="50"/>
        <v>2C-Jawa</v>
      </c>
      <c r="AB1065" s="13" t="s">
        <v>896</v>
      </c>
    </row>
    <row r="1066" spans="1:28">
      <c r="A1066" t="str">
        <f t="shared" si="49"/>
        <v>MATINDOK - M52 - BASE2. Middle Value</v>
      </c>
      <c r="B1066" t="str">
        <f t="shared" si="48"/>
        <v>MATINDOK - M52 - BASE2. Middle ValueX0. Development Pending</v>
      </c>
      <c r="C1066" t="s">
        <v>19</v>
      </c>
      <c r="D1066" t="s">
        <v>13</v>
      </c>
      <c r="E1066" t="s">
        <v>10</v>
      </c>
      <c r="F1066" s="12" t="s">
        <v>475</v>
      </c>
      <c r="G1066" s="12" t="s">
        <v>54</v>
      </c>
      <c r="H1066" t="s">
        <v>77</v>
      </c>
      <c r="I1066" s="2" t="s">
        <v>825</v>
      </c>
      <c r="J1066">
        <f>VLOOKUP(A1066,[1]Sheet3!$A$2:$H$3266,8,FALSE)</f>
        <v>407.5</v>
      </c>
      <c r="K1066">
        <f>VLOOKUP(A1066,[1]Sheet3!$A$2:$AD$3266,29,FALSE)</f>
        <v>0.62732489999999996</v>
      </c>
      <c r="L1066">
        <f>VLOOKUP(A1066,[1]Sheet3!$A$2:$AD$3266,30,FALSE)</f>
        <v>255.63489675</v>
      </c>
      <c r="O1066">
        <f>VLOOKUP(A1066,[1]Sheet3!$A$2:$T$3266,17,FALSE)</f>
        <v>0.2626095</v>
      </c>
      <c r="P1066">
        <f>VLOOKUP(A1066,[1]Sheet3!$A$2:$T$3266,18,FALSE)</f>
        <v>332.6764</v>
      </c>
      <c r="Q1066">
        <f>VLOOKUP(A1066,[1]Sheet3!$A$2:$T$3266,19,FALSE)</f>
        <v>0.59208550000000004</v>
      </c>
      <c r="R1066">
        <f>VLOOKUP(A1066,[1]Sheet3!$A$2:$T$3266,20,FALSE)</f>
        <v>0.83829710000000002</v>
      </c>
      <c r="S1066">
        <f>VLOOKUP(A1066,[1]Sheet3!$A$2:$AB$3266,27,FALSE)</f>
        <v>46.172609999999999</v>
      </c>
      <c r="T1066">
        <f>VLOOKUP(A1066,[1]Sheet3!$A$2:$AB$3266,28,FALSE)</f>
        <v>9.1732490000000002</v>
      </c>
      <c r="U1066">
        <f>VLOOKUP(A1066,[1]Sheet3!$A$2:$AF$3266,31,FALSE)</f>
        <v>25.90192</v>
      </c>
      <c r="V1066">
        <f>VLOOKUP(A1066,[1]Sheet3!$A$2:$AF$3266,32,FALSE)</f>
        <v>183.2467</v>
      </c>
      <c r="W1066" s="2" t="str">
        <f>VLOOKUP(H1066,[2]Sheet1!$B$2:$D$3210,2,FALSE)</f>
        <v>Jawa Barat</v>
      </c>
      <c r="X1066" s="2" t="str">
        <f>VLOOKUP(H1066,[2]Sheet1!$B$2:$D$3210,3,FALSE)</f>
        <v>Jawa</v>
      </c>
      <c r="Y1066" s="2">
        <f>Scores!N1066</f>
        <v>59</v>
      </c>
      <c r="Z1066" t="s">
        <v>6</v>
      </c>
      <c r="AA1066" s="13" t="str">
        <f t="shared" si="50"/>
        <v>2C-Jawa</v>
      </c>
      <c r="AB1066" s="13" t="s">
        <v>896</v>
      </c>
    </row>
    <row r="1067" spans="1:28">
      <c r="A1067" t="str">
        <f t="shared" si="49"/>
        <v>MATINDOK - M52 - BASE3. High Value</v>
      </c>
      <c r="B1067" t="str">
        <f t="shared" si="48"/>
        <v>MATINDOK - M52 - BASE3. High ValueX0. Development Pending</v>
      </c>
      <c r="C1067" t="s">
        <v>19</v>
      </c>
      <c r="D1067" t="s">
        <v>13</v>
      </c>
      <c r="E1067" t="s">
        <v>11</v>
      </c>
      <c r="F1067" s="12" t="s">
        <v>475</v>
      </c>
      <c r="G1067" s="12" t="s">
        <v>54</v>
      </c>
      <c r="H1067" t="s">
        <v>77</v>
      </c>
      <c r="I1067" s="2" t="s">
        <v>825</v>
      </c>
      <c r="J1067">
        <f>VLOOKUP(A1067,[1]Sheet3!$A$2:$H$3266,8,FALSE)</f>
        <v>419.6</v>
      </c>
      <c r="K1067">
        <f>VLOOKUP(A1067,[1]Sheet3!$A$2:$AD$3266,29,FALSE)</f>
        <v>0.62732489999999996</v>
      </c>
      <c r="L1067">
        <f>VLOOKUP(A1067,[1]Sheet3!$A$2:$AD$3266,30,FALSE)</f>
        <v>263.22552803999997</v>
      </c>
      <c r="O1067">
        <f>VLOOKUP(A1067,[1]Sheet3!$A$2:$T$3266,17,FALSE)</f>
        <v>0.2626095</v>
      </c>
      <c r="P1067">
        <f>VLOOKUP(A1067,[1]Sheet3!$A$2:$T$3266,18,FALSE)</f>
        <v>332.6764</v>
      </c>
      <c r="Q1067">
        <f>VLOOKUP(A1067,[1]Sheet3!$A$2:$T$3266,19,FALSE)</f>
        <v>0.59208550000000004</v>
      </c>
      <c r="R1067">
        <f>VLOOKUP(A1067,[1]Sheet3!$A$2:$T$3266,20,FALSE)</f>
        <v>0.83829710000000002</v>
      </c>
      <c r="S1067">
        <f>VLOOKUP(A1067,[1]Sheet3!$A$2:$AB$3266,27,FALSE)</f>
        <v>46.172609999999999</v>
      </c>
      <c r="T1067">
        <f>VLOOKUP(A1067,[1]Sheet3!$A$2:$AB$3266,28,FALSE)</f>
        <v>9.1732490000000002</v>
      </c>
      <c r="U1067">
        <f>VLOOKUP(A1067,[1]Sheet3!$A$2:$AF$3266,31,FALSE)</f>
        <v>25.90192</v>
      </c>
      <c r="V1067">
        <f>VLOOKUP(A1067,[1]Sheet3!$A$2:$AF$3266,32,FALSE)</f>
        <v>183.2467</v>
      </c>
      <c r="W1067" s="2" t="str">
        <f>VLOOKUP(H1067,[2]Sheet1!$B$2:$D$3210,2,FALSE)</f>
        <v>Jawa Barat</v>
      </c>
      <c r="X1067" s="2" t="str">
        <f>VLOOKUP(H1067,[2]Sheet1!$B$2:$D$3210,3,FALSE)</f>
        <v>Jawa</v>
      </c>
      <c r="Y1067" s="2">
        <f>Scores!N1067</f>
        <v>59</v>
      </c>
      <c r="Z1067" t="s">
        <v>6</v>
      </c>
      <c r="AA1067" s="13" t="str">
        <f t="shared" si="50"/>
        <v>2C-Jawa</v>
      </c>
      <c r="AB1067" s="13" t="s">
        <v>896</v>
      </c>
    </row>
    <row r="1068" spans="1:28">
      <c r="A1068" t="str">
        <f t="shared" si="49"/>
        <v>WOLAI - BASE1. Low Value</v>
      </c>
      <c r="B1068" t="str">
        <f t="shared" si="48"/>
        <v>WOLAI - BASE1. Low ValueX1. Discovery under Evaluation</v>
      </c>
      <c r="C1068" t="s">
        <v>12</v>
      </c>
      <c r="D1068" t="s">
        <v>13</v>
      </c>
      <c r="E1068" t="s">
        <v>8</v>
      </c>
      <c r="F1068" s="12" t="s">
        <v>476</v>
      </c>
      <c r="G1068" s="12" t="s">
        <v>54</v>
      </c>
      <c r="H1068" t="s">
        <v>77</v>
      </c>
      <c r="I1068" s="2" t="s">
        <v>825</v>
      </c>
      <c r="J1068">
        <f>VLOOKUP(A1068,[1]Sheet3!$A$2:$H$3266,8,FALSE)</f>
        <v>270.08</v>
      </c>
      <c r="K1068">
        <f>VLOOKUP(A1068,[1]Sheet3!$A$2:$AD$3266,29,FALSE)</f>
        <v>0.65199530000000006</v>
      </c>
      <c r="L1068">
        <f>VLOOKUP(A1068,[1]Sheet3!$A$2:$AD$3266,30,FALSE)</f>
        <v>176.090890624</v>
      </c>
      <c r="O1068">
        <f>VLOOKUP(A1068,[1]Sheet3!$A$2:$T$3266,17,FALSE)</f>
        <v>0.24308350000000001</v>
      </c>
      <c r="P1068">
        <f>VLOOKUP(A1068,[1]Sheet3!$A$2:$T$3266,18,FALSE)</f>
        <v>231.4837</v>
      </c>
      <c r="Q1068">
        <f>VLOOKUP(A1068,[1]Sheet3!$A$2:$T$3266,19,FALSE)</f>
        <v>0.77531209999999995</v>
      </c>
      <c r="R1068">
        <f>VLOOKUP(A1068,[1]Sheet3!$A$2:$T$3266,20,FALSE)</f>
        <v>0.65735089999999996</v>
      </c>
      <c r="S1068">
        <f>VLOOKUP(A1068,[1]Sheet3!$A$2:$AB$3266,27,FALSE)</f>
        <v>50.85962</v>
      </c>
      <c r="T1068">
        <f>VLOOKUP(A1068,[1]Sheet3!$A$2:$AB$3266,28,FALSE)</f>
        <v>12.123390000000001</v>
      </c>
      <c r="U1068">
        <f>VLOOKUP(A1068,[1]Sheet3!$A$2:$AF$3266,31,FALSE)</f>
        <v>8.1072240000000004</v>
      </c>
      <c r="V1068">
        <f>VLOOKUP(A1068,[1]Sheet3!$A$2:$AF$3266,32,FALSE)</f>
        <v>259.2389</v>
      </c>
      <c r="W1068" s="2" t="str">
        <f>VLOOKUP(H1068,[2]Sheet1!$B$2:$D$3210,2,FALSE)</f>
        <v>Jawa Barat</v>
      </c>
      <c r="X1068" s="2" t="str">
        <f>VLOOKUP(H1068,[2]Sheet1!$B$2:$D$3210,3,FALSE)</f>
        <v>Jawa</v>
      </c>
      <c r="Y1068" s="2">
        <f>Scores!N1068</f>
        <v>69</v>
      </c>
      <c r="Z1068" t="s">
        <v>6</v>
      </c>
      <c r="AA1068" s="13" t="str">
        <f t="shared" si="50"/>
        <v>2C-Jawa</v>
      </c>
      <c r="AB1068" s="13" t="s">
        <v>896</v>
      </c>
    </row>
    <row r="1069" spans="1:28">
      <c r="A1069" t="str">
        <f t="shared" si="49"/>
        <v>WOLAI - BASE2. Middle Value</v>
      </c>
      <c r="B1069" t="str">
        <f t="shared" si="48"/>
        <v>WOLAI - BASE2. Middle ValueX1. Discovery under Evaluation</v>
      </c>
      <c r="C1069" t="s">
        <v>12</v>
      </c>
      <c r="D1069" t="s">
        <v>13</v>
      </c>
      <c r="E1069" t="s">
        <v>10</v>
      </c>
      <c r="F1069" s="12" t="s">
        <v>476</v>
      </c>
      <c r="G1069" s="12" t="s">
        <v>54</v>
      </c>
      <c r="H1069" t="s">
        <v>77</v>
      </c>
      <c r="I1069" s="2" t="s">
        <v>825</v>
      </c>
      <c r="J1069">
        <f>VLOOKUP(A1069,[1]Sheet3!$A$2:$H$3266,8,FALSE)</f>
        <v>604.92999999999995</v>
      </c>
      <c r="K1069">
        <f>VLOOKUP(A1069,[1]Sheet3!$A$2:$AD$3266,29,FALSE)</f>
        <v>0.65199530000000006</v>
      </c>
      <c r="L1069">
        <f>VLOOKUP(A1069,[1]Sheet3!$A$2:$AD$3266,30,FALSE)</f>
        <v>394.41151682899999</v>
      </c>
      <c r="O1069">
        <f>VLOOKUP(A1069,[1]Sheet3!$A$2:$T$3266,17,FALSE)</f>
        <v>0.24308350000000001</v>
      </c>
      <c r="P1069">
        <f>VLOOKUP(A1069,[1]Sheet3!$A$2:$T$3266,18,FALSE)</f>
        <v>231.4837</v>
      </c>
      <c r="Q1069">
        <f>VLOOKUP(A1069,[1]Sheet3!$A$2:$T$3266,19,FALSE)</f>
        <v>0.77531209999999995</v>
      </c>
      <c r="R1069">
        <f>VLOOKUP(A1069,[1]Sheet3!$A$2:$T$3266,20,FALSE)</f>
        <v>0.65735089999999996</v>
      </c>
      <c r="S1069">
        <f>VLOOKUP(A1069,[1]Sheet3!$A$2:$AB$3266,27,FALSE)</f>
        <v>50.85962</v>
      </c>
      <c r="T1069">
        <f>VLOOKUP(A1069,[1]Sheet3!$A$2:$AB$3266,28,FALSE)</f>
        <v>12.123390000000001</v>
      </c>
      <c r="U1069">
        <f>VLOOKUP(A1069,[1]Sheet3!$A$2:$AF$3266,31,FALSE)</f>
        <v>8.1072240000000004</v>
      </c>
      <c r="V1069">
        <f>VLOOKUP(A1069,[1]Sheet3!$A$2:$AF$3266,32,FALSE)</f>
        <v>259.2389</v>
      </c>
      <c r="W1069" s="2" t="str">
        <f>VLOOKUP(H1069,[2]Sheet1!$B$2:$D$3210,2,FALSE)</f>
        <v>Jawa Barat</v>
      </c>
      <c r="X1069" s="2" t="str">
        <f>VLOOKUP(H1069,[2]Sheet1!$B$2:$D$3210,3,FALSE)</f>
        <v>Jawa</v>
      </c>
      <c r="Y1069" s="2">
        <f>Scores!N1069</f>
        <v>69</v>
      </c>
      <c r="Z1069" t="s">
        <v>6</v>
      </c>
      <c r="AA1069" s="13" t="str">
        <f t="shared" si="50"/>
        <v>2C-Jawa</v>
      </c>
      <c r="AB1069" s="13" t="s">
        <v>896</v>
      </c>
    </row>
    <row r="1070" spans="1:28">
      <c r="A1070" t="str">
        <f t="shared" si="49"/>
        <v>WOLAI - BASE3. High Value</v>
      </c>
      <c r="B1070" t="str">
        <f t="shared" si="48"/>
        <v>WOLAI - BASE3. High ValueX1. Discovery under Evaluation</v>
      </c>
      <c r="C1070" t="s">
        <v>12</v>
      </c>
      <c r="D1070" t="s">
        <v>13</v>
      </c>
      <c r="E1070" t="s">
        <v>11</v>
      </c>
      <c r="F1070" s="12" t="s">
        <v>476</v>
      </c>
      <c r="G1070" s="12" t="s">
        <v>54</v>
      </c>
      <c r="H1070" t="s">
        <v>77</v>
      </c>
      <c r="I1070" s="2" t="s">
        <v>825</v>
      </c>
      <c r="J1070">
        <f>VLOOKUP(A1070,[1]Sheet3!$A$2:$H$3266,8,FALSE)</f>
        <v>839.74</v>
      </c>
      <c r="K1070">
        <f>VLOOKUP(A1070,[1]Sheet3!$A$2:$AD$3266,29,FALSE)</f>
        <v>0.65199530000000006</v>
      </c>
      <c r="L1070">
        <f>VLOOKUP(A1070,[1]Sheet3!$A$2:$AD$3266,30,FALSE)</f>
        <v>547.50653322200003</v>
      </c>
      <c r="O1070">
        <f>VLOOKUP(A1070,[1]Sheet3!$A$2:$T$3266,17,FALSE)</f>
        <v>0.24308350000000001</v>
      </c>
      <c r="P1070">
        <f>VLOOKUP(A1070,[1]Sheet3!$A$2:$T$3266,18,FALSE)</f>
        <v>231.4837</v>
      </c>
      <c r="Q1070">
        <f>VLOOKUP(A1070,[1]Sheet3!$A$2:$T$3266,19,FALSE)</f>
        <v>0.77531209999999995</v>
      </c>
      <c r="R1070">
        <f>VLOOKUP(A1070,[1]Sheet3!$A$2:$T$3266,20,FALSE)</f>
        <v>0.65735089999999996</v>
      </c>
      <c r="S1070">
        <f>VLOOKUP(A1070,[1]Sheet3!$A$2:$AB$3266,27,FALSE)</f>
        <v>50.85962</v>
      </c>
      <c r="T1070">
        <f>VLOOKUP(A1070,[1]Sheet3!$A$2:$AB$3266,28,FALSE)</f>
        <v>12.123390000000001</v>
      </c>
      <c r="U1070">
        <f>VLOOKUP(A1070,[1]Sheet3!$A$2:$AF$3266,31,FALSE)</f>
        <v>8.1072240000000004</v>
      </c>
      <c r="V1070">
        <f>VLOOKUP(A1070,[1]Sheet3!$A$2:$AF$3266,32,FALSE)</f>
        <v>259.2389</v>
      </c>
      <c r="W1070" s="2" t="str">
        <f>VLOOKUP(H1070,[2]Sheet1!$B$2:$D$3210,2,FALSE)</f>
        <v>Jawa Barat</v>
      </c>
      <c r="X1070" s="2" t="str">
        <f>VLOOKUP(H1070,[2]Sheet1!$B$2:$D$3210,3,FALSE)</f>
        <v>Jawa</v>
      </c>
      <c r="Y1070" s="2">
        <f>Scores!N1070</f>
        <v>69</v>
      </c>
      <c r="Z1070" t="s">
        <v>6</v>
      </c>
      <c r="AA1070" s="13" t="str">
        <f t="shared" si="50"/>
        <v>2C-Jawa</v>
      </c>
      <c r="AB1070" s="13" t="s">
        <v>896</v>
      </c>
    </row>
    <row r="1071" spans="1:28">
      <c r="A1071" t="str">
        <f t="shared" si="49"/>
        <v>MOREA - BASE1. Low Value</v>
      </c>
      <c r="B1071" t="str">
        <f t="shared" si="48"/>
        <v>MOREA - BASE1. Low ValueX1. Discovery under Evaluation</v>
      </c>
      <c r="C1071" t="s">
        <v>12</v>
      </c>
      <c r="D1071" t="s">
        <v>13</v>
      </c>
      <c r="E1071" t="s">
        <v>8</v>
      </c>
      <c r="F1071" s="12" t="s">
        <v>477</v>
      </c>
      <c r="G1071" s="12" t="s">
        <v>54</v>
      </c>
      <c r="H1071" t="s">
        <v>77</v>
      </c>
      <c r="I1071" s="2" t="s">
        <v>825</v>
      </c>
      <c r="J1071">
        <f>VLOOKUP(A1071,[1]Sheet3!$A$2:$H$3266,8,FALSE)</f>
        <v>56.39</v>
      </c>
      <c r="K1071">
        <f>VLOOKUP(A1071,[1]Sheet3!$A$2:$AD$3266,29,FALSE)</f>
        <v>0.80484009999999995</v>
      </c>
      <c r="L1071">
        <f>VLOOKUP(A1071,[1]Sheet3!$A$2:$AD$3266,30,FALSE)</f>
        <v>45.384933238999999</v>
      </c>
      <c r="O1071">
        <f>VLOOKUP(A1071,[1]Sheet3!$A$2:$T$3266,17,FALSE)</f>
        <v>0.28576299999999999</v>
      </c>
      <c r="P1071">
        <f>VLOOKUP(A1071,[1]Sheet3!$A$2:$T$3266,18,FALSE)</f>
        <v>150.22919999999999</v>
      </c>
      <c r="Q1071">
        <f>VLOOKUP(A1071,[1]Sheet3!$A$2:$T$3266,19,FALSE)</f>
        <v>0.60942209999999997</v>
      </c>
      <c r="R1071">
        <f>VLOOKUP(A1071,[1]Sheet3!$A$2:$T$3266,20,FALSE)</f>
        <v>0.84561249999999999</v>
      </c>
      <c r="S1071">
        <f>VLOOKUP(A1071,[1]Sheet3!$A$2:$AB$3266,27,FALSE)</f>
        <v>135.93100000000001</v>
      </c>
      <c r="T1071">
        <f>VLOOKUP(A1071,[1]Sheet3!$A$2:$AB$3266,28,FALSE)</f>
        <v>66.98357</v>
      </c>
      <c r="U1071">
        <f>VLOOKUP(A1071,[1]Sheet3!$A$2:$AF$3266,31,FALSE)</f>
        <v>31.015830000000001</v>
      </c>
      <c r="V1071">
        <f>VLOOKUP(A1071,[1]Sheet3!$A$2:$AF$3266,32,FALSE)</f>
        <v>151.72130000000001</v>
      </c>
      <c r="W1071" s="2" t="str">
        <f>VLOOKUP(H1071,[2]Sheet1!$B$2:$D$3210,2,FALSE)</f>
        <v>Jawa Barat</v>
      </c>
      <c r="X1071" s="2" t="str">
        <f>VLOOKUP(H1071,[2]Sheet1!$B$2:$D$3210,3,FALSE)</f>
        <v>Jawa</v>
      </c>
      <c r="Y1071" s="2">
        <f>Scores!N1071</f>
        <v>71</v>
      </c>
      <c r="Z1071" t="s">
        <v>6</v>
      </c>
      <c r="AA1071" s="13" t="str">
        <f t="shared" si="50"/>
        <v>2C-Jawa</v>
      </c>
      <c r="AB1071" s="13" t="s">
        <v>896</v>
      </c>
    </row>
    <row r="1072" spans="1:28">
      <c r="A1072" t="str">
        <f t="shared" si="49"/>
        <v>MOREA - BASE2. Middle Value</v>
      </c>
      <c r="B1072" t="str">
        <f t="shared" si="48"/>
        <v>MOREA - BASE2. Middle ValueX1. Discovery under Evaluation</v>
      </c>
      <c r="C1072" t="s">
        <v>12</v>
      </c>
      <c r="D1072" t="s">
        <v>13</v>
      </c>
      <c r="E1072" t="s">
        <v>10</v>
      </c>
      <c r="F1072" s="12" t="s">
        <v>477</v>
      </c>
      <c r="G1072" s="12" t="s">
        <v>54</v>
      </c>
      <c r="H1072" t="s">
        <v>77</v>
      </c>
      <c r="I1072" s="2" t="s">
        <v>825</v>
      </c>
      <c r="J1072">
        <f>VLOOKUP(A1072,[1]Sheet3!$A$2:$H$3266,8,FALSE)</f>
        <v>122.31</v>
      </c>
      <c r="K1072">
        <f>VLOOKUP(A1072,[1]Sheet3!$A$2:$AD$3266,29,FALSE)</f>
        <v>0.80484009999999995</v>
      </c>
      <c r="L1072">
        <f>VLOOKUP(A1072,[1]Sheet3!$A$2:$AD$3266,30,FALSE)</f>
        <v>98.439992630999996</v>
      </c>
      <c r="O1072">
        <f>VLOOKUP(A1072,[1]Sheet3!$A$2:$T$3266,17,FALSE)</f>
        <v>0.28576299999999999</v>
      </c>
      <c r="P1072">
        <f>VLOOKUP(A1072,[1]Sheet3!$A$2:$T$3266,18,FALSE)</f>
        <v>150.22919999999999</v>
      </c>
      <c r="Q1072">
        <f>VLOOKUP(A1072,[1]Sheet3!$A$2:$T$3266,19,FALSE)</f>
        <v>0.60942209999999997</v>
      </c>
      <c r="R1072">
        <f>VLOOKUP(A1072,[1]Sheet3!$A$2:$T$3266,20,FALSE)</f>
        <v>0.84561249999999999</v>
      </c>
      <c r="S1072">
        <f>VLOOKUP(A1072,[1]Sheet3!$A$2:$AB$3266,27,FALSE)</f>
        <v>135.93100000000001</v>
      </c>
      <c r="T1072">
        <f>VLOOKUP(A1072,[1]Sheet3!$A$2:$AB$3266,28,FALSE)</f>
        <v>66.98357</v>
      </c>
      <c r="U1072">
        <f>VLOOKUP(A1072,[1]Sheet3!$A$2:$AF$3266,31,FALSE)</f>
        <v>31.015830000000001</v>
      </c>
      <c r="V1072">
        <f>VLOOKUP(A1072,[1]Sheet3!$A$2:$AF$3266,32,FALSE)</f>
        <v>151.72130000000001</v>
      </c>
      <c r="W1072" s="2" t="str">
        <f>VLOOKUP(H1072,[2]Sheet1!$B$2:$D$3210,2,FALSE)</f>
        <v>Jawa Barat</v>
      </c>
      <c r="X1072" s="2" t="str">
        <f>VLOOKUP(H1072,[2]Sheet1!$B$2:$D$3210,3,FALSE)</f>
        <v>Jawa</v>
      </c>
      <c r="Y1072" s="2">
        <f>Scores!N1072</f>
        <v>71</v>
      </c>
      <c r="Z1072" t="s">
        <v>6</v>
      </c>
      <c r="AA1072" s="13" t="str">
        <f t="shared" si="50"/>
        <v>2C-Jawa</v>
      </c>
      <c r="AB1072" s="13" t="s">
        <v>896</v>
      </c>
    </row>
    <row r="1073" spans="1:28">
      <c r="A1073" t="str">
        <f t="shared" si="49"/>
        <v>MOREA - BASE3. High Value</v>
      </c>
      <c r="B1073" t="str">
        <f t="shared" si="48"/>
        <v>MOREA - BASE3. High ValueX1. Discovery under Evaluation</v>
      </c>
      <c r="C1073" t="s">
        <v>12</v>
      </c>
      <c r="D1073" t="s">
        <v>13</v>
      </c>
      <c r="E1073" t="s">
        <v>11</v>
      </c>
      <c r="F1073" s="12" t="s">
        <v>477</v>
      </c>
      <c r="G1073" s="12" t="s">
        <v>54</v>
      </c>
      <c r="H1073" t="s">
        <v>77</v>
      </c>
      <c r="I1073" s="2" t="s">
        <v>825</v>
      </c>
      <c r="J1073">
        <f>VLOOKUP(A1073,[1]Sheet3!$A$2:$H$3266,8,FALSE)</f>
        <v>175.18</v>
      </c>
      <c r="K1073">
        <f>VLOOKUP(A1073,[1]Sheet3!$A$2:$AD$3266,29,FALSE)</f>
        <v>0.80484009999999995</v>
      </c>
      <c r="L1073">
        <f>VLOOKUP(A1073,[1]Sheet3!$A$2:$AD$3266,30,FALSE)</f>
        <v>140.99188871799998</v>
      </c>
      <c r="O1073">
        <f>VLOOKUP(A1073,[1]Sheet3!$A$2:$T$3266,17,FALSE)</f>
        <v>0.28576299999999999</v>
      </c>
      <c r="P1073">
        <f>VLOOKUP(A1073,[1]Sheet3!$A$2:$T$3266,18,FALSE)</f>
        <v>150.22919999999999</v>
      </c>
      <c r="Q1073">
        <f>VLOOKUP(A1073,[1]Sheet3!$A$2:$T$3266,19,FALSE)</f>
        <v>0.60942209999999997</v>
      </c>
      <c r="R1073">
        <f>VLOOKUP(A1073,[1]Sheet3!$A$2:$T$3266,20,FALSE)</f>
        <v>0.84561249999999999</v>
      </c>
      <c r="S1073">
        <f>VLOOKUP(A1073,[1]Sheet3!$A$2:$AB$3266,27,FALSE)</f>
        <v>135.93100000000001</v>
      </c>
      <c r="T1073">
        <f>VLOOKUP(A1073,[1]Sheet3!$A$2:$AB$3266,28,FALSE)</f>
        <v>66.98357</v>
      </c>
      <c r="U1073">
        <f>VLOOKUP(A1073,[1]Sheet3!$A$2:$AF$3266,31,FALSE)</f>
        <v>31.015830000000001</v>
      </c>
      <c r="V1073">
        <f>VLOOKUP(A1073,[1]Sheet3!$A$2:$AF$3266,32,FALSE)</f>
        <v>151.72130000000001</v>
      </c>
      <c r="W1073" s="2" t="str">
        <f>VLOOKUP(H1073,[2]Sheet1!$B$2:$D$3210,2,FALSE)</f>
        <v>Jawa Barat</v>
      </c>
      <c r="X1073" s="2" t="str">
        <f>VLOOKUP(H1073,[2]Sheet1!$B$2:$D$3210,3,FALSE)</f>
        <v>Jawa</v>
      </c>
      <c r="Y1073" s="2">
        <f>Scores!N1073</f>
        <v>71</v>
      </c>
      <c r="Z1073" t="s">
        <v>6</v>
      </c>
      <c r="AA1073" s="13" t="str">
        <f t="shared" si="50"/>
        <v>2C-Jawa</v>
      </c>
      <c r="AB1073" s="13" t="s">
        <v>896</v>
      </c>
    </row>
    <row r="1074" spans="1:28">
      <c r="A1074" t="str">
        <f t="shared" si="49"/>
        <v>PENYU - BASE1. Low Value</v>
      </c>
      <c r="B1074" t="str">
        <f t="shared" si="48"/>
        <v>PENYU - BASE1. Low ValueX1. Discovery under Evaluation</v>
      </c>
      <c r="C1074" t="s">
        <v>12</v>
      </c>
      <c r="D1074" t="s">
        <v>13</v>
      </c>
      <c r="E1074" t="s">
        <v>8</v>
      </c>
      <c r="F1074" s="12" t="s">
        <v>478</v>
      </c>
      <c r="G1074" s="12" t="s">
        <v>54</v>
      </c>
      <c r="H1074" t="s">
        <v>77</v>
      </c>
      <c r="I1074" s="2" t="s">
        <v>825</v>
      </c>
      <c r="J1074">
        <f>VLOOKUP(A1074,[1]Sheet3!$A$2:$H$3266,8,FALSE)</f>
        <v>23.62</v>
      </c>
      <c r="K1074">
        <f>VLOOKUP(A1074,[1]Sheet3!$A$2:$AD$3266,29,FALSE)</f>
        <v>0.78515860000000004</v>
      </c>
      <c r="L1074">
        <f>VLOOKUP(A1074,[1]Sheet3!$A$2:$AD$3266,30,FALSE)</f>
        <v>18.545446132000002</v>
      </c>
      <c r="O1074">
        <f>VLOOKUP(A1074,[1]Sheet3!$A$2:$T$3266,17,FALSE)</f>
        <v>0.28693160000000001</v>
      </c>
      <c r="P1074">
        <f>VLOOKUP(A1074,[1]Sheet3!$A$2:$T$3266,18,FALSE)</f>
        <v>2736.0160000000001</v>
      </c>
      <c r="Q1074">
        <f>VLOOKUP(A1074,[1]Sheet3!$A$2:$T$3266,19,FALSE)</f>
        <v>0.6294729</v>
      </c>
      <c r="R1074">
        <f>VLOOKUP(A1074,[1]Sheet3!$A$2:$T$3266,20,FALSE)</f>
        <v>0.83410309999999999</v>
      </c>
      <c r="S1074">
        <f>VLOOKUP(A1074,[1]Sheet3!$A$2:$AB$3266,27,FALSE)</f>
        <v>124.5031</v>
      </c>
      <c r="T1074">
        <f>VLOOKUP(A1074,[1]Sheet3!$A$2:$AB$3266,28,FALSE)</f>
        <v>43.45384</v>
      </c>
      <c r="U1074">
        <f>VLOOKUP(A1074,[1]Sheet3!$A$2:$AF$3266,31,FALSE)</f>
        <v>23.239730000000002</v>
      </c>
      <c r="V1074">
        <f>VLOOKUP(A1074,[1]Sheet3!$A$2:$AF$3266,32,FALSE)</f>
        <v>141.57300000000001</v>
      </c>
      <c r="W1074" s="2" t="str">
        <f>VLOOKUP(H1074,[2]Sheet1!$B$2:$D$3210,2,FALSE)</f>
        <v>Jawa Barat</v>
      </c>
      <c r="X1074" s="2" t="str">
        <f>VLOOKUP(H1074,[2]Sheet1!$B$2:$D$3210,3,FALSE)</f>
        <v>Jawa</v>
      </c>
      <c r="Y1074" s="2">
        <f>Scores!N1074</f>
        <v>45</v>
      </c>
      <c r="Z1074" t="s">
        <v>6</v>
      </c>
      <c r="AA1074" s="13" t="str">
        <f t="shared" si="50"/>
        <v>2C-Jawa</v>
      </c>
      <c r="AB1074" s="13" t="s">
        <v>896</v>
      </c>
    </row>
    <row r="1075" spans="1:28">
      <c r="A1075" t="str">
        <f t="shared" si="49"/>
        <v>PENYU - BASE2. Middle Value</v>
      </c>
      <c r="B1075" t="str">
        <f t="shared" si="48"/>
        <v>PENYU - BASE2. Middle ValueX1. Discovery under Evaluation</v>
      </c>
      <c r="C1075" t="s">
        <v>12</v>
      </c>
      <c r="D1075" t="s">
        <v>13</v>
      </c>
      <c r="E1075" t="s">
        <v>10</v>
      </c>
      <c r="F1075" s="12" t="s">
        <v>478</v>
      </c>
      <c r="G1075" s="12" t="s">
        <v>54</v>
      </c>
      <c r="H1075" t="s">
        <v>77</v>
      </c>
      <c r="I1075" s="2" t="s">
        <v>825</v>
      </c>
      <c r="J1075">
        <f>VLOOKUP(A1075,[1]Sheet3!$A$2:$H$3266,8,FALSE)</f>
        <v>70.739999999999995</v>
      </c>
      <c r="K1075">
        <f>VLOOKUP(A1075,[1]Sheet3!$A$2:$AD$3266,29,FALSE)</f>
        <v>0.78515860000000004</v>
      </c>
      <c r="L1075">
        <f>VLOOKUP(A1075,[1]Sheet3!$A$2:$AD$3266,30,FALSE)</f>
        <v>55.542119364000001</v>
      </c>
      <c r="O1075">
        <f>VLOOKUP(A1075,[1]Sheet3!$A$2:$T$3266,17,FALSE)</f>
        <v>0.28693160000000001</v>
      </c>
      <c r="P1075">
        <f>VLOOKUP(A1075,[1]Sheet3!$A$2:$T$3266,18,FALSE)</f>
        <v>2736.0160000000001</v>
      </c>
      <c r="Q1075">
        <f>VLOOKUP(A1075,[1]Sheet3!$A$2:$T$3266,19,FALSE)</f>
        <v>0.6294729</v>
      </c>
      <c r="R1075">
        <f>VLOOKUP(A1075,[1]Sheet3!$A$2:$T$3266,20,FALSE)</f>
        <v>0.83410309999999999</v>
      </c>
      <c r="S1075">
        <f>VLOOKUP(A1075,[1]Sheet3!$A$2:$AB$3266,27,FALSE)</f>
        <v>124.5031</v>
      </c>
      <c r="T1075">
        <f>VLOOKUP(A1075,[1]Sheet3!$A$2:$AB$3266,28,FALSE)</f>
        <v>43.45384</v>
      </c>
      <c r="U1075">
        <f>VLOOKUP(A1075,[1]Sheet3!$A$2:$AF$3266,31,FALSE)</f>
        <v>23.239730000000002</v>
      </c>
      <c r="V1075">
        <f>VLOOKUP(A1075,[1]Sheet3!$A$2:$AF$3266,32,FALSE)</f>
        <v>141.57300000000001</v>
      </c>
      <c r="W1075" s="2" t="str">
        <f>VLOOKUP(H1075,[2]Sheet1!$B$2:$D$3210,2,FALSE)</f>
        <v>Jawa Barat</v>
      </c>
      <c r="X1075" s="2" t="str">
        <f>VLOOKUP(H1075,[2]Sheet1!$B$2:$D$3210,3,FALSE)</f>
        <v>Jawa</v>
      </c>
      <c r="Y1075" s="2">
        <f>Scores!N1075</f>
        <v>45</v>
      </c>
      <c r="Z1075" t="s">
        <v>6</v>
      </c>
      <c r="AA1075" s="13" t="str">
        <f t="shared" si="50"/>
        <v>2C-Jawa</v>
      </c>
      <c r="AB1075" s="13" t="s">
        <v>896</v>
      </c>
    </row>
    <row r="1076" spans="1:28">
      <c r="A1076" t="str">
        <f t="shared" si="49"/>
        <v>PENYU - BASE3. High Value</v>
      </c>
      <c r="B1076" t="str">
        <f t="shared" si="48"/>
        <v>PENYU - BASE3. High ValueX1. Discovery under Evaluation</v>
      </c>
      <c r="C1076" t="s">
        <v>12</v>
      </c>
      <c r="D1076" t="s">
        <v>13</v>
      </c>
      <c r="E1076" t="s">
        <v>11</v>
      </c>
      <c r="F1076" s="12" t="s">
        <v>478</v>
      </c>
      <c r="G1076" s="12" t="s">
        <v>54</v>
      </c>
      <c r="H1076" t="s">
        <v>77</v>
      </c>
      <c r="I1076" s="2" t="s">
        <v>825</v>
      </c>
      <c r="J1076">
        <f>VLOOKUP(A1076,[1]Sheet3!$A$2:$H$3266,8,FALSE)</f>
        <v>148.86000000000001</v>
      </c>
      <c r="K1076">
        <f>VLOOKUP(A1076,[1]Sheet3!$A$2:$AD$3266,29,FALSE)</f>
        <v>0.78515860000000004</v>
      </c>
      <c r="L1076">
        <f>VLOOKUP(A1076,[1]Sheet3!$A$2:$AD$3266,30,FALSE)</f>
        <v>116.87870919600002</v>
      </c>
      <c r="O1076">
        <f>VLOOKUP(A1076,[1]Sheet3!$A$2:$T$3266,17,FALSE)</f>
        <v>0.28693160000000001</v>
      </c>
      <c r="P1076">
        <f>VLOOKUP(A1076,[1]Sheet3!$A$2:$T$3266,18,FALSE)</f>
        <v>2736.0160000000001</v>
      </c>
      <c r="Q1076">
        <f>VLOOKUP(A1076,[1]Sheet3!$A$2:$T$3266,19,FALSE)</f>
        <v>0.6294729</v>
      </c>
      <c r="R1076">
        <f>VLOOKUP(A1076,[1]Sheet3!$A$2:$T$3266,20,FALSE)</f>
        <v>0.83410309999999999</v>
      </c>
      <c r="S1076">
        <f>VLOOKUP(A1076,[1]Sheet3!$A$2:$AB$3266,27,FALSE)</f>
        <v>124.5031</v>
      </c>
      <c r="T1076">
        <f>VLOOKUP(A1076,[1]Sheet3!$A$2:$AB$3266,28,FALSE)</f>
        <v>43.45384</v>
      </c>
      <c r="U1076">
        <f>VLOOKUP(A1076,[1]Sheet3!$A$2:$AF$3266,31,FALSE)</f>
        <v>23.239730000000002</v>
      </c>
      <c r="V1076">
        <f>VLOOKUP(A1076,[1]Sheet3!$A$2:$AF$3266,32,FALSE)</f>
        <v>141.57300000000001</v>
      </c>
      <c r="W1076" s="2" t="str">
        <f>VLOOKUP(H1076,[2]Sheet1!$B$2:$D$3210,2,FALSE)</f>
        <v>Jawa Barat</v>
      </c>
      <c r="X1076" s="2" t="str">
        <f>VLOOKUP(H1076,[2]Sheet1!$B$2:$D$3210,3,FALSE)</f>
        <v>Jawa</v>
      </c>
      <c r="Y1076" s="2">
        <f>Scores!N1076</f>
        <v>45</v>
      </c>
      <c r="Z1076" t="s">
        <v>6</v>
      </c>
      <c r="AA1076" s="13" t="str">
        <f t="shared" si="50"/>
        <v>2C-Jawa</v>
      </c>
      <c r="AB1076" s="13" t="s">
        <v>896</v>
      </c>
    </row>
    <row r="1077" spans="1:28">
      <c r="A1077" t="str">
        <f t="shared" si="49"/>
        <v>KLAMONO UTARA WEST - BASE1. Low Value</v>
      </c>
      <c r="B1077" t="str">
        <f t="shared" si="48"/>
        <v>KLAMONO UTARA WEST - BASE1. Low ValueX0. Development Pending</v>
      </c>
      <c r="C1077" t="s">
        <v>19</v>
      </c>
      <c r="D1077" t="s">
        <v>13</v>
      </c>
      <c r="E1077" t="s">
        <v>8</v>
      </c>
      <c r="F1077" s="12" t="s">
        <v>479</v>
      </c>
      <c r="G1077" s="12" t="s">
        <v>54</v>
      </c>
      <c r="H1077" t="s">
        <v>77</v>
      </c>
      <c r="I1077" s="2" t="s">
        <v>825</v>
      </c>
      <c r="J1077">
        <f>VLOOKUP(A1077,[1]Sheet3!$A$2:$H$3266,8,FALSE)</f>
        <v>19.46</v>
      </c>
      <c r="K1077">
        <f>VLOOKUP(A1077,[1]Sheet3!$A$2:$AD$3266,29,FALSE)</f>
        <v>0.70519050000000005</v>
      </c>
      <c r="L1077">
        <f>VLOOKUP(A1077,[1]Sheet3!$A$2:$AD$3266,30,FALSE)</f>
        <v>13.723007130000001</v>
      </c>
      <c r="O1077">
        <f>VLOOKUP(A1077,[1]Sheet3!$A$2:$T$3266,17,FALSE)</f>
        <v>0.32004709999999997</v>
      </c>
      <c r="P1077">
        <f>VLOOKUP(A1077,[1]Sheet3!$A$2:$T$3266,18,FALSE)</f>
        <v>160.48609999999999</v>
      </c>
      <c r="Q1077">
        <f>VLOOKUP(A1077,[1]Sheet3!$A$2:$T$3266,19,FALSE)</f>
        <v>0.6991754</v>
      </c>
      <c r="R1077">
        <f>VLOOKUP(A1077,[1]Sheet3!$A$2:$T$3266,20,FALSE)</f>
        <v>0.77465340000000005</v>
      </c>
      <c r="S1077">
        <f>VLOOKUP(A1077,[1]Sheet3!$A$2:$AB$3266,27,FALSE)</f>
        <v>64.971209999999999</v>
      </c>
      <c r="T1077">
        <f>VLOOKUP(A1077,[1]Sheet3!$A$2:$AB$3266,28,FALSE)</f>
        <v>74.040989999999994</v>
      </c>
      <c r="U1077">
        <f>VLOOKUP(A1077,[1]Sheet3!$A$2:$AF$3266,31,FALSE)</f>
        <v>1.2573049999999999</v>
      </c>
      <c r="V1077">
        <f>VLOOKUP(A1077,[1]Sheet3!$A$2:$AF$3266,32,FALSE)</f>
        <v>154.6063</v>
      </c>
      <c r="W1077" s="2" t="str">
        <f>VLOOKUP(H1077,[2]Sheet1!$B$2:$D$3210,2,FALSE)</f>
        <v>Jawa Barat</v>
      </c>
      <c r="X1077" s="2" t="str">
        <f>VLOOKUP(H1077,[2]Sheet1!$B$2:$D$3210,3,FALSE)</f>
        <v>Jawa</v>
      </c>
      <c r="Y1077" s="2">
        <f>Scores!N1077</f>
        <v>57</v>
      </c>
      <c r="Z1077" t="s">
        <v>6</v>
      </c>
      <c r="AA1077" s="13" t="str">
        <f t="shared" si="50"/>
        <v>2C-Jawa</v>
      </c>
      <c r="AB1077" s="13" t="s">
        <v>896</v>
      </c>
    </row>
    <row r="1078" spans="1:28">
      <c r="A1078" t="str">
        <f t="shared" si="49"/>
        <v>KLAMONO UTARA WEST - BASE2. Middle Value</v>
      </c>
      <c r="B1078" t="str">
        <f t="shared" si="48"/>
        <v>KLAMONO UTARA WEST - BASE2. Middle ValueX0. Development Pending</v>
      </c>
      <c r="C1078" t="s">
        <v>19</v>
      </c>
      <c r="D1078" t="s">
        <v>13</v>
      </c>
      <c r="E1078" t="s">
        <v>10</v>
      </c>
      <c r="F1078" s="12" t="s">
        <v>479</v>
      </c>
      <c r="G1078" s="12" t="s">
        <v>54</v>
      </c>
      <c r="H1078" t="s">
        <v>77</v>
      </c>
      <c r="I1078" s="2" t="s">
        <v>825</v>
      </c>
      <c r="J1078">
        <f>VLOOKUP(A1078,[1]Sheet3!$A$2:$H$3266,8,FALSE)</f>
        <v>30.89</v>
      </c>
      <c r="K1078">
        <f>VLOOKUP(A1078,[1]Sheet3!$A$2:$AD$3266,29,FALSE)</f>
        <v>0.70519050000000005</v>
      </c>
      <c r="L1078">
        <f>VLOOKUP(A1078,[1]Sheet3!$A$2:$AD$3266,30,FALSE)</f>
        <v>21.783334545000002</v>
      </c>
      <c r="O1078">
        <f>VLOOKUP(A1078,[1]Sheet3!$A$2:$T$3266,17,FALSE)</f>
        <v>0.32004709999999997</v>
      </c>
      <c r="P1078">
        <f>VLOOKUP(A1078,[1]Sheet3!$A$2:$T$3266,18,FALSE)</f>
        <v>160.48609999999999</v>
      </c>
      <c r="Q1078">
        <f>VLOOKUP(A1078,[1]Sheet3!$A$2:$T$3266,19,FALSE)</f>
        <v>0.6991754</v>
      </c>
      <c r="R1078">
        <f>VLOOKUP(A1078,[1]Sheet3!$A$2:$T$3266,20,FALSE)</f>
        <v>0.77465340000000005</v>
      </c>
      <c r="S1078">
        <f>VLOOKUP(A1078,[1]Sheet3!$A$2:$AB$3266,27,FALSE)</f>
        <v>64.971209999999999</v>
      </c>
      <c r="T1078">
        <f>VLOOKUP(A1078,[1]Sheet3!$A$2:$AB$3266,28,FALSE)</f>
        <v>74.040989999999994</v>
      </c>
      <c r="U1078">
        <f>VLOOKUP(A1078,[1]Sheet3!$A$2:$AF$3266,31,FALSE)</f>
        <v>1.2573049999999999</v>
      </c>
      <c r="V1078">
        <f>VLOOKUP(A1078,[1]Sheet3!$A$2:$AF$3266,32,FALSE)</f>
        <v>154.6063</v>
      </c>
      <c r="W1078" s="2" t="str">
        <f>VLOOKUP(H1078,[2]Sheet1!$B$2:$D$3210,2,FALSE)</f>
        <v>Jawa Barat</v>
      </c>
      <c r="X1078" s="2" t="str">
        <f>VLOOKUP(H1078,[2]Sheet1!$B$2:$D$3210,3,FALSE)</f>
        <v>Jawa</v>
      </c>
      <c r="Y1078" s="2">
        <f>Scores!N1078</f>
        <v>57</v>
      </c>
      <c r="Z1078" t="s">
        <v>6</v>
      </c>
      <c r="AA1078" s="13" t="str">
        <f t="shared" si="50"/>
        <v>2C-Jawa</v>
      </c>
      <c r="AB1078" s="13" t="s">
        <v>896</v>
      </c>
    </row>
    <row r="1079" spans="1:28">
      <c r="A1079" t="str">
        <f t="shared" si="49"/>
        <v>KLAMONO UTARA WEST - BASE3. High Value</v>
      </c>
      <c r="B1079" t="str">
        <f t="shared" si="48"/>
        <v>KLAMONO UTARA WEST - BASE3. High ValueX0. Development Pending</v>
      </c>
      <c r="C1079" t="s">
        <v>19</v>
      </c>
      <c r="D1079" t="s">
        <v>13</v>
      </c>
      <c r="E1079" t="s">
        <v>11</v>
      </c>
      <c r="F1079" s="12" t="s">
        <v>479</v>
      </c>
      <c r="G1079" s="12" t="s">
        <v>54</v>
      </c>
      <c r="H1079" t="s">
        <v>77</v>
      </c>
      <c r="I1079" s="2" t="s">
        <v>825</v>
      </c>
      <c r="J1079">
        <f>VLOOKUP(A1079,[1]Sheet3!$A$2:$H$3266,8,FALSE)</f>
        <v>67.17</v>
      </c>
      <c r="K1079">
        <f>VLOOKUP(A1079,[1]Sheet3!$A$2:$AD$3266,29,FALSE)</f>
        <v>0.70519050000000005</v>
      </c>
      <c r="L1079">
        <f>VLOOKUP(A1079,[1]Sheet3!$A$2:$AD$3266,30,FALSE)</f>
        <v>47.367645885000002</v>
      </c>
      <c r="O1079">
        <f>VLOOKUP(A1079,[1]Sheet3!$A$2:$T$3266,17,FALSE)</f>
        <v>0.32004709999999997</v>
      </c>
      <c r="P1079">
        <f>VLOOKUP(A1079,[1]Sheet3!$A$2:$T$3266,18,FALSE)</f>
        <v>160.48609999999999</v>
      </c>
      <c r="Q1079">
        <f>VLOOKUP(A1079,[1]Sheet3!$A$2:$T$3266,19,FALSE)</f>
        <v>0.6991754</v>
      </c>
      <c r="R1079">
        <f>VLOOKUP(A1079,[1]Sheet3!$A$2:$T$3266,20,FALSE)</f>
        <v>0.77465340000000005</v>
      </c>
      <c r="S1079">
        <f>VLOOKUP(A1079,[1]Sheet3!$A$2:$AB$3266,27,FALSE)</f>
        <v>64.971209999999999</v>
      </c>
      <c r="T1079">
        <f>VLOOKUP(A1079,[1]Sheet3!$A$2:$AB$3266,28,FALSE)</f>
        <v>74.040989999999994</v>
      </c>
      <c r="U1079">
        <f>VLOOKUP(A1079,[1]Sheet3!$A$2:$AF$3266,31,FALSE)</f>
        <v>1.2573049999999999</v>
      </c>
      <c r="V1079">
        <f>VLOOKUP(A1079,[1]Sheet3!$A$2:$AF$3266,32,FALSE)</f>
        <v>154.6063</v>
      </c>
      <c r="W1079" s="2" t="str">
        <f>VLOOKUP(H1079,[2]Sheet1!$B$2:$D$3210,2,FALSE)</f>
        <v>Jawa Barat</v>
      </c>
      <c r="X1079" s="2" t="str">
        <f>VLOOKUP(H1079,[2]Sheet1!$B$2:$D$3210,3,FALSE)</f>
        <v>Jawa</v>
      </c>
      <c r="Y1079" s="2">
        <f>Scores!N1079</f>
        <v>57</v>
      </c>
      <c r="Z1079" t="s">
        <v>6</v>
      </c>
      <c r="AA1079" s="13" t="str">
        <f t="shared" si="50"/>
        <v>2C-Jawa</v>
      </c>
      <c r="AB1079" s="13" t="s">
        <v>896</v>
      </c>
    </row>
    <row r="1080" spans="1:28">
      <c r="A1080" t="str">
        <f t="shared" si="49"/>
        <v>SAPI OPLL 1 LANJUTAN1. Low Value</v>
      </c>
      <c r="B1080" t="str">
        <f t="shared" si="48"/>
        <v>SAPI OPLL 1 LANJUTAN1. Low ValueE6. Further Development</v>
      </c>
      <c r="C1080" t="s">
        <v>5</v>
      </c>
      <c r="D1080" t="s">
        <v>13</v>
      </c>
      <c r="E1080" t="s">
        <v>8</v>
      </c>
      <c r="F1080" s="12" t="s">
        <v>480</v>
      </c>
      <c r="G1080" s="12" t="s">
        <v>68</v>
      </c>
      <c r="H1080" t="s">
        <v>79</v>
      </c>
      <c r="I1080" s="2" t="s">
        <v>824</v>
      </c>
      <c r="J1080">
        <f>VLOOKUP(A1080,[1]Sheet3!$A$2:$H$3266,8,FALSE)</f>
        <v>166.86600000000001</v>
      </c>
      <c r="K1080">
        <f>VLOOKUP(A1080,[1]Sheet3!$A$2:$AD$3266,29,FALSE)</f>
        <v>0.57473989999999997</v>
      </c>
      <c r="L1080">
        <f>VLOOKUP(A1080,[1]Sheet3!$A$2:$AD$3266,30,FALSE)</f>
        <v>95.9045481534</v>
      </c>
      <c r="O1080">
        <f>VLOOKUP(A1080,[1]Sheet3!$A$2:$T$3266,17,FALSE)</f>
        <v>0.29615259999999999</v>
      </c>
      <c r="P1080">
        <f>VLOOKUP(A1080,[1]Sheet3!$A$2:$T$3266,18,FALSE)</f>
        <v>59.636609999999997</v>
      </c>
      <c r="Q1080">
        <f>VLOOKUP(A1080,[1]Sheet3!$A$2:$T$3266,19,FALSE)</f>
        <v>0.61755139999999997</v>
      </c>
      <c r="R1080">
        <f>VLOOKUP(A1080,[1]Sheet3!$A$2:$T$3266,20,FALSE)</f>
        <v>0.84238550000000001</v>
      </c>
      <c r="S1080">
        <f>VLOOKUP(A1080,[1]Sheet3!$A$2:$AB$3266,27,FALSE)</f>
        <v>30.62651</v>
      </c>
      <c r="T1080">
        <f>VLOOKUP(A1080,[1]Sheet3!$A$2:$AB$3266,28,FALSE)</f>
        <v>32.691879999999998</v>
      </c>
      <c r="U1080">
        <f>VLOOKUP(A1080,[1]Sheet3!$A$2:$AF$3266,31,FALSE)</f>
        <v>3.248856</v>
      </c>
      <c r="V1080">
        <f>VLOOKUP(A1080,[1]Sheet3!$A$2:$AF$3266,32,FALSE)</f>
        <v>36.85098</v>
      </c>
      <c r="W1080" s="2" t="str">
        <f>VLOOKUP(H1080,[2]Sheet1!$B$2:$D$3210,2,FALSE)</f>
        <v>Selat Makasar</v>
      </c>
      <c r="X1080" s="2" t="str">
        <f>VLOOKUP(H1080,[2]Sheet1!$B$2:$D$3210,3,FALSE)</f>
        <v>Kalimantan</v>
      </c>
      <c r="Y1080" s="2">
        <f>Scores!N1080</f>
        <v>55</v>
      </c>
      <c r="Z1080" t="s">
        <v>6</v>
      </c>
      <c r="AA1080" s="13" t="str">
        <f t="shared" si="50"/>
        <v>2C-Kalimantan</v>
      </c>
      <c r="AB1080" s="13" t="s">
        <v>896</v>
      </c>
    </row>
    <row r="1081" spans="1:28">
      <c r="A1081" t="str">
        <f t="shared" si="49"/>
        <v>SAPI OPLL 1 LANJUTAN2. Middle Value</v>
      </c>
      <c r="B1081" t="str">
        <f t="shared" si="48"/>
        <v>SAPI OPLL 1 LANJUTAN2. Middle ValueE6. Further Development</v>
      </c>
      <c r="C1081" t="s">
        <v>5</v>
      </c>
      <c r="D1081" t="s">
        <v>13</v>
      </c>
      <c r="E1081" t="s">
        <v>10</v>
      </c>
      <c r="F1081" s="12" t="s">
        <v>480</v>
      </c>
      <c r="G1081" s="12" t="s">
        <v>68</v>
      </c>
      <c r="H1081" t="s">
        <v>79</v>
      </c>
      <c r="I1081" s="2" t="s">
        <v>824</v>
      </c>
      <c r="J1081">
        <f>VLOOKUP(A1081,[1]Sheet3!$A$2:$H$3266,8,FALSE)</f>
        <v>201</v>
      </c>
      <c r="K1081">
        <f>VLOOKUP(A1081,[1]Sheet3!$A$2:$AD$3266,29,FALSE)</f>
        <v>0.57473989999999997</v>
      </c>
      <c r="L1081">
        <f>VLOOKUP(A1081,[1]Sheet3!$A$2:$AD$3266,30,FALSE)</f>
        <v>115.5227199</v>
      </c>
      <c r="O1081">
        <f>VLOOKUP(A1081,[1]Sheet3!$A$2:$T$3266,17,FALSE)</f>
        <v>0.29615259999999999</v>
      </c>
      <c r="P1081">
        <f>VLOOKUP(A1081,[1]Sheet3!$A$2:$T$3266,18,FALSE)</f>
        <v>59.636609999999997</v>
      </c>
      <c r="Q1081">
        <f>VLOOKUP(A1081,[1]Sheet3!$A$2:$T$3266,19,FALSE)</f>
        <v>0.61755139999999997</v>
      </c>
      <c r="R1081">
        <f>VLOOKUP(A1081,[1]Sheet3!$A$2:$T$3266,20,FALSE)</f>
        <v>0.84238550000000001</v>
      </c>
      <c r="S1081">
        <f>VLOOKUP(A1081,[1]Sheet3!$A$2:$AB$3266,27,FALSE)</f>
        <v>30.62651</v>
      </c>
      <c r="T1081">
        <f>VLOOKUP(A1081,[1]Sheet3!$A$2:$AB$3266,28,FALSE)</f>
        <v>32.691879999999998</v>
      </c>
      <c r="U1081">
        <f>VLOOKUP(A1081,[1]Sheet3!$A$2:$AF$3266,31,FALSE)</f>
        <v>3.248856</v>
      </c>
      <c r="V1081">
        <f>VLOOKUP(A1081,[1]Sheet3!$A$2:$AF$3266,32,FALSE)</f>
        <v>36.85098</v>
      </c>
      <c r="W1081" s="2" t="str">
        <f>VLOOKUP(H1081,[2]Sheet1!$B$2:$D$3210,2,FALSE)</f>
        <v>Selat Makasar</v>
      </c>
      <c r="X1081" s="2" t="str">
        <f>VLOOKUP(H1081,[2]Sheet1!$B$2:$D$3210,3,FALSE)</f>
        <v>Kalimantan</v>
      </c>
      <c r="Y1081" s="2">
        <f>Scores!N1081</f>
        <v>55</v>
      </c>
      <c r="Z1081" t="s">
        <v>6</v>
      </c>
      <c r="AA1081" s="13" t="str">
        <f t="shared" si="50"/>
        <v>2C-Kalimantan</v>
      </c>
      <c r="AB1081" s="13" t="s">
        <v>896</v>
      </c>
    </row>
    <row r="1082" spans="1:28">
      <c r="A1082" t="str">
        <f t="shared" si="49"/>
        <v>SAPI OPLL 1 LANJUTAN3. High Value</v>
      </c>
      <c r="B1082" t="str">
        <f t="shared" si="48"/>
        <v>SAPI OPLL 1 LANJUTAN3. High ValueE6. Further Development</v>
      </c>
      <c r="C1082" t="s">
        <v>5</v>
      </c>
      <c r="D1082" t="s">
        <v>13</v>
      </c>
      <c r="E1082" t="s">
        <v>11</v>
      </c>
      <c r="F1082" s="12" t="s">
        <v>480</v>
      </c>
      <c r="G1082" s="12" t="s">
        <v>68</v>
      </c>
      <c r="H1082" t="s">
        <v>79</v>
      </c>
      <c r="I1082" s="2" t="s">
        <v>824</v>
      </c>
      <c r="J1082">
        <f>VLOOKUP(A1082,[1]Sheet3!$A$2:$H$3266,8,FALSE)</f>
        <v>241.3</v>
      </c>
      <c r="K1082">
        <f>VLOOKUP(A1082,[1]Sheet3!$A$2:$AD$3266,29,FALSE)</f>
        <v>0.57473989999999997</v>
      </c>
      <c r="L1082">
        <f>VLOOKUP(A1082,[1]Sheet3!$A$2:$AD$3266,30,FALSE)</f>
        <v>138.68473786999999</v>
      </c>
      <c r="O1082">
        <f>VLOOKUP(A1082,[1]Sheet3!$A$2:$T$3266,17,FALSE)</f>
        <v>0.29615259999999999</v>
      </c>
      <c r="P1082">
        <f>VLOOKUP(A1082,[1]Sheet3!$A$2:$T$3266,18,FALSE)</f>
        <v>59.636609999999997</v>
      </c>
      <c r="Q1082">
        <f>VLOOKUP(A1082,[1]Sheet3!$A$2:$T$3266,19,FALSE)</f>
        <v>0.61755139999999997</v>
      </c>
      <c r="R1082">
        <f>VLOOKUP(A1082,[1]Sheet3!$A$2:$T$3266,20,FALSE)</f>
        <v>0.84238550000000001</v>
      </c>
      <c r="S1082">
        <f>VLOOKUP(A1082,[1]Sheet3!$A$2:$AB$3266,27,FALSE)</f>
        <v>30.62651</v>
      </c>
      <c r="T1082">
        <f>VLOOKUP(A1082,[1]Sheet3!$A$2:$AB$3266,28,FALSE)</f>
        <v>32.691879999999998</v>
      </c>
      <c r="U1082">
        <f>VLOOKUP(A1082,[1]Sheet3!$A$2:$AF$3266,31,FALSE)</f>
        <v>3.248856</v>
      </c>
      <c r="V1082">
        <f>VLOOKUP(A1082,[1]Sheet3!$A$2:$AF$3266,32,FALSE)</f>
        <v>36.85098</v>
      </c>
      <c r="W1082" s="2" t="str">
        <f>VLOOKUP(H1082,[2]Sheet1!$B$2:$D$3210,2,FALSE)</f>
        <v>Selat Makasar</v>
      </c>
      <c r="X1082" s="2" t="str">
        <f>VLOOKUP(H1082,[2]Sheet1!$B$2:$D$3210,3,FALSE)</f>
        <v>Kalimantan</v>
      </c>
      <c r="Y1082" s="2">
        <f>Scores!N1082</f>
        <v>55</v>
      </c>
      <c r="Z1082" t="s">
        <v>6</v>
      </c>
      <c r="AA1082" s="13" t="str">
        <f t="shared" si="50"/>
        <v>2C-Kalimantan</v>
      </c>
      <c r="AB1082" s="13" t="s">
        <v>896</v>
      </c>
    </row>
    <row r="1083" spans="1:28">
      <c r="A1083" t="str">
        <f t="shared" si="49"/>
        <v>PANTAI - FUTURE WO1. Low Value</v>
      </c>
      <c r="B1083" t="str">
        <f t="shared" si="48"/>
        <v>PANTAI - FUTURE WO1. Low ValueE6. Further Development</v>
      </c>
      <c r="C1083" t="s">
        <v>5</v>
      </c>
      <c r="D1083" t="s">
        <v>13</v>
      </c>
      <c r="E1083" t="s">
        <v>8</v>
      </c>
      <c r="F1083" s="12" t="s">
        <v>481</v>
      </c>
      <c r="G1083" s="12" t="s">
        <v>68</v>
      </c>
      <c r="H1083" t="s">
        <v>79</v>
      </c>
      <c r="I1083" s="2" t="s">
        <v>824</v>
      </c>
      <c r="J1083">
        <f>VLOOKUP(A1083,[1]Sheet3!$A$2:$H$3266,8,FALSE)</f>
        <v>32.896000000000001</v>
      </c>
      <c r="K1083">
        <f>VLOOKUP(A1083,[1]Sheet3!$A$2:$AD$3266,29,FALSE)</f>
        <v>0.43189420000000001</v>
      </c>
      <c r="L1083">
        <f>VLOOKUP(A1083,[1]Sheet3!$A$2:$AD$3266,30,FALSE)</f>
        <v>14.207591603200001</v>
      </c>
      <c r="O1083">
        <f>VLOOKUP(A1083,[1]Sheet3!$A$2:$T$3266,17,FALSE)</f>
        <v>0.29218460000000002</v>
      </c>
      <c r="P1083">
        <f>VLOOKUP(A1083,[1]Sheet3!$A$2:$T$3266,18,FALSE)</f>
        <v>306.60579999999999</v>
      </c>
      <c r="Q1083">
        <f>VLOOKUP(A1083,[1]Sheet3!$A$2:$T$3266,19,FALSE)</f>
        <v>0.66479710000000003</v>
      </c>
      <c r="R1083">
        <f>VLOOKUP(A1083,[1]Sheet3!$A$2:$T$3266,20,FALSE)</f>
        <v>0.84501139999999997</v>
      </c>
      <c r="S1083">
        <f>VLOOKUP(A1083,[1]Sheet3!$A$2:$AB$3266,27,FALSE)</f>
        <v>66.121380000000002</v>
      </c>
      <c r="T1083">
        <f>VLOOKUP(A1083,[1]Sheet3!$A$2:$AB$3266,28,FALSE)</f>
        <v>260.13040000000001</v>
      </c>
      <c r="U1083">
        <f>VLOOKUP(A1083,[1]Sheet3!$A$2:$AF$3266,31,FALSE)</f>
        <v>65.638679999999994</v>
      </c>
      <c r="V1083">
        <f>VLOOKUP(A1083,[1]Sheet3!$A$2:$AF$3266,32,FALSE)</f>
        <v>41.93282</v>
      </c>
      <c r="W1083" s="2" t="str">
        <f>VLOOKUP(H1083,[2]Sheet1!$B$2:$D$3210,2,FALSE)</f>
        <v>Selat Makasar</v>
      </c>
      <c r="X1083" s="2" t="str">
        <f>VLOOKUP(H1083,[2]Sheet1!$B$2:$D$3210,3,FALSE)</f>
        <v>Kalimantan</v>
      </c>
      <c r="Y1083" s="2">
        <f>Scores!N1083</f>
        <v>59</v>
      </c>
      <c r="Z1083" t="s">
        <v>6</v>
      </c>
      <c r="AA1083" s="13" t="str">
        <f t="shared" si="50"/>
        <v>2C-Kalimantan</v>
      </c>
      <c r="AB1083" s="13" t="s">
        <v>896</v>
      </c>
    </row>
    <row r="1084" spans="1:28">
      <c r="A1084" t="str">
        <f t="shared" si="49"/>
        <v>PANTAI - FUTURE WO2. Middle Value</v>
      </c>
      <c r="B1084" t="str">
        <f t="shared" si="48"/>
        <v>PANTAI - FUTURE WO2. Middle ValueE6. Further Development</v>
      </c>
      <c r="C1084" t="s">
        <v>5</v>
      </c>
      <c r="D1084" t="s">
        <v>13</v>
      </c>
      <c r="E1084" t="s">
        <v>10</v>
      </c>
      <c r="F1084" s="12" t="s">
        <v>481</v>
      </c>
      <c r="G1084" s="12" t="s">
        <v>68</v>
      </c>
      <c r="H1084" t="s">
        <v>79</v>
      </c>
      <c r="I1084" s="2" t="s">
        <v>824</v>
      </c>
      <c r="J1084">
        <f>VLOOKUP(A1084,[1]Sheet3!$A$2:$H$3266,8,FALSE)</f>
        <v>44.054000000000002</v>
      </c>
      <c r="K1084">
        <f>VLOOKUP(A1084,[1]Sheet3!$A$2:$AD$3266,29,FALSE)</f>
        <v>0.43189420000000001</v>
      </c>
      <c r="L1084">
        <f>VLOOKUP(A1084,[1]Sheet3!$A$2:$AD$3266,30,FALSE)</f>
        <v>19.0266670868</v>
      </c>
      <c r="O1084">
        <f>VLOOKUP(A1084,[1]Sheet3!$A$2:$T$3266,17,FALSE)</f>
        <v>0.29218460000000002</v>
      </c>
      <c r="P1084">
        <f>VLOOKUP(A1084,[1]Sheet3!$A$2:$T$3266,18,FALSE)</f>
        <v>306.60579999999999</v>
      </c>
      <c r="Q1084">
        <f>VLOOKUP(A1084,[1]Sheet3!$A$2:$T$3266,19,FALSE)</f>
        <v>0.66479710000000003</v>
      </c>
      <c r="R1084">
        <f>VLOOKUP(A1084,[1]Sheet3!$A$2:$T$3266,20,FALSE)</f>
        <v>0.84501139999999997</v>
      </c>
      <c r="S1084">
        <f>VLOOKUP(A1084,[1]Sheet3!$A$2:$AB$3266,27,FALSE)</f>
        <v>66.121380000000002</v>
      </c>
      <c r="T1084">
        <f>VLOOKUP(A1084,[1]Sheet3!$A$2:$AB$3266,28,FALSE)</f>
        <v>260.13040000000001</v>
      </c>
      <c r="U1084">
        <f>VLOOKUP(A1084,[1]Sheet3!$A$2:$AF$3266,31,FALSE)</f>
        <v>65.638679999999994</v>
      </c>
      <c r="V1084">
        <f>VLOOKUP(A1084,[1]Sheet3!$A$2:$AF$3266,32,FALSE)</f>
        <v>41.93282</v>
      </c>
      <c r="W1084" s="2" t="str">
        <f>VLOOKUP(H1084,[2]Sheet1!$B$2:$D$3210,2,FALSE)</f>
        <v>Selat Makasar</v>
      </c>
      <c r="X1084" s="2" t="str">
        <f>VLOOKUP(H1084,[2]Sheet1!$B$2:$D$3210,3,FALSE)</f>
        <v>Kalimantan</v>
      </c>
      <c r="Y1084" s="2">
        <f>Scores!N1084</f>
        <v>59</v>
      </c>
      <c r="Z1084" t="s">
        <v>6</v>
      </c>
      <c r="AA1084" s="13" t="str">
        <f t="shared" si="50"/>
        <v>2C-Kalimantan</v>
      </c>
      <c r="AB1084" s="13" t="s">
        <v>896</v>
      </c>
    </row>
    <row r="1085" spans="1:28">
      <c r="A1085" t="str">
        <f t="shared" si="49"/>
        <v>PANTAI - FUTURE WO3. High Value</v>
      </c>
      <c r="B1085" t="str">
        <f t="shared" si="48"/>
        <v>PANTAI - FUTURE WO3. High ValueE6. Further Development</v>
      </c>
      <c r="C1085" t="s">
        <v>5</v>
      </c>
      <c r="D1085" t="s">
        <v>13</v>
      </c>
      <c r="E1085" t="s">
        <v>11</v>
      </c>
      <c r="F1085" s="12" t="s">
        <v>481</v>
      </c>
      <c r="G1085" s="12" t="s">
        <v>68</v>
      </c>
      <c r="H1085" t="s">
        <v>79</v>
      </c>
      <c r="I1085" s="2" t="s">
        <v>824</v>
      </c>
      <c r="J1085">
        <f>VLOOKUP(A1085,[1]Sheet3!$A$2:$H$3266,8,FALSE)</f>
        <v>60.728999999999999</v>
      </c>
      <c r="K1085">
        <f>VLOOKUP(A1085,[1]Sheet3!$A$2:$AD$3266,29,FALSE)</f>
        <v>0.43189420000000001</v>
      </c>
      <c r="L1085">
        <f>VLOOKUP(A1085,[1]Sheet3!$A$2:$AD$3266,30,FALSE)</f>
        <v>26.2285028718</v>
      </c>
      <c r="O1085">
        <f>VLOOKUP(A1085,[1]Sheet3!$A$2:$T$3266,17,FALSE)</f>
        <v>0.29218460000000002</v>
      </c>
      <c r="P1085">
        <f>VLOOKUP(A1085,[1]Sheet3!$A$2:$T$3266,18,FALSE)</f>
        <v>306.60579999999999</v>
      </c>
      <c r="Q1085">
        <f>VLOOKUP(A1085,[1]Sheet3!$A$2:$T$3266,19,FALSE)</f>
        <v>0.66479710000000003</v>
      </c>
      <c r="R1085">
        <f>VLOOKUP(A1085,[1]Sheet3!$A$2:$T$3266,20,FALSE)</f>
        <v>0.84501139999999997</v>
      </c>
      <c r="S1085">
        <f>VLOOKUP(A1085,[1]Sheet3!$A$2:$AB$3266,27,FALSE)</f>
        <v>66.121380000000002</v>
      </c>
      <c r="T1085">
        <f>VLOOKUP(A1085,[1]Sheet3!$A$2:$AB$3266,28,FALSE)</f>
        <v>260.13040000000001</v>
      </c>
      <c r="U1085">
        <f>VLOOKUP(A1085,[1]Sheet3!$A$2:$AF$3266,31,FALSE)</f>
        <v>65.638679999999994</v>
      </c>
      <c r="V1085">
        <f>VLOOKUP(A1085,[1]Sheet3!$A$2:$AF$3266,32,FALSE)</f>
        <v>41.93282</v>
      </c>
      <c r="W1085" s="2" t="str">
        <f>VLOOKUP(H1085,[2]Sheet1!$B$2:$D$3210,2,FALSE)</f>
        <v>Selat Makasar</v>
      </c>
      <c r="X1085" s="2" t="str">
        <f>VLOOKUP(H1085,[2]Sheet1!$B$2:$D$3210,3,FALSE)</f>
        <v>Kalimantan</v>
      </c>
      <c r="Y1085" s="2">
        <f>Scores!N1085</f>
        <v>59</v>
      </c>
      <c r="Z1085" t="s">
        <v>6</v>
      </c>
      <c r="AA1085" s="13" t="str">
        <f t="shared" si="50"/>
        <v>2C-Kalimantan</v>
      </c>
      <c r="AB1085" s="13" t="s">
        <v>896</v>
      </c>
    </row>
    <row r="1086" spans="1:28">
      <c r="A1086" t="str">
        <f t="shared" si="49"/>
        <v>PAUS BIRU - BASE1. Low Value</v>
      </c>
      <c r="B1086" t="str">
        <f t="shared" si="48"/>
        <v>PAUS BIRU - BASE1. Low ValueX0. Development Pending</v>
      </c>
      <c r="C1086" t="s">
        <v>19</v>
      </c>
      <c r="D1086" t="s">
        <v>13</v>
      </c>
      <c r="E1086" t="s">
        <v>8</v>
      </c>
      <c r="F1086" s="12" t="s">
        <v>482</v>
      </c>
      <c r="G1086" s="12" t="s">
        <v>69</v>
      </c>
      <c r="H1086" t="s">
        <v>112</v>
      </c>
      <c r="I1086" s="2" t="s">
        <v>825</v>
      </c>
      <c r="J1086">
        <f>VLOOKUP(A1086,[1]Sheet3!$A$2:$H$3266,8,FALSE)</f>
        <v>48.39</v>
      </c>
      <c r="K1086">
        <f>VLOOKUP(A1086,[1]Sheet3!$A$2:$AD$3266,29,FALSE)</f>
        <v>0.64200710000000005</v>
      </c>
      <c r="L1086">
        <f>VLOOKUP(A1086,[1]Sheet3!$A$2:$AD$3266,30,FALSE)</f>
        <v>31.066723569000004</v>
      </c>
      <c r="O1086">
        <f>VLOOKUP(A1086,[1]Sheet3!$A$2:$T$3266,17,FALSE)</f>
        <v>0.29410550000000002</v>
      </c>
      <c r="P1086">
        <f>VLOOKUP(A1086,[1]Sheet3!$A$2:$T$3266,18,FALSE)</f>
        <v>51.912700000000001</v>
      </c>
      <c r="Q1086">
        <f>VLOOKUP(A1086,[1]Sheet3!$A$2:$T$3266,19,FALSE)</f>
        <v>0.63289980000000001</v>
      </c>
      <c r="R1086">
        <f>VLOOKUP(A1086,[1]Sheet3!$A$2:$T$3266,20,FALSE)</f>
        <v>0.84501139999999997</v>
      </c>
      <c r="S1086">
        <f>VLOOKUP(A1086,[1]Sheet3!$A$2:$AB$3266,27,FALSE)</f>
        <v>184.84180000000001</v>
      </c>
      <c r="T1086">
        <f>VLOOKUP(A1086,[1]Sheet3!$A$2:$AB$3266,28,FALSE)</f>
        <v>48.133719999999997</v>
      </c>
      <c r="U1086">
        <f>VLOOKUP(A1086,[1]Sheet3!$A$2:$AF$3266,31,FALSE)</f>
        <v>23.745950000000001</v>
      </c>
      <c r="V1086">
        <f>VLOOKUP(A1086,[1]Sheet3!$A$2:$AF$3266,32,FALSE)</f>
        <v>175.8614</v>
      </c>
      <c r="W1086" s="2" t="str">
        <f>VLOOKUP(H1086,[2]Sheet1!$B$2:$D$3210,2,FALSE)</f>
        <v>Laut Jawa</v>
      </c>
      <c r="X1086" s="2" t="str">
        <f>VLOOKUP(H1086,[2]Sheet1!$B$2:$D$3210,3,FALSE)</f>
        <v>Jawa</v>
      </c>
      <c r="Y1086" s="2">
        <f>Scores!N1086</f>
        <v>75</v>
      </c>
      <c r="Z1086" t="s">
        <v>6</v>
      </c>
      <c r="AA1086" s="13" t="str">
        <f t="shared" si="50"/>
        <v>2C-Jawa</v>
      </c>
      <c r="AB1086" s="13" t="s">
        <v>896</v>
      </c>
    </row>
    <row r="1087" spans="1:28">
      <c r="A1087" t="str">
        <f t="shared" si="49"/>
        <v>PAUS BIRU - BASE2. Middle Value</v>
      </c>
      <c r="B1087" t="str">
        <f t="shared" si="48"/>
        <v>PAUS BIRU - BASE2. Middle ValueX0. Development Pending</v>
      </c>
      <c r="C1087" t="s">
        <v>19</v>
      </c>
      <c r="D1087" t="s">
        <v>13</v>
      </c>
      <c r="E1087" t="s">
        <v>10</v>
      </c>
      <c r="F1087" s="12" t="s">
        <v>482</v>
      </c>
      <c r="G1087" s="12" t="s">
        <v>69</v>
      </c>
      <c r="H1087" t="s">
        <v>112</v>
      </c>
      <c r="I1087" s="2" t="s">
        <v>825</v>
      </c>
      <c r="J1087">
        <f>VLOOKUP(A1087,[1]Sheet3!$A$2:$H$3266,8,FALSE)</f>
        <v>59.28</v>
      </c>
      <c r="K1087">
        <f>VLOOKUP(A1087,[1]Sheet3!$A$2:$AD$3266,29,FALSE)</f>
        <v>0.64200710000000005</v>
      </c>
      <c r="L1087">
        <f>VLOOKUP(A1087,[1]Sheet3!$A$2:$AD$3266,30,FALSE)</f>
        <v>38.058180888000003</v>
      </c>
      <c r="O1087">
        <f>VLOOKUP(A1087,[1]Sheet3!$A$2:$T$3266,17,FALSE)</f>
        <v>0.29410550000000002</v>
      </c>
      <c r="P1087">
        <f>VLOOKUP(A1087,[1]Sheet3!$A$2:$T$3266,18,FALSE)</f>
        <v>51.912700000000001</v>
      </c>
      <c r="Q1087">
        <f>VLOOKUP(A1087,[1]Sheet3!$A$2:$T$3266,19,FALSE)</f>
        <v>0.63289980000000001</v>
      </c>
      <c r="R1087">
        <f>VLOOKUP(A1087,[1]Sheet3!$A$2:$T$3266,20,FALSE)</f>
        <v>0.84501139999999997</v>
      </c>
      <c r="S1087">
        <f>VLOOKUP(A1087,[1]Sheet3!$A$2:$AB$3266,27,FALSE)</f>
        <v>184.84180000000001</v>
      </c>
      <c r="T1087">
        <f>VLOOKUP(A1087,[1]Sheet3!$A$2:$AB$3266,28,FALSE)</f>
        <v>48.133719999999997</v>
      </c>
      <c r="U1087">
        <f>VLOOKUP(A1087,[1]Sheet3!$A$2:$AF$3266,31,FALSE)</f>
        <v>23.745950000000001</v>
      </c>
      <c r="V1087">
        <f>VLOOKUP(A1087,[1]Sheet3!$A$2:$AF$3266,32,FALSE)</f>
        <v>175.8614</v>
      </c>
      <c r="W1087" s="2" t="str">
        <f>VLOOKUP(H1087,[2]Sheet1!$B$2:$D$3210,2,FALSE)</f>
        <v>Laut Jawa</v>
      </c>
      <c r="X1087" s="2" t="str">
        <f>VLOOKUP(H1087,[2]Sheet1!$B$2:$D$3210,3,FALSE)</f>
        <v>Jawa</v>
      </c>
      <c r="Y1087" s="2">
        <f>Scores!N1087</f>
        <v>75</v>
      </c>
      <c r="Z1087" t="s">
        <v>6</v>
      </c>
      <c r="AA1087" s="13" t="str">
        <f t="shared" si="50"/>
        <v>2C-Jawa</v>
      </c>
      <c r="AB1087" s="13" t="s">
        <v>896</v>
      </c>
    </row>
    <row r="1088" spans="1:28">
      <c r="A1088" t="str">
        <f t="shared" si="49"/>
        <v>PAUS BIRU - BASE3. High Value</v>
      </c>
      <c r="B1088" t="str">
        <f t="shared" si="48"/>
        <v>PAUS BIRU - BASE3. High ValueX0. Development Pending</v>
      </c>
      <c r="C1088" t="s">
        <v>19</v>
      </c>
      <c r="D1088" t="s">
        <v>13</v>
      </c>
      <c r="E1088" t="s">
        <v>11</v>
      </c>
      <c r="F1088" s="12" t="s">
        <v>482</v>
      </c>
      <c r="G1088" s="12" t="s">
        <v>69</v>
      </c>
      <c r="H1088" t="s">
        <v>112</v>
      </c>
      <c r="I1088" s="2" t="s">
        <v>825</v>
      </c>
      <c r="J1088">
        <f>VLOOKUP(A1088,[1]Sheet3!$A$2:$H$3266,8,FALSE)</f>
        <v>70.2</v>
      </c>
      <c r="K1088">
        <f>VLOOKUP(A1088,[1]Sheet3!$A$2:$AD$3266,29,FALSE)</f>
        <v>0.64200710000000005</v>
      </c>
      <c r="L1088">
        <f>VLOOKUP(A1088,[1]Sheet3!$A$2:$AD$3266,30,FALSE)</f>
        <v>45.068898420000004</v>
      </c>
      <c r="O1088">
        <f>VLOOKUP(A1088,[1]Sheet3!$A$2:$T$3266,17,FALSE)</f>
        <v>0.29410550000000002</v>
      </c>
      <c r="P1088">
        <f>VLOOKUP(A1088,[1]Sheet3!$A$2:$T$3266,18,FALSE)</f>
        <v>51.912700000000001</v>
      </c>
      <c r="Q1088">
        <f>VLOOKUP(A1088,[1]Sheet3!$A$2:$T$3266,19,FALSE)</f>
        <v>0.63289980000000001</v>
      </c>
      <c r="R1088">
        <f>VLOOKUP(A1088,[1]Sheet3!$A$2:$T$3266,20,FALSE)</f>
        <v>0.84501139999999997</v>
      </c>
      <c r="S1088">
        <f>VLOOKUP(A1088,[1]Sheet3!$A$2:$AB$3266,27,FALSE)</f>
        <v>184.84180000000001</v>
      </c>
      <c r="T1088">
        <f>VLOOKUP(A1088,[1]Sheet3!$A$2:$AB$3266,28,FALSE)</f>
        <v>48.133719999999997</v>
      </c>
      <c r="U1088">
        <f>VLOOKUP(A1088,[1]Sheet3!$A$2:$AF$3266,31,FALSE)</f>
        <v>23.745950000000001</v>
      </c>
      <c r="V1088">
        <f>VLOOKUP(A1088,[1]Sheet3!$A$2:$AF$3266,32,FALSE)</f>
        <v>175.8614</v>
      </c>
      <c r="W1088" s="2" t="str">
        <f>VLOOKUP(H1088,[2]Sheet1!$B$2:$D$3210,2,FALSE)</f>
        <v>Laut Jawa</v>
      </c>
      <c r="X1088" s="2" t="str">
        <f>VLOOKUP(H1088,[2]Sheet1!$B$2:$D$3210,3,FALSE)</f>
        <v>Jawa</v>
      </c>
      <c r="Y1088" s="2">
        <f>Scores!N1088</f>
        <v>75</v>
      </c>
      <c r="Z1088" t="s">
        <v>6</v>
      </c>
      <c r="AA1088" s="13" t="str">
        <f t="shared" si="50"/>
        <v>2C-Jawa</v>
      </c>
      <c r="AB1088" s="13" t="s">
        <v>896</v>
      </c>
    </row>
    <row r="1089" spans="1:28">
      <c r="A1089" t="str">
        <f t="shared" si="49"/>
        <v>IEE DJUE - BASE1. Low Value</v>
      </c>
      <c r="B1089" t="str">
        <f t="shared" si="48"/>
        <v>IEE DJUE - BASE1. Low ValueX1. Discovery under Evaluation</v>
      </c>
      <c r="C1089" t="s">
        <v>12</v>
      </c>
      <c r="D1089" t="s">
        <v>13</v>
      </c>
      <c r="E1089" t="s">
        <v>8</v>
      </c>
      <c r="F1089" s="12" t="s">
        <v>483</v>
      </c>
      <c r="G1089" s="12" t="s">
        <v>765</v>
      </c>
      <c r="H1089" t="s">
        <v>784</v>
      </c>
      <c r="I1089" s="2" t="s">
        <v>823</v>
      </c>
      <c r="J1089">
        <f>VLOOKUP(A1089,[1]Sheet3!$A$2:$H$3266,8,FALSE)</f>
        <v>14.3</v>
      </c>
      <c r="K1089">
        <f>VLOOKUP(A1089,[1]Sheet3!$A$2:$AD$3266,29,FALSE)</f>
        <v>0.79420769999999996</v>
      </c>
      <c r="L1089">
        <f>VLOOKUP(A1089,[1]Sheet3!$A$2:$AD$3266,30,FALSE)</f>
        <v>11.35717011</v>
      </c>
      <c r="O1089">
        <f>VLOOKUP(A1089,[1]Sheet3!$A$2:$T$3266,17,FALSE)</f>
        <v>0.33644869999999999</v>
      </c>
      <c r="P1089">
        <f>VLOOKUP(A1089,[1]Sheet3!$A$2:$T$3266,18,FALSE)</f>
        <v>126.3486</v>
      </c>
      <c r="Q1089">
        <f>VLOOKUP(A1089,[1]Sheet3!$A$2:$T$3266,19,FALSE)</f>
        <v>0.6991754</v>
      </c>
      <c r="R1089">
        <f>VLOOKUP(A1089,[1]Sheet3!$A$2:$T$3266,20,FALSE)</f>
        <v>0.77466740000000001</v>
      </c>
      <c r="S1089">
        <f>VLOOKUP(A1089,[1]Sheet3!$A$2:$AB$3266,27,FALSE)</f>
        <v>64.424909999999997</v>
      </c>
      <c r="T1089">
        <f>VLOOKUP(A1089,[1]Sheet3!$A$2:$AB$3266,28,FALSE)</f>
        <v>11.36495</v>
      </c>
      <c r="U1089">
        <f>VLOOKUP(A1089,[1]Sheet3!$A$2:$AF$3266,31,FALSE)</f>
        <v>4.185562</v>
      </c>
      <c r="V1089">
        <f>VLOOKUP(A1089,[1]Sheet3!$A$2:$AF$3266,32,FALSE)</f>
        <v>1.7298169999999999</v>
      </c>
      <c r="W1089" s="2" t="s">
        <v>845</v>
      </c>
      <c r="X1089" s="2" t="s">
        <v>829</v>
      </c>
      <c r="Y1089" s="2">
        <f>Scores!N1089</f>
        <v>56</v>
      </c>
      <c r="Z1089" t="s">
        <v>6</v>
      </c>
      <c r="AA1089" s="13" t="str">
        <f t="shared" si="50"/>
        <v>2C-Sumatera</v>
      </c>
      <c r="AB1089" s="13" t="s">
        <v>896</v>
      </c>
    </row>
    <row r="1090" spans="1:28">
      <c r="A1090" t="str">
        <f t="shared" si="49"/>
        <v>IEE DJUE - BASE2. Middle Value</v>
      </c>
      <c r="B1090" t="str">
        <f t="shared" ref="B1090:B1153" si="51">F1090&amp;E1090&amp;C1090</f>
        <v>IEE DJUE - BASE2. Middle ValueX1. Discovery under Evaluation</v>
      </c>
      <c r="C1090" t="s">
        <v>12</v>
      </c>
      <c r="D1090" t="s">
        <v>13</v>
      </c>
      <c r="E1090" t="s">
        <v>10</v>
      </c>
      <c r="F1090" s="12" t="s">
        <v>483</v>
      </c>
      <c r="G1090" s="12" t="s">
        <v>765</v>
      </c>
      <c r="H1090" t="s">
        <v>784</v>
      </c>
      <c r="I1090" s="2" t="s">
        <v>823</v>
      </c>
      <c r="J1090">
        <f>VLOOKUP(A1090,[1]Sheet3!$A$2:$H$3266,8,FALSE)</f>
        <v>21.3</v>
      </c>
      <c r="K1090">
        <f>VLOOKUP(A1090,[1]Sheet3!$A$2:$AD$3266,29,FALSE)</f>
        <v>0.79420769999999996</v>
      </c>
      <c r="L1090">
        <f>VLOOKUP(A1090,[1]Sheet3!$A$2:$AD$3266,30,FALSE)</f>
        <v>16.91662401</v>
      </c>
      <c r="O1090">
        <f>VLOOKUP(A1090,[1]Sheet3!$A$2:$T$3266,17,FALSE)</f>
        <v>0.33644869999999999</v>
      </c>
      <c r="P1090">
        <f>VLOOKUP(A1090,[1]Sheet3!$A$2:$T$3266,18,FALSE)</f>
        <v>126.3486</v>
      </c>
      <c r="Q1090">
        <f>VLOOKUP(A1090,[1]Sheet3!$A$2:$T$3266,19,FALSE)</f>
        <v>0.6991754</v>
      </c>
      <c r="R1090">
        <f>VLOOKUP(A1090,[1]Sheet3!$A$2:$T$3266,20,FALSE)</f>
        <v>0.77466740000000001</v>
      </c>
      <c r="S1090">
        <f>VLOOKUP(A1090,[1]Sheet3!$A$2:$AB$3266,27,FALSE)</f>
        <v>64.424909999999997</v>
      </c>
      <c r="T1090">
        <f>VLOOKUP(A1090,[1]Sheet3!$A$2:$AB$3266,28,FALSE)</f>
        <v>11.36495</v>
      </c>
      <c r="U1090">
        <f>VLOOKUP(A1090,[1]Sheet3!$A$2:$AF$3266,31,FALSE)</f>
        <v>4.185562</v>
      </c>
      <c r="V1090">
        <f>VLOOKUP(A1090,[1]Sheet3!$A$2:$AF$3266,32,FALSE)</f>
        <v>1.7298169999999999</v>
      </c>
      <c r="W1090" s="2" t="s">
        <v>845</v>
      </c>
      <c r="X1090" s="2" t="s">
        <v>829</v>
      </c>
      <c r="Y1090" s="2">
        <f>Scores!N1090</f>
        <v>56</v>
      </c>
      <c r="Z1090" t="s">
        <v>6</v>
      </c>
      <c r="AA1090" s="13" t="str">
        <f t="shared" si="50"/>
        <v>2C-Sumatera</v>
      </c>
      <c r="AB1090" s="13" t="s">
        <v>896</v>
      </c>
    </row>
    <row r="1091" spans="1:28">
      <c r="A1091" t="str">
        <f t="shared" ref="A1091:A1154" si="52">F1091&amp;E1091</f>
        <v>IEE DJUE - BASE3. High Value</v>
      </c>
      <c r="B1091" t="str">
        <f t="shared" si="51"/>
        <v>IEE DJUE - BASE3. High ValueX1. Discovery under Evaluation</v>
      </c>
      <c r="C1091" t="s">
        <v>12</v>
      </c>
      <c r="D1091" t="s">
        <v>13</v>
      </c>
      <c r="E1091" t="s">
        <v>11</v>
      </c>
      <c r="F1091" s="12" t="s">
        <v>483</v>
      </c>
      <c r="G1091" s="12" t="s">
        <v>765</v>
      </c>
      <c r="H1091" t="s">
        <v>784</v>
      </c>
      <c r="I1091" s="2" t="s">
        <v>823</v>
      </c>
      <c r="J1091">
        <f>VLOOKUP(A1091,[1]Sheet3!$A$2:$H$3266,8,FALSE)</f>
        <v>31.9</v>
      </c>
      <c r="K1091">
        <f>VLOOKUP(A1091,[1]Sheet3!$A$2:$AD$3266,29,FALSE)</f>
        <v>0.79420769999999996</v>
      </c>
      <c r="L1091">
        <f>VLOOKUP(A1091,[1]Sheet3!$A$2:$AD$3266,30,FALSE)</f>
        <v>25.335225629999996</v>
      </c>
      <c r="O1091">
        <f>VLOOKUP(A1091,[1]Sheet3!$A$2:$T$3266,17,FALSE)</f>
        <v>0.33644869999999999</v>
      </c>
      <c r="P1091">
        <f>VLOOKUP(A1091,[1]Sheet3!$A$2:$T$3266,18,FALSE)</f>
        <v>126.3486</v>
      </c>
      <c r="Q1091">
        <f>VLOOKUP(A1091,[1]Sheet3!$A$2:$T$3266,19,FALSE)</f>
        <v>0.6991754</v>
      </c>
      <c r="R1091">
        <f>VLOOKUP(A1091,[1]Sheet3!$A$2:$T$3266,20,FALSE)</f>
        <v>0.77466740000000001</v>
      </c>
      <c r="S1091">
        <f>VLOOKUP(A1091,[1]Sheet3!$A$2:$AB$3266,27,FALSE)</f>
        <v>64.424909999999997</v>
      </c>
      <c r="T1091">
        <f>VLOOKUP(A1091,[1]Sheet3!$A$2:$AB$3266,28,FALSE)</f>
        <v>11.36495</v>
      </c>
      <c r="U1091">
        <f>VLOOKUP(A1091,[1]Sheet3!$A$2:$AF$3266,31,FALSE)</f>
        <v>4.185562</v>
      </c>
      <c r="V1091">
        <f>VLOOKUP(A1091,[1]Sheet3!$A$2:$AF$3266,32,FALSE)</f>
        <v>1.7298169999999999</v>
      </c>
      <c r="W1091" s="2" t="s">
        <v>845</v>
      </c>
      <c r="X1091" s="2" t="s">
        <v>829</v>
      </c>
      <c r="Y1091" s="2">
        <f>Scores!N1091</f>
        <v>56</v>
      </c>
      <c r="Z1091" t="s">
        <v>6</v>
      </c>
      <c r="AA1091" s="13" t="str">
        <f t="shared" ref="AA1091:AA1154" si="53">IF(Z1091="2C",Z1091&amp;"-"&amp;X1091,"2P")</f>
        <v>2C-Sumatera</v>
      </c>
      <c r="AB1091" s="13" t="s">
        <v>896</v>
      </c>
    </row>
    <row r="1092" spans="1:28">
      <c r="A1092" t="str">
        <f t="shared" si="52"/>
        <v>DARA EAST - BASE1. Low Value</v>
      </c>
      <c r="B1092" t="str">
        <f t="shared" si="51"/>
        <v>DARA EAST - BASE1. Low ValueX1. Discovery under Evaluation</v>
      </c>
      <c r="C1092" t="s">
        <v>12</v>
      </c>
      <c r="D1092" t="s">
        <v>13</v>
      </c>
      <c r="E1092" t="s">
        <v>8</v>
      </c>
      <c r="F1092" s="12" t="s">
        <v>484</v>
      </c>
      <c r="G1092" s="12" t="s">
        <v>766</v>
      </c>
      <c r="H1092" t="s">
        <v>811</v>
      </c>
      <c r="I1092" s="2" t="s">
        <v>824</v>
      </c>
      <c r="J1092">
        <f>VLOOKUP(A1092,[1]Sheet3!$A$2:$H$3266,8,FALSE)</f>
        <v>558.93100000000004</v>
      </c>
      <c r="K1092">
        <f>VLOOKUP(A1092,[1]Sheet3!$A$2:$AD$3266,29,FALSE)</f>
        <v>0.74658420000000003</v>
      </c>
      <c r="L1092">
        <f>VLOOKUP(A1092,[1]Sheet3!$A$2:$AD$3266,30,FALSE)</f>
        <v>417.28905349020005</v>
      </c>
      <c r="O1092">
        <f>VLOOKUP(A1092,[1]Sheet3!$A$2:$T$3266,17,FALSE)</f>
        <v>0.28830040000000001</v>
      </c>
      <c r="P1092">
        <f>VLOOKUP(A1092,[1]Sheet3!$A$2:$T$3266,18,FALSE)</f>
        <v>3978.549</v>
      </c>
      <c r="Q1092">
        <f>VLOOKUP(A1092,[1]Sheet3!$A$2:$T$3266,19,FALSE)</f>
        <v>0.7396817</v>
      </c>
      <c r="R1092">
        <f>VLOOKUP(A1092,[1]Sheet3!$A$2:$T$3266,20,FALSE)</f>
        <v>0.84501139999999997</v>
      </c>
      <c r="S1092">
        <f>VLOOKUP(A1092,[1]Sheet3!$A$2:$AB$3266,27,FALSE)</f>
        <v>14.5509</v>
      </c>
      <c r="T1092">
        <f>VLOOKUP(A1092,[1]Sheet3!$A$2:$AB$3266,28,FALSE)</f>
        <v>31.953499999999998</v>
      </c>
      <c r="U1092">
        <f>VLOOKUP(A1092,[1]Sheet3!$A$2:$AF$3266,31,FALSE)</f>
        <v>462.49810000000002</v>
      </c>
      <c r="V1092">
        <f>VLOOKUP(A1092,[1]Sheet3!$A$2:$AF$3266,32,FALSE)</f>
        <v>316.09989999999999</v>
      </c>
      <c r="W1092" s="2" t="s">
        <v>841</v>
      </c>
      <c r="X1092" s="2" t="s">
        <v>829</v>
      </c>
      <c r="Y1092" s="2">
        <f>Scores!N1092</f>
        <v>19</v>
      </c>
      <c r="Z1092" t="s">
        <v>6</v>
      </c>
      <c r="AA1092" s="13" t="str">
        <f t="shared" si="53"/>
        <v>2C-Sumatera</v>
      </c>
      <c r="AB1092" s="13" t="s">
        <v>896</v>
      </c>
    </row>
    <row r="1093" spans="1:28">
      <c r="A1093" t="str">
        <f t="shared" si="52"/>
        <v>DARA EAST - BASE2. Middle Value</v>
      </c>
      <c r="B1093" t="str">
        <f t="shared" si="51"/>
        <v>DARA EAST - BASE2. Middle ValueX1. Discovery under Evaluation</v>
      </c>
      <c r="C1093" t="s">
        <v>12</v>
      </c>
      <c r="D1093" t="s">
        <v>13</v>
      </c>
      <c r="E1093" t="s">
        <v>10</v>
      </c>
      <c r="F1093" s="12" t="s">
        <v>484</v>
      </c>
      <c r="G1093" s="12" t="s">
        <v>766</v>
      </c>
      <c r="H1093" t="s">
        <v>811</v>
      </c>
      <c r="I1093" s="2" t="s">
        <v>824</v>
      </c>
      <c r="J1093">
        <f>VLOOKUP(A1093,[1]Sheet3!$A$2:$H$3266,8,FALSE)</f>
        <v>892.45500000000004</v>
      </c>
      <c r="K1093">
        <f>VLOOKUP(A1093,[1]Sheet3!$A$2:$AD$3266,29,FALSE)</f>
        <v>0.74658420000000003</v>
      </c>
      <c r="L1093">
        <f>VLOOKUP(A1093,[1]Sheet3!$A$2:$AD$3266,30,FALSE)</f>
        <v>666.29280221100009</v>
      </c>
      <c r="O1093">
        <f>VLOOKUP(A1093,[1]Sheet3!$A$2:$T$3266,17,FALSE)</f>
        <v>0.28830040000000001</v>
      </c>
      <c r="P1093">
        <f>VLOOKUP(A1093,[1]Sheet3!$A$2:$T$3266,18,FALSE)</f>
        <v>3978.549</v>
      </c>
      <c r="Q1093">
        <f>VLOOKUP(A1093,[1]Sheet3!$A$2:$T$3266,19,FALSE)</f>
        <v>0.7396817</v>
      </c>
      <c r="R1093">
        <f>VLOOKUP(A1093,[1]Sheet3!$A$2:$T$3266,20,FALSE)</f>
        <v>0.84501139999999997</v>
      </c>
      <c r="S1093">
        <f>VLOOKUP(A1093,[1]Sheet3!$A$2:$AB$3266,27,FALSE)</f>
        <v>14.5509</v>
      </c>
      <c r="T1093">
        <f>VLOOKUP(A1093,[1]Sheet3!$A$2:$AB$3266,28,FALSE)</f>
        <v>31.953499999999998</v>
      </c>
      <c r="U1093">
        <f>VLOOKUP(A1093,[1]Sheet3!$A$2:$AF$3266,31,FALSE)</f>
        <v>462.49810000000002</v>
      </c>
      <c r="V1093">
        <f>VLOOKUP(A1093,[1]Sheet3!$A$2:$AF$3266,32,FALSE)</f>
        <v>316.09989999999999</v>
      </c>
      <c r="W1093" s="2" t="s">
        <v>841</v>
      </c>
      <c r="X1093" s="2" t="s">
        <v>829</v>
      </c>
      <c r="Y1093" s="2">
        <f>Scores!N1093</f>
        <v>19</v>
      </c>
      <c r="Z1093" t="s">
        <v>6</v>
      </c>
      <c r="AA1093" s="13" t="str">
        <f t="shared" si="53"/>
        <v>2C-Sumatera</v>
      </c>
      <c r="AB1093" s="13" t="s">
        <v>896</v>
      </c>
    </row>
    <row r="1094" spans="1:28">
      <c r="A1094" t="str">
        <f t="shared" si="52"/>
        <v>DARA EAST - BASE3. High Value</v>
      </c>
      <c r="B1094" t="str">
        <f t="shared" si="51"/>
        <v>DARA EAST - BASE3. High ValueX1. Discovery under Evaluation</v>
      </c>
      <c r="C1094" t="s">
        <v>12</v>
      </c>
      <c r="D1094" t="s">
        <v>13</v>
      </c>
      <c r="E1094" t="s">
        <v>11</v>
      </c>
      <c r="F1094" s="12" t="s">
        <v>484</v>
      </c>
      <c r="G1094" s="12" t="s">
        <v>766</v>
      </c>
      <c r="H1094" t="s">
        <v>811</v>
      </c>
      <c r="I1094" s="2" t="s">
        <v>824</v>
      </c>
      <c r="J1094">
        <f>VLOOKUP(A1094,[1]Sheet3!$A$2:$H$3266,8,FALSE)</f>
        <v>1159.9000000000001</v>
      </c>
      <c r="K1094">
        <f>VLOOKUP(A1094,[1]Sheet3!$A$2:$AD$3266,29,FALSE)</f>
        <v>0.74658420000000003</v>
      </c>
      <c r="L1094">
        <f>VLOOKUP(A1094,[1]Sheet3!$A$2:$AD$3266,30,FALSE)</f>
        <v>865.96301358000005</v>
      </c>
      <c r="O1094">
        <f>VLOOKUP(A1094,[1]Sheet3!$A$2:$T$3266,17,FALSE)</f>
        <v>0.28830040000000001</v>
      </c>
      <c r="P1094">
        <f>VLOOKUP(A1094,[1]Sheet3!$A$2:$T$3266,18,FALSE)</f>
        <v>3978.549</v>
      </c>
      <c r="Q1094">
        <f>VLOOKUP(A1094,[1]Sheet3!$A$2:$T$3266,19,FALSE)</f>
        <v>0.7396817</v>
      </c>
      <c r="R1094">
        <f>VLOOKUP(A1094,[1]Sheet3!$A$2:$T$3266,20,FALSE)</f>
        <v>0.84501139999999997</v>
      </c>
      <c r="S1094">
        <f>VLOOKUP(A1094,[1]Sheet3!$A$2:$AB$3266,27,FALSE)</f>
        <v>14.5509</v>
      </c>
      <c r="T1094">
        <f>VLOOKUP(A1094,[1]Sheet3!$A$2:$AB$3266,28,FALSE)</f>
        <v>31.953499999999998</v>
      </c>
      <c r="U1094">
        <f>VLOOKUP(A1094,[1]Sheet3!$A$2:$AF$3266,31,FALSE)</f>
        <v>462.49810000000002</v>
      </c>
      <c r="V1094">
        <f>VLOOKUP(A1094,[1]Sheet3!$A$2:$AF$3266,32,FALSE)</f>
        <v>316.09989999999999</v>
      </c>
      <c r="W1094" s="2" t="s">
        <v>841</v>
      </c>
      <c r="X1094" s="2" t="s">
        <v>829</v>
      </c>
      <c r="Y1094" s="2">
        <f>Scores!N1094</f>
        <v>19</v>
      </c>
      <c r="Z1094" t="s">
        <v>6</v>
      </c>
      <c r="AA1094" s="13" t="str">
        <f t="shared" si="53"/>
        <v>2C-Sumatera</v>
      </c>
      <c r="AB1094" s="13" t="s">
        <v>896</v>
      </c>
    </row>
    <row r="1095" spans="1:28">
      <c r="A1095" t="str">
        <f t="shared" si="52"/>
        <v>DARA CENTRAL A - BASE1. Low Value</v>
      </c>
      <c r="B1095" t="str">
        <f t="shared" si="51"/>
        <v>DARA CENTRAL A - BASE1. Low ValueX1. Discovery under Evaluation</v>
      </c>
      <c r="C1095" t="s">
        <v>12</v>
      </c>
      <c r="D1095" t="s">
        <v>13</v>
      </c>
      <c r="E1095" t="s">
        <v>8</v>
      </c>
      <c r="F1095" s="12" t="s">
        <v>485</v>
      </c>
      <c r="G1095" s="12" t="s">
        <v>766</v>
      </c>
      <c r="H1095" t="s">
        <v>811</v>
      </c>
      <c r="I1095" s="2" t="s">
        <v>824</v>
      </c>
      <c r="J1095">
        <f>VLOOKUP(A1095,[1]Sheet3!$A$2:$H$3266,8,FALSE)</f>
        <v>38.472999999999999</v>
      </c>
      <c r="K1095">
        <f>VLOOKUP(A1095,[1]Sheet3!$A$2:$AD$3266,29,FALSE)</f>
        <v>0.74306649999999996</v>
      </c>
      <c r="L1095">
        <f>VLOOKUP(A1095,[1]Sheet3!$A$2:$AD$3266,30,FALSE)</f>
        <v>28.587997454499998</v>
      </c>
      <c r="O1095">
        <f>VLOOKUP(A1095,[1]Sheet3!$A$2:$T$3266,17,FALSE)</f>
        <v>0.30337789999999998</v>
      </c>
      <c r="P1095">
        <f>VLOOKUP(A1095,[1]Sheet3!$A$2:$T$3266,18,FALSE)</f>
        <v>114.4529</v>
      </c>
      <c r="Q1095">
        <f>VLOOKUP(A1095,[1]Sheet3!$A$2:$T$3266,19,FALSE)</f>
        <v>0.70339629999999997</v>
      </c>
      <c r="R1095">
        <f>VLOOKUP(A1095,[1]Sheet3!$A$2:$T$3266,20,FALSE)</f>
        <v>0.84238550000000001</v>
      </c>
      <c r="S1095">
        <f>VLOOKUP(A1095,[1]Sheet3!$A$2:$AB$3266,27,FALSE)</f>
        <v>66.121380000000002</v>
      </c>
      <c r="T1095">
        <f>VLOOKUP(A1095,[1]Sheet3!$A$2:$AB$3266,28,FALSE)</f>
        <v>27.769020000000001</v>
      </c>
      <c r="U1095">
        <f>VLOOKUP(A1095,[1]Sheet3!$A$2:$AF$3266,31,FALSE)</f>
        <v>5.2991840000000003</v>
      </c>
      <c r="V1095">
        <f>VLOOKUP(A1095,[1]Sheet3!$A$2:$AF$3266,32,FALSE)</f>
        <v>13.31822</v>
      </c>
      <c r="W1095" s="2" t="s">
        <v>841</v>
      </c>
      <c r="X1095" s="2" t="s">
        <v>829</v>
      </c>
      <c r="Y1095" s="2">
        <f>Scores!N1095</f>
        <v>50</v>
      </c>
      <c r="Z1095" t="s">
        <v>6</v>
      </c>
      <c r="AA1095" s="13" t="str">
        <f t="shared" si="53"/>
        <v>2C-Sumatera</v>
      </c>
      <c r="AB1095" s="13" t="s">
        <v>896</v>
      </c>
    </row>
    <row r="1096" spans="1:28">
      <c r="A1096" t="str">
        <f t="shared" si="52"/>
        <v>DARA CENTRAL A - BASE2. Middle Value</v>
      </c>
      <c r="B1096" t="str">
        <f t="shared" si="51"/>
        <v>DARA CENTRAL A - BASE2. Middle ValueX1. Discovery under Evaluation</v>
      </c>
      <c r="C1096" t="s">
        <v>12</v>
      </c>
      <c r="D1096" t="s">
        <v>13</v>
      </c>
      <c r="E1096" t="s">
        <v>10</v>
      </c>
      <c r="F1096" s="12" t="s">
        <v>485</v>
      </c>
      <c r="G1096" s="12" t="s">
        <v>766</v>
      </c>
      <c r="H1096" t="s">
        <v>811</v>
      </c>
      <c r="I1096" s="2" t="s">
        <v>824</v>
      </c>
      <c r="J1096">
        <f>VLOOKUP(A1096,[1]Sheet3!$A$2:$H$3266,8,FALSE)</f>
        <v>76.533000000000001</v>
      </c>
      <c r="K1096">
        <f>VLOOKUP(A1096,[1]Sheet3!$A$2:$AD$3266,29,FALSE)</f>
        <v>0.74306649999999996</v>
      </c>
      <c r="L1096">
        <f>VLOOKUP(A1096,[1]Sheet3!$A$2:$AD$3266,30,FALSE)</f>
        <v>56.8691084445</v>
      </c>
      <c r="O1096">
        <f>VLOOKUP(A1096,[1]Sheet3!$A$2:$T$3266,17,FALSE)</f>
        <v>0.30337789999999998</v>
      </c>
      <c r="P1096">
        <f>VLOOKUP(A1096,[1]Sheet3!$A$2:$T$3266,18,FALSE)</f>
        <v>114.4529</v>
      </c>
      <c r="Q1096">
        <f>VLOOKUP(A1096,[1]Sheet3!$A$2:$T$3266,19,FALSE)</f>
        <v>0.70339629999999997</v>
      </c>
      <c r="R1096">
        <f>VLOOKUP(A1096,[1]Sheet3!$A$2:$T$3266,20,FALSE)</f>
        <v>0.84238550000000001</v>
      </c>
      <c r="S1096">
        <f>VLOOKUP(A1096,[1]Sheet3!$A$2:$AB$3266,27,FALSE)</f>
        <v>66.121380000000002</v>
      </c>
      <c r="T1096">
        <f>VLOOKUP(A1096,[1]Sheet3!$A$2:$AB$3266,28,FALSE)</f>
        <v>27.769020000000001</v>
      </c>
      <c r="U1096">
        <f>VLOOKUP(A1096,[1]Sheet3!$A$2:$AF$3266,31,FALSE)</f>
        <v>5.2991840000000003</v>
      </c>
      <c r="V1096">
        <f>VLOOKUP(A1096,[1]Sheet3!$A$2:$AF$3266,32,FALSE)</f>
        <v>13.31822</v>
      </c>
      <c r="W1096" s="2" t="s">
        <v>841</v>
      </c>
      <c r="X1096" s="2" t="s">
        <v>829</v>
      </c>
      <c r="Y1096" s="2">
        <f>Scores!N1096</f>
        <v>50</v>
      </c>
      <c r="Z1096" t="s">
        <v>6</v>
      </c>
      <c r="AA1096" s="13" t="str">
        <f t="shared" si="53"/>
        <v>2C-Sumatera</v>
      </c>
      <c r="AB1096" s="13" t="s">
        <v>896</v>
      </c>
    </row>
    <row r="1097" spans="1:28">
      <c r="A1097" t="str">
        <f t="shared" si="52"/>
        <v>DARA CENTRAL A - BASE3. High Value</v>
      </c>
      <c r="B1097" t="str">
        <f t="shared" si="51"/>
        <v>DARA CENTRAL A - BASE3. High ValueX1. Discovery under Evaluation</v>
      </c>
      <c r="C1097" t="s">
        <v>12</v>
      </c>
      <c r="D1097" t="s">
        <v>13</v>
      </c>
      <c r="E1097" t="s">
        <v>11</v>
      </c>
      <c r="F1097" s="12" t="s">
        <v>485</v>
      </c>
      <c r="G1097" s="12" t="s">
        <v>766</v>
      </c>
      <c r="H1097" t="s">
        <v>811</v>
      </c>
      <c r="I1097" s="2" t="s">
        <v>824</v>
      </c>
      <c r="J1097">
        <f>VLOOKUP(A1097,[1]Sheet3!$A$2:$H$3266,8,FALSE)</f>
        <v>144.83799999999999</v>
      </c>
      <c r="K1097">
        <f>VLOOKUP(A1097,[1]Sheet3!$A$2:$AD$3266,29,FALSE)</f>
        <v>0.74306649999999996</v>
      </c>
      <c r="L1097">
        <f>VLOOKUP(A1097,[1]Sheet3!$A$2:$AD$3266,30,FALSE)</f>
        <v>107.62426572699999</v>
      </c>
      <c r="O1097">
        <f>VLOOKUP(A1097,[1]Sheet3!$A$2:$T$3266,17,FALSE)</f>
        <v>0.30337789999999998</v>
      </c>
      <c r="P1097">
        <f>VLOOKUP(A1097,[1]Sheet3!$A$2:$T$3266,18,FALSE)</f>
        <v>114.4529</v>
      </c>
      <c r="Q1097">
        <f>VLOOKUP(A1097,[1]Sheet3!$A$2:$T$3266,19,FALSE)</f>
        <v>0.70339629999999997</v>
      </c>
      <c r="R1097">
        <f>VLOOKUP(A1097,[1]Sheet3!$A$2:$T$3266,20,FALSE)</f>
        <v>0.84238550000000001</v>
      </c>
      <c r="S1097">
        <f>VLOOKUP(A1097,[1]Sheet3!$A$2:$AB$3266,27,FALSE)</f>
        <v>66.121380000000002</v>
      </c>
      <c r="T1097">
        <f>VLOOKUP(A1097,[1]Sheet3!$A$2:$AB$3266,28,FALSE)</f>
        <v>27.769020000000001</v>
      </c>
      <c r="U1097">
        <f>VLOOKUP(A1097,[1]Sheet3!$A$2:$AF$3266,31,FALSE)</f>
        <v>5.2991840000000003</v>
      </c>
      <c r="V1097">
        <f>VLOOKUP(A1097,[1]Sheet3!$A$2:$AF$3266,32,FALSE)</f>
        <v>13.31822</v>
      </c>
      <c r="W1097" s="2" t="s">
        <v>841</v>
      </c>
      <c r="X1097" s="2" t="s">
        <v>829</v>
      </c>
      <c r="Y1097" s="2">
        <f>Scores!N1097</f>
        <v>50</v>
      </c>
      <c r="Z1097" t="s">
        <v>6</v>
      </c>
      <c r="AA1097" s="13" t="str">
        <f t="shared" si="53"/>
        <v>2C-Sumatera</v>
      </c>
      <c r="AB1097" s="13" t="s">
        <v>896</v>
      </c>
    </row>
    <row r="1098" spans="1:28">
      <c r="A1098" t="str">
        <f t="shared" si="52"/>
        <v>ASAP UBADARI1. Low Value</v>
      </c>
      <c r="B1098" t="str">
        <f t="shared" si="51"/>
        <v>ASAP UBADARI1. Low ValueX2. Development Undetermined</v>
      </c>
      <c r="C1098" t="s">
        <v>21</v>
      </c>
      <c r="D1098" t="s">
        <v>13</v>
      </c>
      <c r="E1098" t="s">
        <v>8</v>
      </c>
      <c r="F1098" s="12" t="s">
        <v>486</v>
      </c>
      <c r="G1098" s="12" t="s">
        <v>767</v>
      </c>
      <c r="H1098" t="s">
        <v>783</v>
      </c>
      <c r="I1098" s="2" t="s">
        <v>823</v>
      </c>
      <c r="J1098">
        <f>VLOOKUP(A1098,[1]Sheet3!$A$2:$H$3266,8,FALSE)</f>
        <v>1333.586</v>
      </c>
      <c r="K1098">
        <f>VLOOKUP(A1098,[1]Sheet3!$A$2:$AD$3266,29,FALSE)</f>
        <v>0.65544619999999998</v>
      </c>
      <c r="L1098">
        <f>VLOOKUP(A1098,[1]Sheet3!$A$2:$AD$3266,30,FALSE)</f>
        <v>874.09387607320002</v>
      </c>
      <c r="O1098">
        <f>VLOOKUP(A1098,[1]Sheet3!$A$2:$T$3266,17,FALSE)</f>
        <v>0.28416580000000002</v>
      </c>
      <c r="P1098">
        <f>VLOOKUP(A1098,[1]Sheet3!$A$2:$T$3266,18,FALSE)</f>
        <v>2360.4140000000002</v>
      </c>
      <c r="Q1098">
        <f>VLOOKUP(A1098,[1]Sheet3!$A$2:$T$3266,19,FALSE)</f>
        <v>0.60556500000000002</v>
      </c>
      <c r="R1098">
        <f>VLOOKUP(A1098,[1]Sheet3!$A$2:$T$3266,20,FALSE)</f>
        <v>0.83979009999999998</v>
      </c>
      <c r="S1098">
        <f>VLOOKUP(A1098,[1]Sheet3!$A$2:$AB$3266,27,FALSE)</f>
        <v>164.4828</v>
      </c>
      <c r="T1098">
        <f>VLOOKUP(A1098,[1]Sheet3!$A$2:$AB$3266,28,FALSE)</f>
        <v>2718.76</v>
      </c>
      <c r="U1098">
        <f>VLOOKUP(A1098,[1]Sheet3!$A$2:$AF$3266,31,FALSE)</f>
        <v>90.889259999999993</v>
      </c>
      <c r="V1098">
        <f>VLOOKUP(A1098,[1]Sheet3!$A$2:$AF$3266,32,FALSE)</f>
        <v>158.10159999999999</v>
      </c>
      <c r="W1098" s="2" t="s">
        <v>831</v>
      </c>
      <c r="X1098" s="2" t="s">
        <v>833</v>
      </c>
      <c r="Y1098" s="2">
        <f>Scores!N1098</f>
        <v>77</v>
      </c>
      <c r="Z1098" t="s">
        <v>6</v>
      </c>
      <c r="AA1098" s="13" t="str">
        <f t="shared" si="53"/>
        <v>2C-Timur</v>
      </c>
      <c r="AB1098" s="13" t="s">
        <v>896</v>
      </c>
    </row>
    <row r="1099" spans="1:28">
      <c r="A1099" t="str">
        <f t="shared" si="52"/>
        <v>ASAP UBADARI2. Middle Value</v>
      </c>
      <c r="B1099" t="str">
        <f t="shared" si="51"/>
        <v>ASAP UBADARI2. Middle ValueX2. Development Undetermined</v>
      </c>
      <c r="C1099" t="s">
        <v>21</v>
      </c>
      <c r="D1099" t="s">
        <v>13</v>
      </c>
      <c r="E1099" t="s">
        <v>10</v>
      </c>
      <c r="F1099" s="12" t="s">
        <v>486</v>
      </c>
      <c r="G1099" s="12" t="s">
        <v>767</v>
      </c>
      <c r="H1099" t="s">
        <v>783</v>
      </c>
      <c r="I1099" s="2" t="s">
        <v>823</v>
      </c>
      <c r="J1099">
        <f>VLOOKUP(A1099,[1]Sheet3!$A$2:$H$3266,8,FALSE)</f>
        <v>1540.23</v>
      </c>
      <c r="K1099">
        <f>VLOOKUP(A1099,[1]Sheet3!$A$2:$AD$3266,29,FALSE)</f>
        <v>0.65544619999999998</v>
      </c>
      <c r="L1099">
        <f>VLOOKUP(A1099,[1]Sheet3!$A$2:$AD$3266,30,FALSE)</f>
        <v>1009.537900626</v>
      </c>
      <c r="O1099">
        <f>VLOOKUP(A1099,[1]Sheet3!$A$2:$T$3266,17,FALSE)</f>
        <v>0.28416580000000002</v>
      </c>
      <c r="P1099">
        <f>VLOOKUP(A1099,[1]Sheet3!$A$2:$T$3266,18,FALSE)</f>
        <v>2360.4140000000002</v>
      </c>
      <c r="Q1099">
        <f>VLOOKUP(A1099,[1]Sheet3!$A$2:$T$3266,19,FALSE)</f>
        <v>0.60556500000000002</v>
      </c>
      <c r="R1099">
        <f>VLOOKUP(A1099,[1]Sheet3!$A$2:$T$3266,20,FALSE)</f>
        <v>0.83979009999999998</v>
      </c>
      <c r="S1099">
        <f>VLOOKUP(A1099,[1]Sheet3!$A$2:$AB$3266,27,FALSE)</f>
        <v>164.4828</v>
      </c>
      <c r="T1099">
        <f>VLOOKUP(A1099,[1]Sheet3!$A$2:$AB$3266,28,FALSE)</f>
        <v>2718.76</v>
      </c>
      <c r="U1099">
        <f>VLOOKUP(A1099,[1]Sheet3!$A$2:$AF$3266,31,FALSE)</f>
        <v>90.889259999999993</v>
      </c>
      <c r="V1099">
        <f>VLOOKUP(A1099,[1]Sheet3!$A$2:$AF$3266,32,FALSE)</f>
        <v>158.10159999999999</v>
      </c>
      <c r="W1099" s="2" t="s">
        <v>831</v>
      </c>
      <c r="X1099" s="2" t="s">
        <v>833</v>
      </c>
      <c r="Y1099" s="2">
        <f>Scores!N1099</f>
        <v>77</v>
      </c>
      <c r="Z1099" t="s">
        <v>6</v>
      </c>
      <c r="AA1099" s="13" t="str">
        <f t="shared" si="53"/>
        <v>2C-Timur</v>
      </c>
      <c r="AB1099" s="13" t="s">
        <v>896</v>
      </c>
    </row>
    <row r="1100" spans="1:28">
      <c r="A1100" t="str">
        <f t="shared" si="52"/>
        <v>ASAP UBADARI3. High Value</v>
      </c>
      <c r="B1100" t="str">
        <f t="shared" si="51"/>
        <v>ASAP UBADARI3. High ValueX2. Development Undetermined</v>
      </c>
      <c r="C1100" t="s">
        <v>21</v>
      </c>
      <c r="D1100" t="s">
        <v>13</v>
      </c>
      <c r="E1100" t="s">
        <v>11</v>
      </c>
      <c r="F1100" s="12" t="s">
        <v>486</v>
      </c>
      <c r="G1100" s="12" t="s">
        <v>767</v>
      </c>
      <c r="H1100" t="s">
        <v>783</v>
      </c>
      <c r="I1100" s="2" t="s">
        <v>823</v>
      </c>
      <c r="J1100">
        <f>VLOOKUP(A1100,[1]Sheet3!$A$2:$H$3266,8,FALSE)</f>
        <v>1909.66</v>
      </c>
      <c r="K1100">
        <f>VLOOKUP(A1100,[1]Sheet3!$A$2:$AD$3266,29,FALSE)</f>
        <v>0.65544619999999998</v>
      </c>
      <c r="L1100">
        <f>VLOOKUP(A1100,[1]Sheet3!$A$2:$AD$3266,30,FALSE)</f>
        <v>1251.6793902920001</v>
      </c>
      <c r="O1100">
        <f>VLOOKUP(A1100,[1]Sheet3!$A$2:$T$3266,17,FALSE)</f>
        <v>0.28416580000000002</v>
      </c>
      <c r="P1100">
        <f>VLOOKUP(A1100,[1]Sheet3!$A$2:$T$3266,18,FALSE)</f>
        <v>2360.4140000000002</v>
      </c>
      <c r="Q1100">
        <f>VLOOKUP(A1100,[1]Sheet3!$A$2:$T$3266,19,FALSE)</f>
        <v>0.60556500000000002</v>
      </c>
      <c r="R1100">
        <f>VLOOKUP(A1100,[1]Sheet3!$A$2:$T$3266,20,FALSE)</f>
        <v>0.83979009999999998</v>
      </c>
      <c r="S1100">
        <f>VLOOKUP(A1100,[1]Sheet3!$A$2:$AB$3266,27,FALSE)</f>
        <v>164.4828</v>
      </c>
      <c r="T1100">
        <f>VLOOKUP(A1100,[1]Sheet3!$A$2:$AB$3266,28,FALSE)</f>
        <v>2718.76</v>
      </c>
      <c r="U1100">
        <f>VLOOKUP(A1100,[1]Sheet3!$A$2:$AF$3266,31,FALSE)</f>
        <v>90.889259999999993</v>
      </c>
      <c r="V1100">
        <f>VLOOKUP(A1100,[1]Sheet3!$A$2:$AF$3266,32,FALSE)</f>
        <v>158.10159999999999</v>
      </c>
      <c r="W1100" s="2" t="s">
        <v>831</v>
      </c>
      <c r="X1100" s="2" t="s">
        <v>833</v>
      </c>
      <c r="Y1100" s="2">
        <f>Scores!N1100</f>
        <v>77</v>
      </c>
      <c r="Z1100" t="s">
        <v>6</v>
      </c>
      <c r="AA1100" s="13" t="str">
        <f t="shared" si="53"/>
        <v>2C-Timur</v>
      </c>
      <c r="AB1100" s="13" t="s">
        <v>896</v>
      </c>
    </row>
    <row r="1101" spans="1:28">
      <c r="A1101" t="str">
        <f t="shared" si="52"/>
        <v>MERAH UBADARI1. Low Value</v>
      </c>
      <c r="B1101" t="str">
        <f t="shared" si="51"/>
        <v>MERAH UBADARI1. Low ValueX2. Development Undetermined</v>
      </c>
      <c r="C1101" t="s">
        <v>21</v>
      </c>
      <c r="D1101" t="s">
        <v>13</v>
      </c>
      <c r="E1101" t="s">
        <v>8</v>
      </c>
      <c r="F1101" s="12" t="s">
        <v>487</v>
      </c>
      <c r="G1101" s="12" t="s">
        <v>767</v>
      </c>
      <c r="H1101" t="s">
        <v>783</v>
      </c>
      <c r="I1101" s="2" t="s">
        <v>823</v>
      </c>
      <c r="J1101">
        <f>VLOOKUP(A1101,[1]Sheet3!$A$2:$H$3266,8,FALSE)</f>
        <v>349.86099999999999</v>
      </c>
      <c r="K1101">
        <f>VLOOKUP(A1101,[1]Sheet3!$A$2:$AD$3266,29,FALSE)</f>
        <v>0.80295079999999996</v>
      </c>
      <c r="L1101">
        <f>VLOOKUP(A1101,[1]Sheet3!$A$2:$AD$3266,30,FALSE)</f>
        <v>280.92116983879998</v>
      </c>
      <c r="O1101">
        <f>VLOOKUP(A1101,[1]Sheet3!$A$2:$T$3266,17,FALSE)</f>
        <v>0.24405879999999999</v>
      </c>
      <c r="P1101">
        <f>VLOOKUP(A1101,[1]Sheet3!$A$2:$T$3266,18,FALSE)</f>
        <v>752.27639999999997</v>
      </c>
      <c r="Q1101">
        <f>VLOOKUP(A1101,[1]Sheet3!$A$2:$T$3266,19,FALSE)</f>
        <v>0.76482360000000005</v>
      </c>
      <c r="R1101">
        <f>VLOOKUP(A1101,[1]Sheet3!$A$2:$T$3266,20,FALSE)</f>
        <v>0.65735089999999996</v>
      </c>
      <c r="S1101">
        <f>VLOOKUP(A1101,[1]Sheet3!$A$2:$AB$3266,27,FALSE)</f>
        <v>42.97681</v>
      </c>
      <c r="T1101">
        <f>VLOOKUP(A1101,[1]Sheet3!$A$2:$AB$3266,28,FALSE)</f>
        <v>24.913599999999999</v>
      </c>
      <c r="U1101">
        <f>VLOOKUP(A1101,[1]Sheet3!$A$2:$AF$3266,31,FALSE)</f>
        <v>91.059229999999999</v>
      </c>
      <c r="V1101">
        <f>VLOOKUP(A1101,[1]Sheet3!$A$2:$AF$3266,32,FALSE)</f>
        <v>265.42259999999999</v>
      </c>
      <c r="W1101" s="2" t="s">
        <v>831</v>
      </c>
      <c r="X1101" s="2" t="s">
        <v>833</v>
      </c>
      <c r="Y1101" s="2">
        <f>Scores!N1101</f>
        <v>56</v>
      </c>
      <c r="Z1101" t="s">
        <v>6</v>
      </c>
      <c r="AA1101" s="13" t="str">
        <f t="shared" si="53"/>
        <v>2C-Timur</v>
      </c>
      <c r="AB1101" s="13" t="s">
        <v>896</v>
      </c>
    </row>
    <row r="1102" spans="1:28">
      <c r="A1102" t="str">
        <f t="shared" si="52"/>
        <v>MERAH UBADARI2. Middle Value</v>
      </c>
      <c r="B1102" t="str">
        <f t="shared" si="51"/>
        <v>MERAH UBADARI2. Middle ValueX2. Development Undetermined</v>
      </c>
      <c r="C1102" t="s">
        <v>21</v>
      </c>
      <c r="D1102" t="s">
        <v>13</v>
      </c>
      <c r="E1102" t="s">
        <v>10</v>
      </c>
      <c r="F1102" s="12" t="s">
        <v>487</v>
      </c>
      <c r="G1102" s="12" t="s">
        <v>767</v>
      </c>
      <c r="H1102" t="s">
        <v>783</v>
      </c>
      <c r="I1102" s="2" t="s">
        <v>823</v>
      </c>
      <c r="J1102">
        <f>VLOOKUP(A1102,[1]Sheet3!$A$2:$H$3266,8,FALSE)</f>
        <v>732.44299999999998</v>
      </c>
      <c r="K1102">
        <f>VLOOKUP(A1102,[1]Sheet3!$A$2:$AD$3266,29,FALSE)</f>
        <v>0.80295079999999996</v>
      </c>
      <c r="L1102">
        <f>VLOOKUP(A1102,[1]Sheet3!$A$2:$AD$3266,30,FALSE)</f>
        <v>588.11569280439994</v>
      </c>
      <c r="O1102">
        <f>VLOOKUP(A1102,[1]Sheet3!$A$2:$T$3266,17,FALSE)</f>
        <v>0.24405879999999999</v>
      </c>
      <c r="P1102">
        <f>VLOOKUP(A1102,[1]Sheet3!$A$2:$T$3266,18,FALSE)</f>
        <v>752.27639999999997</v>
      </c>
      <c r="Q1102">
        <f>VLOOKUP(A1102,[1]Sheet3!$A$2:$T$3266,19,FALSE)</f>
        <v>0.76482360000000005</v>
      </c>
      <c r="R1102">
        <f>VLOOKUP(A1102,[1]Sheet3!$A$2:$T$3266,20,FALSE)</f>
        <v>0.65735089999999996</v>
      </c>
      <c r="S1102">
        <f>VLOOKUP(A1102,[1]Sheet3!$A$2:$AB$3266,27,FALSE)</f>
        <v>42.97681</v>
      </c>
      <c r="T1102">
        <f>VLOOKUP(A1102,[1]Sheet3!$A$2:$AB$3266,28,FALSE)</f>
        <v>24.913599999999999</v>
      </c>
      <c r="U1102">
        <f>VLOOKUP(A1102,[1]Sheet3!$A$2:$AF$3266,31,FALSE)</f>
        <v>91.059229999999999</v>
      </c>
      <c r="V1102">
        <f>VLOOKUP(A1102,[1]Sheet3!$A$2:$AF$3266,32,FALSE)</f>
        <v>265.42259999999999</v>
      </c>
      <c r="W1102" s="2" t="s">
        <v>831</v>
      </c>
      <c r="X1102" s="2" t="s">
        <v>833</v>
      </c>
      <c r="Y1102" s="2">
        <f>Scores!N1102</f>
        <v>56</v>
      </c>
      <c r="Z1102" t="s">
        <v>6</v>
      </c>
      <c r="AA1102" s="13" t="str">
        <f t="shared" si="53"/>
        <v>2C-Timur</v>
      </c>
      <c r="AB1102" s="13" t="s">
        <v>896</v>
      </c>
    </row>
    <row r="1103" spans="1:28">
      <c r="A1103" t="str">
        <f t="shared" si="52"/>
        <v>MERAH UBADARI3. High Value</v>
      </c>
      <c r="B1103" t="str">
        <f t="shared" si="51"/>
        <v>MERAH UBADARI3. High ValueX2. Development Undetermined</v>
      </c>
      <c r="C1103" t="s">
        <v>21</v>
      </c>
      <c r="D1103" t="s">
        <v>13</v>
      </c>
      <c r="E1103" t="s">
        <v>11</v>
      </c>
      <c r="F1103" s="12" t="s">
        <v>487</v>
      </c>
      <c r="G1103" s="12" t="s">
        <v>767</v>
      </c>
      <c r="H1103" t="s">
        <v>783</v>
      </c>
      <c r="I1103" s="2" t="s">
        <v>823</v>
      </c>
      <c r="J1103">
        <f>VLOOKUP(A1103,[1]Sheet3!$A$2:$H$3266,8,FALSE)</f>
        <v>1164.796</v>
      </c>
      <c r="K1103">
        <f>VLOOKUP(A1103,[1]Sheet3!$A$2:$AD$3266,29,FALSE)</f>
        <v>0.80295079999999996</v>
      </c>
      <c r="L1103">
        <f>VLOOKUP(A1103,[1]Sheet3!$A$2:$AD$3266,30,FALSE)</f>
        <v>935.27388003680005</v>
      </c>
      <c r="O1103">
        <f>VLOOKUP(A1103,[1]Sheet3!$A$2:$T$3266,17,FALSE)</f>
        <v>0.24405879999999999</v>
      </c>
      <c r="P1103">
        <f>VLOOKUP(A1103,[1]Sheet3!$A$2:$T$3266,18,FALSE)</f>
        <v>752.27639999999997</v>
      </c>
      <c r="Q1103">
        <f>VLOOKUP(A1103,[1]Sheet3!$A$2:$T$3266,19,FALSE)</f>
        <v>0.76482360000000005</v>
      </c>
      <c r="R1103">
        <f>VLOOKUP(A1103,[1]Sheet3!$A$2:$T$3266,20,FALSE)</f>
        <v>0.65735089999999996</v>
      </c>
      <c r="S1103">
        <f>VLOOKUP(A1103,[1]Sheet3!$A$2:$AB$3266,27,FALSE)</f>
        <v>42.97681</v>
      </c>
      <c r="T1103">
        <f>VLOOKUP(A1103,[1]Sheet3!$A$2:$AB$3266,28,FALSE)</f>
        <v>24.913599999999999</v>
      </c>
      <c r="U1103">
        <f>VLOOKUP(A1103,[1]Sheet3!$A$2:$AF$3266,31,FALSE)</f>
        <v>91.059229999999999</v>
      </c>
      <c r="V1103">
        <f>VLOOKUP(A1103,[1]Sheet3!$A$2:$AF$3266,32,FALSE)</f>
        <v>265.42259999999999</v>
      </c>
      <c r="W1103" s="2" t="s">
        <v>831</v>
      </c>
      <c r="X1103" s="2" t="s">
        <v>833</v>
      </c>
      <c r="Y1103" s="2">
        <f>Scores!N1103</f>
        <v>56</v>
      </c>
      <c r="Z1103" t="s">
        <v>6</v>
      </c>
      <c r="AA1103" s="13" t="str">
        <f t="shared" si="53"/>
        <v>2C-Timur</v>
      </c>
      <c r="AB1103" s="13" t="s">
        <v>896</v>
      </c>
    </row>
    <row r="1104" spans="1:28">
      <c r="A1104" t="str">
        <f t="shared" si="52"/>
        <v>MACAN GEDANG - BASE1. Low Value</v>
      </c>
      <c r="B1104" t="str">
        <f t="shared" si="51"/>
        <v>MACAN GEDANG - BASE1. Low ValueX1. Discovery under Evaluation</v>
      </c>
      <c r="C1104" t="s">
        <v>12</v>
      </c>
      <c r="D1104" t="s">
        <v>13</v>
      </c>
      <c r="E1104" t="s">
        <v>8</v>
      </c>
      <c r="F1104" s="12" t="s">
        <v>488</v>
      </c>
      <c r="G1104" s="12" t="s">
        <v>70</v>
      </c>
      <c r="H1104" t="s">
        <v>91</v>
      </c>
      <c r="I1104" s="2" t="s">
        <v>823</v>
      </c>
      <c r="J1104">
        <f>VLOOKUP(A1104,[1]Sheet3!$A$2:$H$3266,8,FALSE)</f>
        <v>1.3</v>
      </c>
      <c r="K1104">
        <f>VLOOKUP(A1104,[1]Sheet3!$A$2:$AD$3266,29,FALSE)</f>
        <v>0.72065279999999998</v>
      </c>
      <c r="L1104">
        <f>VLOOKUP(A1104,[1]Sheet3!$A$2:$AD$3266,30,FALSE)</f>
        <v>0.93684864000000001</v>
      </c>
      <c r="O1104">
        <f>VLOOKUP(A1104,[1]Sheet3!$A$2:$T$3266,17,FALSE)</f>
        <v>0.35345510000000002</v>
      </c>
      <c r="P1104">
        <f>VLOOKUP(A1104,[1]Sheet3!$A$2:$T$3266,18,FALSE)</f>
        <v>884.4135</v>
      </c>
      <c r="Q1104">
        <f>VLOOKUP(A1104,[1]Sheet3!$A$2:$T$3266,19,FALSE)</f>
        <v>0.62785630000000003</v>
      </c>
      <c r="R1104">
        <f>VLOOKUP(A1104,[1]Sheet3!$A$2:$T$3266,20,FALSE)</f>
        <v>0.77466740000000001</v>
      </c>
      <c r="S1104">
        <f>VLOOKUP(A1104,[1]Sheet3!$A$2:$AB$3266,27,FALSE)</f>
        <v>41.07497</v>
      </c>
      <c r="T1104">
        <f>VLOOKUP(A1104,[1]Sheet3!$A$2:$AB$3266,28,FALSE)</f>
        <v>7.826397</v>
      </c>
      <c r="U1104">
        <f>VLOOKUP(A1104,[1]Sheet3!$A$2:$AF$3266,31,FALSE)</f>
        <v>0.35849779999999998</v>
      </c>
      <c r="V1104">
        <f>VLOOKUP(A1104,[1]Sheet3!$A$2:$AF$3266,32,FALSE)</f>
        <v>3.1589399999999999</v>
      </c>
      <c r="W1104" s="2" t="str">
        <f>VLOOKUP(H1104,[2]Sheet1!$B$2:$D$3210,2,FALSE)</f>
        <v>Jambi</v>
      </c>
      <c r="X1104" s="2" t="str">
        <f>VLOOKUP(H1104,[2]Sheet1!$B$2:$D$3210,3,FALSE)</f>
        <v>Sumatera</v>
      </c>
      <c r="Y1104" s="2">
        <f>Scores!N1104</f>
        <v>41</v>
      </c>
      <c r="Z1104" t="s">
        <v>6</v>
      </c>
      <c r="AA1104" s="13" t="str">
        <f t="shared" si="53"/>
        <v>2C-Sumatera</v>
      </c>
      <c r="AB1104" s="13" t="s">
        <v>896</v>
      </c>
    </row>
    <row r="1105" spans="1:28">
      <c r="A1105" t="str">
        <f t="shared" si="52"/>
        <v>MACAN GEDANG - BASE2. Middle Value</v>
      </c>
      <c r="B1105" t="str">
        <f t="shared" si="51"/>
        <v>MACAN GEDANG - BASE2. Middle ValueX1. Discovery under Evaluation</v>
      </c>
      <c r="C1105" t="s">
        <v>12</v>
      </c>
      <c r="D1105" t="s">
        <v>13</v>
      </c>
      <c r="E1105" t="s">
        <v>10</v>
      </c>
      <c r="F1105" s="12" t="s">
        <v>488</v>
      </c>
      <c r="G1105" s="12" t="s">
        <v>70</v>
      </c>
      <c r="H1105" t="s">
        <v>91</v>
      </c>
      <c r="I1105" s="2" t="s">
        <v>823</v>
      </c>
      <c r="J1105">
        <f>VLOOKUP(A1105,[1]Sheet3!$A$2:$H$3266,8,FALSE)</f>
        <v>16.8</v>
      </c>
      <c r="K1105">
        <f>VLOOKUP(A1105,[1]Sheet3!$A$2:$AD$3266,29,FALSE)</f>
        <v>0.72065279999999998</v>
      </c>
      <c r="L1105">
        <f>VLOOKUP(A1105,[1]Sheet3!$A$2:$AD$3266,30,FALSE)</f>
        <v>12.106967040000001</v>
      </c>
      <c r="O1105">
        <f>VLOOKUP(A1105,[1]Sheet3!$A$2:$T$3266,17,FALSE)</f>
        <v>0.35345510000000002</v>
      </c>
      <c r="P1105">
        <f>VLOOKUP(A1105,[1]Sheet3!$A$2:$T$3266,18,FALSE)</f>
        <v>884.4135</v>
      </c>
      <c r="Q1105">
        <f>VLOOKUP(A1105,[1]Sheet3!$A$2:$T$3266,19,FALSE)</f>
        <v>0.62785630000000003</v>
      </c>
      <c r="R1105">
        <f>VLOOKUP(A1105,[1]Sheet3!$A$2:$T$3266,20,FALSE)</f>
        <v>0.77466740000000001</v>
      </c>
      <c r="S1105">
        <f>VLOOKUP(A1105,[1]Sheet3!$A$2:$AB$3266,27,FALSE)</f>
        <v>41.07497</v>
      </c>
      <c r="T1105">
        <f>VLOOKUP(A1105,[1]Sheet3!$A$2:$AB$3266,28,FALSE)</f>
        <v>7.826397</v>
      </c>
      <c r="U1105">
        <f>VLOOKUP(A1105,[1]Sheet3!$A$2:$AF$3266,31,FALSE)</f>
        <v>0.35849779999999998</v>
      </c>
      <c r="V1105">
        <f>VLOOKUP(A1105,[1]Sheet3!$A$2:$AF$3266,32,FALSE)</f>
        <v>3.1589399999999999</v>
      </c>
      <c r="W1105" s="2" t="str">
        <f>VLOOKUP(H1105,[2]Sheet1!$B$2:$D$3210,2,FALSE)</f>
        <v>Jambi</v>
      </c>
      <c r="X1105" s="2" t="str">
        <f>VLOOKUP(H1105,[2]Sheet1!$B$2:$D$3210,3,FALSE)</f>
        <v>Sumatera</v>
      </c>
      <c r="Y1105" s="2">
        <f>Scores!N1105</f>
        <v>41</v>
      </c>
      <c r="Z1105" t="s">
        <v>6</v>
      </c>
      <c r="AA1105" s="13" t="str">
        <f t="shared" si="53"/>
        <v>2C-Sumatera</v>
      </c>
      <c r="AB1105" s="13" t="s">
        <v>896</v>
      </c>
    </row>
    <row r="1106" spans="1:28">
      <c r="A1106" t="str">
        <f t="shared" si="52"/>
        <v>MACAN GEDANG - BASE3. High Value</v>
      </c>
      <c r="B1106" t="str">
        <f t="shared" si="51"/>
        <v>MACAN GEDANG - BASE3. High ValueX1. Discovery under Evaluation</v>
      </c>
      <c r="C1106" t="s">
        <v>12</v>
      </c>
      <c r="D1106" t="s">
        <v>13</v>
      </c>
      <c r="E1106" t="s">
        <v>11</v>
      </c>
      <c r="F1106" s="12" t="s">
        <v>488</v>
      </c>
      <c r="G1106" s="12" t="s">
        <v>70</v>
      </c>
      <c r="H1106" t="s">
        <v>91</v>
      </c>
      <c r="I1106" s="2" t="s">
        <v>823</v>
      </c>
      <c r="J1106">
        <f>VLOOKUP(A1106,[1]Sheet3!$A$2:$H$3266,8,FALSE)</f>
        <v>89</v>
      </c>
      <c r="K1106">
        <f>VLOOKUP(A1106,[1]Sheet3!$A$2:$AD$3266,29,FALSE)</f>
        <v>0.72065279999999998</v>
      </c>
      <c r="L1106">
        <f>VLOOKUP(A1106,[1]Sheet3!$A$2:$AD$3266,30,FALSE)</f>
        <v>64.138099199999999</v>
      </c>
      <c r="O1106">
        <f>VLOOKUP(A1106,[1]Sheet3!$A$2:$T$3266,17,FALSE)</f>
        <v>0.35345510000000002</v>
      </c>
      <c r="P1106">
        <f>VLOOKUP(A1106,[1]Sheet3!$A$2:$T$3266,18,FALSE)</f>
        <v>884.4135</v>
      </c>
      <c r="Q1106">
        <f>VLOOKUP(A1106,[1]Sheet3!$A$2:$T$3266,19,FALSE)</f>
        <v>0.62785630000000003</v>
      </c>
      <c r="R1106">
        <f>VLOOKUP(A1106,[1]Sheet3!$A$2:$T$3266,20,FALSE)</f>
        <v>0.77466740000000001</v>
      </c>
      <c r="S1106">
        <f>VLOOKUP(A1106,[1]Sheet3!$A$2:$AB$3266,27,FALSE)</f>
        <v>41.07497</v>
      </c>
      <c r="T1106">
        <f>VLOOKUP(A1106,[1]Sheet3!$A$2:$AB$3266,28,FALSE)</f>
        <v>7.826397</v>
      </c>
      <c r="U1106">
        <f>VLOOKUP(A1106,[1]Sheet3!$A$2:$AF$3266,31,FALSE)</f>
        <v>0.35849779999999998</v>
      </c>
      <c r="V1106">
        <f>VLOOKUP(A1106,[1]Sheet3!$A$2:$AF$3266,32,FALSE)</f>
        <v>3.1589399999999999</v>
      </c>
      <c r="W1106" s="2" t="str">
        <f>VLOOKUP(H1106,[2]Sheet1!$B$2:$D$3210,2,FALSE)</f>
        <v>Jambi</v>
      </c>
      <c r="X1106" s="2" t="str">
        <f>VLOOKUP(H1106,[2]Sheet1!$B$2:$D$3210,3,FALSE)</f>
        <v>Sumatera</v>
      </c>
      <c r="Y1106" s="2">
        <f>Scores!N1106</f>
        <v>41</v>
      </c>
      <c r="Z1106" t="s">
        <v>6</v>
      </c>
      <c r="AA1106" s="13" t="str">
        <f t="shared" si="53"/>
        <v>2C-Sumatera</v>
      </c>
      <c r="AB1106" s="13" t="s">
        <v>896</v>
      </c>
    </row>
    <row r="1107" spans="1:28">
      <c r="A1107" t="str">
        <f t="shared" si="52"/>
        <v>UBADARI LR SAND A - BASE1. Low Value</v>
      </c>
      <c r="B1107" t="str">
        <f t="shared" si="51"/>
        <v>UBADARI LR SAND A - BASE1. Low ValueX3. Development Not Viable</v>
      </c>
      <c r="C1107" t="s">
        <v>17</v>
      </c>
      <c r="D1107" t="s">
        <v>13</v>
      </c>
      <c r="E1107" t="s">
        <v>8</v>
      </c>
      <c r="F1107" s="12" t="s">
        <v>489</v>
      </c>
      <c r="G1107" s="12" t="s">
        <v>768</v>
      </c>
      <c r="H1107" t="s">
        <v>788</v>
      </c>
      <c r="I1107" s="2" t="s">
        <v>824</v>
      </c>
      <c r="J1107">
        <f>VLOOKUP(A1107,[1]Sheet3!$A$2:$H$3266,8,FALSE)</f>
        <v>1014.6</v>
      </c>
      <c r="K1107">
        <f>VLOOKUP(A1107,[1]Sheet3!$A$2:$AD$3266,29,FALSE)</f>
        <v>0.67337440000000004</v>
      </c>
      <c r="L1107">
        <f>VLOOKUP(A1107,[1]Sheet3!$A$2:$AD$3266,30,FALSE)</f>
        <v>683.20566624000003</v>
      </c>
      <c r="O1107">
        <f>VLOOKUP(A1107,[1]Sheet3!$A$2:$T$3266,17,FALSE)</f>
        <v>0.2711636</v>
      </c>
      <c r="P1107">
        <f>VLOOKUP(A1107,[1]Sheet3!$A$2:$T$3266,18,FALSE)</f>
        <v>130.99420000000001</v>
      </c>
      <c r="Q1107">
        <f>VLOOKUP(A1107,[1]Sheet3!$A$2:$T$3266,19,FALSE)</f>
        <v>0.62022250000000001</v>
      </c>
      <c r="R1107">
        <f>VLOOKUP(A1107,[1]Sheet3!$A$2:$T$3266,20,FALSE)</f>
        <v>0.86130700000000004</v>
      </c>
      <c r="S1107">
        <f>VLOOKUP(A1107,[1]Sheet3!$A$2:$AB$3266,27,FALSE)</f>
        <v>362.02800000000002</v>
      </c>
      <c r="T1107">
        <f>VLOOKUP(A1107,[1]Sheet3!$A$2:$AB$3266,28,FALSE)</f>
        <v>37.488329999999998</v>
      </c>
      <c r="U1107">
        <f>VLOOKUP(A1107,[1]Sheet3!$A$2:$AF$3266,31,FALSE)</f>
        <v>63.7515</v>
      </c>
      <c r="V1107">
        <f>VLOOKUP(A1107,[1]Sheet3!$A$2:$AF$3266,32,FALSE)</f>
        <v>1192.085</v>
      </c>
      <c r="W1107" s="2" t="s">
        <v>832</v>
      </c>
      <c r="X1107" s="2" t="s">
        <v>833</v>
      </c>
      <c r="Y1107" s="2">
        <f>Scores!N1107</f>
        <v>78</v>
      </c>
      <c r="Z1107" t="s">
        <v>6</v>
      </c>
      <c r="AA1107" s="13" t="str">
        <f t="shared" si="53"/>
        <v>2C-Timur</v>
      </c>
      <c r="AB1107" s="13" t="s">
        <v>896</v>
      </c>
    </row>
    <row r="1108" spans="1:28">
      <c r="A1108" t="str">
        <f t="shared" si="52"/>
        <v>UBADARI LR SAND A - BASE2. Middle Value</v>
      </c>
      <c r="B1108" t="str">
        <f t="shared" si="51"/>
        <v>UBADARI LR SAND A - BASE2. Middle ValueX3. Development Not Viable</v>
      </c>
      <c r="C1108" t="s">
        <v>17</v>
      </c>
      <c r="D1108" t="s">
        <v>13</v>
      </c>
      <c r="E1108" t="s">
        <v>10</v>
      </c>
      <c r="F1108" s="12" t="s">
        <v>489</v>
      </c>
      <c r="G1108" s="12" t="s">
        <v>768</v>
      </c>
      <c r="H1108" t="s">
        <v>788</v>
      </c>
      <c r="I1108" s="2" t="s">
        <v>824</v>
      </c>
      <c r="J1108">
        <f>VLOOKUP(A1108,[1]Sheet3!$A$2:$H$3266,8,FALSE)</f>
        <v>1383.6</v>
      </c>
      <c r="K1108">
        <f>VLOOKUP(A1108,[1]Sheet3!$A$2:$AD$3266,29,FALSE)</f>
        <v>0.67337440000000004</v>
      </c>
      <c r="L1108">
        <f>VLOOKUP(A1108,[1]Sheet3!$A$2:$AD$3266,30,FALSE)</f>
        <v>931.68081984000003</v>
      </c>
      <c r="O1108">
        <f>VLOOKUP(A1108,[1]Sheet3!$A$2:$T$3266,17,FALSE)</f>
        <v>0.2711636</v>
      </c>
      <c r="P1108">
        <f>VLOOKUP(A1108,[1]Sheet3!$A$2:$T$3266,18,FALSE)</f>
        <v>130.99420000000001</v>
      </c>
      <c r="Q1108">
        <f>VLOOKUP(A1108,[1]Sheet3!$A$2:$T$3266,19,FALSE)</f>
        <v>0.62022250000000001</v>
      </c>
      <c r="R1108">
        <f>VLOOKUP(A1108,[1]Sheet3!$A$2:$T$3266,20,FALSE)</f>
        <v>0.86130700000000004</v>
      </c>
      <c r="S1108">
        <f>VLOOKUP(A1108,[1]Sheet3!$A$2:$AB$3266,27,FALSE)</f>
        <v>362.02800000000002</v>
      </c>
      <c r="T1108">
        <f>VLOOKUP(A1108,[1]Sheet3!$A$2:$AB$3266,28,FALSE)</f>
        <v>37.488329999999998</v>
      </c>
      <c r="U1108">
        <f>VLOOKUP(A1108,[1]Sheet3!$A$2:$AF$3266,31,FALSE)</f>
        <v>63.7515</v>
      </c>
      <c r="V1108">
        <f>VLOOKUP(A1108,[1]Sheet3!$A$2:$AF$3266,32,FALSE)</f>
        <v>1192.085</v>
      </c>
      <c r="W1108" s="2" t="s">
        <v>832</v>
      </c>
      <c r="X1108" s="2" t="s">
        <v>833</v>
      </c>
      <c r="Y1108" s="2">
        <f>Scores!N1108</f>
        <v>78</v>
      </c>
      <c r="Z1108" t="s">
        <v>6</v>
      </c>
      <c r="AA1108" s="13" t="str">
        <f t="shared" si="53"/>
        <v>2C-Timur</v>
      </c>
      <c r="AB1108" s="13" t="s">
        <v>896</v>
      </c>
    </row>
    <row r="1109" spans="1:28">
      <c r="A1109" t="str">
        <f t="shared" si="52"/>
        <v>UBADARI LR SAND A - BASE3. High Value</v>
      </c>
      <c r="B1109" t="str">
        <f t="shared" si="51"/>
        <v>UBADARI LR SAND A - BASE3. High ValueX3. Development Not Viable</v>
      </c>
      <c r="C1109" t="s">
        <v>17</v>
      </c>
      <c r="D1109" t="s">
        <v>13</v>
      </c>
      <c r="E1109" t="s">
        <v>11</v>
      </c>
      <c r="F1109" s="12" t="s">
        <v>489</v>
      </c>
      <c r="G1109" s="12" t="s">
        <v>768</v>
      </c>
      <c r="H1109" t="s">
        <v>788</v>
      </c>
      <c r="I1109" s="2" t="s">
        <v>824</v>
      </c>
      <c r="J1109">
        <f>VLOOKUP(A1109,[1]Sheet3!$A$2:$H$3266,8,FALSE)</f>
        <v>2185</v>
      </c>
      <c r="K1109">
        <f>VLOOKUP(A1109,[1]Sheet3!$A$2:$AD$3266,29,FALSE)</f>
        <v>0.67337440000000004</v>
      </c>
      <c r="L1109">
        <f>VLOOKUP(A1109,[1]Sheet3!$A$2:$AD$3266,30,FALSE)</f>
        <v>1471.3230640000002</v>
      </c>
      <c r="O1109">
        <f>VLOOKUP(A1109,[1]Sheet3!$A$2:$T$3266,17,FALSE)</f>
        <v>0.2711636</v>
      </c>
      <c r="P1109">
        <f>VLOOKUP(A1109,[1]Sheet3!$A$2:$T$3266,18,FALSE)</f>
        <v>130.99420000000001</v>
      </c>
      <c r="Q1109">
        <f>VLOOKUP(A1109,[1]Sheet3!$A$2:$T$3266,19,FALSE)</f>
        <v>0.62022250000000001</v>
      </c>
      <c r="R1109">
        <f>VLOOKUP(A1109,[1]Sheet3!$A$2:$T$3266,20,FALSE)</f>
        <v>0.86130700000000004</v>
      </c>
      <c r="S1109">
        <f>VLOOKUP(A1109,[1]Sheet3!$A$2:$AB$3266,27,FALSE)</f>
        <v>362.02800000000002</v>
      </c>
      <c r="T1109">
        <f>VLOOKUP(A1109,[1]Sheet3!$A$2:$AB$3266,28,FALSE)</f>
        <v>37.488329999999998</v>
      </c>
      <c r="U1109">
        <f>VLOOKUP(A1109,[1]Sheet3!$A$2:$AF$3266,31,FALSE)</f>
        <v>63.7515</v>
      </c>
      <c r="V1109">
        <f>VLOOKUP(A1109,[1]Sheet3!$A$2:$AF$3266,32,FALSE)</f>
        <v>1192.085</v>
      </c>
      <c r="W1109" s="2" t="s">
        <v>832</v>
      </c>
      <c r="X1109" s="2" t="s">
        <v>833</v>
      </c>
      <c r="Y1109" s="2">
        <f>Scores!N1109</f>
        <v>78</v>
      </c>
      <c r="Z1109" t="s">
        <v>6</v>
      </c>
      <c r="AA1109" s="13" t="str">
        <f t="shared" si="53"/>
        <v>2C-Timur</v>
      </c>
      <c r="AB1109" s="13" t="s">
        <v>896</v>
      </c>
    </row>
    <row r="1110" spans="1:28">
      <c r="A1110" t="str">
        <f t="shared" si="52"/>
        <v>UBADARI LR SAND B - BASE1. Low Value</v>
      </c>
      <c r="B1110" t="str">
        <f t="shared" si="51"/>
        <v>UBADARI LR SAND B - BASE1. Low ValueX0. Development Pending</v>
      </c>
      <c r="C1110" t="s">
        <v>19</v>
      </c>
      <c r="D1110" t="s">
        <v>13</v>
      </c>
      <c r="E1110" t="s">
        <v>8</v>
      </c>
      <c r="F1110" s="12" t="s">
        <v>490</v>
      </c>
      <c r="G1110" s="12" t="s">
        <v>768</v>
      </c>
      <c r="H1110" t="s">
        <v>788</v>
      </c>
      <c r="I1110" s="2" t="s">
        <v>824</v>
      </c>
      <c r="J1110">
        <f>VLOOKUP(A1110,[1]Sheet3!$A$2:$H$3266,8,FALSE)</f>
        <v>1014.6</v>
      </c>
      <c r="K1110">
        <f>VLOOKUP(A1110,[1]Sheet3!$A$2:$AD$3266,29,FALSE)</f>
        <v>0.67337440000000004</v>
      </c>
      <c r="L1110">
        <f>VLOOKUP(A1110,[1]Sheet3!$A$2:$AD$3266,30,FALSE)</f>
        <v>683.20566624000003</v>
      </c>
      <c r="O1110">
        <f>VLOOKUP(A1110,[1]Sheet3!$A$2:$T$3266,17,FALSE)</f>
        <v>0.2711636</v>
      </c>
      <c r="P1110">
        <f>VLOOKUP(A1110,[1]Sheet3!$A$2:$T$3266,18,FALSE)</f>
        <v>130.99420000000001</v>
      </c>
      <c r="Q1110">
        <f>VLOOKUP(A1110,[1]Sheet3!$A$2:$T$3266,19,FALSE)</f>
        <v>0.62022250000000001</v>
      </c>
      <c r="R1110">
        <f>VLOOKUP(A1110,[1]Sheet3!$A$2:$T$3266,20,FALSE)</f>
        <v>0.86130700000000004</v>
      </c>
      <c r="S1110">
        <f>VLOOKUP(A1110,[1]Sheet3!$A$2:$AB$3266,27,FALSE)</f>
        <v>362.02800000000002</v>
      </c>
      <c r="T1110">
        <f>VLOOKUP(A1110,[1]Sheet3!$A$2:$AB$3266,28,FALSE)</f>
        <v>37.488329999999998</v>
      </c>
      <c r="U1110">
        <f>VLOOKUP(A1110,[1]Sheet3!$A$2:$AF$3266,31,FALSE)</f>
        <v>63.7515</v>
      </c>
      <c r="V1110">
        <f>VLOOKUP(A1110,[1]Sheet3!$A$2:$AF$3266,32,FALSE)</f>
        <v>1192.085</v>
      </c>
      <c r="W1110" s="2" t="s">
        <v>832</v>
      </c>
      <c r="X1110" s="2" t="s">
        <v>833</v>
      </c>
      <c r="Y1110" s="2">
        <f>Scores!N1110</f>
        <v>78</v>
      </c>
      <c r="Z1110" t="s">
        <v>6</v>
      </c>
      <c r="AA1110" s="13" t="str">
        <f t="shared" si="53"/>
        <v>2C-Timur</v>
      </c>
      <c r="AB1110" s="13" t="s">
        <v>896</v>
      </c>
    </row>
    <row r="1111" spans="1:28">
      <c r="A1111" t="str">
        <f t="shared" si="52"/>
        <v>UBADARI LR SAND B - BASE2. Middle Value</v>
      </c>
      <c r="B1111" t="str">
        <f t="shared" si="51"/>
        <v>UBADARI LR SAND B - BASE2. Middle ValueX0. Development Pending</v>
      </c>
      <c r="C1111" t="s">
        <v>19</v>
      </c>
      <c r="D1111" t="s">
        <v>13</v>
      </c>
      <c r="E1111" t="s">
        <v>10</v>
      </c>
      <c r="F1111" s="12" t="s">
        <v>490</v>
      </c>
      <c r="G1111" s="12" t="s">
        <v>768</v>
      </c>
      <c r="H1111" t="s">
        <v>788</v>
      </c>
      <c r="I1111" s="2" t="s">
        <v>824</v>
      </c>
      <c r="J1111">
        <f>VLOOKUP(A1111,[1]Sheet3!$A$2:$H$3266,8,FALSE)</f>
        <v>1383.6</v>
      </c>
      <c r="K1111">
        <f>VLOOKUP(A1111,[1]Sheet3!$A$2:$AD$3266,29,FALSE)</f>
        <v>0.67337440000000004</v>
      </c>
      <c r="L1111">
        <f>VLOOKUP(A1111,[1]Sheet3!$A$2:$AD$3266,30,FALSE)</f>
        <v>931.68081984000003</v>
      </c>
      <c r="O1111">
        <f>VLOOKUP(A1111,[1]Sheet3!$A$2:$T$3266,17,FALSE)</f>
        <v>0.2711636</v>
      </c>
      <c r="P1111">
        <f>VLOOKUP(A1111,[1]Sheet3!$A$2:$T$3266,18,FALSE)</f>
        <v>130.99420000000001</v>
      </c>
      <c r="Q1111">
        <f>VLOOKUP(A1111,[1]Sheet3!$A$2:$T$3266,19,FALSE)</f>
        <v>0.62022250000000001</v>
      </c>
      <c r="R1111">
        <f>VLOOKUP(A1111,[1]Sheet3!$A$2:$T$3266,20,FALSE)</f>
        <v>0.86130700000000004</v>
      </c>
      <c r="S1111">
        <f>VLOOKUP(A1111,[1]Sheet3!$A$2:$AB$3266,27,FALSE)</f>
        <v>362.02800000000002</v>
      </c>
      <c r="T1111">
        <f>VLOOKUP(A1111,[1]Sheet3!$A$2:$AB$3266,28,FALSE)</f>
        <v>37.488329999999998</v>
      </c>
      <c r="U1111">
        <f>VLOOKUP(A1111,[1]Sheet3!$A$2:$AF$3266,31,FALSE)</f>
        <v>63.7515</v>
      </c>
      <c r="V1111">
        <f>VLOOKUP(A1111,[1]Sheet3!$A$2:$AF$3266,32,FALSE)</f>
        <v>1192.085</v>
      </c>
      <c r="W1111" s="2" t="s">
        <v>832</v>
      </c>
      <c r="X1111" s="2" t="s">
        <v>833</v>
      </c>
      <c r="Y1111" s="2">
        <f>Scores!N1111</f>
        <v>78</v>
      </c>
      <c r="Z1111" t="s">
        <v>6</v>
      </c>
      <c r="AA1111" s="13" t="str">
        <f t="shared" si="53"/>
        <v>2C-Timur</v>
      </c>
      <c r="AB1111" s="13" t="s">
        <v>896</v>
      </c>
    </row>
    <row r="1112" spans="1:28">
      <c r="A1112" t="str">
        <f t="shared" si="52"/>
        <v>UBADARI LR SAND B - BASE3. High Value</v>
      </c>
      <c r="B1112" t="str">
        <f t="shared" si="51"/>
        <v>UBADARI LR SAND B - BASE3. High ValueX0. Development Pending</v>
      </c>
      <c r="C1112" t="s">
        <v>19</v>
      </c>
      <c r="D1112" t="s">
        <v>13</v>
      </c>
      <c r="E1112" t="s">
        <v>11</v>
      </c>
      <c r="F1112" s="12" t="s">
        <v>490</v>
      </c>
      <c r="G1112" s="12" t="s">
        <v>768</v>
      </c>
      <c r="H1112" t="s">
        <v>788</v>
      </c>
      <c r="I1112" s="2" t="s">
        <v>824</v>
      </c>
      <c r="J1112">
        <f>VLOOKUP(A1112,[1]Sheet3!$A$2:$H$3266,8,FALSE)</f>
        <v>2185</v>
      </c>
      <c r="K1112">
        <f>VLOOKUP(A1112,[1]Sheet3!$A$2:$AD$3266,29,FALSE)</f>
        <v>0.67337440000000004</v>
      </c>
      <c r="L1112">
        <f>VLOOKUP(A1112,[1]Sheet3!$A$2:$AD$3266,30,FALSE)</f>
        <v>1471.3230640000002</v>
      </c>
      <c r="O1112">
        <f>VLOOKUP(A1112,[1]Sheet3!$A$2:$T$3266,17,FALSE)</f>
        <v>0.2711636</v>
      </c>
      <c r="P1112">
        <f>VLOOKUP(A1112,[1]Sheet3!$A$2:$T$3266,18,FALSE)</f>
        <v>130.99420000000001</v>
      </c>
      <c r="Q1112">
        <f>VLOOKUP(A1112,[1]Sheet3!$A$2:$T$3266,19,FALSE)</f>
        <v>0.62022250000000001</v>
      </c>
      <c r="R1112">
        <f>VLOOKUP(A1112,[1]Sheet3!$A$2:$T$3266,20,FALSE)</f>
        <v>0.86130700000000004</v>
      </c>
      <c r="S1112">
        <f>VLOOKUP(A1112,[1]Sheet3!$A$2:$AB$3266,27,FALSE)</f>
        <v>362.02800000000002</v>
      </c>
      <c r="T1112">
        <f>VLOOKUP(A1112,[1]Sheet3!$A$2:$AB$3266,28,FALSE)</f>
        <v>37.488329999999998</v>
      </c>
      <c r="U1112">
        <f>VLOOKUP(A1112,[1]Sheet3!$A$2:$AF$3266,31,FALSE)</f>
        <v>63.7515</v>
      </c>
      <c r="V1112">
        <f>VLOOKUP(A1112,[1]Sheet3!$A$2:$AF$3266,32,FALSE)</f>
        <v>1192.085</v>
      </c>
      <c r="W1112" s="2" t="s">
        <v>832</v>
      </c>
      <c r="X1112" s="2" t="s">
        <v>833</v>
      </c>
      <c r="Y1112" s="2">
        <f>Scores!N1112</f>
        <v>78</v>
      </c>
      <c r="Z1112" t="s">
        <v>6</v>
      </c>
      <c r="AA1112" s="13" t="str">
        <f t="shared" si="53"/>
        <v>2C-Timur</v>
      </c>
      <c r="AB1112" s="13" t="s">
        <v>896</v>
      </c>
    </row>
    <row r="1113" spans="1:28">
      <c r="A1113" t="str">
        <f t="shared" si="52"/>
        <v>UBADARI PALEOCENE - BASE1. Low Value</v>
      </c>
      <c r="B1113" t="str">
        <f t="shared" si="51"/>
        <v>UBADARI PALEOCENE - BASE1. Low ValueX3. Development Not Viable</v>
      </c>
      <c r="C1113" t="s">
        <v>17</v>
      </c>
      <c r="D1113" t="s">
        <v>13</v>
      </c>
      <c r="E1113" t="s">
        <v>8</v>
      </c>
      <c r="F1113" s="12" t="s">
        <v>491</v>
      </c>
      <c r="G1113" s="12" t="s">
        <v>768</v>
      </c>
      <c r="H1113" t="s">
        <v>788</v>
      </c>
      <c r="I1113" s="2" t="s">
        <v>824</v>
      </c>
      <c r="J1113">
        <f>VLOOKUP(A1113,[1]Sheet3!$A$2:$H$3266,8,FALSE)</f>
        <v>1014.6</v>
      </c>
      <c r="K1113">
        <f>VLOOKUP(A1113,[1]Sheet3!$A$2:$AD$3266,29,FALSE)</f>
        <v>0.67337440000000004</v>
      </c>
      <c r="L1113">
        <f>VLOOKUP(A1113,[1]Sheet3!$A$2:$AD$3266,30,FALSE)</f>
        <v>683.20566624000003</v>
      </c>
      <c r="O1113">
        <f>VLOOKUP(A1113,[1]Sheet3!$A$2:$T$3266,17,FALSE)</f>
        <v>0.2711636</v>
      </c>
      <c r="P1113">
        <f>VLOOKUP(A1113,[1]Sheet3!$A$2:$T$3266,18,FALSE)</f>
        <v>130.99420000000001</v>
      </c>
      <c r="Q1113">
        <f>VLOOKUP(A1113,[1]Sheet3!$A$2:$T$3266,19,FALSE)</f>
        <v>0.62022250000000001</v>
      </c>
      <c r="R1113">
        <f>VLOOKUP(A1113,[1]Sheet3!$A$2:$T$3266,20,FALSE)</f>
        <v>0.86130700000000004</v>
      </c>
      <c r="S1113">
        <f>VLOOKUP(A1113,[1]Sheet3!$A$2:$AB$3266,27,FALSE)</f>
        <v>362.02800000000002</v>
      </c>
      <c r="T1113">
        <f>VLOOKUP(A1113,[1]Sheet3!$A$2:$AB$3266,28,FALSE)</f>
        <v>37.488329999999998</v>
      </c>
      <c r="U1113">
        <f>VLOOKUP(A1113,[1]Sheet3!$A$2:$AF$3266,31,FALSE)</f>
        <v>63.7515</v>
      </c>
      <c r="V1113">
        <f>VLOOKUP(A1113,[1]Sheet3!$A$2:$AF$3266,32,FALSE)</f>
        <v>1192.085</v>
      </c>
      <c r="W1113" s="2" t="s">
        <v>832</v>
      </c>
      <c r="X1113" s="2" t="s">
        <v>833</v>
      </c>
      <c r="Y1113" s="2">
        <f>Scores!N1113</f>
        <v>78</v>
      </c>
      <c r="Z1113" t="s">
        <v>6</v>
      </c>
      <c r="AA1113" s="13" t="str">
        <f t="shared" si="53"/>
        <v>2C-Timur</v>
      </c>
      <c r="AB1113" s="13" t="s">
        <v>896</v>
      </c>
    </row>
    <row r="1114" spans="1:28">
      <c r="A1114" t="str">
        <f t="shared" si="52"/>
        <v>UBADARI PALEOCENE - BASE2. Middle Value</v>
      </c>
      <c r="B1114" t="str">
        <f t="shared" si="51"/>
        <v>UBADARI PALEOCENE - BASE2. Middle ValueX3. Development Not Viable</v>
      </c>
      <c r="C1114" t="s">
        <v>17</v>
      </c>
      <c r="D1114" t="s">
        <v>13</v>
      </c>
      <c r="E1114" t="s">
        <v>10</v>
      </c>
      <c r="F1114" s="12" t="s">
        <v>491</v>
      </c>
      <c r="G1114" s="12" t="s">
        <v>768</v>
      </c>
      <c r="H1114" t="s">
        <v>788</v>
      </c>
      <c r="I1114" s="2" t="s">
        <v>824</v>
      </c>
      <c r="J1114">
        <f>VLOOKUP(A1114,[1]Sheet3!$A$2:$H$3266,8,FALSE)</f>
        <v>1383.6</v>
      </c>
      <c r="K1114">
        <f>VLOOKUP(A1114,[1]Sheet3!$A$2:$AD$3266,29,FALSE)</f>
        <v>0.67337440000000004</v>
      </c>
      <c r="L1114">
        <f>VLOOKUP(A1114,[1]Sheet3!$A$2:$AD$3266,30,FALSE)</f>
        <v>931.68081984000003</v>
      </c>
      <c r="O1114">
        <f>VLOOKUP(A1114,[1]Sheet3!$A$2:$T$3266,17,FALSE)</f>
        <v>0.2711636</v>
      </c>
      <c r="P1114">
        <f>VLOOKUP(A1114,[1]Sheet3!$A$2:$T$3266,18,FALSE)</f>
        <v>130.99420000000001</v>
      </c>
      <c r="Q1114">
        <f>VLOOKUP(A1114,[1]Sheet3!$A$2:$T$3266,19,FALSE)</f>
        <v>0.62022250000000001</v>
      </c>
      <c r="R1114">
        <f>VLOOKUP(A1114,[1]Sheet3!$A$2:$T$3266,20,FALSE)</f>
        <v>0.86130700000000004</v>
      </c>
      <c r="S1114">
        <f>VLOOKUP(A1114,[1]Sheet3!$A$2:$AB$3266,27,FALSE)</f>
        <v>362.02800000000002</v>
      </c>
      <c r="T1114">
        <f>VLOOKUP(A1114,[1]Sheet3!$A$2:$AB$3266,28,FALSE)</f>
        <v>37.488329999999998</v>
      </c>
      <c r="U1114">
        <f>VLOOKUP(A1114,[1]Sheet3!$A$2:$AF$3266,31,FALSE)</f>
        <v>63.7515</v>
      </c>
      <c r="V1114">
        <f>VLOOKUP(A1114,[1]Sheet3!$A$2:$AF$3266,32,FALSE)</f>
        <v>1192.085</v>
      </c>
      <c r="W1114" s="2" t="s">
        <v>832</v>
      </c>
      <c r="X1114" s="2" t="s">
        <v>833</v>
      </c>
      <c r="Y1114" s="2">
        <f>Scores!N1114</f>
        <v>78</v>
      </c>
      <c r="Z1114" t="s">
        <v>6</v>
      </c>
      <c r="AA1114" s="13" t="str">
        <f t="shared" si="53"/>
        <v>2C-Timur</v>
      </c>
      <c r="AB1114" s="13" t="s">
        <v>896</v>
      </c>
    </row>
    <row r="1115" spans="1:28">
      <c r="A1115" t="str">
        <f t="shared" si="52"/>
        <v>UBADARI PALEOCENE - BASE3. High Value</v>
      </c>
      <c r="B1115" t="str">
        <f t="shared" si="51"/>
        <v>UBADARI PALEOCENE - BASE3. High ValueX3. Development Not Viable</v>
      </c>
      <c r="C1115" t="s">
        <v>17</v>
      </c>
      <c r="D1115" t="s">
        <v>13</v>
      </c>
      <c r="E1115" t="s">
        <v>11</v>
      </c>
      <c r="F1115" s="12" t="s">
        <v>491</v>
      </c>
      <c r="G1115" s="12" t="s">
        <v>768</v>
      </c>
      <c r="H1115" t="s">
        <v>788</v>
      </c>
      <c r="I1115" s="2" t="s">
        <v>824</v>
      </c>
      <c r="J1115">
        <f>VLOOKUP(A1115,[1]Sheet3!$A$2:$H$3266,8,FALSE)</f>
        <v>2185</v>
      </c>
      <c r="K1115">
        <f>VLOOKUP(A1115,[1]Sheet3!$A$2:$AD$3266,29,FALSE)</f>
        <v>0.67337440000000004</v>
      </c>
      <c r="L1115">
        <f>VLOOKUP(A1115,[1]Sheet3!$A$2:$AD$3266,30,FALSE)</f>
        <v>1471.3230640000002</v>
      </c>
      <c r="O1115">
        <f>VLOOKUP(A1115,[1]Sheet3!$A$2:$T$3266,17,FALSE)</f>
        <v>0.2711636</v>
      </c>
      <c r="P1115">
        <f>VLOOKUP(A1115,[1]Sheet3!$A$2:$T$3266,18,FALSE)</f>
        <v>130.99420000000001</v>
      </c>
      <c r="Q1115">
        <f>VLOOKUP(A1115,[1]Sheet3!$A$2:$T$3266,19,FALSE)</f>
        <v>0.62022250000000001</v>
      </c>
      <c r="R1115">
        <f>VLOOKUP(A1115,[1]Sheet3!$A$2:$T$3266,20,FALSE)</f>
        <v>0.86130700000000004</v>
      </c>
      <c r="S1115">
        <f>VLOOKUP(A1115,[1]Sheet3!$A$2:$AB$3266,27,FALSE)</f>
        <v>362.02800000000002</v>
      </c>
      <c r="T1115">
        <f>VLOOKUP(A1115,[1]Sheet3!$A$2:$AB$3266,28,FALSE)</f>
        <v>37.488329999999998</v>
      </c>
      <c r="U1115">
        <f>VLOOKUP(A1115,[1]Sheet3!$A$2:$AF$3266,31,FALSE)</f>
        <v>63.7515</v>
      </c>
      <c r="V1115">
        <f>VLOOKUP(A1115,[1]Sheet3!$A$2:$AF$3266,32,FALSE)</f>
        <v>1192.085</v>
      </c>
      <c r="W1115" s="2" t="s">
        <v>832</v>
      </c>
      <c r="X1115" s="2" t="s">
        <v>833</v>
      </c>
      <c r="Y1115" s="2">
        <f>Scores!N1115</f>
        <v>78</v>
      </c>
      <c r="Z1115" t="s">
        <v>6</v>
      </c>
      <c r="AA1115" s="13" t="str">
        <f t="shared" si="53"/>
        <v>2C-Timur</v>
      </c>
      <c r="AB1115" s="13" t="s">
        <v>896</v>
      </c>
    </row>
    <row r="1116" spans="1:28">
      <c r="A1116" t="str">
        <f t="shared" si="52"/>
        <v>MERAKES EAST BASE1. Low Value</v>
      </c>
      <c r="B1116" t="str">
        <f t="shared" si="51"/>
        <v>MERAKES EAST BASE1. Low ValueX0. Development Pending</v>
      </c>
      <c r="C1116" t="s">
        <v>19</v>
      </c>
      <c r="D1116" t="s">
        <v>13</v>
      </c>
      <c r="E1116" t="s">
        <v>8</v>
      </c>
      <c r="F1116" s="12" t="s">
        <v>492</v>
      </c>
      <c r="G1116" s="12" t="s">
        <v>769</v>
      </c>
      <c r="H1116" t="s">
        <v>799</v>
      </c>
      <c r="I1116" s="2" t="s">
        <v>824</v>
      </c>
      <c r="J1116">
        <f>VLOOKUP(A1116,[1]Sheet3!$A$2:$H$3266,8,FALSE)</f>
        <v>251</v>
      </c>
      <c r="K1116">
        <f>VLOOKUP(A1116,[1]Sheet3!$A$2:$AD$3266,29,FALSE)</f>
        <v>0.676284</v>
      </c>
      <c r="L1116">
        <f>VLOOKUP(A1116,[1]Sheet3!$A$2:$AD$3266,30,FALSE)</f>
        <v>169.74728400000001</v>
      </c>
      <c r="O1116">
        <f>VLOOKUP(A1116,[1]Sheet3!$A$2:$T$3266,17,FALSE)</f>
        <v>0.26479760000000002</v>
      </c>
      <c r="P1116">
        <f>VLOOKUP(A1116,[1]Sheet3!$A$2:$T$3266,18,FALSE)</f>
        <v>167.93170000000001</v>
      </c>
      <c r="Q1116">
        <f>VLOOKUP(A1116,[1]Sheet3!$A$2:$T$3266,19,FALSE)</f>
        <v>0.65215250000000002</v>
      </c>
      <c r="R1116">
        <f>VLOOKUP(A1116,[1]Sheet3!$A$2:$T$3266,20,FALSE)</f>
        <v>0.81933840000000002</v>
      </c>
      <c r="S1116">
        <f>VLOOKUP(A1116,[1]Sheet3!$A$2:$AB$3266,27,FALSE)</f>
        <v>69.813699999999997</v>
      </c>
      <c r="T1116">
        <f>VLOOKUP(A1116,[1]Sheet3!$A$2:$AB$3266,28,FALSE)</f>
        <v>11.41197</v>
      </c>
      <c r="U1116">
        <f>VLOOKUP(A1116,[1]Sheet3!$A$2:$AF$3266,31,FALSE)</f>
        <v>14.840540000000001</v>
      </c>
      <c r="V1116">
        <f>VLOOKUP(A1116,[1]Sheet3!$A$2:$AF$3266,32,FALSE)</f>
        <v>12.30101</v>
      </c>
      <c r="W1116" s="2" t="s">
        <v>836</v>
      </c>
      <c r="X1116" s="2" t="s">
        <v>837</v>
      </c>
      <c r="Y1116" s="2">
        <f>Scores!N1116</f>
        <v>63</v>
      </c>
      <c r="Z1116" t="s">
        <v>6</v>
      </c>
      <c r="AA1116" s="13" t="str">
        <f t="shared" si="53"/>
        <v>2C-Kalimantan</v>
      </c>
      <c r="AB1116" s="13" t="s">
        <v>896</v>
      </c>
    </row>
    <row r="1117" spans="1:28">
      <c r="A1117" t="str">
        <f t="shared" si="52"/>
        <v>MERAKES EAST BASE2. Middle Value</v>
      </c>
      <c r="B1117" t="str">
        <f t="shared" si="51"/>
        <v>MERAKES EAST BASE2. Middle ValueX0. Development Pending</v>
      </c>
      <c r="C1117" t="s">
        <v>19</v>
      </c>
      <c r="D1117" t="s">
        <v>13</v>
      </c>
      <c r="E1117" t="s">
        <v>10</v>
      </c>
      <c r="F1117" s="12" t="s">
        <v>492</v>
      </c>
      <c r="G1117" s="12" t="s">
        <v>769</v>
      </c>
      <c r="H1117" t="s">
        <v>799</v>
      </c>
      <c r="I1117" s="2" t="s">
        <v>824</v>
      </c>
      <c r="J1117">
        <f>VLOOKUP(A1117,[1]Sheet3!$A$2:$H$3266,8,FALSE)</f>
        <v>251</v>
      </c>
      <c r="K1117">
        <f>VLOOKUP(A1117,[1]Sheet3!$A$2:$AD$3266,29,FALSE)</f>
        <v>0.676284</v>
      </c>
      <c r="L1117">
        <f>VLOOKUP(A1117,[1]Sheet3!$A$2:$AD$3266,30,FALSE)</f>
        <v>169.74728400000001</v>
      </c>
      <c r="O1117">
        <f>VLOOKUP(A1117,[1]Sheet3!$A$2:$T$3266,17,FALSE)</f>
        <v>0.26479760000000002</v>
      </c>
      <c r="P1117">
        <f>VLOOKUP(A1117,[1]Sheet3!$A$2:$T$3266,18,FALSE)</f>
        <v>167.93170000000001</v>
      </c>
      <c r="Q1117">
        <f>VLOOKUP(A1117,[1]Sheet3!$A$2:$T$3266,19,FALSE)</f>
        <v>0.65215250000000002</v>
      </c>
      <c r="R1117">
        <f>VLOOKUP(A1117,[1]Sheet3!$A$2:$T$3266,20,FALSE)</f>
        <v>0.81933840000000002</v>
      </c>
      <c r="S1117">
        <f>VLOOKUP(A1117,[1]Sheet3!$A$2:$AB$3266,27,FALSE)</f>
        <v>69.813699999999997</v>
      </c>
      <c r="T1117">
        <f>VLOOKUP(A1117,[1]Sheet3!$A$2:$AB$3266,28,FALSE)</f>
        <v>11.41197</v>
      </c>
      <c r="U1117">
        <f>VLOOKUP(A1117,[1]Sheet3!$A$2:$AF$3266,31,FALSE)</f>
        <v>14.840540000000001</v>
      </c>
      <c r="V1117">
        <f>VLOOKUP(A1117,[1]Sheet3!$A$2:$AF$3266,32,FALSE)</f>
        <v>12.30101</v>
      </c>
      <c r="W1117" s="2" t="s">
        <v>836</v>
      </c>
      <c r="X1117" s="2" t="s">
        <v>837</v>
      </c>
      <c r="Y1117" s="2">
        <f>Scores!N1117</f>
        <v>63</v>
      </c>
      <c r="Z1117" t="s">
        <v>6</v>
      </c>
      <c r="AA1117" s="13" t="str">
        <f t="shared" si="53"/>
        <v>2C-Kalimantan</v>
      </c>
      <c r="AB1117" s="13" t="s">
        <v>896</v>
      </c>
    </row>
    <row r="1118" spans="1:28">
      <c r="A1118" t="str">
        <f t="shared" si="52"/>
        <v>MERAKES EAST BASE3. High Value</v>
      </c>
      <c r="B1118" t="str">
        <f t="shared" si="51"/>
        <v>MERAKES EAST BASE3. High ValueX0. Development Pending</v>
      </c>
      <c r="C1118" t="s">
        <v>19</v>
      </c>
      <c r="D1118" t="s">
        <v>13</v>
      </c>
      <c r="E1118" t="s">
        <v>11</v>
      </c>
      <c r="F1118" s="12" t="s">
        <v>492</v>
      </c>
      <c r="G1118" s="12" t="s">
        <v>769</v>
      </c>
      <c r="H1118" t="s">
        <v>799</v>
      </c>
      <c r="I1118" s="2" t="s">
        <v>824</v>
      </c>
      <c r="J1118">
        <f>VLOOKUP(A1118,[1]Sheet3!$A$2:$H$3266,8,FALSE)</f>
        <v>251</v>
      </c>
      <c r="K1118">
        <f>VLOOKUP(A1118,[1]Sheet3!$A$2:$AD$3266,29,FALSE)</f>
        <v>0.676284</v>
      </c>
      <c r="L1118">
        <f>VLOOKUP(A1118,[1]Sheet3!$A$2:$AD$3266,30,FALSE)</f>
        <v>169.74728400000001</v>
      </c>
      <c r="O1118">
        <f>VLOOKUP(A1118,[1]Sheet3!$A$2:$T$3266,17,FALSE)</f>
        <v>0.26479760000000002</v>
      </c>
      <c r="P1118">
        <f>VLOOKUP(A1118,[1]Sheet3!$A$2:$T$3266,18,FALSE)</f>
        <v>167.93170000000001</v>
      </c>
      <c r="Q1118">
        <f>VLOOKUP(A1118,[1]Sheet3!$A$2:$T$3266,19,FALSE)</f>
        <v>0.65215250000000002</v>
      </c>
      <c r="R1118">
        <f>VLOOKUP(A1118,[1]Sheet3!$A$2:$T$3266,20,FALSE)</f>
        <v>0.81933840000000002</v>
      </c>
      <c r="S1118">
        <f>VLOOKUP(A1118,[1]Sheet3!$A$2:$AB$3266,27,FALSE)</f>
        <v>69.813699999999997</v>
      </c>
      <c r="T1118">
        <f>VLOOKUP(A1118,[1]Sheet3!$A$2:$AB$3266,28,FALSE)</f>
        <v>11.41197</v>
      </c>
      <c r="U1118">
        <f>VLOOKUP(A1118,[1]Sheet3!$A$2:$AF$3266,31,FALSE)</f>
        <v>14.840540000000001</v>
      </c>
      <c r="V1118">
        <f>VLOOKUP(A1118,[1]Sheet3!$A$2:$AF$3266,32,FALSE)</f>
        <v>12.30101</v>
      </c>
      <c r="W1118" s="2" t="s">
        <v>836</v>
      </c>
      <c r="X1118" s="2" t="s">
        <v>837</v>
      </c>
      <c r="Y1118" s="2">
        <f>Scores!N1118</f>
        <v>63</v>
      </c>
      <c r="Z1118" t="s">
        <v>6</v>
      </c>
      <c r="AA1118" s="13" t="str">
        <f t="shared" si="53"/>
        <v>2C-Kalimantan</v>
      </c>
      <c r="AB1118" s="13" t="s">
        <v>896</v>
      </c>
    </row>
    <row r="1119" spans="1:28">
      <c r="A1119" t="str">
        <f t="shared" si="52"/>
        <v>ANAMBAS - BASE1. Low Value</v>
      </c>
      <c r="B1119" t="str">
        <f t="shared" si="51"/>
        <v>ANAMBAS - BASE1. Low ValueX2. Development Undetermined</v>
      </c>
      <c r="C1119" t="s">
        <v>21</v>
      </c>
      <c r="D1119" t="s">
        <v>13</v>
      </c>
      <c r="E1119" t="s">
        <v>8</v>
      </c>
      <c r="F1119" s="12" t="s">
        <v>493</v>
      </c>
      <c r="G1119" s="12" t="s">
        <v>770</v>
      </c>
      <c r="H1119" t="s">
        <v>812</v>
      </c>
      <c r="I1119" s="2" t="s">
        <v>824</v>
      </c>
      <c r="J1119">
        <f>VLOOKUP(A1119,[1]Sheet3!$A$2:$H$3266,8,FALSE)</f>
        <v>168</v>
      </c>
      <c r="K1119">
        <f>VLOOKUP(A1119,[1]Sheet3!$A$2:$AD$3266,29,FALSE)</f>
        <v>0.82812019999999997</v>
      </c>
      <c r="L1119">
        <f>VLOOKUP(A1119,[1]Sheet3!$A$2:$AD$3266,30,FALSE)</f>
        <v>139.12419359999998</v>
      </c>
      <c r="O1119">
        <f>VLOOKUP(A1119,[1]Sheet3!$A$2:$T$3266,17,FALSE)</f>
        <v>0.20681240000000001</v>
      </c>
      <c r="P1119">
        <f>VLOOKUP(A1119,[1]Sheet3!$A$2:$T$3266,18,FALSE)</f>
        <v>963.39400000000001</v>
      </c>
      <c r="Q1119">
        <f>VLOOKUP(A1119,[1]Sheet3!$A$2:$T$3266,19,FALSE)</f>
        <v>0.76352059999999999</v>
      </c>
      <c r="R1119">
        <f>VLOOKUP(A1119,[1]Sheet3!$A$2:$T$3266,20,FALSE)</f>
        <v>0.71653829999999996</v>
      </c>
      <c r="S1119">
        <f>VLOOKUP(A1119,[1]Sheet3!$A$2:$AB$3266,27,FALSE)</f>
        <v>30.62651</v>
      </c>
      <c r="T1119">
        <f>VLOOKUP(A1119,[1]Sheet3!$A$2:$AB$3266,28,FALSE)</f>
        <v>22.341360000000002</v>
      </c>
      <c r="U1119">
        <f>VLOOKUP(A1119,[1]Sheet3!$A$2:$AF$3266,31,FALSE)</f>
        <v>8.9620650000000008</v>
      </c>
      <c r="V1119">
        <f>VLOOKUP(A1119,[1]Sheet3!$A$2:$AF$3266,32,FALSE)</f>
        <v>17.728300000000001</v>
      </c>
      <c r="W1119" s="2" t="s">
        <v>841</v>
      </c>
      <c r="X1119" s="2" t="s">
        <v>829</v>
      </c>
      <c r="Y1119" s="2">
        <f>Scores!N1119</f>
        <v>49</v>
      </c>
      <c r="Z1119" t="s">
        <v>6</v>
      </c>
      <c r="AA1119" s="13" t="str">
        <f t="shared" si="53"/>
        <v>2C-Sumatera</v>
      </c>
      <c r="AB1119" s="13" t="s">
        <v>896</v>
      </c>
    </row>
    <row r="1120" spans="1:28">
      <c r="A1120" t="str">
        <f t="shared" si="52"/>
        <v>ANAMBAS - BASE2. Middle Value</v>
      </c>
      <c r="B1120" t="str">
        <f t="shared" si="51"/>
        <v>ANAMBAS - BASE2. Middle ValueX2. Development Undetermined</v>
      </c>
      <c r="C1120" t="s">
        <v>21</v>
      </c>
      <c r="D1120" t="s">
        <v>13</v>
      </c>
      <c r="E1120" t="s">
        <v>10</v>
      </c>
      <c r="F1120" s="12" t="s">
        <v>493</v>
      </c>
      <c r="G1120" s="12" t="s">
        <v>770</v>
      </c>
      <c r="H1120" t="s">
        <v>812</v>
      </c>
      <c r="I1120" s="2" t="s">
        <v>824</v>
      </c>
      <c r="J1120">
        <f>VLOOKUP(A1120,[1]Sheet3!$A$2:$H$3266,8,FALSE)</f>
        <v>352</v>
      </c>
      <c r="K1120">
        <f>VLOOKUP(A1120,[1]Sheet3!$A$2:$AD$3266,29,FALSE)</f>
        <v>0.82812019999999997</v>
      </c>
      <c r="L1120">
        <f>VLOOKUP(A1120,[1]Sheet3!$A$2:$AD$3266,30,FALSE)</f>
        <v>291.49831039999998</v>
      </c>
      <c r="O1120">
        <f>VLOOKUP(A1120,[1]Sheet3!$A$2:$T$3266,17,FALSE)</f>
        <v>0.20681240000000001</v>
      </c>
      <c r="P1120">
        <f>VLOOKUP(A1120,[1]Sheet3!$A$2:$T$3266,18,FALSE)</f>
        <v>963.39400000000001</v>
      </c>
      <c r="Q1120">
        <f>VLOOKUP(A1120,[1]Sheet3!$A$2:$T$3266,19,FALSE)</f>
        <v>0.76352059999999999</v>
      </c>
      <c r="R1120">
        <f>VLOOKUP(A1120,[1]Sheet3!$A$2:$T$3266,20,FALSE)</f>
        <v>0.71653829999999996</v>
      </c>
      <c r="S1120">
        <f>VLOOKUP(A1120,[1]Sheet3!$A$2:$AB$3266,27,FALSE)</f>
        <v>30.62651</v>
      </c>
      <c r="T1120">
        <f>VLOOKUP(A1120,[1]Sheet3!$A$2:$AB$3266,28,FALSE)</f>
        <v>22.341360000000002</v>
      </c>
      <c r="U1120">
        <f>VLOOKUP(A1120,[1]Sheet3!$A$2:$AF$3266,31,FALSE)</f>
        <v>8.9620650000000008</v>
      </c>
      <c r="V1120">
        <f>VLOOKUP(A1120,[1]Sheet3!$A$2:$AF$3266,32,FALSE)</f>
        <v>17.728300000000001</v>
      </c>
      <c r="W1120" s="2" t="s">
        <v>841</v>
      </c>
      <c r="X1120" s="2" t="s">
        <v>829</v>
      </c>
      <c r="Y1120" s="2">
        <f>Scores!N1120</f>
        <v>49</v>
      </c>
      <c r="Z1120" t="s">
        <v>6</v>
      </c>
      <c r="AA1120" s="13" t="str">
        <f t="shared" si="53"/>
        <v>2C-Sumatera</v>
      </c>
      <c r="AB1120" s="13" t="s">
        <v>896</v>
      </c>
    </row>
    <row r="1121" spans="1:28">
      <c r="A1121" t="str">
        <f t="shared" si="52"/>
        <v>ANAMBAS - BASE3. High Value</v>
      </c>
      <c r="B1121" t="str">
        <f t="shared" si="51"/>
        <v>ANAMBAS - BASE3. High ValueX2. Development Undetermined</v>
      </c>
      <c r="C1121" t="s">
        <v>21</v>
      </c>
      <c r="D1121" t="s">
        <v>13</v>
      </c>
      <c r="E1121" t="s">
        <v>11</v>
      </c>
      <c r="F1121" s="12" t="s">
        <v>493</v>
      </c>
      <c r="G1121" s="12" t="s">
        <v>770</v>
      </c>
      <c r="H1121" t="s">
        <v>812</v>
      </c>
      <c r="I1121" s="2" t="s">
        <v>824</v>
      </c>
      <c r="J1121">
        <f>VLOOKUP(A1121,[1]Sheet3!$A$2:$H$3266,8,FALSE)</f>
        <v>738</v>
      </c>
      <c r="K1121">
        <f>VLOOKUP(A1121,[1]Sheet3!$A$2:$AD$3266,29,FALSE)</f>
        <v>0.82812019999999997</v>
      </c>
      <c r="L1121">
        <f>VLOOKUP(A1121,[1]Sheet3!$A$2:$AD$3266,30,FALSE)</f>
        <v>611.15270759999999</v>
      </c>
      <c r="O1121">
        <f>VLOOKUP(A1121,[1]Sheet3!$A$2:$T$3266,17,FALSE)</f>
        <v>0.20681240000000001</v>
      </c>
      <c r="P1121">
        <f>VLOOKUP(A1121,[1]Sheet3!$A$2:$T$3266,18,FALSE)</f>
        <v>963.39400000000001</v>
      </c>
      <c r="Q1121">
        <f>VLOOKUP(A1121,[1]Sheet3!$A$2:$T$3266,19,FALSE)</f>
        <v>0.76352059999999999</v>
      </c>
      <c r="R1121">
        <f>VLOOKUP(A1121,[1]Sheet3!$A$2:$T$3266,20,FALSE)</f>
        <v>0.71653829999999996</v>
      </c>
      <c r="S1121">
        <f>VLOOKUP(A1121,[1]Sheet3!$A$2:$AB$3266,27,FALSE)</f>
        <v>30.62651</v>
      </c>
      <c r="T1121">
        <f>VLOOKUP(A1121,[1]Sheet3!$A$2:$AB$3266,28,FALSE)</f>
        <v>22.341360000000002</v>
      </c>
      <c r="U1121">
        <f>VLOOKUP(A1121,[1]Sheet3!$A$2:$AF$3266,31,FALSE)</f>
        <v>8.9620650000000008</v>
      </c>
      <c r="V1121">
        <f>VLOOKUP(A1121,[1]Sheet3!$A$2:$AF$3266,32,FALSE)</f>
        <v>17.728300000000001</v>
      </c>
      <c r="W1121" s="2" t="s">
        <v>841</v>
      </c>
      <c r="X1121" s="2" t="s">
        <v>829</v>
      </c>
      <c r="Y1121" s="2">
        <f>Scores!N1121</f>
        <v>49</v>
      </c>
      <c r="Z1121" t="s">
        <v>6</v>
      </c>
      <c r="AA1121" s="13" t="str">
        <f t="shared" si="53"/>
        <v>2C-Sumatera</v>
      </c>
      <c r="AB1121" s="13" t="s">
        <v>896</v>
      </c>
    </row>
    <row r="1122" spans="1:28">
      <c r="A1122" t="str">
        <f t="shared" si="52"/>
        <v>MERAKSA BASE1. Low Value</v>
      </c>
      <c r="B1122" t="str">
        <f t="shared" si="51"/>
        <v>MERAKSA BASE1. Low ValueX1. Discovery under Evaluation</v>
      </c>
      <c r="C1122" t="s">
        <v>12</v>
      </c>
      <c r="D1122" t="s">
        <v>13</v>
      </c>
      <c r="E1122" t="s">
        <v>8</v>
      </c>
      <c r="F1122" s="12" t="s">
        <v>494</v>
      </c>
      <c r="G1122" s="12" t="s">
        <v>771</v>
      </c>
      <c r="H1122" t="s">
        <v>81</v>
      </c>
      <c r="I1122" s="2" t="s">
        <v>823</v>
      </c>
      <c r="J1122">
        <f>VLOOKUP(A1122,[1]Sheet3!$A$2:$H$3266,8,FALSE)</f>
        <v>30.26</v>
      </c>
      <c r="K1122">
        <f>VLOOKUP(A1122,[1]Sheet3!$A$2:$AD$3266,29,FALSE)</f>
        <v>0.6831526</v>
      </c>
      <c r="L1122">
        <f>VLOOKUP(A1122,[1]Sheet3!$A$2:$AD$3266,30,FALSE)</f>
        <v>20.672197676</v>
      </c>
      <c r="O1122">
        <f>VLOOKUP(A1122,[1]Sheet3!$A$2:$T$3266,17,FALSE)</f>
        <v>0.29184739999999998</v>
      </c>
      <c r="P1122">
        <f>VLOOKUP(A1122,[1]Sheet3!$A$2:$T$3266,18,FALSE)</f>
        <v>306.60579999999999</v>
      </c>
      <c r="Q1122">
        <f>VLOOKUP(A1122,[1]Sheet3!$A$2:$T$3266,19,FALSE)</f>
        <v>0.66479710000000003</v>
      </c>
      <c r="R1122">
        <f>VLOOKUP(A1122,[1]Sheet3!$A$2:$T$3266,20,FALSE)</f>
        <v>0.84501139999999997</v>
      </c>
      <c r="S1122">
        <f>VLOOKUP(A1122,[1]Sheet3!$A$2:$AB$3266,27,FALSE)</f>
        <v>340.83319999999998</v>
      </c>
      <c r="T1122">
        <f>VLOOKUP(A1122,[1]Sheet3!$A$2:$AB$3266,28,FALSE)</f>
        <v>207.25370000000001</v>
      </c>
      <c r="U1122">
        <f>VLOOKUP(A1122,[1]Sheet3!$A$2:$AF$3266,31,FALSE)</f>
        <v>18.841719999999999</v>
      </c>
      <c r="V1122">
        <f>VLOOKUP(A1122,[1]Sheet3!$A$2:$AF$3266,32,FALSE)</f>
        <v>170.13589999999999</v>
      </c>
      <c r="W1122" s="2" t="str">
        <f>VLOOKUP(H1122,[2]Sheet1!$B$2:$D$3210,2,FALSE)</f>
        <v>Sumatera Selatan</v>
      </c>
      <c r="X1122" s="2" t="str">
        <f>VLOOKUP(H1122,[2]Sheet1!$B$2:$D$3210,3,FALSE)</f>
        <v>Sumatera</v>
      </c>
      <c r="Y1122" s="2">
        <f>Scores!N1122</f>
        <v>75</v>
      </c>
      <c r="Z1122" t="s">
        <v>6</v>
      </c>
      <c r="AA1122" s="13" t="str">
        <f t="shared" si="53"/>
        <v>2C-Sumatera</v>
      </c>
      <c r="AB1122" s="13" t="s">
        <v>896</v>
      </c>
    </row>
    <row r="1123" spans="1:28">
      <c r="A1123" t="str">
        <f t="shared" si="52"/>
        <v>MERAKSA BASE2. Middle Value</v>
      </c>
      <c r="B1123" t="str">
        <f t="shared" si="51"/>
        <v>MERAKSA BASE2. Middle ValueX1. Discovery under Evaluation</v>
      </c>
      <c r="C1123" t="s">
        <v>12</v>
      </c>
      <c r="D1123" t="s">
        <v>13</v>
      </c>
      <c r="E1123" t="s">
        <v>10</v>
      </c>
      <c r="F1123" s="12" t="s">
        <v>494</v>
      </c>
      <c r="G1123" s="12" t="s">
        <v>771</v>
      </c>
      <c r="H1123" t="s">
        <v>81</v>
      </c>
      <c r="I1123" s="2" t="s">
        <v>823</v>
      </c>
      <c r="J1123">
        <f>VLOOKUP(A1123,[1]Sheet3!$A$2:$H$3266,8,FALSE)</f>
        <v>120.68</v>
      </c>
      <c r="K1123">
        <f>VLOOKUP(A1123,[1]Sheet3!$A$2:$AD$3266,29,FALSE)</f>
        <v>0.6831526</v>
      </c>
      <c r="L1123">
        <f>VLOOKUP(A1123,[1]Sheet3!$A$2:$AD$3266,30,FALSE)</f>
        <v>82.442855768000001</v>
      </c>
      <c r="O1123">
        <f>VLOOKUP(A1123,[1]Sheet3!$A$2:$T$3266,17,FALSE)</f>
        <v>0.29184739999999998</v>
      </c>
      <c r="P1123">
        <f>VLOOKUP(A1123,[1]Sheet3!$A$2:$T$3266,18,FALSE)</f>
        <v>306.60579999999999</v>
      </c>
      <c r="Q1123">
        <f>VLOOKUP(A1123,[1]Sheet3!$A$2:$T$3266,19,FALSE)</f>
        <v>0.66479710000000003</v>
      </c>
      <c r="R1123">
        <f>VLOOKUP(A1123,[1]Sheet3!$A$2:$T$3266,20,FALSE)</f>
        <v>0.84501139999999997</v>
      </c>
      <c r="S1123">
        <f>VLOOKUP(A1123,[1]Sheet3!$A$2:$AB$3266,27,FALSE)</f>
        <v>340.83319999999998</v>
      </c>
      <c r="T1123">
        <f>VLOOKUP(A1123,[1]Sheet3!$A$2:$AB$3266,28,FALSE)</f>
        <v>207.25370000000001</v>
      </c>
      <c r="U1123">
        <f>VLOOKUP(A1123,[1]Sheet3!$A$2:$AF$3266,31,FALSE)</f>
        <v>18.841719999999999</v>
      </c>
      <c r="V1123">
        <f>VLOOKUP(A1123,[1]Sheet3!$A$2:$AF$3266,32,FALSE)</f>
        <v>170.13589999999999</v>
      </c>
      <c r="W1123" s="2" t="str">
        <f>VLOOKUP(H1123,[2]Sheet1!$B$2:$D$3210,2,FALSE)</f>
        <v>Sumatera Selatan</v>
      </c>
      <c r="X1123" s="2" t="str">
        <f>VLOOKUP(H1123,[2]Sheet1!$B$2:$D$3210,3,FALSE)</f>
        <v>Sumatera</v>
      </c>
      <c r="Y1123" s="2">
        <f>Scores!N1123</f>
        <v>75</v>
      </c>
      <c r="Z1123" t="s">
        <v>6</v>
      </c>
      <c r="AA1123" s="13" t="str">
        <f t="shared" si="53"/>
        <v>2C-Sumatera</v>
      </c>
      <c r="AB1123" s="13" t="s">
        <v>896</v>
      </c>
    </row>
    <row r="1124" spans="1:28">
      <c r="A1124" t="str">
        <f t="shared" si="52"/>
        <v>MERAKSA BASE3. High Value</v>
      </c>
      <c r="B1124" t="str">
        <f t="shared" si="51"/>
        <v>MERAKSA BASE3. High ValueX1. Discovery under Evaluation</v>
      </c>
      <c r="C1124" t="s">
        <v>12</v>
      </c>
      <c r="D1124" t="s">
        <v>13</v>
      </c>
      <c r="E1124" t="s">
        <v>11</v>
      </c>
      <c r="F1124" s="12" t="s">
        <v>494</v>
      </c>
      <c r="G1124" s="12" t="s">
        <v>771</v>
      </c>
      <c r="H1124" t="s">
        <v>81</v>
      </c>
      <c r="I1124" s="2" t="s">
        <v>823</v>
      </c>
      <c r="J1124">
        <f>VLOOKUP(A1124,[1]Sheet3!$A$2:$H$3266,8,FALSE)</f>
        <v>158.22999999999999</v>
      </c>
      <c r="K1124">
        <f>VLOOKUP(A1124,[1]Sheet3!$A$2:$AD$3266,29,FALSE)</f>
        <v>0.6831526</v>
      </c>
      <c r="L1124">
        <f>VLOOKUP(A1124,[1]Sheet3!$A$2:$AD$3266,30,FALSE)</f>
        <v>108.095235898</v>
      </c>
      <c r="O1124">
        <f>VLOOKUP(A1124,[1]Sheet3!$A$2:$T$3266,17,FALSE)</f>
        <v>0.29184739999999998</v>
      </c>
      <c r="P1124">
        <f>VLOOKUP(A1124,[1]Sheet3!$A$2:$T$3266,18,FALSE)</f>
        <v>306.60579999999999</v>
      </c>
      <c r="Q1124">
        <f>VLOOKUP(A1124,[1]Sheet3!$A$2:$T$3266,19,FALSE)</f>
        <v>0.66479710000000003</v>
      </c>
      <c r="R1124">
        <f>VLOOKUP(A1124,[1]Sheet3!$A$2:$T$3266,20,FALSE)</f>
        <v>0.84501139999999997</v>
      </c>
      <c r="S1124">
        <f>VLOOKUP(A1124,[1]Sheet3!$A$2:$AB$3266,27,FALSE)</f>
        <v>340.83319999999998</v>
      </c>
      <c r="T1124">
        <f>VLOOKUP(A1124,[1]Sheet3!$A$2:$AB$3266,28,FALSE)</f>
        <v>207.25370000000001</v>
      </c>
      <c r="U1124">
        <f>VLOOKUP(A1124,[1]Sheet3!$A$2:$AF$3266,31,FALSE)</f>
        <v>18.841719999999999</v>
      </c>
      <c r="V1124">
        <f>VLOOKUP(A1124,[1]Sheet3!$A$2:$AF$3266,32,FALSE)</f>
        <v>170.13589999999999</v>
      </c>
      <c r="W1124" s="2" t="str">
        <f>VLOOKUP(H1124,[2]Sheet1!$B$2:$D$3210,2,FALSE)</f>
        <v>Sumatera Selatan</v>
      </c>
      <c r="X1124" s="2" t="str">
        <f>VLOOKUP(H1124,[2]Sheet1!$B$2:$D$3210,3,FALSE)</f>
        <v>Sumatera</v>
      </c>
      <c r="Y1124" s="2">
        <f>Scores!N1124</f>
        <v>75</v>
      </c>
      <c r="Z1124" t="s">
        <v>6</v>
      </c>
      <c r="AA1124" s="13" t="str">
        <f t="shared" si="53"/>
        <v>2C-Sumatera</v>
      </c>
      <c r="AB1124" s="13" t="s">
        <v>896</v>
      </c>
    </row>
    <row r="1125" spans="1:28">
      <c r="A1125" t="str">
        <f t="shared" si="52"/>
        <v>MELATI BASE1. Low Value</v>
      </c>
      <c r="B1125" t="str">
        <f t="shared" si="51"/>
        <v>MELATI BASE1. Low ValueX1. Discovery under Evaluation</v>
      </c>
      <c r="C1125" t="s">
        <v>12</v>
      </c>
      <c r="D1125" t="s">
        <v>13</v>
      </c>
      <c r="E1125" t="s">
        <v>8</v>
      </c>
      <c r="F1125" s="12" t="s">
        <v>495</v>
      </c>
      <c r="G1125" s="12" t="s">
        <v>771</v>
      </c>
      <c r="H1125" t="s">
        <v>81</v>
      </c>
      <c r="I1125" s="2" t="s">
        <v>823</v>
      </c>
      <c r="J1125">
        <f>VLOOKUP(A1125,[1]Sheet3!$A$2:$H$3266,8,FALSE)</f>
        <v>7.3760000000000003</v>
      </c>
      <c r="K1125">
        <f>VLOOKUP(A1125,[1]Sheet3!$A$2:$AD$3266,29,FALSE)</f>
        <v>0.72313819999999995</v>
      </c>
      <c r="L1125">
        <f>VLOOKUP(A1125,[1]Sheet3!$A$2:$AD$3266,30,FALSE)</f>
        <v>5.3338673631999995</v>
      </c>
      <c r="O1125">
        <f>VLOOKUP(A1125,[1]Sheet3!$A$2:$T$3266,17,FALSE)</f>
        <v>0.35087010000000002</v>
      </c>
      <c r="P1125">
        <f>VLOOKUP(A1125,[1]Sheet3!$A$2:$T$3266,18,FALSE)</f>
        <v>1985.5619999999999</v>
      </c>
      <c r="Q1125">
        <f>VLOOKUP(A1125,[1]Sheet3!$A$2:$T$3266,19,FALSE)</f>
        <v>0.62785630000000003</v>
      </c>
      <c r="R1125">
        <f>VLOOKUP(A1125,[1]Sheet3!$A$2:$T$3266,20,FALSE)</f>
        <v>0.77466740000000001</v>
      </c>
      <c r="S1125">
        <f>VLOOKUP(A1125,[1]Sheet3!$A$2:$AB$3266,27,FALSE)</f>
        <v>34.691020000000002</v>
      </c>
      <c r="T1125">
        <f>VLOOKUP(A1125,[1]Sheet3!$A$2:$AB$3266,28,FALSE)</f>
        <v>10.670120000000001</v>
      </c>
      <c r="U1125">
        <f>VLOOKUP(A1125,[1]Sheet3!$A$2:$AF$3266,31,FALSE)</f>
        <v>62.164830000000002</v>
      </c>
      <c r="V1125">
        <f>VLOOKUP(A1125,[1]Sheet3!$A$2:$AF$3266,32,FALSE)</f>
        <v>136.2893</v>
      </c>
      <c r="W1125" s="2" t="str">
        <f>VLOOKUP(H1125,[2]Sheet1!$B$2:$D$3210,2,FALSE)</f>
        <v>Sumatera Selatan</v>
      </c>
      <c r="X1125" s="2" t="str">
        <f>VLOOKUP(H1125,[2]Sheet1!$B$2:$D$3210,3,FALSE)</f>
        <v>Sumatera</v>
      </c>
      <c r="Y1125" s="2">
        <f>Scores!N1125</f>
        <v>36</v>
      </c>
      <c r="Z1125" t="s">
        <v>6</v>
      </c>
      <c r="AA1125" s="13" t="str">
        <f t="shared" si="53"/>
        <v>2C-Sumatera</v>
      </c>
      <c r="AB1125" s="13" t="s">
        <v>896</v>
      </c>
    </row>
    <row r="1126" spans="1:28">
      <c r="A1126" t="str">
        <f t="shared" si="52"/>
        <v>MELATI BASE2. Middle Value</v>
      </c>
      <c r="B1126" t="str">
        <f t="shared" si="51"/>
        <v>MELATI BASE2. Middle ValueX1. Discovery under Evaluation</v>
      </c>
      <c r="C1126" t="s">
        <v>12</v>
      </c>
      <c r="D1126" t="s">
        <v>13</v>
      </c>
      <c r="E1126" t="s">
        <v>10</v>
      </c>
      <c r="F1126" s="12" t="s">
        <v>495</v>
      </c>
      <c r="G1126" s="12" t="s">
        <v>771</v>
      </c>
      <c r="H1126" t="s">
        <v>81</v>
      </c>
      <c r="I1126" s="2" t="s">
        <v>823</v>
      </c>
      <c r="J1126">
        <f>VLOOKUP(A1126,[1]Sheet3!$A$2:$H$3266,8,FALSE)</f>
        <v>17.463999999999999</v>
      </c>
      <c r="K1126">
        <f>VLOOKUP(A1126,[1]Sheet3!$A$2:$AD$3266,29,FALSE)</f>
        <v>0.72313819999999995</v>
      </c>
      <c r="L1126">
        <f>VLOOKUP(A1126,[1]Sheet3!$A$2:$AD$3266,30,FALSE)</f>
        <v>12.628885524799998</v>
      </c>
      <c r="O1126">
        <f>VLOOKUP(A1126,[1]Sheet3!$A$2:$T$3266,17,FALSE)</f>
        <v>0.35087010000000002</v>
      </c>
      <c r="P1126">
        <f>VLOOKUP(A1126,[1]Sheet3!$A$2:$T$3266,18,FALSE)</f>
        <v>1985.5619999999999</v>
      </c>
      <c r="Q1126">
        <f>VLOOKUP(A1126,[1]Sheet3!$A$2:$T$3266,19,FALSE)</f>
        <v>0.62785630000000003</v>
      </c>
      <c r="R1126">
        <f>VLOOKUP(A1126,[1]Sheet3!$A$2:$T$3266,20,FALSE)</f>
        <v>0.77466740000000001</v>
      </c>
      <c r="S1126">
        <f>VLOOKUP(A1126,[1]Sheet3!$A$2:$AB$3266,27,FALSE)</f>
        <v>34.691020000000002</v>
      </c>
      <c r="T1126">
        <f>VLOOKUP(A1126,[1]Sheet3!$A$2:$AB$3266,28,FALSE)</f>
        <v>10.670120000000001</v>
      </c>
      <c r="U1126">
        <f>VLOOKUP(A1126,[1]Sheet3!$A$2:$AF$3266,31,FALSE)</f>
        <v>62.164830000000002</v>
      </c>
      <c r="V1126">
        <f>VLOOKUP(A1126,[1]Sheet3!$A$2:$AF$3266,32,FALSE)</f>
        <v>136.2893</v>
      </c>
      <c r="W1126" s="2" t="str">
        <f>VLOOKUP(H1126,[2]Sheet1!$B$2:$D$3210,2,FALSE)</f>
        <v>Sumatera Selatan</v>
      </c>
      <c r="X1126" s="2" t="str">
        <f>VLOOKUP(H1126,[2]Sheet1!$B$2:$D$3210,3,FALSE)</f>
        <v>Sumatera</v>
      </c>
      <c r="Y1126" s="2">
        <f>Scores!N1126</f>
        <v>36</v>
      </c>
      <c r="Z1126" t="s">
        <v>6</v>
      </c>
      <c r="AA1126" s="13" t="str">
        <f t="shared" si="53"/>
        <v>2C-Sumatera</v>
      </c>
      <c r="AB1126" s="13" t="s">
        <v>896</v>
      </c>
    </row>
    <row r="1127" spans="1:28">
      <c r="A1127" t="str">
        <f t="shared" si="52"/>
        <v>MELATI BASE3. High Value</v>
      </c>
      <c r="B1127" t="str">
        <f t="shared" si="51"/>
        <v>MELATI BASE3. High ValueX1. Discovery under Evaluation</v>
      </c>
      <c r="C1127" t="s">
        <v>12</v>
      </c>
      <c r="D1127" t="s">
        <v>13</v>
      </c>
      <c r="E1127" t="s">
        <v>11</v>
      </c>
      <c r="F1127" s="12" t="s">
        <v>495</v>
      </c>
      <c r="G1127" s="12" t="s">
        <v>771</v>
      </c>
      <c r="H1127" t="s">
        <v>81</v>
      </c>
      <c r="I1127" s="2" t="s">
        <v>823</v>
      </c>
      <c r="J1127">
        <f>VLOOKUP(A1127,[1]Sheet3!$A$2:$H$3266,8,FALSE)</f>
        <v>34.335000000000001</v>
      </c>
      <c r="K1127">
        <f>VLOOKUP(A1127,[1]Sheet3!$A$2:$AD$3266,29,FALSE)</f>
        <v>0.72313819999999995</v>
      </c>
      <c r="L1127">
        <f>VLOOKUP(A1127,[1]Sheet3!$A$2:$AD$3266,30,FALSE)</f>
        <v>24.828950097</v>
      </c>
      <c r="O1127">
        <f>VLOOKUP(A1127,[1]Sheet3!$A$2:$T$3266,17,FALSE)</f>
        <v>0.35087010000000002</v>
      </c>
      <c r="P1127">
        <f>VLOOKUP(A1127,[1]Sheet3!$A$2:$T$3266,18,FALSE)</f>
        <v>1985.5619999999999</v>
      </c>
      <c r="Q1127">
        <f>VLOOKUP(A1127,[1]Sheet3!$A$2:$T$3266,19,FALSE)</f>
        <v>0.62785630000000003</v>
      </c>
      <c r="R1127">
        <f>VLOOKUP(A1127,[1]Sheet3!$A$2:$T$3266,20,FALSE)</f>
        <v>0.77466740000000001</v>
      </c>
      <c r="S1127">
        <f>VLOOKUP(A1127,[1]Sheet3!$A$2:$AB$3266,27,FALSE)</f>
        <v>34.691020000000002</v>
      </c>
      <c r="T1127">
        <f>VLOOKUP(A1127,[1]Sheet3!$A$2:$AB$3266,28,FALSE)</f>
        <v>10.670120000000001</v>
      </c>
      <c r="U1127">
        <f>VLOOKUP(A1127,[1]Sheet3!$A$2:$AF$3266,31,FALSE)</f>
        <v>62.164830000000002</v>
      </c>
      <c r="V1127">
        <f>VLOOKUP(A1127,[1]Sheet3!$A$2:$AF$3266,32,FALSE)</f>
        <v>136.2893</v>
      </c>
      <c r="W1127" s="2" t="str">
        <f>VLOOKUP(H1127,[2]Sheet1!$B$2:$D$3210,2,FALSE)</f>
        <v>Sumatera Selatan</v>
      </c>
      <c r="X1127" s="2" t="str">
        <f>VLOOKUP(H1127,[2]Sheet1!$B$2:$D$3210,3,FALSE)</f>
        <v>Sumatera</v>
      </c>
      <c r="Y1127" s="2">
        <f>Scores!N1127</f>
        <v>36</v>
      </c>
      <c r="Z1127" t="s">
        <v>6</v>
      </c>
      <c r="AA1127" s="13" t="str">
        <f t="shared" si="53"/>
        <v>2C-Sumatera</v>
      </c>
      <c r="AB1127" s="13" t="s">
        <v>896</v>
      </c>
    </row>
    <row r="1128" spans="1:28">
      <c r="A1128" t="str">
        <f t="shared" si="52"/>
        <v>METUR BASE1. Low Value</v>
      </c>
      <c r="B1128" t="str">
        <f t="shared" si="51"/>
        <v>METUR BASE1. Low ValueX1. Discovery under Evaluation</v>
      </c>
      <c r="C1128" t="s">
        <v>12</v>
      </c>
      <c r="D1128" t="s">
        <v>13</v>
      </c>
      <c r="E1128" t="s">
        <v>8</v>
      </c>
      <c r="F1128" s="12" t="s">
        <v>496</v>
      </c>
      <c r="G1128" s="12" t="s">
        <v>771</v>
      </c>
      <c r="H1128" t="s">
        <v>81</v>
      </c>
      <c r="I1128" s="2" t="s">
        <v>823</v>
      </c>
      <c r="J1128">
        <f>VLOOKUP(A1128,[1]Sheet3!$A$2:$H$3266,8,FALSE)</f>
        <v>13.366</v>
      </c>
      <c r="K1128">
        <f>VLOOKUP(A1128,[1]Sheet3!$A$2:$AD$3266,29,FALSE)</f>
        <v>0.77938929999999995</v>
      </c>
      <c r="L1128">
        <f>VLOOKUP(A1128,[1]Sheet3!$A$2:$AD$3266,30,FALSE)</f>
        <v>10.417317383799999</v>
      </c>
      <c r="O1128">
        <f>VLOOKUP(A1128,[1]Sheet3!$A$2:$T$3266,17,FALSE)</f>
        <v>0.28596149999999998</v>
      </c>
      <c r="P1128">
        <f>VLOOKUP(A1128,[1]Sheet3!$A$2:$T$3266,18,FALSE)</f>
        <v>150.22919999999999</v>
      </c>
      <c r="Q1128">
        <f>VLOOKUP(A1128,[1]Sheet3!$A$2:$T$3266,19,FALSE)</f>
        <v>0.60942209999999997</v>
      </c>
      <c r="R1128">
        <f>VLOOKUP(A1128,[1]Sheet3!$A$2:$T$3266,20,FALSE)</f>
        <v>0.84561249999999999</v>
      </c>
      <c r="S1128">
        <f>VLOOKUP(A1128,[1]Sheet3!$A$2:$AB$3266,27,FALSE)</f>
        <v>129.3373</v>
      </c>
      <c r="T1128">
        <f>VLOOKUP(A1128,[1]Sheet3!$A$2:$AB$3266,28,FALSE)</f>
        <v>28.11927</v>
      </c>
      <c r="U1128">
        <f>VLOOKUP(A1128,[1]Sheet3!$A$2:$AF$3266,31,FALSE)</f>
        <v>18.29608</v>
      </c>
      <c r="V1128">
        <f>VLOOKUP(A1128,[1]Sheet3!$A$2:$AF$3266,32,FALSE)</f>
        <v>199.55869999999999</v>
      </c>
      <c r="W1128" s="2" t="str">
        <f>VLOOKUP(H1128,[2]Sheet1!$B$2:$D$3210,2,FALSE)</f>
        <v>Sumatera Selatan</v>
      </c>
      <c r="X1128" s="2" t="str">
        <f>VLOOKUP(H1128,[2]Sheet1!$B$2:$D$3210,3,FALSE)</f>
        <v>Sumatera</v>
      </c>
      <c r="Y1128" s="2">
        <f>Scores!N1128</f>
        <v>69</v>
      </c>
      <c r="Z1128" t="s">
        <v>6</v>
      </c>
      <c r="AA1128" s="13" t="str">
        <f t="shared" si="53"/>
        <v>2C-Sumatera</v>
      </c>
      <c r="AB1128" s="13" t="s">
        <v>896</v>
      </c>
    </row>
    <row r="1129" spans="1:28">
      <c r="A1129" t="str">
        <f t="shared" si="52"/>
        <v>METUR BASE2. Middle Value</v>
      </c>
      <c r="B1129" t="str">
        <f t="shared" si="51"/>
        <v>METUR BASE2. Middle ValueX1. Discovery under Evaluation</v>
      </c>
      <c r="C1129" t="s">
        <v>12</v>
      </c>
      <c r="D1129" t="s">
        <v>13</v>
      </c>
      <c r="E1129" t="s">
        <v>10</v>
      </c>
      <c r="F1129" s="12" t="s">
        <v>496</v>
      </c>
      <c r="G1129" s="12" t="s">
        <v>771</v>
      </c>
      <c r="H1129" t="s">
        <v>81</v>
      </c>
      <c r="I1129" s="2" t="s">
        <v>823</v>
      </c>
      <c r="J1129">
        <f>VLOOKUP(A1129,[1]Sheet3!$A$2:$H$3266,8,FALSE)</f>
        <v>29.978999999999999</v>
      </c>
      <c r="K1129">
        <f>VLOOKUP(A1129,[1]Sheet3!$A$2:$AD$3266,29,FALSE)</f>
        <v>0.77938929999999995</v>
      </c>
      <c r="L1129">
        <f>VLOOKUP(A1129,[1]Sheet3!$A$2:$AD$3266,30,FALSE)</f>
        <v>23.365311824699997</v>
      </c>
      <c r="O1129">
        <f>VLOOKUP(A1129,[1]Sheet3!$A$2:$T$3266,17,FALSE)</f>
        <v>0.28596149999999998</v>
      </c>
      <c r="P1129">
        <f>VLOOKUP(A1129,[1]Sheet3!$A$2:$T$3266,18,FALSE)</f>
        <v>150.22919999999999</v>
      </c>
      <c r="Q1129">
        <f>VLOOKUP(A1129,[1]Sheet3!$A$2:$T$3266,19,FALSE)</f>
        <v>0.60942209999999997</v>
      </c>
      <c r="R1129">
        <f>VLOOKUP(A1129,[1]Sheet3!$A$2:$T$3266,20,FALSE)</f>
        <v>0.84561249999999999</v>
      </c>
      <c r="S1129">
        <f>VLOOKUP(A1129,[1]Sheet3!$A$2:$AB$3266,27,FALSE)</f>
        <v>129.3373</v>
      </c>
      <c r="T1129">
        <f>VLOOKUP(A1129,[1]Sheet3!$A$2:$AB$3266,28,FALSE)</f>
        <v>28.11927</v>
      </c>
      <c r="U1129">
        <f>VLOOKUP(A1129,[1]Sheet3!$A$2:$AF$3266,31,FALSE)</f>
        <v>18.29608</v>
      </c>
      <c r="V1129">
        <f>VLOOKUP(A1129,[1]Sheet3!$A$2:$AF$3266,32,FALSE)</f>
        <v>199.55869999999999</v>
      </c>
      <c r="W1129" s="2" t="str">
        <f>VLOOKUP(H1129,[2]Sheet1!$B$2:$D$3210,2,FALSE)</f>
        <v>Sumatera Selatan</v>
      </c>
      <c r="X1129" s="2" t="str">
        <f>VLOOKUP(H1129,[2]Sheet1!$B$2:$D$3210,3,FALSE)</f>
        <v>Sumatera</v>
      </c>
      <c r="Y1129" s="2">
        <f>Scores!N1129</f>
        <v>69</v>
      </c>
      <c r="Z1129" t="s">
        <v>6</v>
      </c>
      <c r="AA1129" s="13" t="str">
        <f t="shared" si="53"/>
        <v>2C-Sumatera</v>
      </c>
      <c r="AB1129" s="13" t="s">
        <v>896</v>
      </c>
    </row>
    <row r="1130" spans="1:28">
      <c r="A1130" t="str">
        <f t="shared" si="52"/>
        <v>METUR BASE3. High Value</v>
      </c>
      <c r="B1130" t="str">
        <f t="shared" si="51"/>
        <v>METUR BASE3. High ValueX1. Discovery under Evaluation</v>
      </c>
      <c r="C1130" t="s">
        <v>12</v>
      </c>
      <c r="D1130" t="s">
        <v>13</v>
      </c>
      <c r="E1130" t="s">
        <v>11</v>
      </c>
      <c r="F1130" s="12" t="s">
        <v>496</v>
      </c>
      <c r="G1130" s="12" t="s">
        <v>771</v>
      </c>
      <c r="H1130" t="s">
        <v>81</v>
      </c>
      <c r="I1130" s="2" t="s">
        <v>823</v>
      </c>
      <c r="J1130">
        <f>VLOOKUP(A1130,[1]Sheet3!$A$2:$H$3266,8,FALSE)</f>
        <v>50.042000000000002</v>
      </c>
      <c r="K1130">
        <f>VLOOKUP(A1130,[1]Sheet3!$A$2:$AD$3266,29,FALSE)</f>
        <v>0.77938929999999995</v>
      </c>
      <c r="L1130">
        <f>VLOOKUP(A1130,[1]Sheet3!$A$2:$AD$3266,30,FALSE)</f>
        <v>39.002199350600002</v>
      </c>
      <c r="O1130">
        <f>VLOOKUP(A1130,[1]Sheet3!$A$2:$T$3266,17,FALSE)</f>
        <v>0.28596149999999998</v>
      </c>
      <c r="P1130">
        <f>VLOOKUP(A1130,[1]Sheet3!$A$2:$T$3266,18,FALSE)</f>
        <v>150.22919999999999</v>
      </c>
      <c r="Q1130">
        <f>VLOOKUP(A1130,[1]Sheet3!$A$2:$T$3266,19,FALSE)</f>
        <v>0.60942209999999997</v>
      </c>
      <c r="R1130">
        <f>VLOOKUP(A1130,[1]Sheet3!$A$2:$T$3266,20,FALSE)</f>
        <v>0.84561249999999999</v>
      </c>
      <c r="S1130">
        <f>VLOOKUP(A1130,[1]Sheet3!$A$2:$AB$3266,27,FALSE)</f>
        <v>129.3373</v>
      </c>
      <c r="T1130">
        <f>VLOOKUP(A1130,[1]Sheet3!$A$2:$AB$3266,28,FALSE)</f>
        <v>28.11927</v>
      </c>
      <c r="U1130">
        <f>VLOOKUP(A1130,[1]Sheet3!$A$2:$AF$3266,31,FALSE)</f>
        <v>18.29608</v>
      </c>
      <c r="V1130">
        <f>VLOOKUP(A1130,[1]Sheet3!$A$2:$AF$3266,32,FALSE)</f>
        <v>199.55869999999999</v>
      </c>
      <c r="W1130" s="2" t="str">
        <f>VLOOKUP(H1130,[2]Sheet1!$B$2:$D$3210,2,FALSE)</f>
        <v>Sumatera Selatan</v>
      </c>
      <c r="X1130" s="2" t="str">
        <f>VLOOKUP(H1130,[2]Sheet1!$B$2:$D$3210,3,FALSE)</f>
        <v>Sumatera</v>
      </c>
      <c r="Y1130" s="2">
        <f>Scores!N1130</f>
        <v>69</v>
      </c>
      <c r="Z1130" t="s">
        <v>6</v>
      </c>
      <c r="AA1130" s="13" t="str">
        <f t="shared" si="53"/>
        <v>2C-Sumatera</v>
      </c>
      <c r="AB1130" s="13" t="s">
        <v>896</v>
      </c>
    </row>
    <row r="1131" spans="1:28">
      <c r="A1131" t="str">
        <f t="shared" si="52"/>
        <v>BANDAR AGUNG BASE1. Low Value</v>
      </c>
      <c r="B1131" t="str">
        <f t="shared" si="51"/>
        <v>BANDAR AGUNG BASE1. Low ValueX1. Discovery under Evaluation</v>
      </c>
      <c r="C1131" t="s">
        <v>12</v>
      </c>
      <c r="D1131" t="s">
        <v>13</v>
      </c>
      <c r="E1131" t="s">
        <v>8</v>
      </c>
      <c r="F1131" s="12" t="s">
        <v>497</v>
      </c>
      <c r="G1131" s="12" t="s">
        <v>771</v>
      </c>
      <c r="H1131" t="s">
        <v>81</v>
      </c>
      <c r="I1131" s="2" t="s">
        <v>823</v>
      </c>
      <c r="J1131">
        <f>VLOOKUP(A1131,[1]Sheet3!$A$2:$H$3266,8,FALSE)</f>
        <v>20.6</v>
      </c>
      <c r="K1131">
        <f>VLOOKUP(A1131,[1]Sheet3!$A$2:$AD$3266,29,FALSE)</f>
        <v>0.76905979999999996</v>
      </c>
      <c r="L1131">
        <f>VLOOKUP(A1131,[1]Sheet3!$A$2:$AD$3266,30,FALSE)</f>
        <v>15.842631880000001</v>
      </c>
      <c r="O1131">
        <f>VLOOKUP(A1131,[1]Sheet3!$A$2:$T$3266,17,FALSE)</f>
        <v>0.29716179999999998</v>
      </c>
      <c r="P1131">
        <f>VLOOKUP(A1131,[1]Sheet3!$A$2:$T$3266,18,FALSE)</f>
        <v>59.636609999999997</v>
      </c>
      <c r="Q1131">
        <f>VLOOKUP(A1131,[1]Sheet3!$A$2:$T$3266,19,FALSE)</f>
        <v>0.61324829999999997</v>
      </c>
      <c r="R1131">
        <f>VLOOKUP(A1131,[1]Sheet3!$A$2:$T$3266,20,FALSE)</f>
        <v>0.84238550000000001</v>
      </c>
      <c r="S1131">
        <f>VLOOKUP(A1131,[1]Sheet3!$A$2:$AB$3266,27,FALSE)</f>
        <v>33.492759999999997</v>
      </c>
      <c r="T1131">
        <f>VLOOKUP(A1131,[1]Sheet3!$A$2:$AB$3266,28,FALSE)</f>
        <v>1.0794109999999999</v>
      </c>
      <c r="U1131">
        <f>VLOOKUP(A1131,[1]Sheet3!$A$2:$AF$3266,31,FALSE)</f>
        <v>20.282119999999999</v>
      </c>
      <c r="V1131">
        <f>VLOOKUP(A1131,[1]Sheet3!$A$2:$AF$3266,32,FALSE)</f>
        <v>229.60059999999999</v>
      </c>
      <c r="W1131" s="2" t="str">
        <f>VLOOKUP(H1131,[2]Sheet1!$B$2:$D$3210,2,FALSE)</f>
        <v>Sumatera Selatan</v>
      </c>
      <c r="X1131" s="2" t="str">
        <f>VLOOKUP(H1131,[2]Sheet1!$B$2:$D$3210,3,FALSE)</f>
        <v>Sumatera</v>
      </c>
      <c r="Y1131" s="2">
        <f>Scores!N1131</f>
        <v>56</v>
      </c>
      <c r="Z1131" t="s">
        <v>6</v>
      </c>
      <c r="AA1131" s="13" t="str">
        <f t="shared" si="53"/>
        <v>2C-Sumatera</v>
      </c>
      <c r="AB1131" s="13" t="s">
        <v>896</v>
      </c>
    </row>
    <row r="1132" spans="1:28">
      <c r="A1132" t="str">
        <f t="shared" si="52"/>
        <v>BANDAR AGUNG BASE2. Middle Value</v>
      </c>
      <c r="B1132" t="str">
        <f t="shared" si="51"/>
        <v>BANDAR AGUNG BASE2. Middle ValueX1. Discovery under Evaluation</v>
      </c>
      <c r="C1132" t="s">
        <v>12</v>
      </c>
      <c r="D1132" t="s">
        <v>13</v>
      </c>
      <c r="E1132" t="s">
        <v>10</v>
      </c>
      <c r="F1132" s="12" t="s">
        <v>497</v>
      </c>
      <c r="G1132" s="12" t="s">
        <v>771</v>
      </c>
      <c r="H1132" t="s">
        <v>81</v>
      </c>
      <c r="I1132" s="2" t="s">
        <v>823</v>
      </c>
      <c r="J1132">
        <f>VLOOKUP(A1132,[1]Sheet3!$A$2:$H$3266,8,FALSE)</f>
        <v>44.6</v>
      </c>
      <c r="K1132">
        <f>VLOOKUP(A1132,[1]Sheet3!$A$2:$AD$3266,29,FALSE)</f>
        <v>0.76905979999999996</v>
      </c>
      <c r="L1132">
        <f>VLOOKUP(A1132,[1]Sheet3!$A$2:$AD$3266,30,FALSE)</f>
        <v>34.300067079999998</v>
      </c>
      <c r="O1132">
        <f>VLOOKUP(A1132,[1]Sheet3!$A$2:$T$3266,17,FALSE)</f>
        <v>0.29716179999999998</v>
      </c>
      <c r="P1132">
        <f>VLOOKUP(A1132,[1]Sheet3!$A$2:$T$3266,18,FALSE)</f>
        <v>59.636609999999997</v>
      </c>
      <c r="Q1132">
        <f>VLOOKUP(A1132,[1]Sheet3!$A$2:$T$3266,19,FALSE)</f>
        <v>0.61324829999999997</v>
      </c>
      <c r="R1132">
        <f>VLOOKUP(A1132,[1]Sheet3!$A$2:$T$3266,20,FALSE)</f>
        <v>0.84238550000000001</v>
      </c>
      <c r="S1132">
        <f>VLOOKUP(A1132,[1]Sheet3!$A$2:$AB$3266,27,FALSE)</f>
        <v>33.492759999999997</v>
      </c>
      <c r="T1132">
        <f>VLOOKUP(A1132,[1]Sheet3!$A$2:$AB$3266,28,FALSE)</f>
        <v>1.0794109999999999</v>
      </c>
      <c r="U1132">
        <f>VLOOKUP(A1132,[1]Sheet3!$A$2:$AF$3266,31,FALSE)</f>
        <v>20.282119999999999</v>
      </c>
      <c r="V1132">
        <f>VLOOKUP(A1132,[1]Sheet3!$A$2:$AF$3266,32,FALSE)</f>
        <v>229.60059999999999</v>
      </c>
      <c r="W1132" s="2" t="str">
        <f>VLOOKUP(H1132,[2]Sheet1!$B$2:$D$3210,2,FALSE)</f>
        <v>Sumatera Selatan</v>
      </c>
      <c r="X1132" s="2" t="str">
        <f>VLOOKUP(H1132,[2]Sheet1!$B$2:$D$3210,3,FALSE)</f>
        <v>Sumatera</v>
      </c>
      <c r="Y1132" s="2">
        <f>Scores!N1132</f>
        <v>56</v>
      </c>
      <c r="Z1132" t="s">
        <v>6</v>
      </c>
      <c r="AA1132" s="13" t="str">
        <f t="shared" si="53"/>
        <v>2C-Sumatera</v>
      </c>
      <c r="AB1132" s="13" t="s">
        <v>896</v>
      </c>
    </row>
    <row r="1133" spans="1:28">
      <c r="A1133" t="str">
        <f t="shared" si="52"/>
        <v>BANDAR AGUNG BASE3. High Value</v>
      </c>
      <c r="B1133" t="str">
        <f t="shared" si="51"/>
        <v>BANDAR AGUNG BASE3. High ValueX1. Discovery under Evaluation</v>
      </c>
      <c r="C1133" t="s">
        <v>12</v>
      </c>
      <c r="D1133" t="s">
        <v>13</v>
      </c>
      <c r="E1133" t="s">
        <v>11</v>
      </c>
      <c r="F1133" s="12" t="s">
        <v>497</v>
      </c>
      <c r="G1133" s="12" t="s">
        <v>771</v>
      </c>
      <c r="H1133" t="s">
        <v>81</v>
      </c>
      <c r="I1133" s="2" t="s">
        <v>823</v>
      </c>
      <c r="J1133">
        <f>VLOOKUP(A1133,[1]Sheet3!$A$2:$H$3266,8,FALSE)</f>
        <v>76.900000000000006</v>
      </c>
      <c r="K1133">
        <f>VLOOKUP(A1133,[1]Sheet3!$A$2:$AD$3266,29,FALSE)</f>
        <v>0.76905979999999996</v>
      </c>
      <c r="L1133">
        <f>VLOOKUP(A1133,[1]Sheet3!$A$2:$AD$3266,30,FALSE)</f>
        <v>59.140698620000002</v>
      </c>
      <c r="O1133">
        <f>VLOOKUP(A1133,[1]Sheet3!$A$2:$T$3266,17,FALSE)</f>
        <v>0.29716179999999998</v>
      </c>
      <c r="P1133">
        <f>VLOOKUP(A1133,[1]Sheet3!$A$2:$T$3266,18,FALSE)</f>
        <v>59.636609999999997</v>
      </c>
      <c r="Q1133">
        <f>VLOOKUP(A1133,[1]Sheet3!$A$2:$T$3266,19,FALSE)</f>
        <v>0.61324829999999997</v>
      </c>
      <c r="R1133">
        <f>VLOOKUP(A1133,[1]Sheet3!$A$2:$T$3266,20,FALSE)</f>
        <v>0.84238550000000001</v>
      </c>
      <c r="S1133">
        <f>VLOOKUP(A1133,[1]Sheet3!$A$2:$AB$3266,27,FALSE)</f>
        <v>33.492759999999997</v>
      </c>
      <c r="T1133">
        <f>VLOOKUP(A1133,[1]Sheet3!$A$2:$AB$3266,28,FALSE)</f>
        <v>1.0794109999999999</v>
      </c>
      <c r="U1133">
        <f>VLOOKUP(A1133,[1]Sheet3!$A$2:$AF$3266,31,FALSE)</f>
        <v>20.282119999999999</v>
      </c>
      <c r="V1133">
        <f>VLOOKUP(A1133,[1]Sheet3!$A$2:$AF$3266,32,FALSE)</f>
        <v>229.60059999999999</v>
      </c>
      <c r="W1133" s="2" t="str">
        <f>VLOOKUP(H1133,[2]Sheet1!$B$2:$D$3210,2,FALSE)</f>
        <v>Sumatera Selatan</v>
      </c>
      <c r="X1133" s="2" t="str">
        <f>VLOOKUP(H1133,[2]Sheet1!$B$2:$D$3210,3,FALSE)</f>
        <v>Sumatera</v>
      </c>
      <c r="Y1133" s="2">
        <f>Scores!N1133</f>
        <v>56</v>
      </c>
      <c r="Z1133" t="s">
        <v>6</v>
      </c>
      <c r="AA1133" s="13" t="str">
        <f t="shared" si="53"/>
        <v>2C-Sumatera</v>
      </c>
      <c r="AB1133" s="13" t="s">
        <v>896</v>
      </c>
    </row>
    <row r="1134" spans="1:28">
      <c r="A1134" t="str">
        <f t="shared" si="52"/>
        <v>SESAYAP  MELIAT - BASE1. Low Value</v>
      </c>
      <c r="B1134" t="str">
        <f t="shared" si="51"/>
        <v>SESAYAP  MELIAT - BASE1. Low ValueX1. Discovery under Evaluation</v>
      </c>
      <c r="C1134" t="s">
        <v>12</v>
      </c>
      <c r="D1134" t="s">
        <v>13</v>
      </c>
      <c r="E1134" t="s">
        <v>8</v>
      </c>
      <c r="F1134" s="12" t="s">
        <v>498</v>
      </c>
      <c r="G1134" s="12" t="s">
        <v>71</v>
      </c>
      <c r="H1134" t="s">
        <v>97</v>
      </c>
      <c r="I1134" s="2" t="s">
        <v>825</v>
      </c>
      <c r="J1134">
        <f>VLOOKUP(A1134,[1]Sheet3!$A$2:$H$3266,8,FALSE)</f>
        <v>167.4</v>
      </c>
      <c r="K1134">
        <f>VLOOKUP(A1134,[1]Sheet3!$A$2:$AD$3266,29,FALSE)</f>
        <v>0.74625929999999996</v>
      </c>
      <c r="L1134">
        <f>VLOOKUP(A1134,[1]Sheet3!$A$2:$AD$3266,30,FALSE)</f>
        <v>124.92380682</v>
      </c>
      <c r="O1134">
        <f>VLOOKUP(A1134,[1]Sheet3!$A$2:$T$3266,17,FALSE)</f>
        <v>0.27690789999999998</v>
      </c>
      <c r="P1134">
        <f>VLOOKUP(A1134,[1]Sheet3!$A$2:$T$3266,18,FALSE)</f>
        <v>269.43369999999999</v>
      </c>
      <c r="Q1134">
        <f>VLOOKUP(A1134,[1]Sheet3!$A$2:$T$3266,19,FALSE)</f>
        <v>0.61330660000000004</v>
      </c>
      <c r="R1134">
        <f>VLOOKUP(A1134,[1]Sheet3!$A$2:$T$3266,20,FALSE)</f>
        <v>0.84178319999999995</v>
      </c>
      <c r="S1134">
        <f>VLOOKUP(A1134,[1]Sheet3!$A$2:$AB$3266,27,FALSE)</f>
        <v>30.62651</v>
      </c>
      <c r="T1134">
        <f>VLOOKUP(A1134,[1]Sheet3!$A$2:$AB$3266,28,FALSE)</f>
        <v>32.691879999999998</v>
      </c>
      <c r="U1134">
        <f>VLOOKUP(A1134,[1]Sheet3!$A$2:$AF$3266,31,FALSE)</f>
        <v>12.827389999999999</v>
      </c>
      <c r="V1134">
        <f>VLOOKUP(A1134,[1]Sheet3!$A$2:$AF$3266,32,FALSE)</f>
        <v>19.398869999999999</v>
      </c>
      <c r="W1134" s="2" t="str">
        <f>VLOOKUP(H1134,[2]Sheet1!$B$2:$D$3210,2,FALSE)</f>
        <v>Kalimantan Utara</v>
      </c>
      <c r="X1134" s="2" t="str">
        <f>VLOOKUP(H1134,[2]Sheet1!$B$2:$D$3210,3,FALSE)</f>
        <v>Kalimantan</v>
      </c>
      <c r="Y1134" s="2">
        <f>Scores!N1134</f>
        <v>54</v>
      </c>
      <c r="Z1134" t="s">
        <v>6</v>
      </c>
      <c r="AA1134" s="13" t="str">
        <f t="shared" si="53"/>
        <v>2C-Kalimantan</v>
      </c>
      <c r="AB1134" s="13" t="s">
        <v>896</v>
      </c>
    </row>
    <row r="1135" spans="1:28">
      <c r="A1135" t="str">
        <f t="shared" si="52"/>
        <v>SESAYAP  MELIAT - BASE2. Middle Value</v>
      </c>
      <c r="B1135" t="str">
        <f t="shared" si="51"/>
        <v>SESAYAP  MELIAT - BASE2. Middle ValueX1. Discovery under Evaluation</v>
      </c>
      <c r="C1135" t="s">
        <v>12</v>
      </c>
      <c r="D1135" t="s">
        <v>13</v>
      </c>
      <c r="E1135" t="s">
        <v>10</v>
      </c>
      <c r="F1135" s="12" t="s">
        <v>498</v>
      </c>
      <c r="G1135" s="12" t="s">
        <v>71</v>
      </c>
      <c r="H1135" t="s">
        <v>97</v>
      </c>
      <c r="I1135" s="2" t="s">
        <v>825</v>
      </c>
      <c r="J1135">
        <f>VLOOKUP(A1135,[1]Sheet3!$A$2:$H$3266,8,FALSE)</f>
        <v>265.39999999999998</v>
      </c>
      <c r="K1135">
        <f>VLOOKUP(A1135,[1]Sheet3!$A$2:$AD$3266,29,FALSE)</f>
        <v>0.74625929999999996</v>
      </c>
      <c r="L1135">
        <f>VLOOKUP(A1135,[1]Sheet3!$A$2:$AD$3266,30,FALSE)</f>
        <v>198.05721821999998</v>
      </c>
      <c r="O1135">
        <f>VLOOKUP(A1135,[1]Sheet3!$A$2:$T$3266,17,FALSE)</f>
        <v>0.27690789999999998</v>
      </c>
      <c r="P1135">
        <f>VLOOKUP(A1135,[1]Sheet3!$A$2:$T$3266,18,FALSE)</f>
        <v>269.43369999999999</v>
      </c>
      <c r="Q1135">
        <f>VLOOKUP(A1135,[1]Sheet3!$A$2:$T$3266,19,FALSE)</f>
        <v>0.61330660000000004</v>
      </c>
      <c r="R1135">
        <f>VLOOKUP(A1135,[1]Sheet3!$A$2:$T$3266,20,FALSE)</f>
        <v>0.84178319999999995</v>
      </c>
      <c r="S1135">
        <f>VLOOKUP(A1135,[1]Sheet3!$A$2:$AB$3266,27,FALSE)</f>
        <v>30.62651</v>
      </c>
      <c r="T1135">
        <f>VLOOKUP(A1135,[1]Sheet3!$A$2:$AB$3266,28,FALSE)</f>
        <v>32.691879999999998</v>
      </c>
      <c r="U1135">
        <f>VLOOKUP(A1135,[1]Sheet3!$A$2:$AF$3266,31,FALSE)</f>
        <v>12.827389999999999</v>
      </c>
      <c r="V1135">
        <f>VLOOKUP(A1135,[1]Sheet3!$A$2:$AF$3266,32,FALSE)</f>
        <v>19.398869999999999</v>
      </c>
      <c r="W1135" s="2" t="str">
        <f>VLOOKUP(H1135,[2]Sheet1!$B$2:$D$3210,2,FALSE)</f>
        <v>Kalimantan Utara</v>
      </c>
      <c r="X1135" s="2" t="str">
        <f>VLOOKUP(H1135,[2]Sheet1!$B$2:$D$3210,3,FALSE)</f>
        <v>Kalimantan</v>
      </c>
      <c r="Y1135" s="2">
        <f>Scores!N1135</f>
        <v>54</v>
      </c>
      <c r="Z1135" t="s">
        <v>6</v>
      </c>
      <c r="AA1135" s="13" t="str">
        <f t="shared" si="53"/>
        <v>2C-Kalimantan</v>
      </c>
      <c r="AB1135" s="13" t="s">
        <v>896</v>
      </c>
    </row>
    <row r="1136" spans="1:28">
      <c r="A1136" t="str">
        <f t="shared" si="52"/>
        <v>SESAYAP  MELIAT - BASE3. High Value</v>
      </c>
      <c r="B1136" t="str">
        <f t="shared" si="51"/>
        <v>SESAYAP  MELIAT - BASE3. High ValueX1. Discovery under Evaluation</v>
      </c>
      <c r="C1136" t="s">
        <v>12</v>
      </c>
      <c r="D1136" t="s">
        <v>13</v>
      </c>
      <c r="E1136" t="s">
        <v>11</v>
      </c>
      <c r="F1136" s="12" t="s">
        <v>498</v>
      </c>
      <c r="G1136" s="12" t="s">
        <v>71</v>
      </c>
      <c r="H1136" t="s">
        <v>97</v>
      </c>
      <c r="I1136" s="2" t="s">
        <v>825</v>
      </c>
      <c r="J1136">
        <f>VLOOKUP(A1136,[1]Sheet3!$A$2:$H$3266,8,FALSE)</f>
        <v>423.8</v>
      </c>
      <c r="K1136">
        <f>VLOOKUP(A1136,[1]Sheet3!$A$2:$AD$3266,29,FALSE)</f>
        <v>0.74625929999999996</v>
      </c>
      <c r="L1136">
        <f>VLOOKUP(A1136,[1]Sheet3!$A$2:$AD$3266,30,FALSE)</f>
        <v>316.26469134000001</v>
      </c>
      <c r="O1136">
        <f>VLOOKUP(A1136,[1]Sheet3!$A$2:$T$3266,17,FALSE)</f>
        <v>0.27690789999999998</v>
      </c>
      <c r="P1136">
        <f>VLOOKUP(A1136,[1]Sheet3!$A$2:$T$3266,18,FALSE)</f>
        <v>269.43369999999999</v>
      </c>
      <c r="Q1136">
        <f>VLOOKUP(A1136,[1]Sheet3!$A$2:$T$3266,19,FALSE)</f>
        <v>0.61330660000000004</v>
      </c>
      <c r="R1136">
        <f>VLOOKUP(A1136,[1]Sheet3!$A$2:$T$3266,20,FALSE)</f>
        <v>0.84178319999999995</v>
      </c>
      <c r="S1136">
        <f>VLOOKUP(A1136,[1]Sheet3!$A$2:$AB$3266,27,FALSE)</f>
        <v>30.62651</v>
      </c>
      <c r="T1136">
        <f>VLOOKUP(A1136,[1]Sheet3!$A$2:$AB$3266,28,FALSE)</f>
        <v>32.691879999999998</v>
      </c>
      <c r="U1136">
        <f>VLOOKUP(A1136,[1]Sheet3!$A$2:$AF$3266,31,FALSE)</f>
        <v>12.827389999999999</v>
      </c>
      <c r="V1136">
        <f>VLOOKUP(A1136,[1]Sheet3!$A$2:$AF$3266,32,FALSE)</f>
        <v>19.398869999999999</v>
      </c>
      <c r="W1136" s="2" t="str">
        <f>VLOOKUP(H1136,[2]Sheet1!$B$2:$D$3210,2,FALSE)</f>
        <v>Kalimantan Utara</v>
      </c>
      <c r="X1136" s="2" t="str">
        <f>VLOOKUP(H1136,[2]Sheet1!$B$2:$D$3210,3,FALSE)</f>
        <v>Kalimantan</v>
      </c>
      <c r="Y1136" s="2">
        <f>Scores!N1136</f>
        <v>54</v>
      </c>
      <c r="Z1136" t="s">
        <v>6</v>
      </c>
      <c r="AA1136" s="13" t="str">
        <f t="shared" si="53"/>
        <v>2C-Kalimantan</v>
      </c>
      <c r="AB1136" s="13" t="s">
        <v>896</v>
      </c>
    </row>
    <row r="1137" spans="1:28">
      <c r="A1137" t="str">
        <f t="shared" si="52"/>
        <v>PIDAWAN  MELIAT - BASE1. Low Value</v>
      </c>
      <c r="B1137" t="str">
        <f t="shared" si="51"/>
        <v>PIDAWAN  MELIAT - BASE1. Low ValueX1. Discovery under Evaluation</v>
      </c>
      <c r="C1137" t="s">
        <v>12</v>
      </c>
      <c r="D1137" t="s">
        <v>13</v>
      </c>
      <c r="E1137" t="s">
        <v>8</v>
      </c>
      <c r="F1137" s="12" t="s">
        <v>499</v>
      </c>
      <c r="G1137" s="12" t="s">
        <v>71</v>
      </c>
      <c r="H1137" t="s">
        <v>97</v>
      </c>
      <c r="I1137" s="2" t="s">
        <v>825</v>
      </c>
      <c r="J1137">
        <f>VLOOKUP(A1137,[1]Sheet3!$A$2:$H$3266,8,FALSE)</f>
        <v>4.5199999999999996</v>
      </c>
      <c r="K1137">
        <f>VLOOKUP(A1137,[1]Sheet3!$A$2:$AD$3266,29,FALSE)</f>
        <v>0.72167400000000004</v>
      </c>
      <c r="L1137">
        <f>VLOOKUP(A1137,[1]Sheet3!$A$2:$AD$3266,30,FALSE)</f>
        <v>3.2619664799999999</v>
      </c>
      <c r="O1137">
        <f>VLOOKUP(A1137,[1]Sheet3!$A$2:$T$3266,17,FALSE)</f>
        <v>0.28364600000000001</v>
      </c>
      <c r="P1137">
        <f>VLOOKUP(A1137,[1]Sheet3!$A$2:$T$3266,18,FALSE)</f>
        <v>2360.4140000000002</v>
      </c>
      <c r="Q1137">
        <f>VLOOKUP(A1137,[1]Sheet3!$A$2:$T$3266,19,FALSE)</f>
        <v>0.60556500000000002</v>
      </c>
      <c r="R1137">
        <f>VLOOKUP(A1137,[1]Sheet3!$A$2:$T$3266,20,FALSE)</f>
        <v>0.83979009999999998</v>
      </c>
      <c r="S1137">
        <f>VLOOKUP(A1137,[1]Sheet3!$A$2:$AB$3266,27,FALSE)</f>
        <v>48.421849999999999</v>
      </c>
      <c r="T1137">
        <f>VLOOKUP(A1137,[1]Sheet3!$A$2:$AB$3266,28,FALSE)</f>
        <v>17.738869999999999</v>
      </c>
      <c r="U1137">
        <f>VLOOKUP(A1137,[1]Sheet3!$A$2:$AF$3266,31,FALSE)</f>
        <v>12.76383</v>
      </c>
      <c r="V1137">
        <f>VLOOKUP(A1137,[1]Sheet3!$A$2:$AF$3266,32,FALSE)</f>
        <v>6.635224</v>
      </c>
      <c r="W1137" s="2" t="str">
        <f>VLOOKUP(H1137,[2]Sheet1!$B$2:$D$3210,2,FALSE)</f>
        <v>Kalimantan Utara</v>
      </c>
      <c r="X1137" s="2" t="str">
        <f>VLOOKUP(H1137,[2]Sheet1!$B$2:$D$3210,3,FALSE)</f>
        <v>Kalimantan</v>
      </c>
      <c r="Y1137" s="2">
        <f>Scores!N1137</f>
        <v>37</v>
      </c>
      <c r="Z1137" t="s">
        <v>6</v>
      </c>
      <c r="AA1137" s="13" t="str">
        <f t="shared" si="53"/>
        <v>2C-Kalimantan</v>
      </c>
      <c r="AB1137" s="13" t="s">
        <v>896</v>
      </c>
    </row>
    <row r="1138" spans="1:28">
      <c r="A1138" t="str">
        <f t="shared" si="52"/>
        <v>PIDAWAN  MELIAT - BASE2. Middle Value</v>
      </c>
      <c r="B1138" t="str">
        <f t="shared" si="51"/>
        <v>PIDAWAN  MELIAT - BASE2. Middle ValueX1. Discovery under Evaluation</v>
      </c>
      <c r="C1138" t="s">
        <v>12</v>
      </c>
      <c r="D1138" t="s">
        <v>13</v>
      </c>
      <c r="E1138" t="s">
        <v>10</v>
      </c>
      <c r="F1138" s="12" t="s">
        <v>499</v>
      </c>
      <c r="G1138" s="12" t="s">
        <v>71</v>
      </c>
      <c r="H1138" t="s">
        <v>97</v>
      </c>
      <c r="I1138" s="2" t="s">
        <v>825</v>
      </c>
      <c r="J1138">
        <f>VLOOKUP(A1138,[1]Sheet3!$A$2:$H$3266,8,FALSE)</f>
        <v>11.98</v>
      </c>
      <c r="K1138">
        <f>VLOOKUP(A1138,[1]Sheet3!$A$2:$AD$3266,29,FALSE)</f>
        <v>0.72167400000000004</v>
      </c>
      <c r="L1138">
        <f>VLOOKUP(A1138,[1]Sheet3!$A$2:$AD$3266,30,FALSE)</f>
        <v>8.6456545200000008</v>
      </c>
      <c r="O1138">
        <f>VLOOKUP(A1138,[1]Sheet3!$A$2:$T$3266,17,FALSE)</f>
        <v>0.28364600000000001</v>
      </c>
      <c r="P1138">
        <f>VLOOKUP(A1138,[1]Sheet3!$A$2:$T$3266,18,FALSE)</f>
        <v>2360.4140000000002</v>
      </c>
      <c r="Q1138">
        <f>VLOOKUP(A1138,[1]Sheet3!$A$2:$T$3266,19,FALSE)</f>
        <v>0.60556500000000002</v>
      </c>
      <c r="R1138">
        <f>VLOOKUP(A1138,[1]Sheet3!$A$2:$T$3266,20,FALSE)</f>
        <v>0.83979009999999998</v>
      </c>
      <c r="S1138">
        <f>VLOOKUP(A1138,[1]Sheet3!$A$2:$AB$3266,27,FALSE)</f>
        <v>48.421849999999999</v>
      </c>
      <c r="T1138">
        <f>VLOOKUP(A1138,[1]Sheet3!$A$2:$AB$3266,28,FALSE)</f>
        <v>17.738869999999999</v>
      </c>
      <c r="U1138">
        <f>VLOOKUP(A1138,[1]Sheet3!$A$2:$AF$3266,31,FALSE)</f>
        <v>12.76383</v>
      </c>
      <c r="V1138">
        <f>VLOOKUP(A1138,[1]Sheet3!$A$2:$AF$3266,32,FALSE)</f>
        <v>6.635224</v>
      </c>
      <c r="W1138" s="2" t="str">
        <f>VLOOKUP(H1138,[2]Sheet1!$B$2:$D$3210,2,FALSE)</f>
        <v>Kalimantan Utara</v>
      </c>
      <c r="X1138" s="2" t="str">
        <f>VLOOKUP(H1138,[2]Sheet1!$B$2:$D$3210,3,FALSE)</f>
        <v>Kalimantan</v>
      </c>
      <c r="Y1138" s="2">
        <f>Scores!N1138</f>
        <v>37</v>
      </c>
      <c r="Z1138" t="s">
        <v>6</v>
      </c>
      <c r="AA1138" s="13" t="str">
        <f t="shared" si="53"/>
        <v>2C-Kalimantan</v>
      </c>
      <c r="AB1138" s="13" t="s">
        <v>896</v>
      </c>
    </row>
    <row r="1139" spans="1:28">
      <c r="A1139" t="str">
        <f t="shared" si="52"/>
        <v>PIDAWAN  MELIAT - BASE3. High Value</v>
      </c>
      <c r="B1139" t="str">
        <f t="shared" si="51"/>
        <v>PIDAWAN  MELIAT - BASE3. High ValueX1. Discovery under Evaluation</v>
      </c>
      <c r="C1139" t="s">
        <v>12</v>
      </c>
      <c r="D1139" t="s">
        <v>13</v>
      </c>
      <c r="E1139" t="s">
        <v>11</v>
      </c>
      <c r="F1139" s="12" t="s">
        <v>499</v>
      </c>
      <c r="G1139" s="12" t="s">
        <v>71</v>
      </c>
      <c r="H1139" t="s">
        <v>97</v>
      </c>
      <c r="I1139" s="2" t="s">
        <v>825</v>
      </c>
      <c r="J1139">
        <f>VLOOKUP(A1139,[1]Sheet3!$A$2:$H$3266,8,FALSE)</f>
        <v>32.200000000000003</v>
      </c>
      <c r="K1139">
        <f>VLOOKUP(A1139,[1]Sheet3!$A$2:$AD$3266,29,FALSE)</f>
        <v>0.72167400000000004</v>
      </c>
      <c r="L1139">
        <f>VLOOKUP(A1139,[1]Sheet3!$A$2:$AD$3266,30,FALSE)</f>
        <v>23.237902800000004</v>
      </c>
      <c r="O1139">
        <f>VLOOKUP(A1139,[1]Sheet3!$A$2:$T$3266,17,FALSE)</f>
        <v>0.28364600000000001</v>
      </c>
      <c r="P1139">
        <f>VLOOKUP(A1139,[1]Sheet3!$A$2:$T$3266,18,FALSE)</f>
        <v>2360.4140000000002</v>
      </c>
      <c r="Q1139">
        <f>VLOOKUP(A1139,[1]Sheet3!$A$2:$T$3266,19,FALSE)</f>
        <v>0.60556500000000002</v>
      </c>
      <c r="R1139">
        <f>VLOOKUP(A1139,[1]Sheet3!$A$2:$T$3266,20,FALSE)</f>
        <v>0.83979009999999998</v>
      </c>
      <c r="S1139">
        <f>VLOOKUP(A1139,[1]Sheet3!$A$2:$AB$3266,27,FALSE)</f>
        <v>48.421849999999999</v>
      </c>
      <c r="T1139">
        <f>VLOOKUP(A1139,[1]Sheet3!$A$2:$AB$3266,28,FALSE)</f>
        <v>17.738869999999999</v>
      </c>
      <c r="U1139">
        <f>VLOOKUP(A1139,[1]Sheet3!$A$2:$AF$3266,31,FALSE)</f>
        <v>12.76383</v>
      </c>
      <c r="V1139">
        <f>VLOOKUP(A1139,[1]Sheet3!$A$2:$AF$3266,32,FALSE)</f>
        <v>6.635224</v>
      </c>
      <c r="W1139" s="2" t="str">
        <f>VLOOKUP(H1139,[2]Sheet1!$B$2:$D$3210,2,FALSE)</f>
        <v>Kalimantan Utara</v>
      </c>
      <c r="X1139" s="2" t="str">
        <f>VLOOKUP(H1139,[2]Sheet1!$B$2:$D$3210,3,FALSE)</f>
        <v>Kalimantan</v>
      </c>
      <c r="Y1139" s="2">
        <f>Scores!N1139</f>
        <v>37</v>
      </c>
      <c r="Z1139" t="s">
        <v>6</v>
      </c>
      <c r="AA1139" s="13" t="str">
        <f t="shared" si="53"/>
        <v>2C-Kalimantan</v>
      </c>
      <c r="AB1139" s="13" t="s">
        <v>896</v>
      </c>
    </row>
    <row r="1140" spans="1:28">
      <c r="A1140" t="str">
        <f t="shared" si="52"/>
        <v>BAJUL BESAR TABUL - BASE1. Low Value</v>
      </c>
      <c r="B1140" t="str">
        <f t="shared" si="51"/>
        <v>BAJUL BESAR TABUL - BASE1. Low ValueX1. Discovery under Evaluation</v>
      </c>
      <c r="C1140" t="s">
        <v>12</v>
      </c>
      <c r="D1140" t="s">
        <v>13</v>
      </c>
      <c r="E1140" t="s">
        <v>8</v>
      </c>
      <c r="F1140" s="12" t="s">
        <v>500</v>
      </c>
      <c r="G1140" s="12" t="s">
        <v>71</v>
      </c>
      <c r="H1140" t="s">
        <v>97</v>
      </c>
      <c r="I1140" s="2" t="s">
        <v>825</v>
      </c>
      <c r="J1140">
        <f>VLOOKUP(A1140,[1]Sheet3!$A$2:$H$3266,8,FALSE)</f>
        <v>22</v>
      </c>
      <c r="K1140">
        <f>VLOOKUP(A1140,[1]Sheet3!$A$2:$AD$3266,29,FALSE)</f>
        <v>0.65173610000000004</v>
      </c>
      <c r="L1140">
        <f>VLOOKUP(A1140,[1]Sheet3!$A$2:$AD$3266,30,FALSE)</f>
        <v>14.3381942</v>
      </c>
      <c r="O1140">
        <f>VLOOKUP(A1140,[1]Sheet3!$A$2:$T$3266,17,FALSE)</f>
        <v>0.29726789999999997</v>
      </c>
      <c r="P1140">
        <f>VLOOKUP(A1140,[1]Sheet3!$A$2:$T$3266,18,FALSE)</f>
        <v>235.67349999999999</v>
      </c>
      <c r="Q1140">
        <f>VLOOKUP(A1140,[1]Sheet3!$A$2:$T$3266,19,FALSE)</f>
        <v>0.68780649999999999</v>
      </c>
      <c r="R1140">
        <f>VLOOKUP(A1140,[1]Sheet3!$A$2:$T$3266,20,FALSE)</f>
        <v>0.84238550000000001</v>
      </c>
      <c r="S1140">
        <f>VLOOKUP(A1140,[1]Sheet3!$A$2:$AB$3266,27,FALSE)</f>
        <v>70.247500000000002</v>
      </c>
      <c r="T1140">
        <f>VLOOKUP(A1140,[1]Sheet3!$A$2:$AB$3266,28,FALSE)</f>
        <v>65.25582</v>
      </c>
      <c r="U1140">
        <f>VLOOKUP(A1140,[1]Sheet3!$A$2:$AF$3266,31,FALSE)</f>
        <v>12.84455</v>
      </c>
      <c r="V1140">
        <f>VLOOKUP(A1140,[1]Sheet3!$A$2:$AF$3266,32,FALSE)</f>
        <v>7.6661960000000002</v>
      </c>
      <c r="W1140" s="2" t="str">
        <f>VLOOKUP(H1140,[2]Sheet1!$B$2:$D$3210,2,FALSE)</f>
        <v>Kalimantan Utara</v>
      </c>
      <c r="X1140" s="2" t="str">
        <f>VLOOKUP(H1140,[2]Sheet1!$B$2:$D$3210,3,FALSE)</f>
        <v>Kalimantan</v>
      </c>
      <c r="Y1140" s="2">
        <f>Scores!N1140</f>
        <v>51</v>
      </c>
      <c r="Z1140" t="s">
        <v>6</v>
      </c>
      <c r="AA1140" s="13" t="str">
        <f t="shared" si="53"/>
        <v>2C-Kalimantan</v>
      </c>
      <c r="AB1140" s="13" t="s">
        <v>896</v>
      </c>
    </row>
    <row r="1141" spans="1:28">
      <c r="A1141" t="str">
        <f t="shared" si="52"/>
        <v>BAJUL BESAR TABUL - BASE2. Middle Value</v>
      </c>
      <c r="B1141" t="str">
        <f t="shared" si="51"/>
        <v>BAJUL BESAR TABUL - BASE2. Middle ValueX1. Discovery under Evaluation</v>
      </c>
      <c r="C1141" t="s">
        <v>12</v>
      </c>
      <c r="D1141" t="s">
        <v>13</v>
      </c>
      <c r="E1141" t="s">
        <v>10</v>
      </c>
      <c r="F1141" s="12" t="s">
        <v>500</v>
      </c>
      <c r="G1141" s="12" t="s">
        <v>71</v>
      </c>
      <c r="H1141" t="s">
        <v>97</v>
      </c>
      <c r="I1141" s="2" t="s">
        <v>825</v>
      </c>
      <c r="J1141">
        <f>VLOOKUP(A1141,[1]Sheet3!$A$2:$H$3266,8,FALSE)</f>
        <v>47</v>
      </c>
      <c r="K1141">
        <f>VLOOKUP(A1141,[1]Sheet3!$A$2:$AD$3266,29,FALSE)</f>
        <v>0.65173610000000004</v>
      </c>
      <c r="L1141">
        <f>VLOOKUP(A1141,[1]Sheet3!$A$2:$AD$3266,30,FALSE)</f>
        <v>30.631596700000003</v>
      </c>
      <c r="O1141">
        <f>VLOOKUP(A1141,[1]Sheet3!$A$2:$T$3266,17,FALSE)</f>
        <v>0.29726789999999997</v>
      </c>
      <c r="P1141">
        <f>VLOOKUP(A1141,[1]Sheet3!$A$2:$T$3266,18,FALSE)</f>
        <v>235.67349999999999</v>
      </c>
      <c r="Q1141">
        <f>VLOOKUP(A1141,[1]Sheet3!$A$2:$T$3266,19,FALSE)</f>
        <v>0.68780649999999999</v>
      </c>
      <c r="R1141">
        <f>VLOOKUP(A1141,[1]Sheet3!$A$2:$T$3266,20,FALSE)</f>
        <v>0.84238550000000001</v>
      </c>
      <c r="S1141">
        <f>VLOOKUP(A1141,[1]Sheet3!$A$2:$AB$3266,27,FALSE)</f>
        <v>70.247500000000002</v>
      </c>
      <c r="T1141">
        <f>VLOOKUP(A1141,[1]Sheet3!$A$2:$AB$3266,28,FALSE)</f>
        <v>65.25582</v>
      </c>
      <c r="U1141">
        <f>VLOOKUP(A1141,[1]Sheet3!$A$2:$AF$3266,31,FALSE)</f>
        <v>12.84455</v>
      </c>
      <c r="V1141">
        <f>VLOOKUP(A1141,[1]Sheet3!$A$2:$AF$3266,32,FALSE)</f>
        <v>7.6661960000000002</v>
      </c>
      <c r="W1141" s="2" t="str">
        <f>VLOOKUP(H1141,[2]Sheet1!$B$2:$D$3210,2,FALSE)</f>
        <v>Kalimantan Utara</v>
      </c>
      <c r="X1141" s="2" t="str">
        <f>VLOOKUP(H1141,[2]Sheet1!$B$2:$D$3210,3,FALSE)</f>
        <v>Kalimantan</v>
      </c>
      <c r="Y1141" s="2">
        <f>Scores!N1141</f>
        <v>51</v>
      </c>
      <c r="Z1141" t="s">
        <v>6</v>
      </c>
      <c r="AA1141" s="13" t="str">
        <f t="shared" si="53"/>
        <v>2C-Kalimantan</v>
      </c>
      <c r="AB1141" s="13" t="s">
        <v>896</v>
      </c>
    </row>
    <row r="1142" spans="1:28">
      <c r="A1142" t="str">
        <f t="shared" si="52"/>
        <v>BAJUL BESAR TABUL - BASE3. High Value</v>
      </c>
      <c r="B1142" t="str">
        <f t="shared" si="51"/>
        <v>BAJUL BESAR TABUL - BASE3. High ValueX1. Discovery under Evaluation</v>
      </c>
      <c r="C1142" t="s">
        <v>12</v>
      </c>
      <c r="D1142" t="s">
        <v>13</v>
      </c>
      <c r="E1142" t="s">
        <v>11</v>
      </c>
      <c r="F1142" s="12" t="s">
        <v>500</v>
      </c>
      <c r="G1142" s="12" t="s">
        <v>71</v>
      </c>
      <c r="H1142" t="s">
        <v>97</v>
      </c>
      <c r="I1142" s="2" t="s">
        <v>825</v>
      </c>
      <c r="J1142">
        <f>VLOOKUP(A1142,[1]Sheet3!$A$2:$H$3266,8,FALSE)</f>
        <v>103</v>
      </c>
      <c r="K1142">
        <f>VLOOKUP(A1142,[1]Sheet3!$A$2:$AD$3266,29,FALSE)</f>
        <v>0.65173610000000004</v>
      </c>
      <c r="L1142">
        <f>VLOOKUP(A1142,[1]Sheet3!$A$2:$AD$3266,30,FALSE)</f>
        <v>67.128818300000006</v>
      </c>
      <c r="O1142">
        <f>VLOOKUP(A1142,[1]Sheet3!$A$2:$T$3266,17,FALSE)</f>
        <v>0.29726789999999997</v>
      </c>
      <c r="P1142">
        <f>VLOOKUP(A1142,[1]Sheet3!$A$2:$T$3266,18,FALSE)</f>
        <v>235.67349999999999</v>
      </c>
      <c r="Q1142">
        <f>VLOOKUP(A1142,[1]Sheet3!$A$2:$T$3266,19,FALSE)</f>
        <v>0.68780649999999999</v>
      </c>
      <c r="R1142">
        <f>VLOOKUP(A1142,[1]Sheet3!$A$2:$T$3266,20,FALSE)</f>
        <v>0.84238550000000001</v>
      </c>
      <c r="S1142">
        <f>VLOOKUP(A1142,[1]Sheet3!$A$2:$AB$3266,27,FALSE)</f>
        <v>70.247500000000002</v>
      </c>
      <c r="T1142">
        <f>VLOOKUP(A1142,[1]Sheet3!$A$2:$AB$3266,28,FALSE)</f>
        <v>65.25582</v>
      </c>
      <c r="U1142">
        <f>VLOOKUP(A1142,[1]Sheet3!$A$2:$AF$3266,31,FALSE)</f>
        <v>12.84455</v>
      </c>
      <c r="V1142">
        <f>VLOOKUP(A1142,[1]Sheet3!$A$2:$AF$3266,32,FALSE)</f>
        <v>7.6661960000000002</v>
      </c>
      <c r="W1142" s="2" t="str">
        <f>VLOOKUP(H1142,[2]Sheet1!$B$2:$D$3210,2,FALSE)</f>
        <v>Kalimantan Utara</v>
      </c>
      <c r="X1142" s="2" t="str">
        <f>VLOOKUP(H1142,[2]Sheet1!$B$2:$D$3210,3,FALSE)</f>
        <v>Kalimantan</v>
      </c>
      <c r="Y1142" s="2">
        <f>Scores!N1142</f>
        <v>51</v>
      </c>
      <c r="Z1142" t="s">
        <v>6</v>
      </c>
      <c r="AA1142" s="13" t="str">
        <f t="shared" si="53"/>
        <v>2C-Kalimantan</v>
      </c>
      <c r="AB1142" s="13" t="s">
        <v>896</v>
      </c>
    </row>
    <row r="1143" spans="1:28">
      <c r="A1143" t="str">
        <f t="shared" si="52"/>
        <v>RBG BLOCK I - BASE1. Low Value</v>
      </c>
      <c r="B1143" t="str">
        <f t="shared" si="51"/>
        <v>RBG BLOCK I - BASE1. Low ValueX1. Discovery under Evaluation</v>
      </c>
      <c r="C1143" t="s">
        <v>12</v>
      </c>
      <c r="D1143" t="s">
        <v>13</v>
      </c>
      <c r="E1143" t="s">
        <v>8</v>
      </c>
      <c r="F1143" s="12" t="s">
        <v>501</v>
      </c>
      <c r="G1143" s="12" t="s">
        <v>772</v>
      </c>
      <c r="H1143" t="s">
        <v>813</v>
      </c>
      <c r="I1143" s="2" t="s">
        <v>823</v>
      </c>
      <c r="J1143">
        <f>VLOOKUP(A1143,[1]Sheet3!$A$2:$H$3266,8,FALSE)</f>
        <v>267</v>
      </c>
      <c r="K1143">
        <f>VLOOKUP(A1143,[1]Sheet3!$A$2:$AD$3266,29,FALSE)</f>
        <v>0.72352740000000004</v>
      </c>
      <c r="L1143">
        <f>VLOOKUP(A1143,[1]Sheet3!$A$2:$AD$3266,30,FALSE)</f>
        <v>193.18181580000001</v>
      </c>
      <c r="O1143">
        <f>VLOOKUP(A1143,[1]Sheet3!$A$2:$T$3266,17,FALSE)</f>
        <v>0.27690789999999998</v>
      </c>
      <c r="P1143">
        <f>VLOOKUP(A1143,[1]Sheet3!$A$2:$T$3266,18,FALSE)</f>
        <v>269.43369999999999</v>
      </c>
      <c r="Q1143">
        <f>VLOOKUP(A1143,[1]Sheet3!$A$2:$T$3266,19,FALSE)</f>
        <v>0.61330660000000004</v>
      </c>
      <c r="R1143">
        <f>VLOOKUP(A1143,[1]Sheet3!$A$2:$T$3266,20,FALSE)</f>
        <v>0.84178319999999995</v>
      </c>
      <c r="S1143">
        <f>VLOOKUP(A1143,[1]Sheet3!$A$2:$AB$3266,27,FALSE)</f>
        <v>69.813699999999997</v>
      </c>
      <c r="T1143">
        <f>VLOOKUP(A1143,[1]Sheet3!$A$2:$AB$3266,28,FALSE)</f>
        <v>161.53120000000001</v>
      </c>
      <c r="U1143">
        <f>VLOOKUP(A1143,[1]Sheet3!$A$2:$AF$3266,31,FALSE)</f>
        <v>55.617229999999999</v>
      </c>
      <c r="V1143">
        <f>VLOOKUP(A1143,[1]Sheet3!$A$2:$AF$3266,32,FALSE)</f>
        <v>12.504300000000001</v>
      </c>
      <c r="W1143" s="2" t="s">
        <v>849</v>
      </c>
      <c r="X1143" s="2" t="s">
        <v>840</v>
      </c>
      <c r="Y1143" s="2">
        <f>Scores!N1143</f>
        <v>65</v>
      </c>
      <c r="Z1143" t="s">
        <v>6</v>
      </c>
      <c r="AA1143" s="13" t="str">
        <f t="shared" si="53"/>
        <v>2C-Jawa</v>
      </c>
      <c r="AB1143" s="13" t="s">
        <v>896</v>
      </c>
    </row>
    <row r="1144" spans="1:28">
      <c r="A1144" t="str">
        <f t="shared" si="52"/>
        <v>RBG BLOCK I - BASE2. Middle Value</v>
      </c>
      <c r="B1144" t="str">
        <f t="shared" si="51"/>
        <v>RBG BLOCK I - BASE2. Middle ValueX1. Discovery under Evaluation</v>
      </c>
      <c r="C1144" t="s">
        <v>12</v>
      </c>
      <c r="D1144" t="s">
        <v>13</v>
      </c>
      <c r="E1144" t="s">
        <v>10</v>
      </c>
      <c r="F1144" s="12" t="s">
        <v>501</v>
      </c>
      <c r="G1144" s="12" t="s">
        <v>772</v>
      </c>
      <c r="H1144" t="s">
        <v>813</v>
      </c>
      <c r="I1144" s="2" t="s">
        <v>823</v>
      </c>
      <c r="J1144">
        <f>VLOOKUP(A1144,[1]Sheet3!$A$2:$H$3266,8,FALSE)</f>
        <v>267</v>
      </c>
      <c r="K1144">
        <f>VLOOKUP(A1144,[1]Sheet3!$A$2:$AD$3266,29,FALSE)</f>
        <v>0.72352740000000004</v>
      </c>
      <c r="L1144">
        <f>VLOOKUP(A1144,[1]Sheet3!$A$2:$AD$3266,30,FALSE)</f>
        <v>193.18181580000001</v>
      </c>
      <c r="O1144">
        <f>VLOOKUP(A1144,[1]Sheet3!$A$2:$T$3266,17,FALSE)</f>
        <v>0.27690789999999998</v>
      </c>
      <c r="P1144">
        <f>VLOOKUP(A1144,[1]Sheet3!$A$2:$T$3266,18,FALSE)</f>
        <v>269.43369999999999</v>
      </c>
      <c r="Q1144">
        <f>VLOOKUP(A1144,[1]Sheet3!$A$2:$T$3266,19,FALSE)</f>
        <v>0.61330660000000004</v>
      </c>
      <c r="R1144">
        <f>VLOOKUP(A1144,[1]Sheet3!$A$2:$T$3266,20,FALSE)</f>
        <v>0.84178319999999995</v>
      </c>
      <c r="S1144">
        <f>VLOOKUP(A1144,[1]Sheet3!$A$2:$AB$3266,27,FALSE)</f>
        <v>69.813699999999997</v>
      </c>
      <c r="T1144">
        <f>VLOOKUP(A1144,[1]Sheet3!$A$2:$AB$3266,28,FALSE)</f>
        <v>161.53120000000001</v>
      </c>
      <c r="U1144">
        <f>VLOOKUP(A1144,[1]Sheet3!$A$2:$AF$3266,31,FALSE)</f>
        <v>55.617229999999999</v>
      </c>
      <c r="V1144">
        <f>VLOOKUP(A1144,[1]Sheet3!$A$2:$AF$3266,32,FALSE)</f>
        <v>12.504300000000001</v>
      </c>
      <c r="W1144" s="2" t="s">
        <v>849</v>
      </c>
      <c r="X1144" s="2" t="s">
        <v>840</v>
      </c>
      <c r="Y1144" s="2">
        <f>Scores!N1144</f>
        <v>65</v>
      </c>
      <c r="Z1144" t="s">
        <v>6</v>
      </c>
      <c r="AA1144" s="13" t="str">
        <f t="shared" si="53"/>
        <v>2C-Jawa</v>
      </c>
      <c r="AB1144" s="13" t="s">
        <v>896</v>
      </c>
    </row>
    <row r="1145" spans="1:28">
      <c r="A1145" t="str">
        <f t="shared" si="52"/>
        <v>RBG BLOCK I - BASE3. High Value</v>
      </c>
      <c r="B1145" t="str">
        <f t="shared" si="51"/>
        <v>RBG BLOCK I - BASE3. High ValueX1. Discovery under Evaluation</v>
      </c>
      <c r="C1145" t="s">
        <v>12</v>
      </c>
      <c r="D1145" t="s">
        <v>13</v>
      </c>
      <c r="E1145" t="s">
        <v>11</v>
      </c>
      <c r="F1145" s="12" t="s">
        <v>501</v>
      </c>
      <c r="G1145" s="12" t="s">
        <v>772</v>
      </c>
      <c r="H1145" t="s">
        <v>813</v>
      </c>
      <c r="I1145" s="2" t="s">
        <v>823</v>
      </c>
      <c r="J1145">
        <f>VLOOKUP(A1145,[1]Sheet3!$A$2:$H$3266,8,FALSE)</f>
        <v>267</v>
      </c>
      <c r="K1145">
        <f>VLOOKUP(A1145,[1]Sheet3!$A$2:$AD$3266,29,FALSE)</f>
        <v>0.72352740000000004</v>
      </c>
      <c r="L1145">
        <f>VLOOKUP(A1145,[1]Sheet3!$A$2:$AD$3266,30,FALSE)</f>
        <v>193.18181580000001</v>
      </c>
      <c r="O1145">
        <f>VLOOKUP(A1145,[1]Sheet3!$A$2:$T$3266,17,FALSE)</f>
        <v>0.27690789999999998</v>
      </c>
      <c r="P1145">
        <f>VLOOKUP(A1145,[1]Sheet3!$A$2:$T$3266,18,FALSE)</f>
        <v>269.43369999999999</v>
      </c>
      <c r="Q1145">
        <f>VLOOKUP(A1145,[1]Sheet3!$A$2:$T$3266,19,FALSE)</f>
        <v>0.61330660000000004</v>
      </c>
      <c r="R1145">
        <f>VLOOKUP(A1145,[1]Sheet3!$A$2:$T$3266,20,FALSE)</f>
        <v>0.84178319999999995</v>
      </c>
      <c r="S1145">
        <f>VLOOKUP(A1145,[1]Sheet3!$A$2:$AB$3266,27,FALSE)</f>
        <v>69.813699999999997</v>
      </c>
      <c r="T1145">
        <f>VLOOKUP(A1145,[1]Sheet3!$A$2:$AB$3266,28,FALSE)</f>
        <v>161.53120000000001</v>
      </c>
      <c r="U1145">
        <f>VLOOKUP(A1145,[1]Sheet3!$A$2:$AF$3266,31,FALSE)</f>
        <v>55.617229999999999</v>
      </c>
      <c r="V1145">
        <f>VLOOKUP(A1145,[1]Sheet3!$A$2:$AF$3266,32,FALSE)</f>
        <v>12.504300000000001</v>
      </c>
      <c r="W1145" s="2" t="s">
        <v>849</v>
      </c>
      <c r="X1145" s="2" t="s">
        <v>840</v>
      </c>
      <c r="Y1145" s="2">
        <f>Scores!N1145</f>
        <v>65</v>
      </c>
      <c r="Z1145" t="s">
        <v>6</v>
      </c>
      <c r="AA1145" s="13" t="str">
        <f t="shared" si="53"/>
        <v>2C-Jawa</v>
      </c>
      <c r="AB1145" s="13" t="s">
        <v>896</v>
      </c>
    </row>
    <row r="1146" spans="1:28">
      <c r="A1146" t="str">
        <f t="shared" si="52"/>
        <v>PURWODADI - KUJUNG1. Low Value</v>
      </c>
      <c r="B1146" t="str">
        <f t="shared" si="51"/>
        <v>PURWODADI - KUJUNG1. Low ValueX1. Discovery under Evaluation</v>
      </c>
      <c r="C1146" t="s">
        <v>12</v>
      </c>
      <c r="D1146" t="s">
        <v>13</v>
      </c>
      <c r="E1146" t="s">
        <v>8</v>
      </c>
      <c r="F1146" s="12" t="s">
        <v>502</v>
      </c>
      <c r="G1146" s="12" t="s">
        <v>772</v>
      </c>
      <c r="H1146" t="s">
        <v>813</v>
      </c>
      <c r="I1146" s="2" t="s">
        <v>823</v>
      </c>
      <c r="J1146">
        <f>VLOOKUP(A1146,[1]Sheet3!$A$2:$H$3266,8,FALSE)</f>
        <v>380</v>
      </c>
      <c r="K1146">
        <f>VLOOKUP(A1146,[1]Sheet3!$A$2:$AD$3266,29,FALSE)</f>
        <v>0.74083529999999997</v>
      </c>
      <c r="L1146">
        <f>VLOOKUP(A1146,[1]Sheet3!$A$2:$AD$3266,30,FALSE)</f>
        <v>281.51741399999997</v>
      </c>
      <c r="O1146">
        <f>VLOOKUP(A1146,[1]Sheet3!$A$2:$T$3266,17,FALSE)</f>
        <v>0.2626095</v>
      </c>
      <c r="P1146">
        <f>VLOOKUP(A1146,[1]Sheet3!$A$2:$T$3266,18,FALSE)</f>
        <v>332.6764</v>
      </c>
      <c r="Q1146">
        <f>VLOOKUP(A1146,[1]Sheet3!$A$2:$T$3266,19,FALSE)</f>
        <v>0.59208550000000004</v>
      </c>
      <c r="R1146">
        <f>VLOOKUP(A1146,[1]Sheet3!$A$2:$T$3266,20,FALSE)</f>
        <v>0.83829710000000002</v>
      </c>
      <c r="S1146">
        <f>VLOOKUP(A1146,[1]Sheet3!$A$2:$AB$3266,27,FALSE)</f>
        <v>80.898830000000004</v>
      </c>
      <c r="T1146">
        <f>VLOOKUP(A1146,[1]Sheet3!$A$2:$AB$3266,28,FALSE)</f>
        <v>25.43628</v>
      </c>
      <c r="U1146">
        <f>VLOOKUP(A1146,[1]Sheet3!$A$2:$AF$3266,31,FALSE)</f>
        <v>2.8945020000000001</v>
      </c>
      <c r="V1146">
        <f>VLOOKUP(A1146,[1]Sheet3!$A$2:$AF$3266,32,FALSE)</f>
        <v>175.1609</v>
      </c>
      <c r="W1146" s="2" t="s">
        <v>849</v>
      </c>
      <c r="X1146" s="2" t="s">
        <v>840</v>
      </c>
      <c r="Y1146" s="2">
        <f>Scores!N1146</f>
        <v>64</v>
      </c>
      <c r="Z1146" t="s">
        <v>6</v>
      </c>
      <c r="AA1146" s="13" t="str">
        <f t="shared" si="53"/>
        <v>2C-Jawa</v>
      </c>
      <c r="AB1146" s="13" t="s">
        <v>896</v>
      </c>
    </row>
    <row r="1147" spans="1:28">
      <c r="A1147" t="str">
        <f t="shared" si="52"/>
        <v>PURWODADI - KUJUNG2. Middle Value</v>
      </c>
      <c r="B1147" t="str">
        <f t="shared" si="51"/>
        <v>PURWODADI - KUJUNG2. Middle ValueX1. Discovery under Evaluation</v>
      </c>
      <c r="C1147" t="s">
        <v>12</v>
      </c>
      <c r="D1147" t="s">
        <v>13</v>
      </c>
      <c r="E1147" t="s">
        <v>10</v>
      </c>
      <c r="F1147" s="12" t="s">
        <v>502</v>
      </c>
      <c r="G1147" s="12" t="s">
        <v>772</v>
      </c>
      <c r="H1147" t="s">
        <v>813</v>
      </c>
      <c r="I1147" s="2" t="s">
        <v>823</v>
      </c>
      <c r="J1147">
        <f>VLOOKUP(A1147,[1]Sheet3!$A$2:$H$3266,8,FALSE)</f>
        <v>380</v>
      </c>
      <c r="K1147">
        <f>VLOOKUP(A1147,[1]Sheet3!$A$2:$AD$3266,29,FALSE)</f>
        <v>0.74083529999999997</v>
      </c>
      <c r="L1147">
        <f>VLOOKUP(A1147,[1]Sheet3!$A$2:$AD$3266,30,FALSE)</f>
        <v>281.51741399999997</v>
      </c>
      <c r="O1147">
        <f>VLOOKUP(A1147,[1]Sheet3!$A$2:$T$3266,17,FALSE)</f>
        <v>0.2626095</v>
      </c>
      <c r="P1147">
        <f>VLOOKUP(A1147,[1]Sheet3!$A$2:$T$3266,18,FALSE)</f>
        <v>332.6764</v>
      </c>
      <c r="Q1147">
        <f>VLOOKUP(A1147,[1]Sheet3!$A$2:$T$3266,19,FALSE)</f>
        <v>0.59208550000000004</v>
      </c>
      <c r="R1147">
        <f>VLOOKUP(A1147,[1]Sheet3!$A$2:$T$3266,20,FALSE)</f>
        <v>0.83829710000000002</v>
      </c>
      <c r="S1147">
        <f>VLOOKUP(A1147,[1]Sheet3!$A$2:$AB$3266,27,FALSE)</f>
        <v>80.898830000000004</v>
      </c>
      <c r="T1147">
        <f>VLOOKUP(A1147,[1]Sheet3!$A$2:$AB$3266,28,FALSE)</f>
        <v>25.43628</v>
      </c>
      <c r="U1147">
        <f>VLOOKUP(A1147,[1]Sheet3!$A$2:$AF$3266,31,FALSE)</f>
        <v>2.8945020000000001</v>
      </c>
      <c r="V1147">
        <f>VLOOKUP(A1147,[1]Sheet3!$A$2:$AF$3266,32,FALSE)</f>
        <v>175.1609</v>
      </c>
      <c r="W1147" s="2" t="s">
        <v>849</v>
      </c>
      <c r="X1147" s="2" t="s">
        <v>840</v>
      </c>
      <c r="Y1147" s="2">
        <f>Scores!N1147</f>
        <v>64</v>
      </c>
      <c r="Z1147" t="s">
        <v>6</v>
      </c>
      <c r="AA1147" s="13" t="str">
        <f t="shared" si="53"/>
        <v>2C-Jawa</v>
      </c>
      <c r="AB1147" s="13" t="s">
        <v>896</v>
      </c>
    </row>
    <row r="1148" spans="1:28">
      <c r="A1148" t="str">
        <f t="shared" si="52"/>
        <v>PURWODADI - KUJUNG3. High Value</v>
      </c>
      <c r="B1148" t="str">
        <f t="shared" si="51"/>
        <v>PURWODADI - KUJUNG3. High ValueX1. Discovery under Evaluation</v>
      </c>
      <c r="C1148" t="s">
        <v>12</v>
      </c>
      <c r="D1148" t="s">
        <v>13</v>
      </c>
      <c r="E1148" t="s">
        <v>11</v>
      </c>
      <c r="F1148" s="12" t="s">
        <v>502</v>
      </c>
      <c r="G1148" s="12" t="s">
        <v>772</v>
      </c>
      <c r="H1148" t="s">
        <v>813</v>
      </c>
      <c r="I1148" s="2" t="s">
        <v>823</v>
      </c>
      <c r="J1148">
        <f>VLOOKUP(A1148,[1]Sheet3!$A$2:$H$3266,8,FALSE)</f>
        <v>380</v>
      </c>
      <c r="K1148">
        <f>VLOOKUP(A1148,[1]Sheet3!$A$2:$AD$3266,29,FALSE)</f>
        <v>0.74083529999999997</v>
      </c>
      <c r="L1148">
        <f>VLOOKUP(A1148,[1]Sheet3!$A$2:$AD$3266,30,FALSE)</f>
        <v>281.51741399999997</v>
      </c>
      <c r="O1148">
        <f>VLOOKUP(A1148,[1]Sheet3!$A$2:$T$3266,17,FALSE)</f>
        <v>0.2626095</v>
      </c>
      <c r="P1148">
        <f>VLOOKUP(A1148,[1]Sheet3!$A$2:$T$3266,18,FALSE)</f>
        <v>332.6764</v>
      </c>
      <c r="Q1148">
        <f>VLOOKUP(A1148,[1]Sheet3!$A$2:$T$3266,19,FALSE)</f>
        <v>0.59208550000000004</v>
      </c>
      <c r="R1148">
        <f>VLOOKUP(A1148,[1]Sheet3!$A$2:$T$3266,20,FALSE)</f>
        <v>0.83829710000000002</v>
      </c>
      <c r="S1148">
        <f>VLOOKUP(A1148,[1]Sheet3!$A$2:$AB$3266,27,FALSE)</f>
        <v>80.898830000000004</v>
      </c>
      <c r="T1148">
        <f>VLOOKUP(A1148,[1]Sheet3!$A$2:$AB$3266,28,FALSE)</f>
        <v>25.43628</v>
      </c>
      <c r="U1148">
        <f>VLOOKUP(A1148,[1]Sheet3!$A$2:$AF$3266,31,FALSE)</f>
        <v>2.8945020000000001</v>
      </c>
      <c r="V1148">
        <f>VLOOKUP(A1148,[1]Sheet3!$A$2:$AF$3266,32,FALSE)</f>
        <v>175.1609</v>
      </c>
      <c r="W1148" s="2" t="s">
        <v>849</v>
      </c>
      <c r="X1148" s="2" t="s">
        <v>840</v>
      </c>
      <c r="Y1148" s="2">
        <f>Scores!N1148</f>
        <v>64</v>
      </c>
      <c r="Z1148" t="s">
        <v>6</v>
      </c>
      <c r="AA1148" s="13" t="str">
        <f t="shared" si="53"/>
        <v>2C-Jawa</v>
      </c>
      <c r="AB1148" s="13" t="s">
        <v>896</v>
      </c>
    </row>
    <row r="1149" spans="1:28">
      <c r="A1149" t="str">
        <f t="shared" si="52"/>
        <v>LEBAH - BASE1. Low Value</v>
      </c>
      <c r="B1149" t="str">
        <f t="shared" si="51"/>
        <v>LEBAH - BASE1. Low ValueX1. Discovery under Evaluation</v>
      </c>
      <c r="C1149" t="s">
        <v>12</v>
      </c>
      <c r="D1149" t="s">
        <v>13</v>
      </c>
      <c r="E1149" t="s">
        <v>8</v>
      </c>
      <c r="F1149" s="12" t="s">
        <v>503</v>
      </c>
      <c r="G1149" s="12" t="s">
        <v>773</v>
      </c>
      <c r="H1149" t="s">
        <v>814</v>
      </c>
      <c r="I1149" s="2" t="s">
        <v>824</v>
      </c>
      <c r="J1149">
        <f>VLOOKUP(A1149,[1]Sheet3!$A$2:$H$3266,8,FALSE)</f>
        <v>96</v>
      </c>
      <c r="K1149">
        <f>VLOOKUP(A1149,[1]Sheet3!$A$2:$AD$3266,29,FALSE)</f>
        <v>0.53943140000000001</v>
      </c>
      <c r="L1149">
        <f>VLOOKUP(A1149,[1]Sheet3!$A$2:$AD$3266,30,FALSE)</f>
        <v>51.785414400000001</v>
      </c>
      <c r="O1149">
        <f>VLOOKUP(A1149,[1]Sheet3!$A$2:$T$3266,17,FALSE)</f>
        <v>0.32183349999999999</v>
      </c>
      <c r="P1149">
        <f>VLOOKUP(A1149,[1]Sheet3!$A$2:$T$3266,18,FALSE)</f>
        <v>160.48609999999999</v>
      </c>
      <c r="Q1149">
        <f>VLOOKUP(A1149,[1]Sheet3!$A$2:$T$3266,19,FALSE)</f>
        <v>0.6991754</v>
      </c>
      <c r="R1149">
        <f>VLOOKUP(A1149,[1]Sheet3!$A$2:$T$3266,20,FALSE)</f>
        <v>0.77465340000000005</v>
      </c>
      <c r="S1149">
        <f>VLOOKUP(A1149,[1]Sheet3!$A$2:$AB$3266,27,FALSE)</f>
        <v>80.414050000000003</v>
      </c>
      <c r="T1149">
        <f>VLOOKUP(A1149,[1]Sheet3!$A$2:$AB$3266,28,FALSE)</f>
        <v>69.946960000000004</v>
      </c>
      <c r="U1149">
        <f>VLOOKUP(A1149,[1]Sheet3!$A$2:$AF$3266,31,FALSE)</f>
        <v>64.478499999999997</v>
      </c>
      <c r="V1149">
        <f>VLOOKUP(A1149,[1]Sheet3!$A$2:$AF$3266,32,FALSE)</f>
        <v>20.159320000000001</v>
      </c>
      <c r="W1149" s="2" t="s">
        <v>836</v>
      </c>
      <c r="X1149" s="2" t="s">
        <v>837</v>
      </c>
      <c r="Y1149" s="2">
        <f>Scores!N1149</f>
        <v>59</v>
      </c>
      <c r="Z1149" t="s">
        <v>6</v>
      </c>
      <c r="AA1149" s="13" t="str">
        <f t="shared" si="53"/>
        <v>2C-Kalimantan</v>
      </c>
      <c r="AB1149" s="13" t="s">
        <v>896</v>
      </c>
    </row>
    <row r="1150" spans="1:28">
      <c r="A1150" t="str">
        <f t="shared" si="52"/>
        <v>LEBAH - BASE2. Middle Value</v>
      </c>
      <c r="B1150" t="str">
        <f t="shared" si="51"/>
        <v>LEBAH - BASE2. Middle ValueX1. Discovery under Evaluation</v>
      </c>
      <c r="C1150" t="s">
        <v>12</v>
      </c>
      <c r="D1150" t="s">
        <v>13</v>
      </c>
      <c r="E1150" t="s">
        <v>10</v>
      </c>
      <c r="F1150" s="12" t="s">
        <v>503</v>
      </c>
      <c r="G1150" s="12" t="s">
        <v>773</v>
      </c>
      <c r="H1150" t="s">
        <v>814</v>
      </c>
      <c r="I1150" s="2" t="s">
        <v>824</v>
      </c>
      <c r="J1150">
        <f>VLOOKUP(A1150,[1]Sheet3!$A$2:$H$3266,8,FALSE)</f>
        <v>162</v>
      </c>
      <c r="K1150">
        <f>VLOOKUP(A1150,[1]Sheet3!$A$2:$AD$3266,29,FALSE)</f>
        <v>0.53943140000000001</v>
      </c>
      <c r="L1150">
        <f>VLOOKUP(A1150,[1]Sheet3!$A$2:$AD$3266,30,FALSE)</f>
        <v>87.387886800000004</v>
      </c>
      <c r="O1150">
        <f>VLOOKUP(A1150,[1]Sheet3!$A$2:$T$3266,17,FALSE)</f>
        <v>0.32183349999999999</v>
      </c>
      <c r="P1150">
        <f>VLOOKUP(A1150,[1]Sheet3!$A$2:$T$3266,18,FALSE)</f>
        <v>160.48609999999999</v>
      </c>
      <c r="Q1150">
        <f>VLOOKUP(A1150,[1]Sheet3!$A$2:$T$3266,19,FALSE)</f>
        <v>0.6991754</v>
      </c>
      <c r="R1150">
        <f>VLOOKUP(A1150,[1]Sheet3!$A$2:$T$3266,20,FALSE)</f>
        <v>0.77465340000000005</v>
      </c>
      <c r="S1150">
        <f>VLOOKUP(A1150,[1]Sheet3!$A$2:$AB$3266,27,FALSE)</f>
        <v>80.414050000000003</v>
      </c>
      <c r="T1150">
        <f>VLOOKUP(A1150,[1]Sheet3!$A$2:$AB$3266,28,FALSE)</f>
        <v>69.946960000000004</v>
      </c>
      <c r="U1150">
        <f>VLOOKUP(A1150,[1]Sheet3!$A$2:$AF$3266,31,FALSE)</f>
        <v>64.478499999999997</v>
      </c>
      <c r="V1150">
        <f>VLOOKUP(A1150,[1]Sheet3!$A$2:$AF$3266,32,FALSE)</f>
        <v>20.159320000000001</v>
      </c>
      <c r="W1150" s="2" t="s">
        <v>836</v>
      </c>
      <c r="X1150" s="2" t="s">
        <v>837</v>
      </c>
      <c r="Y1150" s="2">
        <f>Scores!N1150</f>
        <v>59</v>
      </c>
      <c r="Z1150" t="s">
        <v>6</v>
      </c>
      <c r="AA1150" s="13" t="str">
        <f t="shared" si="53"/>
        <v>2C-Kalimantan</v>
      </c>
      <c r="AB1150" s="13" t="s">
        <v>896</v>
      </c>
    </row>
    <row r="1151" spans="1:28">
      <c r="A1151" t="str">
        <f t="shared" si="52"/>
        <v>LEBAH - BASE3. High Value</v>
      </c>
      <c r="B1151" t="str">
        <f t="shared" si="51"/>
        <v>LEBAH - BASE3. High ValueX1. Discovery under Evaluation</v>
      </c>
      <c r="C1151" t="s">
        <v>12</v>
      </c>
      <c r="D1151" t="s">
        <v>13</v>
      </c>
      <c r="E1151" t="s">
        <v>11</v>
      </c>
      <c r="F1151" s="12" t="s">
        <v>503</v>
      </c>
      <c r="G1151" s="12" t="s">
        <v>773</v>
      </c>
      <c r="H1151" t="s">
        <v>814</v>
      </c>
      <c r="I1151" s="2" t="s">
        <v>824</v>
      </c>
      <c r="J1151">
        <f>VLOOKUP(A1151,[1]Sheet3!$A$2:$H$3266,8,FALSE)</f>
        <v>233</v>
      </c>
      <c r="K1151">
        <f>VLOOKUP(A1151,[1]Sheet3!$A$2:$AD$3266,29,FALSE)</f>
        <v>0.53943140000000001</v>
      </c>
      <c r="L1151">
        <f>VLOOKUP(A1151,[1]Sheet3!$A$2:$AD$3266,30,FALSE)</f>
        <v>125.6875162</v>
      </c>
      <c r="O1151">
        <f>VLOOKUP(A1151,[1]Sheet3!$A$2:$T$3266,17,FALSE)</f>
        <v>0.32183349999999999</v>
      </c>
      <c r="P1151">
        <f>VLOOKUP(A1151,[1]Sheet3!$A$2:$T$3266,18,FALSE)</f>
        <v>160.48609999999999</v>
      </c>
      <c r="Q1151">
        <f>VLOOKUP(A1151,[1]Sheet3!$A$2:$T$3266,19,FALSE)</f>
        <v>0.6991754</v>
      </c>
      <c r="R1151">
        <f>VLOOKUP(A1151,[1]Sheet3!$A$2:$T$3266,20,FALSE)</f>
        <v>0.77465340000000005</v>
      </c>
      <c r="S1151">
        <f>VLOOKUP(A1151,[1]Sheet3!$A$2:$AB$3266,27,FALSE)</f>
        <v>80.414050000000003</v>
      </c>
      <c r="T1151">
        <f>VLOOKUP(A1151,[1]Sheet3!$A$2:$AB$3266,28,FALSE)</f>
        <v>69.946960000000004</v>
      </c>
      <c r="U1151">
        <f>VLOOKUP(A1151,[1]Sheet3!$A$2:$AF$3266,31,FALSE)</f>
        <v>64.478499999999997</v>
      </c>
      <c r="V1151">
        <f>VLOOKUP(A1151,[1]Sheet3!$A$2:$AF$3266,32,FALSE)</f>
        <v>20.159320000000001</v>
      </c>
      <c r="W1151" s="2" t="s">
        <v>836</v>
      </c>
      <c r="X1151" s="2" t="s">
        <v>837</v>
      </c>
      <c r="Y1151" s="2">
        <f>Scores!N1151</f>
        <v>59</v>
      </c>
      <c r="Z1151" t="s">
        <v>6</v>
      </c>
      <c r="AA1151" s="13" t="str">
        <f t="shared" si="53"/>
        <v>2C-Kalimantan</v>
      </c>
      <c r="AB1151" s="13" t="s">
        <v>896</v>
      </c>
    </row>
    <row r="1152" spans="1:28">
      <c r="A1152" t="str">
        <f t="shared" si="52"/>
        <v>SIS-A - BASE1. Low Value</v>
      </c>
      <c r="B1152" t="str">
        <f t="shared" si="51"/>
        <v>SIS-A - BASE1. Low ValueX1. Discovery under Evaluation</v>
      </c>
      <c r="C1152" t="s">
        <v>12</v>
      </c>
      <c r="D1152" t="s">
        <v>13</v>
      </c>
      <c r="E1152" t="s">
        <v>8</v>
      </c>
      <c r="F1152" s="12" t="s">
        <v>504</v>
      </c>
      <c r="G1152" s="12" t="s">
        <v>774</v>
      </c>
      <c r="H1152" t="s">
        <v>815</v>
      </c>
      <c r="I1152" s="2" t="s">
        <v>824</v>
      </c>
      <c r="J1152">
        <f>VLOOKUP(A1152,[1]Sheet3!$A$2:$H$3266,8,FALSE)</f>
        <v>50</v>
      </c>
      <c r="K1152">
        <f>VLOOKUP(A1152,[1]Sheet3!$A$2:$AD$3266,29,FALSE)</f>
        <v>0.67680289999999999</v>
      </c>
      <c r="L1152">
        <f>VLOOKUP(A1152,[1]Sheet3!$A$2:$AD$3266,30,FALSE)</f>
        <v>33.840145</v>
      </c>
      <c r="O1152">
        <f>VLOOKUP(A1152,[1]Sheet3!$A$2:$T$3266,17,FALSE)</f>
        <v>0.33064199999999999</v>
      </c>
      <c r="P1152">
        <f>VLOOKUP(A1152,[1]Sheet3!$A$2:$T$3266,18,FALSE)</f>
        <v>325.2355</v>
      </c>
      <c r="Q1152">
        <f>VLOOKUP(A1152,[1]Sheet3!$A$2:$T$3266,19,FALSE)</f>
        <v>0.6991754</v>
      </c>
      <c r="R1152">
        <f>VLOOKUP(A1152,[1]Sheet3!$A$2:$T$3266,20,FALSE)</f>
        <v>0.77762149999999997</v>
      </c>
      <c r="S1152">
        <f>VLOOKUP(A1152,[1]Sheet3!$A$2:$AB$3266,27,FALSE)</f>
        <v>66.121380000000002</v>
      </c>
      <c r="T1152">
        <f>VLOOKUP(A1152,[1]Sheet3!$A$2:$AB$3266,28,FALSE)</f>
        <v>14.136240000000001</v>
      </c>
      <c r="U1152">
        <f>VLOOKUP(A1152,[1]Sheet3!$A$2:$AF$3266,31,FALSE)</f>
        <v>8.8566020000000005</v>
      </c>
      <c r="V1152">
        <f>VLOOKUP(A1152,[1]Sheet3!$A$2:$AF$3266,32,FALSE)</f>
        <v>27.36645</v>
      </c>
      <c r="W1152" s="2" t="s">
        <v>836</v>
      </c>
      <c r="X1152" s="2" t="s">
        <v>837</v>
      </c>
      <c r="Y1152" s="2">
        <f>Scores!N1152</f>
        <v>50</v>
      </c>
      <c r="Z1152" t="s">
        <v>6</v>
      </c>
      <c r="AA1152" s="13" t="str">
        <f t="shared" si="53"/>
        <v>2C-Kalimantan</v>
      </c>
      <c r="AB1152" s="13" t="s">
        <v>896</v>
      </c>
    </row>
    <row r="1153" spans="1:28">
      <c r="A1153" t="str">
        <f t="shared" si="52"/>
        <v>SIS-A - BASE2. Middle Value</v>
      </c>
      <c r="B1153" t="str">
        <f t="shared" si="51"/>
        <v>SIS-A - BASE2. Middle ValueX1. Discovery under Evaluation</v>
      </c>
      <c r="C1153" t="s">
        <v>12</v>
      </c>
      <c r="D1153" t="s">
        <v>13</v>
      </c>
      <c r="E1153" t="s">
        <v>10</v>
      </c>
      <c r="F1153" s="12" t="s">
        <v>504</v>
      </c>
      <c r="G1153" s="12" t="s">
        <v>774</v>
      </c>
      <c r="H1153" t="s">
        <v>815</v>
      </c>
      <c r="I1153" s="2" t="s">
        <v>824</v>
      </c>
      <c r="J1153">
        <f>VLOOKUP(A1153,[1]Sheet3!$A$2:$H$3266,8,FALSE)</f>
        <v>168</v>
      </c>
      <c r="K1153">
        <f>VLOOKUP(A1153,[1]Sheet3!$A$2:$AD$3266,29,FALSE)</f>
        <v>0.67680289999999999</v>
      </c>
      <c r="L1153">
        <f>VLOOKUP(A1153,[1]Sheet3!$A$2:$AD$3266,30,FALSE)</f>
        <v>113.70288719999999</v>
      </c>
      <c r="O1153">
        <f>VLOOKUP(A1153,[1]Sheet3!$A$2:$T$3266,17,FALSE)</f>
        <v>0.33064199999999999</v>
      </c>
      <c r="P1153">
        <f>VLOOKUP(A1153,[1]Sheet3!$A$2:$T$3266,18,FALSE)</f>
        <v>325.2355</v>
      </c>
      <c r="Q1153">
        <f>VLOOKUP(A1153,[1]Sheet3!$A$2:$T$3266,19,FALSE)</f>
        <v>0.6991754</v>
      </c>
      <c r="R1153">
        <f>VLOOKUP(A1153,[1]Sheet3!$A$2:$T$3266,20,FALSE)</f>
        <v>0.77762149999999997</v>
      </c>
      <c r="S1153">
        <f>VLOOKUP(A1153,[1]Sheet3!$A$2:$AB$3266,27,FALSE)</f>
        <v>66.121380000000002</v>
      </c>
      <c r="T1153">
        <f>VLOOKUP(A1153,[1]Sheet3!$A$2:$AB$3266,28,FALSE)</f>
        <v>14.136240000000001</v>
      </c>
      <c r="U1153">
        <f>VLOOKUP(A1153,[1]Sheet3!$A$2:$AF$3266,31,FALSE)</f>
        <v>8.8566020000000005</v>
      </c>
      <c r="V1153">
        <f>VLOOKUP(A1153,[1]Sheet3!$A$2:$AF$3266,32,FALSE)</f>
        <v>27.36645</v>
      </c>
      <c r="W1153" s="2" t="s">
        <v>836</v>
      </c>
      <c r="X1153" s="2" t="s">
        <v>837</v>
      </c>
      <c r="Y1153" s="2">
        <f>Scores!N1153</f>
        <v>50</v>
      </c>
      <c r="Z1153" t="s">
        <v>6</v>
      </c>
      <c r="AA1153" s="13" t="str">
        <f t="shared" si="53"/>
        <v>2C-Kalimantan</v>
      </c>
      <c r="AB1153" s="13" t="s">
        <v>896</v>
      </c>
    </row>
    <row r="1154" spans="1:28">
      <c r="A1154" t="str">
        <f t="shared" si="52"/>
        <v>SIS-A - BASE3. High Value</v>
      </c>
      <c r="B1154" t="str">
        <f t="shared" ref="B1154:B1216" si="54">F1154&amp;E1154&amp;C1154</f>
        <v>SIS-A - BASE3. High ValueX1. Discovery under Evaluation</v>
      </c>
      <c r="C1154" t="s">
        <v>12</v>
      </c>
      <c r="D1154" t="s">
        <v>13</v>
      </c>
      <c r="E1154" t="s">
        <v>11</v>
      </c>
      <c r="F1154" s="12" t="s">
        <v>504</v>
      </c>
      <c r="G1154" s="12" t="s">
        <v>774</v>
      </c>
      <c r="H1154" t="s">
        <v>815</v>
      </c>
      <c r="I1154" s="2" t="s">
        <v>824</v>
      </c>
      <c r="J1154">
        <f>VLOOKUP(A1154,[1]Sheet3!$A$2:$H$3266,8,FALSE)</f>
        <v>332</v>
      </c>
      <c r="K1154">
        <f>VLOOKUP(A1154,[1]Sheet3!$A$2:$AD$3266,29,FALSE)</f>
        <v>0.67680289999999999</v>
      </c>
      <c r="L1154">
        <f>VLOOKUP(A1154,[1]Sheet3!$A$2:$AD$3266,30,FALSE)</f>
        <v>224.69856279999999</v>
      </c>
      <c r="O1154">
        <f>VLOOKUP(A1154,[1]Sheet3!$A$2:$T$3266,17,FALSE)</f>
        <v>0.33064199999999999</v>
      </c>
      <c r="P1154">
        <f>VLOOKUP(A1154,[1]Sheet3!$A$2:$T$3266,18,FALSE)</f>
        <v>325.2355</v>
      </c>
      <c r="Q1154">
        <f>VLOOKUP(A1154,[1]Sheet3!$A$2:$T$3266,19,FALSE)</f>
        <v>0.6991754</v>
      </c>
      <c r="R1154">
        <f>VLOOKUP(A1154,[1]Sheet3!$A$2:$T$3266,20,FALSE)</f>
        <v>0.77762149999999997</v>
      </c>
      <c r="S1154">
        <f>VLOOKUP(A1154,[1]Sheet3!$A$2:$AB$3266,27,FALSE)</f>
        <v>66.121380000000002</v>
      </c>
      <c r="T1154">
        <f>VLOOKUP(A1154,[1]Sheet3!$A$2:$AB$3266,28,FALSE)</f>
        <v>14.136240000000001</v>
      </c>
      <c r="U1154">
        <f>VLOOKUP(A1154,[1]Sheet3!$A$2:$AF$3266,31,FALSE)</f>
        <v>8.8566020000000005</v>
      </c>
      <c r="V1154">
        <f>VLOOKUP(A1154,[1]Sheet3!$A$2:$AF$3266,32,FALSE)</f>
        <v>27.36645</v>
      </c>
      <c r="W1154" s="2" t="s">
        <v>836</v>
      </c>
      <c r="X1154" s="2" t="s">
        <v>837</v>
      </c>
      <c r="Y1154" s="2">
        <f>Scores!N1154</f>
        <v>50</v>
      </c>
      <c r="Z1154" t="s">
        <v>6</v>
      </c>
      <c r="AA1154" s="13" t="str">
        <f t="shared" si="53"/>
        <v>2C-Kalimantan</v>
      </c>
      <c r="AB1154" s="13" t="s">
        <v>896</v>
      </c>
    </row>
    <row r="1155" spans="1:28">
      <c r="A1155" t="str">
        <f t="shared" ref="A1155:A1217" si="55">F1155&amp;E1155</f>
        <v>MAHA COMPLEX (MAIN) BASE1. Low Value</v>
      </c>
      <c r="B1155" t="str">
        <f t="shared" si="54"/>
        <v>MAHA COMPLEX (MAIN) BASE1. Low ValueX1. Discovery under Evaluation</v>
      </c>
      <c r="C1155" t="s">
        <v>12</v>
      </c>
      <c r="D1155" t="s">
        <v>13</v>
      </c>
      <c r="E1155" t="s">
        <v>8</v>
      </c>
      <c r="F1155" s="12" t="s">
        <v>505</v>
      </c>
      <c r="G1155" s="12" t="s">
        <v>775</v>
      </c>
      <c r="H1155" t="s">
        <v>816</v>
      </c>
      <c r="I1155" s="2" t="s">
        <v>824</v>
      </c>
      <c r="J1155">
        <f>VLOOKUP(A1155,[1]Sheet3!$A$2:$H$3266,8,FALSE)</f>
        <v>524</v>
      </c>
      <c r="K1155">
        <f>VLOOKUP(A1155,[1]Sheet3!$A$2:$AD$3266,29,FALSE)</f>
        <v>0.7975911</v>
      </c>
      <c r="L1155">
        <f>VLOOKUP(A1155,[1]Sheet3!$A$2:$AD$3266,30,FALSE)</f>
        <v>417.93773640000001</v>
      </c>
      <c r="O1155">
        <f>VLOOKUP(A1155,[1]Sheet3!$A$2:$T$3266,17,FALSE)</f>
        <v>0.24545210000000001</v>
      </c>
      <c r="P1155">
        <f>VLOOKUP(A1155,[1]Sheet3!$A$2:$T$3266,18,FALSE)</f>
        <v>861.96479999999997</v>
      </c>
      <c r="Q1155">
        <f>VLOOKUP(A1155,[1]Sheet3!$A$2:$T$3266,19,FALSE)</f>
        <v>0.76728090000000004</v>
      </c>
      <c r="R1155">
        <f>VLOOKUP(A1155,[1]Sheet3!$A$2:$T$3266,20,FALSE)</f>
        <v>0.65166800000000003</v>
      </c>
      <c r="S1155">
        <f>VLOOKUP(A1155,[1]Sheet3!$A$2:$AB$3266,27,FALSE)</f>
        <v>25.2332</v>
      </c>
      <c r="T1155">
        <f>VLOOKUP(A1155,[1]Sheet3!$A$2:$AB$3266,28,FALSE)</f>
        <v>46.217390000000002</v>
      </c>
      <c r="U1155">
        <f>VLOOKUP(A1155,[1]Sheet3!$A$2:$AF$3266,31,FALSE)</f>
        <v>4.174874</v>
      </c>
      <c r="V1155">
        <f>VLOOKUP(A1155,[1]Sheet3!$A$2:$AF$3266,32,FALSE)</f>
        <v>350.7079</v>
      </c>
      <c r="W1155" s="2" t="s">
        <v>836</v>
      </c>
      <c r="X1155" s="2" t="s">
        <v>837</v>
      </c>
      <c r="Y1155" s="2">
        <f>Scores!N1155</f>
        <v>51</v>
      </c>
      <c r="Z1155" t="s">
        <v>6</v>
      </c>
      <c r="AA1155" s="13" t="str">
        <f t="shared" ref="AA1155:AA1217" si="56">IF(Z1155="2C",Z1155&amp;"-"&amp;X1155,"2P")</f>
        <v>2C-Kalimantan</v>
      </c>
      <c r="AB1155" s="13" t="s">
        <v>896</v>
      </c>
    </row>
    <row r="1156" spans="1:28">
      <c r="A1156" t="str">
        <f t="shared" si="55"/>
        <v>MAHA COMPLEX (MAIN) BASE2. Middle Value</v>
      </c>
      <c r="B1156" t="str">
        <f t="shared" si="54"/>
        <v>MAHA COMPLEX (MAIN) BASE2. Middle ValueX1. Discovery under Evaluation</v>
      </c>
      <c r="C1156" t="s">
        <v>12</v>
      </c>
      <c r="D1156" t="s">
        <v>13</v>
      </c>
      <c r="E1156" t="s">
        <v>10</v>
      </c>
      <c r="F1156" s="12" t="s">
        <v>505</v>
      </c>
      <c r="G1156" s="12" t="s">
        <v>775</v>
      </c>
      <c r="H1156" t="s">
        <v>816</v>
      </c>
      <c r="I1156" s="2" t="s">
        <v>824</v>
      </c>
      <c r="J1156">
        <f>VLOOKUP(A1156,[1]Sheet3!$A$2:$H$3266,8,FALSE)</f>
        <v>648</v>
      </c>
      <c r="K1156">
        <f>VLOOKUP(A1156,[1]Sheet3!$A$2:$AD$3266,29,FALSE)</f>
        <v>0.7975911</v>
      </c>
      <c r="L1156">
        <f>VLOOKUP(A1156,[1]Sheet3!$A$2:$AD$3266,30,FALSE)</f>
        <v>516.83903280000004</v>
      </c>
      <c r="O1156">
        <f>VLOOKUP(A1156,[1]Sheet3!$A$2:$T$3266,17,FALSE)</f>
        <v>0.24545210000000001</v>
      </c>
      <c r="P1156">
        <f>VLOOKUP(A1156,[1]Sheet3!$A$2:$T$3266,18,FALSE)</f>
        <v>861.96479999999997</v>
      </c>
      <c r="Q1156">
        <f>VLOOKUP(A1156,[1]Sheet3!$A$2:$T$3266,19,FALSE)</f>
        <v>0.76728090000000004</v>
      </c>
      <c r="R1156">
        <f>VLOOKUP(A1156,[1]Sheet3!$A$2:$T$3266,20,FALSE)</f>
        <v>0.65166800000000003</v>
      </c>
      <c r="S1156">
        <f>VLOOKUP(A1156,[1]Sheet3!$A$2:$AB$3266,27,FALSE)</f>
        <v>25.2332</v>
      </c>
      <c r="T1156">
        <f>VLOOKUP(A1156,[1]Sheet3!$A$2:$AB$3266,28,FALSE)</f>
        <v>46.217390000000002</v>
      </c>
      <c r="U1156">
        <f>VLOOKUP(A1156,[1]Sheet3!$A$2:$AF$3266,31,FALSE)</f>
        <v>4.174874</v>
      </c>
      <c r="V1156">
        <f>VLOOKUP(A1156,[1]Sheet3!$A$2:$AF$3266,32,FALSE)</f>
        <v>350.7079</v>
      </c>
      <c r="W1156" s="2" t="s">
        <v>836</v>
      </c>
      <c r="X1156" s="2" t="s">
        <v>837</v>
      </c>
      <c r="Y1156" s="2">
        <f>Scores!N1156</f>
        <v>51</v>
      </c>
      <c r="Z1156" t="s">
        <v>6</v>
      </c>
      <c r="AA1156" s="13" t="str">
        <f t="shared" si="56"/>
        <v>2C-Kalimantan</v>
      </c>
      <c r="AB1156" s="13" t="s">
        <v>896</v>
      </c>
    </row>
    <row r="1157" spans="1:28">
      <c r="A1157" t="str">
        <f t="shared" si="55"/>
        <v>MAHA COMPLEX (MAIN) BASE3. High Value</v>
      </c>
      <c r="B1157" t="str">
        <f t="shared" si="54"/>
        <v>MAHA COMPLEX (MAIN) BASE3. High ValueX1. Discovery under Evaluation</v>
      </c>
      <c r="C1157" t="s">
        <v>12</v>
      </c>
      <c r="D1157" t="s">
        <v>13</v>
      </c>
      <c r="E1157" t="s">
        <v>11</v>
      </c>
      <c r="F1157" s="12" t="s">
        <v>505</v>
      </c>
      <c r="G1157" s="12" t="s">
        <v>775</v>
      </c>
      <c r="H1157" t="s">
        <v>816</v>
      </c>
      <c r="I1157" s="2" t="s">
        <v>824</v>
      </c>
      <c r="J1157">
        <f>VLOOKUP(A1157,[1]Sheet3!$A$2:$H$3266,8,FALSE)</f>
        <v>773</v>
      </c>
      <c r="K1157">
        <f>VLOOKUP(A1157,[1]Sheet3!$A$2:$AD$3266,29,FALSE)</f>
        <v>0.7975911</v>
      </c>
      <c r="L1157">
        <f>VLOOKUP(A1157,[1]Sheet3!$A$2:$AD$3266,30,FALSE)</f>
        <v>616.5379203</v>
      </c>
      <c r="O1157">
        <f>VLOOKUP(A1157,[1]Sheet3!$A$2:$T$3266,17,FALSE)</f>
        <v>0.24545210000000001</v>
      </c>
      <c r="P1157">
        <f>VLOOKUP(A1157,[1]Sheet3!$A$2:$T$3266,18,FALSE)</f>
        <v>861.96479999999997</v>
      </c>
      <c r="Q1157">
        <f>VLOOKUP(A1157,[1]Sheet3!$A$2:$T$3266,19,FALSE)</f>
        <v>0.76728090000000004</v>
      </c>
      <c r="R1157">
        <f>VLOOKUP(A1157,[1]Sheet3!$A$2:$T$3266,20,FALSE)</f>
        <v>0.65166800000000003</v>
      </c>
      <c r="S1157">
        <f>VLOOKUP(A1157,[1]Sheet3!$A$2:$AB$3266,27,FALSE)</f>
        <v>25.2332</v>
      </c>
      <c r="T1157">
        <f>VLOOKUP(A1157,[1]Sheet3!$A$2:$AB$3266,28,FALSE)</f>
        <v>46.217390000000002</v>
      </c>
      <c r="U1157">
        <f>VLOOKUP(A1157,[1]Sheet3!$A$2:$AF$3266,31,FALSE)</f>
        <v>4.174874</v>
      </c>
      <c r="V1157">
        <f>VLOOKUP(A1157,[1]Sheet3!$A$2:$AF$3266,32,FALSE)</f>
        <v>350.7079</v>
      </c>
      <c r="W1157" s="2" t="s">
        <v>836</v>
      </c>
      <c r="X1157" s="2" t="s">
        <v>837</v>
      </c>
      <c r="Y1157" s="2">
        <f>Scores!N1157</f>
        <v>51</v>
      </c>
      <c r="Z1157" t="s">
        <v>6</v>
      </c>
      <c r="AA1157" s="13" t="str">
        <f t="shared" si="56"/>
        <v>2C-Kalimantan</v>
      </c>
      <c r="AB1157" s="13" t="s">
        <v>896</v>
      </c>
    </row>
    <row r="1158" spans="1:28">
      <c r="A1158" t="str">
        <f t="shared" si="55"/>
        <v>BELLA - BASE1. Low Value</v>
      </c>
      <c r="B1158" t="str">
        <f t="shared" si="54"/>
        <v>BELLA - BASE1. Low ValueX0. Development Pending</v>
      </c>
      <c r="C1158" t="s">
        <v>19</v>
      </c>
      <c r="D1158" t="s">
        <v>13</v>
      </c>
      <c r="E1158" t="s">
        <v>8</v>
      </c>
      <c r="F1158" s="12" t="s">
        <v>506</v>
      </c>
      <c r="G1158" s="12" t="s">
        <v>776</v>
      </c>
      <c r="H1158" t="s">
        <v>817</v>
      </c>
      <c r="I1158" s="2" t="s">
        <v>823</v>
      </c>
      <c r="J1158">
        <f>VLOOKUP(A1158,[1]Sheet3!$A$2:$H$3266,8,FALSE)</f>
        <v>10</v>
      </c>
      <c r="K1158">
        <f>VLOOKUP(A1158,[1]Sheet3!$A$2:$AD$3266,29,FALSE)</f>
        <v>0.75101980000000002</v>
      </c>
      <c r="L1158">
        <f>VLOOKUP(A1158,[1]Sheet3!$A$2:$AD$3266,30,FALSE)</f>
        <v>7.5101979999999999</v>
      </c>
      <c r="O1158">
        <f>VLOOKUP(A1158,[1]Sheet3!$A$2:$T$3266,17,FALSE)</f>
        <v>0.27170240000000001</v>
      </c>
      <c r="P1158">
        <f>VLOOKUP(A1158,[1]Sheet3!$A$2:$T$3266,18,FALSE)</f>
        <v>229.12129999999999</v>
      </c>
      <c r="Q1158">
        <f>VLOOKUP(A1158,[1]Sheet3!$A$2:$T$3266,19,FALSE)</f>
        <v>0.62022250000000001</v>
      </c>
      <c r="R1158">
        <f>VLOOKUP(A1158,[1]Sheet3!$A$2:$T$3266,20,FALSE)</f>
        <v>0.86130700000000004</v>
      </c>
      <c r="S1158">
        <f>VLOOKUP(A1158,[1]Sheet3!$A$2:$AB$3266,27,FALSE)</f>
        <v>23.873290000000001</v>
      </c>
      <c r="T1158">
        <f>VLOOKUP(A1158,[1]Sheet3!$A$2:$AB$3266,28,FALSE)</f>
        <v>0.26654640000000002</v>
      </c>
      <c r="U1158">
        <f>VLOOKUP(A1158,[1]Sheet3!$A$2:$AF$3266,31,FALSE)</f>
        <v>3.0082339999999999</v>
      </c>
      <c r="V1158">
        <f>VLOOKUP(A1158,[1]Sheet3!$A$2:$AF$3266,32,FALSE)</f>
        <v>18.920940000000002</v>
      </c>
      <c r="W1158" s="2" t="s">
        <v>835</v>
      </c>
      <c r="X1158" s="2" t="s">
        <v>837</v>
      </c>
      <c r="Y1158" s="2">
        <f>Scores!N1158</f>
        <v>52</v>
      </c>
      <c r="Z1158" t="s">
        <v>6</v>
      </c>
      <c r="AA1158" s="13" t="str">
        <f t="shared" si="56"/>
        <v>2C-Kalimantan</v>
      </c>
      <c r="AB1158" s="13" t="s">
        <v>896</v>
      </c>
    </row>
    <row r="1159" spans="1:28">
      <c r="A1159" t="str">
        <f t="shared" si="55"/>
        <v>BELLA - BASE2. Middle Value</v>
      </c>
      <c r="B1159" t="str">
        <f t="shared" si="54"/>
        <v>BELLA - BASE2. Middle ValueX0. Development Pending</v>
      </c>
      <c r="C1159" t="s">
        <v>19</v>
      </c>
      <c r="D1159" t="s">
        <v>13</v>
      </c>
      <c r="E1159" t="s">
        <v>10</v>
      </c>
      <c r="F1159" s="12" t="s">
        <v>506</v>
      </c>
      <c r="G1159" s="12" t="s">
        <v>776</v>
      </c>
      <c r="H1159" t="s">
        <v>817</v>
      </c>
      <c r="I1159" s="2" t="s">
        <v>823</v>
      </c>
      <c r="J1159">
        <f>VLOOKUP(A1159,[1]Sheet3!$A$2:$H$3266,8,FALSE)</f>
        <v>175</v>
      </c>
      <c r="K1159">
        <f>VLOOKUP(A1159,[1]Sheet3!$A$2:$AD$3266,29,FALSE)</f>
        <v>0.75101980000000002</v>
      </c>
      <c r="L1159">
        <f>VLOOKUP(A1159,[1]Sheet3!$A$2:$AD$3266,30,FALSE)</f>
        <v>131.42846499999999</v>
      </c>
      <c r="O1159">
        <f>VLOOKUP(A1159,[1]Sheet3!$A$2:$T$3266,17,FALSE)</f>
        <v>0.27170240000000001</v>
      </c>
      <c r="P1159">
        <f>VLOOKUP(A1159,[1]Sheet3!$A$2:$T$3266,18,FALSE)</f>
        <v>229.12129999999999</v>
      </c>
      <c r="Q1159">
        <f>VLOOKUP(A1159,[1]Sheet3!$A$2:$T$3266,19,FALSE)</f>
        <v>0.62022250000000001</v>
      </c>
      <c r="R1159">
        <f>VLOOKUP(A1159,[1]Sheet3!$A$2:$T$3266,20,FALSE)</f>
        <v>0.86130700000000004</v>
      </c>
      <c r="S1159">
        <f>VLOOKUP(A1159,[1]Sheet3!$A$2:$AB$3266,27,FALSE)</f>
        <v>23.873290000000001</v>
      </c>
      <c r="T1159">
        <f>VLOOKUP(A1159,[1]Sheet3!$A$2:$AB$3266,28,FALSE)</f>
        <v>0.26654640000000002</v>
      </c>
      <c r="U1159">
        <f>VLOOKUP(A1159,[1]Sheet3!$A$2:$AF$3266,31,FALSE)</f>
        <v>3.0082339999999999</v>
      </c>
      <c r="V1159">
        <f>VLOOKUP(A1159,[1]Sheet3!$A$2:$AF$3266,32,FALSE)</f>
        <v>18.920940000000002</v>
      </c>
      <c r="W1159" s="2" t="s">
        <v>835</v>
      </c>
      <c r="X1159" s="2" t="s">
        <v>837</v>
      </c>
      <c r="Y1159" s="2">
        <f>Scores!N1159</f>
        <v>52</v>
      </c>
      <c r="Z1159" t="s">
        <v>6</v>
      </c>
      <c r="AA1159" s="13" t="str">
        <f t="shared" si="56"/>
        <v>2C-Kalimantan</v>
      </c>
      <c r="AB1159" s="13" t="s">
        <v>896</v>
      </c>
    </row>
    <row r="1160" spans="1:28">
      <c r="A1160" t="str">
        <f t="shared" si="55"/>
        <v>BELLA - BASE3. High Value</v>
      </c>
      <c r="B1160" t="str">
        <f t="shared" si="54"/>
        <v>BELLA - BASE3. High ValueX0. Development Pending</v>
      </c>
      <c r="C1160" t="s">
        <v>19</v>
      </c>
      <c r="D1160" t="s">
        <v>13</v>
      </c>
      <c r="E1160" t="s">
        <v>11</v>
      </c>
      <c r="F1160" s="12" t="s">
        <v>506</v>
      </c>
      <c r="G1160" s="12" t="s">
        <v>776</v>
      </c>
      <c r="H1160" t="s">
        <v>817</v>
      </c>
      <c r="I1160" s="2" t="s">
        <v>823</v>
      </c>
      <c r="J1160">
        <f>VLOOKUP(A1160,[1]Sheet3!$A$2:$H$3266,8,FALSE)</f>
        <v>278</v>
      </c>
      <c r="K1160">
        <f>VLOOKUP(A1160,[1]Sheet3!$A$2:$AD$3266,29,FALSE)</f>
        <v>0.75101980000000002</v>
      </c>
      <c r="L1160">
        <f>VLOOKUP(A1160,[1]Sheet3!$A$2:$AD$3266,30,FALSE)</f>
        <v>208.7835044</v>
      </c>
      <c r="O1160">
        <f>VLOOKUP(A1160,[1]Sheet3!$A$2:$T$3266,17,FALSE)</f>
        <v>0.27170240000000001</v>
      </c>
      <c r="P1160">
        <f>VLOOKUP(A1160,[1]Sheet3!$A$2:$T$3266,18,FALSE)</f>
        <v>229.12129999999999</v>
      </c>
      <c r="Q1160">
        <f>VLOOKUP(A1160,[1]Sheet3!$A$2:$T$3266,19,FALSE)</f>
        <v>0.62022250000000001</v>
      </c>
      <c r="R1160">
        <f>VLOOKUP(A1160,[1]Sheet3!$A$2:$T$3266,20,FALSE)</f>
        <v>0.86130700000000004</v>
      </c>
      <c r="S1160">
        <f>VLOOKUP(A1160,[1]Sheet3!$A$2:$AB$3266,27,FALSE)</f>
        <v>23.873290000000001</v>
      </c>
      <c r="T1160">
        <f>VLOOKUP(A1160,[1]Sheet3!$A$2:$AB$3266,28,FALSE)</f>
        <v>0.26654640000000002</v>
      </c>
      <c r="U1160">
        <f>VLOOKUP(A1160,[1]Sheet3!$A$2:$AF$3266,31,FALSE)</f>
        <v>3.0082339999999999</v>
      </c>
      <c r="V1160">
        <f>VLOOKUP(A1160,[1]Sheet3!$A$2:$AF$3266,32,FALSE)</f>
        <v>18.920940000000002</v>
      </c>
      <c r="W1160" s="2" t="s">
        <v>835</v>
      </c>
      <c r="X1160" s="2" t="s">
        <v>837</v>
      </c>
      <c r="Y1160" s="2">
        <f>Scores!N1160</f>
        <v>52</v>
      </c>
      <c r="Z1160" t="s">
        <v>6</v>
      </c>
      <c r="AA1160" s="13" t="str">
        <f t="shared" si="56"/>
        <v>2C-Kalimantan</v>
      </c>
      <c r="AB1160" s="13" t="s">
        <v>896</v>
      </c>
    </row>
    <row r="1161" spans="1:28">
      <c r="A1161" t="str">
        <f t="shared" si="55"/>
        <v>KARUNIA - PARIGI1. Low Value</v>
      </c>
      <c r="B1161" t="str">
        <f t="shared" si="54"/>
        <v>KARUNIA - PARIGI1. Low ValueX1. Discovery under Evaluation</v>
      </c>
      <c r="C1161" t="s">
        <v>12</v>
      </c>
      <c r="D1161" t="s">
        <v>13</v>
      </c>
      <c r="E1161" t="s">
        <v>8</v>
      </c>
      <c r="F1161" s="12" t="s">
        <v>507</v>
      </c>
      <c r="G1161" s="12" t="s">
        <v>777</v>
      </c>
      <c r="H1161" t="s">
        <v>818</v>
      </c>
      <c r="I1161" s="2" t="s">
        <v>824</v>
      </c>
      <c r="J1161">
        <f>VLOOKUP(A1161,[1]Sheet3!$A$2:$H$3266,8,FALSE)</f>
        <v>52.56</v>
      </c>
      <c r="K1161">
        <f>VLOOKUP(A1161,[1]Sheet3!$A$2:$AD$3266,29,FALSE)</f>
        <v>0.67680289999999999</v>
      </c>
      <c r="L1161">
        <f>VLOOKUP(A1161,[1]Sheet3!$A$2:$AD$3266,30,FALSE)</f>
        <v>35.572760424000002</v>
      </c>
      <c r="O1161">
        <f>VLOOKUP(A1161,[1]Sheet3!$A$2:$T$3266,17,FALSE)</f>
        <v>0.30142580000000002</v>
      </c>
      <c r="P1161">
        <f>VLOOKUP(A1161,[1]Sheet3!$A$2:$T$3266,18,FALSE)</f>
        <v>57.953090000000003</v>
      </c>
      <c r="Q1161">
        <f>VLOOKUP(A1161,[1]Sheet3!$A$2:$T$3266,19,FALSE)</f>
        <v>0.70339629999999997</v>
      </c>
      <c r="R1161">
        <f>VLOOKUP(A1161,[1]Sheet3!$A$2:$T$3266,20,FALSE)</f>
        <v>0.84238550000000001</v>
      </c>
      <c r="S1161">
        <f>VLOOKUP(A1161,[1]Sheet3!$A$2:$AB$3266,27,FALSE)</f>
        <v>66.121380000000002</v>
      </c>
      <c r="T1161">
        <f>VLOOKUP(A1161,[1]Sheet3!$A$2:$AB$3266,28,FALSE)</f>
        <v>14.136240000000001</v>
      </c>
      <c r="U1161">
        <f>VLOOKUP(A1161,[1]Sheet3!$A$2:$AF$3266,31,FALSE)</f>
        <v>22.427050000000001</v>
      </c>
      <c r="V1161">
        <f>VLOOKUP(A1161,[1]Sheet3!$A$2:$AF$3266,32,FALSE)</f>
        <v>25.57563</v>
      </c>
      <c r="W1161" s="2" t="s">
        <v>850</v>
      </c>
      <c r="X1161" s="2" t="s">
        <v>840</v>
      </c>
      <c r="Y1161" s="2">
        <f>Scores!N1161</f>
        <v>50</v>
      </c>
      <c r="Z1161" t="s">
        <v>6</v>
      </c>
      <c r="AA1161" s="13" t="str">
        <f t="shared" si="56"/>
        <v>2C-Jawa</v>
      </c>
      <c r="AB1161" s="13" t="s">
        <v>896</v>
      </c>
    </row>
    <row r="1162" spans="1:28">
      <c r="A1162" t="str">
        <f t="shared" si="55"/>
        <v>KARUNIA - PARIGI2. Middle Value</v>
      </c>
      <c r="B1162" t="str">
        <f t="shared" si="54"/>
        <v>KARUNIA - PARIGI2. Middle ValueX1. Discovery under Evaluation</v>
      </c>
      <c r="C1162" t="s">
        <v>12</v>
      </c>
      <c r="D1162" t="s">
        <v>13</v>
      </c>
      <c r="E1162" t="s">
        <v>10</v>
      </c>
      <c r="F1162" s="12" t="s">
        <v>507</v>
      </c>
      <c r="G1162" s="12" t="s">
        <v>777</v>
      </c>
      <c r="H1162" t="s">
        <v>818</v>
      </c>
      <c r="I1162" s="2" t="s">
        <v>824</v>
      </c>
      <c r="J1162">
        <f>VLOOKUP(A1162,[1]Sheet3!$A$2:$H$3266,8,FALSE)</f>
        <v>106.63</v>
      </c>
      <c r="K1162">
        <f>VLOOKUP(A1162,[1]Sheet3!$A$2:$AD$3266,29,FALSE)</f>
        <v>0.67680289999999999</v>
      </c>
      <c r="L1162">
        <f>VLOOKUP(A1162,[1]Sheet3!$A$2:$AD$3266,30,FALSE)</f>
        <v>72.167493226999994</v>
      </c>
      <c r="O1162">
        <f>VLOOKUP(A1162,[1]Sheet3!$A$2:$T$3266,17,FALSE)</f>
        <v>0.30142580000000002</v>
      </c>
      <c r="P1162">
        <f>VLOOKUP(A1162,[1]Sheet3!$A$2:$T$3266,18,FALSE)</f>
        <v>57.953090000000003</v>
      </c>
      <c r="Q1162">
        <f>VLOOKUP(A1162,[1]Sheet3!$A$2:$T$3266,19,FALSE)</f>
        <v>0.70339629999999997</v>
      </c>
      <c r="R1162">
        <f>VLOOKUP(A1162,[1]Sheet3!$A$2:$T$3266,20,FALSE)</f>
        <v>0.84238550000000001</v>
      </c>
      <c r="S1162">
        <f>VLOOKUP(A1162,[1]Sheet3!$A$2:$AB$3266,27,FALSE)</f>
        <v>66.121380000000002</v>
      </c>
      <c r="T1162">
        <f>VLOOKUP(A1162,[1]Sheet3!$A$2:$AB$3266,28,FALSE)</f>
        <v>14.136240000000001</v>
      </c>
      <c r="U1162">
        <f>VLOOKUP(A1162,[1]Sheet3!$A$2:$AF$3266,31,FALSE)</f>
        <v>22.427050000000001</v>
      </c>
      <c r="V1162">
        <f>VLOOKUP(A1162,[1]Sheet3!$A$2:$AF$3266,32,FALSE)</f>
        <v>25.57563</v>
      </c>
      <c r="W1162" s="2" t="s">
        <v>850</v>
      </c>
      <c r="X1162" s="2" t="s">
        <v>840</v>
      </c>
      <c r="Y1162" s="2">
        <f>Scores!N1162</f>
        <v>50</v>
      </c>
      <c r="Z1162" t="s">
        <v>6</v>
      </c>
      <c r="AA1162" s="13" t="str">
        <f t="shared" si="56"/>
        <v>2C-Jawa</v>
      </c>
      <c r="AB1162" s="13" t="s">
        <v>896</v>
      </c>
    </row>
    <row r="1163" spans="1:28">
      <c r="A1163" t="str">
        <f t="shared" si="55"/>
        <v>KARUNIA - PARIGI3. High Value</v>
      </c>
      <c r="B1163" t="str">
        <f t="shared" si="54"/>
        <v>KARUNIA - PARIGI3. High ValueX1. Discovery under Evaluation</v>
      </c>
      <c r="C1163" t="s">
        <v>12</v>
      </c>
      <c r="D1163" t="s">
        <v>13</v>
      </c>
      <c r="E1163" t="s">
        <v>11</v>
      </c>
      <c r="F1163" s="12" t="s">
        <v>507</v>
      </c>
      <c r="G1163" s="12" t="s">
        <v>777</v>
      </c>
      <c r="H1163" t="s">
        <v>818</v>
      </c>
      <c r="I1163" s="2" t="s">
        <v>824</v>
      </c>
      <c r="J1163">
        <f>VLOOKUP(A1163,[1]Sheet3!$A$2:$H$3266,8,FALSE)</f>
        <v>217.5</v>
      </c>
      <c r="K1163">
        <f>VLOOKUP(A1163,[1]Sheet3!$A$2:$AD$3266,29,FALSE)</f>
        <v>0.67680289999999999</v>
      </c>
      <c r="L1163">
        <f>VLOOKUP(A1163,[1]Sheet3!$A$2:$AD$3266,30,FALSE)</f>
        <v>147.20463075000001</v>
      </c>
      <c r="O1163">
        <f>VLOOKUP(A1163,[1]Sheet3!$A$2:$T$3266,17,FALSE)</f>
        <v>0.30142580000000002</v>
      </c>
      <c r="P1163">
        <f>VLOOKUP(A1163,[1]Sheet3!$A$2:$T$3266,18,FALSE)</f>
        <v>57.953090000000003</v>
      </c>
      <c r="Q1163">
        <f>VLOOKUP(A1163,[1]Sheet3!$A$2:$T$3266,19,FALSE)</f>
        <v>0.70339629999999997</v>
      </c>
      <c r="R1163">
        <f>VLOOKUP(A1163,[1]Sheet3!$A$2:$T$3266,20,FALSE)</f>
        <v>0.84238550000000001</v>
      </c>
      <c r="S1163">
        <f>VLOOKUP(A1163,[1]Sheet3!$A$2:$AB$3266,27,FALSE)</f>
        <v>66.121380000000002</v>
      </c>
      <c r="T1163">
        <f>VLOOKUP(A1163,[1]Sheet3!$A$2:$AB$3266,28,FALSE)</f>
        <v>14.136240000000001</v>
      </c>
      <c r="U1163">
        <f>VLOOKUP(A1163,[1]Sheet3!$A$2:$AF$3266,31,FALSE)</f>
        <v>22.427050000000001</v>
      </c>
      <c r="V1163">
        <f>VLOOKUP(A1163,[1]Sheet3!$A$2:$AF$3266,32,FALSE)</f>
        <v>25.57563</v>
      </c>
      <c r="W1163" s="2" t="s">
        <v>850</v>
      </c>
      <c r="X1163" s="2" t="s">
        <v>840</v>
      </c>
      <c r="Y1163" s="2">
        <f>Scores!N1163</f>
        <v>50</v>
      </c>
      <c r="Z1163" t="s">
        <v>6</v>
      </c>
      <c r="AA1163" s="13" t="str">
        <f t="shared" si="56"/>
        <v>2C-Jawa</v>
      </c>
      <c r="AB1163" s="13" t="s">
        <v>896</v>
      </c>
    </row>
    <row r="1164" spans="1:28">
      <c r="A1164" t="str">
        <f t="shared" si="55"/>
        <v>KARUNIA - CISUBUH1. Low Value</v>
      </c>
      <c r="B1164" t="str">
        <f t="shared" si="54"/>
        <v>KARUNIA - CISUBUH1. Low ValueX1. Discovery under Evaluation</v>
      </c>
      <c r="C1164" t="s">
        <v>12</v>
      </c>
      <c r="D1164" t="s">
        <v>13</v>
      </c>
      <c r="E1164" t="s">
        <v>8</v>
      </c>
      <c r="F1164" s="12" t="s">
        <v>508</v>
      </c>
      <c r="G1164" s="12" t="s">
        <v>777</v>
      </c>
      <c r="H1164" t="s">
        <v>818</v>
      </c>
      <c r="I1164" s="2" t="s">
        <v>824</v>
      </c>
      <c r="J1164">
        <f>VLOOKUP(A1164,[1]Sheet3!$A$2:$H$3266,8,FALSE)</f>
        <v>52.56</v>
      </c>
      <c r="K1164">
        <f>VLOOKUP(A1164,[1]Sheet3!$A$2:$AD$3266,29,FALSE)</f>
        <v>0.67680289999999999</v>
      </c>
      <c r="L1164">
        <f>VLOOKUP(A1164,[1]Sheet3!$A$2:$AD$3266,30,FALSE)</f>
        <v>35.572760424000002</v>
      </c>
      <c r="O1164">
        <f>VLOOKUP(A1164,[1]Sheet3!$A$2:$T$3266,17,FALSE)</f>
        <v>0.30142580000000002</v>
      </c>
      <c r="P1164">
        <f>VLOOKUP(A1164,[1]Sheet3!$A$2:$T$3266,18,FALSE)</f>
        <v>57.953090000000003</v>
      </c>
      <c r="Q1164">
        <f>VLOOKUP(A1164,[1]Sheet3!$A$2:$T$3266,19,FALSE)</f>
        <v>0.70339629999999997</v>
      </c>
      <c r="R1164">
        <f>VLOOKUP(A1164,[1]Sheet3!$A$2:$T$3266,20,FALSE)</f>
        <v>0.84238550000000001</v>
      </c>
      <c r="S1164">
        <f>VLOOKUP(A1164,[1]Sheet3!$A$2:$AB$3266,27,FALSE)</f>
        <v>66.121380000000002</v>
      </c>
      <c r="T1164">
        <f>VLOOKUP(A1164,[1]Sheet3!$A$2:$AB$3266,28,FALSE)</f>
        <v>14.136240000000001</v>
      </c>
      <c r="U1164">
        <f>VLOOKUP(A1164,[1]Sheet3!$A$2:$AF$3266,31,FALSE)</f>
        <v>22.427050000000001</v>
      </c>
      <c r="V1164">
        <f>VLOOKUP(A1164,[1]Sheet3!$A$2:$AF$3266,32,FALSE)</f>
        <v>25.57563</v>
      </c>
      <c r="W1164" s="2" t="s">
        <v>850</v>
      </c>
      <c r="X1164" s="2" t="s">
        <v>840</v>
      </c>
      <c r="Y1164" s="2">
        <f>Scores!N1164</f>
        <v>50</v>
      </c>
      <c r="Z1164" t="s">
        <v>6</v>
      </c>
      <c r="AA1164" s="13" t="str">
        <f t="shared" si="56"/>
        <v>2C-Jawa</v>
      </c>
      <c r="AB1164" s="13" t="s">
        <v>896</v>
      </c>
    </row>
    <row r="1165" spans="1:28">
      <c r="A1165" t="str">
        <f t="shared" si="55"/>
        <v>KARUNIA - CISUBUH2. Middle Value</v>
      </c>
      <c r="B1165" t="str">
        <f t="shared" si="54"/>
        <v>KARUNIA - CISUBUH2. Middle ValueX1. Discovery under Evaluation</v>
      </c>
      <c r="C1165" t="s">
        <v>12</v>
      </c>
      <c r="D1165" t="s">
        <v>13</v>
      </c>
      <c r="E1165" t="s">
        <v>10</v>
      </c>
      <c r="F1165" s="12" t="s">
        <v>508</v>
      </c>
      <c r="G1165" s="12" t="s">
        <v>777</v>
      </c>
      <c r="H1165" t="s">
        <v>818</v>
      </c>
      <c r="I1165" s="2" t="s">
        <v>824</v>
      </c>
      <c r="J1165">
        <f>VLOOKUP(A1165,[1]Sheet3!$A$2:$H$3266,8,FALSE)</f>
        <v>106.63</v>
      </c>
      <c r="K1165">
        <f>VLOOKUP(A1165,[1]Sheet3!$A$2:$AD$3266,29,FALSE)</f>
        <v>0.67680289999999999</v>
      </c>
      <c r="L1165">
        <f>VLOOKUP(A1165,[1]Sheet3!$A$2:$AD$3266,30,FALSE)</f>
        <v>72.167493226999994</v>
      </c>
      <c r="O1165">
        <f>VLOOKUP(A1165,[1]Sheet3!$A$2:$T$3266,17,FALSE)</f>
        <v>0.30142580000000002</v>
      </c>
      <c r="P1165">
        <f>VLOOKUP(A1165,[1]Sheet3!$A$2:$T$3266,18,FALSE)</f>
        <v>57.953090000000003</v>
      </c>
      <c r="Q1165">
        <f>VLOOKUP(A1165,[1]Sheet3!$A$2:$T$3266,19,FALSE)</f>
        <v>0.70339629999999997</v>
      </c>
      <c r="R1165">
        <f>VLOOKUP(A1165,[1]Sheet3!$A$2:$T$3266,20,FALSE)</f>
        <v>0.84238550000000001</v>
      </c>
      <c r="S1165">
        <f>VLOOKUP(A1165,[1]Sheet3!$A$2:$AB$3266,27,FALSE)</f>
        <v>66.121380000000002</v>
      </c>
      <c r="T1165">
        <f>VLOOKUP(A1165,[1]Sheet3!$A$2:$AB$3266,28,FALSE)</f>
        <v>14.136240000000001</v>
      </c>
      <c r="U1165">
        <f>VLOOKUP(A1165,[1]Sheet3!$A$2:$AF$3266,31,FALSE)</f>
        <v>22.427050000000001</v>
      </c>
      <c r="V1165">
        <f>VLOOKUP(A1165,[1]Sheet3!$A$2:$AF$3266,32,FALSE)</f>
        <v>25.57563</v>
      </c>
      <c r="W1165" s="2" t="s">
        <v>850</v>
      </c>
      <c r="X1165" s="2" t="s">
        <v>840</v>
      </c>
      <c r="Y1165" s="2">
        <f>Scores!N1165</f>
        <v>50</v>
      </c>
      <c r="Z1165" t="s">
        <v>6</v>
      </c>
      <c r="AA1165" s="13" t="str">
        <f t="shared" si="56"/>
        <v>2C-Jawa</v>
      </c>
      <c r="AB1165" s="13" t="s">
        <v>896</v>
      </c>
    </row>
    <row r="1166" spans="1:28">
      <c r="A1166" t="str">
        <f t="shared" si="55"/>
        <v>KARUNIA - CISUBUH3. High Value</v>
      </c>
      <c r="B1166" t="str">
        <f t="shared" si="54"/>
        <v>KARUNIA - CISUBUH3. High ValueX1. Discovery under Evaluation</v>
      </c>
      <c r="C1166" t="s">
        <v>12</v>
      </c>
      <c r="D1166" t="s">
        <v>13</v>
      </c>
      <c r="E1166" t="s">
        <v>11</v>
      </c>
      <c r="F1166" s="12" t="s">
        <v>508</v>
      </c>
      <c r="G1166" s="12" t="s">
        <v>777</v>
      </c>
      <c r="H1166" t="s">
        <v>818</v>
      </c>
      <c r="I1166" s="2" t="s">
        <v>824</v>
      </c>
      <c r="J1166">
        <f>VLOOKUP(A1166,[1]Sheet3!$A$2:$H$3266,8,FALSE)</f>
        <v>217.5</v>
      </c>
      <c r="K1166">
        <f>VLOOKUP(A1166,[1]Sheet3!$A$2:$AD$3266,29,FALSE)</f>
        <v>0.67680289999999999</v>
      </c>
      <c r="L1166">
        <f>VLOOKUP(A1166,[1]Sheet3!$A$2:$AD$3266,30,FALSE)</f>
        <v>147.20463075000001</v>
      </c>
      <c r="O1166">
        <f>VLOOKUP(A1166,[1]Sheet3!$A$2:$T$3266,17,FALSE)</f>
        <v>0.30142580000000002</v>
      </c>
      <c r="P1166">
        <f>VLOOKUP(A1166,[1]Sheet3!$A$2:$T$3266,18,FALSE)</f>
        <v>57.953090000000003</v>
      </c>
      <c r="Q1166">
        <f>VLOOKUP(A1166,[1]Sheet3!$A$2:$T$3266,19,FALSE)</f>
        <v>0.70339629999999997</v>
      </c>
      <c r="R1166">
        <f>VLOOKUP(A1166,[1]Sheet3!$A$2:$T$3266,20,FALSE)</f>
        <v>0.84238550000000001</v>
      </c>
      <c r="S1166">
        <f>VLOOKUP(A1166,[1]Sheet3!$A$2:$AB$3266,27,FALSE)</f>
        <v>66.121380000000002</v>
      </c>
      <c r="T1166">
        <f>VLOOKUP(A1166,[1]Sheet3!$A$2:$AB$3266,28,FALSE)</f>
        <v>14.136240000000001</v>
      </c>
      <c r="U1166">
        <f>VLOOKUP(A1166,[1]Sheet3!$A$2:$AF$3266,31,FALSE)</f>
        <v>22.427050000000001</v>
      </c>
      <c r="V1166">
        <f>VLOOKUP(A1166,[1]Sheet3!$A$2:$AF$3266,32,FALSE)</f>
        <v>25.57563</v>
      </c>
      <c r="W1166" s="2" t="s">
        <v>850</v>
      </c>
      <c r="X1166" s="2" t="s">
        <v>840</v>
      </c>
      <c r="Y1166" s="2">
        <f>Scores!N1166</f>
        <v>50</v>
      </c>
      <c r="Z1166" t="s">
        <v>6</v>
      </c>
      <c r="AA1166" s="13" t="str">
        <f t="shared" si="56"/>
        <v>2C-Jawa</v>
      </c>
      <c r="AB1166" s="13" t="s">
        <v>896</v>
      </c>
    </row>
    <row r="1167" spans="1:28">
      <c r="A1167" t="str">
        <f t="shared" si="55"/>
        <v>NORTH SELE BASE1. Low Value</v>
      </c>
      <c r="B1167" t="str">
        <f t="shared" si="54"/>
        <v>NORTH SELE BASE1. Low ValueX0. Development Pending</v>
      </c>
      <c r="C1167" t="s">
        <v>19</v>
      </c>
      <c r="D1167" t="s">
        <v>13</v>
      </c>
      <c r="E1167" t="s">
        <v>8</v>
      </c>
      <c r="F1167" s="12" t="s">
        <v>509</v>
      </c>
      <c r="G1167" s="12" t="s">
        <v>72</v>
      </c>
      <c r="H1167" t="s">
        <v>89</v>
      </c>
      <c r="I1167" s="2" t="s">
        <v>825</v>
      </c>
      <c r="J1167">
        <f>VLOOKUP(A1167,[1]Sheet3!$A$2:$H$3266,8,FALSE)</f>
        <v>162.80000000000001</v>
      </c>
      <c r="K1167">
        <f>VLOOKUP(A1167,[1]Sheet3!$A$2:$AD$3266,29,FALSE)</f>
        <v>0.5723374</v>
      </c>
      <c r="L1167">
        <f>VLOOKUP(A1167,[1]Sheet3!$A$2:$AD$3266,30,FALSE)</f>
        <v>93.176528720000007</v>
      </c>
      <c r="O1167">
        <f>VLOOKUP(A1167,[1]Sheet3!$A$2:$T$3266,17,FALSE)</f>
        <v>0.32183349999999999</v>
      </c>
      <c r="P1167">
        <f>VLOOKUP(A1167,[1]Sheet3!$A$2:$T$3266,18,FALSE)</f>
        <v>160.48609999999999</v>
      </c>
      <c r="Q1167">
        <f>VLOOKUP(A1167,[1]Sheet3!$A$2:$T$3266,19,FALSE)</f>
        <v>0.6991754</v>
      </c>
      <c r="R1167">
        <f>VLOOKUP(A1167,[1]Sheet3!$A$2:$T$3266,20,FALSE)</f>
        <v>0.77465340000000005</v>
      </c>
      <c r="S1167">
        <f>VLOOKUP(A1167,[1]Sheet3!$A$2:$AB$3266,27,FALSE)</f>
        <v>30.62651</v>
      </c>
      <c r="T1167">
        <f>VLOOKUP(A1167,[1]Sheet3!$A$2:$AB$3266,28,FALSE)</f>
        <v>32.691879999999998</v>
      </c>
      <c r="U1167">
        <f>VLOOKUP(A1167,[1]Sheet3!$A$2:$AF$3266,31,FALSE)</f>
        <v>3.8060350000000001</v>
      </c>
      <c r="V1167">
        <f>VLOOKUP(A1167,[1]Sheet3!$A$2:$AF$3266,32,FALSE)</f>
        <v>39.735860000000002</v>
      </c>
      <c r="W1167" s="2" t="str">
        <f>VLOOKUP(H1167,[2]Sheet1!$B$2:$D$3210,2,FALSE)</f>
        <v>Papua Barat</v>
      </c>
      <c r="X1167" s="2" t="str">
        <f>VLOOKUP(H1167,[2]Sheet1!$B$2:$D$3210,3,FALSE)</f>
        <v>Timur</v>
      </c>
      <c r="Y1167" s="2">
        <f>Scores!N1167</f>
        <v>51</v>
      </c>
      <c r="Z1167" t="s">
        <v>6</v>
      </c>
      <c r="AA1167" s="13" t="str">
        <f t="shared" si="56"/>
        <v>2C-Timur</v>
      </c>
      <c r="AB1167" s="13" t="s">
        <v>896</v>
      </c>
    </row>
    <row r="1168" spans="1:28">
      <c r="A1168" t="str">
        <f t="shared" si="55"/>
        <v>NORTH SELE BASE2. Middle Value</v>
      </c>
      <c r="B1168" t="str">
        <f t="shared" si="54"/>
        <v>NORTH SELE BASE2. Middle ValueX0. Development Pending</v>
      </c>
      <c r="C1168" t="s">
        <v>19</v>
      </c>
      <c r="D1168" t="s">
        <v>13</v>
      </c>
      <c r="E1168" t="s">
        <v>10</v>
      </c>
      <c r="F1168" s="12" t="s">
        <v>509</v>
      </c>
      <c r="G1168" s="12" t="s">
        <v>72</v>
      </c>
      <c r="H1168" t="s">
        <v>89</v>
      </c>
      <c r="I1168" s="2" t="s">
        <v>825</v>
      </c>
      <c r="J1168">
        <f>VLOOKUP(A1168,[1]Sheet3!$A$2:$H$3266,8,FALSE)</f>
        <v>162.80000000000001</v>
      </c>
      <c r="K1168">
        <f>VLOOKUP(A1168,[1]Sheet3!$A$2:$AD$3266,29,FALSE)</f>
        <v>0.5723374</v>
      </c>
      <c r="L1168">
        <f>VLOOKUP(A1168,[1]Sheet3!$A$2:$AD$3266,30,FALSE)</f>
        <v>93.176528720000007</v>
      </c>
      <c r="O1168">
        <f>VLOOKUP(A1168,[1]Sheet3!$A$2:$T$3266,17,FALSE)</f>
        <v>0.32183349999999999</v>
      </c>
      <c r="P1168">
        <f>VLOOKUP(A1168,[1]Sheet3!$A$2:$T$3266,18,FALSE)</f>
        <v>160.48609999999999</v>
      </c>
      <c r="Q1168">
        <f>VLOOKUP(A1168,[1]Sheet3!$A$2:$T$3266,19,FALSE)</f>
        <v>0.6991754</v>
      </c>
      <c r="R1168">
        <f>VLOOKUP(A1168,[1]Sheet3!$A$2:$T$3266,20,FALSE)</f>
        <v>0.77465340000000005</v>
      </c>
      <c r="S1168">
        <f>VLOOKUP(A1168,[1]Sheet3!$A$2:$AB$3266,27,FALSE)</f>
        <v>30.62651</v>
      </c>
      <c r="T1168">
        <f>VLOOKUP(A1168,[1]Sheet3!$A$2:$AB$3266,28,FALSE)</f>
        <v>32.691879999999998</v>
      </c>
      <c r="U1168">
        <f>VLOOKUP(A1168,[1]Sheet3!$A$2:$AF$3266,31,FALSE)</f>
        <v>3.8060350000000001</v>
      </c>
      <c r="V1168">
        <f>VLOOKUP(A1168,[1]Sheet3!$A$2:$AF$3266,32,FALSE)</f>
        <v>39.735860000000002</v>
      </c>
      <c r="W1168" s="2" t="str">
        <f>VLOOKUP(H1168,[2]Sheet1!$B$2:$D$3210,2,FALSE)</f>
        <v>Papua Barat</v>
      </c>
      <c r="X1168" s="2" t="str">
        <f>VLOOKUP(H1168,[2]Sheet1!$B$2:$D$3210,3,FALSE)</f>
        <v>Timur</v>
      </c>
      <c r="Y1168" s="2">
        <f>Scores!N1168</f>
        <v>51</v>
      </c>
      <c r="Z1168" t="s">
        <v>6</v>
      </c>
      <c r="AA1168" s="13" t="str">
        <f t="shared" si="56"/>
        <v>2C-Timur</v>
      </c>
      <c r="AB1168" s="13" t="s">
        <v>896</v>
      </c>
    </row>
    <row r="1169" spans="1:28">
      <c r="A1169" t="str">
        <f t="shared" si="55"/>
        <v>NORTH SELE BASE3. High Value</v>
      </c>
      <c r="B1169" t="str">
        <f t="shared" si="54"/>
        <v>NORTH SELE BASE3. High ValueX0. Development Pending</v>
      </c>
      <c r="C1169" t="s">
        <v>19</v>
      </c>
      <c r="D1169" t="s">
        <v>13</v>
      </c>
      <c r="E1169" t="s">
        <v>11</v>
      </c>
      <c r="F1169" s="12" t="s">
        <v>509</v>
      </c>
      <c r="G1169" s="12" t="s">
        <v>72</v>
      </c>
      <c r="H1169" t="s">
        <v>89</v>
      </c>
      <c r="I1169" s="2" t="s">
        <v>825</v>
      </c>
      <c r="J1169">
        <f>VLOOKUP(A1169,[1]Sheet3!$A$2:$H$3266,8,FALSE)</f>
        <v>162.80000000000001</v>
      </c>
      <c r="K1169">
        <f>VLOOKUP(A1169,[1]Sheet3!$A$2:$AD$3266,29,FALSE)</f>
        <v>0.5723374</v>
      </c>
      <c r="L1169">
        <f>VLOOKUP(A1169,[1]Sheet3!$A$2:$AD$3266,30,FALSE)</f>
        <v>93.176528720000007</v>
      </c>
      <c r="O1169">
        <f>VLOOKUP(A1169,[1]Sheet3!$A$2:$T$3266,17,FALSE)</f>
        <v>0.32183349999999999</v>
      </c>
      <c r="P1169">
        <f>VLOOKUP(A1169,[1]Sheet3!$A$2:$T$3266,18,FALSE)</f>
        <v>160.48609999999999</v>
      </c>
      <c r="Q1169">
        <f>VLOOKUP(A1169,[1]Sheet3!$A$2:$T$3266,19,FALSE)</f>
        <v>0.6991754</v>
      </c>
      <c r="R1169">
        <f>VLOOKUP(A1169,[1]Sheet3!$A$2:$T$3266,20,FALSE)</f>
        <v>0.77465340000000005</v>
      </c>
      <c r="S1169">
        <f>VLOOKUP(A1169,[1]Sheet3!$A$2:$AB$3266,27,FALSE)</f>
        <v>30.62651</v>
      </c>
      <c r="T1169">
        <f>VLOOKUP(A1169,[1]Sheet3!$A$2:$AB$3266,28,FALSE)</f>
        <v>32.691879999999998</v>
      </c>
      <c r="U1169">
        <f>VLOOKUP(A1169,[1]Sheet3!$A$2:$AF$3266,31,FALSE)</f>
        <v>3.8060350000000001</v>
      </c>
      <c r="V1169">
        <f>VLOOKUP(A1169,[1]Sheet3!$A$2:$AF$3266,32,FALSE)</f>
        <v>39.735860000000002</v>
      </c>
      <c r="W1169" s="2" t="str">
        <f>VLOOKUP(H1169,[2]Sheet1!$B$2:$D$3210,2,FALSE)</f>
        <v>Papua Barat</v>
      </c>
      <c r="X1169" s="2" t="str">
        <f>VLOOKUP(H1169,[2]Sheet1!$B$2:$D$3210,3,FALSE)</f>
        <v>Timur</v>
      </c>
      <c r="Y1169" s="2">
        <f>Scores!N1169</f>
        <v>51</v>
      </c>
      <c r="Z1169" t="s">
        <v>6</v>
      </c>
      <c r="AA1169" s="13" t="str">
        <f t="shared" si="56"/>
        <v>2C-Timur</v>
      </c>
      <c r="AB1169" s="13" t="s">
        <v>896</v>
      </c>
    </row>
    <row r="1170" spans="1:28">
      <c r="A1170" t="str">
        <f t="shared" si="55"/>
        <v>RAYEU C2 - BASE1. Low Value</v>
      </c>
      <c r="B1170" t="str">
        <f t="shared" si="54"/>
        <v>RAYEU C2 - BASE1. Low ValueX1. Discovery under Evaluation</v>
      </c>
      <c r="C1170" t="s">
        <v>12</v>
      </c>
      <c r="D1170" t="s">
        <v>13</v>
      </c>
      <c r="E1170" t="s">
        <v>8</v>
      </c>
      <c r="F1170" s="12" t="s">
        <v>510</v>
      </c>
      <c r="G1170" s="12" t="s">
        <v>73</v>
      </c>
      <c r="H1170" t="s">
        <v>115</v>
      </c>
      <c r="I1170" s="2" t="s">
        <v>823</v>
      </c>
      <c r="J1170">
        <f>VLOOKUP(A1170,[1]Sheet3!$A$2:$H$3266,8,FALSE)</f>
        <v>31.9</v>
      </c>
      <c r="K1170">
        <f>VLOOKUP(A1170,[1]Sheet3!$A$2:$AD$3266,29,FALSE)</f>
        <v>0.67618780000000001</v>
      </c>
      <c r="L1170">
        <f>VLOOKUP(A1170,[1]Sheet3!$A$2:$AD$3266,30,FALSE)</f>
        <v>21.57039082</v>
      </c>
      <c r="O1170">
        <f>VLOOKUP(A1170,[1]Sheet3!$A$2:$T$3266,17,FALSE)</f>
        <v>0.29072819999999999</v>
      </c>
      <c r="P1170">
        <f>VLOOKUP(A1170,[1]Sheet3!$A$2:$T$3266,18,FALSE)</f>
        <v>2487.279</v>
      </c>
      <c r="Q1170">
        <f>VLOOKUP(A1170,[1]Sheet3!$A$2:$T$3266,19,FALSE)</f>
        <v>0.66479710000000003</v>
      </c>
      <c r="R1170">
        <f>VLOOKUP(A1170,[1]Sheet3!$A$2:$T$3266,20,FALSE)</f>
        <v>0.84501139999999997</v>
      </c>
      <c r="S1170">
        <f>VLOOKUP(A1170,[1]Sheet3!$A$2:$AB$3266,27,FALSE)</f>
        <v>59.594819999999999</v>
      </c>
      <c r="T1170">
        <f>VLOOKUP(A1170,[1]Sheet3!$A$2:$AB$3266,28,FALSE)</f>
        <v>260.13040000000001</v>
      </c>
      <c r="U1170">
        <f>VLOOKUP(A1170,[1]Sheet3!$A$2:$AF$3266,31,FALSE)</f>
        <v>6.5732249999999999</v>
      </c>
      <c r="V1170">
        <f>VLOOKUP(A1170,[1]Sheet3!$A$2:$AF$3266,32,FALSE)</f>
        <v>45.572240000000001</v>
      </c>
      <c r="W1170" s="2" t="str">
        <f>VLOOKUP(H1170,[2]Sheet1!$B$2:$D$3210,2,FALSE)</f>
        <v>Aceh</v>
      </c>
      <c r="X1170" s="2" t="str">
        <f>VLOOKUP(H1170,[2]Sheet1!$B$2:$D$3210,3,FALSE)</f>
        <v>Sumatera</v>
      </c>
      <c r="Y1170" s="2">
        <f>Scores!N1170</f>
        <v>41</v>
      </c>
      <c r="Z1170" t="s">
        <v>6</v>
      </c>
      <c r="AA1170" s="13" t="str">
        <f t="shared" si="56"/>
        <v>2C-Sumatera</v>
      </c>
      <c r="AB1170" s="13" t="s">
        <v>896</v>
      </c>
    </row>
    <row r="1171" spans="1:28">
      <c r="A1171" t="str">
        <f t="shared" si="55"/>
        <v>RAYEU C2 - BASE2. Middle Value</v>
      </c>
      <c r="B1171" t="str">
        <f t="shared" si="54"/>
        <v>RAYEU C2 - BASE2. Middle ValueX1. Discovery under Evaluation</v>
      </c>
      <c r="C1171" t="s">
        <v>12</v>
      </c>
      <c r="D1171" t="s">
        <v>13</v>
      </c>
      <c r="E1171" t="s">
        <v>10</v>
      </c>
      <c r="F1171" s="12" t="s">
        <v>510</v>
      </c>
      <c r="G1171" s="12" t="s">
        <v>73</v>
      </c>
      <c r="H1171" t="s">
        <v>115</v>
      </c>
      <c r="I1171" s="2" t="s">
        <v>823</v>
      </c>
      <c r="J1171">
        <f>VLOOKUP(A1171,[1]Sheet3!$A$2:$H$3266,8,FALSE)</f>
        <v>51</v>
      </c>
      <c r="K1171">
        <f>VLOOKUP(A1171,[1]Sheet3!$A$2:$AD$3266,29,FALSE)</f>
        <v>0.67618780000000001</v>
      </c>
      <c r="L1171">
        <f>VLOOKUP(A1171,[1]Sheet3!$A$2:$AD$3266,30,FALSE)</f>
        <v>34.485577800000002</v>
      </c>
      <c r="O1171">
        <f>VLOOKUP(A1171,[1]Sheet3!$A$2:$T$3266,17,FALSE)</f>
        <v>0.29072819999999999</v>
      </c>
      <c r="P1171">
        <f>VLOOKUP(A1171,[1]Sheet3!$A$2:$T$3266,18,FALSE)</f>
        <v>2487.279</v>
      </c>
      <c r="Q1171">
        <f>VLOOKUP(A1171,[1]Sheet3!$A$2:$T$3266,19,FALSE)</f>
        <v>0.66479710000000003</v>
      </c>
      <c r="R1171">
        <f>VLOOKUP(A1171,[1]Sheet3!$A$2:$T$3266,20,FALSE)</f>
        <v>0.84501139999999997</v>
      </c>
      <c r="S1171">
        <f>VLOOKUP(A1171,[1]Sheet3!$A$2:$AB$3266,27,FALSE)</f>
        <v>59.594819999999999</v>
      </c>
      <c r="T1171">
        <f>VLOOKUP(A1171,[1]Sheet3!$A$2:$AB$3266,28,FALSE)</f>
        <v>260.13040000000001</v>
      </c>
      <c r="U1171">
        <f>VLOOKUP(A1171,[1]Sheet3!$A$2:$AF$3266,31,FALSE)</f>
        <v>6.5732249999999999</v>
      </c>
      <c r="V1171">
        <f>VLOOKUP(A1171,[1]Sheet3!$A$2:$AF$3266,32,FALSE)</f>
        <v>45.572240000000001</v>
      </c>
      <c r="W1171" s="2" t="str">
        <f>VLOOKUP(H1171,[2]Sheet1!$B$2:$D$3210,2,FALSE)</f>
        <v>Aceh</v>
      </c>
      <c r="X1171" s="2" t="str">
        <f>VLOOKUP(H1171,[2]Sheet1!$B$2:$D$3210,3,FALSE)</f>
        <v>Sumatera</v>
      </c>
      <c r="Y1171" s="2">
        <f>Scores!N1171</f>
        <v>41</v>
      </c>
      <c r="Z1171" t="s">
        <v>6</v>
      </c>
      <c r="AA1171" s="13" t="str">
        <f t="shared" si="56"/>
        <v>2C-Sumatera</v>
      </c>
      <c r="AB1171" s="13" t="s">
        <v>896</v>
      </c>
    </row>
    <row r="1172" spans="1:28">
      <c r="A1172" t="str">
        <f t="shared" si="55"/>
        <v>RAYEU C2 - BASE3. High Value</v>
      </c>
      <c r="B1172" t="str">
        <f t="shared" si="54"/>
        <v>RAYEU C2 - BASE3. High ValueX1. Discovery under Evaluation</v>
      </c>
      <c r="C1172" t="s">
        <v>12</v>
      </c>
      <c r="D1172" t="s">
        <v>13</v>
      </c>
      <c r="E1172" t="s">
        <v>11</v>
      </c>
      <c r="F1172" s="12" t="s">
        <v>510</v>
      </c>
      <c r="G1172" s="12" t="s">
        <v>73</v>
      </c>
      <c r="H1172" t="s">
        <v>115</v>
      </c>
      <c r="I1172" s="2" t="s">
        <v>823</v>
      </c>
      <c r="J1172">
        <f>VLOOKUP(A1172,[1]Sheet3!$A$2:$H$3266,8,FALSE)</f>
        <v>81.900000000000006</v>
      </c>
      <c r="K1172">
        <f>VLOOKUP(A1172,[1]Sheet3!$A$2:$AD$3266,29,FALSE)</f>
        <v>0.67618780000000001</v>
      </c>
      <c r="L1172">
        <f>VLOOKUP(A1172,[1]Sheet3!$A$2:$AD$3266,30,FALSE)</f>
        <v>55.379780820000008</v>
      </c>
      <c r="O1172">
        <f>VLOOKUP(A1172,[1]Sheet3!$A$2:$T$3266,17,FALSE)</f>
        <v>0.29072819999999999</v>
      </c>
      <c r="P1172">
        <f>VLOOKUP(A1172,[1]Sheet3!$A$2:$T$3266,18,FALSE)</f>
        <v>2487.279</v>
      </c>
      <c r="Q1172">
        <f>VLOOKUP(A1172,[1]Sheet3!$A$2:$T$3266,19,FALSE)</f>
        <v>0.66479710000000003</v>
      </c>
      <c r="R1172">
        <f>VLOOKUP(A1172,[1]Sheet3!$A$2:$T$3266,20,FALSE)</f>
        <v>0.84501139999999997</v>
      </c>
      <c r="S1172">
        <f>VLOOKUP(A1172,[1]Sheet3!$A$2:$AB$3266,27,FALSE)</f>
        <v>59.594819999999999</v>
      </c>
      <c r="T1172">
        <f>VLOOKUP(A1172,[1]Sheet3!$A$2:$AB$3266,28,FALSE)</f>
        <v>260.13040000000001</v>
      </c>
      <c r="U1172">
        <f>VLOOKUP(A1172,[1]Sheet3!$A$2:$AF$3266,31,FALSE)</f>
        <v>6.5732249999999999</v>
      </c>
      <c r="V1172">
        <f>VLOOKUP(A1172,[1]Sheet3!$A$2:$AF$3266,32,FALSE)</f>
        <v>45.572240000000001</v>
      </c>
      <c r="W1172" s="2" t="str">
        <f>VLOOKUP(H1172,[2]Sheet1!$B$2:$D$3210,2,FALSE)</f>
        <v>Aceh</v>
      </c>
      <c r="X1172" s="2" t="str">
        <f>VLOOKUP(H1172,[2]Sheet1!$B$2:$D$3210,3,FALSE)</f>
        <v>Sumatera</v>
      </c>
      <c r="Y1172" s="2">
        <f>Scores!N1172</f>
        <v>41</v>
      </c>
      <c r="Z1172" t="s">
        <v>6</v>
      </c>
      <c r="AA1172" s="13" t="str">
        <f t="shared" si="56"/>
        <v>2C-Sumatera</v>
      </c>
      <c r="AB1172" s="13" t="s">
        <v>896</v>
      </c>
    </row>
    <row r="1173" spans="1:28">
      <c r="A1173" t="str">
        <f t="shared" si="55"/>
        <v>NORTH LHOK SUKON (NLS) A - BASE1. Low Value</v>
      </c>
      <c r="B1173" t="str">
        <f t="shared" si="54"/>
        <v>NORTH LHOK SUKON (NLS) A - BASE1. Low ValueX1. Discovery under Evaluation</v>
      </c>
      <c r="C1173" t="s">
        <v>12</v>
      </c>
      <c r="D1173" t="s">
        <v>13</v>
      </c>
      <c r="E1173" t="s">
        <v>8</v>
      </c>
      <c r="F1173" s="12" t="s">
        <v>511</v>
      </c>
      <c r="G1173" s="12" t="s">
        <v>73</v>
      </c>
      <c r="H1173" t="s">
        <v>115</v>
      </c>
      <c r="I1173" s="2" t="s">
        <v>823</v>
      </c>
      <c r="J1173">
        <f>VLOOKUP(A1173,[1]Sheet3!$A$2:$H$3266,8,FALSE)</f>
        <v>3.7</v>
      </c>
      <c r="K1173">
        <f>VLOOKUP(A1173,[1]Sheet3!$A$2:$AD$3266,29,FALSE)</f>
        <v>0.60820929999999995</v>
      </c>
      <c r="L1173">
        <f>VLOOKUP(A1173,[1]Sheet3!$A$2:$AD$3266,30,FALSE)</f>
        <v>2.25037441</v>
      </c>
      <c r="O1173">
        <f>VLOOKUP(A1173,[1]Sheet3!$A$2:$T$3266,17,FALSE)</f>
        <v>0.32899899999999999</v>
      </c>
      <c r="P1173">
        <f>VLOOKUP(A1173,[1]Sheet3!$A$2:$T$3266,18,FALSE)</f>
        <v>325.2355</v>
      </c>
      <c r="Q1173">
        <f>VLOOKUP(A1173,[1]Sheet3!$A$2:$T$3266,19,FALSE)</f>
        <v>0.6991754</v>
      </c>
      <c r="R1173">
        <f>VLOOKUP(A1173,[1]Sheet3!$A$2:$T$3266,20,FALSE)</f>
        <v>0.77762149999999997</v>
      </c>
      <c r="S1173">
        <f>VLOOKUP(A1173,[1]Sheet3!$A$2:$AB$3266,27,FALSE)</f>
        <v>48.401139999999998</v>
      </c>
      <c r="T1173">
        <f>VLOOKUP(A1173,[1]Sheet3!$A$2:$AB$3266,28,FALSE)</f>
        <v>11.522869999999999</v>
      </c>
      <c r="U1173">
        <f>VLOOKUP(A1173,[1]Sheet3!$A$2:$AF$3266,31,FALSE)</f>
        <v>2.4530609999999999</v>
      </c>
      <c r="V1173">
        <f>VLOOKUP(A1173,[1]Sheet3!$A$2:$AF$3266,32,FALSE)</f>
        <v>15.67032</v>
      </c>
      <c r="W1173" s="2" t="str">
        <f>VLOOKUP(H1173,[2]Sheet1!$B$2:$D$3210,2,FALSE)</f>
        <v>Aceh</v>
      </c>
      <c r="X1173" s="2" t="str">
        <f>VLOOKUP(H1173,[2]Sheet1!$B$2:$D$3210,3,FALSE)</f>
        <v>Sumatera</v>
      </c>
      <c r="Y1173" s="2">
        <f>Scores!N1173</f>
        <v>48</v>
      </c>
      <c r="Z1173" t="s">
        <v>6</v>
      </c>
      <c r="AA1173" s="13" t="str">
        <f t="shared" si="56"/>
        <v>2C-Sumatera</v>
      </c>
      <c r="AB1173" s="13" t="s">
        <v>896</v>
      </c>
    </row>
    <row r="1174" spans="1:28">
      <c r="A1174" t="str">
        <f t="shared" si="55"/>
        <v>NORTH LHOK SUKON (NLS) A - BASE2. Middle Value</v>
      </c>
      <c r="B1174" t="str">
        <f t="shared" si="54"/>
        <v>NORTH LHOK SUKON (NLS) A - BASE2. Middle ValueX1. Discovery under Evaluation</v>
      </c>
      <c r="C1174" t="s">
        <v>12</v>
      </c>
      <c r="D1174" t="s">
        <v>13</v>
      </c>
      <c r="E1174" t="s">
        <v>10</v>
      </c>
      <c r="F1174" s="12" t="s">
        <v>511</v>
      </c>
      <c r="G1174" s="12" t="s">
        <v>73</v>
      </c>
      <c r="H1174" t="s">
        <v>115</v>
      </c>
      <c r="I1174" s="2" t="s">
        <v>823</v>
      </c>
      <c r="J1174">
        <f>VLOOKUP(A1174,[1]Sheet3!$A$2:$H$3266,8,FALSE)</f>
        <v>6.4</v>
      </c>
      <c r="K1174">
        <f>VLOOKUP(A1174,[1]Sheet3!$A$2:$AD$3266,29,FALSE)</f>
        <v>0.60820929999999995</v>
      </c>
      <c r="L1174">
        <f>VLOOKUP(A1174,[1]Sheet3!$A$2:$AD$3266,30,FALSE)</f>
        <v>3.8925395199999997</v>
      </c>
      <c r="O1174">
        <f>VLOOKUP(A1174,[1]Sheet3!$A$2:$T$3266,17,FALSE)</f>
        <v>0.32899899999999999</v>
      </c>
      <c r="P1174">
        <f>VLOOKUP(A1174,[1]Sheet3!$A$2:$T$3266,18,FALSE)</f>
        <v>325.2355</v>
      </c>
      <c r="Q1174">
        <f>VLOOKUP(A1174,[1]Sheet3!$A$2:$T$3266,19,FALSE)</f>
        <v>0.6991754</v>
      </c>
      <c r="R1174">
        <f>VLOOKUP(A1174,[1]Sheet3!$A$2:$T$3266,20,FALSE)</f>
        <v>0.77762149999999997</v>
      </c>
      <c r="S1174">
        <f>VLOOKUP(A1174,[1]Sheet3!$A$2:$AB$3266,27,FALSE)</f>
        <v>48.401139999999998</v>
      </c>
      <c r="T1174">
        <f>VLOOKUP(A1174,[1]Sheet3!$A$2:$AB$3266,28,FALSE)</f>
        <v>11.522869999999999</v>
      </c>
      <c r="U1174">
        <f>VLOOKUP(A1174,[1]Sheet3!$A$2:$AF$3266,31,FALSE)</f>
        <v>2.4530609999999999</v>
      </c>
      <c r="V1174">
        <f>VLOOKUP(A1174,[1]Sheet3!$A$2:$AF$3266,32,FALSE)</f>
        <v>15.67032</v>
      </c>
      <c r="W1174" s="2" t="str">
        <f>VLOOKUP(H1174,[2]Sheet1!$B$2:$D$3210,2,FALSE)</f>
        <v>Aceh</v>
      </c>
      <c r="X1174" s="2" t="str">
        <f>VLOOKUP(H1174,[2]Sheet1!$B$2:$D$3210,3,FALSE)</f>
        <v>Sumatera</v>
      </c>
      <c r="Y1174" s="2">
        <f>Scores!N1174</f>
        <v>48</v>
      </c>
      <c r="Z1174" t="s">
        <v>6</v>
      </c>
      <c r="AA1174" s="13" t="str">
        <f t="shared" si="56"/>
        <v>2C-Sumatera</v>
      </c>
      <c r="AB1174" s="13" t="s">
        <v>896</v>
      </c>
    </row>
    <row r="1175" spans="1:28">
      <c r="A1175" t="str">
        <f t="shared" si="55"/>
        <v>NORTH LHOK SUKON (NLS) A - BASE3. High Value</v>
      </c>
      <c r="B1175" t="str">
        <f t="shared" si="54"/>
        <v>NORTH LHOK SUKON (NLS) A - BASE3. High ValueX1. Discovery under Evaluation</v>
      </c>
      <c r="C1175" t="s">
        <v>12</v>
      </c>
      <c r="D1175" t="s">
        <v>13</v>
      </c>
      <c r="E1175" t="s">
        <v>11</v>
      </c>
      <c r="F1175" s="12" t="s">
        <v>511</v>
      </c>
      <c r="G1175" s="12" t="s">
        <v>73</v>
      </c>
      <c r="H1175" t="s">
        <v>115</v>
      </c>
      <c r="I1175" s="2" t="s">
        <v>823</v>
      </c>
      <c r="J1175">
        <f>VLOOKUP(A1175,[1]Sheet3!$A$2:$H$3266,8,FALSE)</f>
        <v>10.8</v>
      </c>
      <c r="K1175">
        <f>VLOOKUP(A1175,[1]Sheet3!$A$2:$AD$3266,29,FALSE)</f>
        <v>0.60820929999999995</v>
      </c>
      <c r="L1175">
        <f>VLOOKUP(A1175,[1]Sheet3!$A$2:$AD$3266,30,FALSE)</f>
        <v>6.5686604399999995</v>
      </c>
      <c r="O1175">
        <f>VLOOKUP(A1175,[1]Sheet3!$A$2:$T$3266,17,FALSE)</f>
        <v>0.32899899999999999</v>
      </c>
      <c r="P1175">
        <f>VLOOKUP(A1175,[1]Sheet3!$A$2:$T$3266,18,FALSE)</f>
        <v>325.2355</v>
      </c>
      <c r="Q1175">
        <f>VLOOKUP(A1175,[1]Sheet3!$A$2:$T$3266,19,FALSE)</f>
        <v>0.6991754</v>
      </c>
      <c r="R1175">
        <f>VLOOKUP(A1175,[1]Sheet3!$A$2:$T$3266,20,FALSE)</f>
        <v>0.77762149999999997</v>
      </c>
      <c r="S1175">
        <f>VLOOKUP(A1175,[1]Sheet3!$A$2:$AB$3266,27,FALSE)</f>
        <v>48.401139999999998</v>
      </c>
      <c r="T1175">
        <f>VLOOKUP(A1175,[1]Sheet3!$A$2:$AB$3266,28,FALSE)</f>
        <v>11.522869999999999</v>
      </c>
      <c r="U1175">
        <f>VLOOKUP(A1175,[1]Sheet3!$A$2:$AF$3266,31,FALSE)</f>
        <v>2.4530609999999999</v>
      </c>
      <c r="V1175">
        <f>VLOOKUP(A1175,[1]Sheet3!$A$2:$AF$3266,32,FALSE)</f>
        <v>15.67032</v>
      </c>
      <c r="W1175" s="2" t="str">
        <f>VLOOKUP(H1175,[2]Sheet1!$B$2:$D$3210,2,FALSE)</f>
        <v>Aceh</v>
      </c>
      <c r="X1175" s="2" t="str">
        <f>VLOOKUP(H1175,[2]Sheet1!$B$2:$D$3210,3,FALSE)</f>
        <v>Sumatera</v>
      </c>
      <c r="Y1175" s="2">
        <f>Scores!N1175</f>
        <v>48</v>
      </c>
      <c r="Z1175" t="s">
        <v>6</v>
      </c>
      <c r="AA1175" s="13" t="str">
        <f t="shared" si="56"/>
        <v>2C-Sumatera</v>
      </c>
      <c r="AB1175" s="13" t="s">
        <v>896</v>
      </c>
    </row>
    <row r="1176" spans="1:28">
      <c r="A1176" t="str">
        <f t="shared" si="55"/>
        <v>CUNDA - BASE1. Low Value</v>
      </c>
      <c r="B1176" t="str">
        <f t="shared" si="54"/>
        <v>CUNDA - BASE1. Low ValueX1. Discovery under Evaluation</v>
      </c>
      <c r="C1176" t="s">
        <v>12</v>
      </c>
      <c r="D1176" t="s">
        <v>13</v>
      </c>
      <c r="E1176" t="s">
        <v>8</v>
      </c>
      <c r="F1176" s="12" t="s">
        <v>512</v>
      </c>
      <c r="G1176" s="12" t="s">
        <v>73</v>
      </c>
      <c r="H1176" t="s">
        <v>115</v>
      </c>
      <c r="I1176" s="2" t="s">
        <v>823</v>
      </c>
      <c r="J1176">
        <f>VLOOKUP(A1176,[1]Sheet3!$A$2:$H$3266,8,FALSE)</f>
        <v>45.4</v>
      </c>
      <c r="K1176">
        <f>VLOOKUP(A1176,[1]Sheet3!$A$2:$AD$3266,29,FALSE)</f>
        <v>0.65028719999999995</v>
      </c>
      <c r="L1176">
        <f>VLOOKUP(A1176,[1]Sheet3!$A$2:$AD$3266,30,FALSE)</f>
        <v>29.523038879999998</v>
      </c>
      <c r="O1176">
        <f>VLOOKUP(A1176,[1]Sheet3!$A$2:$T$3266,17,FALSE)</f>
        <v>0.30472060000000001</v>
      </c>
      <c r="P1176">
        <f>VLOOKUP(A1176,[1]Sheet3!$A$2:$T$3266,18,FALSE)</f>
        <v>155.36070000000001</v>
      </c>
      <c r="Q1176">
        <f>VLOOKUP(A1176,[1]Sheet3!$A$2:$T$3266,19,FALSE)</f>
        <v>0.71789860000000005</v>
      </c>
      <c r="R1176">
        <f>VLOOKUP(A1176,[1]Sheet3!$A$2:$T$3266,20,FALSE)</f>
        <v>0.84238550000000001</v>
      </c>
      <c r="S1176">
        <f>VLOOKUP(A1176,[1]Sheet3!$A$2:$AB$3266,27,FALSE)</f>
        <v>66.121380000000002</v>
      </c>
      <c r="T1176">
        <f>VLOOKUP(A1176,[1]Sheet3!$A$2:$AB$3266,28,FALSE)</f>
        <v>20.682939999999999</v>
      </c>
      <c r="U1176">
        <f>VLOOKUP(A1176,[1]Sheet3!$A$2:$AF$3266,31,FALSE)</f>
        <v>22.427050000000001</v>
      </c>
      <c r="V1176">
        <f>VLOOKUP(A1176,[1]Sheet3!$A$2:$AF$3266,32,FALSE)</f>
        <v>25.45975</v>
      </c>
      <c r="W1176" s="2" t="str">
        <f>VLOOKUP(H1176,[2]Sheet1!$B$2:$D$3210,2,FALSE)</f>
        <v>Aceh</v>
      </c>
      <c r="X1176" s="2" t="str">
        <f>VLOOKUP(H1176,[2]Sheet1!$B$2:$D$3210,3,FALSE)</f>
        <v>Sumatera</v>
      </c>
      <c r="Y1176" s="2">
        <f>Scores!N1176</f>
        <v>46</v>
      </c>
      <c r="Z1176" t="s">
        <v>6</v>
      </c>
      <c r="AA1176" s="13" t="str">
        <f t="shared" si="56"/>
        <v>2C-Sumatera</v>
      </c>
      <c r="AB1176" s="13" t="s">
        <v>896</v>
      </c>
    </row>
    <row r="1177" spans="1:28">
      <c r="A1177" t="str">
        <f t="shared" si="55"/>
        <v>CUNDA - BASE2. Middle Value</v>
      </c>
      <c r="B1177" t="str">
        <f t="shared" si="54"/>
        <v>CUNDA - BASE2. Middle ValueX1. Discovery under Evaluation</v>
      </c>
      <c r="C1177" t="s">
        <v>12</v>
      </c>
      <c r="D1177" t="s">
        <v>13</v>
      </c>
      <c r="E1177" t="s">
        <v>10</v>
      </c>
      <c r="F1177" s="12" t="s">
        <v>512</v>
      </c>
      <c r="G1177" s="12" t="s">
        <v>73</v>
      </c>
      <c r="H1177" t="s">
        <v>115</v>
      </c>
      <c r="I1177" s="2" t="s">
        <v>823</v>
      </c>
      <c r="J1177">
        <f>VLOOKUP(A1177,[1]Sheet3!$A$2:$H$3266,8,FALSE)</f>
        <v>106.2</v>
      </c>
      <c r="K1177">
        <f>VLOOKUP(A1177,[1]Sheet3!$A$2:$AD$3266,29,FALSE)</f>
        <v>0.65028719999999995</v>
      </c>
      <c r="L1177">
        <f>VLOOKUP(A1177,[1]Sheet3!$A$2:$AD$3266,30,FALSE)</f>
        <v>69.060500640000001</v>
      </c>
      <c r="O1177">
        <f>VLOOKUP(A1177,[1]Sheet3!$A$2:$T$3266,17,FALSE)</f>
        <v>0.30472060000000001</v>
      </c>
      <c r="P1177">
        <f>VLOOKUP(A1177,[1]Sheet3!$A$2:$T$3266,18,FALSE)</f>
        <v>155.36070000000001</v>
      </c>
      <c r="Q1177">
        <f>VLOOKUP(A1177,[1]Sheet3!$A$2:$T$3266,19,FALSE)</f>
        <v>0.71789860000000005</v>
      </c>
      <c r="R1177">
        <f>VLOOKUP(A1177,[1]Sheet3!$A$2:$T$3266,20,FALSE)</f>
        <v>0.84238550000000001</v>
      </c>
      <c r="S1177">
        <f>VLOOKUP(A1177,[1]Sheet3!$A$2:$AB$3266,27,FALSE)</f>
        <v>66.121380000000002</v>
      </c>
      <c r="T1177">
        <f>VLOOKUP(A1177,[1]Sheet3!$A$2:$AB$3266,28,FALSE)</f>
        <v>20.682939999999999</v>
      </c>
      <c r="U1177">
        <f>VLOOKUP(A1177,[1]Sheet3!$A$2:$AF$3266,31,FALSE)</f>
        <v>22.427050000000001</v>
      </c>
      <c r="V1177">
        <f>VLOOKUP(A1177,[1]Sheet3!$A$2:$AF$3266,32,FALSE)</f>
        <v>25.45975</v>
      </c>
      <c r="W1177" s="2" t="str">
        <f>VLOOKUP(H1177,[2]Sheet1!$B$2:$D$3210,2,FALSE)</f>
        <v>Aceh</v>
      </c>
      <c r="X1177" s="2" t="str">
        <f>VLOOKUP(H1177,[2]Sheet1!$B$2:$D$3210,3,FALSE)</f>
        <v>Sumatera</v>
      </c>
      <c r="Y1177" s="2">
        <f>Scores!N1177</f>
        <v>46</v>
      </c>
      <c r="Z1177" t="s">
        <v>6</v>
      </c>
      <c r="AA1177" s="13" t="str">
        <f t="shared" si="56"/>
        <v>2C-Sumatera</v>
      </c>
      <c r="AB1177" s="13" t="s">
        <v>896</v>
      </c>
    </row>
    <row r="1178" spans="1:28">
      <c r="A1178" t="str">
        <f t="shared" si="55"/>
        <v>CUNDA - BASE3. High Value</v>
      </c>
      <c r="B1178" t="str">
        <f t="shared" si="54"/>
        <v>CUNDA - BASE3. High ValueX1. Discovery under Evaluation</v>
      </c>
      <c r="C1178" t="s">
        <v>12</v>
      </c>
      <c r="D1178" t="s">
        <v>13</v>
      </c>
      <c r="E1178" t="s">
        <v>11</v>
      </c>
      <c r="F1178" s="12" t="s">
        <v>512</v>
      </c>
      <c r="G1178" s="12" t="s">
        <v>73</v>
      </c>
      <c r="H1178" t="s">
        <v>115</v>
      </c>
      <c r="I1178" s="2" t="s">
        <v>823</v>
      </c>
      <c r="J1178">
        <f>VLOOKUP(A1178,[1]Sheet3!$A$2:$H$3266,8,FALSE)</f>
        <v>229.9</v>
      </c>
      <c r="K1178">
        <f>VLOOKUP(A1178,[1]Sheet3!$A$2:$AD$3266,29,FALSE)</f>
        <v>0.65028719999999995</v>
      </c>
      <c r="L1178">
        <f>VLOOKUP(A1178,[1]Sheet3!$A$2:$AD$3266,30,FALSE)</f>
        <v>149.50102727999999</v>
      </c>
      <c r="O1178">
        <f>VLOOKUP(A1178,[1]Sheet3!$A$2:$T$3266,17,FALSE)</f>
        <v>0.30472060000000001</v>
      </c>
      <c r="P1178">
        <f>VLOOKUP(A1178,[1]Sheet3!$A$2:$T$3266,18,FALSE)</f>
        <v>155.36070000000001</v>
      </c>
      <c r="Q1178">
        <f>VLOOKUP(A1178,[1]Sheet3!$A$2:$T$3266,19,FALSE)</f>
        <v>0.71789860000000005</v>
      </c>
      <c r="R1178">
        <f>VLOOKUP(A1178,[1]Sheet3!$A$2:$T$3266,20,FALSE)</f>
        <v>0.84238550000000001</v>
      </c>
      <c r="S1178">
        <f>VLOOKUP(A1178,[1]Sheet3!$A$2:$AB$3266,27,FALSE)</f>
        <v>66.121380000000002</v>
      </c>
      <c r="T1178">
        <f>VLOOKUP(A1178,[1]Sheet3!$A$2:$AB$3266,28,FALSE)</f>
        <v>20.682939999999999</v>
      </c>
      <c r="U1178">
        <f>VLOOKUP(A1178,[1]Sheet3!$A$2:$AF$3266,31,FALSE)</f>
        <v>22.427050000000001</v>
      </c>
      <c r="V1178">
        <f>VLOOKUP(A1178,[1]Sheet3!$A$2:$AF$3266,32,FALSE)</f>
        <v>25.45975</v>
      </c>
      <c r="W1178" s="2" t="str">
        <f>VLOOKUP(H1178,[2]Sheet1!$B$2:$D$3210,2,FALSE)</f>
        <v>Aceh</v>
      </c>
      <c r="X1178" s="2" t="str">
        <f>VLOOKUP(H1178,[2]Sheet1!$B$2:$D$3210,3,FALSE)</f>
        <v>Sumatera</v>
      </c>
      <c r="Y1178" s="2">
        <f>Scores!N1178</f>
        <v>46</v>
      </c>
      <c r="Z1178" t="s">
        <v>6</v>
      </c>
      <c r="AA1178" s="13" t="str">
        <f t="shared" si="56"/>
        <v>2C-Sumatera</v>
      </c>
      <c r="AB1178" s="13" t="s">
        <v>896</v>
      </c>
    </row>
    <row r="1179" spans="1:28">
      <c r="A1179" t="str">
        <f t="shared" si="55"/>
        <v>RAYEU C1 - BASE1. Low Value</v>
      </c>
      <c r="B1179" t="str">
        <f t="shared" si="54"/>
        <v>RAYEU C1 - BASE1. Low ValueX1. Discovery under Evaluation</v>
      </c>
      <c r="C1179" t="s">
        <v>12</v>
      </c>
      <c r="D1179" t="s">
        <v>13</v>
      </c>
      <c r="E1179" t="s">
        <v>8</v>
      </c>
      <c r="F1179" s="12" t="s">
        <v>513</v>
      </c>
      <c r="G1179" s="12" t="s">
        <v>73</v>
      </c>
      <c r="H1179" t="s">
        <v>115</v>
      </c>
      <c r="I1179" s="2" t="s">
        <v>823</v>
      </c>
      <c r="J1179">
        <f>VLOOKUP(A1179,[1]Sheet3!$A$2:$H$3266,8,FALSE)</f>
        <v>134.19999999999999</v>
      </c>
      <c r="K1179">
        <f>VLOOKUP(A1179,[1]Sheet3!$A$2:$AD$3266,29,FALSE)</f>
        <v>0.7336473</v>
      </c>
      <c r="L1179">
        <f>VLOOKUP(A1179,[1]Sheet3!$A$2:$AD$3266,30,FALSE)</f>
        <v>98.455467659999996</v>
      </c>
      <c r="O1179">
        <f>VLOOKUP(A1179,[1]Sheet3!$A$2:$T$3266,17,FALSE)</f>
        <v>0.30081210000000003</v>
      </c>
      <c r="P1179">
        <f>VLOOKUP(A1179,[1]Sheet3!$A$2:$T$3266,18,FALSE)</f>
        <v>57.953090000000003</v>
      </c>
      <c r="Q1179">
        <f>VLOOKUP(A1179,[1]Sheet3!$A$2:$T$3266,19,FALSE)</f>
        <v>0.70339629999999997</v>
      </c>
      <c r="R1179">
        <f>VLOOKUP(A1179,[1]Sheet3!$A$2:$T$3266,20,FALSE)</f>
        <v>0.84238550000000001</v>
      </c>
      <c r="S1179">
        <f>VLOOKUP(A1179,[1]Sheet3!$A$2:$AB$3266,27,FALSE)</f>
        <v>30.62651</v>
      </c>
      <c r="T1179">
        <f>VLOOKUP(A1179,[1]Sheet3!$A$2:$AB$3266,28,FALSE)</f>
        <v>39.435699999999997</v>
      </c>
      <c r="U1179">
        <f>VLOOKUP(A1179,[1]Sheet3!$A$2:$AF$3266,31,FALSE)</f>
        <v>7.8048929999999999</v>
      </c>
      <c r="V1179">
        <f>VLOOKUP(A1179,[1]Sheet3!$A$2:$AF$3266,32,FALSE)</f>
        <v>19.05331</v>
      </c>
      <c r="W1179" s="2" t="str">
        <f>VLOOKUP(H1179,[2]Sheet1!$B$2:$D$3210,2,FALSE)</f>
        <v>Aceh</v>
      </c>
      <c r="X1179" s="2" t="str">
        <f>VLOOKUP(H1179,[2]Sheet1!$B$2:$D$3210,3,FALSE)</f>
        <v>Sumatera</v>
      </c>
      <c r="Y1179" s="2">
        <f>Scores!N1179</f>
        <v>46</v>
      </c>
      <c r="Z1179" t="s">
        <v>6</v>
      </c>
      <c r="AA1179" s="13" t="str">
        <f t="shared" si="56"/>
        <v>2C-Sumatera</v>
      </c>
      <c r="AB1179" s="13" t="s">
        <v>896</v>
      </c>
    </row>
    <row r="1180" spans="1:28">
      <c r="A1180" t="str">
        <f t="shared" si="55"/>
        <v>RAYEU C1 - BASE2. Middle Value</v>
      </c>
      <c r="B1180" t="str">
        <f t="shared" si="54"/>
        <v>RAYEU C1 - BASE2. Middle ValueX1. Discovery under Evaluation</v>
      </c>
      <c r="C1180" t="s">
        <v>12</v>
      </c>
      <c r="D1180" t="s">
        <v>13</v>
      </c>
      <c r="E1180" t="s">
        <v>10</v>
      </c>
      <c r="F1180" s="12" t="s">
        <v>513</v>
      </c>
      <c r="G1180" s="12" t="s">
        <v>73</v>
      </c>
      <c r="H1180" t="s">
        <v>115</v>
      </c>
      <c r="I1180" s="2" t="s">
        <v>823</v>
      </c>
      <c r="J1180">
        <f>VLOOKUP(A1180,[1]Sheet3!$A$2:$H$3266,8,FALSE)</f>
        <v>213.3</v>
      </c>
      <c r="K1180">
        <f>VLOOKUP(A1180,[1]Sheet3!$A$2:$AD$3266,29,FALSE)</f>
        <v>0.7336473</v>
      </c>
      <c r="L1180">
        <f>VLOOKUP(A1180,[1]Sheet3!$A$2:$AD$3266,30,FALSE)</f>
        <v>156.48696909</v>
      </c>
      <c r="O1180">
        <f>VLOOKUP(A1180,[1]Sheet3!$A$2:$T$3266,17,FALSE)</f>
        <v>0.30081210000000003</v>
      </c>
      <c r="P1180">
        <f>VLOOKUP(A1180,[1]Sheet3!$A$2:$T$3266,18,FALSE)</f>
        <v>57.953090000000003</v>
      </c>
      <c r="Q1180">
        <f>VLOOKUP(A1180,[1]Sheet3!$A$2:$T$3266,19,FALSE)</f>
        <v>0.70339629999999997</v>
      </c>
      <c r="R1180">
        <f>VLOOKUP(A1180,[1]Sheet3!$A$2:$T$3266,20,FALSE)</f>
        <v>0.84238550000000001</v>
      </c>
      <c r="S1180">
        <f>VLOOKUP(A1180,[1]Sheet3!$A$2:$AB$3266,27,FALSE)</f>
        <v>30.62651</v>
      </c>
      <c r="T1180">
        <f>VLOOKUP(A1180,[1]Sheet3!$A$2:$AB$3266,28,FALSE)</f>
        <v>39.435699999999997</v>
      </c>
      <c r="U1180">
        <f>VLOOKUP(A1180,[1]Sheet3!$A$2:$AF$3266,31,FALSE)</f>
        <v>7.8048929999999999</v>
      </c>
      <c r="V1180">
        <f>VLOOKUP(A1180,[1]Sheet3!$A$2:$AF$3266,32,FALSE)</f>
        <v>19.05331</v>
      </c>
      <c r="W1180" s="2" t="str">
        <f>VLOOKUP(H1180,[2]Sheet1!$B$2:$D$3210,2,FALSE)</f>
        <v>Aceh</v>
      </c>
      <c r="X1180" s="2" t="str">
        <f>VLOOKUP(H1180,[2]Sheet1!$B$2:$D$3210,3,FALSE)</f>
        <v>Sumatera</v>
      </c>
      <c r="Y1180" s="2">
        <f>Scores!N1180</f>
        <v>46</v>
      </c>
      <c r="Z1180" t="s">
        <v>6</v>
      </c>
      <c r="AA1180" s="13" t="str">
        <f t="shared" si="56"/>
        <v>2C-Sumatera</v>
      </c>
      <c r="AB1180" s="13" t="s">
        <v>896</v>
      </c>
    </row>
    <row r="1181" spans="1:28">
      <c r="A1181" t="str">
        <f t="shared" si="55"/>
        <v>RAYEU C1 - BASE3. High Value</v>
      </c>
      <c r="B1181" t="str">
        <f t="shared" si="54"/>
        <v>RAYEU C1 - BASE3. High ValueX1. Discovery under Evaluation</v>
      </c>
      <c r="C1181" t="s">
        <v>12</v>
      </c>
      <c r="D1181" t="s">
        <v>13</v>
      </c>
      <c r="E1181" t="s">
        <v>11</v>
      </c>
      <c r="F1181" s="12" t="s">
        <v>513</v>
      </c>
      <c r="G1181" s="12" t="s">
        <v>73</v>
      </c>
      <c r="H1181" t="s">
        <v>115</v>
      </c>
      <c r="I1181" s="2" t="s">
        <v>823</v>
      </c>
      <c r="J1181">
        <f>VLOOKUP(A1181,[1]Sheet3!$A$2:$H$3266,8,FALSE)</f>
        <v>333.6</v>
      </c>
      <c r="K1181">
        <f>VLOOKUP(A1181,[1]Sheet3!$A$2:$AD$3266,29,FALSE)</f>
        <v>0.7336473</v>
      </c>
      <c r="L1181">
        <f>VLOOKUP(A1181,[1]Sheet3!$A$2:$AD$3266,30,FALSE)</f>
        <v>244.74473928</v>
      </c>
      <c r="O1181">
        <f>VLOOKUP(A1181,[1]Sheet3!$A$2:$T$3266,17,FALSE)</f>
        <v>0.30081210000000003</v>
      </c>
      <c r="P1181">
        <f>VLOOKUP(A1181,[1]Sheet3!$A$2:$T$3266,18,FALSE)</f>
        <v>57.953090000000003</v>
      </c>
      <c r="Q1181">
        <f>VLOOKUP(A1181,[1]Sheet3!$A$2:$T$3266,19,FALSE)</f>
        <v>0.70339629999999997</v>
      </c>
      <c r="R1181">
        <f>VLOOKUP(A1181,[1]Sheet3!$A$2:$T$3266,20,FALSE)</f>
        <v>0.84238550000000001</v>
      </c>
      <c r="S1181">
        <f>VLOOKUP(A1181,[1]Sheet3!$A$2:$AB$3266,27,FALSE)</f>
        <v>30.62651</v>
      </c>
      <c r="T1181">
        <f>VLOOKUP(A1181,[1]Sheet3!$A$2:$AB$3266,28,FALSE)</f>
        <v>39.435699999999997</v>
      </c>
      <c r="U1181">
        <f>VLOOKUP(A1181,[1]Sheet3!$A$2:$AF$3266,31,FALSE)</f>
        <v>7.8048929999999999</v>
      </c>
      <c r="V1181">
        <f>VLOOKUP(A1181,[1]Sheet3!$A$2:$AF$3266,32,FALSE)</f>
        <v>19.05331</v>
      </c>
      <c r="W1181" s="2" t="str">
        <f>VLOOKUP(H1181,[2]Sheet1!$B$2:$D$3210,2,FALSE)</f>
        <v>Aceh</v>
      </c>
      <c r="X1181" s="2" t="str">
        <f>VLOOKUP(H1181,[2]Sheet1!$B$2:$D$3210,3,FALSE)</f>
        <v>Sumatera</v>
      </c>
      <c r="Y1181" s="2">
        <f>Scores!N1181</f>
        <v>46</v>
      </c>
      <c r="Z1181" t="s">
        <v>6</v>
      </c>
      <c r="AA1181" s="13" t="str">
        <f t="shared" si="56"/>
        <v>2C-Sumatera</v>
      </c>
      <c r="AB1181" s="13" t="s">
        <v>896</v>
      </c>
    </row>
    <row r="1182" spans="1:28">
      <c r="A1182" t="str">
        <f t="shared" si="55"/>
        <v>WALANGA BASE1. Low Value</v>
      </c>
      <c r="B1182" t="str">
        <f t="shared" si="54"/>
        <v>WALANGA BASE1. Low ValueE3. Justified for Development</v>
      </c>
      <c r="C1182" t="s">
        <v>20</v>
      </c>
      <c r="D1182" t="s">
        <v>13</v>
      </c>
      <c r="E1182" t="s">
        <v>8</v>
      </c>
      <c r="F1182" s="12" t="s">
        <v>514</v>
      </c>
      <c r="G1182" s="12" t="s">
        <v>778</v>
      </c>
      <c r="H1182" t="s">
        <v>796</v>
      </c>
      <c r="I1182" s="2" t="s">
        <v>823</v>
      </c>
      <c r="J1182">
        <f>VLOOKUP(A1182,[1]Sheet3!$A$2:$H$3266,8,FALSE)</f>
        <v>125.01</v>
      </c>
      <c r="K1182">
        <f>VLOOKUP(A1182,[1]Sheet3!$A$2:$AD$3266,29,FALSE)</f>
        <v>0.75407179999999996</v>
      </c>
      <c r="L1182">
        <f>VLOOKUP(A1182,[1]Sheet3!$A$2:$AD$3266,30,FALSE)</f>
        <v>94.266515717999994</v>
      </c>
      <c r="O1182">
        <f>VLOOKUP(A1182,[1]Sheet3!$A$2:$T$3266,17,FALSE)</f>
        <v>0.3170907</v>
      </c>
      <c r="P1182">
        <f>VLOOKUP(A1182,[1]Sheet3!$A$2:$T$3266,18,FALSE)</f>
        <v>160.48609999999999</v>
      </c>
      <c r="Q1182">
        <f>VLOOKUP(A1182,[1]Sheet3!$A$2:$T$3266,19,FALSE)</f>
        <v>0.66660920000000001</v>
      </c>
      <c r="R1182">
        <f>VLOOKUP(A1182,[1]Sheet3!$A$2:$T$3266,20,FALSE)</f>
        <v>0.84944779999999998</v>
      </c>
      <c r="S1182">
        <f>VLOOKUP(A1182,[1]Sheet3!$A$2:$AB$3266,27,FALSE)</f>
        <v>50.032330000000002</v>
      </c>
      <c r="T1182">
        <f>VLOOKUP(A1182,[1]Sheet3!$A$2:$AB$3266,28,FALSE)</f>
        <v>38.08381</v>
      </c>
      <c r="U1182">
        <f>VLOOKUP(A1182,[1]Sheet3!$A$2:$AF$3266,31,FALSE)</f>
        <v>22.711790000000001</v>
      </c>
      <c r="V1182">
        <f>VLOOKUP(A1182,[1]Sheet3!$A$2:$AF$3266,32,FALSE)</f>
        <v>14.709860000000001</v>
      </c>
      <c r="W1182" s="2" t="s">
        <v>838</v>
      </c>
      <c r="X1182" s="2" t="s">
        <v>833</v>
      </c>
      <c r="Y1182" s="2">
        <f>Scores!N1182</f>
        <v>47</v>
      </c>
      <c r="Z1182" t="s">
        <v>16</v>
      </c>
      <c r="AA1182" s="13" t="str">
        <f t="shared" si="56"/>
        <v>2P</v>
      </c>
      <c r="AB1182" s="13" t="s">
        <v>896</v>
      </c>
    </row>
    <row r="1183" spans="1:28">
      <c r="A1183" t="str">
        <f t="shared" si="55"/>
        <v>WALANGA BASE2. Middle Value</v>
      </c>
      <c r="B1183" t="str">
        <f t="shared" si="54"/>
        <v>WALANGA BASE2. Middle ValueE3. Justified for Development</v>
      </c>
      <c r="C1183" t="s">
        <v>20</v>
      </c>
      <c r="D1183" t="s">
        <v>13</v>
      </c>
      <c r="E1183" t="s">
        <v>10</v>
      </c>
      <c r="F1183" s="12" t="s">
        <v>514</v>
      </c>
      <c r="G1183" s="12" t="s">
        <v>778</v>
      </c>
      <c r="H1183" t="s">
        <v>796</v>
      </c>
      <c r="I1183" s="2" t="s">
        <v>823</v>
      </c>
      <c r="J1183">
        <f>VLOOKUP(A1183,[1]Sheet3!$A$2:$H$3266,8,FALSE)</f>
        <v>138.9</v>
      </c>
      <c r="K1183">
        <f>VLOOKUP(A1183,[1]Sheet3!$A$2:$AD$3266,29,FALSE)</f>
        <v>0.75407179999999996</v>
      </c>
      <c r="L1183">
        <f>VLOOKUP(A1183,[1]Sheet3!$A$2:$AD$3266,30,FALSE)</f>
        <v>104.74057302</v>
      </c>
      <c r="O1183">
        <f>VLOOKUP(A1183,[1]Sheet3!$A$2:$T$3266,17,FALSE)</f>
        <v>0.3170907</v>
      </c>
      <c r="P1183">
        <f>VLOOKUP(A1183,[1]Sheet3!$A$2:$T$3266,18,FALSE)</f>
        <v>160.48609999999999</v>
      </c>
      <c r="Q1183">
        <f>VLOOKUP(A1183,[1]Sheet3!$A$2:$T$3266,19,FALSE)</f>
        <v>0.66660920000000001</v>
      </c>
      <c r="R1183">
        <f>VLOOKUP(A1183,[1]Sheet3!$A$2:$T$3266,20,FALSE)</f>
        <v>0.84944779999999998</v>
      </c>
      <c r="S1183">
        <f>VLOOKUP(A1183,[1]Sheet3!$A$2:$AB$3266,27,FALSE)</f>
        <v>50.032330000000002</v>
      </c>
      <c r="T1183">
        <f>VLOOKUP(A1183,[1]Sheet3!$A$2:$AB$3266,28,FALSE)</f>
        <v>38.08381</v>
      </c>
      <c r="U1183">
        <f>VLOOKUP(A1183,[1]Sheet3!$A$2:$AF$3266,31,FALSE)</f>
        <v>22.711790000000001</v>
      </c>
      <c r="V1183">
        <f>VLOOKUP(A1183,[1]Sheet3!$A$2:$AF$3266,32,FALSE)</f>
        <v>14.709860000000001</v>
      </c>
      <c r="W1183" s="2" t="s">
        <v>838</v>
      </c>
      <c r="X1183" s="2" t="s">
        <v>833</v>
      </c>
      <c r="Y1183" s="2">
        <f>Scores!N1183</f>
        <v>47</v>
      </c>
      <c r="Z1183" t="s">
        <v>16</v>
      </c>
      <c r="AA1183" s="13" t="str">
        <f t="shared" si="56"/>
        <v>2P</v>
      </c>
      <c r="AB1183" s="13" t="s">
        <v>896</v>
      </c>
    </row>
    <row r="1184" spans="1:28">
      <c r="A1184" t="str">
        <f t="shared" si="55"/>
        <v>WALANGA BASE3. High Value</v>
      </c>
      <c r="B1184" t="str">
        <f t="shared" si="54"/>
        <v>WALANGA BASE3. High ValueE3. Justified for Development</v>
      </c>
      <c r="C1184" t="s">
        <v>20</v>
      </c>
      <c r="D1184" t="s">
        <v>13</v>
      </c>
      <c r="E1184" t="s">
        <v>11</v>
      </c>
      <c r="F1184" s="12" t="s">
        <v>514</v>
      </c>
      <c r="G1184" s="12" t="s">
        <v>778</v>
      </c>
      <c r="H1184" t="s">
        <v>796</v>
      </c>
      <c r="I1184" s="2" t="s">
        <v>823</v>
      </c>
      <c r="J1184">
        <f>VLOOKUP(A1184,[1]Sheet3!$A$2:$H$3266,8,FALSE)</f>
        <v>152.79</v>
      </c>
      <c r="K1184">
        <f>VLOOKUP(A1184,[1]Sheet3!$A$2:$AD$3266,29,FALSE)</f>
        <v>0.75407179999999996</v>
      </c>
      <c r="L1184">
        <f>VLOOKUP(A1184,[1]Sheet3!$A$2:$AD$3266,30,FALSE)</f>
        <v>115.21463032199999</v>
      </c>
      <c r="O1184">
        <f>VLOOKUP(A1184,[1]Sheet3!$A$2:$T$3266,17,FALSE)</f>
        <v>0.3170907</v>
      </c>
      <c r="P1184">
        <f>VLOOKUP(A1184,[1]Sheet3!$A$2:$T$3266,18,FALSE)</f>
        <v>160.48609999999999</v>
      </c>
      <c r="Q1184">
        <f>VLOOKUP(A1184,[1]Sheet3!$A$2:$T$3266,19,FALSE)</f>
        <v>0.66660920000000001</v>
      </c>
      <c r="R1184">
        <f>VLOOKUP(A1184,[1]Sheet3!$A$2:$T$3266,20,FALSE)</f>
        <v>0.84944779999999998</v>
      </c>
      <c r="S1184">
        <f>VLOOKUP(A1184,[1]Sheet3!$A$2:$AB$3266,27,FALSE)</f>
        <v>50.032330000000002</v>
      </c>
      <c r="T1184">
        <f>VLOOKUP(A1184,[1]Sheet3!$A$2:$AB$3266,28,FALSE)</f>
        <v>38.08381</v>
      </c>
      <c r="U1184">
        <f>VLOOKUP(A1184,[1]Sheet3!$A$2:$AF$3266,31,FALSE)</f>
        <v>22.711790000000001</v>
      </c>
      <c r="V1184">
        <f>VLOOKUP(A1184,[1]Sheet3!$A$2:$AF$3266,32,FALSE)</f>
        <v>14.709860000000001</v>
      </c>
      <c r="W1184" s="2" t="s">
        <v>838</v>
      </c>
      <c r="X1184" s="2" t="s">
        <v>833</v>
      </c>
      <c r="Y1184" s="2">
        <f>Scores!N1184</f>
        <v>47</v>
      </c>
      <c r="Z1184" t="s">
        <v>16</v>
      </c>
      <c r="AA1184" s="13" t="str">
        <f t="shared" si="56"/>
        <v>2P</v>
      </c>
      <c r="AB1184" s="13" t="s">
        <v>896</v>
      </c>
    </row>
    <row r="1185" spans="1:28">
      <c r="A1185" t="str">
        <f t="shared" si="55"/>
        <v>BEDUG KB25/KB50 - BASE1. Low Value</v>
      </c>
      <c r="B1185" t="str">
        <f t="shared" si="54"/>
        <v>BEDUG KB25/KB50 - BASE1. Low ValueE5. Development Unclarified</v>
      </c>
      <c r="C1185" t="s">
        <v>25</v>
      </c>
      <c r="D1185" t="s">
        <v>13</v>
      </c>
      <c r="E1185" t="s">
        <v>8</v>
      </c>
      <c r="F1185" s="12" t="s">
        <v>515</v>
      </c>
      <c r="G1185" s="12" t="s">
        <v>852</v>
      </c>
      <c r="H1185" t="s">
        <v>798</v>
      </c>
      <c r="I1185" s="2" t="s">
        <v>825</v>
      </c>
      <c r="J1185">
        <f>VLOOKUP(A1185,[1]Sheet3!$A$2:$H$3266,8,FALSE)</f>
        <v>1.8</v>
      </c>
      <c r="K1185">
        <f>VLOOKUP(A1185,[1]Sheet3!$A$2:$AD$3266,29,FALSE)</f>
        <v>0.63020799999999999</v>
      </c>
      <c r="L1185">
        <f>VLOOKUP(A1185,[1]Sheet3!$A$2:$AD$3266,30,FALSE)</f>
        <v>1.1343744</v>
      </c>
      <c r="O1185">
        <f>VLOOKUP(A1185,[1]Sheet3!$A$2:$T$3266,17,FALSE)</f>
        <v>0.32899899999999999</v>
      </c>
      <c r="P1185">
        <f>VLOOKUP(A1185,[1]Sheet3!$A$2:$T$3266,18,FALSE)</f>
        <v>325.2355</v>
      </c>
      <c r="Q1185">
        <f>VLOOKUP(A1185,[1]Sheet3!$A$2:$T$3266,19,FALSE)</f>
        <v>0.6991754</v>
      </c>
      <c r="R1185">
        <f>VLOOKUP(A1185,[1]Sheet3!$A$2:$T$3266,20,FALSE)</f>
        <v>0.77762149999999997</v>
      </c>
      <c r="S1185">
        <f>VLOOKUP(A1185,[1]Sheet3!$A$2:$AB$3266,27,FALSE)</f>
        <v>45.274540000000002</v>
      </c>
      <c r="T1185">
        <f>VLOOKUP(A1185,[1]Sheet3!$A$2:$AB$3266,28,FALSE)</f>
        <v>14.437569999999999</v>
      </c>
      <c r="U1185">
        <f>VLOOKUP(A1185,[1]Sheet3!$A$2:$AF$3266,31,FALSE)</f>
        <v>2.4530609999999999</v>
      </c>
      <c r="V1185">
        <f>VLOOKUP(A1185,[1]Sheet3!$A$2:$AF$3266,32,FALSE)</f>
        <v>14.34896</v>
      </c>
      <c r="W1185" s="2" t="s">
        <v>836</v>
      </c>
      <c r="X1185" s="2" t="s">
        <v>837</v>
      </c>
      <c r="Y1185" s="2">
        <f>Scores!N1185</f>
        <v>47</v>
      </c>
      <c r="Z1185" t="s">
        <v>6</v>
      </c>
      <c r="AA1185" s="13" t="str">
        <f t="shared" si="56"/>
        <v>2C-Kalimantan</v>
      </c>
      <c r="AB1185" s="13" t="s">
        <v>896</v>
      </c>
    </row>
    <row r="1186" spans="1:28">
      <c r="A1186" t="str">
        <f t="shared" si="55"/>
        <v>BEDUG KB25/KB50 - BASE2. Middle Value</v>
      </c>
      <c r="B1186" t="str">
        <f t="shared" si="54"/>
        <v>BEDUG KB25/KB50 - BASE2. Middle ValueE5. Development Unclarified</v>
      </c>
      <c r="C1186" t="s">
        <v>25</v>
      </c>
      <c r="D1186" t="s">
        <v>13</v>
      </c>
      <c r="E1186" t="s">
        <v>10</v>
      </c>
      <c r="F1186" s="12" t="s">
        <v>515</v>
      </c>
      <c r="G1186" s="12" t="s">
        <v>852</v>
      </c>
      <c r="H1186" t="s">
        <v>798</v>
      </c>
      <c r="I1186" s="2" t="s">
        <v>825</v>
      </c>
      <c r="J1186">
        <f>VLOOKUP(A1186,[1]Sheet3!$A$2:$H$3266,8,FALSE)</f>
        <v>6.32</v>
      </c>
      <c r="K1186">
        <f>VLOOKUP(A1186,[1]Sheet3!$A$2:$AD$3266,29,FALSE)</f>
        <v>0.63020799999999999</v>
      </c>
      <c r="L1186">
        <f>VLOOKUP(A1186,[1]Sheet3!$A$2:$AD$3266,30,FALSE)</f>
        <v>3.9829145600000002</v>
      </c>
      <c r="O1186">
        <f>VLOOKUP(A1186,[1]Sheet3!$A$2:$T$3266,17,FALSE)</f>
        <v>0.32899899999999999</v>
      </c>
      <c r="P1186">
        <f>VLOOKUP(A1186,[1]Sheet3!$A$2:$T$3266,18,FALSE)</f>
        <v>325.2355</v>
      </c>
      <c r="Q1186">
        <f>VLOOKUP(A1186,[1]Sheet3!$A$2:$T$3266,19,FALSE)</f>
        <v>0.6991754</v>
      </c>
      <c r="R1186">
        <f>VLOOKUP(A1186,[1]Sheet3!$A$2:$T$3266,20,FALSE)</f>
        <v>0.77762149999999997</v>
      </c>
      <c r="S1186">
        <f>VLOOKUP(A1186,[1]Sheet3!$A$2:$AB$3266,27,FALSE)</f>
        <v>45.274540000000002</v>
      </c>
      <c r="T1186">
        <f>VLOOKUP(A1186,[1]Sheet3!$A$2:$AB$3266,28,FALSE)</f>
        <v>14.437569999999999</v>
      </c>
      <c r="U1186">
        <f>VLOOKUP(A1186,[1]Sheet3!$A$2:$AF$3266,31,FALSE)</f>
        <v>2.4530609999999999</v>
      </c>
      <c r="V1186">
        <f>VLOOKUP(A1186,[1]Sheet3!$A$2:$AF$3266,32,FALSE)</f>
        <v>14.34896</v>
      </c>
      <c r="W1186" s="2" t="s">
        <v>836</v>
      </c>
      <c r="X1186" s="2" t="s">
        <v>837</v>
      </c>
      <c r="Y1186" s="2">
        <f>Scores!N1186</f>
        <v>47</v>
      </c>
      <c r="Z1186" t="s">
        <v>6</v>
      </c>
      <c r="AA1186" s="13" t="str">
        <f t="shared" si="56"/>
        <v>2C-Kalimantan</v>
      </c>
      <c r="AB1186" s="13" t="s">
        <v>896</v>
      </c>
    </row>
    <row r="1187" spans="1:28">
      <c r="A1187" t="str">
        <f t="shared" si="55"/>
        <v>BEDUG KB25/KB50 - BASE3. High Value</v>
      </c>
      <c r="B1187" t="str">
        <f t="shared" si="54"/>
        <v>BEDUG KB25/KB50 - BASE3. High ValueE5. Development Unclarified</v>
      </c>
      <c r="C1187" t="s">
        <v>25</v>
      </c>
      <c r="D1187" t="s">
        <v>13</v>
      </c>
      <c r="E1187" t="s">
        <v>11</v>
      </c>
      <c r="F1187" s="12" t="s">
        <v>515</v>
      </c>
      <c r="G1187" s="12" t="s">
        <v>852</v>
      </c>
      <c r="H1187" t="s">
        <v>798</v>
      </c>
      <c r="I1187" s="2" t="s">
        <v>825</v>
      </c>
      <c r="J1187">
        <f>VLOOKUP(A1187,[1]Sheet3!$A$2:$H$3266,8,FALSE)</f>
        <v>12.31</v>
      </c>
      <c r="K1187">
        <f>VLOOKUP(A1187,[1]Sheet3!$A$2:$AD$3266,29,FALSE)</f>
        <v>0.63020799999999999</v>
      </c>
      <c r="L1187">
        <f>VLOOKUP(A1187,[1]Sheet3!$A$2:$AD$3266,30,FALSE)</f>
        <v>7.7578604800000006</v>
      </c>
      <c r="O1187">
        <f>VLOOKUP(A1187,[1]Sheet3!$A$2:$T$3266,17,FALSE)</f>
        <v>0.32899899999999999</v>
      </c>
      <c r="P1187">
        <f>VLOOKUP(A1187,[1]Sheet3!$A$2:$T$3266,18,FALSE)</f>
        <v>325.2355</v>
      </c>
      <c r="Q1187">
        <f>VLOOKUP(A1187,[1]Sheet3!$A$2:$T$3266,19,FALSE)</f>
        <v>0.6991754</v>
      </c>
      <c r="R1187">
        <f>VLOOKUP(A1187,[1]Sheet3!$A$2:$T$3266,20,FALSE)</f>
        <v>0.77762149999999997</v>
      </c>
      <c r="S1187">
        <f>VLOOKUP(A1187,[1]Sheet3!$A$2:$AB$3266,27,FALSE)</f>
        <v>45.274540000000002</v>
      </c>
      <c r="T1187">
        <f>VLOOKUP(A1187,[1]Sheet3!$A$2:$AB$3266,28,FALSE)</f>
        <v>14.437569999999999</v>
      </c>
      <c r="U1187">
        <f>VLOOKUP(A1187,[1]Sheet3!$A$2:$AF$3266,31,FALSE)</f>
        <v>2.4530609999999999</v>
      </c>
      <c r="V1187">
        <f>VLOOKUP(A1187,[1]Sheet3!$A$2:$AF$3266,32,FALSE)</f>
        <v>14.34896</v>
      </c>
      <c r="W1187" s="2" t="s">
        <v>836</v>
      </c>
      <c r="X1187" s="2" t="s">
        <v>837</v>
      </c>
      <c r="Y1187" s="2">
        <f>Scores!N1187</f>
        <v>47</v>
      </c>
      <c r="Z1187" t="s">
        <v>6</v>
      </c>
      <c r="AA1187" s="13" t="str">
        <f t="shared" si="56"/>
        <v>2C-Kalimantan</v>
      </c>
      <c r="AB1187" s="13" t="s">
        <v>896</v>
      </c>
    </row>
    <row r="1188" spans="1:28">
      <c r="A1188" t="str">
        <f t="shared" si="55"/>
        <v>ANGKLUNG KB45 - BASE1. Low Value</v>
      </c>
      <c r="B1188" t="str">
        <f t="shared" si="54"/>
        <v>ANGKLUNG KB45 - BASE1. Low ValueE5. Development Unclarified</v>
      </c>
      <c r="C1188" t="s">
        <v>25</v>
      </c>
      <c r="D1188" s="2" t="s">
        <v>13</v>
      </c>
      <c r="E1188" t="s">
        <v>8</v>
      </c>
      <c r="F1188" s="12" t="s">
        <v>516</v>
      </c>
      <c r="G1188" s="12" t="s">
        <v>851</v>
      </c>
      <c r="H1188" t="s">
        <v>798</v>
      </c>
      <c r="I1188" s="2" t="s">
        <v>825</v>
      </c>
      <c r="J1188">
        <f>VLOOKUP(A1188,[1]Sheet3!$A$2:$H$3266,8,FALSE)</f>
        <v>11.3</v>
      </c>
      <c r="K1188">
        <f>VLOOKUP(A1188,[1]Sheet3!$A$2:$AD$3266,29,FALSE)</f>
        <v>0.67640429999999996</v>
      </c>
      <c r="L1188">
        <f>VLOOKUP(A1188,[1]Sheet3!$A$2:$AD$3266,30,FALSE)</f>
        <v>7.6433685899999997</v>
      </c>
      <c r="O1188">
        <f>VLOOKUP(A1188,[1]Sheet3!$A$2:$T$3266,17,FALSE)</f>
        <v>0.3177294</v>
      </c>
      <c r="P1188">
        <f>VLOOKUP(A1188,[1]Sheet3!$A$2:$T$3266,18,FALSE)</f>
        <v>160.48609999999999</v>
      </c>
      <c r="Q1188">
        <f>VLOOKUP(A1188,[1]Sheet3!$A$2:$T$3266,19,FALSE)</f>
        <v>0.66660920000000001</v>
      </c>
      <c r="R1188">
        <f>VLOOKUP(A1188,[1]Sheet3!$A$2:$T$3266,20,FALSE)</f>
        <v>0.84944779999999998</v>
      </c>
      <c r="S1188">
        <f>VLOOKUP(A1188,[1]Sheet3!$A$2:$AB$3266,27,FALSE)</f>
        <v>54.41386</v>
      </c>
      <c r="T1188">
        <f>VLOOKUP(A1188,[1]Sheet3!$A$2:$AB$3266,28,FALSE)</f>
        <v>11.34399</v>
      </c>
      <c r="U1188">
        <f>VLOOKUP(A1188,[1]Sheet3!$A$2:$AF$3266,31,FALSE)</f>
        <v>2.4899930000000001</v>
      </c>
      <c r="V1188">
        <f>VLOOKUP(A1188,[1]Sheet3!$A$2:$AF$3266,32,FALSE)</f>
        <v>899.22940000000006</v>
      </c>
      <c r="W1188" s="2" t="s">
        <v>836</v>
      </c>
      <c r="X1188" s="2" t="s">
        <v>837</v>
      </c>
      <c r="Y1188" s="2">
        <f>Scores!N1188</f>
        <v>47</v>
      </c>
      <c r="Z1188" t="s">
        <v>6</v>
      </c>
      <c r="AA1188" s="13" t="str">
        <f t="shared" si="56"/>
        <v>2C-Kalimantan</v>
      </c>
      <c r="AB1188" s="13" t="s">
        <v>896</v>
      </c>
    </row>
    <row r="1189" spans="1:28">
      <c r="A1189" t="str">
        <f t="shared" si="55"/>
        <v>ANGKLUNG KB45 - BASE2. Middle Value</v>
      </c>
      <c r="B1189" t="str">
        <f t="shared" si="54"/>
        <v>ANGKLUNG KB45 - BASE2. Middle ValueE5. Development Unclarified</v>
      </c>
      <c r="C1189" t="s">
        <v>25</v>
      </c>
      <c r="D1189" s="2" t="s">
        <v>13</v>
      </c>
      <c r="E1189" t="s">
        <v>10</v>
      </c>
      <c r="F1189" s="12" t="s">
        <v>516</v>
      </c>
      <c r="G1189" s="12" t="s">
        <v>851</v>
      </c>
      <c r="H1189" t="s">
        <v>798</v>
      </c>
      <c r="I1189" s="2" t="s">
        <v>825</v>
      </c>
      <c r="J1189">
        <f>VLOOKUP(A1189,[1]Sheet3!$A$2:$H$3266,8,FALSE)</f>
        <v>24.3</v>
      </c>
      <c r="K1189">
        <f>VLOOKUP(A1189,[1]Sheet3!$A$2:$AD$3266,29,FALSE)</f>
        <v>0.67640429999999996</v>
      </c>
      <c r="L1189">
        <f>VLOOKUP(A1189,[1]Sheet3!$A$2:$AD$3266,30,FALSE)</f>
        <v>16.43662449</v>
      </c>
      <c r="O1189">
        <f>VLOOKUP(A1189,[1]Sheet3!$A$2:$T$3266,17,FALSE)</f>
        <v>0.3177294</v>
      </c>
      <c r="P1189">
        <f>VLOOKUP(A1189,[1]Sheet3!$A$2:$T$3266,18,FALSE)</f>
        <v>160.48609999999999</v>
      </c>
      <c r="Q1189">
        <f>VLOOKUP(A1189,[1]Sheet3!$A$2:$T$3266,19,FALSE)</f>
        <v>0.66660920000000001</v>
      </c>
      <c r="R1189">
        <f>VLOOKUP(A1189,[1]Sheet3!$A$2:$T$3266,20,FALSE)</f>
        <v>0.84944779999999998</v>
      </c>
      <c r="S1189">
        <f>VLOOKUP(A1189,[1]Sheet3!$A$2:$AB$3266,27,FALSE)</f>
        <v>54.41386</v>
      </c>
      <c r="T1189">
        <f>VLOOKUP(A1189,[1]Sheet3!$A$2:$AB$3266,28,FALSE)</f>
        <v>11.34399</v>
      </c>
      <c r="U1189">
        <f>VLOOKUP(A1189,[1]Sheet3!$A$2:$AF$3266,31,FALSE)</f>
        <v>2.4899930000000001</v>
      </c>
      <c r="V1189">
        <f>VLOOKUP(A1189,[1]Sheet3!$A$2:$AF$3266,32,FALSE)</f>
        <v>899.22940000000006</v>
      </c>
      <c r="W1189" s="2" t="s">
        <v>836</v>
      </c>
      <c r="X1189" s="2" t="s">
        <v>837</v>
      </c>
      <c r="Y1189" s="2">
        <f>Scores!N1189</f>
        <v>47</v>
      </c>
      <c r="Z1189" t="s">
        <v>6</v>
      </c>
      <c r="AA1189" s="13" t="str">
        <f t="shared" si="56"/>
        <v>2C-Kalimantan</v>
      </c>
      <c r="AB1189" s="13" t="s">
        <v>896</v>
      </c>
    </row>
    <row r="1190" spans="1:28">
      <c r="A1190" t="str">
        <f t="shared" si="55"/>
        <v>ANGKLUNG KB45 - BASE3. High Value</v>
      </c>
      <c r="B1190" t="str">
        <f t="shared" si="54"/>
        <v>ANGKLUNG KB45 - BASE3. High ValueE5. Development Unclarified</v>
      </c>
      <c r="C1190" t="s">
        <v>25</v>
      </c>
      <c r="D1190" s="2" t="s">
        <v>13</v>
      </c>
      <c r="E1190" t="s">
        <v>11</v>
      </c>
      <c r="F1190" s="12" t="s">
        <v>516</v>
      </c>
      <c r="G1190" s="12" t="s">
        <v>851</v>
      </c>
      <c r="H1190" t="s">
        <v>798</v>
      </c>
      <c r="I1190" s="2" t="s">
        <v>825</v>
      </c>
      <c r="J1190">
        <f>VLOOKUP(A1190,[1]Sheet3!$A$2:$H$3266,8,FALSE)</f>
        <v>45.9</v>
      </c>
      <c r="K1190">
        <f>VLOOKUP(A1190,[1]Sheet3!$A$2:$AD$3266,29,FALSE)</f>
        <v>0.67640429999999996</v>
      </c>
      <c r="L1190">
        <f>VLOOKUP(A1190,[1]Sheet3!$A$2:$AD$3266,30,FALSE)</f>
        <v>31.046957369999998</v>
      </c>
      <c r="O1190">
        <f>VLOOKUP(A1190,[1]Sheet3!$A$2:$T$3266,17,FALSE)</f>
        <v>0.3177294</v>
      </c>
      <c r="P1190">
        <f>VLOOKUP(A1190,[1]Sheet3!$A$2:$T$3266,18,FALSE)</f>
        <v>160.48609999999999</v>
      </c>
      <c r="Q1190">
        <f>VLOOKUP(A1190,[1]Sheet3!$A$2:$T$3266,19,FALSE)</f>
        <v>0.66660920000000001</v>
      </c>
      <c r="R1190">
        <f>VLOOKUP(A1190,[1]Sheet3!$A$2:$T$3266,20,FALSE)</f>
        <v>0.84944779999999998</v>
      </c>
      <c r="S1190">
        <f>VLOOKUP(A1190,[1]Sheet3!$A$2:$AB$3266,27,FALSE)</f>
        <v>54.41386</v>
      </c>
      <c r="T1190">
        <f>VLOOKUP(A1190,[1]Sheet3!$A$2:$AB$3266,28,FALSE)</f>
        <v>11.34399</v>
      </c>
      <c r="U1190">
        <f>VLOOKUP(A1190,[1]Sheet3!$A$2:$AF$3266,31,FALSE)</f>
        <v>2.4899930000000001</v>
      </c>
      <c r="V1190">
        <f>VLOOKUP(A1190,[1]Sheet3!$A$2:$AF$3266,32,FALSE)</f>
        <v>899.22940000000006</v>
      </c>
      <c r="W1190" s="2" t="s">
        <v>836</v>
      </c>
      <c r="X1190" s="2" t="s">
        <v>837</v>
      </c>
      <c r="Y1190" s="2">
        <f>Scores!N1190</f>
        <v>47</v>
      </c>
      <c r="Z1190" t="s">
        <v>6</v>
      </c>
      <c r="AA1190" s="13" t="str">
        <f t="shared" si="56"/>
        <v>2C-Kalimantan</v>
      </c>
      <c r="AB1190" s="13" t="s">
        <v>896</v>
      </c>
    </row>
    <row r="1191" spans="1:28" s="19" customFormat="1">
      <c r="A1191" s="19" t="str">
        <f t="shared" si="55"/>
        <v>Panduk - N.Merbau2. Middle Value</v>
      </c>
      <c r="B1191" s="19" t="str">
        <f t="shared" si="54"/>
        <v>Panduk - N.Merbau2. Middle ValueX0. Development Pending</v>
      </c>
      <c r="C1191" s="18" t="s">
        <v>19</v>
      </c>
      <c r="D1191" s="20" t="s">
        <v>13</v>
      </c>
      <c r="E1191" s="19" t="s">
        <v>10</v>
      </c>
      <c r="F1191" s="18" t="s">
        <v>868</v>
      </c>
      <c r="G1191" s="18" t="s">
        <v>868</v>
      </c>
      <c r="J1191" s="19">
        <f>VLOOKUP(G1191,'[3]Run Gas'!$E$3267:$AG$3298,5,FALSE)</f>
        <v>1</v>
      </c>
      <c r="K1191" s="19">
        <f>VLOOKUP(G1191,'[3]Run Gas'!$E$3267:$AG$3298,26,FALSE)</f>
        <v>1</v>
      </c>
      <c r="L1191" s="19">
        <f>VLOOKUP(G1191,'[3]Run Gas'!$E$3267:$AG$3298,27,FALSE)</f>
        <v>1</v>
      </c>
      <c r="O1191" s="19">
        <f>VLOOKUP(G1191,'[3]Run Gas'!$E$3267:$AG$3298,14,FALSE)</f>
        <v>0.21728890000000001</v>
      </c>
      <c r="P1191" s="19">
        <f>VLOOKUP(G1191,'[3]Run Gas'!$E$3267:$AG$3298,15,FALSE)</f>
        <v>488.50330000000002</v>
      </c>
      <c r="Q1191" s="19">
        <f>VLOOKUP(G1191,'[3]Run Gas'!$E$3267:$AG$3298,16,FALSE)</f>
        <v>0.63394589999999995</v>
      </c>
      <c r="R1191" s="19">
        <f>VLOOKUP(G1191,'[3]Run Gas'!$E$3267:$AG$3298,17,FALSE)</f>
        <v>0.69798470000000001</v>
      </c>
      <c r="S1191" s="19">
        <f>VLOOKUP(G1191,'[3]Run Gas'!$E$3267:$AG$3298,24,FALSE)</f>
        <v>39.18741</v>
      </c>
      <c r="T1191" s="19">
        <f>VLOOKUP(G1191,'[3]Run Gas'!$E$3267:$AG$3298,25,FALSE)</f>
        <v>52.72166</v>
      </c>
      <c r="U1191" s="19">
        <f>VLOOKUP(G1191,'[3]Run Gas'!$E$3267:$AG$3298,28,FALSE)</f>
        <v>14.68328</v>
      </c>
      <c r="V1191" s="19">
        <f>VLOOKUP(G1191,'[3]Run Gas'!$E$3267:$AG$3298,29,FALSE)</f>
        <v>220.7638</v>
      </c>
      <c r="W1191" s="20"/>
      <c r="X1191" s="20"/>
      <c r="Y1191" s="2">
        <f>Scores!N1191</f>
        <v>78</v>
      </c>
      <c r="Z1191" s="19" t="s">
        <v>6</v>
      </c>
      <c r="AA1191" s="19" t="str">
        <f t="shared" si="56"/>
        <v>2C-</v>
      </c>
      <c r="AB1191" s="19" t="s">
        <v>729</v>
      </c>
    </row>
    <row r="1192" spans="1:28" s="19" customFormat="1">
      <c r="A1192" s="19" t="str">
        <f t="shared" si="55"/>
        <v>Bandar Agung2. Middle Value</v>
      </c>
      <c r="B1192" s="19" t="str">
        <f t="shared" si="54"/>
        <v>Bandar Agung2. Middle ValueX2. Development Undetermined</v>
      </c>
      <c r="C1192" s="18" t="s">
        <v>21</v>
      </c>
      <c r="D1192" s="20" t="s">
        <v>13</v>
      </c>
      <c r="E1192" s="19" t="s">
        <v>10</v>
      </c>
      <c r="F1192" s="21" t="s">
        <v>869</v>
      </c>
      <c r="G1192" s="21" t="s">
        <v>869</v>
      </c>
      <c r="J1192" s="19">
        <f>VLOOKUP(G1192,'[3]Run Gas'!$E$3267:$AG$3298,5,FALSE)</f>
        <v>45</v>
      </c>
      <c r="K1192" s="19">
        <f>VLOOKUP(G1192,'[3]Run Gas'!$E$3267:$AG$3298,26,FALSE)</f>
        <v>0.8</v>
      </c>
      <c r="L1192" s="19">
        <f>VLOOKUP(G1192,'[3]Run Gas'!$E$3267:$AG$3298,27,FALSE)</f>
        <v>36</v>
      </c>
      <c r="O1192" s="19">
        <f>VLOOKUP(G1192,'[3]Run Gas'!$E$3267:$AG$3298,14,FALSE)</f>
        <v>0.26252300000000001</v>
      </c>
      <c r="P1192" s="19">
        <f>VLOOKUP(G1192,'[3]Run Gas'!$E$3267:$AG$3298,15,FALSE)</f>
        <v>1128.0930000000001</v>
      </c>
      <c r="Q1192" s="19">
        <f>VLOOKUP(G1192,'[3]Run Gas'!$E$3267:$AG$3298,16,FALSE)</f>
        <v>0.61072150000000003</v>
      </c>
      <c r="R1192" s="19">
        <f>VLOOKUP(G1192,'[3]Run Gas'!$E$3267:$AG$3298,17,FALSE)</f>
        <v>0.83472259999999998</v>
      </c>
      <c r="S1192" s="19">
        <f>VLOOKUP(G1192,'[3]Run Gas'!$E$3267:$AG$3298,24,FALSE)</f>
        <v>44.6753</v>
      </c>
      <c r="T1192" s="19">
        <f>VLOOKUP(G1192,'[3]Run Gas'!$E$3267:$AG$3298,25,FALSE)</f>
        <v>39.918399999999998</v>
      </c>
      <c r="U1192" s="19">
        <f>VLOOKUP(G1192,'[3]Run Gas'!$E$3267:$AG$3298,28,FALSE)</f>
        <v>17.280390000000001</v>
      </c>
      <c r="V1192" s="19">
        <f>VLOOKUP(G1192,'[3]Run Gas'!$E$3267:$AG$3298,29,FALSE)</f>
        <v>102.79470000000001</v>
      </c>
      <c r="W1192" s="20"/>
      <c r="X1192" s="20"/>
      <c r="Y1192" s="2">
        <f>Scores!N1192</f>
        <v>40</v>
      </c>
      <c r="Z1192" s="19" t="s">
        <v>6</v>
      </c>
      <c r="AA1192" s="19" t="str">
        <f t="shared" si="56"/>
        <v>2C-</v>
      </c>
      <c r="AB1192" s="19" t="s">
        <v>729</v>
      </c>
    </row>
    <row r="1193" spans="1:28" s="19" customFormat="1">
      <c r="A1193" s="19" t="str">
        <f t="shared" si="55"/>
        <v>Azalea-012. Middle Value</v>
      </c>
      <c r="B1193" s="19" t="str">
        <f t="shared" si="54"/>
        <v>Azalea-012. Middle ValueX2. Development Undetermined</v>
      </c>
      <c r="C1193" s="18" t="s">
        <v>21</v>
      </c>
      <c r="D1193" s="20" t="s">
        <v>13</v>
      </c>
      <c r="E1193" s="19" t="s">
        <v>10</v>
      </c>
      <c r="F1193" s="18" t="s">
        <v>870</v>
      </c>
      <c r="G1193" s="18" t="s">
        <v>870</v>
      </c>
      <c r="J1193" s="19">
        <f>VLOOKUP(G1193,'[3]Run Gas'!$E$3267:$AG$3298,5,FALSE)</f>
        <v>270</v>
      </c>
      <c r="K1193" s="19">
        <f>VLOOKUP(G1193,'[3]Run Gas'!$E$3267:$AG$3298,26,FALSE)</f>
        <v>0.57777777777777772</v>
      </c>
      <c r="L1193" s="19">
        <f>VLOOKUP(G1193,'[3]Run Gas'!$E$3267:$AG$3298,27,FALSE)</f>
        <v>156</v>
      </c>
      <c r="O1193" s="19">
        <f>VLOOKUP(G1193,'[3]Run Gas'!$E$3267:$AG$3298,14,FALSE)</f>
        <v>0.23134170000000001</v>
      </c>
      <c r="P1193" s="19">
        <f>VLOOKUP(G1193,'[3]Run Gas'!$E$3267:$AG$3298,15,FALSE)</f>
        <v>313.5566</v>
      </c>
      <c r="Q1193" s="19">
        <f>VLOOKUP(G1193,'[3]Run Gas'!$E$3267:$AG$3298,16,FALSE)</f>
        <v>0.64158020000000004</v>
      </c>
      <c r="R1193" s="19">
        <f>VLOOKUP(G1193,'[3]Run Gas'!$E$3267:$AG$3298,17,FALSE)</f>
        <v>0.64933399999999997</v>
      </c>
      <c r="S1193" s="19">
        <f>VLOOKUP(G1193,'[3]Run Gas'!$E$3267:$AG$3298,24,FALSE)</f>
        <v>70.690830000000005</v>
      </c>
      <c r="T1193" s="19">
        <f>VLOOKUP(G1193,'[3]Run Gas'!$E$3267:$AG$3298,25,FALSE)</f>
        <v>19.968540000000001</v>
      </c>
      <c r="U1193" s="19">
        <f>VLOOKUP(G1193,'[3]Run Gas'!$E$3267:$AG$3298,28,FALSE)</f>
        <v>24.832640000000001</v>
      </c>
      <c r="V1193" s="19">
        <f>VLOOKUP(G1193,'[3]Run Gas'!$E$3267:$AG$3298,29,FALSE)</f>
        <v>61.344430000000003</v>
      </c>
      <c r="W1193" s="20"/>
      <c r="X1193" s="20"/>
      <c r="Y1193" s="2">
        <f>Scores!N1193</f>
        <v>84</v>
      </c>
      <c r="Z1193" s="19" t="s">
        <v>6</v>
      </c>
      <c r="AA1193" s="19" t="str">
        <f t="shared" si="56"/>
        <v>2C-</v>
      </c>
      <c r="AB1193" s="19" t="s">
        <v>729</v>
      </c>
    </row>
    <row r="1194" spans="1:28" s="19" customFormat="1">
      <c r="A1194" s="19" t="str">
        <f t="shared" si="55"/>
        <v>NSB J12. Middle Value</v>
      </c>
      <c r="B1194" s="19" t="str">
        <f t="shared" si="54"/>
        <v>NSB J12. Middle ValueX2. Development Undetermined</v>
      </c>
      <c r="C1194" s="18" t="s">
        <v>21</v>
      </c>
      <c r="D1194" s="20" t="s">
        <v>13</v>
      </c>
      <c r="E1194" s="19" t="s">
        <v>10</v>
      </c>
      <c r="F1194" s="21" t="s">
        <v>871</v>
      </c>
      <c r="G1194" s="21" t="s">
        <v>871</v>
      </c>
      <c r="J1194" s="19">
        <f>VLOOKUP(G1194,'[3]Run Gas'!$E$3267:$AG$3298,5,FALSE)</f>
        <v>47</v>
      </c>
      <c r="K1194" s="19">
        <f>VLOOKUP(G1194,'[3]Run Gas'!$E$3267:$AG$3298,26,FALSE)</f>
        <v>0.46808510638297873</v>
      </c>
      <c r="L1194" s="19">
        <f>VLOOKUP(G1194,'[3]Run Gas'!$E$3267:$AG$3298,27,FALSE)</f>
        <v>22</v>
      </c>
      <c r="O1194" s="19">
        <f>VLOOKUP(G1194,'[3]Run Gas'!$E$3267:$AG$3298,14,FALSE)</f>
        <v>0.2552373</v>
      </c>
      <c r="P1194" s="19">
        <f>VLOOKUP(G1194,'[3]Run Gas'!$E$3267:$AG$3298,15,FALSE)</f>
        <v>95.098960000000005</v>
      </c>
      <c r="Q1194" s="19">
        <f>VLOOKUP(G1194,'[3]Run Gas'!$E$3267:$AG$3298,16,FALSE)</f>
        <v>0.60616360000000002</v>
      </c>
      <c r="R1194" s="19">
        <f>VLOOKUP(G1194,'[3]Run Gas'!$E$3267:$AG$3298,17,FALSE)</f>
        <v>0.90030770000000004</v>
      </c>
      <c r="S1194" s="19">
        <f>VLOOKUP(G1194,'[3]Run Gas'!$E$3267:$AG$3298,24,FALSE)</f>
        <v>83.603139999999996</v>
      </c>
      <c r="T1194" s="19">
        <f>VLOOKUP(G1194,'[3]Run Gas'!$E$3267:$AG$3298,25,FALSE)</f>
        <v>71.339969999999994</v>
      </c>
      <c r="U1194" s="19">
        <f>VLOOKUP(G1194,'[3]Run Gas'!$E$3267:$AG$3298,28,FALSE)</f>
        <v>22.039639999999999</v>
      </c>
      <c r="V1194" s="19">
        <f>VLOOKUP(G1194,'[3]Run Gas'!$E$3267:$AG$3298,29,FALSE)</f>
        <v>81.961839999999995</v>
      </c>
      <c r="W1194" s="20"/>
      <c r="X1194" s="20"/>
      <c r="Y1194" s="2">
        <f>Scores!N1194</f>
        <v>66</v>
      </c>
      <c r="Z1194" s="19" t="s">
        <v>6</v>
      </c>
      <c r="AA1194" s="19" t="str">
        <f t="shared" si="56"/>
        <v>2C-</v>
      </c>
      <c r="AB1194" s="19" t="s">
        <v>729</v>
      </c>
    </row>
    <row r="1195" spans="1:28" s="19" customFormat="1">
      <c r="A1195" s="19" t="str">
        <f t="shared" si="55"/>
        <v>NSB J22. Middle Value</v>
      </c>
      <c r="B1195" s="19" t="str">
        <f t="shared" si="54"/>
        <v>NSB J22. Middle ValueX2. Development Undetermined</v>
      </c>
      <c r="C1195" s="18" t="s">
        <v>21</v>
      </c>
      <c r="D1195" s="20" t="s">
        <v>13</v>
      </c>
      <c r="E1195" s="19" t="s">
        <v>10</v>
      </c>
      <c r="F1195" s="21" t="s">
        <v>872</v>
      </c>
      <c r="G1195" s="21" t="s">
        <v>872</v>
      </c>
      <c r="J1195" s="19">
        <f>VLOOKUP(G1195,'[3]Run Gas'!$E$3267:$AG$3298,5,FALSE)</f>
        <v>81</v>
      </c>
      <c r="K1195" s="19">
        <f>VLOOKUP(G1195,'[3]Run Gas'!$E$3267:$AG$3298,26,FALSE)</f>
        <v>0.48148148148148145</v>
      </c>
      <c r="L1195" s="19">
        <f>VLOOKUP(G1195,'[3]Run Gas'!$E$3267:$AG$3298,27,FALSE)</f>
        <v>39</v>
      </c>
      <c r="O1195" s="19">
        <f>VLOOKUP(G1195,'[3]Run Gas'!$E$3267:$AG$3298,14,FALSE)</f>
        <v>0.2333587</v>
      </c>
      <c r="P1195" s="19">
        <f>VLOOKUP(G1195,'[3]Run Gas'!$E$3267:$AG$3298,15,FALSE)</f>
        <v>247.12909999999999</v>
      </c>
      <c r="Q1195" s="19">
        <f>VLOOKUP(G1195,'[3]Run Gas'!$E$3267:$AG$3298,16,FALSE)</f>
        <v>0.68113460000000003</v>
      </c>
      <c r="R1195" s="19">
        <f>VLOOKUP(G1195,'[3]Run Gas'!$E$3267:$AG$3298,17,FALSE)</f>
        <v>0.64933399999999997</v>
      </c>
      <c r="S1195" s="19">
        <f>VLOOKUP(G1195,'[3]Run Gas'!$E$3267:$AG$3298,24,FALSE)</f>
        <v>74.848060000000004</v>
      </c>
      <c r="T1195" s="19">
        <f>VLOOKUP(G1195,'[3]Run Gas'!$E$3267:$AG$3298,25,FALSE)</f>
        <v>100.0762</v>
      </c>
      <c r="U1195" s="19">
        <f>VLOOKUP(G1195,'[3]Run Gas'!$E$3267:$AG$3298,28,FALSE)</f>
        <v>22.151679999999999</v>
      </c>
      <c r="V1195" s="19">
        <f>VLOOKUP(G1195,'[3]Run Gas'!$E$3267:$AG$3298,29,FALSE)</f>
        <v>90.481489999999994</v>
      </c>
      <c r="W1195" s="20"/>
      <c r="X1195" s="20"/>
      <c r="Y1195" s="2">
        <f>Scores!N1195</f>
        <v>84</v>
      </c>
      <c r="Z1195" s="19" t="s">
        <v>6</v>
      </c>
      <c r="AA1195" s="19" t="str">
        <f t="shared" si="56"/>
        <v>2C-</v>
      </c>
      <c r="AB1195" s="19" t="s">
        <v>729</v>
      </c>
    </row>
    <row r="1196" spans="1:28" s="19" customFormat="1">
      <c r="A1196" s="19" t="str">
        <f>F1196&amp;E1196</f>
        <v>NSO R2. Middle Value</v>
      </c>
      <c r="B1196" s="19" t="str">
        <f>F1196&amp;E1196&amp;C1196</f>
        <v>NSO R2. Middle ValueX2. Development Undetermined</v>
      </c>
      <c r="C1196" s="18" t="s">
        <v>21</v>
      </c>
      <c r="D1196" s="20" t="s">
        <v>13</v>
      </c>
      <c r="E1196" s="19" t="s">
        <v>10</v>
      </c>
      <c r="F1196" s="21" t="s">
        <v>897</v>
      </c>
      <c r="G1196" s="21" t="s">
        <v>897</v>
      </c>
      <c r="J1196" s="19">
        <f>VLOOKUP(G1196,'[3]Run Gas'!$E$3267:$AG$3298,5,FALSE)</f>
        <v>198</v>
      </c>
      <c r="K1196" s="19">
        <f>VLOOKUP(G1196,'[3]Run Gas'!$E$3267:$AG$3298,26,FALSE)</f>
        <v>0.39393939393939392</v>
      </c>
      <c r="L1196" s="19">
        <f>VLOOKUP(G1196,'[3]Run Gas'!$E$3267:$AG$3298,27,FALSE)</f>
        <v>78</v>
      </c>
      <c r="O1196" s="19">
        <f>VLOOKUP(G1196,'[3]Run Gas'!$E$3267:$AG$3298,14,FALSE)</f>
        <v>0.23867930000000001</v>
      </c>
      <c r="P1196" s="19">
        <f>VLOOKUP(G1196,'[3]Run Gas'!$E$3267:$AG$3298,15,FALSE)</f>
        <v>151.90649999999999</v>
      </c>
      <c r="Q1196" s="19">
        <f>VLOOKUP(G1196,'[3]Run Gas'!$E$3267:$AG$3298,16,FALSE)</f>
        <v>0.73413320000000004</v>
      </c>
      <c r="R1196" s="19">
        <f>VLOOKUP(G1196,'[3]Run Gas'!$E$3267:$AG$3298,17,FALSE)</f>
        <v>0.63213569999999997</v>
      </c>
      <c r="S1196" s="19">
        <f>VLOOKUP(G1196,'[3]Run Gas'!$E$3267:$AG$3298,24,FALSE)</f>
        <v>117.9537</v>
      </c>
      <c r="T1196" s="19">
        <f>VLOOKUP(G1196,'[3]Run Gas'!$E$3267:$AG$3298,25,FALSE)</f>
        <v>26.71358</v>
      </c>
      <c r="U1196" s="19">
        <f>VLOOKUP(G1196,'[3]Run Gas'!$E$3267:$AG$3298,28,FALSE)</f>
        <v>32.63937</v>
      </c>
      <c r="V1196" s="19">
        <f>VLOOKUP(G1196,'[3]Run Gas'!$E$3267:$AG$3298,29,FALSE)</f>
        <v>52.3626</v>
      </c>
      <c r="W1196" s="20"/>
      <c r="X1196" s="20"/>
      <c r="Y1196" s="2">
        <f>Scores!N1196</f>
        <v>84</v>
      </c>
      <c r="Z1196" s="19" t="s">
        <v>6</v>
      </c>
      <c r="AA1196" s="19" t="str">
        <f t="shared" si="56"/>
        <v>2C-</v>
      </c>
      <c r="AB1196" s="19" t="s">
        <v>729</v>
      </c>
    </row>
    <row r="1197" spans="1:28" s="19" customFormat="1">
      <c r="A1197" s="19" t="str">
        <f t="shared" si="55"/>
        <v>NSO S2. Middle Value</v>
      </c>
      <c r="B1197" s="19" t="str">
        <f t="shared" si="54"/>
        <v>NSO S2. Middle ValueX2. Development Undetermined</v>
      </c>
      <c r="C1197" s="18" t="s">
        <v>21</v>
      </c>
      <c r="D1197" s="20" t="s">
        <v>13</v>
      </c>
      <c r="E1197" s="19" t="s">
        <v>10</v>
      </c>
      <c r="F1197" s="21" t="s">
        <v>898</v>
      </c>
      <c r="G1197" s="21" t="s">
        <v>898</v>
      </c>
      <c r="J1197" s="19">
        <f>VLOOKUP(G1197,'[3]Run Gas'!$E$3267:$AG$3298,5,FALSE)</f>
        <v>272</v>
      </c>
      <c r="K1197" s="19">
        <f>VLOOKUP(G1197,'[3]Run Gas'!$E$3267:$AG$3298,26,FALSE)</f>
        <v>0.5404411764705882</v>
      </c>
      <c r="L1197" s="19">
        <f>VLOOKUP(G1197,'[3]Run Gas'!$E$3267:$AG$3298,27,FALSE)</f>
        <v>147</v>
      </c>
      <c r="O1197" s="19">
        <f>VLOOKUP(G1197,'[3]Run Gas'!$E$3267:$AG$3298,14,FALSE)</f>
        <v>0.23134170000000001</v>
      </c>
      <c r="P1197" s="19">
        <f>VLOOKUP(G1197,'[3]Run Gas'!$E$3267:$AG$3298,15,FALSE)</f>
        <v>313.5566</v>
      </c>
      <c r="Q1197" s="19">
        <f>VLOOKUP(G1197,'[3]Run Gas'!$E$3267:$AG$3298,16,FALSE)</f>
        <v>0.64158020000000004</v>
      </c>
      <c r="R1197" s="19">
        <f>VLOOKUP(G1197,'[3]Run Gas'!$E$3267:$AG$3298,17,FALSE)</f>
        <v>0.64933399999999997</v>
      </c>
      <c r="S1197" s="19">
        <f>VLOOKUP(G1197,'[3]Run Gas'!$E$3267:$AG$3298,24,FALSE)</f>
        <v>66.770600000000002</v>
      </c>
      <c r="T1197" s="19">
        <f>VLOOKUP(G1197,'[3]Run Gas'!$E$3267:$AG$3298,25,FALSE)</f>
        <v>19.968540000000001</v>
      </c>
      <c r="U1197" s="19">
        <f>VLOOKUP(G1197,'[3]Run Gas'!$E$3267:$AG$3298,28,FALSE)</f>
        <v>25.179539999999999</v>
      </c>
      <c r="V1197" s="19">
        <f>VLOOKUP(G1197,'[3]Run Gas'!$E$3267:$AG$3298,29,FALSE)</f>
        <v>59.152650000000001</v>
      </c>
      <c r="W1197" s="20"/>
      <c r="X1197" s="20"/>
      <c r="Y1197" s="2">
        <f>Scores!N1197</f>
        <v>83</v>
      </c>
      <c r="Z1197" s="19" t="s">
        <v>6</v>
      </c>
      <c r="AA1197" s="19" t="str">
        <f t="shared" si="56"/>
        <v>2C-</v>
      </c>
      <c r="AB1197" s="19" t="s">
        <v>729</v>
      </c>
    </row>
    <row r="1198" spans="1:28" s="19" customFormat="1">
      <c r="A1198" s="19" t="str">
        <f t="shared" si="55"/>
        <v>Tengah2. Middle Value</v>
      </c>
      <c r="B1198" s="19" t="str">
        <f t="shared" si="54"/>
        <v>Tengah2. Middle ValueX2. Development Undetermined</v>
      </c>
      <c r="C1198" s="18" t="s">
        <v>21</v>
      </c>
      <c r="D1198" s="20" t="s">
        <v>13</v>
      </c>
      <c r="E1198" s="19" t="s">
        <v>10</v>
      </c>
      <c r="F1198" s="21" t="s">
        <v>899</v>
      </c>
      <c r="G1198" s="21" t="s">
        <v>899</v>
      </c>
      <c r="J1198" s="19">
        <f>VLOOKUP(G1198,'[3]Run Gas'!$E$3267:$AG$3298,5,FALSE)</f>
        <v>12</v>
      </c>
      <c r="K1198" s="19">
        <f>VLOOKUP(G1198,'[3]Run Gas'!$E$3267:$AG$3298,26,FALSE)</f>
        <v>0.66666666666666663</v>
      </c>
      <c r="L1198" s="19">
        <f>VLOOKUP(G1198,'[3]Run Gas'!$E$3267:$AG$3298,27,FALSE)</f>
        <v>8</v>
      </c>
      <c r="O1198" s="19">
        <f>VLOOKUP(G1198,'[3]Run Gas'!$E$3267:$AG$3298,14,FALSE)</f>
        <v>0.2598608</v>
      </c>
      <c r="P1198" s="19">
        <f>VLOOKUP(G1198,'[3]Run Gas'!$E$3267:$AG$3298,15,FALSE)</f>
        <v>109.1067</v>
      </c>
      <c r="Q1198" s="19">
        <f>VLOOKUP(G1198,'[3]Run Gas'!$E$3267:$AG$3298,16,FALSE)</f>
        <v>0.60377670000000006</v>
      </c>
      <c r="R1198" s="19">
        <f>VLOOKUP(G1198,'[3]Run Gas'!$E$3267:$AG$3298,17,FALSE)</f>
        <v>0.79566440000000005</v>
      </c>
      <c r="S1198" s="19">
        <f>VLOOKUP(G1198,'[3]Run Gas'!$E$3267:$AG$3298,24,FALSE)</f>
        <v>75.804900000000004</v>
      </c>
      <c r="T1198" s="19">
        <f>VLOOKUP(G1198,'[3]Run Gas'!$E$3267:$AG$3298,25,FALSE)</f>
        <v>13.2554</v>
      </c>
      <c r="U1198" s="19">
        <f>VLOOKUP(G1198,'[3]Run Gas'!$E$3267:$AG$3298,28,FALSE)</f>
        <v>23.4758</v>
      </c>
      <c r="V1198" s="19">
        <f>VLOOKUP(G1198,'[3]Run Gas'!$E$3267:$AG$3298,29,FALSE)</f>
        <v>20.08258</v>
      </c>
      <c r="W1198" s="20"/>
      <c r="X1198" s="20"/>
      <c r="Y1198" s="2">
        <f>Scores!N1198</f>
        <v>72</v>
      </c>
      <c r="Z1198" s="19" t="s">
        <v>6</v>
      </c>
      <c r="AA1198" s="19" t="str">
        <f t="shared" si="56"/>
        <v>2C-</v>
      </c>
      <c r="AB1198" s="19" t="s">
        <v>729</v>
      </c>
    </row>
    <row r="1199" spans="1:28" s="19" customFormat="1">
      <c r="A1199" s="19" t="str">
        <f t="shared" si="55"/>
        <v>Dian2. Middle Value</v>
      </c>
      <c r="B1199" s="19" t="str">
        <f t="shared" si="54"/>
        <v>Dian2. Middle ValueX2. Development Undetermined</v>
      </c>
      <c r="C1199" s="18" t="s">
        <v>21</v>
      </c>
      <c r="D1199" s="20" t="s">
        <v>13</v>
      </c>
      <c r="E1199" s="19" t="s">
        <v>10</v>
      </c>
      <c r="F1199" s="21" t="s">
        <v>873</v>
      </c>
      <c r="G1199" s="21" t="s">
        <v>873</v>
      </c>
      <c r="J1199" s="19">
        <f>VLOOKUP(G1199,'[3]Run Gas'!$E$3267:$AG$3298,5,FALSE)</f>
        <v>71</v>
      </c>
      <c r="K1199" s="19">
        <f>VLOOKUP(G1199,'[3]Run Gas'!$E$3267:$AG$3298,26,FALSE)</f>
        <v>0.70422535211267601</v>
      </c>
      <c r="L1199" s="19">
        <f>VLOOKUP(G1199,'[3]Run Gas'!$E$3267:$AG$3298,27,FALSE)</f>
        <v>50</v>
      </c>
      <c r="O1199" s="19">
        <f>VLOOKUP(G1199,'[3]Run Gas'!$E$3267:$AG$3298,14,FALSE)</f>
        <v>0.2428333</v>
      </c>
      <c r="P1199" s="19">
        <f>VLOOKUP(G1199,'[3]Run Gas'!$E$3267:$AG$3298,15,FALSE)</f>
        <v>287.50889999999998</v>
      </c>
      <c r="Q1199" s="19">
        <f>VLOOKUP(G1199,'[3]Run Gas'!$E$3267:$AG$3298,16,FALSE)</f>
        <v>0.7381124</v>
      </c>
      <c r="R1199" s="19">
        <f>VLOOKUP(G1199,'[3]Run Gas'!$E$3267:$AG$3298,17,FALSE)</f>
        <v>0.65788610000000003</v>
      </c>
      <c r="S1199" s="19">
        <f>VLOOKUP(G1199,'[3]Run Gas'!$E$3267:$AG$3298,24,FALSE)</f>
        <v>62.227519999999998</v>
      </c>
      <c r="T1199" s="19">
        <f>VLOOKUP(G1199,'[3]Run Gas'!$E$3267:$AG$3298,25,FALSE)</f>
        <v>166.07</v>
      </c>
      <c r="U1199" s="19">
        <f>VLOOKUP(G1199,'[3]Run Gas'!$E$3267:$AG$3298,28,FALSE)</f>
        <v>17.616099999999999</v>
      </c>
      <c r="V1199" s="19">
        <f>VLOOKUP(G1199,'[3]Run Gas'!$E$3267:$AG$3298,29,FALSE)</f>
        <v>237.82660000000001</v>
      </c>
      <c r="W1199" s="20"/>
      <c r="X1199" s="20"/>
      <c r="Y1199" s="2">
        <f>Scores!N1199</f>
        <v>79</v>
      </c>
      <c r="Z1199" s="19" t="s">
        <v>6</v>
      </c>
      <c r="AA1199" s="19" t="str">
        <f t="shared" si="56"/>
        <v>2C-</v>
      </c>
      <c r="AB1199" s="19" t="s">
        <v>729</v>
      </c>
    </row>
    <row r="1200" spans="1:28" s="19" customFormat="1">
      <c r="A1200" s="19" t="str">
        <f t="shared" si="55"/>
        <v>Petung2. Middle Value</v>
      </c>
      <c r="B1200" s="19" t="str">
        <f t="shared" si="54"/>
        <v>Petung2. Middle ValueX2. Development Undetermined</v>
      </c>
      <c r="C1200" s="18" t="s">
        <v>21</v>
      </c>
      <c r="D1200" s="20" t="s">
        <v>13</v>
      </c>
      <c r="E1200" s="19" t="s">
        <v>10</v>
      </c>
      <c r="F1200" s="21" t="s">
        <v>874</v>
      </c>
      <c r="G1200" s="21" t="s">
        <v>874</v>
      </c>
      <c r="J1200" s="19">
        <f>VLOOKUP(G1200,'[3]Run Gas'!$E$3267:$AG$3298,5,FALSE)</f>
        <v>15</v>
      </c>
      <c r="K1200" s="19">
        <f>VLOOKUP(G1200,'[3]Run Gas'!$E$3267:$AG$3298,26,FALSE)</f>
        <v>0.73333333333333328</v>
      </c>
      <c r="L1200" s="19">
        <f>VLOOKUP(G1200,'[3]Run Gas'!$E$3267:$AG$3298,27,FALSE)</f>
        <v>11</v>
      </c>
      <c r="O1200" s="19">
        <f>VLOOKUP(G1200,'[3]Run Gas'!$E$3267:$AG$3298,14,FALSE)</f>
        <v>0.263351</v>
      </c>
      <c r="P1200" s="19">
        <f>VLOOKUP(G1200,'[3]Run Gas'!$E$3267:$AG$3298,15,FALSE)</f>
        <v>462.59469999999999</v>
      </c>
      <c r="Q1200" s="19">
        <f>VLOOKUP(G1200,'[3]Run Gas'!$E$3267:$AG$3298,16,FALSE)</f>
        <v>0.61757949999999995</v>
      </c>
      <c r="R1200" s="19">
        <f>VLOOKUP(G1200,'[3]Run Gas'!$E$3267:$AG$3298,17,FALSE)</f>
        <v>0.83049360000000005</v>
      </c>
      <c r="S1200" s="19">
        <f>VLOOKUP(G1200,'[3]Run Gas'!$E$3267:$AG$3298,24,FALSE)</f>
        <v>30.51878</v>
      </c>
      <c r="T1200" s="19">
        <f>VLOOKUP(G1200,'[3]Run Gas'!$E$3267:$AG$3298,25,FALSE)</f>
        <v>7.0537809999999999</v>
      </c>
      <c r="U1200" s="19">
        <f>VLOOKUP(G1200,'[3]Run Gas'!$E$3267:$AG$3298,28,FALSE)</f>
        <v>17.66574</v>
      </c>
      <c r="V1200" s="19">
        <f>VLOOKUP(G1200,'[3]Run Gas'!$E$3267:$AG$3298,29,FALSE)</f>
        <v>19.268419999999999</v>
      </c>
      <c r="W1200" s="20"/>
      <c r="X1200" s="20"/>
      <c r="Y1200" s="2">
        <f>Scores!N1200</f>
        <v>52</v>
      </c>
      <c r="Z1200" s="19" t="s">
        <v>6</v>
      </c>
      <c r="AA1200" s="19" t="str">
        <f t="shared" si="56"/>
        <v>2C-</v>
      </c>
      <c r="AB1200" s="19" t="s">
        <v>729</v>
      </c>
    </row>
    <row r="1201" spans="1:28" s="19" customFormat="1">
      <c r="A1201" s="19" t="str">
        <f t="shared" si="55"/>
        <v>Pemarung2. Middle Value</v>
      </c>
      <c r="B1201" s="19" t="str">
        <f t="shared" si="54"/>
        <v>Pemarung2. Middle ValueX2. Development Undetermined</v>
      </c>
      <c r="C1201" s="18" t="s">
        <v>21</v>
      </c>
      <c r="D1201" s="20" t="s">
        <v>13</v>
      </c>
      <c r="E1201" s="19" t="s">
        <v>10</v>
      </c>
      <c r="F1201" s="21" t="s">
        <v>875</v>
      </c>
      <c r="G1201" s="21" t="s">
        <v>875</v>
      </c>
      <c r="J1201" s="19">
        <f>VLOOKUP(G1201,'[3]Run Gas'!$E$3267:$AG$3298,5,FALSE)</f>
        <v>21</v>
      </c>
      <c r="K1201" s="19">
        <f>VLOOKUP(G1201,'[3]Run Gas'!$E$3267:$AG$3298,26,FALSE)</f>
        <v>0.7142857142857143</v>
      </c>
      <c r="L1201" s="19">
        <f>VLOOKUP(G1201,'[3]Run Gas'!$E$3267:$AG$3298,27,FALSE)</f>
        <v>15</v>
      </c>
      <c r="O1201" s="19">
        <f>VLOOKUP(G1201,'[3]Run Gas'!$E$3267:$AG$3298,14,FALSE)</f>
        <v>0.27633770000000002</v>
      </c>
      <c r="P1201" s="19">
        <f>VLOOKUP(G1201,'[3]Run Gas'!$E$3267:$AG$3298,15,FALSE)</f>
        <v>284.5883</v>
      </c>
      <c r="Q1201" s="19">
        <f>VLOOKUP(G1201,'[3]Run Gas'!$E$3267:$AG$3298,16,FALSE)</f>
        <v>0.61751610000000001</v>
      </c>
      <c r="R1201" s="19">
        <f>VLOOKUP(G1201,'[3]Run Gas'!$E$3267:$AG$3298,17,FALSE)</f>
        <v>0.84279130000000002</v>
      </c>
      <c r="S1201" s="19">
        <f>VLOOKUP(G1201,'[3]Run Gas'!$E$3267:$AG$3298,24,FALSE)</f>
        <v>34.929029999999997</v>
      </c>
      <c r="T1201" s="19">
        <f>VLOOKUP(G1201,'[3]Run Gas'!$E$3267:$AG$3298,25,FALSE)</f>
        <v>97.36533</v>
      </c>
      <c r="U1201" s="19">
        <f>VLOOKUP(G1201,'[3]Run Gas'!$E$3267:$AG$3298,28,FALSE)</f>
        <v>16.121639999999999</v>
      </c>
      <c r="V1201" s="19">
        <f>VLOOKUP(G1201,'[3]Run Gas'!$E$3267:$AG$3298,29,FALSE)</f>
        <v>142.06489999999999</v>
      </c>
      <c r="W1201" s="20"/>
      <c r="X1201" s="20"/>
      <c r="Y1201" s="2">
        <f>Scores!N1201</f>
        <v>56</v>
      </c>
      <c r="Z1201" s="19" t="s">
        <v>6</v>
      </c>
      <c r="AA1201" s="19" t="str">
        <f t="shared" si="56"/>
        <v>2C-</v>
      </c>
      <c r="AB1201" s="19" t="s">
        <v>729</v>
      </c>
    </row>
    <row r="1202" spans="1:28" s="19" customFormat="1">
      <c r="A1202" s="19" t="str">
        <f t="shared" si="55"/>
        <v>Ginaya-12. Middle Value</v>
      </c>
      <c r="B1202" s="19" t="str">
        <f t="shared" si="54"/>
        <v>Ginaya-12. Middle ValueX2. Development Undetermined</v>
      </c>
      <c r="C1202" s="18" t="s">
        <v>21</v>
      </c>
      <c r="D1202" s="20" t="s">
        <v>13</v>
      </c>
      <c r="E1202" s="19" t="s">
        <v>10</v>
      </c>
      <c r="F1202" s="21" t="s">
        <v>876</v>
      </c>
      <c r="G1202" s="21" t="s">
        <v>876</v>
      </c>
      <c r="J1202" s="19">
        <f>VLOOKUP(G1202,'[3]Run Gas'!$E$3267:$AG$3298,5,FALSE)</f>
        <v>91</v>
      </c>
      <c r="K1202" s="19">
        <f>VLOOKUP(G1202,'[3]Run Gas'!$E$3267:$AG$3298,26,FALSE)</f>
        <v>0.37362637362637363</v>
      </c>
      <c r="L1202" s="19">
        <f>VLOOKUP(G1202,'[3]Run Gas'!$E$3267:$AG$3298,27,FALSE)</f>
        <v>34</v>
      </c>
      <c r="O1202" s="19">
        <f>VLOOKUP(G1202,'[3]Run Gas'!$E$3267:$AG$3298,14,FALSE)</f>
        <v>0.25304169999999998</v>
      </c>
      <c r="P1202" s="19">
        <f>VLOOKUP(G1202,'[3]Run Gas'!$E$3267:$AG$3298,15,FALSE)</f>
        <v>657.58529999999996</v>
      </c>
      <c r="Q1202" s="19">
        <f>VLOOKUP(G1202,'[3]Run Gas'!$E$3267:$AG$3298,16,FALSE)</f>
        <v>0.65363649999999995</v>
      </c>
      <c r="R1202" s="19">
        <f>VLOOKUP(G1202,'[3]Run Gas'!$E$3267:$AG$3298,17,FALSE)</f>
        <v>0.8999125</v>
      </c>
      <c r="S1202" s="19">
        <f>VLOOKUP(G1202,'[3]Run Gas'!$E$3267:$AG$3298,24,FALSE)</f>
        <v>105.7846</v>
      </c>
      <c r="T1202" s="19">
        <f>VLOOKUP(G1202,'[3]Run Gas'!$E$3267:$AG$3298,25,FALSE)</f>
        <v>99.512799999999999</v>
      </c>
      <c r="U1202" s="19">
        <f>VLOOKUP(G1202,'[3]Run Gas'!$E$3267:$AG$3298,28,FALSE)</f>
        <v>43.495959999999997</v>
      </c>
      <c r="V1202" s="19">
        <f>VLOOKUP(G1202,'[3]Run Gas'!$E$3267:$AG$3298,29,FALSE)</f>
        <v>88.725030000000004</v>
      </c>
      <c r="W1202" s="20"/>
      <c r="X1202" s="20"/>
      <c r="Y1202" s="2">
        <f>Scores!N1202</f>
        <v>53</v>
      </c>
      <c r="Z1202" s="19" t="s">
        <v>6</v>
      </c>
      <c r="AA1202" s="19" t="str">
        <f t="shared" si="56"/>
        <v>2C-</v>
      </c>
      <c r="AB1202" s="19" t="s">
        <v>729</v>
      </c>
    </row>
    <row r="1203" spans="1:28" s="19" customFormat="1">
      <c r="A1203" s="19" t="str">
        <f t="shared" si="55"/>
        <v>Kayu Merah (KYM)-12. Middle Value</v>
      </c>
      <c r="B1203" s="19" t="str">
        <f t="shared" si="54"/>
        <v>Kayu Merah (KYM)-12. Middle ValueX2. Development Undetermined</v>
      </c>
      <c r="C1203" s="18" t="s">
        <v>21</v>
      </c>
      <c r="D1203" s="20" t="s">
        <v>13</v>
      </c>
      <c r="E1203" s="19" t="s">
        <v>10</v>
      </c>
      <c r="F1203" s="21" t="s">
        <v>877</v>
      </c>
      <c r="G1203" s="21" t="s">
        <v>877</v>
      </c>
      <c r="J1203" s="19">
        <f>VLOOKUP(G1203,'[3]Run Gas'!$E$3267:$AG$3298,5,FALSE)</f>
        <v>791</v>
      </c>
      <c r="K1203" s="19">
        <f>VLOOKUP(G1203,'[3]Run Gas'!$E$3267:$AG$3298,26,FALSE)</f>
        <v>5.8154235145385591E-2</v>
      </c>
      <c r="L1203" s="19">
        <f>VLOOKUP(G1203,'[3]Run Gas'!$E$3267:$AG$3298,27,FALSE)</f>
        <v>46</v>
      </c>
      <c r="O1203" s="19">
        <f>VLOOKUP(G1203,'[3]Run Gas'!$E$3267:$AG$3298,14,FALSE)</f>
        <v>0.2437629</v>
      </c>
      <c r="P1203" s="19">
        <f>VLOOKUP(G1203,'[3]Run Gas'!$E$3267:$AG$3298,15,FALSE)</f>
        <v>637.03650000000005</v>
      </c>
      <c r="Q1203" s="19">
        <f>VLOOKUP(G1203,'[3]Run Gas'!$E$3267:$AG$3298,16,FALSE)</f>
        <v>0.7381124</v>
      </c>
      <c r="R1203" s="19">
        <f>VLOOKUP(G1203,'[3]Run Gas'!$E$3267:$AG$3298,17,FALSE)</f>
        <v>0.65605740000000001</v>
      </c>
      <c r="S1203" s="19">
        <f>VLOOKUP(G1203,'[3]Run Gas'!$E$3267:$AG$3298,24,FALSE)</f>
        <v>231.33369999999999</v>
      </c>
      <c r="T1203" s="19">
        <f>VLOOKUP(G1203,'[3]Run Gas'!$E$3267:$AG$3298,25,FALSE)</f>
        <v>33.250500000000002</v>
      </c>
      <c r="U1203" s="19">
        <f>VLOOKUP(G1203,'[3]Run Gas'!$E$3267:$AG$3298,28,FALSE)</f>
        <v>15.76032</v>
      </c>
      <c r="V1203" s="19">
        <f>VLOOKUP(G1203,'[3]Run Gas'!$E$3267:$AG$3298,29,FALSE)</f>
        <v>190.3117</v>
      </c>
      <c r="W1203" s="20"/>
      <c r="X1203" s="20"/>
      <c r="Y1203" s="2">
        <f>Scores!N1203</f>
        <v>82</v>
      </c>
      <c r="Z1203" s="19" t="s">
        <v>6</v>
      </c>
      <c r="AA1203" s="19" t="str">
        <f t="shared" si="56"/>
        <v>2C-</v>
      </c>
      <c r="AB1203" s="19" t="s">
        <v>729</v>
      </c>
    </row>
    <row r="1204" spans="1:28" s="19" customFormat="1">
      <c r="A1204" s="19" t="str">
        <f t="shared" si="55"/>
        <v>North_P-6-2 (PHE 52-1)2. Middle Value</v>
      </c>
      <c r="B1204" s="19" t="str">
        <f t="shared" si="54"/>
        <v>North_P-6-2 (PHE 52-1)2. Middle ValueX2. Development Undetermined</v>
      </c>
      <c r="C1204" s="18" t="s">
        <v>21</v>
      </c>
      <c r="D1204" s="20" t="s">
        <v>13</v>
      </c>
      <c r="E1204" s="19" t="s">
        <v>10</v>
      </c>
      <c r="F1204" s="21" t="s">
        <v>878</v>
      </c>
      <c r="G1204" s="21" t="s">
        <v>878</v>
      </c>
      <c r="J1204" s="19">
        <f>VLOOKUP(G1204,'[3]Run Gas'!$E$3267:$AG$3298,5,FALSE)</f>
        <v>1</v>
      </c>
      <c r="K1204" s="19">
        <f>VLOOKUP(G1204,'[3]Run Gas'!$E$3267:$AG$3298,26,FALSE)</f>
        <v>1</v>
      </c>
      <c r="L1204" s="19">
        <f>VLOOKUP(G1204,'[3]Run Gas'!$E$3267:$AG$3298,27,FALSE)</f>
        <v>1</v>
      </c>
      <c r="O1204" s="19">
        <f>VLOOKUP(G1204,'[3]Run Gas'!$E$3267:$AG$3298,14,FALSE)</f>
        <v>0.21728890000000001</v>
      </c>
      <c r="P1204" s="19">
        <f>VLOOKUP(G1204,'[3]Run Gas'!$E$3267:$AG$3298,15,FALSE)</f>
        <v>488.50330000000002</v>
      </c>
      <c r="Q1204" s="19">
        <f>VLOOKUP(G1204,'[3]Run Gas'!$E$3267:$AG$3298,16,FALSE)</f>
        <v>0.63394589999999995</v>
      </c>
      <c r="R1204" s="19">
        <f>VLOOKUP(G1204,'[3]Run Gas'!$E$3267:$AG$3298,17,FALSE)</f>
        <v>0.69798470000000001</v>
      </c>
      <c r="S1204" s="19">
        <f>VLOOKUP(G1204,'[3]Run Gas'!$E$3267:$AG$3298,24,FALSE)</f>
        <v>39.18741</v>
      </c>
      <c r="T1204" s="19">
        <f>VLOOKUP(G1204,'[3]Run Gas'!$E$3267:$AG$3298,25,FALSE)</f>
        <v>52.72166</v>
      </c>
      <c r="U1204" s="19">
        <f>VLOOKUP(G1204,'[3]Run Gas'!$E$3267:$AG$3298,28,FALSE)</f>
        <v>14.68328</v>
      </c>
      <c r="V1204" s="19">
        <f>VLOOKUP(G1204,'[3]Run Gas'!$E$3267:$AG$3298,29,FALSE)</f>
        <v>220.7638</v>
      </c>
      <c r="W1204" s="20"/>
      <c r="X1204" s="20"/>
      <c r="Y1204" s="2">
        <f>Scores!N1204</f>
        <v>78</v>
      </c>
      <c r="Z1204" s="19" t="s">
        <v>6</v>
      </c>
      <c r="AA1204" s="19" t="str">
        <f t="shared" si="56"/>
        <v>2C-</v>
      </c>
      <c r="AB1204" s="19" t="s">
        <v>729</v>
      </c>
    </row>
    <row r="1205" spans="1:28" s="19" customFormat="1">
      <c r="A1205" s="19" t="str">
        <f t="shared" si="55"/>
        <v>North_R-1 (PHE N-3)2. Middle Value</v>
      </c>
      <c r="B1205" s="19" t="str">
        <f t="shared" si="54"/>
        <v>North_R-1 (PHE N-3)2. Middle ValueX2. Development Undetermined</v>
      </c>
      <c r="C1205" s="18" t="s">
        <v>21</v>
      </c>
      <c r="D1205" s="20" t="s">
        <v>13</v>
      </c>
      <c r="E1205" s="19" t="s">
        <v>10</v>
      </c>
      <c r="F1205" s="21" t="s">
        <v>879</v>
      </c>
      <c r="G1205" s="21" t="s">
        <v>879</v>
      </c>
      <c r="J1205" s="19">
        <f>VLOOKUP(G1205,'[3]Run Gas'!$E$3267:$AG$3298,5,FALSE)</f>
        <v>21</v>
      </c>
      <c r="K1205" s="19">
        <f>VLOOKUP(G1205,'[3]Run Gas'!$E$3267:$AG$3298,26,FALSE)</f>
        <v>0.7142857142857143</v>
      </c>
      <c r="L1205" s="19">
        <f>VLOOKUP(G1205,'[3]Run Gas'!$E$3267:$AG$3298,27,FALSE)</f>
        <v>15</v>
      </c>
      <c r="O1205" s="19">
        <f>VLOOKUP(G1205,'[3]Run Gas'!$E$3267:$AG$3298,14,FALSE)</f>
        <v>0.27633770000000002</v>
      </c>
      <c r="P1205" s="19">
        <f>VLOOKUP(G1205,'[3]Run Gas'!$E$3267:$AG$3298,15,FALSE)</f>
        <v>284.5883</v>
      </c>
      <c r="Q1205" s="19">
        <f>VLOOKUP(G1205,'[3]Run Gas'!$E$3267:$AG$3298,16,FALSE)</f>
        <v>0.61751610000000001</v>
      </c>
      <c r="R1205" s="19">
        <f>VLOOKUP(G1205,'[3]Run Gas'!$E$3267:$AG$3298,17,FALSE)</f>
        <v>0.84279130000000002</v>
      </c>
      <c r="S1205" s="19">
        <f>VLOOKUP(G1205,'[3]Run Gas'!$E$3267:$AG$3298,24,FALSE)</f>
        <v>34.929029999999997</v>
      </c>
      <c r="T1205" s="19">
        <f>VLOOKUP(G1205,'[3]Run Gas'!$E$3267:$AG$3298,25,FALSE)</f>
        <v>97.36533</v>
      </c>
      <c r="U1205" s="19">
        <f>VLOOKUP(G1205,'[3]Run Gas'!$E$3267:$AG$3298,28,FALSE)</f>
        <v>16.121639999999999</v>
      </c>
      <c r="V1205" s="19">
        <f>VLOOKUP(G1205,'[3]Run Gas'!$E$3267:$AG$3298,29,FALSE)</f>
        <v>142.06489999999999</v>
      </c>
      <c r="W1205" s="20"/>
      <c r="X1205" s="20"/>
      <c r="Y1205" s="2">
        <f>Scores!N1205</f>
        <v>56</v>
      </c>
      <c r="Z1205" s="19" t="s">
        <v>6</v>
      </c>
      <c r="AA1205" s="19" t="str">
        <f t="shared" si="56"/>
        <v>2C-</v>
      </c>
      <c r="AB1205" s="19" t="s">
        <v>729</v>
      </c>
    </row>
    <row r="1206" spans="1:28" s="19" customFormat="1">
      <c r="A1206" s="19" t="str">
        <f t="shared" si="55"/>
        <v>North_R-4-1(PHE 53-2)2. Middle Value</v>
      </c>
      <c r="B1206" s="19" t="str">
        <f t="shared" si="54"/>
        <v>North_R-4-1(PHE 53-2)2. Middle ValueX2. Development Undetermined</v>
      </c>
      <c r="C1206" s="18" t="s">
        <v>21</v>
      </c>
      <c r="D1206" s="20" t="s">
        <v>13</v>
      </c>
      <c r="E1206" s="19" t="s">
        <v>10</v>
      </c>
      <c r="F1206" s="21" t="s">
        <v>880</v>
      </c>
      <c r="G1206" s="21" t="s">
        <v>880</v>
      </c>
      <c r="J1206" s="19">
        <f>VLOOKUP(G1206,'[3]Run Gas'!$E$3267:$AG$3298,5,FALSE)</f>
        <v>19</v>
      </c>
      <c r="K1206" s="19">
        <f>VLOOKUP(G1206,'[3]Run Gas'!$E$3267:$AG$3298,26,FALSE)</f>
        <v>0.68421052631578949</v>
      </c>
      <c r="L1206" s="19">
        <f>VLOOKUP(G1206,'[3]Run Gas'!$E$3267:$AG$3298,27,FALSE)</f>
        <v>13</v>
      </c>
      <c r="O1206" s="19">
        <f>VLOOKUP(G1206,'[3]Run Gas'!$E$3267:$AG$3298,14,FALSE)</f>
        <v>0.25282779999999999</v>
      </c>
      <c r="P1206" s="19">
        <f>VLOOKUP(G1206,'[3]Run Gas'!$E$3267:$AG$3298,15,FALSE)</f>
        <v>657.58529999999996</v>
      </c>
      <c r="Q1206" s="19">
        <f>VLOOKUP(G1206,'[3]Run Gas'!$E$3267:$AG$3298,16,FALSE)</f>
        <v>0.67117329999999997</v>
      </c>
      <c r="R1206" s="19">
        <f>VLOOKUP(G1206,'[3]Run Gas'!$E$3267:$AG$3298,17,FALSE)</f>
        <v>0.8999125</v>
      </c>
      <c r="S1206" s="19">
        <f>VLOOKUP(G1206,'[3]Run Gas'!$E$3267:$AG$3298,24,FALSE)</f>
        <v>122.0103</v>
      </c>
      <c r="T1206" s="19">
        <f>VLOOKUP(G1206,'[3]Run Gas'!$E$3267:$AG$3298,25,FALSE)</f>
        <v>78.357399999999998</v>
      </c>
      <c r="U1206" s="19">
        <f>VLOOKUP(G1206,'[3]Run Gas'!$E$3267:$AG$3298,28,FALSE)</f>
        <v>27.14479</v>
      </c>
      <c r="V1206" s="19">
        <f>VLOOKUP(G1206,'[3]Run Gas'!$E$3267:$AG$3298,29,FALSE)</f>
        <v>85.945980000000006</v>
      </c>
      <c r="W1206" s="20"/>
      <c r="X1206" s="20"/>
      <c r="Y1206" s="2">
        <f>Scores!N1206</f>
        <v>53</v>
      </c>
      <c r="Z1206" s="19" t="s">
        <v>6</v>
      </c>
      <c r="AA1206" s="19" t="str">
        <f t="shared" si="56"/>
        <v>2C-</v>
      </c>
      <c r="AB1206" s="19" t="s">
        <v>729</v>
      </c>
    </row>
    <row r="1207" spans="1:28" s="19" customFormat="1">
      <c r="A1207" s="19" t="str">
        <f t="shared" si="55"/>
        <v>Karunia2. Middle Value</v>
      </c>
      <c r="B1207" s="19" t="str">
        <f t="shared" si="54"/>
        <v>Karunia2. Middle ValueX2. Development Undetermined</v>
      </c>
      <c r="C1207" s="18" t="s">
        <v>21</v>
      </c>
      <c r="D1207" s="20" t="s">
        <v>13</v>
      </c>
      <c r="E1207" s="19" t="s">
        <v>10</v>
      </c>
      <c r="F1207" s="21" t="s">
        <v>881</v>
      </c>
      <c r="G1207" s="21" t="s">
        <v>881</v>
      </c>
      <c r="J1207" s="19">
        <f>VLOOKUP(G1207,'[3]Run Gas'!$E$3267:$AG$3298,5,FALSE)</f>
        <v>101</v>
      </c>
      <c r="K1207" s="19">
        <f>VLOOKUP(G1207,'[3]Run Gas'!$E$3267:$AG$3298,26,FALSE)</f>
        <v>0.67326732673267331</v>
      </c>
      <c r="L1207" s="19">
        <f>VLOOKUP(G1207,'[3]Run Gas'!$E$3267:$AG$3298,27,FALSE)</f>
        <v>68</v>
      </c>
      <c r="O1207" s="19">
        <f>VLOOKUP(G1207,'[3]Run Gas'!$E$3267:$AG$3298,14,FALSE)</f>
        <v>0.25526949999999998</v>
      </c>
      <c r="P1207" s="19">
        <f>VLOOKUP(G1207,'[3]Run Gas'!$E$3267:$AG$3298,15,FALSE)</f>
        <v>95.098960000000005</v>
      </c>
      <c r="Q1207" s="19">
        <f>VLOOKUP(G1207,'[3]Run Gas'!$E$3267:$AG$3298,16,FALSE)</f>
        <v>0.60616360000000002</v>
      </c>
      <c r="R1207" s="19">
        <f>VLOOKUP(G1207,'[3]Run Gas'!$E$3267:$AG$3298,17,FALSE)</f>
        <v>0.90030770000000004</v>
      </c>
      <c r="S1207" s="19">
        <f>VLOOKUP(G1207,'[3]Run Gas'!$E$3267:$AG$3298,24,FALSE)</f>
        <v>91.414929999999998</v>
      </c>
      <c r="T1207" s="19">
        <f>VLOOKUP(G1207,'[3]Run Gas'!$E$3267:$AG$3298,25,FALSE)</f>
        <v>91.461280000000002</v>
      </c>
      <c r="U1207" s="19">
        <f>VLOOKUP(G1207,'[3]Run Gas'!$E$3267:$AG$3298,28,FALSE)</f>
        <v>23.654219999999999</v>
      </c>
      <c r="V1207" s="19">
        <f>VLOOKUP(G1207,'[3]Run Gas'!$E$3267:$AG$3298,29,FALSE)</f>
        <v>87.192580000000007</v>
      </c>
      <c r="W1207" s="20"/>
      <c r="X1207" s="20"/>
      <c r="Y1207" s="2">
        <f>Scores!N1207</f>
        <v>68</v>
      </c>
      <c r="Z1207" s="19" t="s">
        <v>6</v>
      </c>
      <c r="AA1207" s="19" t="str">
        <f t="shared" si="56"/>
        <v>2C-</v>
      </c>
      <c r="AB1207" s="19" t="s">
        <v>729</v>
      </c>
    </row>
    <row r="1208" spans="1:28" s="19" customFormat="1">
      <c r="A1208" s="19" t="str">
        <f t="shared" si="55"/>
        <v>Morea2. Middle Value</v>
      </c>
      <c r="B1208" s="19" t="str">
        <f t="shared" si="54"/>
        <v>Morea2. Middle ValueX2. Development Undetermined</v>
      </c>
      <c r="C1208" s="18" t="s">
        <v>21</v>
      </c>
      <c r="D1208" s="20" t="s">
        <v>13</v>
      </c>
      <c r="E1208" s="19" t="s">
        <v>10</v>
      </c>
      <c r="F1208" s="21" t="s">
        <v>882</v>
      </c>
      <c r="G1208" s="21" t="s">
        <v>882</v>
      </c>
      <c r="J1208" s="19">
        <f>VLOOKUP(G1208,'[3]Run Gas'!$E$3267:$AG$3298,5,FALSE)</f>
        <v>58.97</v>
      </c>
      <c r="K1208" s="19">
        <f>VLOOKUP(G1208,'[3]Run Gas'!$E$3267:$AG$3298,26,FALSE)</f>
        <v>0.68492453790062746</v>
      </c>
      <c r="L1208" s="19">
        <f>VLOOKUP(G1208,'[3]Run Gas'!$E$3267:$AG$3298,27,FALSE)</f>
        <v>40.39</v>
      </c>
      <c r="O1208" s="19">
        <f>VLOOKUP(G1208,'[3]Run Gas'!$E$3267:$AG$3298,14,FALSE)</f>
        <v>0.22381619999999999</v>
      </c>
      <c r="P1208" s="19">
        <f>VLOOKUP(G1208,'[3]Run Gas'!$E$3267:$AG$3298,15,FALSE)</f>
        <v>220.1001</v>
      </c>
      <c r="Q1208" s="19">
        <f>VLOOKUP(G1208,'[3]Run Gas'!$E$3267:$AG$3298,16,FALSE)</f>
        <v>0.62579379999999996</v>
      </c>
      <c r="R1208" s="19">
        <f>VLOOKUP(G1208,'[3]Run Gas'!$E$3267:$AG$3298,17,FALSE)</f>
        <v>0.65112729999999996</v>
      </c>
      <c r="S1208" s="19">
        <f>VLOOKUP(G1208,'[3]Run Gas'!$E$3267:$AG$3298,24,FALSE)</f>
        <v>48.118839999999999</v>
      </c>
      <c r="T1208" s="19">
        <f>VLOOKUP(G1208,'[3]Run Gas'!$E$3267:$AG$3298,25,FALSE)</f>
        <v>58.237290000000002</v>
      </c>
      <c r="U1208" s="19">
        <f>VLOOKUP(G1208,'[3]Run Gas'!$E$3267:$AG$3298,28,FALSE)</f>
        <v>15.03538</v>
      </c>
      <c r="V1208" s="19">
        <f>VLOOKUP(G1208,'[3]Run Gas'!$E$3267:$AG$3298,29,FALSE)</f>
        <v>147.8827</v>
      </c>
      <c r="W1208" s="20"/>
      <c r="X1208" s="20"/>
      <c r="Y1208" s="2">
        <f>Scores!N1208</f>
        <v>87</v>
      </c>
      <c r="Z1208" s="19" t="s">
        <v>6</v>
      </c>
      <c r="AA1208" s="19" t="str">
        <f t="shared" si="56"/>
        <v>2C-</v>
      </c>
      <c r="AB1208" s="19" t="s">
        <v>729</v>
      </c>
    </row>
    <row r="1209" spans="1:28" s="19" customFormat="1">
      <c r="A1209" s="19" t="str">
        <f t="shared" si="55"/>
        <v>Melati2. Middle Value</v>
      </c>
      <c r="B1209" s="19" t="str">
        <f t="shared" si="54"/>
        <v>Melati2. Middle ValueX2. Development Undetermined</v>
      </c>
      <c r="C1209" s="18" t="s">
        <v>21</v>
      </c>
      <c r="D1209" s="20" t="s">
        <v>13</v>
      </c>
      <c r="E1209" s="19" t="s">
        <v>10</v>
      </c>
      <c r="F1209" s="21" t="s">
        <v>883</v>
      </c>
      <c r="G1209" s="21" t="s">
        <v>883</v>
      </c>
      <c r="J1209" s="19">
        <f>VLOOKUP(G1209,'[3]Run Gas'!$E$3267:$AG$3298,5,FALSE)</f>
        <v>17</v>
      </c>
      <c r="K1209" s="19">
        <f>VLOOKUP(G1209,'[3]Run Gas'!$E$3267:$AG$3298,26,FALSE)</f>
        <v>0.82352941176470584</v>
      </c>
      <c r="L1209" s="19">
        <f>VLOOKUP(G1209,'[3]Run Gas'!$E$3267:$AG$3298,27,FALSE)</f>
        <v>14</v>
      </c>
      <c r="O1209" s="19">
        <f>VLOOKUP(G1209,'[3]Run Gas'!$E$3267:$AG$3298,14,FALSE)</f>
        <v>0.29192370000000001</v>
      </c>
      <c r="P1209" s="19">
        <f>VLOOKUP(G1209,'[3]Run Gas'!$E$3267:$AG$3298,15,FALSE)</f>
        <v>314.7079</v>
      </c>
      <c r="Q1209" s="19">
        <f>VLOOKUP(G1209,'[3]Run Gas'!$E$3267:$AG$3298,16,FALSE)</f>
        <v>0.66344510000000001</v>
      </c>
      <c r="R1209" s="19">
        <f>VLOOKUP(G1209,'[3]Run Gas'!$E$3267:$AG$3298,17,FALSE)</f>
        <v>0.84176960000000001</v>
      </c>
      <c r="S1209" s="19">
        <f>VLOOKUP(G1209,'[3]Run Gas'!$E$3267:$AG$3298,24,FALSE)</f>
        <v>23.40888</v>
      </c>
      <c r="T1209" s="19">
        <f>VLOOKUP(G1209,'[3]Run Gas'!$E$3267:$AG$3298,25,FALSE)</f>
        <v>5.8198600000000003</v>
      </c>
      <c r="U1209" s="19">
        <f>VLOOKUP(G1209,'[3]Run Gas'!$E$3267:$AG$3298,28,FALSE)</f>
        <v>20.095420000000001</v>
      </c>
      <c r="V1209" s="19">
        <f>VLOOKUP(G1209,'[3]Run Gas'!$E$3267:$AG$3298,29,FALSE)</f>
        <v>42.011310000000002</v>
      </c>
      <c r="W1209" s="20"/>
      <c r="X1209" s="20"/>
      <c r="Y1209" s="2">
        <f>Scores!N1209</f>
        <v>44</v>
      </c>
      <c r="Z1209" s="19" t="s">
        <v>6</v>
      </c>
      <c r="AA1209" s="19" t="str">
        <f t="shared" si="56"/>
        <v>2C-</v>
      </c>
      <c r="AB1209" s="19" t="s">
        <v>729</v>
      </c>
    </row>
    <row r="1210" spans="1:28" s="19" customFormat="1">
      <c r="A1210" s="19" t="str">
        <f t="shared" si="55"/>
        <v>Penyu2. Middle Value</v>
      </c>
      <c r="B1210" s="19" t="str">
        <f t="shared" si="54"/>
        <v>Penyu2. Middle ValueX2. Development Undetermined</v>
      </c>
      <c r="C1210" s="18" t="s">
        <v>21</v>
      </c>
      <c r="D1210" s="20" t="s">
        <v>13</v>
      </c>
      <c r="E1210" s="19" t="s">
        <v>10</v>
      </c>
      <c r="F1210" s="21" t="s">
        <v>884</v>
      </c>
      <c r="G1210" s="21" t="s">
        <v>884</v>
      </c>
      <c r="J1210" s="19">
        <f>VLOOKUP(G1210,'[3]Run Gas'!$E$3267:$AG$3298,5,FALSE)</f>
        <v>71</v>
      </c>
      <c r="K1210" s="19">
        <f>VLOOKUP(G1210,'[3]Run Gas'!$E$3267:$AG$3298,26,FALSE)</f>
        <v>0.54929577464788737</v>
      </c>
      <c r="L1210" s="19">
        <f>VLOOKUP(G1210,'[3]Run Gas'!$E$3267:$AG$3298,27,FALSE)</f>
        <v>39</v>
      </c>
      <c r="O1210" s="19">
        <f>VLOOKUP(G1210,'[3]Run Gas'!$E$3267:$AG$3298,14,FALSE)</f>
        <v>0.2333587</v>
      </c>
      <c r="P1210" s="19">
        <f>VLOOKUP(G1210,'[3]Run Gas'!$E$3267:$AG$3298,15,FALSE)</f>
        <v>247.12909999999999</v>
      </c>
      <c r="Q1210" s="19">
        <f>VLOOKUP(G1210,'[3]Run Gas'!$E$3267:$AG$3298,16,FALSE)</f>
        <v>0.68113460000000003</v>
      </c>
      <c r="R1210" s="19">
        <f>VLOOKUP(G1210,'[3]Run Gas'!$E$3267:$AG$3298,17,FALSE)</f>
        <v>0.64933399999999997</v>
      </c>
      <c r="S1210" s="19">
        <f>VLOOKUP(G1210,'[3]Run Gas'!$E$3267:$AG$3298,24,FALSE)</f>
        <v>80.679599999999994</v>
      </c>
      <c r="T1210" s="19">
        <f>VLOOKUP(G1210,'[3]Run Gas'!$E$3267:$AG$3298,25,FALSE)</f>
        <v>248.68780000000001</v>
      </c>
      <c r="U1210" s="19">
        <f>VLOOKUP(G1210,'[3]Run Gas'!$E$3267:$AG$3298,28,FALSE)</f>
        <v>22.151679999999999</v>
      </c>
      <c r="V1210" s="19">
        <f>VLOOKUP(G1210,'[3]Run Gas'!$E$3267:$AG$3298,29,FALSE)</f>
        <v>55.890050000000002</v>
      </c>
      <c r="W1210" s="20"/>
      <c r="X1210" s="20"/>
      <c r="Y1210" s="2">
        <f>Scores!N1210</f>
        <v>91</v>
      </c>
      <c r="Z1210" s="19" t="s">
        <v>6</v>
      </c>
      <c r="AA1210" s="19" t="str">
        <f t="shared" si="56"/>
        <v>2C-</v>
      </c>
      <c r="AB1210" s="19" t="s">
        <v>729</v>
      </c>
    </row>
    <row r="1211" spans="1:28" s="19" customFormat="1">
      <c r="A1211" s="19" t="str">
        <f t="shared" si="55"/>
        <v>Meraksa2. Middle Value</v>
      </c>
      <c r="B1211" s="19" t="str">
        <f t="shared" si="54"/>
        <v>Meraksa2. Middle ValueX2. Development Undetermined</v>
      </c>
      <c r="C1211" s="18" t="s">
        <v>21</v>
      </c>
      <c r="D1211" s="20" t="s">
        <v>13</v>
      </c>
      <c r="E1211" s="19" t="s">
        <v>10</v>
      </c>
      <c r="F1211" s="18" t="s">
        <v>885</v>
      </c>
      <c r="G1211" s="18" t="s">
        <v>885</v>
      </c>
      <c r="J1211" s="19">
        <f>VLOOKUP(G1211,'[3]Run Gas'!$E$3267:$AG$3298,5,FALSE)</f>
        <v>121</v>
      </c>
      <c r="K1211" s="19">
        <f>VLOOKUP(G1211,'[3]Run Gas'!$E$3267:$AG$3298,26,FALSE)</f>
        <v>0.7024793388429752</v>
      </c>
      <c r="L1211" s="19">
        <f>VLOOKUP(G1211,'[3]Run Gas'!$E$3267:$AG$3298,27,FALSE)</f>
        <v>85</v>
      </c>
      <c r="O1211" s="19">
        <f>VLOOKUP(G1211,'[3]Run Gas'!$E$3267:$AG$3298,14,FALSE)</f>
        <v>0.25768560000000001</v>
      </c>
      <c r="P1211" s="19">
        <f>VLOOKUP(G1211,'[3]Run Gas'!$E$3267:$AG$3298,15,FALSE)</f>
        <v>118.9913</v>
      </c>
      <c r="Q1211" s="19">
        <f>VLOOKUP(G1211,'[3]Run Gas'!$E$3267:$AG$3298,16,FALSE)</f>
        <v>0.60377670000000006</v>
      </c>
      <c r="R1211" s="19">
        <f>VLOOKUP(G1211,'[3]Run Gas'!$E$3267:$AG$3298,17,FALSE)</f>
        <v>0.81774749999999996</v>
      </c>
      <c r="S1211" s="19">
        <f>VLOOKUP(G1211,'[3]Run Gas'!$E$3267:$AG$3298,24,FALSE)</f>
        <v>60.041809999999998</v>
      </c>
      <c r="T1211" s="19">
        <f>VLOOKUP(G1211,'[3]Run Gas'!$E$3267:$AG$3298,25,FALSE)</f>
        <v>29.776969999999999</v>
      </c>
      <c r="U1211" s="19">
        <f>VLOOKUP(G1211,'[3]Run Gas'!$E$3267:$AG$3298,28,FALSE)</f>
        <v>32.070099999999996</v>
      </c>
      <c r="V1211" s="19">
        <f>VLOOKUP(G1211,'[3]Run Gas'!$E$3267:$AG$3298,29,FALSE)</f>
        <v>39.495959999999997</v>
      </c>
      <c r="W1211" s="20"/>
      <c r="X1211" s="20"/>
      <c r="Y1211" s="2">
        <f>Scores!N1211</f>
        <v>68</v>
      </c>
      <c r="Z1211" s="19" t="s">
        <v>6</v>
      </c>
      <c r="AA1211" s="19" t="str">
        <f t="shared" si="56"/>
        <v>2C-</v>
      </c>
      <c r="AB1211" s="19" t="s">
        <v>729</v>
      </c>
    </row>
    <row r="1212" spans="1:28" s="19" customFormat="1">
      <c r="A1212" s="19" t="str">
        <f t="shared" si="55"/>
        <v>Metur2. Middle Value</v>
      </c>
      <c r="B1212" s="19" t="str">
        <f t="shared" si="54"/>
        <v>Metur2. Middle ValueX2. Development Undetermined</v>
      </c>
      <c r="C1212" s="18" t="s">
        <v>21</v>
      </c>
      <c r="D1212" s="20" t="s">
        <v>13</v>
      </c>
      <c r="E1212" s="19" t="s">
        <v>10</v>
      </c>
      <c r="F1212" s="21" t="s">
        <v>886</v>
      </c>
      <c r="G1212" s="21" t="s">
        <v>886</v>
      </c>
      <c r="J1212" s="19">
        <f>VLOOKUP(G1212,'[3]Run Gas'!$E$3267:$AG$3298,5,FALSE)</f>
        <v>30</v>
      </c>
      <c r="K1212" s="19">
        <f>VLOOKUP(G1212,'[3]Run Gas'!$E$3267:$AG$3298,26,FALSE)</f>
        <v>0.8</v>
      </c>
      <c r="L1212" s="19">
        <f>VLOOKUP(G1212,'[3]Run Gas'!$E$3267:$AG$3298,27,FALSE)</f>
        <v>24</v>
      </c>
      <c r="O1212" s="19">
        <f>VLOOKUP(G1212,'[3]Run Gas'!$E$3267:$AG$3298,14,FALSE)</f>
        <v>0.24872610000000001</v>
      </c>
      <c r="P1212" s="19">
        <f>VLOOKUP(G1212,'[3]Run Gas'!$E$3267:$AG$3298,15,FALSE)</f>
        <v>232.9426</v>
      </c>
      <c r="Q1212" s="19">
        <f>VLOOKUP(G1212,'[3]Run Gas'!$E$3267:$AG$3298,16,FALSE)</f>
        <v>0.71846540000000003</v>
      </c>
      <c r="R1212" s="19">
        <f>VLOOKUP(G1212,'[3]Run Gas'!$E$3267:$AG$3298,17,FALSE)</f>
        <v>0.91545609999999999</v>
      </c>
      <c r="S1212" s="19">
        <f>VLOOKUP(G1212,'[3]Run Gas'!$E$3267:$AG$3298,24,FALSE)</f>
        <v>45.026449999999997</v>
      </c>
      <c r="T1212" s="19">
        <f>VLOOKUP(G1212,'[3]Run Gas'!$E$3267:$AG$3298,25,FALSE)</f>
        <v>96.808499999999995</v>
      </c>
      <c r="U1212" s="19">
        <f>VLOOKUP(G1212,'[3]Run Gas'!$E$3267:$AG$3298,28,FALSE)</f>
        <v>20.246929999999999</v>
      </c>
      <c r="V1212" s="19">
        <f>VLOOKUP(G1212,'[3]Run Gas'!$E$3267:$AG$3298,29,FALSE)</f>
        <v>151.57640000000001</v>
      </c>
      <c r="W1212" s="20"/>
      <c r="X1212" s="20"/>
      <c r="Y1212" s="2">
        <f>Scores!N1212</f>
        <v>50</v>
      </c>
      <c r="Z1212" s="19" t="s">
        <v>6</v>
      </c>
      <c r="AA1212" s="19" t="str">
        <f t="shared" si="56"/>
        <v>2C-</v>
      </c>
      <c r="AB1212" s="19" t="s">
        <v>729</v>
      </c>
    </row>
    <row r="1213" spans="1:28" s="19" customFormat="1">
      <c r="A1213" s="19" t="str">
        <f t="shared" si="55"/>
        <v>Pinus Harum (PHR) - 0012. Middle Value</v>
      </c>
      <c r="B1213" s="19" t="str">
        <f t="shared" si="54"/>
        <v>Pinus Harum (PHR) - 0012. Middle ValueX2. Development Undetermined</v>
      </c>
      <c r="C1213" s="18" t="s">
        <v>21</v>
      </c>
      <c r="D1213" s="20" t="s">
        <v>13</v>
      </c>
      <c r="E1213" s="19" t="s">
        <v>10</v>
      </c>
      <c r="F1213" s="21" t="s">
        <v>900</v>
      </c>
      <c r="G1213" s="21" t="s">
        <v>900</v>
      </c>
      <c r="J1213" s="19">
        <f>VLOOKUP(G1213,'[3]Run Gas'!$E$3267:$AG$3298,5,FALSE)</f>
        <v>13</v>
      </c>
      <c r="K1213" s="19">
        <f>VLOOKUP(G1213,'[3]Run Gas'!$E$3267:$AG$3298,26,FALSE)</f>
        <v>0.76923076923076927</v>
      </c>
      <c r="L1213" s="19">
        <f>VLOOKUP(G1213,'[3]Run Gas'!$E$3267:$AG$3298,27,FALSE)</f>
        <v>10</v>
      </c>
      <c r="O1213" s="19">
        <f>VLOOKUP(G1213,'[3]Run Gas'!$E$3267:$AG$3298,14,FALSE)</f>
        <v>0.25703130000000002</v>
      </c>
      <c r="P1213" s="19">
        <f>VLOOKUP(G1213,'[3]Run Gas'!$E$3267:$AG$3298,15,FALSE)</f>
        <v>118.9913</v>
      </c>
      <c r="Q1213" s="19">
        <f>VLOOKUP(G1213,'[3]Run Gas'!$E$3267:$AG$3298,16,FALSE)</f>
        <v>0.60377670000000006</v>
      </c>
      <c r="R1213" s="19">
        <f>VLOOKUP(G1213,'[3]Run Gas'!$E$3267:$AG$3298,17,FALSE)</f>
        <v>0.81774749999999996</v>
      </c>
      <c r="S1213" s="19">
        <f>VLOOKUP(G1213,'[3]Run Gas'!$E$3267:$AG$3298,24,FALSE)</f>
        <v>44.955750000000002</v>
      </c>
      <c r="T1213" s="19">
        <f>VLOOKUP(G1213,'[3]Run Gas'!$E$3267:$AG$3298,25,FALSE)</f>
        <v>15.55345</v>
      </c>
      <c r="U1213" s="19">
        <f>VLOOKUP(G1213,'[3]Run Gas'!$E$3267:$AG$3298,28,FALSE)</f>
        <v>44.257829999999998</v>
      </c>
      <c r="V1213" s="19">
        <f>VLOOKUP(G1213,'[3]Run Gas'!$E$3267:$AG$3298,29,FALSE)</f>
        <v>15.429119999999999</v>
      </c>
      <c r="W1213" s="20"/>
      <c r="X1213" s="20"/>
      <c r="Y1213" s="2">
        <f>Scores!N1213</f>
        <v>65</v>
      </c>
      <c r="Z1213" s="19" t="s">
        <v>6</v>
      </c>
      <c r="AA1213" s="19" t="str">
        <f t="shared" si="56"/>
        <v>2C-</v>
      </c>
      <c r="AB1213" s="19" t="s">
        <v>729</v>
      </c>
    </row>
    <row r="1214" spans="1:28" s="19" customFormat="1">
      <c r="A1214" s="19" t="str">
        <f t="shared" si="55"/>
        <v>Tulip Jingga-0012. Middle Value</v>
      </c>
      <c r="B1214" s="19" t="str">
        <f t="shared" si="54"/>
        <v>Tulip Jingga-0012. Middle ValueX1. Discovery under Evaluation</v>
      </c>
      <c r="C1214" s="18" t="s">
        <v>12</v>
      </c>
      <c r="D1214" s="20" t="s">
        <v>13</v>
      </c>
      <c r="E1214" s="19" t="s">
        <v>10</v>
      </c>
      <c r="F1214" s="21" t="s">
        <v>901</v>
      </c>
      <c r="G1214" s="21" t="s">
        <v>901</v>
      </c>
      <c r="J1214" s="19">
        <f>VLOOKUP(G1214,'[3]Run Gas'!$E$3267:$AG$3298,5,FALSE)</f>
        <v>50.66</v>
      </c>
      <c r="K1214" s="19">
        <f>VLOOKUP(G1214,'[3]Run Gas'!$E$3267:$AG$3298,26,FALSE)</f>
        <v>0.75</v>
      </c>
      <c r="L1214" s="19">
        <f>VLOOKUP(G1214,'[3]Run Gas'!$E$3267:$AG$3298,27,FALSE)</f>
        <v>37.994999999999997</v>
      </c>
      <c r="O1214" s="19">
        <f>VLOOKUP(G1214,'[3]Run Gas'!$E$3267:$AG$3298,14,FALSE)</f>
        <v>0.22463269999999999</v>
      </c>
      <c r="P1214" s="19">
        <f>VLOOKUP(G1214,'[3]Run Gas'!$E$3267:$AG$3298,15,FALSE)</f>
        <v>282.87549999999999</v>
      </c>
      <c r="Q1214" s="19">
        <f>VLOOKUP(G1214,'[3]Run Gas'!$E$3267:$AG$3298,16,FALSE)</f>
        <v>0.64133989999999996</v>
      </c>
      <c r="R1214" s="19">
        <f>VLOOKUP(G1214,'[3]Run Gas'!$E$3267:$AG$3298,17,FALSE)</f>
        <v>0.65220219999999995</v>
      </c>
      <c r="S1214" s="19">
        <f>VLOOKUP(G1214,'[3]Run Gas'!$E$3267:$AG$3298,24,FALSE)</f>
        <v>71.296790000000001</v>
      </c>
      <c r="T1214" s="19">
        <f>VLOOKUP(G1214,'[3]Run Gas'!$E$3267:$AG$3298,25,FALSE)</f>
        <v>65.007800000000003</v>
      </c>
      <c r="U1214" s="19">
        <f>VLOOKUP(G1214,'[3]Run Gas'!$E$3267:$AG$3298,28,FALSE)</f>
        <v>17.160430000000002</v>
      </c>
      <c r="V1214" s="19">
        <f>VLOOKUP(G1214,'[3]Run Gas'!$E$3267:$AG$3298,29,FALSE)</f>
        <v>80.982590000000002</v>
      </c>
      <c r="W1214" s="20"/>
      <c r="X1214" s="20"/>
      <c r="Y1214" s="2">
        <f>Scores!N1214</f>
        <v>88</v>
      </c>
      <c r="Z1214" s="19" t="s">
        <v>6</v>
      </c>
      <c r="AA1214" s="19" t="str">
        <f t="shared" si="56"/>
        <v>2C-</v>
      </c>
      <c r="AB1214" s="19" t="s">
        <v>729</v>
      </c>
    </row>
    <row r="1215" spans="1:28" s="19" customFormat="1">
      <c r="A1215" s="19" t="str">
        <f t="shared" si="55"/>
        <v>Wolai2. Middle Value</v>
      </c>
      <c r="B1215" s="19" t="str">
        <f t="shared" si="54"/>
        <v>Wolai2. Middle ValueX2. Development Undetermined</v>
      </c>
      <c r="C1215" s="18" t="s">
        <v>21</v>
      </c>
      <c r="D1215" s="20" t="s">
        <v>13</v>
      </c>
      <c r="E1215" s="19" t="s">
        <v>10</v>
      </c>
      <c r="F1215" s="21" t="s">
        <v>887</v>
      </c>
      <c r="G1215" s="21" t="s">
        <v>887</v>
      </c>
      <c r="J1215" s="19">
        <f>VLOOKUP(G1215,'[3]Run Gas'!$E$3267:$AG$3298,5,FALSE)</f>
        <v>325.13</v>
      </c>
      <c r="K1215" s="19">
        <f>VLOOKUP(G1215,'[3]Run Gas'!$E$3267:$AG$3298,26,FALSE)</f>
        <v>0.79577399809307048</v>
      </c>
      <c r="L1215" s="19">
        <f>VLOOKUP(G1215,'[3]Run Gas'!$E$3267:$AG$3298,27,FALSE)</f>
        <v>258.73</v>
      </c>
      <c r="O1215" s="19">
        <f>VLOOKUP(G1215,'[3]Run Gas'!$E$3267:$AG$3298,14,FALSE)</f>
        <v>0.23493829999999999</v>
      </c>
      <c r="P1215" s="19">
        <f>VLOOKUP(G1215,'[3]Run Gas'!$E$3267:$AG$3298,15,FALSE)</f>
        <v>129.96619999999999</v>
      </c>
      <c r="Q1215" s="19">
        <f>VLOOKUP(G1215,'[3]Run Gas'!$E$3267:$AG$3298,16,FALSE)</f>
        <v>0.62577709999999998</v>
      </c>
      <c r="R1215" s="19">
        <f>VLOOKUP(G1215,'[3]Run Gas'!$E$3267:$AG$3298,17,FALSE)</f>
        <v>0.66048419999999997</v>
      </c>
      <c r="S1215" s="19">
        <f>VLOOKUP(G1215,'[3]Run Gas'!$E$3267:$AG$3298,24,FALSE)</f>
        <v>83.742289999999997</v>
      </c>
      <c r="T1215" s="19">
        <f>VLOOKUP(G1215,'[3]Run Gas'!$E$3267:$AG$3298,25,FALSE)</f>
        <v>84.005840000000006</v>
      </c>
      <c r="U1215" s="19">
        <f>VLOOKUP(G1215,'[3]Run Gas'!$E$3267:$AG$3298,28,FALSE)</f>
        <v>32.588929999999998</v>
      </c>
      <c r="V1215" s="19">
        <f>VLOOKUP(G1215,'[3]Run Gas'!$E$3267:$AG$3298,29,FALSE)</f>
        <v>107.73090000000001</v>
      </c>
      <c r="W1215" s="20"/>
      <c r="X1215" s="20"/>
      <c r="Y1215" s="2">
        <f>Scores!N1215</f>
        <v>93</v>
      </c>
      <c r="Z1215" s="19" t="s">
        <v>6</v>
      </c>
      <c r="AA1215" s="19" t="str">
        <f t="shared" si="56"/>
        <v>2C-</v>
      </c>
      <c r="AB1215" s="19" t="s">
        <v>729</v>
      </c>
    </row>
    <row r="1216" spans="1:28" s="19" customFormat="1">
      <c r="A1216" s="19" t="str">
        <f t="shared" si="55"/>
        <v>Serban2. Middle Value</v>
      </c>
      <c r="B1216" s="19" t="str">
        <f t="shared" si="54"/>
        <v>Serban2. Middle ValueX2. Development Undetermined</v>
      </c>
      <c r="C1216" s="18" t="s">
        <v>21</v>
      </c>
      <c r="D1216" s="20" t="s">
        <v>13</v>
      </c>
      <c r="E1216" s="19" t="s">
        <v>10</v>
      </c>
      <c r="F1216" s="21" t="s">
        <v>888</v>
      </c>
      <c r="G1216" s="21" t="s">
        <v>888</v>
      </c>
      <c r="J1216" s="19">
        <f>VLOOKUP(G1216,'[3]Run Gas'!$E$3267:$AG$3298,5,FALSE)</f>
        <v>59.428571428571438</v>
      </c>
      <c r="K1216" s="19">
        <f>VLOOKUP(G1216,'[3]Run Gas'!$E$3267:$AG$3298,26,FALSE)</f>
        <v>0.7</v>
      </c>
      <c r="L1216" s="19">
        <f>VLOOKUP(G1216,'[3]Run Gas'!$E$3267:$AG$3298,27,FALSE)</f>
        <v>41.6</v>
      </c>
      <c r="O1216" s="19">
        <f>VLOOKUP(G1216,'[3]Run Gas'!$E$3267:$AG$3298,14,FALSE)</f>
        <v>0.2233947</v>
      </c>
      <c r="P1216" s="19">
        <f>VLOOKUP(G1216,'[3]Run Gas'!$E$3267:$AG$3298,15,FALSE)</f>
        <v>190.0025</v>
      </c>
      <c r="Q1216" s="19">
        <f>VLOOKUP(G1216,'[3]Run Gas'!$E$3267:$AG$3298,16,FALSE)</f>
        <v>0.63021530000000003</v>
      </c>
      <c r="R1216" s="19">
        <f>VLOOKUP(G1216,'[3]Run Gas'!$E$3267:$AG$3298,17,FALSE)</f>
        <v>0.65112729999999996</v>
      </c>
      <c r="S1216" s="19">
        <f>VLOOKUP(G1216,'[3]Run Gas'!$E$3267:$AG$3298,24,FALSE)</f>
        <v>141.67320000000001</v>
      </c>
      <c r="T1216" s="19">
        <f>VLOOKUP(G1216,'[3]Run Gas'!$E$3267:$AG$3298,25,FALSE)</f>
        <v>77.081540000000004</v>
      </c>
      <c r="U1216" s="19">
        <f>VLOOKUP(G1216,'[3]Run Gas'!$E$3267:$AG$3298,28,FALSE)</f>
        <v>30.12181</v>
      </c>
      <c r="V1216" s="19">
        <f>VLOOKUP(G1216,'[3]Run Gas'!$E$3267:$AG$3298,29,FALSE)</f>
        <v>90.038020000000003</v>
      </c>
      <c r="W1216" s="20"/>
      <c r="X1216" s="20"/>
      <c r="Y1216" s="2">
        <f>Scores!N1216</f>
        <v>100</v>
      </c>
      <c r="Z1216" s="19" t="s">
        <v>6</v>
      </c>
      <c r="AA1216" s="19" t="str">
        <f t="shared" si="56"/>
        <v>2C-</v>
      </c>
      <c r="AB1216" s="19" t="s">
        <v>729</v>
      </c>
    </row>
    <row r="1217" spans="1:28" s="19" customFormat="1">
      <c r="A1217" s="19" t="str">
        <f t="shared" si="55"/>
        <v>Sukajaya2. Middle Value</v>
      </c>
      <c r="B1217" s="19" t="str">
        <f t="shared" ref="B1217:B1222" si="57">F1217&amp;E1217&amp;C1217</f>
        <v>Sukajaya2. Middle ValueX1. Discovery under Evaluation</v>
      </c>
      <c r="C1217" s="18" t="s">
        <v>12</v>
      </c>
      <c r="D1217" s="20" t="s">
        <v>13</v>
      </c>
      <c r="E1217" s="19" t="s">
        <v>10</v>
      </c>
      <c r="F1217" s="21" t="s">
        <v>889</v>
      </c>
      <c r="G1217" s="21" t="s">
        <v>889</v>
      </c>
      <c r="J1217" s="19">
        <f>VLOOKUP(G1217,'[3]Run Gas'!$E$3267:$AG$3298,5,FALSE)</f>
        <v>6.8</v>
      </c>
      <c r="K1217" s="19">
        <f>VLOOKUP(G1217,'[3]Run Gas'!$E$3267:$AG$3298,26,FALSE)</f>
        <v>0.92352941176470593</v>
      </c>
      <c r="L1217" s="19">
        <f>VLOOKUP(G1217,'[3]Run Gas'!$E$3267:$AG$3298,27,FALSE)</f>
        <v>6.28</v>
      </c>
      <c r="O1217" s="19">
        <f>VLOOKUP(G1217,'[3]Run Gas'!$E$3267:$AG$3298,14,FALSE)</f>
        <v>0.21954380000000001</v>
      </c>
      <c r="P1217" s="19">
        <f>VLOOKUP(G1217,'[3]Run Gas'!$E$3267:$AG$3298,15,FALSE)</f>
        <v>286.61709999999999</v>
      </c>
      <c r="Q1217" s="19">
        <f>VLOOKUP(G1217,'[3]Run Gas'!$E$3267:$AG$3298,16,FALSE)</f>
        <v>0.63138799999999995</v>
      </c>
      <c r="R1217" s="19">
        <f>VLOOKUP(G1217,'[3]Run Gas'!$E$3267:$AG$3298,17,FALSE)</f>
        <v>0.73105059999999999</v>
      </c>
      <c r="S1217" s="19">
        <f>VLOOKUP(G1217,'[3]Run Gas'!$E$3267:$AG$3298,24,FALSE)</f>
        <v>73.247550000000004</v>
      </c>
      <c r="T1217" s="19">
        <f>VLOOKUP(G1217,'[3]Run Gas'!$E$3267:$AG$3298,25,FALSE)</f>
        <v>131.17509999999999</v>
      </c>
      <c r="U1217" s="19">
        <f>VLOOKUP(G1217,'[3]Run Gas'!$E$3267:$AG$3298,28,FALSE)</f>
        <v>11.4168</v>
      </c>
      <c r="V1217" s="19">
        <f>VLOOKUP(G1217,'[3]Run Gas'!$E$3267:$AG$3298,29,FALSE)</f>
        <v>326.48649999999998</v>
      </c>
      <c r="W1217" s="20"/>
      <c r="X1217" s="20"/>
      <c r="Y1217" s="2">
        <f>Scores!N1217</f>
        <v>86</v>
      </c>
      <c r="Z1217" s="19" t="s">
        <v>6</v>
      </c>
      <c r="AA1217" s="19" t="str">
        <f t="shared" si="56"/>
        <v>2C-</v>
      </c>
      <c r="AB1217" s="19" t="s">
        <v>729</v>
      </c>
    </row>
    <row r="1218" spans="1:28" s="19" customFormat="1">
      <c r="A1218" s="19" t="str">
        <f t="shared" ref="A1218:A1222" si="58">F1218&amp;E1218</f>
        <v>Pulau Gading2. Middle Value</v>
      </c>
      <c r="B1218" s="19" t="str">
        <f t="shared" si="57"/>
        <v>Pulau Gading2. Middle ValueX1. Discovery under Evaluation</v>
      </c>
      <c r="C1218" s="18" t="s">
        <v>12</v>
      </c>
      <c r="D1218" s="20" t="s">
        <v>13</v>
      </c>
      <c r="E1218" s="19" t="s">
        <v>10</v>
      </c>
      <c r="F1218" s="21" t="s">
        <v>890</v>
      </c>
      <c r="G1218" s="21" t="s">
        <v>890</v>
      </c>
      <c r="J1218" s="19">
        <f>VLOOKUP(G1218,'[3]Run Gas'!$E$3267:$AG$3298,5,FALSE)</f>
        <v>267.67</v>
      </c>
      <c r="K1218" s="19">
        <f>VLOOKUP(G1218,'[3]Run Gas'!$E$3267:$AG$3298,26,FALSE)</f>
        <v>0.41095378637874991</v>
      </c>
      <c r="L1218" s="19">
        <f>VLOOKUP(G1218,'[3]Run Gas'!$E$3267:$AG$3298,27,FALSE)</f>
        <v>110</v>
      </c>
      <c r="O1218" s="19">
        <f>VLOOKUP(G1218,'[3]Run Gas'!$E$3267:$AG$3298,14,FALSE)</f>
        <v>0.26557160000000002</v>
      </c>
      <c r="P1218" s="19">
        <f>VLOOKUP(G1218,'[3]Run Gas'!$E$3267:$AG$3298,15,FALSE)</f>
        <v>200.66489999999999</v>
      </c>
      <c r="Q1218" s="19">
        <f>VLOOKUP(G1218,'[3]Run Gas'!$E$3267:$AG$3298,16,FALSE)</f>
        <v>0.68254139999999996</v>
      </c>
      <c r="R1218" s="19">
        <f>VLOOKUP(G1218,'[3]Run Gas'!$E$3267:$AG$3298,17,FALSE)</f>
        <v>0.82075909999999996</v>
      </c>
      <c r="S1218" s="19">
        <f>VLOOKUP(G1218,'[3]Run Gas'!$E$3267:$AG$3298,24,FALSE)</f>
        <v>70.690830000000005</v>
      </c>
      <c r="T1218" s="19">
        <f>VLOOKUP(G1218,'[3]Run Gas'!$E$3267:$AG$3298,25,FALSE)</f>
        <v>19.968540000000001</v>
      </c>
      <c r="U1218" s="19">
        <f>VLOOKUP(G1218,'[3]Run Gas'!$E$3267:$AG$3298,28,FALSE)</f>
        <v>25.731629999999999</v>
      </c>
      <c r="V1218" s="19">
        <f>VLOOKUP(G1218,'[3]Run Gas'!$E$3267:$AG$3298,29,FALSE)</f>
        <v>30.81523</v>
      </c>
      <c r="W1218" s="20"/>
      <c r="X1218" s="20"/>
      <c r="Y1218" s="2">
        <f>Scores!N1218</f>
        <v>59</v>
      </c>
      <c r="Z1218" s="19" t="s">
        <v>6</v>
      </c>
      <c r="AA1218" s="19" t="str">
        <f t="shared" ref="AA1218:AA1222" si="59">IF(Z1218="2C",Z1218&amp;"-"&amp;X1218,"2P")</f>
        <v>2C-</v>
      </c>
      <c r="AB1218" s="19" t="s">
        <v>729</v>
      </c>
    </row>
    <row r="1219" spans="1:28" s="19" customFormat="1">
      <c r="A1219" s="19" t="str">
        <f t="shared" si="58"/>
        <v>Batu Ampar2. Middle Value</v>
      </c>
      <c r="B1219" s="19" t="str">
        <f t="shared" si="57"/>
        <v>Batu Ampar2. Middle ValueX2. Development Undetermined</v>
      </c>
      <c r="C1219" s="18" t="s">
        <v>21</v>
      </c>
      <c r="D1219" s="20" t="s">
        <v>13</v>
      </c>
      <c r="E1219" s="19" t="s">
        <v>10</v>
      </c>
      <c r="F1219" s="21" t="s">
        <v>891</v>
      </c>
      <c r="G1219" s="21" t="s">
        <v>891</v>
      </c>
      <c r="J1219" s="19">
        <f>VLOOKUP(G1219,'[3]Run Gas'!$E$3267:$AG$3298,5,FALSE)</f>
        <v>68.94285714285715</v>
      </c>
      <c r="K1219" s="19">
        <f>VLOOKUP(G1219,'[3]Run Gas'!$E$3267:$AG$3298,26,FALSE)</f>
        <v>0.69999999999999984</v>
      </c>
      <c r="L1219" s="19">
        <f>VLOOKUP(G1219,'[3]Run Gas'!$E$3267:$AG$3298,27,FALSE)</f>
        <v>48.26</v>
      </c>
      <c r="O1219" s="19">
        <f>VLOOKUP(G1219,'[3]Run Gas'!$E$3267:$AG$3298,14,FALSE)</f>
        <v>0.2437629</v>
      </c>
      <c r="P1219" s="19">
        <f>VLOOKUP(G1219,'[3]Run Gas'!$E$3267:$AG$3298,15,FALSE)</f>
        <v>637.03650000000005</v>
      </c>
      <c r="Q1219" s="19">
        <f>VLOOKUP(G1219,'[3]Run Gas'!$E$3267:$AG$3298,16,FALSE)</f>
        <v>0.7381124</v>
      </c>
      <c r="R1219" s="19">
        <f>VLOOKUP(G1219,'[3]Run Gas'!$E$3267:$AG$3298,17,FALSE)</f>
        <v>0.65605740000000001</v>
      </c>
      <c r="S1219" s="19">
        <f>VLOOKUP(G1219,'[3]Run Gas'!$E$3267:$AG$3298,24,FALSE)</f>
        <v>81.143320000000003</v>
      </c>
      <c r="T1219" s="19">
        <f>VLOOKUP(G1219,'[3]Run Gas'!$E$3267:$AG$3298,25,FALSE)</f>
        <v>114.54989999999999</v>
      </c>
      <c r="U1219" s="19">
        <f>VLOOKUP(G1219,'[3]Run Gas'!$E$3267:$AG$3298,28,FALSE)</f>
        <v>15.76032</v>
      </c>
      <c r="V1219" s="19">
        <f>VLOOKUP(G1219,'[3]Run Gas'!$E$3267:$AG$3298,29,FALSE)</f>
        <v>283.79379999999998</v>
      </c>
      <c r="W1219" s="20"/>
      <c r="X1219" s="20"/>
      <c r="Y1219" s="2">
        <f>Scores!N1219</f>
        <v>70</v>
      </c>
      <c r="Z1219" s="19" t="s">
        <v>6</v>
      </c>
      <c r="AA1219" s="19" t="str">
        <f t="shared" si="59"/>
        <v>2C-</v>
      </c>
      <c r="AB1219" s="19" t="s">
        <v>729</v>
      </c>
    </row>
    <row r="1220" spans="1:28" s="19" customFormat="1">
      <c r="A1220" s="19" t="str">
        <f t="shared" si="58"/>
        <v>Rengancondong2. Middle Value</v>
      </c>
      <c r="B1220" s="19" t="str">
        <f t="shared" si="57"/>
        <v>Rengancondong2. Middle ValueX2. Development Undetermined</v>
      </c>
      <c r="C1220" s="18" t="s">
        <v>21</v>
      </c>
      <c r="D1220" s="20" t="s">
        <v>13</v>
      </c>
      <c r="E1220" s="19" t="s">
        <v>10</v>
      </c>
      <c r="F1220" s="18" t="s">
        <v>892</v>
      </c>
      <c r="G1220" s="18" t="s">
        <v>892</v>
      </c>
      <c r="J1220" s="19">
        <f>VLOOKUP(G1220,'[3]Run Gas'!$E$3267:$AG$3298,5,FALSE)</f>
        <v>630</v>
      </c>
      <c r="K1220" s="19">
        <f>VLOOKUP(G1220,'[3]Run Gas'!$E$3267:$AG$3298,26,FALSE)</f>
        <v>0.7</v>
      </c>
      <c r="L1220" s="19">
        <f>VLOOKUP(G1220,'[3]Run Gas'!$E$3267:$AG$3298,27,FALSE)</f>
        <v>441</v>
      </c>
      <c r="O1220" s="19">
        <f>VLOOKUP(G1220,'[3]Run Gas'!$E$3267:$AG$3298,14,FALSE)</f>
        <v>0.23793110000000001</v>
      </c>
      <c r="P1220" s="19">
        <f>VLOOKUP(G1220,'[3]Run Gas'!$E$3267:$AG$3298,15,FALSE)</f>
        <v>107.0462</v>
      </c>
      <c r="Q1220" s="19">
        <f>VLOOKUP(G1220,'[3]Run Gas'!$E$3267:$AG$3298,16,FALSE)</f>
        <v>0.61676390000000003</v>
      </c>
      <c r="R1220" s="19">
        <f>VLOOKUP(G1220,'[3]Run Gas'!$E$3267:$AG$3298,17,FALSE)</f>
        <v>0.63070740000000003</v>
      </c>
      <c r="S1220" s="19">
        <f>VLOOKUP(G1220,'[3]Run Gas'!$E$3267:$AG$3298,24,FALSE)</f>
        <v>164.51669999999999</v>
      </c>
      <c r="T1220" s="19">
        <f>VLOOKUP(G1220,'[3]Run Gas'!$E$3267:$AG$3298,25,FALSE)</f>
        <v>51.79081</v>
      </c>
      <c r="U1220" s="19">
        <f>VLOOKUP(G1220,'[3]Run Gas'!$E$3267:$AG$3298,28,FALSE)</f>
        <v>51.996540000000003</v>
      </c>
      <c r="V1220" s="19">
        <f>VLOOKUP(G1220,'[3]Run Gas'!$E$3267:$AG$3298,29,FALSE)</f>
        <v>189.8278</v>
      </c>
      <c r="W1220" s="20"/>
      <c r="X1220" s="20"/>
      <c r="Y1220" s="2">
        <f>Scores!N1220</f>
        <v>104</v>
      </c>
      <c r="Z1220" s="19" t="s">
        <v>6</v>
      </c>
      <c r="AA1220" s="19" t="str">
        <f t="shared" si="59"/>
        <v>2C-</v>
      </c>
      <c r="AB1220" s="19" t="s">
        <v>729</v>
      </c>
    </row>
    <row r="1221" spans="1:28" s="19" customFormat="1">
      <c r="A1221" s="19" t="str">
        <f t="shared" si="58"/>
        <v>Bulian-Malapari2. Middle Value</v>
      </c>
      <c r="B1221" s="19" t="str">
        <f t="shared" si="57"/>
        <v>Bulian-Malapari2. Middle ValueX2. Development Undetermined</v>
      </c>
      <c r="C1221" s="18" t="s">
        <v>21</v>
      </c>
      <c r="D1221" s="20" t="s">
        <v>13</v>
      </c>
      <c r="E1221" s="19" t="s">
        <v>10</v>
      </c>
      <c r="F1221" s="18" t="s">
        <v>893</v>
      </c>
      <c r="G1221" s="18" t="s">
        <v>893</v>
      </c>
      <c r="J1221" s="19">
        <f>VLOOKUP(G1221,'[3]Run Gas'!$E$3267:$AG$3298,5,FALSE)</f>
        <v>472.85714285714289</v>
      </c>
      <c r="K1221" s="19">
        <f>VLOOKUP(G1221,'[3]Run Gas'!$E$3267:$AG$3298,26,FALSE)</f>
        <v>0.7</v>
      </c>
      <c r="L1221" s="19">
        <f>VLOOKUP(G1221,'[3]Run Gas'!$E$3267:$AG$3298,27,FALSE)</f>
        <v>331</v>
      </c>
      <c r="O1221" s="19">
        <f>VLOOKUP(G1221,'[3]Run Gas'!$E$3267:$AG$3298,14,FALSE)</f>
        <v>0.22733200000000001</v>
      </c>
      <c r="P1221" s="19">
        <f>VLOOKUP(G1221,'[3]Run Gas'!$E$3267:$AG$3298,15,FALSE)</f>
        <v>290.05560000000003</v>
      </c>
      <c r="Q1221" s="19">
        <f>VLOOKUP(G1221,'[3]Run Gas'!$E$3267:$AG$3298,16,FALSE)</f>
        <v>0.65528059999999999</v>
      </c>
      <c r="R1221" s="19">
        <f>VLOOKUP(G1221,'[3]Run Gas'!$E$3267:$AG$3298,17,FALSE)</f>
        <v>0.64697649999999995</v>
      </c>
      <c r="S1221" s="19">
        <f>VLOOKUP(G1221,'[3]Run Gas'!$E$3267:$AG$3298,24,FALSE)</f>
        <v>72.116200000000006</v>
      </c>
      <c r="T1221" s="19">
        <f>VLOOKUP(G1221,'[3]Run Gas'!$E$3267:$AG$3298,25,FALSE)</f>
        <v>42.933669999999999</v>
      </c>
      <c r="U1221" s="19">
        <f>VLOOKUP(G1221,'[3]Run Gas'!$E$3267:$AG$3298,28,FALSE)</f>
        <v>35.813479999999998</v>
      </c>
      <c r="V1221" s="19">
        <f>VLOOKUP(G1221,'[3]Run Gas'!$E$3267:$AG$3298,29,FALSE)</f>
        <v>145.43780000000001</v>
      </c>
      <c r="W1221" s="20"/>
      <c r="X1221" s="20"/>
      <c r="Y1221" s="2">
        <f>Scores!N1221</f>
        <v>85</v>
      </c>
      <c r="Z1221" s="19" t="s">
        <v>6</v>
      </c>
      <c r="AA1221" s="19" t="str">
        <f t="shared" si="59"/>
        <v>2C-</v>
      </c>
      <c r="AB1221" s="19" t="s">
        <v>729</v>
      </c>
    </row>
    <row r="1222" spans="1:28" s="19" customFormat="1">
      <c r="A1222" s="19" t="str">
        <f t="shared" si="58"/>
        <v>Tanim2. Middle Value</v>
      </c>
      <c r="B1222" s="19" t="str">
        <f t="shared" si="57"/>
        <v>Tanim2. Middle ValueX2. Development Undetermined</v>
      </c>
      <c r="C1222" s="18" t="s">
        <v>21</v>
      </c>
      <c r="D1222" s="20" t="s">
        <v>13</v>
      </c>
      <c r="E1222" s="19" t="s">
        <v>10</v>
      </c>
      <c r="F1222" s="18" t="s">
        <v>894</v>
      </c>
      <c r="G1222" s="18" t="s">
        <v>894</v>
      </c>
      <c r="J1222" s="19">
        <f>VLOOKUP(G1222,'[3]Run Gas'!$E$3267:$AG$3298,5,FALSE)</f>
        <v>25.6</v>
      </c>
      <c r="K1222" s="19">
        <f>VLOOKUP(G1222,'[3]Run Gas'!$E$3267:$AG$3298,26,FALSE)</f>
        <v>0.70234374999999993</v>
      </c>
      <c r="L1222" s="19">
        <f>VLOOKUP(G1222,'[3]Run Gas'!$E$3267:$AG$3298,27,FALSE)</f>
        <v>17.98</v>
      </c>
      <c r="O1222" s="19">
        <f>VLOOKUP(G1222,'[3]Run Gas'!$E$3267:$AG$3298,14,FALSE)</f>
        <v>0.2420697</v>
      </c>
      <c r="P1222" s="19">
        <f>VLOOKUP(G1222,'[3]Run Gas'!$E$3267:$AG$3298,15,FALSE)</f>
        <v>285.42910000000001</v>
      </c>
      <c r="Q1222" s="19">
        <f>VLOOKUP(G1222,'[3]Run Gas'!$E$3267:$AG$3298,16,FALSE)</f>
        <v>0.7381124</v>
      </c>
      <c r="R1222" s="19">
        <f>VLOOKUP(G1222,'[3]Run Gas'!$E$3267:$AG$3298,17,FALSE)</f>
        <v>0.64760470000000003</v>
      </c>
      <c r="S1222" s="19">
        <f>VLOOKUP(G1222,'[3]Run Gas'!$E$3267:$AG$3298,24,FALSE)</f>
        <v>57.755699999999997</v>
      </c>
      <c r="T1222" s="19">
        <f>VLOOKUP(G1222,'[3]Run Gas'!$E$3267:$AG$3298,25,FALSE)</f>
        <v>69.966840000000005</v>
      </c>
      <c r="U1222" s="19">
        <f>VLOOKUP(G1222,'[3]Run Gas'!$E$3267:$AG$3298,28,FALSE)</f>
        <v>18.724540000000001</v>
      </c>
      <c r="V1222" s="19">
        <f>VLOOKUP(G1222,'[3]Run Gas'!$E$3267:$AG$3298,29,FALSE)</f>
        <v>154.6155</v>
      </c>
      <c r="W1222" s="20"/>
      <c r="X1222" s="20"/>
      <c r="Y1222" s="2">
        <f>Scores!N1222</f>
        <v>74</v>
      </c>
      <c r="Z1222" s="19" t="s">
        <v>6</v>
      </c>
      <c r="AA1222" s="19" t="str">
        <f t="shared" si="59"/>
        <v>2C-</v>
      </c>
      <c r="AB1222" s="19" t="s">
        <v>729</v>
      </c>
    </row>
    <row r="1223" spans="1:28">
      <c r="C1223" s="13"/>
      <c r="D1223" s="2"/>
      <c r="E1223" s="13"/>
      <c r="F1223" s="16"/>
      <c r="G1223" s="16"/>
      <c r="J1223" s="17"/>
      <c r="K1223" s="17"/>
      <c r="L1223" s="17"/>
      <c r="O1223" s="17"/>
      <c r="P1223" s="17"/>
      <c r="Q1223" s="17"/>
      <c r="R1223" s="17"/>
      <c r="S1223" s="17"/>
      <c r="T1223" s="17"/>
      <c r="U1223" s="17"/>
      <c r="V1223" s="17"/>
      <c r="Z1223" s="17"/>
      <c r="AA1223" s="13"/>
      <c r="AB1223" s="13"/>
    </row>
    <row r="1224" spans="1:28">
      <c r="C1224" s="13"/>
      <c r="D1224" s="2"/>
      <c r="E1224" s="13"/>
      <c r="F1224" s="16"/>
      <c r="G1224" s="16"/>
      <c r="J1224" s="17"/>
      <c r="K1224" s="17"/>
      <c r="L1224" s="17"/>
      <c r="O1224" s="17"/>
      <c r="P1224" s="17"/>
      <c r="Q1224" s="17"/>
      <c r="R1224" s="17"/>
      <c r="S1224" s="17"/>
      <c r="T1224" s="17"/>
      <c r="U1224" s="17"/>
      <c r="V1224" s="17"/>
      <c r="Z1224" s="17"/>
      <c r="AA1224" s="13"/>
      <c r="AB1224" s="13"/>
    </row>
    <row r="1225" spans="1:28">
      <c r="C1225" s="13"/>
      <c r="D1225" s="2"/>
      <c r="E1225" s="13"/>
      <c r="F1225" s="16"/>
      <c r="G1225" s="16"/>
      <c r="J1225" s="17"/>
      <c r="K1225" s="17"/>
      <c r="L1225" s="17"/>
      <c r="O1225" s="17"/>
      <c r="P1225" s="17"/>
      <c r="Q1225" s="17"/>
      <c r="R1225" s="17"/>
      <c r="S1225" s="17"/>
      <c r="T1225" s="17"/>
      <c r="U1225" s="17"/>
      <c r="V1225" s="17"/>
      <c r="Z1225" s="17"/>
      <c r="AA1225" s="13"/>
      <c r="AB1225" s="13"/>
    </row>
    <row r="1226" spans="1:28">
      <c r="C1226" s="13"/>
      <c r="D1226" s="2"/>
      <c r="E1226" s="13"/>
      <c r="F1226" s="16"/>
      <c r="G1226" s="16"/>
      <c r="J1226" s="17"/>
      <c r="K1226" s="17"/>
      <c r="L1226" s="17"/>
      <c r="O1226" s="17"/>
      <c r="P1226" s="17"/>
      <c r="Q1226" s="17"/>
      <c r="R1226" s="17"/>
      <c r="S1226" s="17"/>
      <c r="T1226" s="17"/>
      <c r="U1226" s="17"/>
      <c r="V1226" s="17"/>
      <c r="Z1226" s="17"/>
      <c r="AA1226" s="13"/>
      <c r="AB1226" s="13"/>
    </row>
    <row r="1227" spans="1:28">
      <c r="C1227" s="13"/>
      <c r="D1227" s="2"/>
      <c r="E1227" s="13"/>
      <c r="F1227" s="16"/>
      <c r="G1227" s="16"/>
      <c r="J1227" s="17"/>
      <c r="K1227" s="17"/>
      <c r="L1227" s="17"/>
      <c r="O1227" s="17"/>
      <c r="P1227" s="17"/>
      <c r="Q1227" s="17"/>
      <c r="R1227" s="17"/>
      <c r="S1227" s="17"/>
      <c r="T1227" s="17"/>
      <c r="U1227" s="17"/>
      <c r="V1227" s="17"/>
      <c r="Z1227" s="17"/>
      <c r="AA1227" s="13"/>
      <c r="AB1227" s="13"/>
    </row>
  </sheetData>
  <autoFilter ref="A1:X1227" xr:uid="{C3B12393-FD9C-410E-8FE7-E6EFFBCB9C5F}"/>
  <pageMargins left="0.7" right="0.7" top="0.75" bottom="0.75" header="0.3" footer="0.3"/>
  <pageSetup orientation="portrait" horizontalDpi="4294967295" verticalDpi="4294967295" r:id="rId1"/>
  <extLst>
    <ext xmlns:x14="http://schemas.microsoft.com/office/spreadsheetml/2009/9/main" uri="{CCE6A557-97BC-4b89-ADB6-D9C93CAAB3DF}">
      <x14:dataValidations xmlns:xm="http://schemas.microsoft.com/office/excel/2006/main" disablePrompts="1" count="3">
        <x14:dataValidation type="list" allowBlank="1" showInputMessage="1" showErrorMessage="1" xr:uid="{6274AFA7-E6AC-45FD-9888-8CED7DEF6A19}">
          <x14:formula1>
            <xm:f>'Data Category'!$A$2:$A$15</xm:f>
          </x14:formula1>
          <xm:sqref>C1426:C1048576</xm:sqref>
        </x14:dataValidation>
        <x14:dataValidation type="list" allowBlank="1" showInputMessage="1" showErrorMessage="1" xr:uid="{250C886C-8BD5-4738-B452-96A5767A0931}">
          <x14:formula1>
            <xm:f>'Data Category'!$D$2:$D$5</xm:f>
          </x14:formula1>
          <xm:sqref>D1426:D1048576</xm:sqref>
        </x14:dataValidation>
        <x14:dataValidation type="list" allowBlank="1" showInputMessage="1" showErrorMessage="1" xr:uid="{E8B06384-C0FC-4839-BA00-3378488A984B}">
          <x14:formula1>
            <xm:f>'Data Category'!$E$2:$E$5</xm:f>
          </x14:formula1>
          <xm:sqref>E1426:E1048576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B6929-755B-474C-B596-A668B3008D2F}">
  <dimension ref="A1:L28"/>
  <sheetViews>
    <sheetView zoomScale="85" zoomScaleNormal="85" workbookViewId="0">
      <selection activeCell="A25" sqref="A25"/>
    </sheetView>
  </sheetViews>
  <sheetFormatPr defaultRowHeight="15"/>
  <sheetData>
    <row r="1" spans="1:12" ht="60">
      <c r="A1" s="1" t="s">
        <v>33</v>
      </c>
      <c r="B1" s="5" t="s">
        <v>36</v>
      </c>
      <c r="C1" s="1" t="s">
        <v>37</v>
      </c>
      <c r="D1" s="5" t="s">
        <v>36</v>
      </c>
      <c r="E1" s="1" t="s">
        <v>30</v>
      </c>
      <c r="F1" s="5" t="s">
        <v>36</v>
      </c>
      <c r="G1" s="1" t="s">
        <v>821</v>
      </c>
      <c r="H1" s="5" t="s">
        <v>36</v>
      </c>
      <c r="I1" s="4" t="s">
        <v>38</v>
      </c>
      <c r="J1" s="5" t="s">
        <v>36</v>
      </c>
      <c r="K1" s="1" t="s">
        <v>39</v>
      </c>
      <c r="L1" s="5" t="s">
        <v>36</v>
      </c>
    </row>
    <row r="2" spans="1:12">
      <c r="A2">
        <v>0</v>
      </c>
      <c r="B2">
        <v>50</v>
      </c>
      <c r="C2">
        <v>0</v>
      </c>
      <c r="D2">
        <v>50</v>
      </c>
      <c r="E2">
        <v>0</v>
      </c>
      <c r="F2">
        <v>50</v>
      </c>
      <c r="G2">
        <v>0</v>
      </c>
      <c r="H2">
        <v>50</v>
      </c>
      <c r="I2">
        <v>0</v>
      </c>
      <c r="J2">
        <v>50</v>
      </c>
      <c r="K2">
        <v>0</v>
      </c>
      <c r="L2">
        <v>50</v>
      </c>
    </row>
    <row r="3" spans="1:12">
      <c r="A3">
        <f>MIN(Parameter!O2:O1227)</f>
        <v>4.4164929999999998E-2</v>
      </c>
      <c r="B3">
        <v>26</v>
      </c>
      <c r="C3">
        <f>MIN(Parameter!P2:P1227)</f>
        <v>8.8223579999999995</v>
      </c>
      <c r="D3">
        <v>26</v>
      </c>
      <c r="E3">
        <f>MIN(Parameter!Q2:Q1227)</f>
        <v>0.10043009999999999</v>
      </c>
      <c r="F3">
        <v>26</v>
      </c>
      <c r="G3">
        <f>MIN(Parameter!R2:R1227)</f>
        <v>0.56367929999999999</v>
      </c>
      <c r="H3">
        <v>26</v>
      </c>
      <c r="I3">
        <f>MIN(Parameter!S2:S1227)</f>
        <v>0.68786409999999998</v>
      </c>
      <c r="J3">
        <v>1</v>
      </c>
      <c r="K3">
        <f>MIN(Parameter!T2:T1227)</f>
        <v>0.21570239999999999</v>
      </c>
      <c r="L3">
        <v>1</v>
      </c>
    </row>
    <row r="4" spans="1:12">
      <c r="A4">
        <f>IF('Data Category'!I6&lt;0,Indexing!A3+(('Data Category'!I7-'Data Category'!I6)/25),'Data Category'!I6)</f>
        <v>0.16759442324520818</v>
      </c>
      <c r="B4">
        <v>25</v>
      </c>
      <c r="C4">
        <f>IF('Data Category'!J6&lt;0,Indexing!C3+('Data Category'!J7/25),'Data Category'!J6)</f>
        <v>50.309497835270449</v>
      </c>
      <c r="D4">
        <v>25</v>
      </c>
      <c r="E4">
        <f>IF('Data Category'!K6&lt;0,E3+'Data Category'!K7/25,'Data Category'!K6)</f>
        <v>0.5093005731109328</v>
      </c>
      <c r="F4">
        <v>25</v>
      </c>
      <c r="G4">
        <f>IF('Data Category'!$L$6&lt;0,(Indexing!G3+'Data Category'!L7/25),'Data Category'!L6)</f>
        <v>0.68142088478089446</v>
      </c>
      <c r="H4">
        <v>25</v>
      </c>
      <c r="I4">
        <f>IF('Data Category'!M6&lt;0,Indexing!I3+('Data Category'!M7/25),'Data Category'!M6)</f>
        <v>8.3109792504865094</v>
      </c>
      <c r="J4">
        <v>2</v>
      </c>
      <c r="K4">
        <f>IF('Data Category'!N6&lt;0,Indexing!K3+('Data Category'!N7/25))</f>
        <v>25.889907532703756</v>
      </c>
      <c r="L4">
        <v>2</v>
      </c>
    </row>
    <row r="5" spans="1:12">
      <c r="A5">
        <f>IF('Data Category'!$I$6&lt;0,Indexing!A4+('Data Category'!$I$7/25),Indexing!A4+('Data Category'!$I$7-'Data Category'!$I$6)/25)</f>
        <v>0.17351808845520669</v>
      </c>
      <c r="B5">
        <v>24</v>
      </c>
      <c r="C5">
        <f>IF('Data Category'!$J$6&lt;0,Indexing!C4+('Data Category'!$J$7/25),C4+(('Data Category'!$J$7-'Data Category'!$J$6)/25))</f>
        <v>91.796637670540889</v>
      </c>
      <c r="D5">
        <v>24</v>
      </c>
      <c r="E5">
        <f>IF('Data Category'!$K$6&lt;0,Indexing!E4+('Data Category'!$K$7/25),Indexing!E4+('Data Category'!$K$7-'Data Category'!$K$6)/25)</f>
        <v>0.5197798596519021</v>
      </c>
      <c r="F5">
        <v>24</v>
      </c>
      <c r="G5">
        <f>IF('Data Category'!$L$6&lt;0,Indexing!G4+('Data Category'!$L$7/25),Indexing!G4+('Data Category'!$L$7-'Data Category'!$L$6)/25)</f>
        <v>0.6893791442392091</v>
      </c>
      <c r="H5">
        <v>24</v>
      </c>
      <c r="I5">
        <f>IF('Data Category'!$M$6&lt;0,Indexing!I4+('Data Category'!$M$7/25),Indexing!I4+('Data Category'!$M$7-'Data Category'!$M$6)/25)</f>
        <v>15.93409440097302</v>
      </c>
      <c r="J5">
        <v>3</v>
      </c>
      <c r="K5">
        <f>IF('Data Category'!$N$6&lt;0,Indexing!K4+('Data Category'!$N$7/25),Indexing!K4+('Data Category'!$N$7-'Data Category'!$N$6)/25)</f>
        <v>51.564112665407507</v>
      </c>
      <c r="L5">
        <v>3</v>
      </c>
    </row>
    <row r="6" spans="1:12">
      <c r="A6">
        <f>IF('Data Category'!$I$6&lt;0,Indexing!A5+('Data Category'!$I$7/25),Indexing!A5+('Data Category'!$I$7-'Data Category'!$I$6)/25)</f>
        <v>0.17944175366520521</v>
      </c>
      <c r="B6">
        <v>23</v>
      </c>
      <c r="C6">
        <f>IF('Data Category'!$J$6&lt;0,Indexing!C5+('Data Category'!$J$7/25),C5+(('Data Category'!$J$7-'Data Category'!$J$6)/25))</f>
        <v>133.28377750581134</v>
      </c>
      <c r="D6">
        <v>23</v>
      </c>
      <c r="E6">
        <f>IF('Data Category'!$K$6&lt;0,Indexing!E5+('Data Category'!$K$7/25),Indexing!E5+('Data Category'!$K$7-'Data Category'!$K$6)/25)</f>
        <v>0.5302591461928714</v>
      </c>
      <c r="F6">
        <v>23</v>
      </c>
      <c r="G6">
        <f>IF('Data Category'!$L$6&lt;0,Indexing!G5+('Data Category'!$L$7/25),Indexing!G5+('Data Category'!$L$7-'Data Category'!$L$6)/25)</f>
        <v>0.69733740369752373</v>
      </c>
      <c r="H6">
        <v>23</v>
      </c>
      <c r="I6">
        <f>IF('Data Category'!$M$6&lt;0,Indexing!I5+('Data Category'!$M$7/25),Indexing!I5+('Data Category'!$M$7-'Data Category'!$M$6)/25)</f>
        <v>23.557209551459529</v>
      </c>
      <c r="J6">
        <v>4</v>
      </c>
      <c r="K6">
        <f>IF('Data Category'!$N$6&lt;0,Indexing!K5+('Data Category'!$N$7/25),Indexing!K5+('Data Category'!$N$7-'Data Category'!$N$6)/25)</f>
        <v>77.238317798111268</v>
      </c>
      <c r="L6">
        <v>4</v>
      </c>
    </row>
    <row r="7" spans="1:12">
      <c r="A7">
        <f>IF('Data Category'!$I$6&lt;0,Indexing!A6+('Data Category'!$I$7/25),Indexing!A6+('Data Category'!$I$7-'Data Category'!$I$6)/25)</f>
        <v>0.18536541887520372</v>
      </c>
      <c r="B7">
        <v>22</v>
      </c>
      <c r="C7">
        <f>IF('Data Category'!$J$6&lt;0,Indexing!C6+('Data Category'!$J$7/25),C6+(('Data Category'!$J$7-'Data Category'!$J$6)/25))</f>
        <v>174.7709173410818</v>
      </c>
      <c r="D7">
        <v>22</v>
      </c>
      <c r="E7">
        <f>IF('Data Category'!$K$6&lt;0,Indexing!E6+('Data Category'!$K$7/25),Indexing!E6+('Data Category'!$K$7-'Data Category'!$K$6)/25)</f>
        <v>0.5407384327338407</v>
      </c>
      <c r="F7">
        <v>22</v>
      </c>
      <c r="G7">
        <f>IF('Data Category'!$L$6&lt;0,Indexing!G6+('Data Category'!$L$7/25),Indexing!G6+('Data Category'!$L$7-'Data Category'!$L$6)/25)</f>
        <v>0.70529566315583836</v>
      </c>
      <c r="H7">
        <v>22</v>
      </c>
      <c r="I7">
        <f>IF('Data Category'!$M$6&lt;0,Indexing!I6+('Data Category'!$M$7/25),Indexing!I6+('Data Category'!$M$7-'Data Category'!$M$6)/25)</f>
        <v>31.180324701946038</v>
      </c>
      <c r="J7">
        <v>5</v>
      </c>
      <c r="K7">
        <f>IF('Data Category'!$N$6&lt;0,Indexing!K6+('Data Category'!$N$7/25),Indexing!K6+('Data Category'!$N$7-'Data Category'!$N$6)/25)</f>
        <v>102.91252293081502</v>
      </c>
      <c r="L7">
        <v>5</v>
      </c>
    </row>
    <row r="8" spans="1:12">
      <c r="A8">
        <f>IF('Data Category'!$I$6&lt;0,Indexing!A7+('Data Category'!$I$7/25),Indexing!A7+('Data Category'!$I$7-'Data Category'!$I$6)/25)</f>
        <v>0.19128908408520223</v>
      </c>
      <c r="B8">
        <v>21</v>
      </c>
      <c r="C8">
        <f>IF('Data Category'!$J$6&lt;0,Indexing!C7+('Data Category'!$J$7/25),C7+(('Data Category'!$J$7-'Data Category'!$J$6)/25))</f>
        <v>216.25805717635225</v>
      </c>
      <c r="D8">
        <v>21</v>
      </c>
      <c r="E8">
        <f>IF('Data Category'!$K$6&lt;0,Indexing!E7+('Data Category'!$K$7/25),Indexing!E7+('Data Category'!$K$7-'Data Category'!$K$6)/25)</f>
        <v>0.55121771927481</v>
      </c>
      <c r="F8">
        <v>21</v>
      </c>
      <c r="G8">
        <f>IF('Data Category'!$L$6&lt;0,Indexing!G7+('Data Category'!$L$7/25),Indexing!G7+('Data Category'!$L$7-'Data Category'!$L$6)/25)</f>
        <v>0.71325392261415299</v>
      </c>
      <c r="H8">
        <v>21</v>
      </c>
      <c r="I8">
        <f>IF('Data Category'!$M$6&lt;0,Indexing!I7+('Data Category'!$M$7/25),Indexing!I7+('Data Category'!$M$7-'Data Category'!$M$6)/25)</f>
        <v>38.803439852432547</v>
      </c>
      <c r="J8">
        <v>6</v>
      </c>
      <c r="K8">
        <f>IF('Data Category'!$N$6&lt;0,Indexing!K7+('Data Category'!$N$7/25),Indexing!K7+('Data Category'!$N$7-'Data Category'!$N$6)/25)</f>
        <v>128.58672806351876</v>
      </c>
      <c r="L8">
        <v>6</v>
      </c>
    </row>
    <row r="9" spans="1:12">
      <c r="A9">
        <f>IF('Data Category'!$I$6&lt;0,Indexing!A8+('Data Category'!$I$7/25),Indexing!A8+('Data Category'!$I$7-'Data Category'!$I$6)/25)</f>
        <v>0.19721274929520075</v>
      </c>
      <c r="B9">
        <v>20</v>
      </c>
      <c r="C9">
        <f>IF('Data Category'!$J$6&lt;0,Indexing!C8+('Data Category'!$J$7/25),C8+(('Data Category'!$J$7-'Data Category'!$J$6)/25))</f>
        <v>257.74519701162268</v>
      </c>
      <c r="D9">
        <v>20</v>
      </c>
      <c r="E9">
        <f>IF('Data Category'!$K$6&lt;0,Indexing!E8+('Data Category'!$K$7/25),Indexing!E8+('Data Category'!$K$7-'Data Category'!$K$6)/25)</f>
        <v>0.5616970058157793</v>
      </c>
      <c r="F9">
        <v>20</v>
      </c>
      <c r="G9">
        <f>IF('Data Category'!$L$6&lt;0,Indexing!G8+('Data Category'!$L$7/25),Indexing!G8+('Data Category'!$L$7-'Data Category'!$L$6)/25)</f>
        <v>0.72121218207246762</v>
      </c>
      <c r="H9">
        <v>20</v>
      </c>
      <c r="I9">
        <f>IF('Data Category'!$M$6&lt;0,Indexing!I8+('Data Category'!$M$7/25),Indexing!I8+('Data Category'!$M$7-'Data Category'!$M$6)/25)</f>
        <v>46.426555002919059</v>
      </c>
      <c r="J9">
        <v>7</v>
      </c>
      <c r="K9">
        <f>IF('Data Category'!$N$6&lt;0,Indexing!K8+('Data Category'!$N$7/25),Indexing!K8+('Data Category'!$N$7-'Data Category'!$N$6)/25)</f>
        <v>154.26093319622251</v>
      </c>
      <c r="L9">
        <v>7</v>
      </c>
    </row>
    <row r="10" spans="1:12">
      <c r="A10">
        <f>IF('Data Category'!$I$6&lt;0,Indexing!A9+('Data Category'!$I$7/25),Indexing!A9+('Data Category'!$I$7-'Data Category'!$I$6)/25)</f>
        <v>0.20313641450519926</v>
      </c>
      <c r="B10">
        <v>19</v>
      </c>
      <c r="C10">
        <f>IF('Data Category'!$J$6&lt;0,Indexing!C9+('Data Category'!$J$7/25),C9+(('Data Category'!$J$7-'Data Category'!$J$6)/25))</f>
        <v>299.23233684689313</v>
      </c>
      <c r="D10">
        <v>19</v>
      </c>
      <c r="E10">
        <f>IF('Data Category'!$K$6&lt;0,Indexing!E9+('Data Category'!$K$7/25),Indexing!E9+('Data Category'!$K$7-'Data Category'!$K$6)/25)</f>
        <v>0.57217629235674861</v>
      </c>
      <c r="F10">
        <v>19</v>
      </c>
      <c r="G10">
        <f>IF('Data Category'!$L$6&lt;0,Indexing!G9+('Data Category'!$L$7/25),Indexing!G9+('Data Category'!$L$7-'Data Category'!$L$6)/25)</f>
        <v>0.72917044153078225</v>
      </c>
      <c r="H10">
        <v>19</v>
      </c>
      <c r="I10">
        <f>IF('Data Category'!$M$6&lt;0,Indexing!I9+('Data Category'!$M$7/25),Indexing!I9+('Data Category'!$M$7-'Data Category'!$M$6)/25)</f>
        <v>54.049670153405572</v>
      </c>
      <c r="J10">
        <v>8</v>
      </c>
      <c r="K10">
        <f>IF('Data Category'!$N$6&lt;0,Indexing!K9+('Data Category'!$N$7/25),Indexing!K9+('Data Category'!$N$7-'Data Category'!$N$6)/25)</f>
        <v>179.93513832892626</v>
      </c>
      <c r="L10">
        <v>8</v>
      </c>
    </row>
    <row r="11" spans="1:12">
      <c r="A11">
        <f>IF('Data Category'!$I$6&lt;0,Indexing!A10+('Data Category'!$I$7/25),Indexing!A10+('Data Category'!$I$7-'Data Category'!$I$6)/25)</f>
        <v>0.20906007971519777</v>
      </c>
      <c r="B11">
        <v>18</v>
      </c>
      <c r="C11">
        <f>IF('Data Category'!$J$6&lt;0,Indexing!C10+('Data Category'!$J$7/25),C10+(('Data Category'!$J$7-'Data Category'!$J$6)/25))</f>
        <v>340.71947668216359</v>
      </c>
      <c r="D11">
        <v>18</v>
      </c>
      <c r="E11">
        <f>IF('Data Category'!$K$6&lt;0,Indexing!E10+('Data Category'!$K$7/25),Indexing!E10+('Data Category'!$K$7-'Data Category'!$K$6)/25)</f>
        <v>0.58265557889771791</v>
      </c>
      <c r="F11">
        <v>18</v>
      </c>
      <c r="G11">
        <f>IF('Data Category'!$L$6&lt;0,Indexing!G10+('Data Category'!$L$7/25),Indexing!G10+('Data Category'!$L$7-'Data Category'!$L$6)/25)</f>
        <v>0.73712870098909689</v>
      </c>
      <c r="H11">
        <v>18</v>
      </c>
      <c r="I11">
        <f>IF('Data Category'!$M$6&lt;0,Indexing!I10+('Data Category'!$M$7/25),Indexing!I10+('Data Category'!$M$7-'Data Category'!$M$6)/25)</f>
        <v>61.672785303892084</v>
      </c>
      <c r="J11">
        <v>9</v>
      </c>
      <c r="K11">
        <f>IF('Data Category'!$N$6&lt;0,Indexing!K10+('Data Category'!$N$7/25),Indexing!K10+('Data Category'!$N$7-'Data Category'!$N$6)/25)</f>
        <v>205.60934346163</v>
      </c>
      <c r="L11">
        <v>9</v>
      </c>
    </row>
    <row r="12" spans="1:12">
      <c r="A12">
        <f>IF('Data Category'!$I$6&lt;0,Indexing!A11+('Data Category'!$I$7/25),Indexing!A11+('Data Category'!$I$7-'Data Category'!$I$6)/25)</f>
        <v>0.21498374492519629</v>
      </c>
      <c r="B12">
        <v>17</v>
      </c>
      <c r="C12">
        <f>IF('Data Category'!$J$6&lt;0,Indexing!C11+('Data Category'!$J$7/25),C11+(('Data Category'!$J$7-'Data Category'!$J$6)/25))</f>
        <v>382.20661651743404</v>
      </c>
      <c r="D12">
        <v>17</v>
      </c>
      <c r="E12">
        <f>IF('Data Category'!$K$6&lt;0,Indexing!E11+('Data Category'!$K$7/25),Indexing!E11+('Data Category'!$K$7-'Data Category'!$K$6)/25)</f>
        <v>0.59313486543868721</v>
      </c>
      <c r="F12">
        <v>17</v>
      </c>
      <c r="G12">
        <f>IF('Data Category'!$L$6&lt;0,Indexing!G11+('Data Category'!$L$7/25),Indexing!G11+('Data Category'!$L$7-'Data Category'!$L$6)/25)</f>
        <v>0.74508696044741152</v>
      </c>
      <c r="H12">
        <v>17</v>
      </c>
      <c r="I12">
        <f>IF('Data Category'!$M$6&lt;0,Indexing!I11+('Data Category'!$M$7/25),Indexing!I11+('Data Category'!$M$7-'Data Category'!$M$6)/25)</f>
        <v>69.295900454378597</v>
      </c>
      <c r="J12">
        <v>10</v>
      </c>
      <c r="K12">
        <f>IF('Data Category'!$N$6&lt;0,Indexing!K11+('Data Category'!$N$7/25),Indexing!K11+('Data Category'!$N$7-'Data Category'!$N$6)/25)</f>
        <v>231.28354859433375</v>
      </c>
      <c r="L12">
        <v>10</v>
      </c>
    </row>
    <row r="13" spans="1:12">
      <c r="A13">
        <f>IF('Data Category'!$I$6&lt;0,Indexing!A12+('Data Category'!$I$7/25),Indexing!A12+('Data Category'!$I$7-'Data Category'!$I$6)/25)</f>
        <v>0.2209074101351948</v>
      </c>
      <c r="B13">
        <v>16</v>
      </c>
      <c r="C13">
        <f>IF('Data Category'!$J$6&lt;0,Indexing!C12+('Data Category'!$J$7/25),C12+(('Data Category'!$J$7-'Data Category'!$J$6)/25))</f>
        <v>423.6937563527045</v>
      </c>
      <c r="D13">
        <v>16</v>
      </c>
      <c r="E13">
        <f>IF('Data Category'!$K$6&lt;0,Indexing!E12+('Data Category'!$K$7/25),Indexing!E12+('Data Category'!$K$7-'Data Category'!$K$6)/25)</f>
        <v>0.60361415197965651</v>
      </c>
      <c r="F13">
        <v>16</v>
      </c>
      <c r="G13">
        <f>IF('Data Category'!$L$6&lt;0,Indexing!G12+('Data Category'!$L$7/25),Indexing!G12+('Data Category'!$L$7-'Data Category'!$L$6)/25)</f>
        <v>0.75304521990572615</v>
      </c>
      <c r="H13">
        <v>16</v>
      </c>
      <c r="I13">
        <f>IF('Data Category'!$M$6&lt;0,Indexing!I12+('Data Category'!$M$7/25),Indexing!I12+('Data Category'!$M$7-'Data Category'!$M$6)/25)</f>
        <v>76.919015604865109</v>
      </c>
      <c r="J13">
        <v>11</v>
      </c>
      <c r="K13">
        <f>IF('Data Category'!$N$6&lt;0,Indexing!K12+('Data Category'!$N$7/25),Indexing!K12+('Data Category'!$N$7-'Data Category'!$N$6)/25)</f>
        <v>256.95775372703753</v>
      </c>
      <c r="L13">
        <v>11</v>
      </c>
    </row>
    <row r="14" spans="1:12">
      <c r="A14">
        <f>IF('Data Category'!$I$6&lt;0,Indexing!A13+('Data Category'!$I$7/25),Indexing!A13+('Data Category'!$I$7-'Data Category'!$I$6)/25)</f>
        <v>0.22683107534519331</v>
      </c>
      <c r="B14">
        <v>15</v>
      </c>
      <c r="C14">
        <f>IF('Data Category'!$J$6&lt;0,Indexing!C13+('Data Category'!$J$7/25),C13+(('Data Category'!$J$7-'Data Category'!$J$6)/25))</f>
        <v>465.18089618797495</v>
      </c>
      <c r="D14">
        <v>15</v>
      </c>
      <c r="E14">
        <f>IF('Data Category'!$K$6&lt;0,Indexing!E13+('Data Category'!$K$7/25),Indexing!E13+('Data Category'!$K$7-'Data Category'!$K$6)/25)</f>
        <v>0.61409343852062581</v>
      </c>
      <c r="F14">
        <v>15</v>
      </c>
      <c r="G14">
        <f>IF('Data Category'!$L$6&lt;0,Indexing!G13+('Data Category'!$L$7/25),Indexing!G13+('Data Category'!$L$7-'Data Category'!$L$6)/25)</f>
        <v>0.76100347936404078</v>
      </c>
      <c r="H14">
        <v>15</v>
      </c>
      <c r="I14">
        <f>IF('Data Category'!$M$6&lt;0,Indexing!I13+('Data Category'!$M$7/25),Indexing!I13+('Data Category'!$M$7-'Data Category'!$M$6)/25)</f>
        <v>84.542130755351621</v>
      </c>
      <c r="J14">
        <v>12</v>
      </c>
      <c r="K14">
        <f>IF('Data Category'!$N$6&lt;0,Indexing!K13+('Data Category'!$N$7/25),Indexing!K13+('Data Category'!$N$7-'Data Category'!$N$6)/25)</f>
        <v>282.6319588597413</v>
      </c>
      <c r="L14">
        <v>12</v>
      </c>
    </row>
    <row r="15" spans="1:12">
      <c r="A15">
        <f>IF('Data Category'!$I$6&lt;0,Indexing!A14+('Data Category'!$I$7/25),Indexing!A14+('Data Category'!$I$7-'Data Category'!$I$6)/25)</f>
        <v>0.23275474055519182</v>
      </c>
      <c r="B15">
        <v>14</v>
      </c>
      <c r="C15">
        <f>IF('Data Category'!$J$6&lt;0,Indexing!C14+('Data Category'!$J$7/25),C14+(('Data Category'!$J$7-'Data Category'!$J$6)/25))</f>
        <v>506.66803602324541</v>
      </c>
      <c r="D15">
        <v>14</v>
      </c>
      <c r="E15">
        <f>IF('Data Category'!$K$6&lt;0,Indexing!E14+('Data Category'!$K$7/25),Indexing!E14+('Data Category'!$K$7-'Data Category'!$K$6)/25)</f>
        <v>0.62457272506159511</v>
      </c>
      <c r="F15">
        <v>14</v>
      </c>
      <c r="G15">
        <f>IF('Data Category'!$L$6&lt;0,Indexing!G14+('Data Category'!$L$7/25),Indexing!G14+('Data Category'!$L$7-'Data Category'!$L$6)/25)</f>
        <v>0.76896173882235541</v>
      </c>
      <c r="H15">
        <v>14</v>
      </c>
      <c r="I15">
        <f>IF('Data Category'!$M$6&lt;0,Indexing!I14+('Data Category'!$M$7/25),Indexing!I14+('Data Category'!$M$7-'Data Category'!$M$6)/25)</f>
        <v>92.165245905838134</v>
      </c>
      <c r="J15">
        <v>13</v>
      </c>
      <c r="K15">
        <f>IF('Data Category'!$N$6&lt;0,Indexing!K14+('Data Category'!$N$7/25),Indexing!K14+('Data Category'!$N$7-'Data Category'!$N$6)/25)</f>
        <v>308.30616399244508</v>
      </c>
      <c r="L15">
        <v>13</v>
      </c>
    </row>
    <row r="16" spans="1:12">
      <c r="A16">
        <f>IF('Data Category'!$I$6&lt;0,Indexing!A15+('Data Category'!$I$7/25),Indexing!A15+('Data Category'!$I$7-'Data Category'!$I$6)/25)</f>
        <v>0.23867840576519034</v>
      </c>
      <c r="B16">
        <v>13</v>
      </c>
      <c r="C16">
        <f>IF('Data Category'!$J$6&lt;0,Indexing!C15+('Data Category'!$J$7/25),C15+(('Data Category'!$J$7-'Data Category'!$J$6)/25))</f>
        <v>548.1551758585158</v>
      </c>
      <c r="D16">
        <v>13</v>
      </c>
      <c r="E16">
        <f>IF('Data Category'!$K$6&lt;0,Indexing!E15+('Data Category'!$K$7/25),Indexing!E15+('Data Category'!$K$7-'Data Category'!$K$6)/25)</f>
        <v>0.63505201160256441</v>
      </c>
      <c r="F16">
        <v>13</v>
      </c>
      <c r="G16">
        <f>IF('Data Category'!$L$6&lt;0,Indexing!G15+('Data Category'!$L$7/25),Indexing!G15+('Data Category'!$L$7-'Data Category'!$L$6)/25)</f>
        <v>0.77691999828067004</v>
      </c>
      <c r="H16">
        <v>13</v>
      </c>
      <c r="I16">
        <f>IF('Data Category'!$M$6&lt;0,Indexing!I15+('Data Category'!$M$7/25),Indexing!I15+('Data Category'!$M$7-'Data Category'!$M$6)/25)</f>
        <v>99.788361056324646</v>
      </c>
      <c r="J16">
        <v>14</v>
      </c>
      <c r="K16">
        <f>IF('Data Category'!$N$6&lt;0,Indexing!K15+('Data Category'!$N$7/25),Indexing!K15+('Data Category'!$N$7-'Data Category'!$N$6)/25)</f>
        <v>333.98036912514885</v>
      </c>
      <c r="L16">
        <v>14</v>
      </c>
    </row>
    <row r="17" spans="1:12">
      <c r="A17">
        <f>IF('Data Category'!$I$6&lt;0,Indexing!A16+('Data Category'!$I$7/25),Indexing!A16+('Data Category'!$I$7-'Data Category'!$I$6)/25)</f>
        <v>0.24460207097518885</v>
      </c>
      <c r="B17">
        <v>12</v>
      </c>
      <c r="C17">
        <f>IF('Data Category'!$J$6&lt;0,Indexing!C16+('Data Category'!$J$7/25),C16+(('Data Category'!$J$7-'Data Category'!$J$6)/25))</f>
        <v>589.64231569378626</v>
      </c>
      <c r="D17">
        <v>12</v>
      </c>
      <c r="E17">
        <f>IF('Data Category'!$K$6&lt;0,Indexing!E16+('Data Category'!$K$7/25),Indexing!E16+('Data Category'!$K$7-'Data Category'!$K$6)/25)</f>
        <v>0.64553129814353372</v>
      </c>
      <c r="F17">
        <v>12</v>
      </c>
      <c r="G17">
        <f>IF('Data Category'!$L$6&lt;0,Indexing!G16+('Data Category'!$L$7/25),Indexing!G16+('Data Category'!$L$7-'Data Category'!$L$6)/25)</f>
        <v>0.78487825773898467</v>
      </c>
      <c r="H17">
        <v>12</v>
      </c>
      <c r="I17">
        <f>IF('Data Category'!$M$6&lt;0,Indexing!I16+('Data Category'!$M$7/25),Indexing!I16+('Data Category'!$M$7-'Data Category'!$M$6)/25)</f>
        <v>107.41147620681116</v>
      </c>
      <c r="J17">
        <v>15</v>
      </c>
      <c r="K17">
        <f>IF('Data Category'!$N$6&lt;0,Indexing!K16+('Data Category'!$N$7/25),Indexing!K16+('Data Category'!$N$7-'Data Category'!$N$6)/25)</f>
        <v>359.65457425785263</v>
      </c>
      <c r="L17">
        <v>15</v>
      </c>
    </row>
    <row r="18" spans="1:12">
      <c r="A18">
        <f>IF('Data Category'!$I$6&lt;0,Indexing!A17+('Data Category'!$I$7/25),Indexing!A17+('Data Category'!$I$7-'Data Category'!$I$6)/25)</f>
        <v>0.25052573618518736</v>
      </c>
      <c r="B18">
        <v>11</v>
      </c>
      <c r="C18">
        <f>IF('Data Category'!$J$6&lt;0,Indexing!C17+('Data Category'!$J$7/25),C17+(('Data Category'!$J$7-'Data Category'!$J$6)/25))</f>
        <v>631.12945552905671</v>
      </c>
      <c r="D18">
        <v>11</v>
      </c>
      <c r="E18">
        <f>IF('Data Category'!$K$6&lt;0,Indexing!E17+('Data Category'!$K$7/25),Indexing!E17+('Data Category'!$K$7-'Data Category'!$K$6)/25)</f>
        <v>0.65601058468450302</v>
      </c>
      <c r="F18">
        <v>11</v>
      </c>
      <c r="G18">
        <f>IF('Data Category'!$L$6&lt;0,Indexing!G17+('Data Category'!$L$7/25),Indexing!G17+('Data Category'!$L$7-'Data Category'!$L$6)/25)</f>
        <v>0.79283651719729931</v>
      </c>
      <c r="H18">
        <v>11</v>
      </c>
      <c r="I18">
        <f>IF('Data Category'!$M$6&lt;0,Indexing!I17+('Data Category'!$M$7/25),Indexing!I17+('Data Category'!$M$7-'Data Category'!$M$6)/25)</f>
        <v>115.03459135729767</v>
      </c>
      <c r="J18">
        <v>16</v>
      </c>
      <c r="K18">
        <f>IF('Data Category'!$N$6&lt;0,Indexing!K17+('Data Category'!$N$7/25),Indexing!K17+('Data Category'!$N$7-'Data Category'!$N$6)/25)</f>
        <v>385.32877939055641</v>
      </c>
      <c r="L18">
        <v>16</v>
      </c>
    </row>
    <row r="19" spans="1:12">
      <c r="A19">
        <f>IF('Data Category'!$I$6&lt;0,Indexing!A18+('Data Category'!$I$7/25),Indexing!A18+('Data Category'!$I$7-'Data Category'!$I$6)/25)</f>
        <v>0.25644940139518585</v>
      </c>
      <c r="B19">
        <v>10</v>
      </c>
      <c r="C19">
        <f>IF('Data Category'!$J$6&lt;0,Indexing!C18+('Data Category'!$J$7/25),C18+(('Data Category'!$J$7-'Data Category'!$J$6)/25))</f>
        <v>672.61659536432717</v>
      </c>
      <c r="D19">
        <v>10</v>
      </c>
      <c r="E19">
        <f>IF('Data Category'!$K$6&lt;0,Indexing!E18+('Data Category'!$K$7/25),Indexing!E18+('Data Category'!$K$7-'Data Category'!$K$6)/25)</f>
        <v>0.66648987122547232</v>
      </c>
      <c r="F19">
        <v>10</v>
      </c>
      <c r="G19">
        <f>IF('Data Category'!$L$6&lt;0,Indexing!G18+('Data Category'!$L$7/25),Indexing!G18+('Data Category'!$L$7-'Data Category'!$L$6)/25)</f>
        <v>0.80079477665561394</v>
      </c>
      <c r="H19">
        <v>10</v>
      </c>
      <c r="I19">
        <f>IF('Data Category'!$M$6&lt;0,Indexing!I18+('Data Category'!$M$7/25),Indexing!I18+('Data Category'!$M$7-'Data Category'!$M$6)/25)</f>
        <v>122.65770650778418</v>
      </c>
      <c r="J19">
        <v>17</v>
      </c>
      <c r="K19">
        <f>IF('Data Category'!$N$6&lt;0,Indexing!K18+('Data Category'!$N$7/25),Indexing!K18+('Data Category'!$N$7-'Data Category'!$N$6)/25)</f>
        <v>411.00298452326018</v>
      </c>
      <c r="L19">
        <v>17</v>
      </c>
    </row>
    <row r="20" spans="1:12">
      <c r="A20">
        <f>IF('Data Category'!$I$6&lt;0,Indexing!A19+('Data Category'!$I$7/25),Indexing!A19+('Data Category'!$I$7-'Data Category'!$I$6)/25)</f>
        <v>0.26237306660518434</v>
      </c>
      <c r="B20">
        <v>9</v>
      </c>
      <c r="C20">
        <f>IF('Data Category'!$J$6&lt;0,Indexing!C19+('Data Category'!$J$7/25),C19+(('Data Category'!$J$7-'Data Category'!$J$6)/25))</f>
        <v>714.10373519959762</v>
      </c>
      <c r="D20">
        <v>9</v>
      </c>
      <c r="E20">
        <f>IF('Data Category'!$K$6&lt;0,Indexing!E19+('Data Category'!$K$7/25),Indexing!E19+('Data Category'!$K$7-'Data Category'!$K$6)/25)</f>
        <v>0.67696915776644162</v>
      </c>
      <c r="F20">
        <v>9</v>
      </c>
      <c r="G20">
        <f>IF('Data Category'!$L$6&lt;0,Indexing!G19+('Data Category'!$L$7/25),Indexing!G19+('Data Category'!$L$7-'Data Category'!$L$6)/25)</f>
        <v>0.80875303611392857</v>
      </c>
      <c r="H20">
        <v>9</v>
      </c>
      <c r="I20">
        <f>IF('Data Category'!$M$6&lt;0,Indexing!I19+('Data Category'!$M$7/25),Indexing!I19+('Data Category'!$M$7-'Data Category'!$M$6)/25)</f>
        <v>130.2808216582707</v>
      </c>
      <c r="J20">
        <v>18</v>
      </c>
      <c r="K20">
        <f>IF('Data Category'!$N$6&lt;0,Indexing!K19+('Data Category'!$N$7/25),Indexing!K19+('Data Category'!$N$7-'Data Category'!$N$6)/25)</f>
        <v>436.67718965596396</v>
      </c>
      <c r="L20">
        <v>18</v>
      </c>
    </row>
    <row r="21" spans="1:12">
      <c r="A21">
        <f>IF('Data Category'!$I$6&lt;0,Indexing!A20+('Data Category'!$I$7/25),Indexing!A20+('Data Category'!$I$7-'Data Category'!$I$6)/25)</f>
        <v>0.26829673181518282</v>
      </c>
      <c r="B21">
        <v>8</v>
      </c>
      <c r="C21">
        <f>IF('Data Category'!$J$6&lt;0,Indexing!C20+('Data Category'!$J$7/25),C20+(('Data Category'!$J$7-'Data Category'!$J$6)/25))</f>
        <v>755.59087503486808</v>
      </c>
      <c r="D21">
        <v>8</v>
      </c>
      <c r="E21">
        <f>IF('Data Category'!$K$6&lt;0,Indexing!E20+('Data Category'!$K$7/25),Indexing!E20+('Data Category'!$K$7-'Data Category'!$K$6)/25)</f>
        <v>0.68744844430741092</v>
      </c>
      <c r="F21">
        <v>8</v>
      </c>
      <c r="G21">
        <f>IF('Data Category'!$L$6&lt;0,Indexing!G20+('Data Category'!$L$7/25),Indexing!G20+('Data Category'!$L$7-'Data Category'!$L$6)/25)</f>
        <v>0.8167112955722432</v>
      </c>
      <c r="H21">
        <v>8</v>
      </c>
      <c r="I21">
        <f>IF('Data Category'!$M$6&lt;0,Indexing!I20+('Data Category'!$M$7/25),Indexing!I20+('Data Category'!$M$7-'Data Category'!$M$6)/25)</f>
        <v>137.90393680875721</v>
      </c>
      <c r="J21">
        <v>19</v>
      </c>
      <c r="K21">
        <f>IF('Data Category'!$N$6&lt;0,Indexing!K20+('Data Category'!$N$7/25),Indexing!K20+('Data Category'!$N$7-'Data Category'!$N$6)/25)</f>
        <v>462.35139478866773</v>
      </c>
      <c r="L21">
        <v>19</v>
      </c>
    </row>
    <row r="22" spans="1:12">
      <c r="A22">
        <f>IF('Data Category'!$I$6&lt;0,Indexing!A21+('Data Category'!$I$7/25),Indexing!A21+('Data Category'!$I$7-'Data Category'!$I$6)/25)</f>
        <v>0.27422039702518131</v>
      </c>
      <c r="B22">
        <v>7</v>
      </c>
      <c r="C22">
        <f>IF('Data Category'!$J$6&lt;0,Indexing!C21+('Data Category'!$J$7/25),C21+(('Data Category'!$J$7-'Data Category'!$J$6)/25))</f>
        <v>797.07801487013853</v>
      </c>
      <c r="D22">
        <v>7</v>
      </c>
      <c r="E22">
        <f>IF('Data Category'!$K$6&lt;0,Indexing!E21+('Data Category'!$K$7/25),Indexing!E21+('Data Category'!$K$7-'Data Category'!$K$6)/25)</f>
        <v>0.69792773084838022</v>
      </c>
      <c r="F22">
        <v>7</v>
      </c>
      <c r="G22">
        <f>IF('Data Category'!$L$6&lt;0,Indexing!G21+('Data Category'!$L$7/25),Indexing!G21+('Data Category'!$L$7-'Data Category'!$L$6)/25)</f>
        <v>0.82466955503055783</v>
      </c>
      <c r="H22">
        <v>7</v>
      </c>
      <c r="I22">
        <f>IF('Data Category'!$M$6&lt;0,Indexing!I21+('Data Category'!$M$7/25),Indexing!I21+('Data Category'!$M$7-'Data Category'!$M$6)/25)</f>
        <v>145.52705195924372</v>
      </c>
      <c r="J22">
        <v>20</v>
      </c>
      <c r="K22">
        <f>IF('Data Category'!$N$6&lt;0,Indexing!K21+('Data Category'!$N$7/25),Indexing!K21+('Data Category'!$N$7-'Data Category'!$N$6)/25)</f>
        <v>488.02559992137151</v>
      </c>
      <c r="L22">
        <v>20</v>
      </c>
    </row>
    <row r="23" spans="1:12">
      <c r="A23">
        <f>IF('Data Category'!$I$6&lt;0,Indexing!A22+('Data Category'!$I$7/25),Indexing!A22+('Data Category'!$I$7-'Data Category'!$I$6)/25)</f>
        <v>0.28014406223517979</v>
      </c>
      <c r="B23">
        <v>6</v>
      </c>
      <c r="C23">
        <f>IF('Data Category'!$J$6&lt;0,Indexing!C22+('Data Category'!$J$7/25),C22+(('Data Category'!$J$7-'Data Category'!$J$6)/25))</f>
        <v>838.56515470540899</v>
      </c>
      <c r="D23">
        <v>6</v>
      </c>
      <c r="E23">
        <f>IF('Data Category'!$K$6&lt;0,Indexing!E22+('Data Category'!$K$7/25),Indexing!E22+('Data Category'!$K$7-'Data Category'!$K$6)/25)</f>
        <v>0.70840701738934952</v>
      </c>
      <c r="F23">
        <v>6</v>
      </c>
      <c r="G23">
        <f>IF('Data Category'!$L$6&lt;0,Indexing!G22+('Data Category'!$L$7/25),Indexing!G22+('Data Category'!$L$7-'Data Category'!$L$6)/25)</f>
        <v>0.83262781448887246</v>
      </c>
      <c r="H23">
        <v>6</v>
      </c>
      <c r="I23">
        <f>IF('Data Category'!$M$6&lt;0,Indexing!I22+('Data Category'!$M$7/25),Indexing!I22+('Data Category'!$M$7-'Data Category'!$M$6)/25)</f>
        <v>153.15016710973023</v>
      </c>
      <c r="J23">
        <v>21</v>
      </c>
      <c r="K23">
        <f>IF('Data Category'!$N$6&lt;0,Indexing!K22+('Data Category'!$N$7/25),Indexing!K22+('Data Category'!$N$7-'Data Category'!$N$6)/25)</f>
        <v>513.69980505407523</v>
      </c>
      <c r="L23">
        <v>21</v>
      </c>
    </row>
    <row r="24" spans="1:12">
      <c r="A24">
        <f>IF('Data Category'!$I$6&lt;0,Indexing!A23+('Data Category'!$I$7/25),Indexing!A23+('Data Category'!$I$7-'Data Category'!$I$6)/25)</f>
        <v>0.28606772744517828</v>
      </c>
      <c r="B24">
        <v>5</v>
      </c>
      <c r="C24">
        <f>IF('Data Category'!$J$6&lt;0,Indexing!C23+('Data Category'!$J$7/25),C23+(('Data Category'!$J$7-'Data Category'!$J$6)/25))</f>
        <v>880.05229454067944</v>
      </c>
      <c r="D24">
        <v>5</v>
      </c>
      <c r="E24">
        <f>IF('Data Category'!$K$6&lt;0,Indexing!E23+('Data Category'!$K$7/25),Indexing!E23+('Data Category'!$K$7-'Data Category'!$K$6)/25)</f>
        <v>0.71888630393031883</v>
      </c>
      <c r="F24">
        <v>5</v>
      </c>
      <c r="G24">
        <f>IF('Data Category'!$L$6&lt;0,Indexing!G23+('Data Category'!$L$7/25),Indexing!G23+('Data Category'!$L$7-'Data Category'!$L$6)/25)</f>
        <v>0.8405860739471871</v>
      </c>
      <c r="H24">
        <v>5</v>
      </c>
      <c r="I24">
        <f>IF('Data Category'!$M$6&lt;0,Indexing!I23+('Data Category'!$M$7/25),Indexing!I23+('Data Category'!$M$7-'Data Category'!$M$6)/25)</f>
        <v>160.77328226021675</v>
      </c>
      <c r="J24">
        <v>22</v>
      </c>
      <c r="K24">
        <f>IF('Data Category'!$N$6&lt;0,Indexing!K23+('Data Category'!$N$7/25),Indexing!K23+('Data Category'!$N$7-'Data Category'!$N$6)/25)</f>
        <v>539.37401018677895</v>
      </c>
      <c r="L24">
        <v>22</v>
      </c>
    </row>
    <row r="25" spans="1:12">
      <c r="A25">
        <f>IF('Data Category'!$I$6&lt;0,Indexing!A24+('Data Category'!$I$7/25),Indexing!A24+('Data Category'!$I$7-'Data Category'!$I$6)/25)</f>
        <v>0.29199139265517676</v>
      </c>
      <c r="B25">
        <v>4</v>
      </c>
      <c r="C25">
        <f>IF('Data Category'!$J$6&lt;0,Indexing!C24+('Data Category'!$J$7/25),C24+(('Data Category'!$J$7-'Data Category'!$J$6)/25))</f>
        <v>921.5394343759499</v>
      </c>
      <c r="D25">
        <v>4</v>
      </c>
      <c r="E25">
        <f>IF('Data Category'!$K$6&lt;0,Indexing!E24+('Data Category'!$K$7/25),Indexing!E24+('Data Category'!$K$7-'Data Category'!$K$6)/25)</f>
        <v>0.72936559047128813</v>
      </c>
      <c r="F25">
        <v>4</v>
      </c>
      <c r="G25">
        <f>IF('Data Category'!$L$6&lt;0,Indexing!G24+('Data Category'!$L$7/25),Indexing!G24+('Data Category'!$L$7-'Data Category'!$L$6)/25)</f>
        <v>0.84854433340550173</v>
      </c>
      <c r="H25">
        <v>4</v>
      </c>
      <c r="I25">
        <f>IF('Data Category'!$M$6&lt;0,Indexing!I24+('Data Category'!$M$7/25),Indexing!I24+('Data Category'!$M$7-'Data Category'!$M$6)/25)</f>
        <v>168.39639741070326</v>
      </c>
      <c r="J25">
        <v>23</v>
      </c>
      <c r="K25">
        <f>IF('Data Category'!$N$6&lt;0,Indexing!K24+('Data Category'!$N$7/25),Indexing!K24+('Data Category'!$N$7-'Data Category'!$N$6)/25)</f>
        <v>565.04821531948267</v>
      </c>
      <c r="L25">
        <v>23</v>
      </c>
    </row>
    <row r="26" spans="1:12">
      <c r="A26">
        <f>IF('Data Category'!$I$6&lt;0,Indexing!A25+('Data Category'!$I$7/25),Indexing!A25+('Data Category'!$I$7-'Data Category'!$I$6)/25)</f>
        <v>0.29791505786517525</v>
      </c>
      <c r="B26">
        <v>3</v>
      </c>
      <c r="C26">
        <f>IF('Data Category'!$J$6&lt;0,Indexing!C25+('Data Category'!$J$7/25),C25+(('Data Category'!$J$7-'Data Category'!$J$6)/25))</f>
        <v>963.02657421122035</v>
      </c>
      <c r="D26">
        <v>3</v>
      </c>
      <c r="E26">
        <f>IF('Data Category'!$K$6&lt;0,Indexing!E25+('Data Category'!$K$7/25),Indexing!E25+('Data Category'!$K$7-'Data Category'!$K$6)/25)</f>
        <v>0.73984487701225743</v>
      </c>
      <c r="F26">
        <v>3</v>
      </c>
      <c r="G26">
        <f>IF('Data Category'!$L$6&lt;0,Indexing!G25+('Data Category'!$L$7/25),Indexing!G25+('Data Category'!$L$7-'Data Category'!$L$6)/25)</f>
        <v>0.85650259286381636</v>
      </c>
      <c r="H26">
        <v>3</v>
      </c>
      <c r="I26">
        <f>IF('Data Category'!$M$6&lt;0,Indexing!I25+('Data Category'!$M$7/25),Indexing!I25+('Data Category'!$M$7-'Data Category'!$M$6)/25)</f>
        <v>176.01951256118977</v>
      </c>
      <c r="J26">
        <v>24</v>
      </c>
      <c r="K26">
        <f>IF('Data Category'!$N$6&lt;0,Indexing!K25+('Data Category'!$N$7/25),Indexing!K25+('Data Category'!$N$7-'Data Category'!$N$6)/25)</f>
        <v>590.72242045218638</v>
      </c>
      <c r="L26">
        <v>24</v>
      </c>
    </row>
    <row r="27" spans="1:12">
      <c r="A27">
        <f>IF('Data Category'!$I$6&lt;0,Indexing!A26+('Data Category'!$I$7/25),Indexing!A26+('Data Category'!$I$7-'Data Category'!$I$6)/25)</f>
        <v>0.30383872307517373</v>
      </c>
      <c r="B27">
        <v>2</v>
      </c>
      <c r="C27">
        <f>IF('Data Category'!$J$6&lt;0,Indexing!C26+('Data Category'!$J$7/25),C26+(('Data Category'!$J$7-'Data Category'!$J$6)/25))</f>
        <v>1004.5137140464908</v>
      </c>
      <c r="D27">
        <v>2</v>
      </c>
      <c r="E27">
        <f>IF('Data Category'!$K$6&lt;0,Indexing!E26+('Data Category'!$K$7/25),Indexing!E26+('Data Category'!$K$7-'Data Category'!$K$6)/25)</f>
        <v>0.75032416355322673</v>
      </c>
      <c r="F27">
        <v>2</v>
      </c>
      <c r="G27">
        <f>IF('Data Category'!$L$6&lt;0,Indexing!G26+('Data Category'!$L$7/25),Indexing!G26+('Data Category'!$L$7-'Data Category'!$L$6)/25)</f>
        <v>0.86446085232213099</v>
      </c>
      <c r="H27">
        <v>2</v>
      </c>
      <c r="I27">
        <f>IF('Data Category'!$M$6&lt;0,Indexing!I26+('Data Category'!$M$7/25),Indexing!I26+('Data Category'!$M$7-'Data Category'!$M$6)/25)</f>
        <v>183.64262771167628</v>
      </c>
      <c r="J27">
        <v>25</v>
      </c>
      <c r="K27">
        <f>IF('Data Category'!$N$6&lt;0,Indexing!K26+('Data Category'!$N$7/25),Indexing!K26+('Data Category'!$N$7-'Data Category'!$N$6)/25)</f>
        <v>616.3966255848901</v>
      </c>
      <c r="L27">
        <v>25</v>
      </c>
    </row>
    <row r="28" spans="1:12">
      <c r="A28">
        <f>IF('Data Category'!$I$6&lt;0,Indexing!A27+('Data Category'!$I$7/25),Indexing!A27+('Data Category'!$I$7-'Data Category'!$I$6)/25)</f>
        <v>0.30976238828517222</v>
      </c>
      <c r="B28">
        <v>1</v>
      </c>
      <c r="C28">
        <f>IF('Data Category'!$J$6&lt;0,Indexing!C27+('Data Category'!$J$7/25),C27+(('Data Category'!$J$7-'Data Category'!$J$6)/25))</f>
        <v>1046.0008538817613</v>
      </c>
      <c r="D28">
        <v>1</v>
      </c>
      <c r="E28">
        <f>IF('Data Category'!$K$6&lt;0,Indexing!E27+('Data Category'!$K$7/25),Indexing!E27+('Data Category'!$K$7-'Data Category'!$K$6)/25)</f>
        <v>0.76080345009419603</v>
      </c>
      <c r="F28">
        <v>1</v>
      </c>
      <c r="G28">
        <f>IF('Data Category'!$L$6&lt;0,Indexing!G27+('Data Category'!$L$7/25),Indexing!G27+('Data Category'!$L$7-'Data Category'!$L$6)/25)</f>
        <v>0.87241911178044562</v>
      </c>
      <c r="H28">
        <v>1</v>
      </c>
      <c r="I28">
        <f>IF('Data Category'!$M$6&lt;0,Indexing!I27+('Data Category'!$M$7/25),Indexing!I27+('Data Category'!$M$7-'Data Category'!$M$6)/25)</f>
        <v>191.2657428621628</v>
      </c>
      <c r="J28">
        <v>26</v>
      </c>
      <c r="K28">
        <f>IF('Data Category'!$N$6&lt;0,Indexing!K27+('Data Category'!$N$7/25),Indexing!K27+('Data Category'!$N$7-'Data Category'!$N$6)/25)</f>
        <v>642.07083071759382</v>
      </c>
      <c r="L28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8FB89-80E4-414A-94CB-73DAFD3C963C}">
  <dimension ref="A1:N3217"/>
  <sheetViews>
    <sheetView topLeftCell="A1191" zoomScale="95" zoomScaleNormal="95" workbookViewId="0">
      <selection activeCell="N1191" sqref="N1191"/>
    </sheetView>
  </sheetViews>
  <sheetFormatPr defaultRowHeight="15"/>
  <cols>
    <col min="1" max="1" width="73.28515625" bestFit="1" customWidth="1"/>
    <col min="2" max="2" width="13.7109375" bestFit="1" customWidth="1"/>
    <col min="3" max="3" width="7.5703125" bestFit="1" customWidth="1"/>
    <col min="14" max="14" width="8.42578125" customWidth="1"/>
  </cols>
  <sheetData>
    <row r="1" spans="1:14" ht="60">
      <c r="A1" s="1" t="s">
        <v>1</v>
      </c>
      <c r="B1" s="1" t="s">
        <v>3</v>
      </c>
      <c r="C1" s="1" t="s">
        <v>4</v>
      </c>
      <c r="D1" s="1" t="s">
        <v>33</v>
      </c>
      <c r="E1" s="1" t="s">
        <v>37</v>
      </c>
      <c r="F1" s="1" t="s">
        <v>30</v>
      </c>
      <c r="G1" s="1" t="s">
        <v>34</v>
      </c>
      <c r="H1" s="4" t="s">
        <v>31</v>
      </c>
      <c r="J1" s="4" t="s">
        <v>43</v>
      </c>
      <c r="K1" s="4" t="s">
        <v>39</v>
      </c>
      <c r="L1" s="4" t="s">
        <v>40</v>
      </c>
      <c r="N1" s="4" t="s">
        <v>35</v>
      </c>
    </row>
    <row r="2" spans="1:14">
      <c r="A2" s="12" t="s">
        <v>120</v>
      </c>
      <c r="B2" t="s">
        <v>8</v>
      </c>
      <c r="C2" s="2" t="s">
        <v>13</v>
      </c>
      <c r="D2">
        <f>VLOOKUP(Parameter!O2,Indexing!$A$2:$B$28,2)</f>
        <v>15</v>
      </c>
      <c r="E2">
        <f>VLOOKUP(Parameter!P2,Indexing!$C$2:$D$28,2)</f>
        <v>17</v>
      </c>
      <c r="F2">
        <f>VLOOKUP(Parameter!Q2,Indexing!$E$2:$F$28,2)</f>
        <v>22</v>
      </c>
      <c r="G2">
        <f>VLOOKUP(Parameter!R2,Indexing!$G$2:$H$28,2)</f>
        <v>26</v>
      </c>
      <c r="H2">
        <f t="shared" ref="H2:H65" si="0">(AVERAGE(D2:G2))</f>
        <v>20</v>
      </c>
      <c r="J2">
        <f>VLOOKUP(Parameter!S2,Indexing!$I$2:$J$28,2)</f>
        <v>12</v>
      </c>
      <c r="K2">
        <f>VLOOKUP(Parameter!T2,Indexing!$K$2:$L$28,2)</f>
        <v>1</v>
      </c>
      <c r="L2">
        <f t="shared" ref="L2:L65" si="1">AVERAGE(J2+K2)</f>
        <v>13</v>
      </c>
      <c r="N2">
        <f t="shared" ref="N2:N65" si="2">(SUM(D2:G2))+(SUM(J2+K2))</f>
        <v>93</v>
      </c>
    </row>
    <row r="3" spans="1:14">
      <c r="A3" s="12" t="s">
        <v>120</v>
      </c>
      <c r="B3" t="s">
        <v>10</v>
      </c>
      <c r="C3" s="2" t="s">
        <v>13</v>
      </c>
      <c r="D3">
        <f>VLOOKUP(Parameter!O3,Indexing!$A$2:$B$28,2)</f>
        <v>15</v>
      </c>
      <c r="E3">
        <f>VLOOKUP(Parameter!P3,Indexing!$C$2:$D$28,2)</f>
        <v>17</v>
      </c>
      <c r="F3">
        <f>VLOOKUP(Parameter!Q3,Indexing!$E$2:$F$28,2)</f>
        <v>22</v>
      </c>
      <c r="G3">
        <f>VLOOKUP(Parameter!R3,Indexing!$G$2:$H$28,2)</f>
        <v>26</v>
      </c>
      <c r="H3">
        <f t="shared" si="0"/>
        <v>20</v>
      </c>
      <c r="J3">
        <f>VLOOKUP(Parameter!S3,Indexing!$I$2:$J$28,2)</f>
        <v>12</v>
      </c>
      <c r="K3">
        <f>VLOOKUP(Parameter!T3,Indexing!$K$2:$L$28,2)</f>
        <v>1</v>
      </c>
      <c r="L3">
        <f t="shared" si="1"/>
        <v>13</v>
      </c>
      <c r="N3">
        <f t="shared" si="2"/>
        <v>93</v>
      </c>
    </row>
    <row r="4" spans="1:14">
      <c r="A4" s="12" t="s">
        <v>120</v>
      </c>
      <c r="B4" t="s">
        <v>11</v>
      </c>
      <c r="C4" s="2" t="s">
        <v>13</v>
      </c>
      <c r="D4">
        <f>VLOOKUP(Parameter!O4,Indexing!$A$2:$B$28,2)</f>
        <v>15</v>
      </c>
      <c r="E4">
        <f>VLOOKUP(Parameter!P4,Indexing!$C$2:$D$28,2)</f>
        <v>17</v>
      </c>
      <c r="F4">
        <f>VLOOKUP(Parameter!Q4,Indexing!$E$2:$F$28,2)</f>
        <v>22</v>
      </c>
      <c r="G4">
        <f>VLOOKUP(Parameter!R4,Indexing!$G$2:$H$28,2)</f>
        <v>26</v>
      </c>
      <c r="H4">
        <f t="shared" si="0"/>
        <v>20</v>
      </c>
      <c r="J4">
        <f>VLOOKUP(Parameter!S4,Indexing!$I$2:$J$28,2)</f>
        <v>12</v>
      </c>
      <c r="K4">
        <f>VLOOKUP(Parameter!T4,Indexing!$K$2:$L$28,2)</f>
        <v>1</v>
      </c>
      <c r="L4">
        <f t="shared" si="1"/>
        <v>13</v>
      </c>
      <c r="N4">
        <f t="shared" si="2"/>
        <v>93</v>
      </c>
    </row>
    <row r="5" spans="1:14">
      <c r="A5" s="12" t="s">
        <v>121</v>
      </c>
      <c r="B5" t="s">
        <v>8</v>
      </c>
      <c r="C5" s="2" t="s">
        <v>13</v>
      </c>
      <c r="D5">
        <f>VLOOKUP(Parameter!O5,Indexing!$A$2:$B$28,2)</f>
        <v>1</v>
      </c>
      <c r="E5">
        <f>VLOOKUP(Parameter!P5,Indexing!$C$2:$D$28,2)</f>
        <v>3</v>
      </c>
      <c r="F5">
        <f>VLOOKUP(Parameter!Q5,Indexing!$E$2:$F$28,2)</f>
        <v>18</v>
      </c>
      <c r="G5">
        <f>VLOOKUP(Parameter!R5,Indexing!$G$2:$H$28,2)</f>
        <v>14</v>
      </c>
      <c r="H5">
        <f t="shared" si="0"/>
        <v>9</v>
      </c>
      <c r="J5">
        <f>VLOOKUP(Parameter!S5,Indexing!$I$2:$J$28,2)</f>
        <v>3</v>
      </c>
      <c r="K5">
        <f>VLOOKUP(Parameter!T5,Indexing!$K$2:$L$28,2)</f>
        <v>1</v>
      </c>
      <c r="L5">
        <f t="shared" si="1"/>
        <v>4</v>
      </c>
      <c r="N5">
        <f t="shared" si="2"/>
        <v>40</v>
      </c>
    </row>
    <row r="6" spans="1:14">
      <c r="A6" s="12" t="s">
        <v>121</v>
      </c>
      <c r="B6" t="s">
        <v>10</v>
      </c>
      <c r="C6" s="2" t="s">
        <v>13</v>
      </c>
      <c r="D6">
        <f>VLOOKUP(Parameter!O6,Indexing!$A$2:$B$28,2)</f>
        <v>1</v>
      </c>
      <c r="E6">
        <f>VLOOKUP(Parameter!P6,Indexing!$C$2:$D$28,2)</f>
        <v>3</v>
      </c>
      <c r="F6">
        <f>VLOOKUP(Parameter!Q6,Indexing!$E$2:$F$28,2)</f>
        <v>18</v>
      </c>
      <c r="G6">
        <f>VLOOKUP(Parameter!R6,Indexing!$G$2:$H$28,2)</f>
        <v>14</v>
      </c>
      <c r="H6">
        <f t="shared" si="0"/>
        <v>9</v>
      </c>
      <c r="J6">
        <f>VLOOKUP(Parameter!S6,Indexing!$I$2:$J$28,2)</f>
        <v>3</v>
      </c>
      <c r="K6">
        <f>VLOOKUP(Parameter!T6,Indexing!$K$2:$L$28,2)</f>
        <v>1</v>
      </c>
      <c r="L6">
        <f t="shared" si="1"/>
        <v>4</v>
      </c>
      <c r="N6">
        <f t="shared" si="2"/>
        <v>40</v>
      </c>
    </row>
    <row r="7" spans="1:14">
      <c r="A7" s="12" t="s">
        <v>121</v>
      </c>
      <c r="B7" t="s">
        <v>11</v>
      </c>
      <c r="C7" s="2" t="s">
        <v>13</v>
      </c>
      <c r="D7">
        <f>VLOOKUP(Parameter!O7,Indexing!$A$2:$B$28,2)</f>
        <v>1</v>
      </c>
      <c r="E7">
        <f>VLOOKUP(Parameter!P7,Indexing!$C$2:$D$28,2)</f>
        <v>3</v>
      </c>
      <c r="F7">
        <f>VLOOKUP(Parameter!Q7,Indexing!$E$2:$F$28,2)</f>
        <v>18</v>
      </c>
      <c r="G7">
        <f>VLOOKUP(Parameter!R7,Indexing!$G$2:$H$28,2)</f>
        <v>14</v>
      </c>
      <c r="H7">
        <f t="shared" si="0"/>
        <v>9</v>
      </c>
      <c r="J7">
        <f>VLOOKUP(Parameter!S7,Indexing!$I$2:$J$28,2)</f>
        <v>3</v>
      </c>
      <c r="K7">
        <f>VLOOKUP(Parameter!T7,Indexing!$K$2:$L$28,2)</f>
        <v>1</v>
      </c>
      <c r="L7">
        <f t="shared" si="1"/>
        <v>4</v>
      </c>
      <c r="N7">
        <f t="shared" si="2"/>
        <v>40</v>
      </c>
    </row>
    <row r="8" spans="1:14">
      <c r="A8" s="12" t="s">
        <v>122</v>
      </c>
      <c r="B8" t="s">
        <v>8</v>
      </c>
      <c r="C8" s="2" t="s">
        <v>13</v>
      </c>
      <c r="D8">
        <f>VLOOKUP(Parameter!O8,Indexing!$A$2:$B$28,2)</f>
        <v>1</v>
      </c>
      <c r="E8">
        <f>VLOOKUP(Parameter!P8,Indexing!$C$2:$D$28,2)</f>
        <v>1</v>
      </c>
      <c r="F8">
        <f>VLOOKUP(Parameter!Q8,Indexing!$E$2:$F$28,2)</f>
        <v>14</v>
      </c>
      <c r="G8">
        <f>VLOOKUP(Parameter!R8,Indexing!$G$2:$H$28,2)</f>
        <v>14</v>
      </c>
      <c r="H8">
        <f t="shared" si="0"/>
        <v>7.5</v>
      </c>
      <c r="J8">
        <f>VLOOKUP(Parameter!S8,Indexing!$I$2:$J$28,2)</f>
        <v>5</v>
      </c>
      <c r="K8">
        <f>VLOOKUP(Parameter!T8,Indexing!$K$2:$L$28,2)</f>
        <v>1</v>
      </c>
      <c r="L8">
        <f t="shared" si="1"/>
        <v>6</v>
      </c>
      <c r="N8">
        <f t="shared" si="2"/>
        <v>36</v>
      </c>
    </row>
    <row r="9" spans="1:14">
      <c r="A9" s="12" t="s">
        <v>122</v>
      </c>
      <c r="B9" t="s">
        <v>10</v>
      </c>
      <c r="C9" s="2" t="s">
        <v>13</v>
      </c>
      <c r="D9">
        <f>VLOOKUP(Parameter!O9,Indexing!$A$2:$B$28,2)</f>
        <v>1</v>
      </c>
      <c r="E9">
        <f>VLOOKUP(Parameter!P9,Indexing!$C$2:$D$28,2)</f>
        <v>1</v>
      </c>
      <c r="F9">
        <f>VLOOKUP(Parameter!Q9,Indexing!$E$2:$F$28,2)</f>
        <v>14</v>
      </c>
      <c r="G9">
        <f>VLOOKUP(Parameter!R9,Indexing!$G$2:$H$28,2)</f>
        <v>14</v>
      </c>
      <c r="H9">
        <f t="shared" si="0"/>
        <v>7.5</v>
      </c>
      <c r="J9">
        <f>VLOOKUP(Parameter!S9,Indexing!$I$2:$J$28,2)</f>
        <v>5</v>
      </c>
      <c r="K9">
        <f>VLOOKUP(Parameter!T9,Indexing!$K$2:$L$28,2)</f>
        <v>1</v>
      </c>
      <c r="L9">
        <f t="shared" si="1"/>
        <v>6</v>
      </c>
      <c r="N9">
        <f t="shared" si="2"/>
        <v>36</v>
      </c>
    </row>
    <row r="10" spans="1:14">
      <c r="A10" s="12" t="s">
        <v>122</v>
      </c>
      <c r="B10" t="s">
        <v>11</v>
      </c>
      <c r="C10" s="2" t="s">
        <v>13</v>
      </c>
      <c r="D10">
        <f>VLOOKUP(Parameter!O10,Indexing!$A$2:$B$28,2)</f>
        <v>1</v>
      </c>
      <c r="E10">
        <f>VLOOKUP(Parameter!P10,Indexing!$C$2:$D$28,2)</f>
        <v>1</v>
      </c>
      <c r="F10">
        <f>VLOOKUP(Parameter!Q10,Indexing!$E$2:$F$28,2)</f>
        <v>14</v>
      </c>
      <c r="G10">
        <f>VLOOKUP(Parameter!R10,Indexing!$G$2:$H$28,2)</f>
        <v>14</v>
      </c>
      <c r="H10">
        <f t="shared" si="0"/>
        <v>7.5</v>
      </c>
      <c r="J10">
        <f>VLOOKUP(Parameter!S10,Indexing!$I$2:$J$28,2)</f>
        <v>5</v>
      </c>
      <c r="K10">
        <f>VLOOKUP(Parameter!T10,Indexing!$K$2:$L$28,2)</f>
        <v>1</v>
      </c>
      <c r="L10">
        <f t="shared" si="1"/>
        <v>6</v>
      </c>
      <c r="N10">
        <f t="shared" si="2"/>
        <v>36</v>
      </c>
    </row>
    <row r="11" spans="1:14">
      <c r="A11" s="12" t="s">
        <v>123</v>
      </c>
      <c r="B11" t="s">
        <v>8</v>
      </c>
      <c r="C11" s="2" t="s">
        <v>13</v>
      </c>
      <c r="D11">
        <f>VLOOKUP(Parameter!O11,Indexing!$A$2:$B$28,2)</f>
        <v>20</v>
      </c>
      <c r="E11">
        <f>VLOOKUP(Parameter!P11,Indexing!$C$2:$D$28,2)</f>
        <v>12</v>
      </c>
      <c r="F11">
        <f>VLOOKUP(Parameter!Q11,Indexing!$E$2:$F$28,2)</f>
        <v>9</v>
      </c>
      <c r="G11">
        <f>VLOOKUP(Parameter!R11,Indexing!$G$2:$H$28,2)</f>
        <v>13</v>
      </c>
      <c r="H11">
        <f t="shared" si="0"/>
        <v>13.5</v>
      </c>
      <c r="J11">
        <f>VLOOKUP(Parameter!S11,Indexing!$I$2:$J$28,2)</f>
        <v>1</v>
      </c>
      <c r="K11">
        <f>VLOOKUP(Parameter!T11,Indexing!$K$2:$L$28,2)</f>
        <v>1</v>
      </c>
      <c r="L11">
        <f t="shared" si="1"/>
        <v>2</v>
      </c>
      <c r="N11">
        <f t="shared" si="2"/>
        <v>56</v>
      </c>
    </row>
    <row r="12" spans="1:14">
      <c r="A12" s="12" t="s">
        <v>123</v>
      </c>
      <c r="B12" t="s">
        <v>10</v>
      </c>
      <c r="C12" s="2" t="s">
        <v>13</v>
      </c>
      <c r="D12">
        <f>VLOOKUP(Parameter!O12,Indexing!$A$2:$B$28,2)</f>
        <v>20</v>
      </c>
      <c r="E12">
        <f>VLOOKUP(Parameter!P12,Indexing!$C$2:$D$28,2)</f>
        <v>12</v>
      </c>
      <c r="F12">
        <f>VLOOKUP(Parameter!Q12,Indexing!$E$2:$F$28,2)</f>
        <v>9</v>
      </c>
      <c r="G12">
        <f>VLOOKUP(Parameter!R12,Indexing!$G$2:$H$28,2)</f>
        <v>13</v>
      </c>
      <c r="H12">
        <f t="shared" si="0"/>
        <v>13.5</v>
      </c>
      <c r="J12">
        <f>VLOOKUP(Parameter!S12,Indexing!$I$2:$J$28,2)</f>
        <v>1</v>
      </c>
      <c r="K12">
        <f>VLOOKUP(Parameter!T12,Indexing!$K$2:$L$28,2)</f>
        <v>1</v>
      </c>
      <c r="L12">
        <f t="shared" si="1"/>
        <v>2</v>
      </c>
      <c r="N12">
        <f t="shared" si="2"/>
        <v>56</v>
      </c>
    </row>
    <row r="13" spans="1:14">
      <c r="A13" s="12" t="s">
        <v>123</v>
      </c>
      <c r="B13" t="s">
        <v>11</v>
      </c>
      <c r="C13" s="2" t="s">
        <v>13</v>
      </c>
      <c r="D13">
        <f>VLOOKUP(Parameter!O13,Indexing!$A$2:$B$28,2)</f>
        <v>20</v>
      </c>
      <c r="E13">
        <f>VLOOKUP(Parameter!P13,Indexing!$C$2:$D$28,2)</f>
        <v>12</v>
      </c>
      <c r="F13">
        <f>VLOOKUP(Parameter!Q13,Indexing!$E$2:$F$28,2)</f>
        <v>9</v>
      </c>
      <c r="G13">
        <f>VLOOKUP(Parameter!R13,Indexing!$G$2:$H$28,2)</f>
        <v>13</v>
      </c>
      <c r="H13">
        <f t="shared" si="0"/>
        <v>13.5</v>
      </c>
      <c r="J13">
        <f>VLOOKUP(Parameter!S13,Indexing!$I$2:$J$28,2)</f>
        <v>1</v>
      </c>
      <c r="K13">
        <f>VLOOKUP(Parameter!T13,Indexing!$K$2:$L$28,2)</f>
        <v>1</v>
      </c>
      <c r="L13">
        <f t="shared" si="1"/>
        <v>2</v>
      </c>
      <c r="N13">
        <f t="shared" si="2"/>
        <v>56</v>
      </c>
    </row>
    <row r="14" spans="1:14">
      <c r="A14" s="12" t="s">
        <v>124</v>
      </c>
      <c r="B14" t="s">
        <v>8</v>
      </c>
      <c r="C14" s="2" t="s">
        <v>13</v>
      </c>
      <c r="D14">
        <f>VLOOKUP(Parameter!O14,Indexing!$A$2:$B$28,2)</f>
        <v>18</v>
      </c>
      <c r="E14">
        <f>VLOOKUP(Parameter!P14,Indexing!$C$2:$D$28,2)</f>
        <v>24</v>
      </c>
      <c r="F14">
        <f>VLOOKUP(Parameter!Q14,Indexing!$E$2:$F$28,2)</f>
        <v>7</v>
      </c>
      <c r="G14">
        <f>VLOOKUP(Parameter!R14,Indexing!$G$2:$H$28,2)</f>
        <v>22</v>
      </c>
      <c r="H14">
        <f t="shared" si="0"/>
        <v>17.75</v>
      </c>
      <c r="J14">
        <f>VLOOKUP(Parameter!S14,Indexing!$I$2:$J$28,2)</f>
        <v>1</v>
      </c>
      <c r="K14">
        <f>VLOOKUP(Parameter!T14,Indexing!$K$2:$L$28,2)</f>
        <v>1</v>
      </c>
      <c r="L14">
        <f t="shared" si="1"/>
        <v>2</v>
      </c>
      <c r="N14">
        <f t="shared" si="2"/>
        <v>73</v>
      </c>
    </row>
    <row r="15" spans="1:14">
      <c r="A15" s="12" t="s">
        <v>124</v>
      </c>
      <c r="B15" t="s">
        <v>10</v>
      </c>
      <c r="C15" s="2" t="s">
        <v>13</v>
      </c>
      <c r="D15">
        <f>VLOOKUP(Parameter!O15,Indexing!$A$2:$B$28,2)</f>
        <v>18</v>
      </c>
      <c r="E15">
        <f>VLOOKUP(Parameter!P15,Indexing!$C$2:$D$28,2)</f>
        <v>24</v>
      </c>
      <c r="F15">
        <f>VLOOKUP(Parameter!Q15,Indexing!$E$2:$F$28,2)</f>
        <v>7</v>
      </c>
      <c r="G15">
        <f>VLOOKUP(Parameter!R15,Indexing!$G$2:$H$28,2)</f>
        <v>22</v>
      </c>
      <c r="H15">
        <f t="shared" si="0"/>
        <v>17.75</v>
      </c>
      <c r="J15">
        <f>VLOOKUP(Parameter!S15,Indexing!$I$2:$J$28,2)</f>
        <v>1</v>
      </c>
      <c r="K15">
        <f>VLOOKUP(Parameter!T15,Indexing!$K$2:$L$28,2)</f>
        <v>1</v>
      </c>
      <c r="L15">
        <f t="shared" si="1"/>
        <v>2</v>
      </c>
      <c r="N15">
        <f t="shared" si="2"/>
        <v>73</v>
      </c>
    </row>
    <row r="16" spans="1:14">
      <c r="A16" s="12" t="s">
        <v>124</v>
      </c>
      <c r="B16" t="s">
        <v>11</v>
      </c>
      <c r="C16" s="2" t="s">
        <v>13</v>
      </c>
      <c r="D16">
        <f>VLOOKUP(Parameter!O16,Indexing!$A$2:$B$28,2)</f>
        <v>18</v>
      </c>
      <c r="E16">
        <f>VLOOKUP(Parameter!P16,Indexing!$C$2:$D$28,2)</f>
        <v>24</v>
      </c>
      <c r="F16">
        <f>VLOOKUP(Parameter!Q16,Indexing!$E$2:$F$28,2)</f>
        <v>7</v>
      </c>
      <c r="G16">
        <f>VLOOKUP(Parameter!R16,Indexing!$G$2:$H$28,2)</f>
        <v>22</v>
      </c>
      <c r="H16">
        <f t="shared" si="0"/>
        <v>17.75</v>
      </c>
      <c r="J16">
        <f>VLOOKUP(Parameter!S16,Indexing!$I$2:$J$28,2)</f>
        <v>1</v>
      </c>
      <c r="K16">
        <f>VLOOKUP(Parameter!T16,Indexing!$K$2:$L$28,2)</f>
        <v>1</v>
      </c>
      <c r="L16">
        <f t="shared" si="1"/>
        <v>2</v>
      </c>
      <c r="N16">
        <f t="shared" si="2"/>
        <v>73</v>
      </c>
    </row>
    <row r="17" spans="1:14">
      <c r="A17" s="12" t="s">
        <v>125</v>
      </c>
      <c r="B17" t="s">
        <v>8</v>
      </c>
      <c r="C17" s="2" t="s">
        <v>13</v>
      </c>
      <c r="D17">
        <f>VLOOKUP(Parameter!O17,Indexing!$A$2:$B$28,2)</f>
        <v>16</v>
      </c>
      <c r="E17">
        <f>VLOOKUP(Parameter!P17,Indexing!$C$2:$D$28,2)</f>
        <v>11</v>
      </c>
      <c r="F17">
        <f>VLOOKUP(Parameter!Q17,Indexing!$E$2:$F$28,2)</f>
        <v>15</v>
      </c>
      <c r="G17">
        <f>VLOOKUP(Parameter!R17,Indexing!$G$2:$H$28,2)</f>
        <v>21</v>
      </c>
      <c r="H17">
        <f t="shared" si="0"/>
        <v>15.75</v>
      </c>
      <c r="J17">
        <f>VLOOKUP(Parameter!S17,Indexing!$I$2:$J$28,2)</f>
        <v>4</v>
      </c>
      <c r="K17">
        <f>VLOOKUP(Parameter!T17,Indexing!$K$2:$L$28,2)</f>
        <v>1</v>
      </c>
      <c r="L17">
        <f t="shared" si="1"/>
        <v>5</v>
      </c>
      <c r="N17">
        <f t="shared" si="2"/>
        <v>68</v>
      </c>
    </row>
    <row r="18" spans="1:14">
      <c r="A18" s="12" t="s">
        <v>125</v>
      </c>
      <c r="B18" t="s">
        <v>10</v>
      </c>
      <c r="C18" s="2" t="s">
        <v>13</v>
      </c>
      <c r="D18">
        <f>VLOOKUP(Parameter!O18,Indexing!$A$2:$B$28,2)</f>
        <v>16</v>
      </c>
      <c r="E18">
        <f>VLOOKUP(Parameter!P18,Indexing!$C$2:$D$28,2)</f>
        <v>11</v>
      </c>
      <c r="F18">
        <f>VLOOKUP(Parameter!Q18,Indexing!$E$2:$F$28,2)</f>
        <v>15</v>
      </c>
      <c r="G18">
        <f>VLOOKUP(Parameter!R18,Indexing!$G$2:$H$28,2)</f>
        <v>21</v>
      </c>
      <c r="H18">
        <f t="shared" si="0"/>
        <v>15.75</v>
      </c>
      <c r="J18">
        <f>VLOOKUP(Parameter!S18,Indexing!$I$2:$J$28,2)</f>
        <v>4</v>
      </c>
      <c r="K18">
        <f>VLOOKUP(Parameter!T18,Indexing!$K$2:$L$28,2)</f>
        <v>1</v>
      </c>
      <c r="L18">
        <f t="shared" si="1"/>
        <v>5</v>
      </c>
      <c r="N18">
        <f t="shared" si="2"/>
        <v>68</v>
      </c>
    </row>
    <row r="19" spans="1:14">
      <c r="A19" s="12" t="s">
        <v>125</v>
      </c>
      <c r="B19" t="s">
        <v>11</v>
      </c>
      <c r="C19" s="2" t="s">
        <v>13</v>
      </c>
      <c r="D19">
        <f>VLOOKUP(Parameter!O19,Indexing!$A$2:$B$28,2)</f>
        <v>16</v>
      </c>
      <c r="E19">
        <f>VLOOKUP(Parameter!P19,Indexing!$C$2:$D$28,2)</f>
        <v>11</v>
      </c>
      <c r="F19">
        <f>VLOOKUP(Parameter!Q19,Indexing!$E$2:$F$28,2)</f>
        <v>15</v>
      </c>
      <c r="G19">
        <f>VLOOKUP(Parameter!R19,Indexing!$G$2:$H$28,2)</f>
        <v>21</v>
      </c>
      <c r="H19">
        <f t="shared" si="0"/>
        <v>15.75</v>
      </c>
      <c r="J19">
        <f>VLOOKUP(Parameter!S19,Indexing!$I$2:$J$28,2)</f>
        <v>4</v>
      </c>
      <c r="K19">
        <f>VLOOKUP(Parameter!T19,Indexing!$K$2:$L$28,2)</f>
        <v>1</v>
      </c>
      <c r="L19">
        <f t="shared" si="1"/>
        <v>5</v>
      </c>
      <c r="N19">
        <f t="shared" si="2"/>
        <v>68</v>
      </c>
    </row>
    <row r="20" spans="1:14">
      <c r="A20" s="12" t="s">
        <v>126</v>
      </c>
      <c r="B20" t="s">
        <v>8</v>
      </c>
      <c r="C20" s="2" t="s">
        <v>13</v>
      </c>
      <c r="D20">
        <f>VLOOKUP(Parameter!O20,Indexing!$A$2:$B$28,2)</f>
        <v>5</v>
      </c>
      <c r="E20">
        <f>VLOOKUP(Parameter!P20,Indexing!$C$2:$D$28,2)</f>
        <v>1</v>
      </c>
      <c r="F20">
        <f>VLOOKUP(Parameter!Q20,Indexing!$E$2:$F$28,2)</f>
        <v>4</v>
      </c>
      <c r="G20">
        <f>VLOOKUP(Parameter!R20,Indexing!$G$2:$H$28,2)</f>
        <v>5</v>
      </c>
      <c r="H20">
        <f t="shared" si="0"/>
        <v>3.75</v>
      </c>
      <c r="J20">
        <f>VLOOKUP(Parameter!S20,Indexing!$I$2:$J$28,2)</f>
        <v>5</v>
      </c>
      <c r="K20">
        <f>VLOOKUP(Parameter!T20,Indexing!$K$2:$L$28,2)</f>
        <v>2</v>
      </c>
      <c r="L20">
        <f t="shared" si="1"/>
        <v>7</v>
      </c>
      <c r="N20">
        <f t="shared" si="2"/>
        <v>22</v>
      </c>
    </row>
    <row r="21" spans="1:14">
      <c r="A21" s="12" t="s">
        <v>126</v>
      </c>
      <c r="B21" t="s">
        <v>10</v>
      </c>
      <c r="C21" s="2" t="s">
        <v>13</v>
      </c>
      <c r="D21">
        <f>VLOOKUP(Parameter!O21,Indexing!$A$2:$B$28,2)</f>
        <v>5</v>
      </c>
      <c r="E21">
        <f>VLOOKUP(Parameter!P21,Indexing!$C$2:$D$28,2)</f>
        <v>1</v>
      </c>
      <c r="F21">
        <f>VLOOKUP(Parameter!Q21,Indexing!$E$2:$F$28,2)</f>
        <v>4</v>
      </c>
      <c r="G21">
        <f>VLOOKUP(Parameter!R21,Indexing!$G$2:$H$28,2)</f>
        <v>5</v>
      </c>
      <c r="H21">
        <f t="shared" si="0"/>
        <v>3.75</v>
      </c>
      <c r="J21">
        <f>VLOOKUP(Parameter!S21,Indexing!$I$2:$J$28,2)</f>
        <v>5</v>
      </c>
      <c r="K21">
        <f>VLOOKUP(Parameter!T21,Indexing!$K$2:$L$28,2)</f>
        <v>2</v>
      </c>
      <c r="L21">
        <f t="shared" si="1"/>
        <v>7</v>
      </c>
      <c r="N21">
        <f t="shared" si="2"/>
        <v>22</v>
      </c>
    </row>
    <row r="22" spans="1:14">
      <c r="A22" s="12" t="s">
        <v>126</v>
      </c>
      <c r="B22" t="s">
        <v>11</v>
      </c>
      <c r="C22" s="2" t="s">
        <v>13</v>
      </c>
      <c r="D22">
        <f>VLOOKUP(Parameter!O22,Indexing!$A$2:$B$28,2)</f>
        <v>5</v>
      </c>
      <c r="E22">
        <f>VLOOKUP(Parameter!P22,Indexing!$C$2:$D$28,2)</f>
        <v>1</v>
      </c>
      <c r="F22">
        <f>VLOOKUP(Parameter!Q22,Indexing!$E$2:$F$28,2)</f>
        <v>4</v>
      </c>
      <c r="G22">
        <f>VLOOKUP(Parameter!R22,Indexing!$G$2:$H$28,2)</f>
        <v>5</v>
      </c>
      <c r="H22">
        <f t="shared" si="0"/>
        <v>3.75</v>
      </c>
      <c r="J22">
        <f>VLOOKUP(Parameter!S22,Indexing!$I$2:$J$28,2)</f>
        <v>5</v>
      </c>
      <c r="K22">
        <f>VLOOKUP(Parameter!T22,Indexing!$K$2:$L$28,2)</f>
        <v>2</v>
      </c>
      <c r="L22">
        <f t="shared" si="1"/>
        <v>7</v>
      </c>
      <c r="N22">
        <f t="shared" si="2"/>
        <v>22</v>
      </c>
    </row>
    <row r="23" spans="1:14">
      <c r="A23" s="12" t="s">
        <v>127</v>
      </c>
      <c r="B23" t="s">
        <v>8</v>
      </c>
      <c r="C23" s="2" t="s">
        <v>13</v>
      </c>
      <c r="D23">
        <f>VLOOKUP(Parameter!O23,Indexing!$A$2:$B$28,2)</f>
        <v>26</v>
      </c>
      <c r="E23">
        <f>VLOOKUP(Parameter!P23,Indexing!$C$2:$D$28,2)</f>
        <v>24</v>
      </c>
      <c r="F23">
        <f>VLOOKUP(Parameter!Q23,Indexing!$E$2:$F$28,2)</f>
        <v>26</v>
      </c>
      <c r="G23">
        <f>VLOOKUP(Parameter!R23,Indexing!$G$2:$H$28,2)</f>
        <v>10</v>
      </c>
      <c r="H23">
        <f t="shared" si="0"/>
        <v>21.5</v>
      </c>
      <c r="J23">
        <f>VLOOKUP(Parameter!S23,Indexing!$I$2:$J$28,2)</f>
        <v>4</v>
      </c>
      <c r="K23">
        <f>VLOOKUP(Parameter!T23,Indexing!$K$2:$L$28,2)</f>
        <v>1</v>
      </c>
      <c r="L23">
        <f t="shared" si="1"/>
        <v>5</v>
      </c>
      <c r="N23">
        <f t="shared" si="2"/>
        <v>91</v>
      </c>
    </row>
    <row r="24" spans="1:14">
      <c r="A24" s="12" t="s">
        <v>127</v>
      </c>
      <c r="B24" t="s">
        <v>10</v>
      </c>
      <c r="C24" s="2" t="s">
        <v>13</v>
      </c>
      <c r="D24">
        <f>VLOOKUP(Parameter!O24,Indexing!$A$2:$B$28,2)</f>
        <v>26</v>
      </c>
      <c r="E24">
        <f>VLOOKUP(Parameter!P24,Indexing!$C$2:$D$28,2)</f>
        <v>24</v>
      </c>
      <c r="F24">
        <f>VLOOKUP(Parameter!Q24,Indexing!$E$2:$F$28,2)</f>
        <v>26</v>
      </c>
      <c r="G24">
        <f>VLOOKUP(Parameter!R24,Indexing!$G$2:$H$28,2)</f>
        <v>10</v>
      </c>
      <c r="H24">
        <f t="shared" si="0"/>
        <v>21.5</v>
      </c>
      <c r="J24">
        <f>VLOOKUP(Parameter!S24,Indexing!$I$2:$J$28,2)</f>
        <v>4</v>
      </c>
      <c r="K24">
        <f>VLOOKUP(Parameter!T24,Indexing!$K$2:$L$28,2)</f>
        <v>1</v>
      </c>
      <c r="L24">
        <f t="shared" si="1"/>
        <v>5</v>
      </c>
      <c r="N24">
        <f t="shared" si="2"/>
        <v>91</v>
      </c>
    </row>
    <row r="25" spans="1:14">
      <c r="A25" s="12" t="s">
        <v>127</v>
      </c>
      <c r="B25" t="s">
        <v>11</v>
      </c>
      <c r="C25" s="2" t="s">
        <v>13</v>
      </c>
      <c r="D25">
        <f>VLOOKUP(Parameter!O25,Indexing!$A$2:$B$28,2)</f>
        <v>26</v>
      </c>
      <c r="E25">
        <f>VLOOKUP(Parameter!P25,Indexing!$C$2:$D$28,2)</f>
        <v>24</v>
      </c>
      <c r="F25">
        <f>VLOOKUP(Parameter!Q25,Indexing!$E$2:$F$28,2)</f>
        <v>26</v>
      </c>
      <c r="G25">
        <f>VLOOKUP(Parameter!R25,Indexing!$G$2:$H$28,2)</f>
        <v>10</v>
      </c>
      <c r="H25">
        <f t="shared" si="0"/>
        <v>21.5</v>
      </c>
      <c r="J25">
        <f>VLOOKUP(Parameter!S25,Indexing!$I$2:$J$28,2)</f>
        <v>4</v>
      </c>
      <c r="K25">
        <f>VLOOKUP(Parameter!T25,Indexing!$K$2:$L$28,2)</f>
        <v>1</v>
      </c>
      <c r="L25">
        <f t="shared" si="1"/>
        <v>5</v>
      </c>
      <c r="N25">
        <f t="shared" si="2"/>
        <v>91</v>
      </c>
    </row>
    <row r="26" spans="1:14">
      <c r="A26" s="12" t="s">
        <v>128</v>
      </c>
      <c r="B26" t="s">
        <v>8</v>
      </c>
      <c r="C26" s="2" t="s">
        <v>13</v>
      </c>
      <c r="D26">
        <f>VLOOKUP(Parameter!O26,Indexing!$A$2:$B$28,2)</f>
        <v>9</v>
      </c>
      <c r="E26">
        <f>VLOOKUP(Parameter!P26,Indexing!$C$2:$D$28,2)</f>
        <v>24</v>
      </c>
      <c r="F26">
        <f>VLOOKUP(Parameter!Q26,Indexing!$E$2:$F$28,2)</f>
        <v>7</v>
      </c>
      <c r="G26">
        <f>VLOOKUP(Parameter!R26,Indexing!$G$2:$H$28,2)</f>
        <v>8</v>
      </c>
      <c r="H26">
        <f t="shared" si="0"/>
        <v>12</v>
      </c>
      <c r="J26">
        <f>VLOOKUP(Parameter!S26,Indexing!$I$2:$J$28,2)</f>
        <v>26</v>
      </c>
      <c r="K26">
        <f>VLOOKUP(Parameter!T26,Indexing!$K$2:$L$28,2)</f>
        <v>10</v>
      </c>
      <c r="L26">
        <f t="shared" si="1"/>
        <v>36</v>
      </c>
      <c r="N26">
        <f t="shared" si="2"/>
        <v>84</v>
      </c>
    </row>
    <row r="27" spans="1:14">
      <c r="A27" s="12" t="s">
        <v>128</v>
      </c>
      <c r="B27" t="s">
        <v>10</v>
      </c>
      <c r="C27" s="2" t="s">
        <v>13</v>
      </c>
      <c r="D27">
        <f>VLOOKUP(Parameter!O27,Indexing!$A$2:$B$28,2)</f>
        <v>9</v>
      </c>
      <c r="E27">
        <f>VLOOKUP(Parameter!P27,Indexing!$C$2:$D$28,2)</f>
        <v>24</v>
      </c>
      <c r="F27">
        <f>VLOOKUP(Parameter!Q27,Indexing!$E$2:$F$28,2)</f>
        <v>7</v>
      </c>
      <c r="G27">
        <f>VLOOKUP(Parameter!R27,Indexing!$G$2:$H$28,2)</f>
        <v>8</v>
      </c>
      <c r="H27">
        <f t="shared" si="0"/>
        <v>12</v>
      </c>
      <c r="J27">
        <f>VLOOKUP(Parameter!S27,Indexing!$I$2:$J$28,2)</f>
        <v>26</v>
      </c>
      <c r="K27">
        <f>VLOOKUP(Parameter!T27,Indexing!$K$2:$L$28,2)</f>
        <v>10</v>
      </c>
      <c r="L27">
        <f t="shared" si="1"/>
        <v>36</v>
      </c>
      <c r="N27">
        <f t="shared" si="2"/>
        <v>84</v>
      </c>
    </row>
    <row r="28" spans="1:14">
      <c r="A28" s="12" t="s">
        <v>128</v>
      </c>
      <c r="B28" t="s">
        <v>11</v>
      </c>
      <c r="C28" s="2" t="s">
        <v>13</v>
      </c>
      <c r="D28">
        <f>VLOOKUP(Parameter!O28,Indexing!$A$2:$B$28,2)</f>
        <v>9</v>
      </c>
      <c r="E28">
        <f>VLOOKUP(Parameter!P28,Indexing!$C$2:$D$28,2)</f>
        <v>24</v>
      </c>
      <c r="F28">
        <f>VLOOKUP(Parameter!Q28,Indexing!$E$2:$F$28,2)</f>
        <v>7</v>
      </c>
      <c r="G28">
        <f>VLOOKUP(Parameter!R28,Indexing!$G$2:$H$28,2)</f>
        <v>8</v>
      </c>
      <c r="H28">
        <f t="shared" si="0"/>
        <v>12</v>
      </c>
      <c r="J28">
        <f>VLOOKUP(Parameter!S28,Indexing!$I$2:$J$28,2)</f>
        <v>26</v>
      </c>
      <c r="K28">
        <f>VLOOKUP(Parameter!T28,Indexing!$K$2:$L$28,2)</f>
        <v>10</v>
      </c>
      <c r="L28">
        <f t="shared" si="1"/>
        <v>36</v>
      </c>
      <c r="N28">
        <f t="shared" si="2"/>
        <v>84</v>
      </c>
    </row>
    <row r="29" spans="1:14">
      <c r="A29" s="12" t="s">
        <v>129</v>
      </c>
      <c r="B29" t="s">
        <v>8</v>
      </c>
      <c r="C29" s="2" t="s">
        <v>13</v>
      </c>
      <c r="D29">
        <f>VLOOKUP(Parameter!O29,Indexing!$A$2:$B$28,2)</f>
        <v>1</v>
      </c>
      <c r="E29">
        <f>VLOOKUP(Parameter!P29,Indexing!$C$2:$D$28,2)</f>
        <v>24</v>
      </c>
      <c r="F29">
        <f>VLOOKUP(Parameter!Q29,Indexing!$E$2:$F$28,2)</f>
        <v>7</v>
      </c>
      <c r="G29">
        <f>VLOOKUP(Parameter!R29,Indexing!$G$2:$H$28,2)</f>
        <v>14</v>
      </c>
      <c r="H29">
        <f t="shared" si="0"/>
        <v>11.5</v>
      </c>
      <c r="J29">
        <f>VLOOKUP(Parameter!S29,Indexing!$I$2:$J$28,2)</f>
        <v>26</v>
      </c>
      <c r="K29">
        <f>VLOOKUP(Parameter!T29,Indexing!$K$2:$L$28,2)</f>
        <v>19</v>
      </c>
      <c r="L29">
        <f t="shared" si="1"/>
        <v>45</v>
      </c>
      <c r="N29">
        <f t="shared" si="2"/>
        <v>91</v>
      </c>
    </row>
    <row r="30" spans="1:14">
      <c r="A30" s="12" t="s">
        <v>129</v>
      </c>
      <c r="B30" t="s">
        <v>10</v>
      </c>
      <c r="C30" s="2" t="s">
        <v>13</v>
      </c>
      <c r="D30">
        <f>VLOOKUP(Parameter!O30,Indexing!$A$2:$B$28,2)</f>
        <v>1</v>
      </c>
      <c r="E30">
        <f>VLOOKUP(Parameter!P30,Indexing!$C$2:$D$28,2)</f>
        <v>24</v>
      </c>
      <c r="F30">
        <f>VLOOKUP(Parameter!Q30,Indexing!$E$2:$F$28,2)</f>
        <v>7</v>
      </c>
      <c r="G30">
        <f>VLOOKUP(Parameter!R30,Indexing!$G$2:$H$28,2)</f>
        <v>14</v>
      </c>
      <c r="H30">
        <f t="shared" si="0"/>
        <v>11.5</v>
      </c>
      <c r="J30">
        <f>VLOOKUP(Parameter!S30,Indexing!$I$2:$J$28,2)</f>
        <v>26</v>
      </c>
      <c r="K30">
        <f>VLOOKUP(Parameter!T30,Indexing!$K$2:$L$28,2)</f>
        <v>19</v>
      </c>
      <c r="L30">
        <f t="shared" si="1"/>
        <v>45</v>
      </c>
      <c r="N30">
        <f t="shared" si="2"/>
        <v>91</v>
      </c>
    </row>
    <row r="31" spans="1:14">
      <c r="A31" s="12" t="s">
        <v>129</v>
      </c>
      <c r="B31" t="s">
        <v>11</v>
      </c>
      <c r="C31" s="2" t="s">
        <v>13</v>
      </c>
      <c r="D31">
        <f>VLOOKUP(Parameter!O31,Indexing!$A$2:$B$28,2)</f>
        <v>1</v>
      </c>
      <c r="E31">
        <f>VLOOKUP(Parameter!P31,Indexing!$C$2:$D$28,2)</f>
        <v>24</v>
      </c>
      <c r="F31">
        <f>VLOOKUP(Parameter!Q31,Indexing!$E$2:$F$28,2)</f>
        <v>7</v>
      </c>
      <c r="G31">
        <f>VLOOKUP(Parameter!R31,Indexing!$G$2:$H$28,2)</f>
        <v>14</v>
      </c>
      <c r="H31">
        <f t="shared" si="0"/>
        <v>11.5</v>
      </c>
      <c r="J31">
        <f>VLOOKUP(Parameter!S31,Indexing!$I$2:$J$28,2)</f>
        <v>26</v>
      </c>
      <c r="K31">
        <f>VLOOKUP(Parameter!T31,Indexing!$K$2:$L$28,2)</f>
        <v>19</v>
      </c>
      <c r="L31">
        <f t="shared" si="1"/>
        <v>45</v>
      </c>
      <c r="N31">
        <f t="shared" si="2"/>
        <v>91</v>
      </c>
    </row>
    <row r="32" spans="1:14">
      <c r="A32" s="12" t="s">
        <v>130</v>
      </c>
      <c r="B32" t="s">
        <v>8</v>
      </c>
      <c r="C32" s="2" t="s">
        <v>13</v>
      </c>
      <c r="D32">
        <f>VLOOKUP(Parameter!O32,Indexing!$A$2:$B$28,2)</f>
        <v>11</v>
      </c>
      <c r="E32">
        <f>VLOOKUP(Parameter!P32,Indexing!$C$2:$D$28,2)</f>
        <v>25</v>
      </c>
      <c r="F32">
        <f>VLOOKUP(Parameter!Q32,Indexing!$E$2:$F$28,2)</f>
        <v>1</v>
      </c>
      <c r="G32">
        <f>VLOOKUP(Parameter!R32,Indexing!$G$2:$H$28,2)</f>
        <v>1</v>
      </c>
      <c r="H32">
        <f t="shared" si="0"/>
        <v>9.5</v>
      </c>
      <c r="J32">
        <f>VLOOKUP(Parameter!S32,Indexing!$I$2:$J$28,2)</f>
        <v>12</v>
      </c>
      <c r="K32">
        <f>VLOOKUP(Parameter!T32,Indexing!$K$2:$L$28,2)</f>
        <v>1</v>
      </c>
      <c r="L32">
        <f t="shared" si="1"/>
        <v>13</v>
      </c>
      <c r="N32">
        <f t="shared" si="2"/>
        <v>51</v>
      </c>
    </row>
    <row r="33" spans="1:14">
      <c r="A33" s="12" t="s">
        <v>130</v>
      </c>
      <c r="B33" t="s">
        <v>10</v>
      </c>
      <c r="C33" s="2" t="s">
        <v>13</v>
      </c>
      <c r="D33">
        <f>VLOOKUP(Parameter!O33,Indexing!$A$2:$B$28,2)</f>
        <v>11</v>
      </c>
      <c r="E33">
        <f>VLOOKUP(Parameter!P33,Indexing!$C$2:$D$28,2)</f>
        <v>25</v>
      </c>
      <c r="F33">
        <f>VLOOKUP(Parameter!Q33,Indexing!$E$2:$F$28,2)</f>
        <v>1</v>
      </c>
      <c r="G33">
        <f>VLOOKUP(Parameter!R33,Indexing!$G$2:$H$28,2)</f>
        <v>1</v>
      </c>
      <c r="H33">
        <f t="shared" si="0"/>
        <v>9.5</v>
      </c>
      <c r="J33">
        <f>VLOOKUP(Parameter!S33,Indexing!$I$2:$J$28,2)</f>
        <v>12</v>
      </c>
      <c r="K33">
        <f>VLOOKUP(Parameter!T33,Indexing!$K$2:$L$28,2)</f>
        <v>1</v>
      </c>
      <c r="L33">
        <f t="shared" si="1"/>
        <v>13</v>
      </c>
      <c r="N33">
        <f t="shared" si="2"/>
        <v>51</v>
      </c>
    </row>
    <row r="34" spans="1:14">
      <c r="A34" s="12" t="s">
        <v>130</v>
      </c>
      <c r="B34" t="s">
        <v>11</v>
      </c>
      <c r="C34" s="2" t="s">
        <v>13</v>
      </c>
      <c r="D34">
        <f>VLOOKUP(Parameter!O34,Indexing!$A$2:$B$28,2)</f>
        <v>11</v>
      </c>
      <c r="E34">
        <f>VLOOKUP(Parameter!P34,Indexing!$C$2:$D$28,2)</f>
        <v>25</v>
      </c>
      <c r="F34">
        <f>VLOOKUP(Parameter!Q34,Indexing!$E$2:$F$28,2)</f>
        <v>1</v>
      </c>
      <c r="G34">
        <f>VLOOKUP(Parameter!R34,Indexing!$G$2:$H$28,2)</f>
        <v>1</v>
      </c>
      <c r="H34">
        <f t="shared" si="0"/>
        <v>9.5</v>
      </c>
      <c r="J34">
        <f>VLOOKUP(Parameter!S34,Indexing!$I$2:$J$28,2)</f>
        <v>12</v>
      </c>
      <c r="K34">
        <f>VLOOKUP(Parameter!T34,Indexing!$K$2:$L$28,2)</f>
        <v>1</v>
      </c>
      <c r="L34">
        <f t="shared" si="1"/>
        <v>13</v>
      </c>
      <c r="N34">
        <f t="shared" si="2"/>
        <v>51</v>
      </c>
    </row>
    <row r="35" spans="1:14">
      <c r="A35" s="12" t="s">
        <v>131</v>
      </c>
      <c r="B35" t="s">
        <v>8</v>
      </c>
      <c r="C35" s="2" t="s">
        <v>13</v>
      </c>
      <c r="D35">
        <f>VLOOKUP(Parameter!O35,Indexing!$A$2:$B$28,2)</f>
        <v>26</v>
      </c>
      <c r="E35">
        <f>VLOOKUP(Parameter!P35,Indexing!$C$2:$D$28,2)</f>
        <v>22</v>
      </c>
      <c r="F35">
        <f>VLOOKUP(Parameter!Q35,Indexing!$E$2:$F$28,2)</f>
        <v>26</v>
      </c>
      <c r="G35">
        <f>VLOOKUP(Parameter!R35,Indexing!$G$2:$H$28,2)</f>
        <v>11</v>
      </c>
      <c r="H35">
        <f t="shared" si="0"/>
        <v>21.25</v>
      </c>
      <c r="J35">
        <f>VLOOKUP(Parameter!S35,Indexing!$I$2:$J$28,2)</f>
        <v>6</v>
      </c>
      <c r="K35">
        <f>VLOOKUP(Parameter!T35,Indexing!$K$2:$L$28,2)</f>
        <v>1</v>
      </c>
      <c r="L35">
        <f t="shared" si="1"/>
        <v>7</v>
      </c>
      <c r="N35">
        <f t="shared" si="2"/>
        <v>92</v>
      </c>
    </row>
    <row r="36" spans="1:14">
      <c r="A36" s="12" t="s">
        <v>131</v>
      </c>
      <c r="B36" t="s">
        <v>10</v>
      </c>
      <c r="C36" s="2" t="s">
        <v>13</v>
      </c>
      <c r="D36">
        <f>VLOOKUP(Parameter!O36,Indexing!$A$2:$B$28,2)</f>
        <v>26</v>
      </c>
      <c r="E36">
        <f>VLOOKUP(Parameter!P36,Indexing!$C$2:$D$28,2)</f>
        <v>22</v>
      </c>
      <c r="F36">
        <f>VLOOKUP(Parameter!Q36,Indexing!$E$2:$F$28,2)</f>
        <v>26</v>
      </c>
      <c r="G36">
        <f>VLOOKUP(Parameter!R36,Indexing!$G$2:$H$28,2)</f>
        <v>11</v>
      </c>
      <c r="H36">
        <f t="shared" si="0"/>
        <v>21.25</v>
      </c>
      <c r="J36">
        <f>VLOOKUP(Parameter!S36,Indexing!$I$2:$J$28,2)</f>
        <v>6</v>
      </c>
      <c r="K36">
        <f>VLOOKUP(Parameter!T36,Indexing!$K$2:$L$28,2)</f>
        <v>1</v>
      </c>
      <c r="L36">
        <f t="shared" si="1"/>
        <v>7</v>
      </c>
      <c r="N36">
        <f t="shared" si="2"/>
        <v>92</v>
      </c>
    </row>
    <row r="37" spans="1:14">
      <c r="A37" s="12" t="s">
        <v>131</v>
      </c>
      <c r="B37" t="s">
        <v>11</v>
      </c>
      <c r="C37" s="2" t="s">
        <v>13</v>
      </c>
      <c r="D37">
        <f>VLOOKUP(Parameter!O37,Indexing!$A$2:$B$28,2)</f>
        <v>26</v>
      </c>
      <c r="E37">
        <f>VLOOKUP(Parameter!P37,Indexing!$C$2:$D$28,2)</f>
        <v>22</v>
      </c>
      <c r="F37">
        <f>VLOOKUP(Parameter!Q37,Indexing!$E$2:$F$28,2)</f>
        <v>26</v>
      </c>
      <c r="G37">
        <f>VLOOKUP(Parameter!R37,Indexing!$G$2:$H$28,2)</f>
        <v>11</v>
      </c>
      <c r="H37">
        <f t="shared" si="0"/>
        <v>21.25</v>
      </c>
      <c r="J37">
        <f>VLOOKUP(Parameter!S37,Indexing!$I$2:$J$28,2)</f>
        <v>6</v>
      </c>
      <c r="K37">
        <f>VLOOKUP(Parameter!T37,Indexing!$K$2:$L$28,2)</f>
        <v>1</v>
      </c>
      <c r="L37">
        <f t="shared" si="1"/>
        <v>7</v>
      </c>
      <c r="N37">
        <f t="shared" si="2"/>
        <v>92</v>
      </c>
    </row>
    <row r="38" spans="1:14">
      <c r="A38" s="12" t="s">
        <v>132</v>
      </c>
      <c r="B38" t="s">
        <v>8</v>
      </c>
      <c r="C38" s="2" t="s">
        <v>13</v>
      </c>
      <c r="D38">
        <f>VLOOKUP(Parameter!O38,Indexing!$A$2:$B$28,2)</f>
        <v>6</v>
      </c>
      <c r="E38">
        <f>VLOOKUP(Parameter!P38,Indexing!$C$2:$D$28,2)</f>
        <v>7</v>
      </c>
      <c r="F38">
        <f>VLOOKUP(Parameter!Q38,Indexing!$E$2:$F$28,2)</f>
        <v>12</v>
      </c>
      <c r="G38">
        <f>VLOOKUP(Parameter!R38,Indexing!$G$2:$H$28,2)</f>
        <v>5</v>
      </c>
      <c r="H38">
        <f t="shared" si="0"/>
        <v>7.5</v>
      </c>
      <c r="J38">
        <f>VLOOKUP(Parameter!S38,Indexing!$I$2:$J$28,2)</f>
        <v>6</v>
      </c>
      <c r="K38">
        <f>VLOOKUP(Parameter!T38,Indexing!$K$2:$L$28,2)</f>
        <v>1</v>
      </c>
      <c r="L38">
        <f t="shared" si="1"/>
        <v>7</v>
      </c>
      <c r="N38">
        <f t="shared" si="2"/>
        <v>37</v>
      </c>
    </row>
    <row r="39" spans="1:14">
      <c r="A39" s="12" t="s">
        <v>132</v>
      </c>
      <c r="B39" t="s">
        <v>10</v>
      </c>
      <c r="C39" s="2" t="s">
        <v>13</v>
      </c>
      <c r="D39">
        <f>VLOOKUP(Parameter!O39,Indexing!$A$2:$B$28,2)</f>
        <v>6</v>
      </c>
      <c r="E39">
        <f>VLOOKUP(Parameter!P39,Indexing!$C$2:$D$28,2)</f>
        <v>7</v>
      </c>
      <c r="F39">
        <f>VLOOKUP(Parameter!Q39,Indexing!$E$2:$F$28,2)</f>
        <v>12</v>
      </c>
      <c r="G39">
        <f>VLOOKUP(Parameter!R39,Indexing!$G$2:$H$28,2)</f>
        <v>5</v>
      </c>
      <c r="H39">
        <f t="shared" si="0"/>
        <v>7.5</v>
      </c>
      <c r="J39">
        <f>VLOOKUP(Parameter!S39,Indexing!$I$2:$J$28,2)</f>
        <v>6</v>
      </c>
      <c r="K39">
        <f>VLOOKUP(Parameter!T39,Indexing!$K$2:$L$28,2)</f>
        <v>1</v>
      </c>
      <c r="L39">
        <f t="shared" si="1"/>
        <v>7</v>
      </c>
      <c r="N39">
        <f t="shared" si="2"/>
        <v>37</v>
      </c>
    </row>
    <row r="40" spans="1:14">
      <c r="A40" s="12" t="s">
        <v>132</v>
      </c>
      <c r="B40" t="s">
        <v>11</v>
      </c>
      <c r="C40" s="2" t="s">
        <v>13</v>
      </c>
      <c r="D40">
        <f>VLOOKUP(Parameter!O40,Indexing!$A$2:$B$28,2)</f>
        <v>6</v>
      </c>
      <c r="E40">
        <f>VLOOKUP(Parameter!P40,Indexing!$C$2:$D$28,2)</f>
        <v>7</v>
      </c>
      <c r="F40">
        <f>VLOOKUP(Parameter!Q40,Indexing!$E$2:$F$28,2)</f>
        <v>12</v>
      </c>
      <c r="G40">
        <f>VLOOKUP(Parameter!R40,Indexing!$G$2:$H$28,2)</f>
        <v>5</v>
      </c>
      <c r="H40">
        <f t="shared" si="0"/>
        <v>7.5</v>
      </c>
      <c r="J40">
        <f>VLOOKUP(Parameter!S40,Indexing!$I$2:$J$28,2)</f>
        <v>6</v>
      </c>
      <c r="K40">
        <f>VLOOKUP(Parameter!T40,Indexing!$K$2:$L$28,2)</f>
        <v>1</v>
      </c>
      <c r="L40">
        <f t="shared" si="1"/>
        <v>7</v>
      </c>
      <c r="N40">
        <f t="shared" si="2"/>
        <v>37</v>
      </c>
    </row>
    <row r="41" spans="1:14">
      <c r="A41" s="12" t="s">
        <v>133</v>
      </c>
      <c r="B41" t="s">
        <v>8</v>
      </c>
      <c r="C41" s="2" t="s">
        <v>13</v>
      </c>
      <c r="D41">
        <f>VLOOKUP(Parameter!O41,Indexing!$A$2:$B$28,2)</f>
        <v>1</v>
      </c>
      <c r="E41">
        <f>VLOOKUP(Parameter!P41,Indexing!$C$2:$D$28,2)</f>
        <v>23</v>
      </c>
      <c r="F41">
        <f>VLOOKUP(Parameter!Q41,Indexing!$E$2:$F$28,2)</f>
        <v>7</v>
      </c>
      <c r="G41">
        <f>VLOOKUP(Parameter!R41,Indexing!$G$2:$H$28,2)</f>
        <v>14</v>
      </c>
      <c r="H41">
        <f t="shared" si="0"/>
        <v>11.25</v>
      </c>
      <c r="J41">
        <f>VLOOKUP(Parameter!S41,Indexing!$I$2:$J$28,2)</f>
        <v>26</v>
      </c>
      <c r="K41">
        <f>VLOOKUP(Parameter!T41,Indexing!$K$2:$L$28,2)</f>
        <v>2</v>
      </c>
      <c r="L41">
        <f t="shared" si="1"/>
        <v>28</v>
      </c>
      <c r="N41">
        <f t="shared" si="2"/>
        <v>73</v>
      </c>
    </row>
    <row r="42" spans="1:14">
      <c r="A42" s="12" t="s">
        <v>133</v>
      </c>
      <c r="B42" t="s">
        <v>10</v>
      </c>
      <c r="C42" s="2" t="s">
        <v>13</v>
      </c>
      <c r="D42">
        <f>VLOOKUP(Parameter!O42,Indexing!$A$2:$B$28,2)</f>
        <v>1</v>
      </c>
      <c r="E42">
        <f>VLOOKUP(Parameter!P42,Indexing!$C$2:$D$28,2)</f>
        <v>23</v>
      </c>
      <c r="F42">
        <f>VLOOKUP(Parameter!Q42,Indexing!$E$2:$F$28,2)</f>
        <v>7</v>
      </c>
      <c r="G42">
        <f>VLOOKUP(Parameter!R42,Indexing!$G$2:$H$28,2)</f>
        <v>14</v>
      </c>
      <c r="H42">
        <f t="shared" si="0"/>
        <v>11.25</v>
      </c>
      <c r="J42">
        <f>VLOOKUP(Parameter!S42,Indexing!$I$2:$J$28,2)</f>
        <v>26</v>
      </c>
      <c r="K42">
        <f>VLOOKUP(Parameter!T42,Indexing!$K$2:$L$28,2)</f>
        <v>2</v>
      </c>
      <c r="L42">
        <f t="shared" si="1"/>
        <v>28</v>
      </c>
      <c r="N42">
        <f t="shared" si="2"/>
        <v>73</v>
      </c>
    </row>
    <row r="43" spans="1:14">
      <c r="A43" s="12" t="s">
        <v>133</v>
      </c>
      <c r="B43" t="s">
        <v>11</v>
      </c>
      <c r="C43" s="2" t="s">
        <v>13</v>
      </c>
      <c r="D43">
        <f>VLOOKUP(Parameter!O43,Indexing!$A$2:$B$28,2)</f>
        <v>1</v>
      </c>
      <c r="E43">
        <f>VLOOKUP(Parameter!P43,Indexing!$C$2:$D$28,2)</f>
        <v>23</v>
      </c>
      <c r="F43">
        <f>VLOOKUP(Parameter!Q43,Indexing!$E$2:$F$28,2)</f>
        <v>7</v>
      </c>
      <c r="G43">
        <f>VLOOKUP(Parameter!R43,Indexing!$G$2:$H$28,2)</f>
        <v>14</v>
      </c>
      <c r="H43">
        <f t="shared" si="0"/>
        <v>11.25</v>
      </c>
      <c r="J43">
        <f>VLOOKUP(Parameter!S43,Indexing!$I$2:$J$28,2)</f>
        <v>26</v>
      </c>
      <c r="K43">
        <f>VLOOKUP(Parameter!T43,Indexing!$K$2:$L$28,2)</f>
        <v>2</v>
      </c>
      <c r="L43">
        <f t="shared" si="1"/>
        <v>28</v>
      </c>
      <c r="N43">
        <f t="shared" si="2"/>
        <v>73</v>
      </c>
    </row>
    <row r="44" spans="1:14">
      <c r="A44" s="12" t="s">
        <v>134</v>
      </c>
      <c r="B44" t="s">
        <v>8</v>
      </c>
      <c r="C44" s="2" t="s">
        <v>13</v>
      </c>
      <c r="D44">
        <f>VLOOKUP(Parameter!O44,Indexing!$A$2:$B$28,2)</f>
        <v>26</v>
      </c>
      <c r="E44">
        <f>VLOOKUP(Parameter!P44,Indexing!$C$2:$D$28,2)</f>
        <v>26</v>
      </c>
      <c r="F44">
        <f>VLOOKUP(Parameter!Q44,Indexing!$E$2:$F$28,2)</f>
        <v>26</v>
      </c>
      <c r="G44">
        <f>VLOOKUP(Parameter!R44,Indexing!$G$2:$H$28,2)</f>
        <v>10</v>
      </c>
      <c r="H44">
        <f t="shared" si="0"/>
        <v>22</v>
      </c>
      <c r="J44">
        <f>VLOOKUP(Parameter!S44,Indexing!$I$2:$J$28,2)</f>
        <v>5</v>
      </c>
      <c r="K44">
        <f>VLOOKUP(Parameter!T44,Indexing!$K$2:$L$28,2)</f>
        <v>2</v>
      </c>
      <c r="L44">
        <f t="shared" si="1"/>
        <v>7</v>
      </c>
      <c r="N44">
        <f t="shared" si="2"/>
        <v>95</v>
      </c>
    </row>
    <row r="45" spans="1:14">
      <c r="A45" s="12" t="s">
        <v>134</v>
      </c>
      <c r="B45" t="s">
        <v>10</v>
      </c>
      <c r="C45" s="2" t="s">
        <v>13</v>
      </c>
      <c r="D45">
        <f>VLOOKUP(Parameter!O45,Indexing!$A$2:$B$28,2)</f>
        <v>26</v>
      </c>
      <c r="E45">
        <f>VLOOKUP(Parameter!P45,Indexing!$C$2:$D$28,2)</f>
        <v>26</v>
      </c>
      <c r="F45">
        <f>VLOOKUP(Parameter!Q45,Indexing!$E$2:$F$28,2)</f>
        <v>26</v>
      </c>
      <c r="G45">
        <f>VLOOKUP(Parameter!R45,Indexing!$G$2:$H$28,2)</f>
        <v>10</v>
      </c>
      <c r="H45">
        <f t="shared" si="0"/>
        <v>22</v>
      </c>
      <c r="J45">
        <f>VLOOKUP(Parameter!S45,Indexing!$I$2:$J$28,2)</f>
        <v>5</v>
      </c>
      <c r="K45">
        <f>VLOOKUP(Parameter!T45,Indexing!$K$2:$L$28,2)</f>
        <v>2</v>
      </c>
      <c r="L45">
        <f t="shared" si="1"/>
        <v>7</v>
      </c>
      <c r="N45">
        <f t="shared" si="2"/>
        <v>95</v>
      </c>
    </row>
    <row r="46" spans="1:14">
      <c r="A46" s="12" t="s">
        <v>134</v>
      </c>
      <c r="B46" t="s">
        <v>11</v>
      </c>
      <c r="C46" s="2" t="s">
        <v>13</v>
      </c>
      <c r="D46">
        <f>VLOOKUP(Parameter!O46,Indexing!$A$2:$B$28,2)</f>
        <v>26</v>
      </c>
      <c r="E46">
        <f>VLOOKUP(Parameter!P46,Indexing!$C$2:$D$28,2)</f>
        <v>26</v>
      </c>
      <c r="F46">
        <f>VLOOKUP(Parameter!Q46,Indexing!$E$2:$F$28,2)</f>
        <v>26</v>
      </c>
      <c r="G46">
        <f>VLOOKUP(Parameter!R46,Indexing!$G$2:$H$28,2)</f>
        <v>10</v>
      </c>
      <c r="H46">
        <f t="shared" si="0"/>
        <v>22</v>
      </c>
      <c r="J46">
        <f>VLOOKUP(Parameter!S46,Indexing!$I$2:$J$28,2)</f>
        <v>5</v>
      </c>
      <c r="K46">
        <f>VLOOKUP(Parameter!T46,Indexing!$K$2:$L$28,2)</f>
        <v>2</v>
      </c>
      <c r="L46">
        <f t="shared" si="1"/>
        <v>7</v>
      </c>
      <c r="N46">
        <f t="shared" si="2"/>
        <v>95</v>
      </c>
    </row>
    <row r="47" spans="1:14">
      <c r="A47" s="12" t="s">
        <v>135</v>
      </c>
      <c r="B47" t="s">
        <v>8</v>
      </c>
      <c r="C47" s="2" t="s">
        <v>13</v>
      </c>
      <c r="D47">
        <f>VLOOKUP(Parameter!O47,Indexing!$A$2:$B$28,2)</f>
        <v>17</v>
      </c>
      <c r="E47">
        <f>VLOOKUP(Parameter!P47,Indexing!$C$2:$D$28,2)</f>
        <v>22</v>
      </c>
      <c r="F47">
        <f>VLOOKUP(Parameter!Q47,Indexing!$E$2:$F$28,2)</f>
        <v>25</v>
      </c>
      <c r="G47">
        <f>VLOOKUP(Parameter!R47,Indexing!$G$2:$H$28,2)</f>
        <v>18</v>
      </c>
      <c r="H47">
        <f t="shared" si="0"/>
        <v>20.5</v>
      </c>
      <c r="J47">
        <f>VLOOKUP(Parameter!S47,Indexing!$I$2:$J$28,2)</f>
        <v>3</v>
      </c>
      <c r="K47">
        <f>VLOOKUP(Parameter!T47,Indexing!$K$2:$L$28,2)</f>
        <v>1</v>
      </c>
      <c r="L47">
        <f t="shared" si="1"/>
        <v>4</v>
      </c>
      <c r="N47">
        <f t="shared" si="2"/>
        <v>86</v>
      </c>
    </row>
    <row r="48" spans="1:14">
      <c r="A48" s="12" t="s">
        <v>135</v>
      </c>
      <c r="B48" t="s">
        <v>10</v>
      </c>
      <c r="C48" s="2" t="s">
        <v>13</v>
      </c>
      <c r="D48">
        <f>VLOOKUP(Parameter!O48,Indexing!$A$2:$B$28,2)</f>
        <v>17</v>
      </c>
      <c r="E48">
        <f>VLOOKUP(Parameter!P48,Indexing!$C$2:$D$28,2)</f>
        <v>22</v>
      </c>
      <c r="F48">
        <f>VLOOKUP(Parameter!Q48,Indexing!$E$2:$F$28,2)</f>
        <v>25</v>
      </c>
      <c r="G48">
        <f>VLOOKUP(Parameter!R48,Indexing!$G$2:$H$28,2)</f>
        <v>18</v>
      </c>
      <c r="H48">
        <f t="shared" si="0"/>
        <v>20.5</v>
      </c>
      <c r="J48">
        <f>VLOOKUP(Parameter!S48,Indexing!$I$2:$J$28,2)</f>
        <v>3</v>
      </c>
      <c r="K48">
        <f>VLOOKUP(Parameter!T48,Indexing!$K$2:$L$28,2)</f>
        <v>1</v>
      </c>
      <c r="L48">
        <f t="shared" si="1"/>
        <v>4</v>
      </c>
      <c r="N48">
        <f t="shared" si="2"/>
        <v>86</v>
      </c>
    </row>
    <row r="49" spans="1:14">
      <c r="A49" s="12" t="s">
        <v>135</v>
      </c>
      <c r="B49" t="s">
        <v>11</v>
      </c>
      <c r="C49" s="2" t="s">
        <v>13</v>
      </c>
      <c r="D49">
        <f>VLOOKUP(Parameter!O49,Indexing!$A$2:$B$28,2)</f>
        <v>17</v>
      </c>
      <c r="E49">
        <f>VLOOKUP(Parameter!P49,Indexing!$C$2:$D$28,2)</f>
        <v>22</v>
      </c>
      <c r="F49">
        <f>VLOOKUP(Parameter!Q49,Indexing!$E$2:$F$28,2)</f>
        <v>25</v>
      </c>
      <c r="G49">
        <f>VLOOKUP(Parameter!R49,Indexing!$G$2:$H$28,2)</f>
        <v>18</v>
      </c>
      <c r="H49">
        <f t="shared" si="0"/>
        <v>20.5</v>
      </c>
      <c r="J49">
        <f>VLOOKUP(Parameter!S49,Indexing!$I$2:$J$28,2)</f>
        <v>3</v>
      </c>
      <c r="K49">
        <f>VLOOKUP(Parameter!T49,Indexing!$K$2:$L$28,2)</f>
        <v>1</v>
      </c>
      <c r="L49">
        <f t="shared" si="1"/>
        <v>4</v>
      </c>
      <c r="N49">
        <f t="shared" si="2"/>
        <v>86</v>
      </c>
    </row>
    <row r="50" spans="1:14">
      <c r="A50" s="12" t="s">
        <v>136</v>
      </c>
      <c r="B50" t="s">
        <v>8</v>
      </c>
      <c r="C50" s="2" t="s">
        <v>13</v>
      </c>
      <c r="D50">
        <f>VLOOKUP(Parameter!O50,Indexing!$A$2:$B$28,2)</f>
        <v>12</v>
      </c>
      <c r="E50">
        <f>VLOOKUP(Parameter!P50,Indexing!$C$2:$D$28,2)</f>
        <v>6</v>
      </c>
      <c r="F50">
        <f>VLOOKUP(Parameter!Q50,Indexing!$E$2:$F$28,2)</f>
        <v>1</v>
      </c>
      <c r="G50">
        <f>VLOOKUP(Parameter!R50,Indexing!$G$2:$H$28,2)</f>
        <v>26</v>
      </c>
      <c r="H50">
        <f t="shared" si="0"/>
        <v>11.25</v>
      </c>
      <c r="J50">
        <f>VLOOKUP(Parameter!S50,Indexing!$I$2:$J$28,2)</f>
        <v>14</v>
      </c>
      <c r="K50">
        <f>VLOOKUP(Parameter!T50,Indexing!$K$2:$L$28,2)</f>
        <v>3</v>
      </c>
      <c r="L50">
        <f t="shared" si="1"/>
        <v>17</v>
      </c>
      <c r="N50">
        <f t="shared" si="2"/>
        <v>62</v>
      </c>
    </row>
    <row r="51" spans="1:14">
      <c r="A51" s="12" t="s">
        <v>136</v>
      </c>
      <c r="B51" t="s">
        <v>10</v>
      </c>
      <c r="C51" s="2" t="s">
        <v>13</v>
      </c>
      <c r="D51">
        <f>VLOOKUP(Parameter!O51,Indexing!$A$2:$B$28,2)</f>
        <v>12</v>
      </c>
      <c r="E51">
        <f>VLOOKUP(Parameter!P51,Indexing!$C$2:$D$28,2)</f>
        <v>6</v>
      </c>
      <c r="F51">
        <f>VLOOKUP(Parameter!Q51,Indexing!$E$2:$F$28,2)</f>
        <v>1</v>
      </c>
      <c r="G51">
        <f>VLOOKUP(Parameter!R51,Indexing!$G$2:$H$28,2)</f>
        <v>26</v>
      </c>
      <c r="H51">
        <f t="shared" si="0"/>
        <v>11.25</v>
      </c>
      <c r="J51">
        <f>VLOOKUP(Parameter!S51,Indexing!$I$2:$J$28,2)</f>
        <v>14</v>
      </c>
      <c r="K51">
        <f>VLOOKUP(Parameter!T51,Indexing!$K$2:$L$28,2)</f>
        <v>3</v>
      </c>
      <c r="L51">
        <f t="shared" si="1"/>
        <v>17</v>
      </c>
      <c r="N51">
        <f t="shared" si="2"/>
        <v>62</v>
      </c>
    </row>
    <row r="52" spans="1:14">
      <c r="A52" s="12" t="s">
        <v>136</v>
      </c>
      <c r="B52" t="s">
        <v>11</v>
      </c>
      <c r="C52" s="2" t="s">
        <v>13</v>
      </c>
      <c r="D52">
        <f>VLOOKUP(Parameter!O52,Indexing!$A$2:$B$28,2)</f>
        <v>12</v>
      </c>
      <c r="E52">
        <f>VLOOKUP(Parameter!P52,Indexing!$C$2:$D$28,2)</f>
        <v>6</v>
      </c>
      <c r="F52">
        <f>VLOOKUP(Parameter!Q52,Indexing!$E$2:$F$28,2)</f>
        <v>1</v>
      </c>
      <c r="G52">
        <f>VLOOKUP(Parameter!R52,Indexing!$G$2:$H$28,2)</f>
        <v>26</v>
      </c>
      <c r="H52">
        <f t="shared" si="0"/>
        <v>11.25</v>
      </c>
      <c r="J52">
        <f>VLOOKUP(Parameter!S52,Indexing!$I$2:$J$28,2)</f>
        <v>14</v>
      </c>
      <c r="K52">
        <f>VLOOKUP(Parameter!T52,Indexing!$K$2:$L$28,2)</f>
        <v>3</v>
      </c>
      <c r="L52">
        <f t="shared" si="1"/>
        <v>17</v>
      </c>
      <c r="N52">
        <f t="shared" si="2"/>
        <v>62</v>
      </c>
    </row>
    <row r="53" spans="1:14">
      <c r="A53" s="12" t="s">
        <v>137</v>
      </c>
      <c r="B53" t="s">
        <v>8</v>
      </c>
      <c r="C53" s="2" t="s">
        <v>13</v>
      </c>
      <c r="D53">
        <f>VLOOKUP(Parameter!O53,Indexing!$A$2:$B$28,2)</f>
        <v>9</v>
      </c>
      <c r="E53">
        <f>VLOOKUP(Parameter!P53,Indexing!$C$2:$D$28,2)</f>
        <v>19</v>
      </c>
      <c r="F53">
        <f>VLOOKUP(Parameter!Q53,Indexing!$E$2:$F$28,2)</f>
        <v>18</v>
      </c>
      <c r="G53">
        <f>VLOOKUP(Parameter!R53,Indexing!$G$2:$H$28,2)</f>
        <v>6</v>
      </c>
      <c r="H53">
        <f t="shared" si="0"/>
        <v>13</v>
      </c>
      <c r="J53">
        <f>VLOOKUP(Parameter!S53,Indexing!$I$2:$J$28,2)</f>
        <v>5</v>
      </c>
      <c r="K53">
        <f>VLOOKUP(Parameter!T53,Indexing!$K$2:$L$28,2)</f>
        <v>5</v>
      </c>
      <c r="L53">
        <f t="shared" si="1"/>
        <v>10</v>
      </c>
      <c r="N53">
        <f t="shared" si="2"/>
        <v>62</v>
      </c>
    </row>
    <row r="54" spans="1:14">
      <c r="A54" s="12" t="s">
        <v>137</v>
      </c>
      <c r="B54" t="s">
        <v>10</v>
      </c>
      <c r="C54" s="2" t="s">
        <v>13</v>
      </c>
      <c r="D54">
        <f>VLOOKUP(Parameter!O54,Indexing!$A$2:$B$28,2)</f>
        <v>9</v>
      </c>
      <c r="E54">
        <f>VLOOKUP(Parameter!P54,Indexing!$C$2:$D$28,2)</f>
        <v>19</v>
      </c>
      <c r="F54">
        <f>VLOOKUP(Parameter!Q54,Indexing!$E$2:$F$28,2)</f>
        <v>18</v>
      </c>
      <c r="G54">
        <f>VLOOKUP(Parameter!R54,Indexing!$G$2:$H$28,2)</f>
        <v>6</v>
      </c>
      <c r="H54">
        <f t="shared" si="0"/>
        <v>13</v>
      </c>
      <c r="J54">
        <f>VLOOKUP(Parameter!S54,Indexing!$I$2:$J$28,2)</f>
        <v>5</v>
      </c>
      <c r="K54">
        <f>VLOOKUP(Parameter!T54,Indexing!$K$2:$L$28,2)</f>
        <v>5</v>
      </c>
      <c r="L54">
        <f t="shared" si="1"/>
        <v>10</v>
      </c>
      <c r="N54">
        <f t="shared" si="2"/>
        <v>62</v>
      </c>
    </row>
    <row r="55" spans="1:14">
      <c r="A55" s="12" t="s">
        <v>137</v>
      </c>
      <c r="B55" t="s">
        <v>11</v>
      </c>
      <c r="C55" s="2" t="s">
        <v>13</v>
      </c>
      <c r="D55">
        <f>VLOOKUP(Parameter!O55,Indexing!$A$2:$B$28,2)</f>
        <v>9</v>
      </c>
      <c r="E55">
        <f>VLOOKUP(Parameter!P55,Indexing!$C$2:$D$28,2)</f>
        <v>19</v>
      </c>
      <c r="F55">
        <f>VLOOKUP(Parameter!Q55,Indexing!$E$2:$F$28,2)</f>
        <v>18</v>
      </c>
      <c r="G55">
        <f>VLOOKUP(Parameter!R55,Indexing!$G$2:$H$28,2)</f>
        <v>6</v>
      </c>
      <c r="H55">
        <f t="shared" si="0"/>
        <v>13</v>
      </c>
      <c r="J55">
        <f>VLOOKUP(Parameter!S55,Indexing!$I$2:$J$28,2)</f>
        <v>5</v>
      </c>
      <c r="K55">
        <f>VLOOKUP(Parameter!T55,Indexing!$K$2:$L$28,2)</f>
        <v>5</v>
      </c>
      <c r="L55">
        <f t="shared" si="1"/>
        <v>10</v>
      </c>
      <c r="N55">
        <f t="shared" si="2"/>
        <v>62</v>
      </c>
    </row>
    <row r="56" spans="1:14">
      <c r="A56" s="12" t="s">
        <v>138</v>
      </c>
      <c r="B56" t="s">
        <v>8</v>
      </c>
      <c r="C56" s="2" t="s">
        <v>13</v>
      </c>
      <c r="D56">
        <f>VLOOKUP(Parameter!O56,Indexing!$A$2:$B$28,2)</f>
        <v>8</v>
      </c>
      <c r="E56">
        <f>VLOOKUP(Parameter!P56,Indexing!$C$2:$D$28,2)</f>
        <v>23</v>
      </c>
      <c r="F56">
        <f>VLOOKUP(Parameter!Q56,Indexing!$E$2:$F$28,2)</f>
        <v>15</v>
      </c>
      <c r="G56">
        <f>VLOOKUP(Parameter!R56,Indexing!$G$2:$H$28,2)</f>
        <v>6</v>
      </c>
      <c r="H56">
        <f t="shared" si="0"/>
        <v>13</v>
      </c>
      <c r="J56">
        <f>VLOOKUP(Parameter!S56,Indexing!$I$2:$J$28,2)</f>
        <v>12</v>
      </c>
      <c r="K56">
        <f>VLOOKUP(Parameter!T56,Indexing!$K$2:$L$28,2)</f>
        <v>1</v>
      </c>
      <c r="L56">
        <f t="shared" si="1"/>
        <v>13</v>
      </c>
      <c r="N56">
        <f t="shared" si="2"/>
        <v>65</v>
      </c>
    </row>
    <row r="57" spans="1:14">
      <c r="A57" s="12" t="s">
        <v>138</v>
      </c>
      <c r="B57" t="s">
        <v>10</v>
      </c>
      <c r="C57" s="2" t="s">
        <v>13</v>
      </c>
      <c r="D57">
        <f>VLOOKUP(Parameter!O57,Indexing!$A$2:$B$28,2)</f>
        <v>8</v>
      </c>
      <c r="E57">
        <f>VLOOKUP(Parameter!P57,Indexing!$C$2:$D$28,2)</f>
        <v>23</v>
      </c>
      <c r="F57">
        <f>VLOOKUP(Parameter!Q57,Indexing!$E$2:$F$28,2)</f>
        <v>15</v>
      </c>
      <c r="G57">
        <f>VLOOKUP(Parameter!R57,Indexing!$G$2:$H$28,2)</f>
        <v>6</v>
      </c>
      <c r="H57">
        <f t="shared" si="0"/>
        <v>13</v>
      </c>
      <c r="J57">
        <f>VLOOKUP(Parameter!S57,Indexing!$I$2:$J$28,2)</f>
        <v>12</v>
      </c>
      <c r="K57">
        <f>VLOOKUP(Parameter!T57,Indexing!$K$2:$L$28,2)</f>
        <v>1</v>
      </c>
      <c r="L57">
        <f t="shared" si="1"/>
        <v>13</v>
      </c>
      <c r="N57">
        <f t="shared" si="2"/>
        <v>65</v>
      </c>
    </row>
    <row r="58" spans="1:14">
      <c r="A58" s="12" t="s">
        <v>138</v>
      </c>
      <c r="B58" t="s">
        <v>11</v>
      </c>
      <c r="C58" s="2" t="s">
        <v>13</v>
      </c>
      <c r="D58">
        <f>VLOOKUP(Parameter!O58,Indexing!$A$2:$B$28,2)</f>
        <v>8</v>
      </c>
      <c r="E58">
        <f>VLOOKUP(Parameter!P58,Indexing!$C$2:$D$28,2)</f>
        <v>23</v>
      </c>
      <c r="F58">
        <f>VLOOKUP(Parameter!Q58,Indexing!$E$2:$F$28,2)</f>
        <v>15</v>
      </c>
      <c r="G58">
        <f>VLOOKUP(Parameter!R58,Indexing!$G$2:$H$28,2)</f>
        <v>6</v>
      </c>
      <c r="H58">
        <f t="shared" si="0"/>
        <v>13</v>
      </c>
      <c r="J58">
        <f>VLOOKUP(Parameter!S58,Indexing!$I$2:$J$28,2)</f>
        <v>12</v>
      </c>
      <c r="K58">
        <f>VLOOKUP(Parameter!T58,Indexing!$K$2:$L$28,2)</f>
        <v>1</v>
      </c>
      <c r="L58">
        <f t="shared" si="1"/>
        <v>13</v>
      </c>
      <c r="N58">
        <f t="shared" si="2"/>
        <v>65</v>
      </c>
    </row>
    <row r="59" spans="1:14">
      <c r="A59" s="12" t="s">
        <v>139</v>
      </c>
      <c r="B59" t="s">
        <v>8</v>
      </c>
      <c r="C59" s="2" t="s">
        <v>13</v>
      </c>
      <c r="D59">
        <f>VLOOKUP(Parameter!O59,Indexing!$A$2:$B$28,2)</f>
        <v>26</v>
      </c>
      <c r="E59">
        <f>VLOOKUP(Parameter!P59,Indexing!$C$2:$D$28,2)</f>
        <v>26</v>
      </c>
      <c r="F59">
        <f>VLOOKUP(Parameter!Q59,Indexing!$E$2:$F$28,2)</f>
        <v>18</v>
      </c>
      <c r="G59">
        <f>VLOOKUP(Parameter!R59,Indexing!$G$2:$H$28,2)</f>
        <v>22</v>
      </c>
      <c r="H59">
        <f t="shared" si="0"/>
        <v>23</v>
      </c>
      <c r="J59">
        <f>VLOOKUP(Parameter!S59,Indexing!$I$2:$J$28,2)</f>
        <v>5</v>
      </c>
      <c r="K59">
        <f>VLOOKUP(Parameter!T59,Indexing!$K$2:$L$28,2)</f>
        <v>20</v>
      </c>
      <c r="L59">
        <f t="shared" si="1"/>
        <v>25</v>
      </c>
      <c r="N59">
        <f t="shared" si="2"/>
        <v>117</v>
      </c>
    </row>
    <row r="60" spans="1:14">
      <c r="A60" s="12" t="s">
        <v>139</v>
      </c>
      <c r="B60" t="s">
        <v>10</v>
      </c>
      <c r="C60" s="2" t="s">
        <v>13</v>
      </c>
      <c r="D60">
        <f>VLOOKUP(Parameter!O60,Indexing!$A$2:$B$28,2)</f>
        <v>26</v>
      </c>
      <c r="E60">
        <f>VLOOKUP(Parameter!P60,Indexing!$C$2:$D$28,2)</f>
        <v>26</v>
      </c>
      <c r="F60">
        <f>VLOOKUP(Parameter!Q60,Indexing!$E$2:$F$28,2)</f>
        <v>18</v>
      </c>
      <c r="G60">
        <f>VLOOKUP(Parameter!R60,Indexing!$G$2:$H$28,2)</f>
        <v>22</v>
      </c>
      <c r="H60">
        <f t="shared" si="0"/>
        <v>23</v>
      </c>
      <c r="J60">
        <f>VLOOKUP(Parameter!S60,Indexing!$I$2:$J$28,2)</f>
        <v>5</v>
      </c>
      <c r="K60">
        <f>VLOOKUP(Parameter!T60,Indexing!$K$2:$L$28,2)</f>
        <v>20</v>
      </c>
      <c r="L60">
        <f t="shared" si="1"/>
        <v>25</v>
      </c>
      <c r="N60">
        <f t="shared" si="2"/>
        <v>117</v>
      </c>
    </row>
    <row r="61" spans="1:14">
      <c r="A61" s="12" t="s">
        <v>139</v>
      </c>
      <c r="B61" t="s">
        <v>11</v>
      </c>
      <c r="C61" s="2" t="s">
        <v>13</v>
      </c>
      <c r="D61">
        <f>VLOOKUP(Parameter!O61,Indexing!$A$2:$B$28,2)</f>
        <v>26</v>
      </c>
      <c r="E61">
        <f>VLOOKUP(Parameter!P61,Indexing!$C$2:$D$28,2)</f>
        <v>26</v>
      </c>
      <c r="F61">
        <f>VLOOKUP(Parameter!Q61,Indexing!$E$2:$F$28,2)</f>
        <v>18</v>
      </c>
      <c r="G61">
        <f>VLOOKUP(Parameter!R61,Indexing!$G$2:$H$28,2)</f>
        <v>22</v>
      </c>
      <c r="H61">
        <f t="shared" si="0"/>
        <v>23</v>
      </c>
      <c r="J61">
        <f>VLOOKUP(Parameter!S61,Indexing!$I$2:$J$28,2)</f>
        <v>5</v>
      </c>
      <c r="K61">
        <f>VLOOKUP(Parameter!T61,Indexing!$K$2:$L$28,2)</f>
        <v>20</v>
      </c>
      <c r="L61">
        <f t="shared" si="1"/>
        <v>25</v>
      </c>
      <c r="N61">
        <f t="shared" si="2"/>
        <v>117</v>
      </c>
    </row>
    <row r="62" spans="1:14">
      <c r="A62" s="12" t="s">
        <v>140</v>
      </c>
      <c r="B62" t="s">
        <v>8</v>
      </c>
      <c r="C62" s="2" t="s">
        <v>13</v>
      </c>
      <c r="D62">
        <f>VLOOKUP(Parameter!O62,Indexing!$A$2:$B$28,2)</f>
        <v>26</v>
      </c>
      <c r="E62">
        <f>VLOOKUP(Parameter!P62,Indexing!$C$2:$D$28,2)</f>
        <v>26</v>
      </c>
      <c r="F62">
        <f>VLOOKUP(Parameter!Q62,Indexing!$E$2:$F$28,2)</f>
        <v>1</v>
      </c>
      <c r="G62">
        <f>VLOOKUP(Parameter!R62,Indexing!$G$2:$H$28,2)</f>
        <v>1</v>
      </c>
      <c r="H62">
        <f t="shared" si="0"/>
        <v>13.5</v>
      </c>
      <c r="J62">
        <f>VLOOKUP(Parameter!S62,Indexing!$I$2:$J$28,2)</f>
        <v>26</v>
      </c>
      <c r="K62">
        <f>VLOOKUP(Parameter!T62,Indexing!$K$2:$L$28,2)</f>
        <v>12</v>
      </c>
      <c r="L62">
        <f t="shared" si="1"/>
        <v>38</v>
      </c>
      <c r="N62">
        <f t="shared" si="2"/>
        <v>92</v>
      </c>
    </row>
    <row r="63" spans="1:14">
      <c r="A63" s="12" t="s">
        <v>140</v>
      </c>
      <c r="B63" t="s">
        <v>10</v>
      </c>
      <c r="C63" s="2" t="s">
        <v>13</v>
      </c>
      <c r="D63">
        <f>VLOOKUP(Parameter!O63,Indexing!$A$2:$B$28,2)</f>
        <v>26</v>
      </c>
      <c r="E63">
        <f>VLOOKUP(Parameter!P63,Indexing!$C$2:$D$28,2)</f>
        <v>26</v>
      </c>
      <c r="F63">
        <f>VLOOKUP(Parameter!Q63,Indexing!$E$2:$F$28,2)</f>
        <v>1</v>
      </c>
      <c r="G63">
        <f>VLOOKUP(Parameter!R63,Indexing!$G$2:$H$28,2)</f>
        <v>1</v>
      </c>
      <c r="H63">
        <f t="shared" si="0"/>
        <v>13.5</v>
      </c>
      <c r="J63">
        <f>VLOOKUP(Parameter!S63,Indexing!$I$2:$J$28,2)</f>
        <v>26</v>
      </c>
      <c r="K63">
        <f>VLOOKUP(Parameter!T63,Indexing!$K$2:$L$28,2)</f>
        <v>12</v>
      </c>
      <c r="L63">
        <f t="shared" si="1"/>
        <v>38</v>
      </c>
      <c r="N63">
        <f t="shared" si="2"/>
        <v>92</v>
      </c>
    </row>
    <row r="64" spans="1:14">
      <c r="A64" s="12" t="s">
        <v>140</v>
      </c>
      <c r="B64" t="s">
        <v>11</v>
      </c>
      <c r="C64" s="2" t="s">
        <v>13</v>
      </c>
      <c r="D64">
        <f>VLOOKUP(Parameter!O64,Indexing!$A$2:$B$28,2)</f>
        <v>26</v>
      </c>
      <c r="E64">
        <f>VLOOKUP(Parameter!P64,Indexing!$C$2:$D$28,2)</f>
        <v>26</v>
      </c>
      <c r="F64">
        <f>VLOOKUP(Parameter!Q64,Indexing!$E$2:$F$28,2)</f>
        <v>1</v>
      </c>
      <c r="G64">
        <f>VLOOKUP(Parameter!R64,Indexing!$G$2:$H$28,2)</f>
        <v>1</v>
      </c>
      <c r="H64">
        <f t="shared" si="0"/>
        <v>13.5</v>
      </c>
      <c r="J64">
        <f>VLOOKUP(Parameter!S64,Indexing!$I$2:$J$28,2)</f>
        <v>26</v>
      </c>
      <c r="K64">
        <f>VLOOKUP(Parameter!T64,Indexing!$K$2:$L$28,2)</f>
        <v>12</v>
      </c>
      <c r="L64">
        <f t="shared" si="1"/>
        <v>38</v>
      </c>
      <c r="N64">
        <f t="shared" si="2"/>
        <v>92</v>
      </c>
    </row>
    <row r="65" spans="1:14">
      <c r="A65" s="12" t="s">
        <v>141</v>
      </c>
      <c r="B65" t="s">
        <v>8</v>
      </c>
      <c r="C65" s="2" t="s">
        <v>13</v>
      </c>
      <c r="D65">
        <f>VLOOKUP(Parameter!O65,Indexing!$A$2:$B$28,2)</f>
        <v>22</v>
      </c>
      <c r="E65">
        <f>VLOOKUP(Parameter!P65,Indexing!$C$2:$D$28,2)</f>
        <v>1</v>
      </c>
      <c r="F65">
        <f>VLOOKUP(Parameter!Q65,Indexing!$E$2:$F$28,2)</f>
        <v>24</v>
      </c>
      <c r="G65">
        <f>VLOOKUP(Parameter!R65,Indexing!$G$2:$H$28,2)</f>
        <v>6</v>
      </c>
      <c r="H65">
        <f t="shared" si="0"/>
        <v>13.25</v>
      </c>
      <c r="J65">
        <f>VLOOKUP(Parameter!S65,Indexing!$I$2:$J$28,2)</f>
        <v>3</v>
      </c>
      <c r="K65">
        <f>VLOOKUP(Parameter!T65,Indexing!$K$2:$L$28,2)</f>
        <v>1</v>
      </c>
      <c r="L65">
        <f t="shared" si="1"/>
        <v>4</v>
      </c>
      <c r="N65">
        <f t="shared" si="2"/>
        <v>57</v>
      </c>
    </row>
    <row r="66" spans="1:14">
      <c r="A66" s="12" t="s">
        <v>141</v>
      </c>
      <c r="B66" t="s">
        <v>10</v>
      </c>
      <c r="C66" s="2" t="s">
        <v>13</v>
      </c>
      <c r="D66">
        <f>VLOOKUP(Parameter!O66,Indexing!$A$2:$B$28,2)</f>
        <v>22</v>
      </c>
      <c r="E66">
        <f>VLOOKUP(Parameter!P66,Indexing!$C$2:$D$28,2)</f>
        <v>1</v>
      </c>
      <c r="F66">
        <f>VLOOKUP(Parameter!Q66,Indexing!$E$2:$F$28,2)</f>
        <v>24</v>
      </c>
      <c r="G66">
        <f>VLOOKUP(Parameter!R66,Indexing!$G$2:$H$28,2)</f>
        <v>6</v>
      </c>
      <c r="H66">
        <f t="shared" ref="H66:H129" si="3">(AVERAGE(D66:G66))</f>
        <v>13.25</v>
      </c>
      <c r="J66">
        <f>VLOOKUP(Parameter!S66,Indexing!$I$2:$J$28,2)</f>
        <v>3</v>
      </c>
      <c r="K66">
        <f>VLOOKUP(Parameter!T66,Indexing!$K$2:$L$28,2)</f>
        <v>1</v>
      </c>
      <c r="L66">
        <f t="shared" ref="L66:L129" si="4">AVERAGE(J66+K66)</f>
        <v>4</v>
      </c>
      <c r="N66">
        <f t="shared" ref="N66:N129" si="5">(SUM(D66:G66))+(SUM(J66+K66))</f>
        <v>57</v>
      </c>
    </row>
    <row r="67" spans="1:14">
      <c r="A67" s="12" t="s">
        <v>141</v>
      </c>
      <c r="B67" t="s">
        <v>11</v>
      </c>
      <c r="C67" s="2" t="s">
        <v>13</v>
      </c>
      <c r="D67">
        <f>VLOOKUP(Parameter!O67,Indexing!$A$2:$B$28,2)</f>
        <v>22</v>
      </c>
      <c r="E67">
        <f>VLOOKUP(Parameter!P67,Indexing!$C$2:$D$28,2)</f>
        <v>1</v>
      </c>
      <c r="F67">
        <f>VLOOKUP(Parameter!Q67,Indexing!$E$2:$F$28,2)</f>
        <v>24</v>
      </c>
      <c r="G67">
        <f>VLOOKUP(Parameter!R67,Indexing!$G$2:$H$28,2)</f>
        <v>6</v>
      </c>
      <c r="H67">
        <f t="shared" si="3"/>
        <v>13.25</v>
      </c>
      <c r="J67">
        <f>VLOOKUP(Parameter!S67,Indexing!$I$2:$J$28,2)</f>
        <v>3</v>
      </c>
      <c r="K67">
        <f>VLOOKUP(Parameter!T67,Indexing!$K$2:$L$28,2)</f>
        <v>1</v>
      </c>
      <c r="L67">
        <f t="shared" si="4"/>
        <v>4</v>
      </c>
      <c r="N67">
        <f t="shared" si="5"/>
        <v>57</v>
      </c>
    </row>
    <row r="68" spans="1:14">
      <c r="A68" s="12" t="s">
        <v>142</v>
      </c>
      <c r="B68" t="s">
        <v>8</v>
      </c>
      <c r="C68" s="2" t="s">
        <v>13</v>
      </c>
      <c r="D68">
        <f>VLOOKUP(Parameter!O68,Indexing!$A$2:$B$28,2)</f>
        <v>1</v>
      </c>
      <c r="E68">
        <f>VLOOKUP(Parameter!P68,Indexing!$C$2:$D$28,2)</f>
        <v>25</v>
      </c>
      <c r="F68">
        <f>VLOOKUP(Parameter!Q68,Indexing!$E$2:$F$28,2)</f>
        <v>14</v>
      </c>
      <c r="G68">
        <f>VLOOKUP(Parameter!R68,Indexing!$G$2:$H$28,2)</f>
        <v>14</v>
      </c>
      <c r="H68">
        <f t="shared" si="3"/>
        <v>13.5</v>
      </c>
      <c r="J68">
        <f>VLOOKUP(Parameter!S68,Indexing!$I$2:$J$28,2)</f>
        <v>26</v>
      </c>
      <c r="K68">
        <f>VLOOKUP(Parameter!T68,Indexing!$K$2:$L$28,2)</f>
        <v>1</v>
      </c>
      <c r="L68">
        <f t="shared" si="4"/>
        <v>27</v>
      </c>
      <c r="N68">
        <f t="shared" si="5"/>
        <v>81</v>
      </c>
    </row>
    <row r="69" spans="1:14">
      <c r="A69" s="12" t="s">
        <v>142</v>
      </c>
      <c r="B69" t="s">
        <v>10</v>
      </c>
      <c r="C69" s="2" t="s">
        <v>13</v>
      </c>
      <c r="D69">
        <f>VLOOKUP(Parameter!O69,Indexing!$A$2:$B$28,2)</f>
        <v>1</v>
      </c>
      <c r="E69">
        <f>VLOOKUP(Parameter!P69,Indexing!$C$2:$D$28,2)</f>
        <v>25</v>
      </c>
      <c r="F69">
        <f>VLOOKUP(Parameter!Q69,Indexing!$E$2:$F$28,2)</f>
        <v>14</v>
      </c>
      <c r="G69">
        <f>VLOOKUP(Parameter!R69,Indexing!$G$2:$H$28,2)</f>
        <v>14</v>
      </c>
      <c r="H69">
        <f t="shared" si="3"/>
        <v>13.5</v>
      </c>
      <c r="J69">
        <f>VLOOKUP(Parameter!S69,Indexing!$I$2:$J$28,2)</f>
        <v>26</v>
      </c>
      <c r="K69">
        <f>VLOOKUP(Parameter!T69,Indexing!$K$2:$L$28,2)</f>
        <v>1</v>
      </c>
      <c r="L69">
        <f t="shared" si="4"/>
        <v>27</v>
      </c>
      <c r="N69">
        <f t="shared" si="5"/>
        <v>81</v>
      </c>
    </row>
    <row r="70" spans="1:14">
      <c r="A70" s="12" t="s">
        <v>142</v>
      </c>
      <c r="B70" t="s">
        <v>11</v>
      </c>
      <c r="C70" s="2" t="s">
        <v>13</v>
      </c>
      <c r="D70">
        <f>VLOOKUP(Parameter!O70,Indexing!$A$2:$B$28,2)</f>
        <v>1</v>
      </c>
      <c r="E70">
        <f>VLOOKUP(Parameter!P70,Indexing!$C$2:$D$28,2)</f>
        <v>25</v>
      </c>
      <c r="F70">
        <f>VLOOKUP(Parameter!Q70,Indexing!$E$2:$F$28,2)</f>
        <v>14</v>
      </c>
      <c r="G70">
        <f>VLOOKUP(Parameter!R70,Indexing!$G$2:$H$28,2)</f>
        <v>14</v>
      </c>
      <c r="H70">
        <f t="shared" si="3"/>
        <v>13.5</v>
      </c>
      <c r="J70">
        <f>VLOOKUP(Parameter!S70,Indexing!$I$2:$J$28,2)</f>
        <v>26</v>
      </c>
      <c r="K70">
        <f>VLOOKUP(Parameter!T70,Indexing!$K$2:$L$28,2)</f>
        <v>1</v>
      </c>
      <c r="L70">
        <f t="shared" si="4"/>
        <v>27</v>
      </c>
      <c r="N70">
        <f t="shared" si="5"/>
        <v>81</v>
      </c>
    </row>
    <row r="71" spans="1:14">
      <c r="A71" s="12" t="s">
        <v>143</v>
      </c>
      <c r="B71" t="s">
        <v>8</v>
      </c>
      <c r="C71" s="2" t="s">
        <v>13</v>
      </c>
      <c r="D71">
        <f>VLOOKUP(Parameter!O71,Indexing!$A$2:$B$28,2)</f>
        <v>3</v>
      </c>
      <c r="E71">
        <f>VLOOKUP(Parameter!P71,Indexing!$C$2:$D$28,2)</f>
        <v>25</v>
      </c>
      <c r="F71">
        <f>VLOOKUP(Parameter!Q71,Indexing!$E$2:$F$28,2)</f>
        <v>15</v>
      </c>
      <c r="G71">
        <f>VLOOKUP(Parameter!R71,Indexing!$G$2:$H$28,2)</f>
        <v>5</v>
      </c>
      <c r="H71">
        <f t="shared" si="3"/>
        <v>12</v>
      </c>
      <c r="J71">
        <f>VLOOKUP(Parameter!S71,Indexing!$I$2:$J$28,2)</f>
        <v>24</v>
      </c>
      <c r="K71">
        <f>VLOOKUP(Parameter!T71,Indexing!$K$2:$L$28,2)</f>
        <v>2</v>
      </c>
      <c r="L71">
        <f t="shared" si="4"/>
        <v>26</v>
      </c>
      <c r="N71">
        <f t="shared" si="5"/>
        <v>74</v>
      </c>
    </row>
    <row r="72" spans="1:14">
      <c r="A72" s="12" t="s">
        <v>143</v>
      </c>
      <c r="B72" t="s">
        <v>10</v>
      </c>
      <c r="C72" s="2" t="s">
        <v>13</v>
      </c>
      <c r="D72">
        <f>VLOOKUP(Parameter!O72,Indexing!$A$2:$B$28,2)</f>
        <v>3</v>
      </c>
      <c r="E72">
        <f>VLOOKUP(Parameter!P72,Indexing!$C$2:$D$28,2)</f>
        <v>25</v>
      </c>
      <c r="F72">
        <f>VLOOKUP(Parameter!Q72,Indexing!$E$2:$F$28,2)</f>
        <v>15</v>
      </c>
      <c r="G72">
        <f>VLOOKUP(Parameter!R72,Indexing!$G$2:$H$28,2)</f>
        <v>5</v>
      </c>
      <c r="H72">
        <f t="shared" si="3"/>
        <v>12</v>
      </c>
      <c r="J72">
        <f>VLOOKUP(Parameter!S72,Indexing!$I$2:$J$28,2)</f>
        <v>24</v>
      </c>
      <c r="K72">
        <f>VLOOKUP(Parameter!T72,Indexing!$K$2:$L$28,2)</f>
        <v>2</v>
      </c>
      <c r="L72">
        <f t="shared" si="4"/>
        <v>26</v>
      </c>
      <c r="N72">
        <f t="shared" si="5"/>
        <v>74</v>
      </c>
    </row>
    <row r="73" spans="1:14">
      <c r="A73" s="12" t="s">
        <v>143</v>
      </c>
      <c r="B73" t="s">
        <v>11</v>
      </c>
      <c r="C73" s="2" t="s">
        <v>13</v>
      </c>
      <c r="D73">
        <f>VLOOKUP(Parameter!O73,Indexing!$A$2:$B$28,2)</f>
        <v>3</v>
      </c>
      <c r="E73">
        <f>VLOOKUP(Parameter!P73,Indexing!$C$2:$D$28,2)</f>
        <v>25</v>
      </c>
      <c r="F73">
        <f>VLOOKUP(Parameter!Q73,Indexing!$E$2:$F$28,2)</f>
        <v>15</v>
      </c>
      <c r="G73">
        <f>VLOOKUP(Parameter!R73,Indexing!$G$2:$H$28,2)</f>
        <v>5</v>
      </c>
      <c r="H73">
        <f t="shared" si="3"/>
        <v>12</v>
      </c>
      <c r="J73">
        <f>VLOOKUP(Parameter!S73,Indexing!$I$2:$J$28,2)</f>
        <v>24</v>
      </c>
      <c r="K73">
        <f>VLOOKUP(Parameter!T73,Indexing!$K$2:$L$28,2)</f>
        <v>2</v>
      </c>
      <c r="L73">
        <f t="shared" si="4"/>
        <v>26</v>
      </c>
      <c r="N73">
        <f t="shared" si="5"/>
        <v>74</v>
      </c>
    </row>
    <row r="74" spans="1:14">
      <c r="A74" s="12" t="s">
        <v>144</v>
      </c>
      <c r="B74" t="s">
        <v>8</v>
      </c>
      <c r="C74" s="2" t="s">
        <v>13</v>
      </c>
      <c r="D74">
        <f>VLOOKUP(Parameter!O74,Indexing!$A$2:$B$28,2)</f>
        <v>26</v>
      </c>
      <c r="E74">
        <f>VLOOKUP(Parameter!P74,Indexing!$C$2:$D$28,2)</f>
        <v>21</v>
      </c>
      <c r="F74">
        <f>VLOOKUP(Parameter!Q74,Indexing!$E$2:$F$28,2)</f>
        <v>26</v>
      </c>
      <c r="G74">
        <f>VLOOKUP(Parameter!R74,Indexing!$G$2:$H$28,2)</f>
        <v>10</v>
      </c>
      <c r="H74">
        <f t="shared" si="3"/>
        <v>20.75</v>
      </c>
      <c r="J74">
        <f>VLOOKUP(Parameter!S74,Indexing!$I$2:$J$28,2)</f>
        <v>6</v>
      </c>
      <c r="K74">
        <f>VLOOKUP(Parameter!T74,Indexing!$K$2:$L$28,2)</f>
        <v>1</v>
      </c>
      <c r="L74">
        <f t="shared" si="4"/>
        <v>7</v>
      </c>
      <c r="N74">
        <f t="shared" si="5"/>
        <v>90</v>
      </c>
    </row>
    <row r="75" spans="1:14">
      <c r="A75" s="12" t="s">
        <v>144</v>
      </c>
      <c r="B75" t="s">
        <v>10</v>
      </c>
      <c r="C75" s="2" t="s">
        <v>13</v>
      </c>
      <c r="D75">
        <f>VLOOKUP(Parameter!O75,Indexing!$A$2:$B$28,2)</f>
        <v>26</v>
      </c>
      <c r="E75">
        <f>VLOOKUP(Parameter!P75,Indexing!$C$2:$D$28,2)</f>
        <v>21</v>
      </c>
      <c r="F75">
        <f>VLOOKUP(Parameter!Q75,Indexing!$E$2:$F$28,2)</f>
        <v>26</v>
      </c>
      <c r="G75">
        <f>VLOOKUP(Parameter!R75,Indexing!$G$2:$H$28,2)</f>
        <v>10</v>
      </c>
      <c r="H75">
        <f t="shared" si="3"/>
        <v>20.75</v>
      </c>
      <c r="J75">
        <f>VLOOKUP(Parameter!S75,Indexing!$I$2:$J$28,2)</f>
        <v>6</v>
      </c>
      <c r="K75">
        <f>VLOOKUP(Parameter!T75,Indexing!$K$2:$L$28,2)</f>
        <v>1</v>
      </c>
      <c r="L75">
        <f t="shared" si="4"/>
        <v>7</v>
      </c>
      <c r="N75">
        <f t="shared" si="5"/>
        <v>90</v>
      </c>
    </row>
    <row r="76" spans="1:14">
      <c r="A76" s="12" t="s">
        <v>144</v>
      </c>
      <c r="B76" t="s">
        <v>11</v>
      </c>
      <c r="C76" s="2" t="s">
        <v>13</v>
      </c>
      <c r="D76">
        <f>VLOOKUP(Parameter!O76,Indexing!$A$2:$B$28,2)</f>
        <v>26</v>
      </c>
      <c r="E76">
        <f>VLOOKUP(Parameter!P76,Indexing!$C$2:$D$28,2)</f>
        <v>21</v>
      </c>
      <c r="F76">
        <f>VLOOKUP(Parameter!Q76,Indexing!$E$2:$F$28,2)</f>
        <v>26</v>
      </c>
      <c r="G76">
        <f>VLOOKUP(Parameter!R76,Indexing!$G$2:$H$28,2)</f>
        <v>10</v>
      </c>
      <c r="H76">
        <f t="shared" si="3"/>
        <v>20.75</v>
      </c>
      <c r="J76">
        <f>VLOOKUP(Parameter!S76,Indexing!$I$2:$J$28,2)</f>
        <v>6</v>
      </c>
      <c r="K76">
        <f>VLOOKUP(Parameter!T76,Indexing!$K$2:$L$28,2)</f>
        <v>1</v>
      </c>
      <c r="L76">
        <f t="shared" si="4"/>
        <v>7</v>
      </c>
      <c r="N76">
        <f t="shared" si="5"/>
        <v>90</v>
      </c>
    </row>
    <row r="77" spans="1:14">
      <c r="A77" s="12" t="s">
        <v>145</v>
      </c>
      <c r="B77" t="s">
        <v>8</v>
      </c>
      <c r="C77" s="2" t="s">
        <v>13</v>
      </c>
      <c r="D77">
        <f>VLOOKUP(Parameter!O77,Indexing!$A$2:$B$28,2)</f>
        <v>3</v>
      </c>
      <c r="E77">
        <f>VLOOKUP(Parameter!P77,Indexing!$C$2:$D$28,2)</f>
        <v>25</v>
      </c>
      <c r="F77">
        <f>VLOOKUP(Parameter!Q77,Indexing!$E$2:$F$28,2)</f>
        <v>7</v>
      </c>
      <c r="G77">
        <f>VLOOKUP(Parameter!R77,Indexing!$G$2:$H$28,2)</f>
        <v>5</v>
      </c>
      <c r="H77">
        <f t="shared" si="3"/>
        <v>10</v>
      </c>
      <c r="J77">
        <f>VLOOKUP(Parameter!S77,Indexing!$I$2:$J$28,2)</f>
        <v>6</v>
      </c>
      <c r="K77">
        <f>VLOOKUP(Parameter!T77,Indexing!$K$2:$L$28,2)</f>
        <v>1</v>
      </c>
      <c r="L77">
        <f t="shared" si="4"/>
        <v>7</v>
      </c>
      <c r="N77">
        <f t="shared" si="5"/>
        <v>47</v>
      </c>
    </row>
    <row r="78" spans="1:14">
      <c r="A78" s="12" t="s">
        <v>145</v>
      </c>
      <c r="B78" t="s">
        <v>10</v>
      </c>
      <c r="C78" s="2" t="s">
        <v>13</v>
      </c>
      <c r="D78">
        <f>VLOOKUP(Parameter!O78,Indexing!$A$2:$B$28,2)</f>
        <v>3</v>
      </c>
      <c r="E78">
        <f>VLOOKUP(Parameter!P78,Indexing!$C$2:$D$28,2)</f>
        <v>25</v>
      </c>
      <c r="F78">
        <f>VLOOKUP(Parameter!Q78,Indexing!$E$2:$F$28,2)</f>
        <v>7</v>
      </c>
      <c r="G78">
        <f>VLOOKUP(Parameter!R78,Indexing!$G$2:$H$28,2)</f>
        <v>5</v>
      </c>
      <c r="H78">
        <f t="shared" si="3"/>
        <v>10</v>
      </c>
      <c r="J78">
        <f>VLOOKUP(Parameter!S78,Indexing!$I$2:$J$28,2)</f>
        <v>6</v>
      </c>
      <c r="K78">
        <f>VLOOKUP(Parameter!T78,Indexing!$K$2:$L$28,2)</f>
        <v>1</v>
      </c>
      <c r="L78">
        <f t="shared" si="4"/>
        <v>7</v>
      </c>
      <c r="N78">
        <f t="shared" si="5"/>
        <v>47</v>
      </c>
    </row>
    <row r="79" spans="1:14">
      <c r="A79" s="12" t="s">
        <v>145</v>
      </c>
      <c r="B79" t="s">
        <v>11</v>
      </c>
      <c r="C79" s="2" t="s">
        <v>13</v>
      </c>
      <c r="D79">
        <f>VLOOKUP(Parameter!O79,Indexing!$A$2:$B$28,2)</f>
        <v>3</v>
      </c>
      <c r="E79">
        <f>VLOOKUP(Parameter!P79,Indexing!$C$2:$D$28,2)</f>
        <v>25</v>
      </c>
      <c r="F79">
        <f>VLOOKUP(Parameter!Q79,Indexing!$E$2:$F$28,2)</f>
        <v>7</v>
      </c>
      <c r="G79">
        <f>VLOOKUP(Parameter!R79,Indexing!$G$2:$H$28,2)</f>
        <v>5</v>
      </c>
      <c r="H79">
        <f t="shared" si="3"/>
        <v>10</v>
      </c>
      <c r="J79">
        <f>VLOOKUP(Parameter!S79,Indexing!$I$2:$J$28,2)</f>
        <v>6</v>
      </c>
      <c r="K79">
        <f>VLOOKUP(Parameter!T79,Indexing!$K$2:$L$28,2)</f>
        <v>1</v>
      </c>
      <c r="L79">
        <f t="shared" si="4"/>
        <v>7</v>
      </c>
      <c r="N79">
        <f t="shared" si="5"/>
        <v>47</v>
      </c>
    </row>
    <row r="80" spans="1:14">
      <c r="A80" s="12" t="s">
        <v>146</v>
      </c>
      <c r="B80" t="s">
        <v>8</v>
      </c>
      <c r="C80" s="2" t="s">
        <v>13</v>
      </c>
      <c r="D80">
        <f>VLOOKUP(Parameter!O80,Indexing!$A$2:$B$28,2)</f>
        <v>19</v>
      </c>
      <c r="E80">
        <f>VLOOKUP(Parameter!P80,Indexing!$C$2:$D$28,2)</f>
        <v>3</v>
      </c>
      <c r="F80">
        <f>VLOOKUP(Parameter!Q80,Indexing!$E$2:$F$28,2)</f>
        <v>26</v>
      </c>
      <c r="G80">
        <f>VLOOKUP(Parameter!R80,Indexing!$G$2:$H$28,2)</f>
        <v>21</v>
      </c>
      <c r="H80">
        <f t="shared" si="3"/>
        <v>17.25</v>
      </c>
      <c r="J80">
        <f>VLOOKUP(Parameter!S80,Indexing!$I$2:$J$28,2)</f>
        <v>13</v>
      </c>
      <c r="K80">
        <f>VLOOKUP(Parameter!T80,Indexing!$K$2:$L$28,2)</f>
        <v>4</v>
      </c>
      <c r="L80">
        <f t="shared" si="4"/>
        <v>17</v>
      </c>
      <c r="N80">
        <f t="shared" si="5"/>
        <v>86</v>
      </c>
    </row>
    <row r="81" spans="1:14">
      <c r="A81" s="12" t="s">
        <v>146</v>
      </c>
      <c r="B81" t="s">
        <v>10</v>
      </c>
      <c r="C81" s="2" t="s">
        <v>13</v>
      </c>
      <c r="D81">
        <f>VLOOKUP(Parameter!O81,Indexing!$A$2:$B$28,2)</f>
        <v>19</v>
      </c>
      <c r="E81">
        <f>VLOOKUP(Parameter!P81,Indexing!$C$2:$D$28,2)</f>
        <v>3</v>
      </c>
      <c r="F81">
        <f>VLOOKUP(Parameter!Q81,Indexing!$E$2:$F$28,2)</f>
        <v>26</v>
      </c>
      <c r="G81">
        <f>VLOOKUP(Parameter!R81,Indexing!$G$2:$H$28,2)</f>
        <v>21</v>
      </c>
      <c r="H81">
        <f t="shared" si="3"/>
        <v>17.25</v>
      </c>
      <c r="J81">
        <f>VLOOKUP(Parameter!S81,Indexing!$I$2:$J$28,2)</f>
        <v>13</v>
      </c>
      <c r="K81">
        <f>VLOOKUP(Parameter!T81,Indexing!$K$2:$L$28,2)</f>
        <v>4</v>
      </c>
      <c r="L81">
        <f t="shared" si="4"/>
        <v>17</v>
      </c>
      <c r="N81">
        <f t="shared" si="5"/>
        <v>86</v>
      </c>
    </row>
    <row r="82" spans="1:14">
      <c r="A82" s="12" t="s">
        <v>146</v>
      </c>
      <c r="B82" t="s">
        <v>11</v>
      </c>
      <c r="C82" s="2" t="s">
        <v>13</v>
      </c>
      <c r="D82">
        <f>VLOOKUP(Parameter!O82,Indexing!$A$2:$B$28,2)</f>
        <v>19</v>
      </c>
      <c r="E82">
        <f>VLOOKUP(Parameter!P82,Indexing!$C$2:$D$28,2)</f>
        <v>3</v>
      </c>
      <c r="F82">
        <f>VLOOKUP(Parameter!Q82,Indexing!$E$2:$F$28,2)</f>
        <v>26</v>
      </c>
      <c r="G82">
        <f>VLOOKUP(Parameter!R82,Indexing!$G$2:$H$28,2)</f>
        <v>21</v>
      </c>
      <c r="H82">
        <f t="shared" si="3"/>
        <v>17.25</v>
      </c>
      <c r="J82">
        <f>VLOOKUP(Parameter!S82,Indexing!$I$2:$J$28,2)</f>
        <v>13</v>
      </c>
      <c r="K82">
        <f>VLOOKUP(Parameter!T82,Indexing!$K$2:$L$28,2)</f>
        <v>4</v>
      </c>
      <c r="L82">
        <f t="shared" si="4"/>
        <v>17</v>
      </c>
      <c r="N82">
        <f t="shared" si="5"/>
        <v>86</v>
      </c>
    </row>
    <row r="83" spans="1:14">
      <c r="A83" s="12" t="s">
        <v>147</v>
      </c>
      <c r="B83" t="s">
        <v>8</v>
      </c>
      <c r="C83" s="2" t="s">
        <v>13</v>
      </c>
      <c r="D83">
        <f>VLOOKUP(Parameter!O83,Indexing!$A$2:$B$28,2)</f>
        <v>1</v>
      </c>
      <c r="E83">
        <f>VLOOKUP(Parameter!P83,Indexing!$C$2:$D$28,2)</f>
        <v>3</v>
      </c>
      <c r="F83">
        <f>VLOOKUP(Parameter!Q83,Indexing!$E$2:$F$28,2)</f>
        <v>26</v>
      </c>
      <c r="G83">
        <f>VLOOKUP(Parameter!R83,Indexing!$G$2:$H$28,2)</f>
        <v>14</v>
      </c>
      <c r="H83">
        <f t="shared" si="3"/>
        <v>11</v>
      </c>
      <c r="J83">
        <f>VLOOKUP(Parameter!S83,Indexing!$I$2:$J$28,2)</f>
        <v>7</v>
      </c>
      <c r="K83">
        <f>VLOOKUP(Parameter!T83,Indexing!$K$2:$L$28,2)</f>
        <v>1</v>
      </c>
      <c r="L83">
        <f t="shared" si="4"/>
        <v>8</v>
      </c>
      <c r="N83">
        <f t="shared" si="5"/>
        <v>52</v>
      </c>
    </row>
    <row r="84" spans="1:14">
      <c r="A84" s="12" t="s">
        <v>147</v>
      </c>
      <c r="B84" t="s">
        <v>10</v>
      </c>
      <c r="C84" s="2" t="s">
        <v>13</v>
      </c>
      <c r="D84">
        <f>VLOOKUP(Parameter!O84,Indexing!$A$2:$B$28,2)</f>
        <v>1</v>
      </c>
      <c r="E84">
        <f>VLOOKUP(Parameter!P84,Indexing!$C$2:$D$28,2)</f>
        <v>3</v>
      </c>
      <c r="F84">
        <f>VLOOKUP(Parameter!Q84,Indexing!$E$2:$F$28,2)</f>
        <v>26</v>
      </c>
      <c r="G84">
        <f>VLOOKUP(Parameter!R84,Indexing!$G$2:$H$28,2)</f>
        <v>14</v>
      </c>
      <c r="H84">
        <f t="shared" si="3"/>
        <v>11</v>
      </c>
      <c r="J84">
        <f>VLOOKUP(Parameter!S84,Indexing!$I$2:$J$28,2)</f>
        <v>7</v>
      </c>
      <c r="K84">
        <f>VLOOKUP(Parameter!T84,Indexing!$K$2:$L$28,2)</f>
        <v>1</v>
      </c>
      <c r="L84">
        <f t="shared" si="4"/>
        <v>8</v>
      </c>
      <c r="N84">
        <f t="shared" si="5"/>
        <v>52</v>
      </c>
    </row>
    <row r="85" spans="1:14">
      <c r="A85" s="12" t="s">
        <v>147</v>
      </c>
      <c r="B85" t="s">
        <v>11</v>
      </c>
      <c r="C85" s="2" t="s">
        <v>13</v>
      </c>
      <c r="D85">
        <f>VLOOKUP(Parameter!O85,Indexing!$A$2:$B$28,2)</f>
        <v>1</v>
      </c>
      <c r="E85">
        <f>VLOOKUP(Parameter!P85,Indexing!$C$2:$D$28,2)</f>
        <v>3</v>
      </c>
      <c r="F85">
        <f>VLOOKUP(Parameter!Q85,Indexing!$E$2:$F$28,2)</f>
        <v>26</v>
      </c>
      <c r="G85">
        <f>VLOOKUP(Parameter!R85,Indexing!$G$2:$H$28,2)</f>
        <v>14</v>
      </c>
      <c r="H85">
        <f t="shared" si="3"/>
        <v>11</v>
      </c>
      <c r="J85">
        <f>VLOOKUP(Parameter!S85,Indexing!$I$2:$J$28,2)</f>
        <v>7</v>
      </c>
      <c r="K85">
        <f>VLOOKUP(Parameter!T85,Indexing!$K$2:$L$28,2)</f>
        <v>1</v>
      </c>
      <c r="L85">
        <f t="shared" si="4"/>
        <v>8</v>
      </c>
      <c r="N85">
        <f t="shared" si="5"/>
        <v>52</v>
      </c>
    </row>
    <row r="86" spans="1:14">
      <c r="A86" s="12" t="s">
        <v>148</v>
      </c>
      <c r="B86" t="s">
        <v>8</v>
      </c>
      <c r="C86" s="2" t="s">
        <v>13</v>
      </c>
      <c r="D86">
        <f>VLOOKUP(Parameter!O86,Indexing!$A$2:$B$28,2)</f>
        <v>3</v>
      </c>
      <c r="E86">
        <f>VLOOKUP(Parameter!P86,Indexing!$C$2:$D$28,2)</f>
        <v>24</v>
      </c>
      <c r="F86">
        <f>VLOOKUP(Parameter!Q86,Indexing!$E$2:$F$28,2)</f>
        <v>11</v>
      </c>
      <c r="G86">
        <f>VLOOKUP(Parameter!R86,Indexing!$G$2:$H$28,2)</f>
        <v>5</v>
      </c>
      <c r="H86">
        <f t="shared" si="3"/>
        <v>10.75</v>
      </c>
      <c r="J86">
        <f>VLOOKUP(Parameter!S86,Indexing!$I$2:$J$28,2)</f>
        <v>13</v>
      </c>
      <c r="K86">
        <f>VLOOKUP(Parameter!T86,Indexing!$K$2:$L$28,2)</f>
        <v>3</v>
      </c>
      <c r="L86">
        <f t="shared" si="4"/>
        <v>16</v>
      </c>
      <c r="N86">
        <f t="shared" si="5"/>
        <v>59</v>
      </c>
    </row>
    <row r="87" spans="1:14">
      <c r="A87" s="12" t="s">
        <v>148</v>
      </c>
      <c r="B87" t="s">
        <v>10</v>
      </c>
      <c r="C87" s="2" t="s">
        <v>13</v>
      </c>
      <c r="D87">
        <f>VLOOKUP(Parameter!O87,Indexing!$A$2:$B$28,2)</f>
        <v>3</v>
      </c>
      <c r="E87">
        <f>VLOOKUP(Parameter!P87,Indexing!$C$2:$D$28,2)</f>
        <v>24</v>
      </c>
      <c r="F87">
        <f>VLOOKUP(Parameter!Q87,Indexing!$E$2:$F$28,2)</f>
        <v>11</v>
      </c>
      <c r="G87">
        <f>VLOOKUP(Parameter!R87,Indexing!$G$2:$H$28,2)</f>
        <v>5</v>
      </c>
      <c r="H87">
        <f t="shared" si="3"/>
        <v>10.75</v>
      </c>
      <c r="J87">
        <f>VLOOKUP(Parameter!S87,Indexing!$I$2:$J$28,2)</f>
        <v>13</v>
      </c>
      <c r="K87">
        <f>VLOOKUP(Parameter!T87,Indexing!$K$2:$L$28,2)</f>
        <v>3</v>
      </c>
      <c r="L87">
        <f t="shared" si="4"/>
        <v>16</v>
      </c>
      <c r="N87">
        <f t="shared" si="5"/>
        <v>59</v>
      </c>
    </row>
    <row r="88" spans="1:14">
      <c r="A88" s="12" t="s">
        <v>148</v>
      </c>
      <c r="B88" t="s">
        <v>11</v>
      </c>
      <c r="C88" s="2" t="s">
        <v>13</v>
      </c>
      <c r="D88">
        <f>VLOOKUP(Parameter!O88,Indexing!$A$2:$B$28,2)</f>
        <v>3</v>
      </c>
      <c r="E88">
        <f>VLOOKUP(Parameter!P88,Indexing!$C$2:$D$28,2)</f>
        <v>24</v>
      </c>
      <c r="F88">
        <f>VLOOKUP(Parameter!Q88,Indexing!$E$2:$F$28,2)</f>
        <v>11</v>
      </c>
      <c r="G88">
        <f>VLOOKUP(Parameter!R88,Indexing!$G$2:$H$28,2)</f>
        <v>5</v>
      </c>
      <c r="H88">
        <f t="shared" si="3"/>
        <v>10.75</v>
      </c>
      <c r="J88">
        <f>VLOOKUP(Parameter!S88,Indexing!$I$2:$J$28,2)</f>
        <v>13</v>
      </c>
      <c r="K88">
        <f>VLOOKUP(Parameter!T88,Indexing!$K$2:$L$28,2)</f>
        <v>3</v>
      </c>
      <c r="L88">
        <f t="shared" si="4"/>
        <v>16</v>
      </c>
      <c r="N88">
        <f t="shared" si="5"/>
        <v>59</v>
      </c>
    </row>
    <row r="89" spans="1:14">
      <c r="A89" s="12" t="s">
        <v>149</v>
      </c>
      <c r="B89" t="s">
        <v>8</v>
      </c>
      <c r="C89" s="2" t="s">
        <v>13</v>
      </c>
      <c r="D89">
        <f>VLOOKUP(Parameter!O89,Indexing!$A$2:$B$28,2)</f>
        <v>9</v>
      </c>
      <c r="E89">
        <f>VLOOKUP(Parameter!P89,Indexing!$C$2:$D$28,2)</f>
        <v>19</v>
      </c>
      <c r="F89">
        <f>VLOOKUP(Parameter!Q89,Indexing!$E$2:$F$28,2)</f>
        <v>18</v>
      </c>
      <c r="G89">
        <f>VLOOKUP(Parameter!R89,Indexing!$G$2:$H$28,2)</f>
        <v>6</v>
      </c>
      <c r="H89">
        <f t="shared" si="3"/>
        <v>13</v>
      </c>
      <c r="J89">
        <f>VLOOKUP(Parameter!S89,Indexing!$I$2:$J$28,2)</f>
        <v>2</v>
      </c>
      <c r="K89">
        <f>VLOOKUP(Parameter!T89,Indexing!$K$2:$L$28,2)</f>
        <v>1</v>
      </c>
      <c r="L89">
        <f t="shared" si="4"/>
        <v>3</v>
      </c>
      <c r="N89">
        <f t="shared" si="5"/>
        <v>55</v>
      </c>
    </row>
    <row r="90" spans="1:14">
      <c r="A90" s="12" t="s">
        <v>149</v>
      </c>
      <c r="B90" t="s">
        <v>10</v>
      </c>
      <c r="C90" s="2" t="s">
        <v>13</v>
      </c>
      <c r="D90">
        <f>VLOOKUP(Parameter!O90,Indexing!$A$2:$B$28,2)</f>
        <v>9</v>
      </c>
      <c r="E90">
        <f>VLOOKUP(Parameter!P90,Indexing!$C$2:$D$28,2)</f>
        <v>19</v>
      </c>
      <c r="F90">
        <f>VLOOKUP(Parameter!Q90,Indexing!$E$2:$F$28,2)</f>
        <v>18</v>
      </c>
      <c r="G90">
        <f>VLOOKUP(Parameter!R90,Indexing!$G$2:$H$28,2)</f>
        <v>6</v>
      </c>
      <c r="H90">
        <f t="shared" si="3"/>
        <v>13</v>
      </c>
      <c r="J90">
        <f>VLOOKUP(Parameter!S90,Indexing!$I$2:$J$28,2)</f>
        <v>2</v>
      </c>
      <c r="K90">
        <f>VLOOKUP(Parameter!T90,Indexing!$K$2:$L$28,2)</f>
        <v>1</v>
      </c>
      <c r="L90">
        <f t="shared" si="4"/>
        <v>3</v>
      </c>
      <c r="N90">
        <f t="shared" si="5"/>
        <v>55</v>
      </c>
    </row>
    <row r="91" spans="1:14">
      <c r="A91" s="12" t="s">
        <v>149</v>
      </c>
      <c r="B91" t="s">
        <v>11</v>
      </c>
      <c r="C91" s="2" t="s">
        <v>13</v>
      </c>
      <c r="D91">
        <f>VLOOKUP(Parameter!O91,Indexing!$A$2:$B$28,2)</f>
        <v>9</v>
      </c>
      <c r="E91">
        <f>VLOOKUP(Parameter!P91,Indexing!$C$2:$D$28,2)</f>
        <v>19</v>
      </c>
      <c r="F91">
        <f>VLOOKUP(Parameter!Q91,Indexing!$E$2:$F$28,2)</f>
        <v>18</v>
      </c>
      <c r="G91">
        <f>VLOOKUP(Parameter!R91,Indexing!$G$2:$H$28,2)</f>
        <v>6</v>
      </c>
      <c r="H91">
        <f t="shared" si="3"/>
        <v>13</v>
      </c>
      <c r="J91">
        <f>VLOOKUP(Parameter!S91,Indexing!$I$2:$J$28,2)</f>
        <v>2</v>
      </c>
      <c r="K91">
        <f>VLOOKUP(Parameter!T91,Indexing!$K$2:$L$28,2)</f>
        <v>1</v>
      </c>
      <c r="L91">
        <f t="shared" si="4"/>
        <v>3</v>
      </c>
      <c r="N91">
        <f t="shared" si="5"/>
        <v>55</v>
      </c>
    </row>
    <row r="92" spans="1:14">
      <c r="A92" s="12" t="s">
        <v>150</v>
      </c>
      <c r="B92" t="s">
        <v>8</v>
      </c>
      <c r="C92" s="2" t="s">
        <v>13</v>
      </c>
      <c r="D92">
        <f>VLOOKUP(Parameter!O92,Indexing!$A$2:$B$28,2)</f>
        <v>3</v>
      </c>
      <c r="E92">
        <f>VLOOKUP(Parameter!P92,Indexing!$C$2:$D$28,2)</f>
        <v>24</v>
      </c>
      <c r="F92">
        <f>VLOOKUP(Parameter!Q92,Indexing!$E$2:$F$28,2)</f>
        <v>7</v>
      </c>
      <c r="G92">
        <f>VLOOKUP(Parameter!R92,Indexing!$G$2:$H$28,2)</f>
        <v>5</v>
      </c>
      <c r="H92">
        <f t="shared" si="3"/>
        <v>9.75</v>
      </c>
      <c r="J92">
        <f>VLOOKUP(Parameter!S92,Indexing!$I$2:$J$28,2)</f>
        <v>24</v>
      </c>
      <c r="K92">
        <f>VLOOKUP(Parameter!T92,Indexing!$K$2:$L$28,2)</f>
        <v>1</v>
      </c>
      <c r="L92">
        <f t="shared" si="4"/>
        <v>25</v>
      </c>
      <c r="N92">
        <f t="shared" si="5"/>
        <v>64</v>
      </c>
    </row>
    <row r="93" spans="1:14">
      <c r="A93" s="12" t="s">
        <v>150</v>
      </c>
      <c r="B93" t="s">
        <v>10</v>
      </c>
      <c r="C93" s="2" t="s">
        <v>13</v>
      </c>
      <c r="D93">
        <f>VLOOKUP(Parameter!O93,Indexing!$A$2:$B$28,2)</f>
        <v>3</v>
      </c>
      <c r="E93">
        <f>VLOOKUP(Parameter!P93,Indexing!$C$2:$D$28,2)</f>
        <v>24</v>
      </c>
      <c r="F93">
        <f>VLOOKUP(Parameter!Q93,Indexing!$E$2:$F$28,2)</f>
        <v>7</v>
      </c>
      <c r="G93">
        <f>VLOOKUP(Parameter!R93,Indexing!$G$2:$H$28,2)</f>
        <v>5</v>
      </c>
      <c r="H93">
        <f t="shared" si="3"/>
        <v>9.75</v>
      </c>
      <c r="J93">
        <f>VLOOKUP(Parameter!S93,Indexing!$I$2:$J$28,2)</f>
        <v>24</v>
      </c>
      <c r="K93">
        <f>VLOOKUP(Parameter!T93,Indexing!$K$2:$L$28,2)</f>
        <v>1</v>
      </c>
      <c r="L93">
        <f t="shared" si="4"/>
        <v>25</v>
      </c>
      <c r="N93">
        <f t="shared" si="5"/>
        <v>64</v>
      </c>
    </row>
    <row r="94" spans="1:14">
      <c r="A94" s="12" t="s">
        <v>150</v>
      </c>
      <c r="B94" t="s">
        <v>11</v>
      </c>
      <c r="C94" s="2" t="s">
        <v>13</v>
      </c>
      <c r="D94">
        <f>VLOOKUP(Parameter!O94,Indexing!$A$2:$B$28,2)</f>
        <v>3</v>
      </c>
      <c r="E94">
        <f>VLOOKUP(Parameter!P94,Indexing!$C$2:$D$28,2)</f>
        <v>24</v>
      </c>
      <c r="F94">
        <f>VLOOKUP(Parameter!Q94,Indexing!$E$2:$F$28,2)</f>
        <v>7</v>
      </c>
      <c r="G94">
        <f>VLOOKUP(Parameter!R94,Indexing!$G$2:$H$28,2)</f>
        <v>5</v>
      </c>
      <c r="H94">
        <f t="shared" si="3"/>
        <v>9.75</v>
      </c>
      <c r="J94">
        <f>VLOOKUP(Parameter!S94,Indexing!$I$2:$J$28,2)</f>
        <v>24</v>
      </c>
      <c r="K94">
        <f>VLOOKUP(Parameter!T94,Indexing!$K$2:$L$28,2)</f>
        <v>1</v>
      </c>
      <c r="L94">
        <f t="shared" si="4"/>
        <v>25</v>
      </c>
      <c r="N94">
        <f t="shared" si="5"/>
        <v>64</v>
      </c>
    </row>
    <row r="95" spans="1:14">
      <c r="A95" s="12" t="s">
        <v>151</v>
      </c>
      <c r="B95" t="s">
        <v>8</v>
      </c>
      <c r="C95" s="2" t="s">
        <v>13</v>
      </c>
      <c r="D95">
        <f>VLOOKUP(Parameter!O95,Indexing!$A$2:$B$28,2)</f>
        <v>20</v>
      </c>
      <c r="E95">
        <f>VLOOKUP(Parameter!P95,Indexing!$C$2:$D$28,2)</f>
        <v>23</v>
      </c>
      <c r="F95">
        <f>VLOOKUP(Parameter!Q95,Indexing!$E$2:$F$28,2)</f>
        <v>26</v>
      </c>
      <c r="G95">
        <f>VLOOKUP(Parameter!R95,Indexing!$G$2:$H$28,2)</f>
        <v>13</v>
      </c>
      <c r="H95">
        <f t="shared" si="3"/>
        <v>20.5</v>
      </c>
      <c r="J95">
        <f>VLOOKUP(Parameter!S95,Indexing!$I$2:$J$28,2)</f>
        <v>4</v>
      </c>
      <c r="K95">
        <f>VLOOKUP(Parameter!T95,Indexing!$K$2:$L$28,2)</f>
        <v>2</v>
      </c>
      <c r="L95">
        <f t="shared" si="4"/>
        <v>6</v>
      </c>
      <c r="N95">
        <f t="shared" si="5"/>
        <v>88</v>
      </c>
    </row>
    <row r="96" spans="1:14">
      <c r="A96" s="12" t="s">
        <v>151</v>
      </c>
      <c r="B96" t="s">
        <v>10</v>
      </c>
      <c r="C96" s="2" t="s">
        <v>13</v>
      </c>
      <c r="D96">
        <f>VLOOKUP(Parameter!O96,Indexing!$A$2:$B$28,2)</f>
        <v>20</v>
      </c>
      <c r="E96">
        <f>VLOOKUP(Parameter!P96,Indexing!$C$2:$D$28,2)</f>
        <v>23</v>
      </c>
      <c r="F96">
        <f>VLOOKUP(Parameter!Q96,Indexing!$E$2:$F$28,2)</f>
        <v>26</v>
      </c>
      <c r="G96">
        <f>VLOOKUP(Parameter!R96,Indexing!$G$2:$H$28,2)</f>
        <v>13</v>
      </c>
      <c r="H96">
        <f t="shared" si="3"/>
        <v>20.5</v>
      </c>
      <c r="J96">
        <f>VLOOKUP(Parameter!S96,Indexing!$I$2:$J$28,2)</f>
        <v>4</v>
      </c>
      <c r="K96">
        <f>VLOOKUP(Parameter!T96,Indexing!$K$2:$L$28,2)</f>
        <v>2</v>
      </c>
      <c r="L96">
        <f t="shared" si="4"/>
        <v>6</v>
      </c>
      <c r="N96">
        <f t="shared" si="5"/>
        <v>88</v>
      </c>
    </row>
    <row r="97" spans="1:14">
      <c r="A97" s="12" t="s">
        <v>151</v>
      </c>
      <c r="B97" t="s">
        <v>11</v>
      </c>
      <c r="C97" s="2" t="s">
        <v>13</v>
      </c>
      <c r="D97">
        <f>VLOOKUP(Parameter!O97,Indexing!$A$2:$B$28,2)</f>
        <v>20</v>
      </c>
      <c r="E97">
        <f>VLOOKUP(Parameter!P97,Indexing!$C$2:$D$28,2)</f>
        <v>23</v>
      </c>
      <c r="F97">
        <f>VLOOKUP(Parameter!Q97,Indexing!$E$2:$F$28,2)</f>
        <v>26</v>
      </c>
      <c r="G97">
        <f>VLOOKUP(Parameter!R97,Indexing!$G$2:$H$28,2)</f>
        <v>13</v>
      </c>
      <c r="H97">
        <f t="shared" si="3"/>
        <v>20.5</v>
      </c>
      <c r="J97">
        <f>VLOOKUP(Parameter!S97,Indexing!$I$2:$J$28,2)</f>
        <v>4</v>
      </c>
      <c r="K97">
        <f>VLOOKUP(Parameter!T97,Indexing!$K$2:$L$28,2)</f>
        <v>2</v>
      </c>
      <c r="L97">
        <f t="shared" si="4"/>
        <v>6</v>
      </c>
      <c r="N97">
        <f t="shared" si="5"/>
        <v>88</v>
      </c>
    </row>
    <row r="98" spans="1:14">
      <c r="A98" s="12" t="s">
        <v>152</v>
      </c>
      <c r="B98" t="s">
        <v>8</v>
      </c>
      <c r="C98" s="2" t="s">
        <v>13</v>
      </c>
      <c r="D98">
        <f>VLOOKUP(Parameter!O98,Indexing!$A$2:$B$28,2)</f>
        <v>1</v>
      </c>
      <c r="E98">
        <f>VLOOKUP(Parameter!P98,Indexing!$C$2:$D$28,2)</f>
        <v>19</v>
      </c>
      <c r="F98">
        <f>VLOOKUP(Parameter!Q98,Indexing!$E$2:$F$28,2)</f>
        <v>7</v>
      </c>
      <c r="G98">
        <f>VLOOKUP(Parameter!R98,Indexing!$G$2:$H$28,2)</f>
        <v>13</v>
      </c>
      <c r="H98">
        <f t="shared" si="3"/>
        <v>10</v>
      </c>
      <c r="J98">
        <f>VLOOKUP(Parameter!S98,Indexing!$I$2:$J$28,2)</f>
        <v>5</v>
      </c>
      <c r="K98">
        <f>VLOOKUP(Parameter!T98,Indexing!$K$2:$L$28,2)</f>
        <v>1</v>
      </c>
      <c r="L98">
        <f t="shared" si="4"/>
        <v>6</v>
      </c>
      <c r="N98">
        <f t="shared" si="5"/>
        <v>46</v>
      </c>
    </row>
    <row r="99" spans="1:14">
      <c r="A99" s="12" t="s">
        <v>152</v>
      </c>
      <c r="B99" t="s">
        <v>10</v>
      </c>
      <c r="C99" s="2" t="s">
        <v>13</v>
      </c>
      <c r="D99">
        <f>VLOOKUP(Parameter!O99,Indexing!$A$2:$B$28,2)</f>
        <v>1</v>
      </c>
      <c r="E99">
        <f>VLOOKUP(Parameter!P99,Indexing!$C$2:$D$28,2)</f>
        <v>19</v>
      </c>
      <c r="F99">
        <f>VLOOKUP(Parameter!Q99,Indexing!$E$2:$F$28,2)</f>
        <v>7</v>
      </c>
      <c r="G99">
        <f>VLOOKUP(Parameter!R99,Indexing!$G$2:$H$28,2)</f>
        <v>13</v>
      </c>
      <c r="H99">
        <f t="shared" si="3"/>
        <v>10</v>
      </c>
      <c r="J99">
        <f>VLOOKUP(Parameter!S99,Indexing!$I$2:$J$28,2)</f>
        <v>5</v>
      </c>
      <c r="K99">
        <f>VLOOKUP(Parameter!T99,Indexing!$K$2:$L$28,2)</f>
        <v>1</v>
      </c>
      <c r="L99">
        <f t="shared" si="4"/>
        <v>6</v>
      </c>
      <c r="N99">
        <f t="shared" si="5"/>
        <v>46</v>
      </c>
    </row>
    <row r="100" spans="1:14">
      <c r="A100" s="12" t="s">
        <v>152</v>
      </c>
      <c r="B100" t="s">
        <v>11</v>
      </c>
      <c r="C100" s="2" t="s">
        <v>13</v>
      </c>
      <c r="D100">
        <f>VLOOKUP(Parameter!O100,Indexing!$A$2:$B$28,2)</f>
        <v>1</v>
      </c>
      <c r="E100">
        <f>VLOOKUP(Parameter!P100,Indexing!$C$2:$D$28,2)</f>
        <v>19</v>
      </c>
      <c r="F100">
        <f>VLOOKUP(Parameter!Q100,Indexing!$E$2:$F$28,2)</f>
        <v>7</v>
      </c>
      <c r="G100">
        <f>VLOOKUP(Parameter!R100,Indexing!$G$2:$H$28,2)</f>
        <v>13</v>
      </c>
      <c r="H100">
        <f t="shared" si="3"/>
        <v>10</v>
      </c>
      <c r="J100">
        <f>VLOOKUP(Parameter!S100,Indexing!$I$2:$J$28,2)</f>
        <v>5</v>
      </c>
      <c r="K100">
        <f>VLOOKUP(Parameter!T100,Indexing!$K$2:$L$28,2)</f>
        <v>1</v>
      </c>
      <c r="L100">
        <f t="shared" si="4"/>
        <v>6</v>
      </c>
      <c r="N100">
        <f t="shared" si="5"/>
        <v>46</v>
      </c>
    </row>
    <row r="101" spans="1:14">
      <c r="A101" s="12" t="s">
        <v>153</v>
      </c>
      <c r="B101" t="s">
        <v>8</v>
      </c>
      <c r="C101" s="2" t="s">
        <v>13</v>
      </c>
      <c r="D101">
        <f>VLOOKUP(Parameter!O101,Indexing!$A$2:$B$28,2)</f>
        <v>9</v>
      </c>
      <c r="E101">
        <f>VLOOKUP(Parameter!P101,Indexing!$C$2:$D$28,2)</f>
        <v>25</v>
      </c>
      <c r="F101">
        <f>VLOOKUP(Parameter!Q101,Indexing!$E$2:$F$28,2)</f>
        <v>20</v>
      </c>
      <c r="G101">
        <f>VLOOKUP(Parameter!R101,Indexing!$G$2:$H$28,2)</f>
        <v>15</v>
      </c>
      <c r="H101">
        <f t="shared" si="3"/>
        <v>17.25</v>
      </c>
      <c r="J101">
        <f>VLOOKUP(Parameter!S101,Indexing!$I$2:$J$28,2)</f>
        <v>8</v>
      </c>
      <c r="K101">
        <f>VLOOKUP(Parameter!T101,Indexing!$K$2:$L$28,2)</f>
        <v>1</v>
      </c>
      <c r="L101">
        <f t="shared" si="4"/>
        <v>9</v>
      </c>
      <c r="N101">
        <f t="shared" si="5"/>
        <v>78</v>
      </c>
    </row>
    <row r="102" spans="1:14">
      <c r="A102" s="12" t="s">
        <v>153</v>
      </c>
      <c r="B102" t="s">
        <v>10</v>
      </c>
      <c r="C102" s="2" t="s">
        <v>13</v>
      </c>
      <c r="D102">
        <f>VLOOKUP(Parameter!O102,Indexing!$A$2:$B$28,2)</f>
        <v>9</v>
      </c>
      <c r="E102">
        <f>VLOOKUP(Parameter!P102,Indexing!$C$2:$D$28,2)</f>
        <v>25</v>
      </c>
      <c r="F102">
        <f>VLOOKUP(Parameter!Q102,Indexing!$E$2:$F$28,2)</f>
        <v>20</v>
      </c>
      <c r="G102">
        <f>VLOOKUP(Parameter!R102,Indexing!$G$2:$H$28,2)</f>
        <v>15</v>
      </c>
      <c r="H102">
        <f t="shared" si="3"/>
        <v>17.25</v>
      </c>
      <c r="J102">
        <f>VLOOKUP(Parameter!S102,Indexing!$I$2:$J$28,2)</f>
        <v>8</v>
      </c>
      <c r="K102">
        <f>VLOOKUP(Parameter!T102,Indexing!$K$2:$L$28,2)</f>
        <v>1</v>
      </c>
      <c r="L102">
        <f t="shared" si="4"/>
        <v>9</v>
      </c>
      <c r="N102">
        <f t="shared" si="5"/>
        <v>78</v>
      </c>
    </row>
    <row r="103" spans="1:14">
      <c r="A103" s="12" t="s">
        <v>153</v>
      </c>
      <c r="B103" t="s">
        <v>11</v>
      </c>
      <c r="C103" s="2" t="s">
        <v>13</v>
      </c>
      <c r="D103">
        <f>VLOOKUP(Parameter!O103,Indexing!$A$2:$B$28,2)</f>
        <v>9</v>
      </c>
      <c r="E103">
        <f>VLOOKUP(Parameter!P103,Indexing!$C$2:$D$28,2)</f>
        <v>25</v>
      </c>
      <c r="F103">
        <f>VLOOKUP(Parameter!Q103,Indexing!$E$2:$F$28,2)</f>
        <v>20</v>
      </c>
      <c r="G103">
        <f>VLOOKUP(Parameter!R103,Indexing!$G$2:$H$28,2)</f>
        <v>15</v>
      </c>
      <c r="H103">
        <f t="shared" si="3"/>
        <v>17.25</v>
      </c>
      <c r="J103">
        <f>VLOOKUP(Parameter!S103,Indexing!$I$2:$J$28,2)</f>
        <v>8</v>
      </c>
      <c r="K103">
        <f>VLOOKUP(Parameter!T103,Indexing!$K$2:$L$28,2)</f>
        <v>1</v>
      </c>
      <c r="L103">
        <f t="shared" si="4"/>
        <v>9</v>
      </c>
      <c r="N103">
        <f t="shared" si="5"/>
        <v>78</v>
      </c>
    </row>
    <row r="104" spans="1:14">
      <c r="A104" s="12" t="s">
        <v>154</v>
      </c>
      <c r="B104" t="s">
        <v>8</v>
      </c>
      <c r="C104" s="2" t="s">
        <v>13</v>
      </c>
      <c r="D104">
        <f>VLOOKUP(Parameter!O104,Indexing!$A$2:$B$28,2)</f>
        <v>5</v>
      </c>
      <c r="E104">
        <f>VLOOKUP(Parameter!P104,Indexing!$C$2:$D$28,2)</f>
        <v>1</v>
      </c>
      <c r="F104">
        <f>VLOOKUP(Parameter!Q104,Indexing!$E$2:$F$28,2)</f>
        <v>11</v>
      </c>
      <c r="G104">
        <f>VLOOKUP(Parameter!R104,Indexing!$G$2:$H$28,2)</f>
        <v>5</v>
      </c>
      <c r="H104">
        <f t="shared" si="3"/>
        <v>5.5</v>
      </c>
      <c r="J104">
        <f>VLOOKUP(Parameter!S104,Indexing!$I$2:$J$28,2)</f>
        <v>4</v>
      </c>
      <c r="K104">
        <f>VLOOKUP(Parameter!T104,Indexing!$K$2:$L$28,2)</f>
        <v>1</v>
      </c>
      <c r="L104">
        <f t="shared" si="4"/>
        <v>5</v>
      </c>
      <c r="N104">
        <f t="shared" si="5"/>
        <v>27</v>
      </c>
    </row>
    <row r="105" spans="1:14">
      <c r="A105" s="12" t="s">
        <v>154</v>
      </c>
      <c r="B105" t="s">
        <v>10</v>
      </c>
      <c r="C105" s="2" t="s">
        <v>13</v>
      </c>
      <c r="D105">
        <f>VLOOKUP(Parameter!O105,Indexing!$A$2:$B$28,2)</f>
        <v>5</v>
      </c>
      <c r="E105">
        <f>VLOOKUP(Parameter!P105,Indexing!$C$2:$D$28,2)</f>
        <v>1</v>
      </c>
      <c r="F105">
        <f>VLOOKUP(Parameter!Q105,Indexing!$E$2:$F$28,2)</f>
        <v>11</v>
      </c>
      <c r="G105">
        <f>VLOOKUP(Parameter!R105,Indexing!$G$2:$H$28,2)</f>
        <v>5</v>
      </c>
      <c r="H105">
        <f t="shared" si="3"/>
        <v>5.5</v>
      </c>
      <c r="J105">
        <f>VLOOKUP(Parameter!S105,Indexing!$I$2:$J$28,2)</f>
        <v>4</v>
      </c>
      <c r="K105">
        <f>VLOOKUP(Parameter!T105,Indexing!$K$2:$L$28,2)</f>
        <v>1</v>
      </c>
      <c r="L105">
        <f t="shared" si="4"/>
        <v>5</v>
      </c>
      <c r="N105">
        <f t="shared" si="5"/>
        <v>27</v>
      </c>
    </row>
    <row r="106" spans="1:14">
      <c r="A106" s="12" t="s">
        <v>154</v>
      </c>
      <c r="B106" t="s">
        <v>11</v>
      </c>
      <c r="C106" s="2" t="s">
        <v>13</v>
      </c>
      <c r="D106">
        <f>VLOOKUP(Parameter!O106,Indexing!$A$2:$B$28,2)</f>
        <v>5</v>
      </c>
      <c r="E106">
        <f>VLOOKUP(Parameter!P106,Indexing!$C$2:$D$28,2)</f>
        <v>1</v>
      </c>
      <c r="F106">
        <f>VLOOKUP(Parameter!Q106,Indexing!$E$2:$F$28,2)</f>
        <v>11</v>
      </c>
      <c r="G106">
        <f>VLOOKUP(Parameter!R106,Indexing!$G$2:$H$28,2)</f>
        <v>5</v>
      </c>
      <c r="H106">
        <f t="shared" si="3"/>
        <v>5.5</v>
      </c>
      <c r="J106">
        <f>VLOOKUP(Parameter!S106,Indexing!$I$2:$J$28,2)</f>
        <v>4</v>
      </c>
      <c r="K106">
        <f>VLOOKUP(Parameter!T106,Indexing!$K$2:$L$28,2)</f>
        <v>1</v>
      </c>
      <c r="L106">
        <f t="shared" si="4"/>
        <v>5</v>
      </c>
      <c r="N106">
        <f t="shared" si="5"/>
        <v>27</v>
      </c>
    </row>
    <row r="107" spans="1:14">
      <c r="A107" s="12" t="s">
        <v>155</v>
      </c>
      <c r="B107" t="s">
        <v>8</v>
      </c>
      <c r="C107" s="2" t="s">
        <v>13</v>
      </c>
      <c r="D107">
        <f>VLOOKUP(Parameter!O107,Indexing!$A$2:$B$28,2)</f>
        <v>21</v>
      </c>
      <c r="E107">
        <f>VLOOKUP(Parameter!P107,Indexing!$C$2:$D$28,2)</f>
        <v>24</v>
      </c>
      <c r="F107">
        <f>VLOOKUP(Parameter!Q107,Indexing!$E$2:$F$28,2)</f>
        <v>1</v>
      </c>
      <c r="G107">
        <f>VLOOKUP(Parameter!R107,Indexing!$G$2:$H$28,2)</f>
        <v>8</v>
      </c>
      <c r="H107">
        <f t="shared" si="3"/>
        <v>13.5</v>
      </c>
      <c r="J107">
        <f>VLOOKUP(Parameter!S107,Indexing!$I$2:$J$28,2)</f>
        <v>12</v>
      </c>
      <c r="K107">
        <f>VLOOKUP(Parameter!T107,Indexing!$K$2:$L$28,2)</f>
        <v>1</v>
      </c>
      <c r="L107">
        <f t="shared" si="4"/>
        <v>13</v>
      </c>
      <c r="N107">
        <f t="shared" si="5"/>
        <v>67</v>
      </c>
    </row>
    <row r="108" spans="1:14">
      <c r="A108" s="12" t="s">
        <v>155</v>
      </c>
      <c r="B108" t="s">
        <v>10</v>
      </c>
      <c r="C108" s="2" t="s">
        <v>13</v>
      </c>
      <c r="D108">
        <f>VLOOKUP(Parameter!O108,Indexing!$A$2:$B$28,2)</f>
        <v>21</v>
      </c>
      <c r="E108">
        <f>VLOOKUP(Parameter!P108,Indexing!$C$2:$D$28,2)</f>
        <v>24</v>
      </c>
      <c r="F108">
        <f>VLOOKUP(Parameter!Q108,Indexing!$E$2:$F$28,2)</f>
        <v>1</v>
      </c>
      <c r="G108">
        <f>VLOOKUP(Parameter!R108,Indexing!$G$2:$H$28,2)</f>
        <v>8</v>
      </c>
      <c r="H108">
        <f t="shared" si="3"/>
        <v>13.5</v>
      </c>
      <c r="J108">
        <f>VLOOKUP(Parameter!S108,Indexing!$I$2:$J$28,2)</f>
        <v>12</v>
      </c>
      <c r="K108">
        <f>VLOOKUP(Parameter!T108,Indexing!$K$2:$L$28,2)</f>
        <v>1</v>
      </c>
      <c r="L108">
        <f t="shared" si="4"/>
        <v>13</v>
      </c>
      <c r="N108">
        <f t="shared" si="5"/>
        <v>67</v>
      </c>
    </row>
    <row r="109" spans="1:14">
      <c r="A109" s="12" t="s">
        <v>155</v>
      </c>
      <c r="B109" t="s">
        <v>11</v>
      </c>
      <c r="C109" s="2" t="s">
        <v>13</v>
      </c>
      <c r="D109">
        <f>VLOOKUP(Parameter!O109,Indexing!$A$2:$B$28,2)</f>
        <v>21</v>
      </c>
      <c r="E109">
        <f>VLOOKUP(Parameter!P109,Indexing!$C$2:$D$28,2)</f>
        <v>24</v>
      </c>
      <c r="F109">
        <f>VLOOKUP(Parameter!Q109,Indexing!$E$2:$F$28,2)</f>
        <v>1</v>
      </c>
      <c r="G109">
        <f>VLOOKUP(Parameter!R109,Indexing!$G$2:$H$28,2)</f>
        <v>8</v>
      </c>
      <c r="H109">
        <f t="shared" si="3"/>
        <v>13.5</v>
      </c>
      <c r="J109">
        <f>VLOOKUP(Parameter!S109,Indexing!$I$2:$J$28,2)</f>
        <v>12</v>
      </c>
      <c r="K109">
        <f>VLOOKUP(Parameter!T109,Indexing!$K$2:$L$28,2)</f>
        <v>1</v>
      </c>
      <c r="L109">
        <f t="shared" si="4"/>
        <v>13</v>
      </c>
      <c r="N109">
        <f t="shared" si="5"/>
        <v>67</v>
      </c>
    </row>
    <row r="110" spans="1:14">
      <c r="A110" s="12" t="s">
        <v>156</v>
      </c>
      <c r="B110" t="s">
        <v>8</v>
      </c>
      <c r="C110" s="2" t="s">
        <v>13</v>
      </c>
      <c r="D110">
        <f>VLOOKUP(Parameter!O110,Indexing!$A$2:$B$28,2)</f>
        <v>4</v>
      </c>
      <c r="E110">
        <f>VLOOKUP(Parameter!P110,Indexing!$C$2:$D$28,2)</f>
        <v>21</v>
      </c>
      <c r="F110">
        <f>VLOOKUP(Parameter!Q110,Indexing!$E$2:$F$28,2)</f>
        <v>8</v>
      </c>
      <c r="G110">
        <f>VLOOKUP(Parameter!R110,Indexing!$G$2:$H$28,2)</f>
        <v>5</v>
      </c>
      <c r="H110">
        <f t="shared" si="3"/>
        <v>9.5</v>
      </c>
      <c r="J110">
        <f>VLOOKUP(Parameter!S110,Indexing!$I$2:$J$28,2)</f>
        <v>6</v>
      </c>
      <c r="K110">
        <f>VLOOKUP(Parameter!T110,Indexing!$K$2:$L$28,2)</f>
        <v>1</v>
      </c>
      <c r="L110">
        <f t="shared" si="4"/>
        <v>7</v>
      </c>
      <c r="N110">
        <f t="shared" si="5"/>
        <v>45</v>
      </c>
    </row>
    <row r="111" spans="1:14">
      <c r="A111" s="12" t="s">
        <v>156</v>
      </c>
      <c r="B111" t="s">
        <v>10</v>
      </c>
      <c r="C111" s="2" t="s">
        <v>13</v>
      </c>
      <c r="D111">
        <f>VLOOKUP(Parameter!O111,Indexing!$A$2:$B$28,2)</f>
        <v>4</v>
      </c>
      <c r="E111">
        <f>VLOOKUP(Parameter!P111,Indexing!$C$2:$D$28,2)</f>
        <v>21</v>
      </c>
      <c r="F111">
        <f>VLOOKUP(Parameter!Q111,Indexing!$E$2:$F$28,2)</f>
        <v>8</v>
      </c>
      <c r="G111">
        <f>VLOOKUP(Parameter!R111,Indexing!$G$2:$H$28,2)</f>
        <v>5</v>
      </c>
      <c r="H111">
        <f t="shared" si="3"/>
        <v>9.5</v>
      </c>
      <c r="J111">
        <f>VLOOKUP(Parameter!S111,Indexing!$I$2:$J$28,2)</f>
        <v>6</v>
      </c>
      <c r="K111">
        <f>VLOOKUP(Parameter!T111,Indexing!$K$2:$L$28,2)</f>
        <v>1</v>
      </c>
      <c r="L111">
        <f t="shared" si="4"/>
        <v>7</v>
      </c>
      <c r="N111">
        <f t="shared" si="5"/>
        <v>45</v>
      </c>
    </row>
    <row r="112" spans="1:14">
      <c r="A112" s="12" t="s">
        <v>156</v>
      </c>
      <c r="B112" t="s">
        <v>11</v>
      </c>
      <c r="C112" s="2" t="s">
        <v>13</v>
      </c>
      <c r="D112">
        <f>VLOOKUP(Parameter!O112,Indexing!$A$2:$B$28,2)</f>
        <v>4</v>
      </c>
      <c r="E112">
        <f>VLOOKUP(Parameter!P112,Indexing!$C$2:$D$28,2)</f>
        <v>21</v>
      </c>
      <c r="F112">
        <f>VLOOKUP(Parameter!Q112,Indexing!$E$2:$F$28,2)</f>
        <v>8</v>
      </c>
      <c r="G112">
        <f>VLOOKUP(Parameter!R112,Indexing!$G$2:$H$28,2)</f>
        <v>5</v>
      </c>
      <c r="H112">
        <f t="shared" si="3"/>
        <v>9.5</v>
      </c>
      <c r="J112">
        <f>VLOOKUP(Parameter!S112,Indexing!$I$2:$J$28,2)</f>
        <v>6</v>
      </c>
      <c r="K112">
        <f>VLOOKUP(Parameter!T112,Indexing!$K$2:$L$28,2)</f>
        <v>1</v>
      </c>
      <c r="L112">
        <f t="shared" si="4"/>
        <v>7</v>
      </c>
      <c r="N112">
        <f t="shared" si="5"/>
        <v>45</v>
      </c>
    </row>
    <row r="113" spans="1:14">
      <c r="A113" s="12" t="s">
        <v>157</v>
      </c>
      <c r="B113" t="s">
        <v>8</v>
      </c>
      <c r="C113" s="2" t="s">
        <v>13</v>
      </c>
      <c r="D113">
        <f>VLOOKUP(Parameter!O113,Indexing!$A$2:$B$28,2)</f>
        <v>4</v>
      </c>
      <c r="E113">
        <f>VLOOKUP(Parameter!P113,Indexing!$C$2:$D$28,2)</f>
        <v>25</v>
      </c>
      <c r="F113">
        <f>VLOOKUP(Parameter!Q113,Indexing!$E$2:$F$28,2)</f>
        <v>16</v>
      </c>
      <c r="G113">
        <f>VLOOKUP(Parameter!R113,Indexing!$G$2:$H$28,2)</f>
        <v>5</v>
      </c>
      <c r="H113">
        <f t="shared" si="3"/>
        <v>12.5</v>
      </c>
      <c r="J113">
        <f>VLOOKUP(Parameter!S113,Indexing!$I$2:$J$28,2)</f>
        <v>7</v>
      </c>
      <c r="K113">
        <f>VLOOKUP(Parameter!T113,Indexing!$K$2:$L$28,2)</f>
        <v>11</v>
      </c>
      <c r="L113">
        <f t="shared" si="4"/>
        <v>18</v>
      </c>
      <c r="N113">
        <f t="shared" si="5"/>
        <v>68</v>
      </c>
    </row>
    <row r="114" spans="1:14">
      <c r="A114" s="12" t="s">
        <v>157</v>
      </c>
      <c r="B114" t="s">
        <v>10</v>
      </c>
      <c r="C114" s="2" t="s">
        <v>13</v>
      </c>
      <c r="D114">
        <f>VLOOKUP(Parameter!O114,Indexing!$A$2:$B$28,2)</f>
        <v>4</v>
      </c>
      <c r="E114">
        <f>VLOOKUP(Parameter!P114,Indexing!$C$2:$D$28,2)</f>
        <v>25</v>
      </c>
      <c r="F114">
        <f>VLOOKUP(Parameter!Q114,Indexing!$E$2:$F$28,2)</f>
        <v>16</v>
      </c>
      <c r="G114">
        <f>VLOOKUP(Parameter!R114,Indexing!$G$2:$H$28,2)</f>
        <v>5</v>
      </c>
      <c r="H114">
        <f t="shared" si="3"/>
        <v>12.5</v>
      </c>
      <c r="J114">
        <f>VLOOKUP(Parameter!S114,Indexing!$I$2:$J$28,2)</f>
        <v>7</v>
      </c>
      <c r="K114">
        <f>VLOOKUP(Parameter!T114,Indexing!$K$2:$L$28,2)</f>
        <v>11</v>
      </c>
      <c r="L114">
        <f t="shared" si="4"/>
        <v>18</v>
      </c>
      <c r="N114">
        <f t="shared" si="5"/>
        <v>68</v>
      </c>
    </row>
    <row r="115" spans="1:14">
      <c r="A115" s="12" t="s">
        <v>157</v>
      </c>
      <c r="B115" t="s">
        <v>11</v>
      </c>
      <c r="C115" s="2" t="s">
        <v>13</v>
      </c>
      <c r="D115">
        <f>VLOOKUP(Parameter!O115,Indexing!$A$2:$B$28,2)</f>
        <v>4</v>
      </c>
      <c r="E115">
        <f>VLOOKUP(Parameter!P115,Indexing!$C$2:$D$28,2)</f>
        <v>25</v>
      </c>
      <c r="F115">
        <f>VLOOKUP(Parameter!Q115,Indexing!$E$2:$F$28,2)</f>
        <v>16</v>
      </c>
      <c r="G115">
        <f>VLOOKUP(Parameter!R115,Indexing!$G$2:$H$28,2)</f>
        <v>5</v>
      </c>
      <c r="H115">
        <f t="shared" si="3"/>
        <v>12.5</v>
      </c>
      <c r="J115">
        <f>VLOOKUP(Parameter!S115,Indexing!$I$2:$J$28,2)</f>
        <v>7</v>
      </c>
      <c r="K115">
        <f>VLOOKUP(Parameter!T115,Indexing!$K$2:$L$28,2)</f>
        <v>11</v>
      </c>
      <c r="L115">
        <f t="shared" si="4"/>
        <v>18</v>
      </c>
      <c r="N115">
        <f t="shared" si="5"/>
        <v>68</v>
      </c>
    </row>
    <row r="116" spans="1:14">
      <c r="A116" s="12" t="s">
        <v>158</v>
      </c>
      <c r="B116" t="s">
        <v>8</v>
      </c>
      <c r="C116" s="2" t="s">
        <v>13</v>
      </c>
      <c r="D116">
        <f>VLOOKUP(Parameter!O116,Indexing!$A$2:$B$28,2)</f>
        <v>26</v>
      </c>
      <c r="E116">
        <f>VLOOKUP(Parameter!P116,Indexing!$C$2:$D$28,2)</f>
        <v>25</v>
      </c>
      <c r="F116">
        <f>VLOOKUP(Parameter!Q116,Indexing!$E$2:$F$28,2)</f>
        <v>26</v>
      </c>
      <c r="G116">
        <f>VLOOKUP(Parameter!R116,Indexing!$G$2:$H$28,2)</f>
        <v>12</v>
      </c>
      <c r="H116">
        <f t="shared" si="3"/>
        <v>22.25</v>
      </c>
      <c r="J116">
        <f>VLOOKUP(Parameter!S116,Indexing!$I$2:$J$28,2)</f>
        <v>14</v>
      </c>
      <c r="K116">
        <f>VLOOKUP(Parameter!T116,Indexing!$K$2:$L$28,2)</f>
        <v>19</v>
      </c>
      <c r="L116">
        <f t="shared" si="4"/>
        <v>33</v>
      </c>
      <c r="N116">
        <f t="shared" si="5"/>
        <v>122</v>
      </c>
    </row>
    <row r="117" spans="1:14">
      <c r="A117" s="12" t="s">
        <v>158</v>
      </c>
      <c r="B117" t="s">
        <v>10</v>
      </c>
      <c r="C117" s="2" t="s">
        <v>13</v>
      </c>
      <c r="D117">
        <f>VLOOKUP(Parameter!O117,Indexing!$A$2:$B$28,2)</f>
        <v>26</v>
      </c>
      <c r="E117">
        <f>VLOOKUP(Parameter!P117,Indexing!$C$2:$D$28,2)</f>
        <v>25</v>
      </c>
      <c r="F117">
        <f>VLOOKUP(Parameter!Q117,Indexing!$E$2:$F$28,2)</f>
        <v>26</v>
      </c>
      <c r="G117">
        <f>VLOOKUP(Parameter!R117,Indexing!$G$2:$H$28,2)</f>
        <v>12</v>
      </c>
      <c r="H117">
        <f t="shared" si="3"/>
        <v>22.25</v>
      </c>
      <c r="J117">
        <f>VLOOKUP(Parameter!S117,Indexing!$I$2:$J$28,2)</f>
        <v>14</v>
      </c>
      <c r="K117">
        <f>VLOOKUP(Parameter!T117,Indexing!$K$2:$L$28,2)</f>
        <v>19</v>
      </c>
      <c r="L117">
        <f t="shared" si="4"/>
        <v>33</v>
      </c>
      <c r="N117">
        <f t="shared" si="5"/>
        <v>122</v>
      </c>
    </row>
    <row r="118" spans="1:14">
      <c r="A118" s="12" t="s">
        <v>158</v>
      </c>
      <c r="B118" t="s">
        <v>11</v>
      </c>
      <c r="C118" s="2" t="s">
        <v>13</v>
      </c>
      <c r="D118">
        <f>VLOOKUP(Parameter!O118,Indexing!$A$2:$B$28,2)</f>
        <v>26</v>
      </c>
      <c r="E118">
        <f>VLOOKUP(Parameter!P118,Indexing!$C$2:$D$28,2)</f>
        <v>25</v>
      </c>
      <c r="F118">
        <f>VLOOKUP(Parameter!Q118,Indexing!$E$2:$F$28,2)</f>
        <v>26</v>
      </c>
      <c r="G118">
        <f>VLOOKUP(Parameter!R118,Indexing!$G$2:$H$28,2)</f>
        <v>12</v>
      </c>
      <c r="H118">
        <f t="shared" si="3"/>
        <v>22.25</v>
      </c>
      <c r="J118">
        <f>VLOOKUP(Parameter!S118,Indexing!$I$2:$J$28,2)</f>
        <v>14</v>
      </c>
      <c r="K118">
        <f>VLOOKUP(Parameter!T118,Indexing!$K$2:$L$28,2)</f>
        <v>19</v>
      </c>
      <c r="L118">
        <f t="shared" si="4"/>
        <v>33</v>
      </c>
      <c r="N118">
        <f t="shared" si="5"/>
        <v>122</v>
      </c>
    </row>
    <row r="119" spans="1:14">
      <c r="A119" s="12" t="s">
        <v>159</v>
      </c>
      <c r="B119" t="s">
        <v>8</v>
      </c>
      <c r="C119" s="2" t="s">
        <v>13</v>
      </c>
      <c r="D119">
        <f>VLOOKUP(Parameter!O119,Indexing!$A$2:$B$28,2)</f>
        <v>1</v>
      </c>
      <c r="E119">
        <f>VLOOKUP(Parameter!P119,Indexing!$C$2:$D$28,2)</f>
        <v>23</v>
      </c>
      <c r="F119">
        <f>VLOOKUP(Parameter!Q119,Indexing!$E$2:$F$28,2)</f>
        <v>7</v>
      </c>
      <c r="G119">
        <f>VLOOKUP(Parameter!R119,Indexing!$G$2:$H$28,2)</f>
        <v>14</v>
      </c>
      <c r="H119">
        <f t="shared" si="3"/>
        <v>11.25</v>
      </c>
      <c r="J119">
        <f>VLOOKUP(Parameter!S119,Indexing!$I$2:$J$28,2)</f>
        <v>8</v>
      </c>
      <c r="K119">
        <f>VLOOKUP(Parameter!T119,Indexing!$K$2:$L$28,2)</f>
        <v>3</v>
      </c>
      <c r="L119">
        <f t="shared" si="4"/>
        <v>11</v>
      </c>
      <c r="N119">
        <f t="shared" si="5"/>
        <v>56</v>
      </c>
    </row>
    <row r="120" spans="1:14">
      <c r="A120" s="12" t="s">
        <v>159</v>
      </c>
      <c r="B120" t="s">
        <v>10</v>
      </c>
      <c r="C120" s="2" t="s">
        <v>13</v>
      </c>
      <c r="D120">
        <f>VLOOKUP(Parameter!O120,Indexing!$A$2:$B$28,2)</f>
        <v>1</v>
      </c>
      <c r="E120">
        <f>VLOOKUP(Parameter!P120,Indexing!$C$2:$D$28,2)</f>
        <v>23</v>
      </c>
      <c r="F120">
        <f>VLOOKUP(Parameter!Q120,Indexing!$E$2:$F$28,2)</f>
        <v>7</v>
      </c>
      <c r="G120">
        <f>VLOOKUP(Parameter!R120,Indexing!$G$2:$H$28,2)</f>
        <v>14</v>
      </c>
      <c r="H120">
        <f t="shared" si="3"/>
        <v>11.25</v>
      </c>
      <c r="J120">
        <f>VLOOKUP(Parameter!S120,Indexing!$I$2:$J$28,2)</f>
        <v>8</v>
      </c>
      <c r="K120">
        <f>VLOOKUP(Parameter!T120,Indexing!$K$2:$L$28,2)</f>
        <v>3</v>
      </c>
      <c r="L120">
        <f t="shared" si="4"/>
        <v>11</v>
      </c>
      <c r="N120">
        <f t="shared" si="5"/>
        <v>56</v>
      </c>
    </row>
    <row r="121" spans="1:14">
      <c r="A121" s="12" t="s">
        <v>159</v>
      </c>
      <c r="B121" t="s">
        <v>11</v>
      </c>
      <c r="C121" s="2" t="s">
        <v>13</v>
      </c>
      <c r="D121">
        <f>VLOOKUP(Parameter!O121,Indexing!$A$2:$B$28,2)</f>
        <v>1</v>
      </c>
      <c r="E121">
        <f>VLOOKUP(Parameter!P121,Indexing!$C$2:$D$28,2)</f>
        <v>23</v>
      </c>
      <c r="F121">
        <f>VLOOKUP(Parameter!Q121,Indexing!$E$2:$F$28,2)</f>
        <v>7</v>
      </c>
      <c r="G121">
        <f>VLOOKUP(Parameter!R121,Indexing!$G$2:$H$28,2)</f>
        <v>14</v>
      </c>
      <c r="H121">
        <f t="shared" si="3"/>
        <v>11.25</v>
      </c>
      <c r="J121">
        <f>VLOOKUP(Parameter!S121,Indexing!$I$2:$J$28,2)</f>
        <v>8</v>
      </c>
      <c r="K121">
        <f>VLOOKUP(Parameter!T121,Indexing!$K$2:$L$28,2)</f>
        <v>3</v>
      </c>
      <c r="L121">
        <f t="shared" si="4"/>
        <v>11</v>
      </c>
      <c r="N121">
        <f t="shared" si="5"/>
        <v>56</v>
      </c>
    </row>
    <row r="122" spans="1:14">
      <c r="A122" s="12" t="s">
        <v>160</v>
      </c>
      <c r="B122" t="s">
        <v>8</v>
      </c>
      <c r="C122" s="2" t="s">
        <v>13</v>
      </c>
      <c r="D122">
        <f>VLOOKUP(Parameter!O122,Indexing!$A$2:$B$28,2)</f>
        <v>3</v>
      </c>
      <c r="E122">
        <f>VLOOKUP(Parameter!P122,Indexing!$C$2:$D$28,2)</f>
        <v>23</v>
      </c>
      <c r="F122">
        <f>VLOOKUP(Parameter!Q122,Indexing!$E$2:$F$28,2)</f>
        <v>8</v>
      </c>
      <c r="G122">
        <f>VLOOKUP(Parameter!R122,Indexing!$G$2:$H$28,2)</f>
        <v>5</v>
      </c>
      <c r="H122">
        <f t="shared" si="3"/>
        <v>9.75</v>
      </c>
      <c r="J122">
        <f>VLOOKUP(Parameter!S122,Indexing!$I$2:$J$28,2)</f>
        <v>4</v>
      </c>
      <c r="K122">
        <f>VLOOKUP(Parameter!T122,Indexing!$K$2:$L$28,2)</f>
        <v>7</v>
      </c>
      <c r="L122">
        <f t="shared" si="4"/>
        <v>11</v>
      </c>
      <c r="N122">
        <f t="shared" si="5"/>
        <v>50</v>
      </c>
    </row>
    <row r="123" spans="1:14">
      <c r="A123" s="12" t="s">
        <v>160</v>
      </c>
      <c r="B123" t="s">
        <v>10</v>
      </c>
      <c r="C123" s="2" t="s">
        <v>13</v>
      </c>
      <c r="D123">
        <f>VLOOKUP(Parameter!O123,Indexing!$A$2:$B$28,2)</f>
        <v>3</v>
      </c>
      <c r="E123">
        <f>VLOOKUP(Parameter!P123,Indexing!$C$2:$D$28,2)</f>
        <v>23</v>
      </c>
      <c r="F123">
        <f>VLOOKUP(Parameter!Q123,Indexing!$E$2:$F$28,2)</f>
        <v>8</v>
      </c>
      <c r="G123">
        <f>VLOOKUP(Parameter!R123,Indexing!$G$2:$H$28,2)</f>
        <v>5</v>
      </c>
      <c r="H123">
        <f t="shared" si="3"/>
        <v>9.75</v>
      </c>
      <c r="J123">
        <f>VLOOKUP(Parameter!S123,Indexing!$I$2:$J$28,2)</f>
        <v>4</v>
      </c>
      <c r="K123">
        <f>VLOOKUP(Parameter!T123,Indexing!$K$2:$L$28,2)</f>
        <v>7</v>
      </c>
      <c r="L123">
        <f t="shared" si="4"/>
        <v>11</v>
      </c>
      <c r="N123">
        <f t="shared" si="5"/>
        <v>50</v>
      </c>
    </row>
    <row r="124" spans="1:14">
      <c r="A124" s="12" t="s">
        <v>160</v>
      </c>
      <c r="B124" t="s">
        <v>11</v>
      </c>
      <c r="C124" s="2" t="s">
        <v>13</v>
      </c>
      <c r="D124">
        <f>VLOOKUP(Parameter!O124,Indexing!$A$2:$B$28,2)</f>
        <v>3</v>
      </c>
      <c r="E124">
        <f>VLOOKUP(Parameter!P124,Indexing!$C$2:$D$28,2)</f>
        <v>23</v>
      </c>
      <c r="F124">
        <f>VLOOKUP(Parameter!Q124,Indexing!$E$2:$F$28,2)</f>
        <v>8</v>
      </c>
      <c r="G124">
        <f>VLOOKUP(Parameter!R124,Indexing!$G$2:$H$28,2)</f>
        <v>5</v>
      </c>
      <c r="H124">
        <f t="shared" si="3"/>
        <v>9.75</v>
      </c>
      <c r="J124">
        <f>VLOOKUP(Parameter!S124,Indexing!$I$2:$J$28,2)</f>
        <v>4</v>
      </c>
      <c r="K124">
        <f>VLOOKUP(Parameter!T124,Indexing!$K$2:$L$28,2)</f>
        <v>7</v>
      </c>
      <c r="L124">
        <f t="shared" si="4"/>
        <v>11</v>
      </c>
      <c r="N124">
        <f t="shared" si="5"/>
        <v>50</v>
      </c>
    </row>
    <row r="125" spans="1:14">
      <c r="A125" s="12" t="s">
        <v>161</v>
      </c>
      <c r="B125" t="s">
        <v>8</v>
      </c>
      <c r="C125" s="2" t="s">
        <v>13</v>
      </c>
      <c r="D125">
        <f>VLOOKUP(Parameter!O125,Indexing!$A$2:$B$28,2)</f>
        <v>14</v>
      </c>
      <c r="E125">
        <f>VLOOKUP(Parameter!P125,Indexing!$C$2:$D$28,2)</f>
        <v>25</v>
      </c>
      <c r="F125">
        <f>VLOOKUP(Parameter!Q125,Indexing!$E$2:$F$28,2)</f>
        <v>22</v>
      </c>
      <c r="G125">
        <f>VLOOKUP(Parameter!R125,Indexing!$G$2:$H$28,2)</f>
        <v>26</v>
      </c>
      <c r="H125">
        <f t="shared" si="3"/>
        <v>21.75</v>
      </c>
      <c r="J125">
        <f>VLOOKUP(Parameter!S125,Indexing!$I$2:$J$28,2)</f>
        <v>26</v>
      </c>
      <c r="K125">
        <f>VLOOKUP(Parameter!T125,Indexing!$K$2:$L$28,2)</f>
        <v>2</v>
      </c>
      <c r="L125">
        <f t="shared" si="4"/>
        <v>28</v>
      </c>
      <c r="N125">
        <f t="shared" si="5"/>
        <v>115</v>
      </c>
    </row>
    <row r="126" spans="1:14">
      <c r="A126" s="12" t="s">
        <v>161</v>
      </c>
      <c r="B126" t="s">
        <v>10</v>
      </c>
      <c r="C126" s="2" t="s">
        <v>13</v>
      </c>
      <c r="D126">
        <f>VLOOKUP(Parameter!O126,Indexing!$A$2:$B$28,2)</f>
        <v>14</v>
      </c>
      <c r="E126">
        <f>VLOOKUP(Parameter!P126,Indexing!$C$2:$D$28,2)</f>
        <v>25</v>
      </c>
      <c r="F126">
        <f>VLOOKUP(Parameter!Q126,Indexing!$E$2:$F$28,2)</f>
        <v>22</v>
      </c>
      <c r="G126">
        <f>VLOOKUP(Parameter!R126,Indexing!$G$2:$H$28,2)</f>
        <v>26</v>
      </c>
      <c r="H126">
        <f t="shared" si="3"/>
        <v>21.75</v>
      </c>
      <c r="J126">
        <f>VLOOKUP(Parameter!S126,Indexing!$I$2:$J$28,2)</f>
        <v>26</v>
      </c>
      <c r="K126">
        <f>VLOOKUP(Parameter!T126,Indexing!$K$2:$L$28,2)</f>
        <v>2</v>
      </c>
      <c r="L126">
        <f t="shared" si="4"/>
        <v>28</v>
      </c>
      <c r="N126">
        <f t="shared" si="5"/>
        <v>115</v>
      </c>
    </row>
    <row r="127" spans="1:14">
      <c r="A127" s="12" t="s">
        <v>161</v>
      </c>
      <c r="B127" t="s">
        <v>11</v>
      </c>
      <c r="C127" s="2" t="s">
        <v>13</v>
      </c>
      <c r="D127">
        <f>VLOOKUP(Parameter!O127,Indexing!$A$2:$B$28,2)</f>
        <v>14</v>
      </c>
      <c r="E127">
        <f>VLOOKUP(Parameter!P127,Indexing!$C$2:$D$28,2)</f>
        <v>25</v>
      </c>
      <c r="F127">
        <f>VLOOKUP(Parameter!Q127,Indexing!$E$2:$F$28,2)</f>
        <v>22</v>
      </c>
      <c r="G127">
        <f>VLOOKUP(Parameter!R127,Indexing!$G$2:$H$28,2)</f>
        <v>26</v>
      </c>
      <c r="H127">
        <f t="shared" si="3"/>
        <v>21.75</v>
      </c>
      <c r="J127">
        <f>VLOOKUP(Parameter!S127,Indexing!$I$2:$J$28,2)</f>
        <v>26</v>
      </c>
      <c r="K127">
        <f>VLOOKUP(Parameter!T127,Indexing!$K$2:$L$28,2)</f>
        <v>2</v>
      </c>
      <c r="L127">
        <f t="shared" si="4"/>
        <v>28</v>
      </c>
      <c r="N127">
        <f t="shared" si="5"/>
        <v>115</v>
      </c>
    </row>
    <row r="128" spans="1:14">
      <c r="A128" s="12" t="s">
        <v>162</v>
      </c>
      <c r="B128" t="s">
        <v>8</v>
      </c>
      <c r="C128" s="2" t="s">
        <v>13</v>
      </c>
      <c r="D128">
        <f>VLOOKUP(Parameter!O128,Indexing!$A$2:$B$28,2)</f>
        <v>2</v>
      </c>
      <c r="E128">
        <f>VLOOKUP(Parameter!P128,Indexing!$C$2:$D$28,2)</f>
        <v>4</v>
      </c>
      <c r="F128">
        <f>VLOOKUP(Parameter!Q128,Indexing!$E$2:$F$28,2)</f>
        <v>15</v>
      </c>
      <c r="G128">
        <f>VLOOKUP(Parameter!R128,Indexing!$G$2:$H$28,2)</f>
        <v>5</v>
      </c>
      <c r="H128">
        <f t="shared" si="3"/>
        <v>6.5</v>
      </c>
      <c r="J128">
        <f>VLOOKUP(Parameter!S128,Indexing!$I$2:$J$28,2)</f>
        <v>2</v>
      </c>
      <c r="K128">
        <f>VLOOKUP(Parameter!T128,Indexing!$K$2:$L$28,2)</f>
        <v>4</v>
      </c>
      <c r="L128">
        <f t="shared" si="4"/>
        <v>6</v>
      </c>
      <c r="N128">
        <f t="shared" si="5"/>
        <v>32</v>
      </c>
    </row>
    <row r="129" spans="1:14">
      <c r="A129" s="12" t="s">
        <v>162</v>
      </c>
      <c r="B129" t="s">
        <v>10</v>
      </c>
      <c r="C129" s="2" t="s">
        <v>13</v>
      </c>
      <c r="D129">
        <f>VLOOKUP(Parameter!O129,Indexing!$A$2:$B$28,2)</f>
        <v>2</v>
      </c>
      <c r="E129">
        <f>VLOOKUP(Parameter!P129,Indexing!$C$2:$D$28,2)</f>
        <v>4</v>
      </c>
      <c r="F129">
        <f>VLOOKUP(Parameter!Q129,Indexing!$E$2:$F$28,2)</f>
        <v>15</v>
      </c>
      <c r="G129">
        <f>VLOOKUP(Parameter!R129,Indexing!$G$2:$H$28,2)</f>
        <v>5</v>
      </c>
      <c r="H129">
        <f t="shared" si="3"/>
        <v>6.5</v>
      </c>
      <c r="J129">
        <f>VLOOKUP(Parameter!S129,Indexing!$I$2:$J$28,2)</f>
        <v>2</v>
      </c>
      <c r="K129">
        <f>VLOOKUP(Parameter!T129,Indexing!$K$2:$L$28,2)</f>
        <v>4</v>
      </c>
      <c r="L129">
        <f t="shared" si="4"/>
        <v>6</v>
      </c>
      <c r="N129">
        <f t="shared" si="5"/>
        <v>32</v>
      </c>
    </row>
    <row r="130" spans="1:14">
      <c r="A130" s="12" t="s">
        <v>162</v>
      </c>
      <c r="B130" t="s">
        <v>11</v>
      </c>
      <c r="C130" s="2" t="s">
        <v>13</v>
      </c>
      <c r="D130">
        <f>VLOOKUP(Parameter!O130,Indexing!$A$2:$B$28,2)</f>
        <v>2</v>
      </c>
      <c r="E130">
        <f>VLOOKUP(Parameter!P130,Indexing!$C$2:$D$28,2)</f>
        <v>4</v>
      </c>
      <c r="F130">
        <f>VLOOKUP(Parameter!Q130,Indexing!$E$2:$F$28,2)</f>
        <v>15</v>
      </c>
      <c r="G130">
        <f>VLOOKUP(Parameter!R130,Indexing!$G$2:$H$28,2)</f>
        <v>5</v>
      </c>
      <c r="H130">
        <f t="shared" ref="H130:H193" si="6">(AVERAGE(D130:G130))</f>
        <v>6.5</v>
      </c>
      <c r="J130">
        <f>VLOOKUP(Parameter!S130,Indexing!$I$2:$J$28,2)</f>
        <v>2</v>
      </c>
      <c r="K130">
        <f>VLOOKUP(Parameter!T130,Indexing!$K$2:$L$28,2)</f>
        <v>4</v>
      </c>
      <c r="L130">
        <f t="shared" ref="L130:L193" si="7">AVERAGE(J130+K130)</f>
        <v>6</v>
      </c>
      <c r="N130">
        <f t="shared" ref="N130:N193" si="8">(SUM(D130:G130))+(SUM(J130+K130))</f>
        <v>32</v>
      </c>
    </row>
    <row r="131" spans="1:14">
      <c r="A131" s="12" t="s">
        <v>163</v>
      </c>
      <c r="B131" t="s">
        <v>8</v>
      </c>
      <c r="C131" s="2" t="s">
        <v>13</v>
      </c>
      <c r="D131">
        <f>VLOOKUP(Parameter!O131,Indexing!$A$2:$B$28,2)</f>
        <v>17</v>
      </c>
      <c r="E131">
        <f>VLOOKUP(Parameter!P131,Indexing!$C$2:$D$28,2)</f>
        <v>23</v>
      </c>
      <c r="F131">
        <f>VLOOKUP(Parameter!Q131,Indexing!$E$2:$F$28,2)</f>
        <v>8</v>
      </c>
      <c r="G131">
        <f>VLOOKUP(Parameter!R131,Indexing!$G$2:$H$28,2)</f>
        <v>18</v>
      </c>
      <c r="H131">
        <f t="shared" si="6"/>
        <v>16.5</v>
      </c>
      <c r="J131">
        <f>VLOOKUP(Parameter!S131,Indexing!$I$2:$J$28,2)</f>
        <v>18</v>
      </c>
      <c r="K131">
        <f>VLOOKUP(Parameter!T131,Indexing!$K$2:$L$28,2)</f>
        <v>1</v>
      </c>
      <c r="L131">
        <f t="shared" si="7"/>
        <v>19</v>
      </c>
      <c r="N131">
        <f t="shared" si="8"/>
        <v>85</v>
      </c>
    </row>
    <row r="132" spans="1:14">
      <c r="A132" s="12" t="s">
        <v>163</v>
      </c>
      <c r="B132" t="s">
        <v>10</v>
      </c>
      <c r="C132" s="2" t="s">
        <v>13</v>
      </c>
      <c r="D132">
        <f>VLOOKUP(Parameter!O132,Indexing!$A$2:$B$28,2)</f>
        <v>17</v>
      </c>
      <c r="E132">
        <f>VLOOKUP(Parameter!P132,Indexing!$C$2:$D$28,2)</f>
        <v>23</v>
      </c>
      <c r="F132">
        <f>VLOOKUP(Parameter!Q132,Indexing!$E$2:$F$28,2)</f>
        <v>8</v>
      </c>
      <c r="G132">
        <f>VLOOKUP(Parameter!R132,Indexing!$G$2:$H$28,2)</f>
        <v>18</v>
      </c>
      <c r="H132">
        <f t="shared" si="6"/>
        <v>16.5</v>
      </c>
      <c r="J132">
        <f>VLOOKUP(Parameter!S132,Indexing!$I$2:$J$28,2)</f>
        <v>18</v>
      </c>
      <c r="K132">
        <f>VLOOKUP(Parameter!T132,Indexing!$K$2:$L$28,2)</f>
        <v>1</v>
      </c>
      <c r="L132">
        <f t="shared" si="7"/>
        <v>19</v>
      </c>
      <c r="N132">
        <f t="shared" si="8"/>
        <v>85</v>
      </c>
    </row>
    <row r="133" spans="1:14">
      <c r="A133" s="12" t="s">
        <v>163</v>
      </c>
      <c r="B133" t="s">
        <v>11</v>
      </c>
      <c r="C133" s="2" t="s">
        <v>13</v>
      </c>
      <c r="D133">
        <f>VLOOKUP(Parameter!O133,Indexing!$A$2:$B$28,2)</f>
        <v>17</v>
      </c>
      <c r="E133">
        <f>VLOOKUP(Parameter!P133,Indexing!$C$2:$D$28,2)</f>
        <v>23</v>
      </c>
      <c r="F133">
        <f>VLOOKUP(Parameter!Q133,Indexing!$E$2:$F$28,2)</f>
        <v>8</v>
      </c>
      <c r="G133">
        <f>VLOOKUP(Parameter!R133,Indexing!$G$2:$H$28,2)</f>
        <v>18</v>
      </c>
      <c r="H133">
        <f t="shared" si="6"/>
        <v>16.5</v>
      </c>
      <c r="J133">
        <f>VLOOKUP(Parameter!S133,Indexing!$I$2:$J$28,2)</f>
        <v>18</v>
      </c>
      <c r="K133">
        <f>VLOOKUP(Parameter!T133,Indexing!$K$2:$L$28,2)</f>
        <v>1</v>
      </c>
      <c r="L133">
        <f t="shared" si="7"/>
        <v>19</v>
      </c>
      <c r="N133">
        <f t="shared" si="8"/>
        <v>85</v>
      </c>
    </row>
    <row r="134" spans="1:14">
      <c r="A134" s="12" t="s">
        <v>164</v>
      </c>
      <c r="B134" t="s">
        <v>8</v>
      </c>
      <c r="C134" s="2" t="s">
        <v>13</v>
      </c>
      <c r="D134">
        <f>VLOOKUP(Parameter!O134,Indexing!$A$2:$B$28,2)</f>
        <v>21</v>
      </c>
      <c r="E134">
        <f>VLOOKUP(Parameter!P134,Indexing!$C$2:$D$28,2)</f>
        <v>24</v>
      </c>
      <c r="F134">
        <f>VLOOKUP(Parameter!Q134,Indexing!$E$2:$F$28,2)</f>
        <v>17</v>
      </c>
      <c r="G134">
        <f>VLOOKUP(Parameter!R134,Indexing!$G$2:$H$28,2)</f>
        <v>8</v>
      </c>
      <c r="H134">
        <f t="shared" si="6"/>
        <v>17.5</v>
      </c>
      <c r="J134">
        <f>VLOOKUP(Parameter!S134,Indexing!$I$2:$J$28,2)</f>
        <v>20</v>
      </c>
      <c r="K134">
        <f>VLOOKUP(Parameter!T134,Indexing!$K$2:$L$28,2)</f>
        <v>19</v>
      </c>
      <c r="L134">
        <f t="shared" si="7"/>
        <v>39</v>
      </c>
      <c r="N134">
        <f t="shared" si="8"/>
        <v>109</v>
      </c>
    </row>
    <row r="135" spans="1:14">
      <c r="A135" s="12" t="s">
        <v>164</v>
      </c>
      <c r="B135" t="s">
        <v>10</v>
      </c>
      <c r="C135" s="2" t="s">
        <v>13</v>
      </c>
      <c r="D135">
        <f>VLOOKUP(Parameter!O135,Indexing!$A$2:$B$28,2)</f>
        <v>21</v>
      </c>
      <c r="E135">
        <f>VLOOKUP(Parameter!P135,Indexing!$C$2:$D$28,2)</f>
        <v>24</v>
      </c>
      <c r="F135">
        <f>VLOOKUP(Parameter!Q135,Indexing!$E$2:$F$28,2)</f>
        <v>17</v>
      </c>
      <c r="G135">
        <f>VLOOKUP(Parameter!R135,Indexing!$G$2:$H$28,2)</f>
        <v>8</v>
      </c>
      <c r="H135">
        <f t="shared" si="6"/>
        <v>17.5</v>
      </c>
      <c r="J135">
        <f>VLOOKUP(Parameter!S135,Indexing!$I$2:$J$28,2)</f>
        <v>20</v>
      </c>
      <c r="K135">
        <f>VLOOKUP(Parameter!T135,Indexing!$K$2:$L$28,2)</f>
        <v>19</v>
      </c>
      <c r="L135">
        <f t="shared" si="7"/>
        <v>39</v>
      </c>
      <c r="N135">
        <f t="shared" si="8"/>
        <v>109</v>
      </c>
    </row>
    <row r="136" spans="1:14">
      <c r="A136" s="12" t="s">
        <v>164</v>
      </c>
      <c r="B136" t="s">
        <v>11</v>
      </c>
      <c r="C136" s="2" t="s">
        <v>13</v>
      </c>
      <c r="D136">
        <f>VLOOKUP(Parameter!O136,Indexing!$A$2:$B$28,2)</f>
        <v>21</v>
      </c>
      <c r="E136">
        <f>VLOOKUP(Parameter!P136,Indexing!$C$2:$D$28,2)</f>
        <v>24</v>
      </c>
      <c r="F136">
        <f>VLOOKUP(Parameter!Q136,Indexing!$E$2:$F$28,2)</f>
        <v>17</v>
      </c>
      <c r="G136">
        <f>VLOOKUP(Parameter!R136,Indexing!$G$2:$H$28,2)</f>
        <v>8</v>
      </c>
      <c r="H136">
        <f t="shared" si="6"/>
        <v>17.5</v>
      </c>
      <c r="J136">
        <f>VLOOKUP(Parameter!S136,Indexing!$I$2:$J$28,2)</f>
        <v>20</v>
      </c>
      <c r="K136">
        <f>VLOOKUP(Parameter!T136,Indexing!$K$2:$L$28,2)</f>
        <v>19</v>
      </c>
      <c r="L136">
        <f t="shared" si="7"/>
        <v>39</v>
      </c>
      <c r="N136">
        <f t="shared" si="8"/>
        <v>109</v>
      </c>
    </row>
    <row r="137" spans="1:14">
      <c r="A137" s="12" t="s">
        <v>165</v>
      </c>
      <c r="B137" t="s">
        <v>8</v>
      </c>
      <c r="C137" s="2" t="s">
        <v>13</v>
      </c>
      <c r="D137">
        <f>VLOOKUP(Parameter!O137,Indexing!$A$2:$B$28,2)</f>
        <v>19</v>
      </c>
      <c r="E137">
        <f>VLOOKUP(Parameter!P137,Indexing!$C$2:$D$28,2)</f>
        <v>23</v>
      </c>
      <c r="F137">
        <f>VLOOKUP(Parameter!Q137,Indexing!$E$2:$F$28,2)</f>
        <v>26</v>
      </c>
      <c r="G137">
        <f>VLOOKUP(Parameter!R137,Indexing!$G$2:$H$28,2)</f>
        <v>1</v>
      </c>
      <c r="H137">
        <f t="shared" si="6"/>
        <v>17.25</v>
      </c>
      <c r="J137">
        <f>VLOOKUP(Parameter!S137,Indexing!$I$2:$J$28,2)</f>
        <v>25</v>
      </c>
      <c r="K137">
        <f>VLOOKUP(Parameter!T137,Indexing!$K$2:$L$28,2)</f>
        <v>2</v>
      </c>
      <c r="L137">
        <f t="shared" si="7"/>
        <v>27</v>
      </c>
      <c r="N137">
        <f t="shared" si="8"/>
        <v>96</v>
      </c>
    </row>
    <row r="138" spans="1:14">
      <c r="A138" s="12" t="s">
        <v>165</v>
      </c>
      <c r="B138" t="s">
        <v>10</v>
      </c>
      <c r="C138" s="2" t="s">
        <v>13</v>
      </c>
      <c r="D138">
        <f>VLOOKUP(Parameter!O138,Indexing!$A$2:$B$28,2)</f>
        <v>19</v>
      </c>
      <c r="E138">
        <f>VLOOKUP(Parameter!P138,Indexing!$C$2:$D$28,2)</f>
        <v>23</v>
      </c>
      <c r="F138">
        <f>VLOOKUP(Parameter!Q138,Indexing!$E$2:$F$28,2)</f>
        <v>26</v>
      </c>
      <c r="G138">
        <f>VLOOKUP(Parameter!R138,Indexing!$G$2:$H$28,2)</f>
        <v>1</v>
      </c>
      <c r="H138">
        <f t="shared" si="6"/>
        <v>17.25</v>
      </c>
      <c r="J138">
        <f>VLOOKUP(Parameter!S138,Indexing!$I$2:$J$28,2)</f>
        <v>25</v>
      </c>
      <c r="K138">
        <f>VLOOKUP(Parameter!T138,Indexing!$K$2:$L$28,2)</f>
        <v>2</v>
      </c>
      <c r="L138">
        <f t="shared" si="7"/>
        <v>27</v>
      </c>
      <c r="N138">
        <f t="shared" si="8"/>
        <v>96</v>
      </c>
    </row>
    <row r="139" spans="1:14">
      <c r="A139" s="12" t="s">
        <v>165</v>
      </c>
      <c r="B139" t="s">
        <v>11</v>
      </c>
      <c r="C139" s="2" t="s">
        <v>13</v>
      </c>
      <c r="D139">
        <f>VLOOKUP(Parameter!O139,Indexing!$A$2:$B$28,2)</f>
        <v>19</v>
      </c>
      <c r="E139">
        <f>VLOOKUP(Parameter!P139,Indexing!$C$2:$D$28,2)</f>
        <v>23</v>
      </c>
      <c r="F139">
        <f>VLOOKUP(Parameter!Q139,Indexing!$E$2:$F$28,2)</f>
        <v>26</v>
      </c>
      <c r="G139">
        <f>VLOOKUP(Parameter!R139,Indexing!$G$2:$H$28,2)</f>
        <v>1</v>
      </c>
      <c r="H139">
        <f t="shared" si="6"/>
        <v>17.25</v>
      </c>
      <c r="J139">
        <f>VLOOKUP(Parameter!S139,Indexing!$I$2:$J$28,2)</f>
        <v>25</v>
      </c>
      <c r="K139">
        <f>VLOOKUP(Parameter!T139,Indexing!$K$2:$L$28,2)</f>
        <v>2</v>
      </c>
      <c r="L139">
        <f t="shared" si="7"/>
        <v>27</v>
      </c>
      <c r="N139">
        <f t="shared" si="8"/>
        <v>96</v>
      </c>
    </row>
    <row r="140" spans="1:14">
      <c r="A140" s="12" t="s">
        <v>166</v>
      </c>
      <c r="B140" t="s">
        <v>8</v>
      </c>
      <c r="C140" s="2" t="s">
        <v>13</v>
      </c>
      <c r="D140">
        <f>VLOOKUP(Parameter!O140,Indexing!$A$2:$B$28,2)</f>
        <v>23</v>
      </c>
      <c r="E140">
        <f>VLOOKUP(Parameter!P140,Indexing!$C$2:$D$28,2)</f>
        <v>25</v>
      </c>
      <c r="F140">
        <f>VLOOKUP(Parameter!Q140,Indexing!$E$2:$F$28,2)</f>
        <v>17</v>
      </c>
      <c r="G140">
        <f>VLOOKUP(Parameter!R140,Indexing!$G$2:$H$28,2)</f>
        <v>8</v>
      </c>
      <c r="H140">
        <f t="shared" si="6"/>
        <v>18.25</v>
      </c>
      <c r="J140">
        <f>VLOOKUP(Parameter!S140,Indexing!$I$2:$J$28,2)</f>
        <v>8</v>
      </c>
      <c r="K140">
        <f>VLOOKUP(Parameter!T140,Indexing!$K$2:$L$28,2)</f>
        <v>2</v>
      </c>
      <c r="L140">
        <f t="shared" si="7"/>
        <v>10</v>
      </c>
      <c r="N140">
        <f t="shared" si="8"/>
        <v>83</v>
      </c>
    </row>
    <row r="141" spans="1:14">
      <c r="A141" s="12" t="s">
        <v>166</v>
      </c>
      <c r="B141" t="s">
        <v>10</v>
      </c>
      <c r="C141" s="2" t="s">
        <v>13</v>
      </c>
      <c r="D141">
        <f>VLOOKUP(Parameter!O141,Indexing!$A$2:$B$28,2)</f>
        <v>23</v>
      </c>
      <c r="E141">
        <f>VLOOKUP(Parameter!P141,Indexing!$C$2:$D$28,2)</f>
        <v>25</v>
      </c>
      <c r="F141">
        <f>VLOOKUP(Parameter!Q141,Indexing!$E$2:$F$28,2)</f>
        <v>17</v>
      </c>
      <c r="G141">
        <f>VLOOKUP(Parameter!R141,Indexing!$G$2:$H$28,2)</f>
        <v>8</v>
      </c>
      <c r="H141">
        <f t="shared" si="6"/>
        <v>18.25</v>
      </c>
      <c r="J141">
        <f>VLOOKUP(Parameter!S141,Indexing!$I$2:$J$28,2)</f>
        <v>8</v>
      </c>
      <c r="K141">
        <f>VLOOKUP(Parameter!T141,Indexing!$K$2:$L$28,2)</f>
        <v>2</v>
      </c>
      <c r="L141">
        <f t="shared" si="7"/>
        <v>10</v>
      </c>
      <c r="N141">
        <f t="shared" si="8"/>
        <v>83</v>
      </c>
    </row>
    <row r="142" spans="1:14">
      <c r="A142" s="12" t="s">
        <v>166</v>
      </c>
      <c r="B142" t="s">
        <v>11</v>
      </c>
      <c r="C142" s="2" t="s">
        <v>13</v>
      </c>
      <c r="D142">
        <f>VLOOKUP(Parameter!O142,Indexing!$A$2:$B$28,2)</f>
        <v>23</v>
      </c>
      <c r="E142">
        <f>VLOOKUP(Parameter!P142,Indexing!$C$2:$D$28,2)</f>
        <v>25</v>
      </c>
      <c r="F142">
        <f>VLOOKUP(Parameter!Q142,Indexing!$E$2:$F$28,2)</f>
        <v>17</v>
      </c>
      <c r="G142">
        <f>VLOOKUP(Parameter!R142,Indexing!$G$2:$H$28,2)</f>
        <v>8</v>
      </c>
      <c r="H142">
        <f t="shared" si="6"/>
        <v>18.25</v>
      </c>
      <c r="J142">
        <f>VLOOKUP(Parameter!S142,Indexing!$I$2:$J$28,2)</f>
        <v>8</v>
      </c>
      <c r="K142">
        <f>VLOOKUP(Parameter!T142,Indexing!$K$2:$L$28,2)</f>
        <v>2</v>
      </c>
      <c r="L142">
        <f t="shared" si="7"/>
        <v>10</v>
      </c>
      <c r="N142">
        <f t="shared" si="8"/>
        <v>83</v>
      </c>
    </row>
    <row r="143" spans="1:14">
      <c r="A143" s="12" t="s">
        <v>167</v>
      </c>
      <c r="B143" t="s">
        <v>8</v>
      </c>
      <c r="C143" s="2" t="s">
        <v>13</v>
      </c>
      <c r="D143">
        <f>VLOOKUP(Parameter!O143,Indexing!$A$2:$B$28,2)</f>
        <v>8</v>
      </c>
      <c r="E143">
        <f>VLOOKUP(Parameter!P143,Indexing!$C$2:$D$28,2)</f>
        <v>6</v>
      </c>
      <c r="F143">
        <f>VLOOKUP(Parameter!Q143,Indexing!$E$2:$F$28,2)</f>
        <v>26</v>
      </c>
      <c r="G143">
        <f>VLOOKUP(Parameter!R143,Indexing!$G$2:$H$28,2)</f>
        <v>1</v>
      </c>
      <c r="H143">
        <f t="shared" si="6"/>
        <v>10.25</v>
      </c>
      <c r="J143">
        <f>VLOOKUP(Parameter!S143,Indexing!$I$2:$J$28,2)</f>
        <v>8</v>
      </c>
      <c r="K143">
        <f>VLOOKUP(Parameter!T143,Indexing!$K$2:$L$28,2)</f>
        <v>2</v>
      </c>
      <c r="L143">
        <f t="shared" si="7"/>
        <v>10</v>
      </c>
      <c r="N143">
        <f t="shared" si="8"/>
        <v>51</v>
      </c>
    </row>
    <row r="144" spans="1:14">
      <c r="A144" s="12" t="s">
        <v>167</v>
      </c>
      <c r="B144" t="s">
        <v>10</v>
      </c>
      <c r="C144" s="2" t="s">
        <v>13</v>
      </c>
      <c r="D144">
        <f>VLOOKUP(Parameter!O144,Indexing!$A$2:$B$28,2)</f>
        <v>8</v>
      </c>
      <c r="E144">
        <f>VLOOKUP(Parameter!P144,Indexing!$C$2:$D$28,2)</f>
        <v>6</v>
      </c>
      <c r="F144">
        <f>VLOOKUP(Parameter!Q144,Indexing!$E$2:$F$28,2)</f>
        <v>26</v>
      </c>
      <c r="G144">
        <f>VLOOKUP(Parameter!R144,Indexing!$G$2:$H$28,2)</f>
        <v>1</v>
      </c>
      <c r="H144">
        <f t="shared" si="6"/>
        <v>10.25</v>
      </c>
      <c r="J144">
        <f>VLOOKUP(Parameter!S144,Indexing!$I$2:$J$28,2)</f>
        <v>8</v>
      </c>
      <c r="K144">
        <f>VLOOKUP(Parameter!T144,Indexing!$K$2:$L$28,2)</f>
        <v>2</v>
      </c>
      <c r="L144">
        <f t="shared" si="7"/>
        <v>10</v>
      </c>
      <c r="N144">
        <f t="shared" si="8"/>
        <v>51</v>
      </c>
    </row>
    <row r="145" spans="1:14">
      <c r="A145" s="12" t="s">
        <v>167</v>
      </c>
      <c r="B145" t="s">
        <v>11</v>
      </c>
      <c r="C145" s="2" t="s">
        <v>13</v>
      </c>
      <c r="D145">
        <f>VLOOKUP(Parameter!O145,Indexing!$A$2:$B$28,2)</f>
        <v>8</v>
      </c>
      <c r="E145">
        <f>VLOOKUP(Parameter!P145,Indexing!$C$2:$D$28,2)</f>
        <v>6</v>
      </c>
      <c r="F145">
        <f>VLOOKUP(Parameter!Q145,Indexing!$E$2:$F$28,2)</f>
        <v>26</v>
      </c>
      <c r="G145">
        <f>VLOOKUP(Parameter!R145,Indexing!$G$2:$H$28,2)</f>
        <v>1</v>
      </c>
      <c r="H145">
        <f t="shared" si="6"/>
        <v>10.25</v>
      </c>
      <c r="J145">
        <f>VLOOKUP(Parameter!S145,Indexing!$I$2:$J$28,2)</f>
        <v>8</v>
      </c>
      <c r="K145">
        <f>VLOOKUP(Parameter!T145,Indexing!$K$2:$L$28,2)</f>
        <v>2</v>
      </c>
      <c r="L145">
        <f t="shared" si="7"/>
        <v>10</v>
      </c>
      <c r="N145">
        <f t="shared" si="8"/>
        <v>51</v>
      </c>
    </row>
    <row r="146" spans="1:14">
      <c r="A146" s="12" t="s">
        <v>168</v>
      </c>
      <c r="B146" t="s">
        <v>8</v>
      </c>
      <c r="C146" s="2" t="s">
        <v>13</v>
      </c>
      <c r="D146">
        <f>VLOOKUP(Parameter!O146,Indexing!$A$2:$B$28,2)</f>
        <v>26</v>
      </c>
      <c r="E146">
        <f>VLOOKUP(Parameter!P146,Indexing!$C$2:$D$28,2)</f>
        <v>22</v>
      </c>
      <c r="F146">
        <f>VLOOKUP(Parameter!Q146,Indexing!$E$2:$F$28,2)</f>
        <v>26</v>
      </c>
      <c r="G146">
        <f>VLOOKUP(Parameter!R146,Indexing!$G$2:$H$28,2)</f>
        <v>11</v>
      </c>
      <c r="H146">
        <f t="shared" si="6"/>
        <v>21.25</v>
      </c>
      <c r="J146">
        <f>VLOOKUP(Parameter!S146,Indexing!$I$2:$J$28,2)</f>
        <v>15</v>
      </c>
      <c r="K146">
        <f>VLOOKUP(Parameter!T146,Indexing!$K$2:$L$28,2)</f>
        <v>2</v>
      </c>
      <c r="L146">
        <f t="shared" si="7"/>
        <v>17</v>
      </c>
      <c r="N146">
        <f t="shared" si="8"/>
        <v>102</v>
      </c>
    </row>
    <row r="147" spans="1:14">
      <c r="A147" s="12" t="s">
        <v>168</v>
      </c>
      <c r="B147" t="s">
        <v>10</v>
      </c>
      <c r="C147" s="2" t="s">
        <v>13</v>
      </c>
      <c r="D147">
        <f>VLOOKUP(Parameter!O147,Indexing!$A$2:$B$28,2)</f>
        <v>26</v>
      </c>
      <c r="E147">
        <f>VLOOKUP(Parameter!P147,Indexing!$C$2:$D$28,2)</f>
        <v>22</v>
      </c>
      <c r="F147">
        <f>VLOOKUP(Parameter!Q147,Indexing!$E$2:$F$28,2)</f>
        <v>26</v>
      </c>
      <c r="G147">
        <f>VLOOKUP(Parameter!R147,Indexing!$G$2:$H$28,2)</f>
        <v>11</v>
      </c>
      <c r="H147">
        <f t="shared" si="6"/>
        <v>21.25</v>
      </c>
      <c r="J147">
        <f>VLOOKUP(Parameter!S147,Indexing!$I$2:$J$28,2)</f>
        <v>15</v>
      </c>
      <c r="K147">
        <f>VLOOKUP(Parameter!T147,Indexing!$K$2:$L$28,2)</f>
        <v>2</v>
      </c>
      <c r="L147">
        <f t="shared" si="7"/>
        <v>17</v>
      </c>
      <c r="N147">
        <f t="shared" si="8"/>
        <v>102</v>
      </c>
    </row>
    <row r="148" spans="1:14">
      <c r="A148" s="12" t="s">
        <v>168</v>
      </c>
      <c r="B148" t="s">
        <v>11</v>
      </c>
      <c r="C148" s="2" t="s">
        <v>13</v>
      </c>
      <c r="D148">
        <f>VLOOKUP(Parameter!O148,Indexing!$A$2:$B$28,2)</f>
        <v>26</v>
      </c>
      <c r="E148">
        <f>VLOOKUP(Parameter!P148,Indexing!$C$2:$D$28,2)</f>
        <v>22</v>
      </c>
      <c r="F148">
        <f>VLOOKUP(Parameter!Q148,Indexing!$E$2:$F$28,2)</f>
        <v>26</v>
      </c>
      <c r="G148">
        <f>VLOOKUP(Parameter!R148,Indexing!$G$2:$H$28,2)</f>
        <v>11</v>
      </c>
      <c r="H148">
        <f t="shared" si="6"/>
        <v>21.25</v>
      </c>
      <c r="J148">
        <f>VLOOKUP(Parameter!S148,Indexing!$I$2:$J$28,2)</f>
        <v>15</v>
      </c>
      <c r="K148">
        <f>VLOOKUP(Parameter!T148,Indexing!$K$2:$L$28,2)</f>
        <v>2</v>
      </c>
      <c r="L148">
        <f t="shared" si="7"/>
        <v>17</v>
      </c>
      <c r="N148">
        <f t="shared" si="8"/>
        <v>102</v>
      </c>
    </row>
    <row r="149" spans="1:14">
      <c r="A149" s="12" t="s">
        <v>169</v>
      </c>
      <c r="B149" t="s">
        <v>8</v>
      </c>
      <c r="C149" s="2" t="s">
        <v>13</v>
      </c>
      <c r="D149">
        <f>VLOOKUP(Parameter!O149,Indexing!$A$2:$B$28,2)</f>
        <v>7</v>
      </c>
      <c r="E149">
        <f>VLOOKUP(Parameter!P149,Indexing!$C$2:$D$28,2)</f>
        <v>20</v>
      </c>
      <c r="F149">
        <f>VLOOKUP(Parameter!Q149,Indexing!$E$2:$F$28,2)</f>
        <v>16</v>
      </c>
      <c r="G149">
        <f>VLOOKUP(Parameter!R149,Indexing!$G$2:$H$28,2)</f>
        <v>5</v>
      </c>
      <c r="H149">
        <f t="shared" si="6"/>
        <v>12</v>
      </c>
      <c r="J149">
        <f>VLOOKUP(Parameter!S149,Indexing!$I$2:$J$28,2)</f>
        <v>2</v>
      </c>
      <c r="K149">
        <f>VLOOKUP(Parameter!T149,Indexing!$K$2:$L$28,2)</f>
        <v>1</v>
      </c>
      <c r="L149">
        <f t="shared" si="7"/>
        <v>3</v>
      </c>
      <c r="N149">
        <f t="shared" si="8"/>
        <v>51</v>
      </c>
    </row>
    <row r="150" spans="1:14">
      <c r="A150" s="12" t="s">
        <v>169</v>
      </c>
      <c r="B150" t="s">
        <v>10</v>
      </c>
      <c r="C150" s="2" t="s">
        <v>13</v>
      </c>
      <c r="D150">
        <f>VLOOKUP(Parameter!O150,Indexing!$A$2:$B$28,2)</f>
        <v>7</v>
      </c>
      <c r="E150">
        <f>VLOOKUP(Parameter!P150,Indexing!$C$2:$D$28,2)</f>
        <v>20</v>
      </c>
      <c r="F150">
        <f>VLOOKUP(Parameter!Q150,Indexing!$E$2:$F$28,2)</f>
        <v>16</v>
      </c>
      <c r="G150">
        <f>VLOOKUP(Parameter!R150,Indexing!$G$2:$H$28,2)</f>
        <v>5</v>
      </c>
      <c r="H150">
        <f t="shared" si="6"/>
        <v>12</v>
      </c>
      <c r="J150">
        <f>VLOOKUP(Parameter!S150,Indexing!$I$2:$J$28,2)</f>
        <v>2</v>
      </c>
      <c r="K150">
        <f>VLOOKUP(Parameter!T150,Indexing!$K$2:$L$28,2)</f>
        <v>1</v>
      </c>
      <c r="L150">
        <f t="shared" si="7"/>
        <v>3</v>
      </c>
      <c r="N150">
        <f t="shared" si="8"/>
        <v>51</v>
      </c>
    </row>
    <row r="151" spans="1:14">
      <c r="A151" s="12" t="s">
        <v>169</v>
      </c>
      <c r="B151" t="s">
        <v>11</v>
      </c>
      <c r="C151" s="2" t="s">
        <v>13</v>
      </c>
      <c r="D151">
        <f>VLOOKUP(Parameter!O151,Indexing!$A$2:$B$28,2)</f>
        <v>7</v>
      </c>
      <c r="E151">
        <f>VLOOKUP(Parameter!P151,Indexing!$C$2:$D$28,2)</f>
        <v>20</v>
      </c>
      <c r="F151">
        <f>VLOOKUP(Parameter!Q151,Indexing!$E$2:$F$28,2)</f>
        <v>16</v>
      </c>
      <c r="G151">
        <f>VLOOKUP(Parameter!R151,Indexing!$G$2:$H$28,2)</f>
        <v>5</v>
      </c>
      <c r="H151">
        <f t="shared" si="6"/>
        <v>12</v>
      </c>
      <c r="J151">
        <f>VLOOKUP(Parameter!S151,Indexing!$I$2:$J$28,2)</f>
        <v>2</v>
      </c>
      <c r="K151">
        <f>VLOOKUP(Parameter!T151,Indexing!$K$2:$L$28,2)</f>
        <v>1</v>
      </c>
      <c r="L151">
        <f t="shared" si="7"/>
        <v>3</v>
      </c>
      <c r="N151">
        <f t="shared" si="8"/>
        <v>51</v>
      </c>
    </row>
    <row r="152" spans="1:14">
      <c r="A152" s="12" t="s">
        <v>170</v>
      </c>
      <c r="B152" t="s">
        <v>8</v>
      </c>
      <c r="C152" s="2" t="s">
        <v>13</v>
      </c>
      <c r="D152">
        <f>VLOOKUP(Parameter!O152,Indexing!$A$2:$B$28,2)</f>
        <v>16</v>
      </c>
      <c r="E152">
        <f>VLOOKUP(Parameter!P152,Indexing!$C$2:$D$28,2)</f>
        <v>24</v>
      </c>
      <c r="F152">
        <f>VLOOKUP(Parameter!Q152,Indexing!$E$2:$F$28,2)</f>
        <v>21</v>
      </c>
      <c r="G152">
        <f>VLOOKUP(Parameter!R152,Indexing!$G$2:$H$28,2)</f>
        <v>26</v>
      </c>
      <c r="H152">
        <f t="shared" si="6"/>
        <v>21.75</v>
      </c>
      <c r="J152">
        <f>VLOOKUP(Parameter!S152,Indexing!$I$2:$J$28,2)</f>
        <v>17</v>
      </c>
      <c r="K152">
        <f>VLOOKUP(Parameter!T152,Indexing!$K$2:$L$28,2)</f>
        <v>1</v>
      </c>
      <c r="L152">
        <f t="shared" si="7"/>
        <v>18</v>
      </c>
      <c r="N152">
        <f t="shared" si="8"/>
        <v>105</v>
      </c>
    </row>
    <row r="153" spans="1:14">
      <c r="A153" s="12" t="s">
        <v>170</v>
      </c>
      <c r="B153" t="s">
        <v>10</v>
      </c>
      <c r="C153" s="2" t="s">
        <v>13</v>
      </c>
      <c r="D153">
        <f>VLOOKUP(Parameter!O153,Indexing!$A$2:$B$28,2)</f>
        <v>16</v>
      </c>
      <c r="E153">
        <f>VLOOKUP(Parameter!P153,Indexing!$C$2:$D$28,2)</f>
        <v>24</v>
      </c>
      <c r="F153">
        <f>VLOOKUP(Parameter!Q153,Indexing!$E$2:$F$28,2)</f>
        <v>21</v>
      </c>
      <c r="G153">
        <f>VLOOKUP(Parameter!R153,Indexing!$G$2:$H$28,2)</f>
        <v>26</v>
      </c>
      <c r="H153">
        <f t="shared" si="6"/>
        <v>21.75</v>
      </c>
      <c r="J153">
        <f>VLOOKUP(Parameter!S153,Indexing!$I$2:$J$28,2)</f>
        <v>17</v>
      </c>
      <c r="K153">
        <f>VLOOKUP(Parameter!T153,Indexing!$K$2:$L$28,2)</f>
        <v>1</v>
      </c>
      <c r="L153">
        <f t="shared" si="7"/>
        <v>18</v>
      </c>
      <c r="N153">
        <f t="shared" si="8"/>
        <v>105</v>
      </c>
    </row>
    <row r="154" spans="1:14">
      <c r="A154" s="12" t="s">
        <v>170</v>
      </c>
      <c r="B154" t="s">
        <v>11</v>
      </c>
      <c r="C154" s="2" t="s">
        <v>13</v>
      </c>
      <c r="D154">
        <f>VLOOKUP(Parameter!O154,Indexing!$A$2:$B$28,2)</f>
        <v>16</v>
      </c>
      <c r="E154">
        <f>VLOOKUP(Parameter!P154,Indexing!$C$2:$D$28,2)</f>
        <v>24</v>
      </c>
      <c r="F154">
        <f>VLOOKUP(Parameter!Q154,Indexing!$E$2:$F$28,2)</f>
        <v>21</v>
      </c>
      <c r="G154">
        <f>VLOOKUP(Parameter!R154,Indexing!$G$2:$H$28,2)</f>
        <v>26</v>
      </c>
      <c r="H154">
        <f t="shared" si="6"/>
        <v>21.75</v>
      </c>
      <c r="J154">
        <f>VLOOKUP(Parameter!S154,Indexing!$I$2:$J$28,2)</f>
        <v>17</v>
      </c>
      <c r="K154">
        <f>VLOOKUP(Parameter!T154,Indexing!$K$2:$L$28,2)</f>
        <v>1</v>
      </c>
      <c r="L154">
        <f t="shared" si="7"/>
        <v>18</v>
      </c>
      <c r="N154">
        <f t="shared" si="8"/>
        <v>105</v>
      </c>
    </row>
    <row r="155" spans="1:14">
      <c r="A155" s="12" t="s">
        <v>171</v>
      </c>
      <c r="B155" t="s">
        <v>8</v>
      </c>
      <c r="C155" s="2" t="s">
        <v>13</v>
      </c>
      <c r="D155">
        <f>VLOOKUP(Parameter!O155,Indexing!$A$2:$B$28,2)</f>
        <v>14</v>
      </c>
      <c r="E155">
        <f>VLOOKUP(Parameter!P155,Indexing!$C$2:$D$28,2)</f>
        <v>15</v>
      </c>
      <c r="F155">
        <f>VLOOKUP(Parameter!Q155,Indexing!$E$2:$F$28,2)</f>
        <v>4</v>
      </c>
      <c r="G155">
        <f>VLOOKUP(Parameter!R155,Indexing!$G$2:$H$28,2)</f>
        <v>26</v>
      </c>
      <c r="H155">
        <f t="shared" si="6"/>
        <v>14.75</v>
      </c>
      <c r="J155">
        <f>VLOOKUP(Parameter!S155,Indexing!$I$2:$J$28,2)</f>
        <v>5</v>
      </c>
      <c r="K155">
        <f>VLOOKUP(Parameter!T155,Indexing!$K$2:$L$28,2)</f>
        <v>2</v>
      </c>
      <c r="L155">
        <f t="shared" si="7"/>
        <v>7</v>
      </c>
      <c r="N155">
        <f t="shared" si="8"/>
        <v>66</v>
      </c>
    </row>
    <row r="156" spans="1:14">
      <c r="A156" s="12" t="s">
        <v>171</v>
      </c>
      <c r="B156" t="s">
        <v>10</v>
      </c>
      <c r="C156" s="2" t="s">
        <v>13</v>
      </c>
      <c r="D156">
        <f>VLOOKUP(Parameter!O156,Indexing!$A$2:$B$28,2)</f>
        <v>14</v>
      </c>
      <c r="E156">
        <f>VLOOKUP(Parameter!P156,Indexing!$C$2:$D$28,2)</f>
        <v>15</v>
      </c>
      <c r="F156">
        <f>VLOOKUP(Parameter!Q156,Indexing!$E$2:$F$28,2)</f>
        <v>4</v>
      </c>
      <c r="G156">
        <f>VLOOKUP(Parameter!R156,Indexing!$G$2:$H$28,2)</f>
        <v>26</v>
      </c>
      <c r="H156">
        <f t="shared" si="6"/>
        <v>14.75</v>
      </c>
      <c r="J156">
        <f>VLOOKUP(Parameter!S156,Indexing!$I$2:$J$28,2)</f>
        <v>5</v>
      </c>
      <c r="K156">
        <f>VLOOKUP(Parameter!T156,Indexing!$K$2:$L$28,2)</f>
        <v>2</v>
      </c>
      <c r="L156">
        <f t="shared" si="7"/>
        <v>7</v>
      </c>
      <c r="N156">
        <f t="shared" si="8"/>
        <v>66</v>
      </c>
    </row>
    <row r="157" spans="1:14">
      <c r="A157" s="12" t="s">
        <v>171</v>
      </c>
      <c r="B157" t="s">
        <v>11</v>
      </c>
      <c r="C157" s="2" t="s">
        <v>13</v>
      </c>
      <c r="D157">
        <f>VLOOKUP(Parameter!O157,Indexing!$A$2:$B$28,2)</f>
        <v>14</v>
      </c>
      <c r="E157">
        <f>VLOOKUP(Parameter!P157,Indexing!$C$2:$D$28,2)</f>
        <v>15</v>
      </c>
      <c r="F157">
        <f>VLOOKUP(Parameter!Q157,Indexing!$E$2:$F$28,2)</f>
        <v>4</v>
      </c>
      <c r="G157">
        <f>VLOOKUP(Parameter!R157,Indexing!$G$2:$H$28,2)</f>
        <v>26</v>
      </c>
      <c r="H157">
        <f t="shared" si="6"/>
        <v>14.75</v>
      </c>
      <c r="J157">
        <f>VLOOKUP(Parameter!S157,Indexing!$I$2:$J$28,2)</f>
        <v>5</v>
      </c>
      <c r="K157">
        <f>VLOOKUP(Parameter!T157,Indexing!$K$2:$L$28,2)</f>
        <v>2</v>
      </c>
      <c r="L157">
        <f t="shared" si="7"/>
        <v>7</v>
      </c>
      <c r="N157">
        <f t="shared" si="8"/>
        <v>66</v>
      </c>
    </row>
    <row r="158" spans="1:14">
      <c r="A158" s="12" t="s">
        <v>172</v>
      </c>
      <c r="B158" t="s">
        <v>8</v>
      </c>
      <c r="C158" s="2" t="s">
        <v>13</v>
      </c>
      <c r="D158">
        <f>VLOOKUP(Parameter!O158,Indexing!$A$2:$B$28,2)</f>
        <v>25</v>
      </c>
      <c r="E158">
        <f>VLOOKUP(Parameter!P158,Indexing!$C$2:$D$28,2)</f>
        <v>15</v>
      </c>
      <c r="F158">
        <f>VLOOKUP(Parameter!Q158,Indexing!$E$2:$F$28,2)</f>
        <v>26</v>
      </c>
      <c r="G158">
        <f>VLOOKUP(Parameter!R158,Indexing!$G$2:$H$28,2)</f>
        <v>6</v>
      </c>
      <c r="H158">
        <f t="shared" si="6"/>
        <v>18</v>
      </c>
      <c r="J158">
        <f>VLOOKUP(Parameter!S158,Indexing!$I$2:$J$28,2)</f>
        <v>13</v>
      </c>
      <c r="K158">
        <f>VLOOKUP(Parameter!T158,Indexing!$K$2:$L$28,2)</f>
        <v>4</v>
      </c>
      <c r="L158">
        <f t="shared" si="7"/>
        <v>17</v>
      </c>
      <c r="N158">
        <f t="shared" si="8"/>
        <v>89</v>
      </c>
    </row>
    <row r="159" spans="1:14">
      <c r="A159" s="12" t="s">
        <v>172</v>
      </c>
      <c r="B159" t="s">
        <v>10</v>
      </c>
      <c r="C159" s="2" t="s">
        <v>13</v>
      </c>
      <c r="D159">
        <f>VLOOKUP(Parameter!O159,Indexing!$A$2:$B$28,2)</f>
        <v>25</v>
      </c>
      <c r="E159">
        <f>VLOOKUP(Parameter!P159,Indexing!$C$2:$D$28,2)</f>
        <v>15</v>
      </c>
      <c r="F159">
        <f>VLOOKUP(Parameter!Q159,Indexing!$E$2:$F$28,2)</f>
        <v>26</v>
      </c>
      <c r="G159">
        <f>VLOOKUP(Parameter!R159,Indexing!$G$2:$H$28,2)</f>
        <v>6</v>
      </c>
      <c r="H159">
        <f t="shared" si="6"/>
        <v>18</v>
      </c>
      <c r="J159">
        <f>VLOOKUP(Parameter!S159,Indexing!$I$2:$J$28,2)</f>
        <v>13</v>
      </c>
      <c r="K159">
        <f>VLOOKUP(Parameter!T159,Indexing!$K$2:$L$28,2)</f>
        <v>4</v>
      </c>
      <c r="L159">
        <f t="shared" si="7"/>
        <v>17</v>
      </c>
      <c r="N159">
        <f t="shared" si="8"/>
        <v>89</v>
      </c>
    </row>
    <row r="160" spans="1:14">
      <c r="A160" s="12" t="s">
        <v>172</v>
      </c>
      <c r="B160" t="s">
        <v>11</v>
      </c>
      <c r="C160" s="2" t="s">
        <v>13</v>
      </c>
      <c r="D160">
        <f>VLOOKUP(Parameter!O160,Indexing!$A$2:$B$28,2)</f>
        <v>25</v>
      </c>
      <c r="E160">
        <f>VLOOKUP(Parameter!P160,Indexing!$C$2:$D$28,2)</f>
        <v>15</v>
      </c>
      <c r="F160">
        <f>VLOOKUP(Parameter!Q160,Indexing!$E$2:$F$28,2)</f>
        <v>26</v>
      </c>
      <c r="G160">
        <f>VLOOKUP(Parameter!R160,Indexing!$G$2:$H$28,2)</f>
        <v>6</v>
      </c>
      <c r="H160">
        <f t="shared" si="6"/>
        <v>18</v>
      </c>
      <c r="J160">
        <f>VLOOKUP(Parameter!S160,Indexing!$I$2:$J$28,2)</f>
        <v>13</v>
      </c>
      <c r="K160">
        <f>VLOOKUP(Parameter!T160,Indexing!$K$2:$L$28,2)</f>
        <v>4</v>
      </c>
      <c r="L160">
        <f t="shared" si="7"/>
        <v>17</v>
      </c>
      <c r="N160">
        <f t="shared" si="8"/>
        <v>89</v>
      </c>
    </row>
    <row r="161" spans="1:14">
      <c r="A161" s="12" t="s">
        <v>173</v>
      </c>
      <c r="B161" t="s">
        <v>8</v>
      </c>
      <c r="C161" s="2" t="s">
        <v>13</v>
      </c>
      <c r="D161">
        <f>VLOOKUP(Parameter!O161,Indexing!$A$2:$B$28,2)</f>
        <v>6</v>
      </c>
      <c r="E161">
        <f>VLOOKUP(Parameter!P161,Indexing!$C$2:$D$28,2)</f>
        <v>1</v>
      </c>
      <c r="F161">
        <f>VLOOKUP(Parameter!Q161,Indexing!$E$2:$F$28,2)</f>
        <v>13</v>
      </c>
      <c r="G161">
        <f>VLOOKUP(Parameter!R161,Indexing!$G$2:$H$28,2)</f>
        <v>16</v>
      </c>
      <c r="H161">
        <f t="shared" si="6"/>
        <v>9</v>
      </c>
      <c r="J161">
        <f>VLOOKUP(Parameter!S161,Indexing!$I$2:$J$28,2)</f>
        <v>4</v>
      </c>
      <c r="K161">
        <f>VLOOKUP(Parameter!T161,Indexing!$K$2:$L$28,2)</f>
        <v>1</v>
      </c>
      <c r="L161">
        <f t="shared" si="7"/>
        <v>5</v>
      </c>
      <c r="N161">
        <f t="shared" si="8"/>
        <v>41</v>
      </c>
    </row>
    <row r="162" spans="1:14">
      <c r="A162" s="12" t="s">
        <v>173</v>
      </c>
      <c r="B162" t="s">
        <v>10</v>
      </c>
      <c r="C162" s="2" t="s">
        <v>13</v>
      </c>
      <c r="D162">
        <f>VLOOKUP(Parameter!O162,Indexing!$A$2:$B$28,2)</f>
        <v>6</v>
      </c>
      <c r="E162">
        <f>VLOOKUP(Parameter!P162,Indexing!$C$2:$D$28,2)</f>
        <v>1</v>
      </c>
      <c r="F162">
        <f>VLOOKUP(Parameter!Q162,Indexing!$E$2:$F$28,2)</f>
        <v>13</v>
      </c>
      <c r="G162">
        <f>VLOOKUP(Parameter!R162,Indexing!$G$2:$H$28,2)</f>
        <v>16</v>
      </c>
      <c r="H162">
        <f t="shared" si="6"/>
        <v>9</v>
      </c>
      <c r="J162">
        <f>VLOOKUP(Parameter!S162,Indexing!$I$2:$J$28,2)</f>
        <v>4</v>
      </c>
      <c r="K162">
        <f>VLOOKUP(Parameter!T162,Indexing!$K$2:$L$28,2)</f>
        <v>1</v>
      </c>
      <c r="L162">
        <f t="shared" si="7"/>
        <v>5</v>
      </c>
      <c r="N162">
        <f t="shared" si="8"/>
        <v>41</v>
      </c>
    </row>
    <row r="163" spans="1:14">
      <c r="A163" s="12" t="s">
        <v>173</v>
      </c>
      <c r="B163" t="s">
        <v>11</v>
      </c>
      <c r="C163" s="2" t="s">
        <v>13</v>
      </c>
      <c r="D163">
        <f>VLOOKUP(Parameter!O163,Indexing!$A$2:$B$28,2)</f>
        <v>6</v>
      </c>
      <c r="E163">
        <f>VLOOKUP(Parameter!P163,Indexing!$C$2:$D$28,2)</f>
        <v>1</v>
      </c>
      <c r="F163">
        <f>VLOOKUP(Parameter!Q163,Indexing!$E$2:$F$28,2)</f>
        <v>13</v>
      </c>
      <c r="G163">
        <f>VLOOKUP(Parameter!R163,Indexing!$G$2:$H$28,2)</f>
        <v>16</v>
      </c>
      <c r="H163">
        <f t="shared" si="6"/>
        <v>9</v>
      </c>
      <c r="J163">
        <f>VLOOKUP(Parameter!S163,Indexing!$I$2:$J$28,2)</f>
        <v>4</v>
      </c>
      <c r="K163">
        <f>VLOOKUP(Parameter!T163,Indexing!$K$2:$L$28,2)</f>
        <v>1</v>
      </c>
      <c r="L163">
        <f t="shared" si="7"/>
        <v>5</v>
      </c>
      <c r="N163">
        <f t="shared" si="8"/>
        <v>41</v>
      </c>
    </row>
    <row r="164" spans="1:14">
      <c r="A164" s="12" t="s">
        <v>174</v>
      </c>
      <c r="B164" t="s">
        <v>8</v>
      </c>
      <c r="C164" s="2" t="s">
        <v>13</v>
      </c>
      <c r="D164">
        <f>VLOOKUP(Parameter!O164,Indexing!$A$2:$B$28,2)</f>
        <v>3</v>
      </c>
      <c r="E164">
        <f>VLOOKUP(Parameter!P164,Indexing!$C$2:$D$28,2)</f>
        <v>15</v>
      </c>
      <c r="F164">
        <f>VLOOKUP(Parameter!Q164,Indexing!$E$2:$F$28,2)</f>
        <v>1</v>
      </c>
      <c r="G164">
        <f>VLOOKUP(Parameter!R164,Indexing!$G$2:$H$28,2)</f>
        <v>26</v>
      </c>
      <c r="H164">
        <f t="shared" si="6"/>
        <v>11.25</v>
      </c>
      <c r="J164">
        <f>VLOOKUP(Parameter!S164,Indexing!$I$2:$J$28,2)</f>
        <v>26</v>
      </c>
      <c r="K164">
        <f>VLOOKUP(Parameter!T164,Indexing!$K$2:$L$28,2)</f>
        <v>5</v>
      </c>
      <c r="L164">
        <f t="shared" si="7"/>
        <v>31</v>
      </c>
      <c r="N164">
        <f t="shared" si="8"/>
        <v>76</v>
      </c>
    </row>
    <row r="165" spans="1:14">
      <c r="A165" s="12" t="s">
        <v>174</v>
      </c>
      <c r="B165" t="s">
        <v>10</v>
      </c>
      <c r="C165" s="2" t="s">
        <v>13</v>
      </c>
      <c r="D165">
        <f>VLOOKUP(Parameter!O165,Indexing!$A$2:$B$28,2)</f>
        <v>3</v>
      </c>
      <c r="E165">
        <f>VLOOKUP(Parameter!P165,Indexing!$C$2:$D$28,2)</f>
        <v>15</v>
      </c>
      <c r="F165">
        <f>VLOOKUP(Parameter!Q165,Indexing!$E$2:$F$28,2)</f>
        <v>1</v>
      </c>
      <c r="G165">
        <f>VLOOKUP(Parameter!R165,Indexing!$G$2:$H$28,2)</f>
        <v>26</v>
      </c>
      <c r="H165">
        <f t="shared" si="6"/>
        <v>11.25</v>
      </c>
      <c r="J165">
        <f>VLOOKUP(Parameter!S165,Indexing!$I$2:$J$28,2)</f>
        <v>26</v>
      </c>
      <c r="K165">
        <f>VLOOKUP(Parameter!T165,Indexing!$K$2:$L$28,2)</f>
        <v>5</v>
      </c>
      <c r="L165">
        <f t="shared" si="7"/>
        <v>31</v>
      </c>
      <c r="N165">
        <f t="shared" si="8"/>
        <v>76</v>
      </c>
    </row>
    <row r="166" spans="1:14">
      <c r="A166" s="12" t="s">
        <v>174</v>
      </c>
      <c r="B166" t="s">
        <v>11</v>
      </c>
      <c r="C166" s="2" t="s">
        <v>13</v>
      </c>
      <c r="D166">
        <f>VLOOKUP(Parameter!O166,Indexing!$A$2:$B$28,2)</f>
        <v>3</v>
      </c>
      <c r="E166">
        <f>VLOOKUP(Parameter!P166,Indexing!$C$2:$D$28,2)</f>
        <v>15</v>
      </c>
      <c r="F166">
        <f>VLOOKUP(Parameter!Q166,Indexing!$E$2:$F$28,2)</f>
        <v>1</v>
      </c>
      <c r="G166">
        <f>VLOOKUP(Parameter!R166,Indexing!$G$2:$H$28,2)</f>
        <v>26</v>
      </c>
      <c r="H166">
        <f t="shared" si="6"/>
        <v>11.25</v>
      </c>
      <c r="J166">
        <f>VLOOKUP(Parameter!S166,Indexing!$I$2:$J$28,2)</f>
        <v>26</v>
      </c>
      <c r="K166">
        <f>VLOOKUP(Parameter!T166,Indexing!$K$2:$L$28,2)</f>
        <v>5</v>
      </c>
      <c r="L166">
        <f t="shared" si="7"/>
        <v>31</v>
      </c>
      <c r="N166">
        <f t="shared" si="8"/>
        <v>76</v>
      </c>
    </row>
    <row r="167" spans="1:14">
      <c r="A167" s="12" t="s">
        <v>175</v>
      </c>
      <c r="B167" t="s">
        <v>8</v>
      </c>
      <c r="C167" s="2" t="s">
        <v>13</v>
      </c>
      <c r="D167">
        <f>VLOOKUP(Parameter!O167,Indexing!$A$2:$B$28,2)</f>
        <v>7</v>
      </c>
      <c r="E167">
        <f>VLOOKUP(Parameter!P167,Indexing!$C$2:$D$28,2)</f>
        <v>19</v>
      </c>
      <c r="F167">
        <f>VLOOKUP(Parameter!Q167,Indexing!$E$2:$F$28,2)</f>
        <v>26</v>
      </c>
      <c r="G167">
        <f>VLOOKUP(Parameter!R167,Indexing!$G$2:$H$28,2)</f>
        <v>13</v>
      </c>
      <c r="H167">
        <f t="shared" si="6"/>
        <v>16.25</v>
      </c>
      <c r="J167">
        <f>VLOOKUP(Parameter!S167,Indexing!$I$2:$J$28,2)</f>
        <v>10</v>
      </c>
      <c r="K167">
        <f>VLOOKUP(Parameter!T167,Indexing!$K$2:$L$28,2)</f>
        <v>3</v>
      </c>
      <c r="L167">
        <f t="shared" si="7"/>
        <v>13</v>
      </c>
      <c r="N167">
        <f t="shared" si="8"/>
        <v>78</v>
      </c>
    </row>
    <row r="168" spans="1:14">
      <c r="A168" s="12" t="s">
        <v>175</v>
      </c>
      <c r="B168" t="s">
        <v>10</v>
      </c>
      <c r="C168" s="2" t="s">
        <v>13</v>
      </c>
      <c r="D168">
        <f>VLOOKUP(Parameter!O168,Indexing!$A$2:$B$28,2)</f>
        <v>7</v>
      </c>
      <c r="E168">
        <f>VLOOKUP(Parameter!P168,Indexing!$C$2:$D$28,2)</f>
        <v>19</v>
      </c>
      <c r="F168">
        <f>VLOOKUP(Parameter!Q168,Indexing!$E$2:$F$28,2)</f>
        <v>26</v>
      </c>
      <c r="G168">
        <f>VLOOKUP(Parameter!R168,Indexing!$G$2:$H$28,2)</f>
        <v>13</v>
      </c>
      <c r="H168">
        <f t="shared" si="6"/>
        <v>16.25</v>
      </c>
      <c r="J168">
        <f>VLOOKUP(Parameter!S168,Indexing!$I$2:$J$28,2)</f>
        <v>10</v>
      </c>
      <c r="K168">
        <f>VLOOKUP(Parameter!T168,Indexing!$K$2:$L$28,2)</f>
        <v>3</v>
      </c>
      <c r="L168">
        <f t="shared" si="7"/>
        <v>13</v>
      </c>
      <c r="N168">
        <f t="shared" si="8"/>
        <v>78</v>
      </c>
    </row>
    <row r="169" spans="1:14">
      <c r="A169" s="12" t="s">
        <v>176</v>
      </c>
      <c r="B169" t="s">
        <v>8</v>
      </c>
      <c r="C169" s="2" t="s">
        <v>13</v>
      </c>
      <c r="D169">
        <f>VLOOKUP(Parameter!O169,Indexing!$A$2:$B$28,2)</f>
        <v>25</v>
      </c>
      <c r="E169">
        <f>VLOOKUP(Parameter!P169,Indexing!$C$2:$D$28,2)</f>
        <v>25</v>
      </c>
      <c r="F169">
        <f>VLOOKUP(Parameter!Q169,Indexing!$E$2:$F$28,2)</f>
        <v>1</v>
      </c>
      <c r="G169">
        <f>VLOOKUP(Parameter!R169,Indexing!$G$2:$H$28,2)</f>
        <v>9</v>
      </c>
      <c r="H169">
        <f t="shared" si="6"/>
        <v>15</v>
      </c>
      <c r="J169">
        <f>VLOOKUP(Parameter!S169,Indexing!$I$2:$J$28,2)</f>
        <v>6</v>
      </c>
      <c r="K169">
        <f>VLOOKUP(Parameter!T169,Indexing!$K$2:$L$28,2)</f>
        <v>1</v>
      </c>
      <c r="L169">
        <f t="shared" si="7"/>
        <v>7</v>
      </c>
      <c r="N169">
        <f t="shared" si="8"/>
        <v>67</v>
      </c>
    </row>
    <row r="170" spans="1:14">
      <c r="A170" s="12" t="s">
        <v>176</v>
      </c>
      <c r="B170" t="s">
        <v>10</v>
      </c>
      <c r="C170" s="2" t="s">
        <v>13</v>
      </c>
      <c r="D170">
        <f>VLOOKUP(Parameter!O170,Indexing!$A$2:$B$28,2)</f>
        <v>25</v>
      </c>
      <c r="E170">
        <f>VLOOKUP(Parameter!P170,Indexing!$C$2:$D$28,2)</f>
        <v>25</v>
      </c>
      <c r="F170">
        <f>VLOOKUP(Parameter!Q170,Indexing!$E$2:$F$28,2)</f>
        <v>1</v>
      </c>
      <c r="G170">
        <f>VLOOKUP(Parameter!R170,Indexing!$G$2:$H$28,2)</f>
        <v>9</v>
      </c>
      <c r="H170">
        <f t="shared" si="6"/>
        <v>15</v>
      </c>
      <c r="J170">
        <f>VLOOKUP(Parameter!S170,Indexing!$I$2:$J$28,2)</f>
        <v>6</v>
      </c>
      <c r="K170">
        <f>VLOOKUP(Parameter!T170,Indexing!$K$2:$L$28,2)</f>
        <v>1</v>
      </c>
      <c r="L170">
        <f t="shared" si="7"/>
        <v>7</v>
      </c>
      <c r="N170">
        <f t="shared" si="8"/>
        <v>67</v>
      </c>
    </row>
    <row r="171" spans="1:14">
      <c r="A171" s="12" t="s">
        <v>176</v>
      </c>
      <c r="B171" t="s">
        <v>11</v>
      </c>
      <c r="C171" s="2" t="s">
        <v>13</v>
      </c>
      <c r="D171">
        <f>VLOOKUP(Parameter!O171,Indexing!$A$2:$B$28,2)</f>
        <v>25</v>
      </c>
      <c r="E171">
        <f>VLOOKUP(Parameter!P171,Indexing!$C$2:$D$28,2)</f>
        <v>25</v>
      </c>
      <c r="F171">
        <f>VLOOKUP(Parameter!Q171,Indexing!$E$2:$F$28,2)</f>
        <v>1</v>
      </c>
      <c r="G171">
        <f>VLOOKUP(Parameter!R171,Indexing!$G$2:$H$28,2)</f>
        <v>9</v>
      </c>
      <c r="H171">
        <f t="shared" si="6"/>
        <v>15</v>
      </c>
      <c r="J171">
        <f>VLOOKUP(Parameter!S171,Indexing!$I$2:$J$28,2)</f>
        <v>6</v>
      </c>
      <c r="K171">
        <f>VLOOKUP(Parameter!T171,Indexing!$K$2:$L$28,2)</f>
        <v>1</v>
      </c>
      <c r="L171">
        <f t="shared" si="7"/>
        <v>7</v>
      </c>
      <c r="N171">
        <f t="shared" si="8"/>
        <v>67</v>
      </c>
    </row>
    <row r="172" spans="1:14">
      <c r="A172" s="12" t="s">
        <v>177</v>
      </c>
      <c r="B172" t="s">
        <v>8</v>
      </c>
      <c r="C172" s="2" t="s">
        <v>13</v>
      </c>
      <c r="D172">
        <f>VLOOKUP(Parameter!O172,Indexing!$A$2:$B$28,2)</f>
        <v>26</v>
      </c>
      <c r="E172">
        <f>VLOOKUP(Parameter!P172,Indexing!$C$2:$D$28,2)</f>
        <v>21</v>
      </c>
      <c r="F172">
        <f>VLOOKUP(Parameter!Q172,Indexing!$E$2:$F$28,2)</f>
        <v>1</v>
      </c>
      <c r="G172">
        <f>VLOOKUP(Parameter!R172,Indexing!$G$2:$H$28,2)</f>
        <v>22</v>
      </c>
      <c r="H172">
        <f t="shared" si="6"/>
        <v>17.5</v>
      </c>
      <c r="J172">
        <f>VLOOKUP(Parameter!S172,Indexing!$I$2:$J$28,2)</f>
        <v>26</v>
      </c>
      <c r="K172">
        <f>VLOOKUP(Parameter!T172,Indexing!$K$2:$L$28,2)</f>
        <v>26</v>
      </c>
      <c r="L172">
        <f t="shared" si="7"/>
        <v>52</v>
      </c>
      <c r="N172">
        <f t="shared" si="8"/>
        <v>122</v>
      </c>
    </row>
    <row r="173" spans="1:14">
      <c r="A173" s="12" t="s">
        <v>177</v>
      </c>
      <c r="B173" t="s">
        <v>10</v>
      </c>
      <c r="C173" s="2" t="s">
        <v>13</v>
      </c>
      <c r="D173">
        <f>VLOOKUP(Parameter!O173,Indexing!$A$2:$B$28,2)</f>
        <v>26</v>
      </c>
      <c r="E173">
        <f>VLOOKUP(Parameter!P173,Indexing!$C$2:$D$28,2)</f>
        <v>21</v>
      </c>
      <c r="F173">
        <f>VLOOKUP(Parameter!Q173,Indexing!$E$2:$F$28,2)</f>
        <v>1</v>
      </c>
      <c r="G173">
        <f>VLOOKUP(Parameter!R173,Indexing!$G$2:$H$28,2)</f>
        <v>22</v>
      </c>
      <c r="H173">
        <f t="shared" si="6"/>
        <v>17.5</v>
      </c>
      <c r="J173">
        <f>VLOOKUP(Parameter!S173,Indexing!$I$2:$J$28,2)</f>
        <v>26</v>
      </c>
      <c r="K173">
        <f>VLOOKUP(Parameter!T173,Indexing!$K$2:$L$28,2)</f>
        <v>26</v>
      </c>
      <c r="L173">
        <f t="shared" si="7"/>
        <v>52</v>
      </c>
      <c r="N173">
        <f t="shared" si="8"/>
        <v>122</v>
      </c>
    </row>
    <row r="174" spans="1:14">
      <c r="A174" s="12" t="s">
        <v>177</v>
      </c>
      <c r="B174" t="s">
        <v>11</v>
      </c>
      <c r="C174" s="2" t="s">
        <v>13</v>
      </c>
      <c r="D174">
        <f>VLOOKUP(Parameter!O174,Indexing!$A$2:$B$28,2)</f>
        <v>26</v>
      </c>
      <c r="E174">
        <f>VLOOKUP(Parameter!P174,Indexing!$C$2:$D$28,2)</f>
        <v>21</v>
      </c>
      <c r="F174">
        <f>VLOOKUP(Parameter!Q174,Indexing!$E$2:$F$28,2)</f>
        <v>1</v>
      </c>
      <c r="G174">
        <f>VLOOKUP(Parameter!R174,Indexing!$G$2:$H$28,2)</f>
        <v>22</v>
      </c>
      <c r="H174">
        <f t="shared" si="6"/>
        <v>17.5</v>
      </c>
      <c r="J174">
        <f>VLOOKUP(Parameter!S174,Indexing!$I$2:$J$28,2)</f>
        <v>26</v>
      </c>
      <c r="K174">
        <f>VLOOKUP(Parameter!T174,Indexing!$K$2:$L$28,2)</f>
        <v>26</v>
      </c>
      <c r="L174">
        <f t="shared" si="7"/>
        <v>52</v>
      </c>
      <c r="N174">
        <f t="shared" si="8"/>
        <v>122</v>
      </c>
    </row>
    <row r="175" spans="1:14">
      <c r="A175" s="12" t="s">
        <v>178</v>
      </c>
      <c r="B175" t="s">
        <v>8</v>
      </c>
      <c r="C175" s="2" t="s">
        <v>13</v>
      </c>
      <c r="D175">
        <f>VLOOKUP(Parameter!O175,Indexing!$A$2:$B$28,2)</f>
        <v>26</v>
      </c>
      <c r="E175">
        <f>VLOOKUP(Parameter!P175,Indexing!$C$2:$D$28,2)</f>
        <v>21</v>
      </c>
      <c r="F175">
        <f>VLOOKUP(Parameter!Q175,Indexing!$E$2:$F$28,2)</f>
        <v>1</v>
      </c>
      <c r="G175">
        <f>VLOOKUP(Parameter!R175,Indexing!$G$2:$H$28,2)</f>
        <v>22</v>
      </c>
      <c r="H175">
        <f t="shared" si="6"/>
        <v>17.5</v>
      </c>
      <c r="J175">
        <f>VLOOKUP(Parameter!S175,Indexing!$I$2:$J$28,2)</f>
        <v>26</v>
      </c>
      <c r="K175">
        <f>VLOOKUP(Parameter!T175,Indexing!$K$2:$L$28,2)</f>
        <v>26</v>
      </c>
      <c r="L175">
        <f t="shared" si="7"/>
        <v>52</v>
      </c>
      <c r="N175">
        <f t="shared" si="8"/>
        <v>122</v>
      </c>
    </row>
    <row r="176" spans="1:14">
      <c r="A176" s="12" t="s">
        <v>178</v>
      </c>
      <c r="B176" t="s">
        <v>10</v>
      </c>
      <c r="C176" s="2" t="s">
        <v>13</v>
      </c>
      <c r="D176">
        <f>VLOOKUP(Parameter!O176,Indexing!$A$2:$B$28,2)</f>
        <v>26</v>
      </c>
      <c r="E176">
        <f>VLOOKUP(Parameter!P176,Indexing!$C$2:$D$28,2)</f>
        <v>21</v>
      </c>
      <c r="F176">
        <f>VLOOKUP(Parameter!Q176,Indexing!$E$2:$F$28,2)</f>
        <v>1</v>
      </c>
      <c r="G176">
        <f>VLOOKUP(Parameter!R176,Indexing!$G$2:$H$28,2)</f>
        <v>22</v>
      </c>
      <c r="H176">
        <f t="shared" si="6"/>
        <v>17.5</v>
      </c>
      <c r="J176">
        <f>VLOOKUP(Parameter!S176,Indexing!$I$2:$J$28,2)</f>
        <v>26</v>
      </c>
      <c r="K176">
        <f>VLOOKUP(Parameter!T176,Indexing!$K$2:$L$28,2)</f>
        <v>26</v>
      </c>
      <c r="L176">
        <f t="shared" si="7"/>
        <v>52</v>
      </c>
      <c r="N176">
        <f t="shared" si="8"/>
        <v>122</v>
      </c>
    </row>
    <row r="177" spans="1:14">
      <c r="A177" s="12" t="s">
        <v>178</v>
      </c>
      <c r="B177" t="s">
        <v>11</v>
      </c>
      <c r="C177" s="2" t="s">
        <v>13</v>
      </c>
      <c r="D177">
        <f>VLOOKUP(Parameter!O177,Indexing!$A$2:$B$28,2)</f>
        <v>26</v>
      </c>
      <c r="E177">
        <f>VLOOKUP(Parameter!P177,Indexing!$C$2:$D$28,2)</f>
        <v>21</v>
      </c>
      <c r="F177">
        <f>VLOOKUP(Parameter!Q177,Indexing!$E$2:$F$28,2)</f>
        <v>1</v>
      </c>
      <c r="G177">
        <f>VLOOKUP(Parameter!R177,Indexing!$G$2:$H$28,2)</f>
        <v>22</v>
      </c>
      <c r="H177">
        <f t="shared" si="6"/>
        <v>17.5</v>
      </c>
      <c r="J177">
        <f>VLOOKUP(Parameter!S177,Indexing!$I$2:$J$28,2)</f>
        <v>26</v>
      </c>
      <c r="K177">
        <f>VLOOKUP(Parameter!T177,Indexing!$K$2:$L$28,2)</f>
        <v>26</v>
      </c>
      <c r="L177">
        <f t="shared" si="7"/>
        <v>52</v>
      </c>
      <c r="N177">
        <f t="shared" si="8"/>
        <v>122</v>
      </c>
    </row>
    <row r="178" spans="1:14">
      <c r="A178" s="12" t="s">
        <v>179</v>
      </c>
      <c r="B178" t="s">
        <v>10</v>
      </c>
      <c r="C178" s="2" t="s">
        <v>13</v>
      </c>
      <c r="D178">
        <f>VLOOKUP(Parameter!O178,Indexing!$A$2:$B$28,2)</f>
        <v>26</v>
      </c>
      <c r="E178">
        <f>VLOOKUP(Parameter!P178,Indexing!$C$2:$D$28,2)</f>
        <v>25</v>
      </c>
      <c r="F178">
        <f>VLOOKUP(Parameter!Q178,Indexing!$E$2:$F$28,2)</f>
        <v>7</v>
      </c>
      <c r="G178">
        <f>VLOOKUP(Parameter!R178,Indexing!$G$2:$H$28,2)</f>
        <v>10</v>
      </c>
      <c r="H178">
        <f t="shared" si="6"/>
        <v>17</v>
      </c>
      <c r="J178">
        <f>VLOOKUP(Parameter!S178,Indexing!$I$2:$J$28,2)</f>
        <v>6</v>
      </c>
      <c r="K178">
        <f>VLOOKUP(Parameter!T178,Indexing!$K$2:$L$28,2)</f>
        <v>1</v>
      </c>
      <c r="L178">
        <f t="shared" si="7"/>
        <v>7</v>
      </c>
      <c r="N178">
        <f t="shared" si="8"/>
        <v>75</v>
      </c>
    </row>
    <row r="179" spans="1:14">
      <c r="A179" s="12" t="s">
        <v>179</v>
      </c>
      <c r="B179" t="s">
        <v>11</v>
      </c>
      <c r="C179" s="2" t="s">
        <v>13</v>
      </c>
      <c r="D179">
        <f>VLOOKUP(Parameter!O179,Indexing!$A$2:$B$28,2)</f>
        <v>26</v>
      </c>
      <c r="E179">
        <f>VLOOKUP(Parameter!P179,Indexing!$C$2:$D$28,2)</f>
        <v>25</v>
      </c>
      <c r="F179">
        <f>VLOOKUP(Parameter!Q179,Indexing!$E$2:$F$28,2)</f>
        <v>7</v>
      </c>
      <c r="G179">
        <f>VLOOKUP(Parameter!R179,Indexing!$G$2:$H$28,2)</f>
        <v>10</v>
      </c>
      <c r="H179">
        <f t="shared" si="6"/>
        <v>17</v>
      </c>
      <c r="J179">
        <f>VLOOKUP(Parameter!S179,Indexing!$I$2:$J$28,2)</f>
        <v>6</v>
      </c>
      <c r="K179">
        <f>VLOOKUP(Parameter!T179,Indexing!$K$2:$L$28,2)</f>
        <v>1</v>
      </c>
      <c r="L179">
        <f t="shared" si="7"/>
        <v>7</v>
      </c>
      <c r="N179">
        <f t="shared" si="8"/>
        <v>75</v>
      </c>
    </row>
    <row r="180" spans="1:14">
      <c r="A180" s="12" t="s">
        <v>180</v>
      </c>
      <c r="B180" t="s">
        <v>8</v>
      </c>
      <c r="C180" s="2" t="s">
        <v>13</v>
      </c>
      <c r="D180">
        <f>VLOOKUP(Parameter!O180,Indexing!$A$2:$B$28,2)</f>
        <v>17</v>
      </c>
      <c r="E180">
        <f>VLOOKUP(Parameter!P180,Indexing!$C$2:$D$28,2)</f>
        <v>23</v>
      </c>
      <c r="F180">
        <f>VLOOKUP(Parameter!Q180,Indexing!$E$2:$F$28,2)</f>
        <v>17</v>
      </c>
      <c r="G180">
        <f>VLOOKUP(Parameter!R180,Indexing!$G$2:$H$28,2)</f>
        <v>18</v>
      </c>
      <c r="H180">
        <f t="shared" si="6"/>
        <v>18.75</v>
      </c>
      <c r="J180">
        <f>VLOOKUP(Parameter!S180,Indexing!$I$2:$J$28,2)</f>
        <v>26</v>
      </c>
      <c r="K180">
        <f>VLOOKUP(Parameter!T180,Indexing!$K$2:$L$28,2)</f>
        <v>1</v>
      </c>
      <c r="L180">
        <f t="shared" si="7"/>
        <v>27</v>
      </c>
      <c r="N180">
        <f t="shared" si="8"/>
        <v>102</v>
      </c>
    </row>
    <row r="181" spans="1:14">
      <c r="A181" s="12" t="s">
        <v>180</v>
      </c>
      <c r="B181" t="s">
        <v>10</v>
      </c>
      <c r="C181" s="2" t="s">
        <v>13</v>
      </c>
      <c r="D181">
        <f>VLOOKUP(Parameter!O181,Indexing!$A$2:$B$28,2)</f>
        <v>17</v>
      </c>
      <c r="E181">
        <f>VLOOKUP(Parameter!P181,Indexing!$C$2:$D$28,2)</f>
        <v>23</v>
      </c>
      <c r="F181">
        <f>VLOOKUP(Parameter!Q181,Indexing!$E$2:$F$28,2)</f>
        <v>17</v>
      </c>
      <c r="G181">
        <f>VLOOKUP(Parameter!R181,Indexing!$G$2:$H$28,2)</f>
        <v>18</v>
      </c>
      <c r="H181">
        <f t="shared" si="6"/>
        <v>18.75</v>
      </c>
      <c r="J181">
        <f>VLOOKUP(Parameter!S181,Indexing!$I$2:$J$28,2)</f>
        <v>26</v>
      </c>
      <c r="K181">
        <f>VLOOKUP(Parameter!T181,Indexing!$K$2:$L$28,2)</f>
        <v>1</v>
      </c>
      <c r="L181">
        <f t="shared" si="7"/>
        <v>27</v>
      </c>
      <c r="N181">
        <f t="shared" si="8"/>
        <v>102</v>
      </c>
    </row>
    <row r="182" spans="1:14">
      <c r="A182" s="12" t="s">
        <v>180</v>
      </c>
      <c r="B182" t="s">
        <v>11</v>
      </c>
      <c r="C182" s="2" t="s">
        <v>13</v>
      </c>
      <c r="D182">
        <f>VLOOKUP(Parameter!O182,Indexing!$A$2:$B$28,2)</f>
        <v>17</v>
      </c>
      <c r="E182">
        <f>VLOOKUP(Parameter!P182,Indexing!$C$2:$D$28,2)</f>
        <v>23</v>
      </c>
      <c r="F182">
        <f>VLOOKUP(Parameter!Q182,Indexing!$E$2:$F$28,2)</f>
        <v>17</v>
      </c>
      <c r="G182">
        <f>VLOOKUP(Parameter!R182,Indexing!$G$2:$H$28,2)</f>
        <v>18</v>
      </c>
      <c r="H182">
        <f t="shared" si="6"/>
        <v>18.75</v>
      </c>
      <c r="J182">
        <f>VLOOKUP(Parameter!S182,Indexing!$I$2:$J$28,2)</f>
        <v>26</v>
      </c>
      <c r="K182">
        <f>VLOOKUP(Parameter!T182,Indexing!$K$2:$L$28,2)</f>
        <v>1</v>
      </c>
      <c r="L182">
        <f t="shared" si="7"/>
        <v>27</v>
      </c>
      <c r="N182">
        <f t="shared" si="8"/>
        <v>102</v>
      </c>
    </row>
    <row r="183" spans="1:14">
      <c r="A183" s="12" t="s">
        <v>181</v>
      </c>
      <c r="B183" t="s">
        <v>8</v>
      </c>
      <c r="C183" s="2" t="s">
        <v>13</v>
      </c>
      <c r="D183">
        <f>VLOOKUP(Parameter!O183,Indexing!$A$2:$B$28,2)</f>
        <v>26</v>
      </c>
      <c r="E183">
        <f>VLOOKUP(Parameter!P183,Indexing!$C$2:$D$28,2)</f>
        <v>26</v>
      </c>
      <c r="F183">
        <f>VLOOKUP(Parameter!Q183,Indexing!$E$2:$F$28,2)</f>
        <v>12</v>
      </c>
      <c r="G183">
        <f>VLOOKUP(Parameter!R183,Indexing!$G$2:$H$28,2)</f>
        <v>1</v>
      </c>
      <c r="H183">
        <f t="shared" si="6"/>
        <v>16.25</v>
      </c>
      <c r="J183">
        <f>VLOOKUP(Parameter!S183,Indexing!$I$2:$J$28,2)</f>
        <v>5</v>
      </c>
      <c r="K183">
        <f>VLOOKUP(Parameter!T183,Indexing!$K$2:$L$28,2)</f>
        <v>1</v>
      </c>
      <c r="L183">
        <f t="shared" si="7"/>
        <v>6</v>
      </c>
      <c r="N183">
        <f t="shared" si="8"/>
        <v>71</v>
      </c>
    </row>
    <row r="184" spans="1:14">
      <c r="A184" s="12" t="s">
        <v>181</v>
      </c>
      <c r="B184" t="s">
        <v>10</v>
      </c>
      <c r="C184" s="2" t="s">
        <v>13</v>
      </c>
      <c r="D184">
        <f>VLOOKUP(Parameter!O184,Indexing!$A$2:$B$28,2)</f>
        <v>26</v>
      </c>
      <c r="E184">
        <f>VLOOKUP(Parameter!P184,Indexing!$C$2:$D$28,2)</f>
        <v>26</v>
      </c>
      <c r="F184">
        <f>VLOOKUP(Parameter!Q184,Indexing!$E$2:$F$28,2)</f>
        <v>12</v>
      </c>
      <c r="G184">
        <f>VLOOKUP(Parameter!R184,Indexing!$G$2:$H$28,2)</f>
        <v>1</v>
      </c>
      <c r="H184">
        <f t="shared" si="6"/>
        <v>16.25</v>
      </c>
      <c r="J184">
        <f>VLOOKUP(Parameter!S184,Indexing!$I$2:$J$28,2)</f>
        <v>5</v>
      </c>
      <c r="K184">
        <f>VLOOKUP(Parameter!T184,Indexing!$K$2:$L$28,2)</f>
        <v>1</v>
      </c>
      <c r="L184">
        <f t="shared" si="7"/>
        <v>6</v>
      </c>
      <c r="N184">
        <f t="shared" si="8"/>
        <v>71</v>
      </c>
    </row>
    <row r="185" spans="1:14">
      <c r="A185" s="12" t="s">
        <v>181</v>
      </c>
      <c r="B185" t="s">
        <v>11</v>
      </c>
      <c r="C185" s="2" t="s">
        <v>13</v>
      </c>
      <c r="D185">
        <f>VLOOKUP(Parameter!O185,Indexing!$A$2:$B$28,2)</f>
        <v>26</v>
      </c>
      <c r="E185">
        <f>VLOOKUP(Parameter!P185,Indexing!$C$2:$D$28,2)</f>
        <v>26</v>
      </c>
      <c r="F185">
        <f>VLOOKUP(Parameter!Q185,Indexing!$E$2:$F$28,2)</f>
        <v>12</v>
      </c>
      <c r="G185">
        <f>VLOOKUP(Parameter!R185,Indexing!$G$2:$H$28,2)</f>
        <v>1</v>
      </c>
      <c r="H185">
        <f t="shared" si="6"/>
        <v>16.25</v>
      </c>
      <c r="J185">
        <f>VLOOKUP(Parameter!S185,Indexing!$I$2:$J$28,2)</f>
        <v>5</v>
      </c>
      <c r="K185">
        <f>VLOOKUP(Parameter!T185,Indexing!$K$2:$L$28,2)</f>
        <v>1</v>
      </c>
      <c r="L185">
        <f t="shared" si="7"/>
        <v>6</v>
      </c>
      <c r="N185">
        <f t="shared" si="8"/>
        <v>71</v>
      </c>
    </row>
    <row r="186" spans="1:14">
      <c r="A186" s="12" t="s">
        <v>182</v>
      </c>
      <c r="B186" t="s">
        <v>8</v>
      </c>
      <c r="C186" s="2" t="s">
        <v>13</v>
      </c>
      <c r="D186">
        <f>VLOOKUP(Parameter!O186,Indexing!$A$2:$B$28,2)</f>
        <v>13</v>
      </c>
      <c r="E186">
        <f>VLOOKUP(Parameter!P186,Indexing!$C$2:$D$28,2)</f>
        <v>23</v>
      </c>
      <c r="F186">
        <f>VLOOKUP(Parameter!Q186,Indexing!$E$2:$F$28,2)</f>
        <v>1</v>
      </c>
      <c r="G186">
        <f>VLOOKUP(Parameter!R186,Indexing!$G$2:$H$28,2)</f>
        <v>26</v>
      </c>
      <c r="H186">
        <f t="shared" si="6"/>
        <v>15.75</v>
      </c>
      <c r="J186">
        <f>VLOOKUP(Parameter!S186,Indexing!$I$2:$J$28,2)</f>
        <v>9</v>
      </c>
      <c r="K186">
        <f>VLOOKUP(Parameter!T186,Indexing!$K$2:$L$28,2)</f>
        <v>1</v>
      </c>
      <c r="L186">
        <f t="shared" si="7"/>
        <v>10</v>
      </c>
      <c r="N186">
        <f t="shared" si="8"/>
        <v>73</v>
      </c>
    </row>
    <row r="187" spans="1:14">
      <c r="A187" s="12" t="s">
        <v>182</v>
      </c>
      <c r="B187" t="s">
        <v>10</v>
      </c>
      <c r="C187" s="2" t="s">
        <v>13</v>
      </c>
      <c r="D187">
        <f>VLOOKUP(Parameter!O187,Indexing!$A$2:$B$28,2)</f>
        <v>13</v>
      </c>
      <c r="E187">
        <f>VLOOKUP(Parameter!P187,Indexing!$C$2:$D$28,2)</f>
        <v>23</v>
      </c>
      <c r="F187">
        <f>VLOOKUP(Parameter!Q187,Indexing!$E$2:$F$28,2)</f>
        <v>1</v>
      </c>
      <c r="G187">
        <f>VLOOKUP(Parameter!R187,Indexing!$G$2:$H$28,2)</f>
        <v>26</v>
      </c>
      <c r="H187">
        <f t="shared" si="6"/>
        <v>15.75</v>
      </c>
      <c r="J187">
        <f>VLOOKUP(Parameter!S187,Indexing!$I$2:$J$28,2)</f>
        <v>9</v>
      </c>
      <c r="K187">
        <f>VLOOKUP(Parameter!T187,Indexing!$K$2:$L$28,2)</f>
        <v>1</v>
      </c>
      <c r="L187">
        <f t="shared" si="7"/>
        <v>10</v>
      </c>
      <c r="N187">
        <f t="shared" si="8"/>
        <v>73</v>
      </c>
    </row>
    <row r="188" spans="1:14">
      <c r="A188" s="12" t="s">
        <v>182</v>
      </c>
      <c r="B188" t="s">
        <v>11</v>
      </c>
      <c r="C188" s="2" t="s">
        <v>13</v>
      </c>
      <c r="D188">
        <f>VLOOKUP(Parameter!O188,Indexing!$A$2:$B$28,2)</f>
        <v>13</v>
      </c>
      <c r="E188">
        <f>VLOOKUP(Parameter!P188,Indexing!$C$2:$D$28,2)</f>
        <v>23</v>
      </c>
      <c r="F188">
        <f>VLOOKUP(Parameter!Q188,Indexing!$E$2:$F$28,2)</f>
        <v>1</v>
      </c>
      <c r="G188">
        <f>VLOOKUP(Parameter!R188,Indexing!$G$2:$H$28,2)</f>
        <v>26</v>
      </c>
      <c r="H188">
        <f t="shared" si="6"/>
        <v>15.75</v>
      </c>
      <c r="J188">
        <f>VLOOKUP(Parameter!S188,Indexing!$I$2:$J$28,2)</f>
        <v>9</v>
      </c>
      <c r="K188">
        <f>VLOOKUP(Parameter!T188,Indexing!$K$2:$L$28,2)</f>
        <v>1</v>
      </c>
      <c r="L188">
        <f t="shared" si="7"/>
        <v>10</v>
      </c>
      <c r="N188">
        <f t="shared" si="8"/>
        <v>73</v>
      </c>
    </row>
    <row r="189" spans="1:14">
      <c r="A189" s="12" t="s">
        <v>183</v>
      </c>
      <c r="B189" t="s">
        <v>8</v>
      </c>
      <c r="C189" s="2" t="s">
        <v>13</v>
      </c>
      <c r="D189">
        <f>VLOOKUP(Parameter!O189,Indexing!$A$2:$B$28,2)</f>
        <v>13</v>
      </c>
      <c r="E189">
        <f>VLOOKUP(Parameter!P189,Indexing!$C$2:$D$28,2)</f>
        <v>23</v>
      </c>
      <c r="F189">
        <f>VLOOKUP(Parameter!Q189,Indexing!$E$2:$F$28,2)</f>
        <v>1</v>
      </c>
      <c r="G189">
        <f>VLOOKUP(Parameter!R189,Indexing!$G$2:$H$28,2)</f>
        <v>26</v>
      </c>
      <c r="H189">
        <f t="shared" si="6"/>
        <v>15.75</v>
      </c>
      <c r="J189">
        <f>VLOOKUP(Parameter!S189,Indexing!$I$2:$J$28,2)</f>
        <v>9</v>
      </c>
      <c r="K189">
        <f>VLOOKUP(Parameter!T189,Indexing!$K$2:$L$28,2)</f>
        <v>1</v>
      </c>
      <c r="L189">
        <f t="shared" si="7"/>
        <v>10</v>
      </c>
      <c r="N189">
        <f t="shared" si="8"/>
        <v>73</v>
      </c>
    </row>
    <row r="190" spans="1:14">
      <c r="A190" s="12" t="s">
        <v>183</v>
      </c>
      <c r="B190" t="s">
        <v>10</v>
      </c>
      <c r="C190" s="2" t="s">
        <v>13</v>
      </c>
      <c r="D190">
        <f>VLOOKUP(Parameter!O190,Indexing!$A$2:$B$28,2)</f>
        <v>13</v>
      </c>
      <c r="E190">
        <f>VLOOKUP(Parameter!P190,Indexing!$C$2:$D$28,2)</f>
        <v>23</v>
      </c>
      <c r="F190">
        <f>VLOOKUP(Parameter!Q190,Indexing!$E$2:$F$28,2)</f>
        <v>1</v>
      </c>
      <c r="G190">
        <f>VLOOKUP(Parameter!R190,Indexing!$G$2:$H$28,2)</f>
        <v>26</v>
      </c>
      <c r="H190">
        <f t="shared" si="6"/>
        <v>15.75</v>
      </c>
      <c r="J190">
        <f>VLOOKUP(Parameter!S190,Indexing!$I$2:$J$28,2)</f>
        <v>9</v>
      </c>
      <c r="K190">
        <f>VLOOKUP(Parameter!T190,Indexing!$K$2:$L$28,2)</f>
        <v>1</v>
      </c>
      <c r="L190">
        <f t="shared" si="7"/>
        <v>10</v>
      </c>
      <c r="N190">
        <f t="shared" si="8"/>
        <v>73</v>
      </c>
    </row>
    <row r="191" spans="1:14">
      <c r="A191" s="12" t="s">
        <v>183</v>
      </c>
      <c r="B191" t="s">
        <v>11</v>
      </c>
      <c r="C191" s="2" t="s">
        <v>13</v>
      </c>
      <c r="D191">
        <f>VLOOKUP(Parameter!O191,Indexing!$A$2:$B$28,2)</f>
        <v>13</v>
      </c>
      <c r="E191">
        <f>VLOOKUP(Parameter!P191,Indexing!$C$2:$D$28,2)</f>
        <v>23</v>
      </c>
      <c r="F191">
        <f>VLOOKUP(Parameter!Q191,Indexing!$E$2:$F$28,2)</f>
        <v>1</v>
      </c>
      <c r="G191">
        <f>VLOOKUP(Parameter!R191,Indexing!$G$2:$H$28,2)</f>
        <v>26</v>
      </c>
      <c r="H191">
        <f t="shared" si="6"/>
        <v>15.75</v>
      </c>
      <c r="J191">
        <f>VLOOKUP(Parameter!S191,Indexing!$I$2:$J$28,2)</f>
        <v>9</v>
      </c>
      <c r="K191">
        <f>VLOOKUP(Parameter!T191,Indexing!$K$2:$L$28,2)</f>
        <v>1</v>
      </c>
      <c r="L191">
        <f t="shared" si="7"/>
        <v>10</v>
      </c>
      <c r="N191">
        <f t="shared" si="8"/>
        <v>73</v>
      </c>
    </row>
    <row r="192" spans="1:14">
      <c r="A192" s="12" t="s">
        <v>184</v>
      </c>
      <c r="B192" t="s">
        <v>8</v>
      </c>
      <c r="C192" s="2" t="s">
        <v>13</v>
      </c>
      <c r="D192">
        <f>VLOOKUP(Parameter!O192,Indexing!$A$2:$B$28,2)</f>
        <v>26</v>
      </c>
      <c r="E192">
        <f>VLOOKUP(Parameter!P192,Indexing!$C$2:$D$28,2)</f>
        <v>23</v>
      </c>
      <c r="F192">
        <f>VLOOKUP(Parameter!Q192,Indexing!$E$2:$F$28,2)</f>
        <v>1</v>
      </c>
      <c r="G192">
        <f>VLOOKUP(Parameter!R192,Indexing!$G$2:$H$28,2)</f>
        <v>21</v>
      </c>
      <c r="H192">
        <f t="shared" si="6"/>
        <v>17.75</v>
      </c>
      <c r="J192">
        <f>VLOOKUP(Parameter!S192,Indexing!$I$2:$J$28,2)</f>
        <v>26</v>
      </c>
      <c r="K192">
        <f>VLOOKUP(Parameter!T192,Indexing!$K$2:$L$28,2)</f>
        <v>26</v>
      </c>
      <c r="L192">
        <f t="shared" si="7"/>
        <v>52</v>
      </c>
      <c r="N192">
        <f t="shared" si="8"/>
        <v>123</v>
      </c>
    </row>
    <row r="193" spans="1:14">
      <c r="A193" s="12" t="s">
        <v>184</v>
      </c>
      <c r="B193" t="s">
        <v>10</v>
      </c>
      <c r="C193" s="2" t="s">
        <v>13</v>
      </c>
      <c r="D193">
        <f>VLOOKUP(Parameter!O193,Indexing!$A$2:$B$28,2)</f>
        <v>26</v>
      </c>
      <c r="E193">
        <f>VLOOKUP(Parameter!P193,Indexing!$C$2:$D$28,2)</f>
        <v>23</v>
      </c>
      <c r="F193">
        <f>VLOOKUP(Parameter!Q193,Indexing!$E$2:$F$28,2)</f>
        <v>1</v>
      </c>
      <c r="G193">
        <f>VLOOKUP(Parameter!R193,Indexing!$G$2:$H$28,2)</f>
        <v>21</v>
      </c>
      <c r="H193">
        <f t="shared" si="6"/>
        <v>17.75</v>
      </c>
      <c r="J193">
        <f>VLOOKUP(Parameter!S193,Indexing!$I$2:$J$28,2)</f>
        <v>26</v>
      </c>
      <c r="K193">
        <f>VLOOKUP(Parameter!T193,Indexing!$K$2:$L$28,2)</f>
        <v>26</v>
      </c>
      <c r="L193">
        <f t="shared" si="7"/>
        <v>52</v>
      </c>
      <c r="N193">
        <f t="shared" si="8"/>
        <v>123</v>
      </c>
    </row>
    <row r="194" spans="1:14">
      <c r="A194" s="12" t="s">
        <v>184</v>
      </c>
      <c r="B194" t="s">
        <v>11</v>
      </c>
      <c r="C194" s="2" t="s">
        <v>13</v>
      </c>
      <c r="D194">
        <f>VLOOKUP(Parameter!O194,Indexing!$A$2:$B$28,2)</f>
        <v>26</v>
      </c>
      <c r="E194">
        <f>VLOOKUP(Parameter!P194,Indexing!$C$2:$D$28,2)</f>
        <v>23</v>
      </c>
      <c r="F194">
        <f>VLOOKUP(Parameter!Q194,Indexing!$E$2:$F$28,2)</f>
        <v>1</v>
      </c>
      <c r="G194">
        <f>VLOOKUP(Parameter!R194,Indexing!$G$2:$H$28,2)</f>
        <v>21</v>
      </c>
      <c r="H194">
        <f t="shared" ref="H194:H257" si="9">(AVERAGE(D194:G194))</f>
        <v>17.75</v>
      </c>
      <c r="J194">
        <f>VLOOKUP(Parameter!S194,Indexing!$I$2:$J$28,2)</f>
        <v>26</v>
      </c>
      <c r="K194">
        <f>VLOOKUP(Parameter!T194,Indexing!$K$2:$L$28,2)</f>
        <v>26</v>
      </c>
      <c r="L194">
        <f t="shared" ref="L194:L257" si="10">AVERAGE(J194+K194)</f>
        <v>52</v>
      </c>
      <c r="N194">
        <f t="shared" ref="N194:N257" si="11">(SUM(D194:G194))+(SUM(J194+K194))</f>
        <v>123</v>
      </c>
    </row>
    <row r="195" spans="1:14">
      <c r="A195" s="12" t="s">
        <v>185</v>
      </c>
      <c r="B195" t="s">
        <v>8</v>
      </c>
      <c r="C195" s="2" t="s">
        <v>13</v>
      </c>
      <c r="D195">
        <f>VLOOKUP(Parameter!O195,Indexing!$A$2:$B$28,2)</f>
        <v>22</v>
      </c>
      <c r="E195">
        <f>VLOOKUP(Parameter!P195,Indexing!$C$2:$D$28,2)</f>
        <v>25</v>
      </c>
      <c r="F195">
        <f>VLOOKUP(Parameter!Q195,Indexing!$E$2:$F$28,2)</f>
        <v>26</v>
      </c>
      <c r="G195">
        <f>VLOOKUP(Parameter!R195,Indexing!$G$2:$H$28,2)</f>
        <v>7</v>
      </c>
      <c r="H195">
        <f t="shared" si="9"/>
        <v>20</v>
      </c>
      <c r="J195">
        <f>VLOOKUP(Parameter!S195,Indexing!$I$2:$J$28,2)</f>
        <v>26</v>
      </c>
      <c r="K195">
        <f>VLOOKUP(Parameter!T195,Indexing!$K$2:$L$28,2)</f>
        <v>5</v>
      </c>
      <c r="L195">
        <f t="shared" si="10"/>
        <v>31</v>
      </c>
      <c r="N195">
        <f t="shared" si="11"/>
        <v>111</v>
      </c>
    </row>
    <row r="196" spans="1:14">
      <c r="A196" s="12" t="s">
        <v>185</v>
      </c>
      <c r="B196" t="s">
        <v>10</v>
      </c>
      <c r="C196" s="2" t="s">
        <v>13</v>
      </c>
      <c r="D196">
        <f>VLOOKUP(Parameter!O196,Indexing!$A$2:$B$28,2)</f>
        <v>22</v>
      </c>
      <c r="E196">
        <f>VLOOKUP(Parameter!P196,Indexing!$C$2:$D$28,2)</f>
        <v>25</v>
      </c>
      <c r="F196">
        <f>VLOOKUP(Parameter!Q196,Indexing!$E$2:$F$28,2)</f>
        <v>26</v>
      </c>
      <c r="G196">
        <f>VLOOKUP(Parameter!R196,Indexing!$G$2:$H$28,2)</f>
        <v>7</v>
      </c>
      <c r="H196">
        <f t="shared" si="9"/>
        <v>20</v>
      </c>
      <c r="J196">
        <f>VLOOKUP(Parameter!S196,Indexing!$I$2:$J$28,2)</f>
        <v>26</v>
      </c>
      <c r="K196">
        <f>VLOOKUP(Parameter!T196,Indexing!$K$2:$L$28,2)</f>
        <v>5</v>
      </c>
      <c r="L196">
        <f t="shared" si="10"/>
        <v>31</v>
      </c>
      <c r="N196">
        <f t="shared" si="11"/>
        <v>111</v>
      </c>
    </row>
    <row r="197" spans="1:14">
      <c r="A197" s="12" t="s">
        <v>185</v>
      </c>
      <c r="B197" t="s">
        <v>11</v>
      </c>
      <c r="C197" s="2" t="s">
        <v>13</v>
      </c>
      <c r="D197">
        <f>VLOOKUP(Parameter!O197,Indexing!$A$2:$B$28,2)</f>
        <v>22</v>
      </c>
      <c r="E197">
        <f>VLOOKUP(Parameter!P197,Indexing!$C$2:$D$28,2)</f>
        <v>25</v>
      </c>
      <c r="F197">
        <f>VLOOKUP(Parameter!Q197,Indexing!$E$2:$F$28,2)</f>
        <v>26</v>
      </c>
      <c r="G197">
        <f>VLOOKUP(Parameter!R197,Indexing!$G$2:$H$28,2)</f>
        <v>7</v>
      </c>
      <c r="H197">
        <f t="shared" si="9"/>
        <v>20</v>
      </c>
      <c r="J197">
        <f>VLOOKUP(Parameter!S197,Indexing!$I$2:$J$28,2)</f>
        <v>26</v>
      </c>
      <c r="K197">
        <f>VLOOKUP(Parameter!T197,Indexing!$K$2:$L$28,2)</f>
        <v>5</v>
      </c>
      <c r="L197">
        <f t="shared" si="10"/>
        <v>31</v>
      </c>
      <c r="N197">
        <f t="shared" si="11"/>
        <v>111</v>
      </c>
    </row>
    <row r="198" spans="1:14">
      <c r="A198" s="12" t="s">
        <v>186</v>
      </c>
      <c r="B198" t="s">
        <v>8</v>
      </c>
      <c r="C198" s="2" t="s">
        <v>13</v>
      </c>
      <c r="D198">
        <f>VLOOKUP(Parameter!O198,Indexing!$A$2:$B$28,2)</f>
        <v>16</v>
      </c>
      <c r="E198">
        <f>VLOOKUP(Parameter!P198,Indexing!$C$2:$D$28,2)</f>
        <v>20</v>
      </c>
      <c r="F198">
        <f>VLOOKUP(Parameter!Q198,Indexing!$E$2:$F$28,2)</f>
        <v>23</v>
      </c>
      <c r="G198">
        <f>VLOOKUP(Parameter!R198,Indexing!$G$2:$H$28,2)</f>
        <v>26</v>
      </c>
      <c r="H198">
        <f t="shared" si="9"/>
        <v>21.25</v>
      </c>
      <c r="J198">
        <f>VLOOKUP(Parameter!S198,Indexing!$I$2:$J$28,2)</f>
        <v>5</v>
      </c>
      <c r="K198">
        <f>VLOOKUP(Parameter!T198,Indexing!$K$2:$L$28,2)</f>
        <v>1</v>
      </c>
      <c r="L198">
        <f t="shared" si="10"/>
        <v>6</v>
      </c>
      <c r="N198">
        <f t="shared" si="11"/>
        <v>91</v>
      </c>
    </row>
    <row r="199" spans="1:14">
      <c r="A199" s="12" t="s">
        <v>186</v>
      </c>
      <c r="B199" t="s">
        <v>10</v>
      </c>
      <c r="C199" s="2" t="s">
        <v>13</v>
      </c>
      <c r="D199">
        <f>VLOOKUP(Parameter!O199,Indexing!$A$2:$B$28,2)</f>
        <v>16</v>
      </c>
      <c r="E199">
        <f>VLOOKUP(Parameter!P199,Indexing!$C$2:$D$28,2)</f>
        <v>20</v>
      </c>
      <c r="F199">
        <f>VLOOKUP(Parameter!Q199,Indexing!$E$2:$F$28,2)</f>
        <v>23</v>
      </c>
      <c r="G199">
        <f>VLOOKUP(Parameter!R199,Indexing!$G$2:$H$28,2)</f>
        <v>26</v>
      </c>
      <c r="H199">
        <f t="shared" si="9"/>
        <v>21.25</v>
      </c>
      <c r="J199">
        <f>VLOOKUP(Parameter!S199,Indexing!$I$2:$J$28,2)</f>
        <v>5</v>
      </c>
      <c r="K199">
        <f>VLOOKUP(Parameter!T199,Indexing!$K$2:$L$28,2)</f>
        <v>1</v>
      </c>
      <c r="L199">
        <f t="shared" si="10"/>
        <v>6</v>
      </c>
      <c r="N199">
        <f t="shared" si="11"/>
        <v>91</v>
      </c>
    </row>
    <row r="200" spans="1:14">
      <c r="A200" s="12" t="s">
        <v>186</v>
      </c>
      <c r="B200" t="s">
        <v>11</v>
      </c>
      <c r="C200" s="2" t="s">
        <v>13</v>
      </c>
      <c r="D200">
        <f>VLOOKUP(Parameter!O200,Indexing!$A$2:$B$28,2)</f>
        <v>16</v>
      </c>
      <c r="E200">
        <f>VLOOKUP(Parameter!P200,Indexing!$C$2:$D$28,2)</f>
        <v>20</v>
      </c>
      <c r="F200">
        <f>VLOOKUP(Parameter!Q200,Indexing!$E$2:$F$28,2)</f>
        <v>23</v>
      </c>
      <c r="G200">
        <f>VLOOKUP(Parameter!R200,Indexing!$G$2:$H$28,2)</f>
        <v>26</v>
      </c>
      <c r="H200">
        <f t="shared" si="9"/>
        <v>21.25</v>
      </c>
      <c r="J200">
        <f>VLOOKUP(Parameter!S200,Indexing!$I$2:$J$28,2)</f>
        <v>5</v>
      </c>
      <c r="K200">
        <f>VLOOKUP(Parameter!T200,Indexing!$K$2:$L$28,2)</f>
        <v>1</v>
      </c>
      <c r="L200">
        <f t="shared" si="10"/>
        <v>6</v>
      </c>
      <c r="N200">
        <f t="shared" si="11"/>
        <v>91</v>
      </c>
    </row>
    <row r="201" spans="1:14">
      <c r="A201" s="12" t="s">
        <v>187</v>
      </c>
      <c r="B201" t="s">
        <v>8</v>
      </c>
      <c r="C201" s="2" t="s">
        <v>13</v>
      </c>
      <c r="D201">
        <f>VLOOKUP(Parameter!O201,Indexing!$A$2:$B$28,2)</f>
        <v>22</v>
      </c>
      <c r="E201">
        <f>VLOOKUP(Parameter!P201,Indexing!$C$2:$D$28,2)</f>
        <v>4</v>
      </c>
      <c r="F201">
        <f>VLOOKUP(Parameter!Q201,Indexing!$E$2:$F$28,2)</f>
        <v>19</v>
      </c>
      <c r="G201">
        <f>VLOOKUP(Parameter!R201,Indexing!$G$2:$H$28,2)</f>
        <v>7</v>
      </c>
      <c r="H201">
        <f t="shared" si="9"/>
        <v>13</v>
      </c>
      <c r="J201">
        <f>VLOOKUP(Parameter!S201,Indexing!$I$2:$J$28,2)</f>
        <v>13</v>
      </c>
      <c r="K201">
        <f>VLOOKUP(Parameter!T201,Indexing!$K$2:$L$28,2)</f>
        <v>2</v>
      </c>
      <c r="L201">
        <f t="shared" si="10"/>
        <v>15</v>
      </c>
      <c r="N201">
        <f t="shared" si="11"/>
        <v>67</v>
      </c>
    </row>
    <row r="202" spans="1:14">
      <c r="A202" s="12" t="s">
        <v>187</v>
      </c>
      <c r="B202" t="s">
        <v>10</v>
      </c>
      <c r="C202" s="2" t="s">
        <v>13</v>
      </c>
      <c r="D202">
        <f>VLOOKUP(Parameter!O202,Indexing!$A$2:$B$28,2)</f>
        <v>22</v>
      </c>
      <c r="E202">
        <f>VLOOKUP(Parameter!P202,Indexing!$C$2:$D$28,2)</f>
        <v>4</v>
      </c>
      <c r="F202">
        <f>VLOOKUP(Parameter!Q202,Indexing!$E$2:$F$28,2)</f>
        <v>19</v>
      </c>
      <c r="G202">
        <f>VLOOKUP(Parameter!R202,Indexing!$G$2:$H$28,2)</f>
        <v>7</v>
      </c>
      <c r="H202">
        <f t="shared" si="9"/>
        <v>13</v>
      </c>
      <c r="J202">
        <f>VLOOKUP(Parameter!S202,Indexing!$I$2:$J$28,2)</f>
        <v>13</v>
      </c>
      <c r="K202">
        <f>VLOOKUP(Parameter!T202,Indexing!$K$2:$L$28,2)</f>
        <v>2</v>
      </c>
      <c r="L202">
        <f t="shared" si="10"/>
        <v>15</v>
      </c>
      <c r="N202">
        <f t="shared" si="11"/>
        <v>67</v>
      </c>
    </row>
    <row r="203" spans="1:14">
      <c r="A203" s="12" t="s">
        <v>187</v>
      </c>
      <c r="B203" t="s">
        <v>11</v>
      </c>
      <c r="C203" s="2" t="s">
        <v>13</v>
      </c>
      <c r="D203">
        <f>VLOOKUP(Parameter!O203,Indexing!$A$2:$B$28,2)</f>
        <v>22</v>
      </c>
      <c r="E203">
        <f>VLOOKUP(Parameter!P203,Indexing!$C$2:$D$28,2)</f>
        <v>4</v>
      </c>
      <c r="F203">
        <f>VLOOKUP(Parameter!Q203,Indexing!$E$2:$F$28,2)</f>
        <v>19</v>
      </c>
      <c r="G203">
        <f>VLOOKUP(Parameter!R203,Indexing!$G$2:$H$28,2)</f>
        <v>7</v>
      </c>
      <c r="H203">
        <f t="shared" si="9"/>
        <v>13</v>
      </c>
      <c r="J203">
        <f>VLOOKUP(Parameter!S203,Indexing!$I$2:$J$28,2)</f>
        <v>13</v>
      </c>
      <c r="K203">
        <f>VLOOKUP(Parameter!T203,Indexing!$K$2:$L$28,2)</f>
        <v>2</v>
      </c>
      <c r="L203">
        <f t="shared" si="10"/>
        <v>15</v>
      </c>
      <c r="N203">
        <f t="shared" si="11"/>
        <v>67</v>
      </c>
    </row>
    <row r="204" spans="1:14">
      <c r="A204" s="12" t="s">
        <v>188</v>
      </c>
      <c r="B204" t="s">
        <v>8</v>
      </c>
      <c r="C204" s="2" t="s">
        <v>13</v>
      </c>
      <c r="D204">
        <f>VLOOKUP(Parameter!O204,Indexing!$A$2:$B$28,2)</f>
        <v>22</v>
      </c>
      <c r="E204">
        <f>VLOOKUP(Parameter!P204,Indexing!$C$2:$D$28,2)</f>
        <v>4</v>
      </c>
      <c r="F204">
        <f>VLOOKUP(Parameter!Q204,Indexing!$E$2:$F$28,2)</f>
        <v>19</v>
      </c>
      <c r="G204">
        <f>VLOOKUP(Parameter!R204,Indexing!$G$2:$H$28,2)</f>
        <v>7</v>
      </c>
      <c r="H204">
        <f t="shared" si="9"/>
        <v>13</v>
      </c>
      <c r="J204">
        <f>VLOOKUP(Parameter!S204,Indexing!$I$2:$J$28,2)</f>
        <v>13</v>
      </c>
      <c r="K204">
        <f>VLOOKUP(Parameter!T204,Indexing!$K$2:$L$28,2)</f>
        <v>2</v>
      </c>
      <c r="L204">
        <f t="shared" si="10"/>
        <v>15</v>
      </c>
      <c r="N204">
        <f t="shared" si="11"/>
        <v>67</v>
      </c>
    </row>
    <row r="205" spans="1:14">
      <c r="A205" s="12" t="s">
        <v>188</v>
      </c>
      <c r="B205" t="s">
        <v>10</v>
      </c>
      <c r="C205" s="2" t="s">
        <v>13</v>
      </c>
      <c r="D205">
        <f>VLOOKUP(Parameter!O205,Indexing!$A$2:$B$28,2)</f>
        <v>22</v>
      </c>
      <c r="E205">
        <f>VLOOKUP(Parameter!P205,Indexing!$C$2:$D$28,2)</f>
        <v>4</v>
      </c>
      <c r="F205">
        <f>VLOOKUP(Parameter!Q205,Indexing!$E$2:$F$28,2)</f>
        <v>19</v>
      </c>
      <c r="G205">
        <f>VLOOKUP(Parameter!R205,Indexing!$G$2:$H$28,2)</f>
        <v>7</v>
      </c>
      <c r="H205">
        <f t="shared" si="9"/>
        <v>13</v>
      </c>
      <c r="J205">
        <f>VLOOKUP(Parameter!S205,Indexing!$I$2:$J$28,2)</f>
        <v>13</v>
      </c>
      <c r="K205">
        <f>VLOOKUP(Parameter!T205,Indexing!$K$2:$L$28,2)</f>
        <v>2</v>
      </c>
      <c r="L205">
        <f t="shared" si="10"/>
        <v>15</v>
      </c>
      <c r="N205">
        <f t="shared" si="11"/>
        <v>67</v>
      </c>
    </row>
    <row r="206" spans="1:14">
      <c r="A206" s="12" t="s">
        <v>188</v>
      </c>
      <c r="B206" t="s">
        <v>11</v>
      </c>
      <c r="C206" s="2" t="s">
        <v>13</v>
      </c>
      <c r="D206">
        <f>VLOOKUP(Parameter!O206,Indexing!$A$2:$B$28,2)</f>
        <v>22</v>
      </c>
      <c r="E206">
        <f>VLOOKUP(Parameter!P206,Indexing!$C$2:$D$28,2)</f>
        <v>4</v>
      </c>
      <c r="F206">
        <f>VLOOKUP(Parameter!Q206,Indexing!$E$2:$F$28,2)</f>
        <v>19</v>
      </c>
      <c r="G206">
        <f>VLOOKUP(Parameter!R206,Indexing!$G$2:$H$28,2)</f>
        <v>7</v>
      </c>
      <c r="H206">
        <f t="shared" si="9"/>
        <v>13</v>
      </c>
      <c r="J206">
        <f>VLOOKUP(Parameter!S206,Indexing!$I$2:$J$28,2)</f>
        <v>13</v>
      </c>
      <c r="K206">
        <f>VLOOKUP(Parameter!T206,Indexing!$K$2:$L$28,2)</f>
        <v>2</v>
      </c>
      <c r="L206">
        <f t="shared" si="10"/>
        <v>15</v>
      </c>
      <c r="N206">
        <f t="shared" si="11"/>
        <v>67</v>
      </c>
    </row>
    <row r="207" spans="1:14">
      <c r="A207" s="12" t="s">
        <v>189</v>
      </c>
      <c r="B207" t="s">
        <v>8</v>
      </c>
      <c r="C207" s="2" t="s">
        <v>13</v>
      </c>
      <c r="D207">
        <f>VLOOKUP(Parameter!O207,Indexing!$A$2:$B$28,2)</f>
        <v>26</v>
      </c>
      <c r="E207">
        <f>VLOOKUP(Parameter!P207,Indexing!$C$2:$D$28,2)</f>
        <v>22</v>
      </c>
      <c r="F207">
        <f>VLOOKUP(Parameter!Q207,Indexing!$E$2:$F$28,2)</f>
        <v>26</v>
      </c>
      <c r="G207">
        <f>VLOOKUP(Parameter!R207,Indexing!$G$2:$H$28,2)</f>
        <v>21</v>
      </c>
      <c r="H207">
        <f t="shared" si="9"/>
        <v>23.75</v>
      </c>
      <c r="J207">
        <f>VLOOKUP(Parameter!S207,Indexing!$I$2:$J$28,2)</f>
        <v>5</v>
      </c>
      <c r="K207">
        <f>VLOOKUP(Parameter!T207,Indexing!$K$2:$L$28,2)</f>
        <v>4</v>
      </c>
      <c r="L207">
        <f t="shared" si="10"/>
        <v>9</v>
      </c>
      <c r="N207">
        <f t="shared" si="11"/>
        <v>104</v>
      </c>
    </row>
    <row r="208" spans="1:14">
      <c r="A208" s="12" t="s">
        <v>189</v>
      </c>
      <c r="B208" t="s">
        <v>10</v>
      </c>
      <c r="C208" s="2" t="s">
        <v>13</v>
      </c>
      <c r="D208">
        <f>VLOOKUP(Parameter!O208,Indexing!$A$2:$B$28,2)</f>
        <v>26</v>
      </c>
      <c r="E208">
        <f>VLOOKUP(Parameter!P208,Indexing!$C$2:$D$28,2)</f>
        <v>22</v>
      </c>
      <c r="F208">
        <f>VLOOKUP(Parameter!Q208,Indexing!$E$2:$F$28,2)</f>
        <v>26</v>
      </c>
      <c r="G208">
        <f>VLOOKUP(Parameter!R208,Indexing!$G$2:$H$28,2)</f>
        <v>21</v>
      </c>
      <c r="H208">
        <f t="shared" si="9"/>
        <v>23.75</v>
      </c>
      <c r="J208">
        <f>VLOOKUP(Parameter!S208,Indexing!$I$2:$J$28,2)</f>
        <v>5</v>
      </c>
      <c r="K208">
        <f>VLOOKUP(Parameter!T208,Indexing!$K$2:$L$28,2)</f>
        <v>4</v>
      </c>
      <c r="L208">
        <f t="shared" si="10"/>
        <v>9</v>
      </c>
      <c r="N208">
        <f t="shared" si="11"/>
        <v>104</v>
      </c>
    </row>
    <row r="209" spans="1:14">
      <c r="A209" s="12" t="s">
        <v>189</v>
      </c>
      <c r="B209" t="s">
        <v>11</v>
      </c>
      <c r="C209" s="2" t="s">
        <v>13</v>
      </c>
      <c r="D209">
        <f>VLOOKUP(Parameter!O209,Indexing!$A$2:$B$28,2)</f>
        <v>26</v>
      </c>
      <c r="E209">
        <f>VLOOKUP(Parameter!P209,Indexing!$C$2:$D$28,2)</f>
        <v>22</v>
      </c>
      <c r="F209">
        <f>VLOOKUP(Parameter!Q209,Indexing!$E$2:$F$28,2)</f>
        <v>26</v>
      </c>
      <c r="G209">
        <f>VLOOKUP(Parameter!R209,Indexing!$G$2:$H$28,2)</f>
        <v>21</v>
      </c>
      <c r="H209">
        <f t="shared" si="9"/>
        <v>23.75</v>
      </c>
      <c r="J209">
        <f>VLOOKUP(Parameter!S209,Indexing!$I$2:$J$28,2)</f>
        <v>5</v>
      </c>
      <c r="K209">
        <f>VLOOKUP(Parameter!T209,Indexing!$K$2:$L$28,2)</f>
        <v>4</v>
      </c>
      <c r="L209">
        <f t="shared" si="10"/>
        <v>9</v>
      </c>
      <c r="N209">
        <f t="shared" si="11"/>
        <v>104</v>
      </c>
    </row>
    <row r="210" spans="1:14">
      <c r="A210" s="12" t="s">
        <v>190</v>
      </c>
      <c r="B210" t="s">
        <v>8</v>
      </c>
      <c r="C210" s="2" t="s">
        <v>13</v>
      </c>
      <c r="D210">
        <f>VLOOKUP(Parameter!O210,Indexing!$A$2:$B$28,2)</f>
        <v>26</v>
      </c>
      <c r="E210">
        <f>VLOOKUP(Parameter!P210,Indexing!$C$2:$D$28,2)</f>
        <v>22</v>
      </c>
      <c r="F210">
        <f>VLOOKUP(Parameter!Q210,Indexing!$E$2:$F$28,2)</f>
        <v>26</v>
      </c>
      <c r="G210">
        <f>VLOOKUP(Parameter!R210,Indexing!$G$2:$H$28,2)</f>
        <v>21</v>
      </c>
      <c r="H210">
        <f t="shared" si="9"/>
        <v>23.75</v>
      </c>
      <c r="J210">
        <f>VLOOKUP(Parameter!S210,Indexing!$I$2:$J$28,2)</f>
        <v>5</v>
      </c>
      <c r="K210">
        <f>VLOOKUP(Parameter!T210,Indexing!$K$2:$L$28,2)</f>
        <v>4</v>
      </c>
      <c r="L210">
        <f t="shared" si="10"/>
        <v>9</v>
      </c>
      <c r="N210">
        <f t="shared" si="11"/>
        <v>104</v>
      </c>
    </row>
    <row r="211" spans="1:14">
      <c r="A211" s="12" t="s">
        <v>190</v>
      </c>
      <c r="B211" t="s">
        <v>10</v>
      </c>
      <c r="C211" s="2" t="s">
        <v>13</v>
      </c>
      <c r="D211">
        <f>VLOOKUP(Parameter!O211,Indexing!$A$2:$B$28,2)</f>
        <v>26</v>
      </c>
      <c r="E211">
        <f>VLOOKUP(Parameter!P211,Indexing!$C$2:$D$28,2)</f>
        <v>22</v>
      </c>
      <c r="F211">
        <f>VLOOKUP(Parameter!Q211,Indexing!$E$2:$F$28,2)</f>
        <v>26</v>
      </c>
      <c r="G211">
        <f>VLOOKUP(Parameter!R211,Indexing!$G$2:$H$28,2)</f>
        <v>21</v>
      </c>
      <c r="H211">
        <f t="shared" si="9"/>
        <v>23.75</v>
      </c>
      <c r="J211">
        <f>VLOOKUP(Parameter!S211,Indexing!$I$2:$J$28,2)</f>
        <v>5</v>
      </c>
      <c r="K211">
        <f>VLOOKUP(Parameter!T211,Indexing!$K$2:$L$28,2)</f>
        <v>4</v>
      </c>
      <c r="L211">
        <f t="shared" si="10"/>
        <v>9</v>
      </c>
      <c r="N211">
        <f t="shared" si="11"/>
        <v>104</v>
      </c>
    </row>
    <row r="212" spans="1:14">
      <c r="A212" s="12" t="s">
        <v>190</v>
      </c>
      <c r="B212" t="s">
        <v>11</v>
      </c>
      <c r="C212" s="2" t="s">
        <v>13</v>
      </c>
      <c r="D212">
        <f>VLOOKUP(Parameter!O212,Indexing!$A$2:$B$28,2)</f>
        <v>26</v>
      </c>
      <c r="E212">
        <f>VLOOKUP(Parameter!P212,Indexing!$C$2:$D$28,2)</f>
        <v>22</v>
      </c>
      <c r="F212">
        <f>VLOOKUP(Parameter!Q212,Indexing!$E$2:$F$28,2)</f>
        <v>26</v>
      </c>
      <c r="G212">
        <f>VLOOKUP(Parameter!R212,Indexing!$G$2:$H$28,2)</f>
        <v>21</v>
      </c>
      <c r="H212">
        <f t="shared" si="9"/>
        <v>23.75</v>
      </c>
      <c r="J212">
        <f>VLOOKUP(Parameter!S212,Indexing!$I$2:$J$28,2)</f>
        <v>5</v>
      </c>
      <c r="K212">
        <f>VLOOKUP(Parameter!T212,Indexing!$K$2:$L$28,2)</f>
        <v>4</v>
      </c>
      <c r="L212">
        <f t="shared" si="10"/>
        <v>9</v>
      </c>
      <c r="N212">
        <f t="shared" si="11"/>
        <v>104</v>
      </c>
    </row>
    <row r="213" spans="1:14">
      <c r="A213" s="12" t="s">
        <v>191</v>
      </c>
      <c r="B213" t="s">
        <v>8</v>
      </c>
      <c r="C213" s="2" t="s">
        <v>13</v>
      </c>
      <c r="D213">
        <f>VLOOKUP(Parameter!O213,Indexing!$A$2:$B$28,2)</f>
        <v>10</v>
      </c>
      <c r="E213">
        <f>VLOOKUP(Parameter!P213,Indexing!$C$2:$D$28,2)</f>
        <v>12</v>
      </c>
      <c r="F213">
        <f>VLOOKUP(Parameter!Q213,Indexing!$E$2:$F$28,2)</f>
        <v>16</v>
      </c>
      <c r="G213">
        <f>VLOOKUP(Parameter!R213,Indexing!$G$2:$H$28,2)</f>
        <v>6</v>
      </c>
      <c r="H213">
        <f t="shared" si="9"/>
        <v>11</v>
      </c>
      <c r="J213">
        <f>VLOOKUP(Parameter!S213,Indexing!$I$2:$J$28,2)</f>
        <v>7</v>
      </c>
      <c r="K213">
        <f>VLOOKUP(Parameter!T213,Indexing!$K$2:$L$28,2)</f>
        <v>11</v>
      </c>
      <c r="L213">
        <f t="shared" si="10"/>
        <v>18</v>
      </c>
      <c r="N213">
        <f t="shared" si="11"/>
        <v>62</v>
      </c>
    </row>
    <row r="214" spans="1:14">
      <c r="A214" s="12" t="s">
        <v>191</v>
      </c>
      <c r="B214" t="s">
        <v>10</v>
      </c>
      <c r="C214" s="2" t="s">
        <v>13</v>
      </c>
      <c r="D214">
        <f>VLOOKUP(Parameter!O214,Indexing!$A$2:$B$28,2)</f>
        <v>10</v>
      </c>
      <c r="E214">
        <f>VLOOKUP(Parameter!P214,Indexing!$C$2:$D$28,2)</f>
        <v>12</v>
      </c>
      <c r="F214">
        <f>VLOOKUP(Parameter!Q214,Indexing!$E$2:$F$28,2)</f>
        <v>16</v>
      </c>
      <c r="G214">
        <f>VLOOKUP(Parameter!R214,Indexing!$G$2:$H$28,2)</f>
        <v>6</v>
      </c>
      <c r="H214">
        <f t="shared" si="9"/>
        <v>11</v>
      </c>
      <c r="J214">
        <f>VLOOKUP(Parameter!S214,Indexing!$I$2:$J$28,2)</f>
        <v>7</v>
      </c>
      <c r="K214">
        <f>VLOOKUP(Parameter!T214,Indexing!$K$2:$L$28,2)</f>
        <v>11</v>
      </c>
      <c r="L214">
        <f t="shared" si="10"/>
        <v>18</v>
      </c>
      <c r="N214">
        <f t="shared" si="11"/>
        <v>62</v>
      </c>
    </row>
    <row r="215" spans="1:14">
      <c r="A215" s="12" t="s">
        <v>191</v>
      </c>
      <c r="B215" t="s">
        <v>11</v>
      </c>
      <c r="C215" s="2" t="s">
        <v>13</v>
      </c>
      <c r="D215">
        <f>VLOOKUP(Parameter!O215,Indexing!$A$2:$B$28,2)</f>
        <v>10</v>
      </c>
      <c r="E215">
        <f>VLOOKUP(Parameter!P215,Indexing!$C$2:$D$28,2)</f>
        <v>12</v>
      </c>
      <c r="F215">
        <f>VLOOKUP(Parameter!Q215,Indexing!$E$2:$F$28,2)</f>
        <v>16</v>
      </c>
      <c r="G215">
        <f>VLOOKUP(Parameter!R215,Indexing!$G$2:$H$28,2)</f>
        <v>6</v>
      </c>
      <c r="H215">
        <f t="shared" si="9"/>
        <v>11</v>
      </c>
      <c r="J215">
        <f>VLOOKUP(Parameter!S215,Indexing!$I$2:$J$28,2)</f>
        <v>7</v>
      </c>
      <c r="K215">
        <f>VLOOKUP(Parameter!T215,Indexing!$K$2:$L$28,2)</f>
        <v>11</v>
      </c>
      <c r="L215">
        <f t="shared" si="10"/>
        <v>18</v>
      </c>
      <c r="N215">
        <f t="shared" si="11"/>
        <v>62</v>
      </c>
    </row>
    <row r="216" spans="1:14">
      <c r="A216" s="12" t="s">
        <v>192</v>
      </c>
      <c r="B216" t="s">
        <v>8</v>
      </c>
      <c r="C216" s="2" t="s">
        <v>13</v>
      </c>
      <c r="D216">
        <f>VLOOKUP(Parameter!O216,Indexing!$A$2:$B$28,2)</f>
        <v>23</v>
      </c>
      <c r="E216">
        <f>VLOOKUP(Parameter!P216,Indexing!$C$2:$D$28,2)</f>
        <v>25</v>
      </c>
      <c r="F216">
        <f>VLOOKUP(Parameter!Q216,Indexing!$E$2:$F$28,2)</f>
        <v>17</v>
      </c>
      <c r="G216">
        <f>VLOOKUP(Parameter!R216,Indexing!$G$2:$H$28,2)</f>
        <v>8</v>
      </c>
      <c r="H216">
        <f t="shared" si="9"/>
        <v>18.25</v>
      </c>
      <c r="J216">
        <f>VLOOKUP(Parameter!S216,Indexing!$I$2:$J$28,2)</f>
        <v>8</v>
      </c>
      <c r="K216">
        <f>VLOOKUP(Parameter!T216,Indexing!$K$2:$L$28,2)</f>
        <v>2</v>
      </c>
      <c r="L216">
        <f t="shared" si="10"/>
        <v>10</v>
      </c>
      <c r="N216">
        <f t="shared" si="11"/>
        <v>83</v>
      </c>
    </row>
    <row r="217" spans="1:14">
      <c r="A217" s="12" t="s">
        <v>192</v>
      </c>
      <c r="B217" t="s">
        <v>10</v>
      </c>
      <c r="C217" s="2" t="s">
        <v>13</v>
      </c>
      <c r="D217">
        <f>VLOOKUP(Parameter!O217,Indexing!$A$2:$B$28,2)</f>
        <v>23</v>
      </c>
      <c r="E217">
        <f>VLOOKUP(Parameter!P217,Indexing!$C$2:$D$28,2)</f>
        <v>25</v>
      </c>
      <c r="F217">
        <f>VLOOKUP(Parameter!Q217,Indexing!$E$2:$F$28,2)</f>
        <v>17</v>
      </c>
      <c r="G217">
        <f>VLOOKUP(Parameter!R217,Indexing!$G$2:$H$28,2)</f>
        <v>8</v>
      </c>
      <c r="H217">
        <f t="shared" si="9"/>
        <v>18.25</v>
      </c>
      <c r="J217">
        <f>VLOOKUP(Parameter!S217,Indexing!$I$2:$J$28,2)</f>
        <v>8</v>
      </c>
      <c r="K217">
        <f>VLOOKUP(Parameter!T217,Indexing!$K$2:$L$28,2)</f>
        <v>2</v>
      </c>
      <c r="L217">
        <f t="shared" si="10"/>
        <v>10</v>
      </c>
      <c r="N217">
        <f t="shared" si="11"/>
        <v>83</v>
      </c>
    </row>
    <row r="218" spans="1:14">
      <c r="A218" s="12" t="s">
        <v>192</v>
      </c>
      <c r="B218" t="s">
        <v>11</v>
      </c>
      <c r="C218" s="2" t="s">
        <v>13</v>
      </c>
      <c r="D218">
        <f>VLOOKUP(Parameter!O218,Indexing!$A$2:$B$28,2)</f>
        <v>23</v>
      </c>
      <c r="E218">
        <f>VLOOKUP(Parameter!P218,Indexing!$C$2:$D$28,2)</f>
        <v>25</v>
      </c>
      <c r="F218">
        <f>VLOOKUP(Parameter!Q218,Indexing!$E$2:$F$28,2)</f>
        <v>17</v>
      </c>
      <c r="G218">
        <f>VLOOKUP(Parameter!R218,Indexing!$G$2:$H$28,2)</f>
        <v>8</v>
      </c>
      <c r="H218">
        <f t="shared" si="9"/>
        <v>18.25</v>
      </c>
      <c r="J218">
        <f>VLOOKUP(Parameter!S218,Indexing!$I$2:$J$28,2)</f>
        <v>8</v>
      </c>
      <c r="K218">
        <f>VLOOKUP(Parameter!T218,Indexing!$K$2:$L$28,2)</f>
        <v>2</v>
      </c>
      <c r="L218">
        <f t="shared" si="10"/>
        <v>10</v>
      </c>
      <c r="N218">
        <f t="shared" si="11"/>
        <v>83</v>
      </c>
    </row>
    <row r="219" spans="1:14">
      <c r="A219" s="12" t="s">
        <v>193</v>
      </c>
      <c r="B219" t="s">
        <v>8</v>
      </c>
      <c r="C219" s="2" t="s">
        <v>13</v>
      </c>
      <c r="D219">
        <f>VLOOKUP(Parameter!O219,Indexing!$A$2:$B$28,2)</f>
        <v>16</v>
      </c>
      <c r="E219">
        <f>VLOOKUP(Parameter!P219,Indexing!$C$2:$D$28,2)</f>
        <v>24</v>
      </c>
      <c r="F219">
        <f>VLOOKUP(Parameter!Q219,Indexing!$E$2:$F$28,2)</f>
        <v>21</v>
      </c>
      <c r="G219">
        <f>VLOOKUP(Parameter!R219,Indexing!$G$2:$H$28,2)</f>
        <v>26</v>
      </c>
      <c r="H219">
        <f t="shared" si="9"/>
        <v>21.75</v>
      </c>
      <c r="J219">
        <f>VLOOKUP(Parameter!S219,Indexing!$I$2:$J$28,2)</f>
        <v>17</v>
      </c>
      <c r="K219">
        <f>VLOOKUP(Parameter!T219,Indexing!$K$2:$L$28,2)</f>
        <v>1</v>
      </c>
      <c r="L219">
        <f t="shared" si="10"/>
        <v>18</v>
      </c>
      <c r="N219">
        <f t="shared" si="11"/>
        <v>105</v>
      </c>
    </row>
    <row r="220" spans="1:14">
      <c r="A220" s="12" t="s">
        <v>193</v>
      </c>
      <c r="B220" t="s">
        <v>10</v>
      </c>
      <c r="C220" s="2" t="s">
        <v>13</v>
      </c>
      <c r="D220">
        <f>VLOOKUP(Parameter!O220,Indexing!$A$2:$B$28,2)</f>
        <v>16</v>
      </c>
      <c r="E220">
        <f>VLOOKUP(Parameter!P220,Indexing!$C$2:$D$28,2)</f>
        <v>24</v>
      </c>
      <c r="F220">
        <f>VLOOKUP(Parameter!Q220,Indexing!$E$2:$F$28,2)</f>
        <v>21</v>
      </c>
      <c r="G220">
        <f>VLOOKUP(Parameter!R220,Indexing!$G$2:$H$28,2)</f>
        <v>26</v>
      </c>
      <c r="H220">
        <f t="shared" si="9"/>
        <v>21.75</v>
      </c>
      <c r="J220">
        <f>VLOOKUP(Parameter!S220,Indexing!$I$2:$J$28,2)</f>
        <v>17</v>
      </c>
      <c r="K220">
        <f>VLOOKUP(Parameter!T220,Indexing!$K$2:$L$28,2)</f>
        <v>1</v>
      </c>
      <c r="L220">
        <f t="shared" si="10"/>
        <v>18</v>
      </c>
      <c r="N220">
        <f t="shared" si="11"/>
        <v>105</v>
      </c>
    </row>
    <row r="221" spans="1:14">
      <c r="A221" s="12" t="s">
        <v>193</v>
      </c>
      <c r="B221" t="s">
        <v>11</v>
      </c>
      <c r="C221" s="2" t="s">
        <v>13</v>
      </c>
      <c r="D221">
        <f>VLOOKUP(Parameter!O221,Indexing!$A$2:$B$28,2)</f>
        <v>16</v>
      </c>
      <c r="E221">
        <f>VLOOKUP(Parameter!P221,Indexing!$C$2:$D$28,2)</f>
        <v>24</v>
      </c>
      <c r="F221">
        <f>VLOOKUP(Parameter!Q221,Indexing!$E$2:$F$28,2)</f>
        <v>21</v>
      </c>
      <c r="G221">
        <f>VLOOKUP(Parameter!R221,Indexing!$G$2:$H$28,2)</f>
        <v>26</v>
      </c>
      <c r="H221">
        <f t="shared" si="9"/>
        <v>21.75</v>
      </c>
      <c r="J221">
        <f>VLOOKUP(Parameter!S221,Indexing!$I$2:$J$28,2)</f>
        <v>17</v>
      </c>
      <c r="K221">
        <f>VLOOKUP(Parameter!T221,Indexing!$K$2:$L$28,2)</f>
        <v>1</v>
      </c>
      <c r="L221">
        <f t="shared" si="10"/>
        <v>18</v>
      </c>
      <c r="N221">
        <f t="shared" si="11"/>
        <v>105</v>
      </c>
    </row>
    <row r="222" spans="1:14">
      <c r="A222" s="12" t="s">
        <v>194</v>
      </c>
      <c r="B222" t="s">
        <v>8</v>
      </c>
      <c r="C222" s="2" t="s">
        <v>13</v>
      </c>
      <c r="D222">
        <f>VLOOKUP(Parameter!O222,Indexing!$A$2:$B$28,2)</f>
        <v>19</v>
      </c>
      <c r="E222">
        <f>VLOOKUP(Parameter!P222,Indexing!$C$2:$D$28,2)</f>
        <v>23</v>
      </c>
      <c r="F222">
        <f>VLOOKUP(Parameter!Q222,Indexing!$E$2:$F$28,2)</f>
        <v>26</v>
      </c>
      <c r="G222">
        <f>VLOOKUP(Parameter!R222,Indexing!$G$2:$H$28,2)</f>
        <v>1</v>
      </c>
      <c r="H222">
        <f t="shared" si="9"/>
        <v>17.25</v>
      </c>
      <c r="J222">
        <f>VLOOKUP(Parameter!S222,Indexing!$I$2:$J$28,2)</f>
        <v>25</v>
      </c>
      <c r="K222">
        <f>VLOOKUP(Parameter!T222,Indexing!$K$2:$L$28,2)</f>
        <v>2</v>
      </c>
      <c r="L222">
        <f t="shared" si="10"/>
        <v>27</v>
      </c>
      <c r="N222">
        <f t="shared" si="11"/>
        <v>96</v>
      </c>
    </row>
    <row r="223" spans="1:14">
      <c r="A223" s="12" t="s">
        <v>194</v>
      </c>
      <c r="B223" t="s">
        <v>10</v>
      </c>
      <c r="C223" s="2" t="s">
        <v>13</v>
      </c>
      <c r="D223">
        <f>VLOOKUP(Parameter!O223,Indexing!$A$2:$B$28,2)</f>
        <v>19</v>
      </c>
      <c r="E223">
        <f>VLOOKUP(Parameter!P223,Indexing!$C$2:$D$28,2)</f>
        <v>23</v>
      </c>
      <c r="F223">
        <f>VLOOKUP(Parameter!Q223,Indexing!$E$2:$F$28,2)</f>
        <v>26</v>
      </c>
      <c r="G223">
        <f>VLOOKUP(Parameter!R223,Indexing!$G$2:$H$28,2)</f>
        <v>1</v>
      </c>
      <c r="H223">
        <f t="shared" si="9"/>
        <v>17.25</v>
      </c>
      <c r="J223">
        <f>VLOOKUP(Parameter!S223,Indexing!$I$2:$J$28,2)</f>
        <v>25</v>
      </c>
      <c r="K223">
        <f>VLOOKUP(Parameter!T223,Indexing!$K$2:$L$28,2)</f>
        <v>2</v>
      </c>
      <c r="L223">
        <f t="shared" si="10"/>
        <v>27</v>
      </c>
      <c r="N223">
        <f t="shared" si="11"/>
        <v>96</v>
      </c>
    </row>
    <row r="224" spans="1:14">
      <c r="A224" s="12" t="s">
        <v>194</v>
      </c>
      <c r="B224" t="s">
        <v>11</v>
      </c>
      <c r="C224" s="2" t="s">
        <v>13</v>
      </c>
      <c r="D224">
        <f>VLOOKUP(Parameter!O224,Indexing!$A$2:$B$28,2)</f>
        <v>19</v>
      </c>
      <c r="E224">
        <f>VLOOKUP(Parameter!P224,Indexing!$C$2:$D$28,2)</f>
        <v>23</v>
      </c>
      <c r="F224">
        <f>VLOOKUP(Parameter!Q224,Indexing!$E$2:$F$28,2)</f>
        <v>26</v>
      </c>
      <c r="G224">
        <f>VLOOKUP(Parameter!R224,Indexing!$G$2:$H$28,2)</f>
        <v>1</v>
      </c>
      <c r="H224">
        <f t="shared" si="9"/>
        <v>17.25</v>
      </c>
      <c r="J224">
        <f>VLOOKUP(Parameter!S224,Indexing!$I$2:$J$28,2)</f>
        <v>25</v>
      </c>
      <c r="K224">
        <f>VLOOKUP(Parameter!T224,Indexing!$K$2:$L$28,2)</f>
        <v>2</v>
      </c>
      <c r="L224">
        <f t="shared" si="10"/>
        <v>27</v>
      </c>
      <c r="N224">
        <f t="shared" si="11"/>
        <v>96</v>
      </c>
    </row>
    <row r="225" spans="1:14">
      <c r="A225" s="12" t="s">
        <v>195</v>
      </c>
      <c r="B225" t="s">
        <v>8</v>
      </c>
      <c r="C225" s="2" t="s">
        <v>13</v>
      </c>
      <c r="D225">
        <f>VLOOKUP(Parameter!O225,Indexing!$A$2:$B$28,2)</f>
        <v>25</v>
      </c>
      <c r="E225">
        <f>VLOOKUP(Parameter!P225,Indexing!$C$2:$D$28,2)</f>
        <v>24</v>
      </c>
      <c r="F225">
        <f>VLOOKUP(Parameter!Q225,Indexing!$E$2:$F$28,2)</f>
        <v>20</v>
      </c>
      <c r="G225">
        <f>VLOOKUP(Parameter!R225,Indexing!$G$2:$H$28,2)</f>
        <v>10</v>
      </c>
      <c r="H225">
        <f t="shared" si="9"/>
        <v>19.75</v>
      </c>
      <c r="J225">
        <f>VLOOKUP(Parameter!S225,Indexing!$I$2:$J$28,2)</f>
        <v>5</v>
      </c>
      <c r="K225">
        <f>VLOOKUP(Parameter!T225,Indexing!$K$2:$L$28,2)</f>
        <v>2</v>
      </c>
      <c r="L225">
        <f t="shared" si="10"/>
        <v>7</v>
      </c>
      <c r="N225">
        <f t="shared" si="11"/>
        <v>86</v>
      </c>
    </row>
    <row r="226" spans="1:14">
      <c r="A226" s="12" t="s">
        <v>195</v>
      </c>
      <c r="B226" t="s">
        <v>10</v>
      </c>
      <c r="C226" s="2" t="s">
        <v>13</v>
      </c>
      <c r="D226">
        <f>VLOOKUP(Parameter!O226,Indexing!$A$2:$B$28,2)</f>
        <v>25</v>
      </c>
      <c r="E226">
        <f>VLOOKUP(Parameter!P226,Indexing!$C$2:$D$28,2)</f>
        <v>24</v>
      </c>
      <c r="F226">
        <f>VLOOKUP(Parameter!Q226,Indexing!$E$2:$F$28,2)</f>
        <v>20</v>
      </c>
      <c r="G226">
        <f>VLOOKUP(Parameter!R226,Indexing!$G$2:$H$28,2)</f>
        <v>10</v>
      </c>
      <c r="H226">
        <f t="shared" si="9"/>
        <v>19.75</v>
      </c>
      <c r="J226">
        <f>VLOOKUP(Parameter!S226,Indexing!$I$2:$J$28,2)</f>
        <v>5</v>
      </c>
      <c r="K226">
        <f>VLOOKUP(Parameter!T226,Indexing!$K$2:$L$28,2)</f>
        <v>2</v>
      </c>
      <c r="L226">
        <f t="shared" si="10"/>
        <v>7</v>
      </c>
      <c r="N226">
        <f t="shared" si="11"/>
        <v>86</v>
      </c>
    </row>
    <row r="227" spans="1:14">
      <c r="A227" s="12" t="s">
        <v>195</v>
      </c>
      <c r="B227" t="s">
        <v>11</v>
      </c>
      <c r="C227" s="2" t="s">
        <v>13</v>
      </c>
      <c r="D227">
        <f>VLOOKUP(Parameter!O227,Indexing!$A$2:$B$28,2)</f>
        <v>25</v>
      </c>
      <c r="E227">
        <f>VLOOKUP(Parameter!P227,Indexing!$C$2:$D$28,2)</f>
        <v>24</v>
      </c>
      <c r="F227">
        <f>VLOOKUP(Parameter!Q227,Indexing!$E$2:$F$28,2)</f>
        <v>20</v>
      </c>
      <c r="G227">
        <f>VLOOKUP(Parameter!R227,Indexing!$G$2:$H$28,2)</f>
        <v>10</v>
      </c>
      <c r="H227">
        <f t="shared" si="9"/>
        <v>19.75</v>
      </c>
      <c r="J227">
        <f>VLOOKUP(Parameter!S227,Indexing!$I$2:$J$28,2)</f>
        <v>5</v>
      </c>
      <c r="K227">
        <f>VLOOKUP(Parameter!T227,Indexing!$K$2:$L$28,2)</f>
        <v>2</v>
      </c>
      <c r="L227">
        <f t="shared" si="10"/>
        <v>7</v>
      </c>
      <c r="N227">
        <f t="shared" si="11"/>
        <v>86</v>
      </c>
    </row>
    <row r="228" spans="1:14">
      <c r="A228" s="12" t="s">
        <v>196</v>
      </c>
      <c r="B228" t="s">
        <v>8</v>
      </c>
      <c r="C228" s="2" t="s">
        <v>13</v>
      </c>
      <c r="D228">
        <f>VLOOKUP(Parameter!O228,Indexing!$A$2:$B$28,2)</f>
        <v>26</v>
      </c>
      <c r="E228">
        <f>VLOOKUP(Parameter!P228,Indexing!$C$2:$D$28,2)</f>
        <v>26</v>
      </c>
      <c r="F228">
        <f>VLOOKUP(Parameter!Q228,Indexing!$E$2:$F$28,2)</f>
        <v>26</v>
      </c>
      <c r="G228">
        <f>VLOOKUP(Parameter!R228,Indexing!$G$2:$H$28,2)</f>
        <v>10</v>
      </c>
      <c r="H228">
        <f t="shared" si="9"/>
        <v>22</v>
      </c>
      <c r="J228">
        <f>VLOOKUP(Parameter!S228,Indexing!$I$2:$J$28,2)</f>
        <v>1</v>
      </c>
      <c r="K228">
        <f>VLOOKUP(Parameter!T228,Indexing!$K$2:$L$28,2)</f>
        <v>2</v>
      </c>
      <c r="L228">
        <f t="shared" si="10"/>
        <v>3</v>
      </c>
      <c r="N228">
        <f t="shared" si="11"/>
        <v>91</v>
      </c>
    </row>
    <row r="229" spans="1:14">
      <c r="A229" s="12" t="s">
        <v>196</v>
      </c>
      <c r="B229" t="s">
        <v>10</v>
      </c>
      <c r="C229" s="2" t="s">
        <v>13</v>
      </c>
      <c r="D229">
        <f>VLOOKUP(Parameter!O229,Indexing!$A$2:$B$28,2)</f>
        <v>26</v>
      </c>
      <c r="E229">
        <f>VLOOKUP(Parameter!P229,Indexing!$C$2:$D$28,2)</f>
        <v>26</v>
      </c>
      <c r="F229">
        <f>VLOOKUP(Parameter!Q229,Indexing!$E$2:$F$28,2)</f>
        <v>26</v>
      </c>
      <c r="G229">
        <f>VLOOKUP(Parameter!R229,Indexing!$G$2:$H$28,2)</f>
        <v>10</v>
      </c>
      <c r="H229">
        <f t="shared" si="9"/>
        <v>22</v>
      </c>
      <c r="J229">
        <f>VLOOKUP(Parameter!S229,Indexing!$I$2:$J$28,2)</f>
        <v>1</v>
      </c>
      <c r="K229">
        <f>VLOOKUP(Parameter!T229,Indexing!$K$2:$L$28,2)</f>
        <v>2</v>
      </c>
      <c r="L229">
        <f t="shared" si="10"/>
        <v>3</v>
      </c>
      <c r="N229">
        <f t="shared" si="11"/>
        <v>91</v>
      </c>
    </row>
    <row r="230" spans="1:14">
      <c r="A230" s="12" t="s">
        <v>196</v>
      </c>
      <c r="B230" t="s">
        <v>11</v>
      </c>
      <c r="C230" s="2" t="s">
        <v>13</v>
      </c>
      <c r="D230">
        <f>VLOOKUP(Parameter!O230,Indexing!$A$2:$B$28,2)</f>
        <v>26</v>
      </c>
      <c r="E230">
        <f>VLOOKUP(Parameter!P230,Indexing!$C$2:$D$28,2)</f>
        <v>26</v>
      </c>
      <c r="F230">
        <f>VLOOKUP(Parameter!Q230,Indexing!$E$2:$F$28,2)</f>
        <v>26</v>
      </c>
      <c r="G230">
        <f>VLOOKUP(Parameter!R230,Indexing!$G$2:$H$28,2)</f>
        <v>10</v>
      </c>
      <c r="H230">
        <f t="shared" si="9"/>
        <v>22</v>
      </c>
      <c r="J230">
        <f>VLOOKUP(Parameter!S230,Indexing!$I$2:$J$28,2)</f>
        <v>1</v>
      </c>
      <c r="K230">
        <f>VLOOKUP(Parameter!T230,Indexing!$K$2:$L$28,2)</f>
        <v>2</v>
      </c>
      <c r="L230">
        <f t="shared" si="10"/>
        <v>3</v>
      </c>
      <c r="N230">
        <f t="shared" si="11"/>
        <v>91</v>
      </c>
    </row>
    <row r="231" spans="1:14">
      <c r="A231" s="12" t="s">
        <v>197</v>
      </c>
      <c r="B231" t="s">
        <v>8</v>
      </c>
      <c r="C231" s="2" t="s">
        <v>13</v>
      </c>
      <c r="D231">
        <f>VLOOKUP(Parameter!O231,Indexing!$A$2:$B$28,2)</f>
        <v>23</v>
      </c>
      <c r="E231">
        <f>VLOOKUP(Parameter!P231,Indexing!$C$2:$D$28,2)</f>
        <v>25</v>
      </c>
      <c r="F231">
        <f>VLOOKUP(Parameter!Q231,Indexing!$E$2:$F$28,2)</f>
        <v>26</v>
      </c>
      <c r="G231">
        <f>VLOOKUP(Parameter!R231,Indexing!$G$2:$H$28,2)</f>
        <v>13</v>
      </c>
      <c r="H231">
        <f t="shared" si="9"/>
        <v>21.75</v>
      </c>
      <c r="J231">
        <f>VLOOKUP(Parameter!S231,Indexing!$I$2:$J$28,2)</f>
        <v>13</v>
      </c>
      <c r="K231">
        <f>VLOOKUP(Parameter!T231,Indexing!$K$2:$L$28,2)</f>
        <v>1</v>
      </c>
      <c r="L231">
        <f t="shared" si="10"/>
        <v>14</v>
      </c>
      <c r="N231">
        <f t="shared" si="11"/>
        <v>101</v>
      </c>
    </row>
    <row r="232" spans="1:14">
      <c r="A232" s="12" t="s">
        <v>197</v>
      </c>
      <c r="B232" t="s">
        <v>10</v>
      </c>
      <c r="C232" s="2" t="s">
        <v>13</v>
      </c>
      <c r="D232">
        <f>VLOOKUP(Parameter!O232,Indexing!$A$2:$B$28,2)</f>
        <v>23</v>
      </c>
      <c r="E232">
        <f>VLOOKUP(Parameter!P232,Indexing!$C$2:$D$28,2)</f>
        <v>25</v>
      </c>
      <c r="F232">
        <f>VLOOKUP(Parameter!Q232,Indexing!$E$2:$F$28,2)</f>
        <v>26</v>
      </c>
      <c r="G232">
        <f>VLOOKUP(Parameter!R232,Indexing!$G$2:$H$28,2)</f>
        <v>13</v>
      </c>
      <c r="H232">
        <f t="shared" si="9"/>
        <v>21.75</v>
      </c>
      <c r="J232">
        <f>VLOOKUP(Parameter!S232,Indexing!$I$2:$J$28,2)</f>
        <v>13</v>
      </c>
      <c r="K232">
        <f>VLOOKUP(Parameter!T232,Indexing!$K$2:$L$28,2)</f>
        <v>1</v>
      </c>
      <c r="L232">
        <f t="shared" si="10"/>
        <v>14</v>
      </c>
      <c r="N232">
        <f t="shared" si="11"/>
        <v>101</v>
      </c>
    </row>
    <row r="233" spans="1:14">
      <c r="A233" s="12" t="s">
        <v>197</v>
      </c>
      <c r="B233" t="s">
        <v>11</v>
      </c>
      <c r="C233" s="2" t="s">
        <v>13</v>
      </c>
      <c r="D233">
        <f>VLOOKUP(Parameter!O233,Indexing!$A$2:$B$28,2)</f>
        <v>23</v>
      </c>
      <c r="E233">
        <f>VLOOKUP(Parameter!P233,Indexing!$C$2:$D$28,2)</f>
        <v>25</v>
      </c>
      <c r="F233">
        <f>VLOOKUP(Parameter!Q233,Indexing!$E$2:$F$28,2)</f>
        <v>26</v>
      </c>
      <c r="G233">
        <f>VLOOKUP(Parameter!R233,Indexing!$G$2:$H$28,2)</f>
        <v>13</v>
      </c>
      <c r="H233">
        <f t="shared" si="9"/>
        <v>21.75</v>
      </c>
      <c r="J233">
        <f>VLOOKUP(Parameter!S233,Indexing!$I$2:$J$28,2)</f>
        <v>13</v>
      </c>
      <c r="K233">
        <f>VLOOKUP(Parameter!T233,Indexing!$K$2:$L$28,2)</f>
        <v>1</v>
      </c>
      <c r="L233">
        <f t="shared" si="10"/>
        <v>14</v>
      </c>
      <c r="N233">
        <f t="shared" si="11"/>
        <v>101</v>
      </c>
    </row>
    <row r="234" spans="1:14">
      <c r="A234" s="12" t="s">
        <v>198</v>
      </c>
      <c r="B234" t="s">
        <v>8</v>
      </c>
      <c r="C234" s="2" t="s">
        <v>13</v>
      </c>
      <c r="D234">
        <f>VLOOKUP(Parameter!O234,Indexing!$A$2:$B$28,2)</f>
        <v>1</v>
      </c>
      <c r="E234">
        <f>VLOOKUP(Parameter!P234,Indexing!$C$2:$D$28,2)</f>
        <v>23</v>
      </c>
      <c r="F234">
        <f>VLOOKUP(Parameter!Q234,Indexing!$E$2:$F$28,2)</f>
        <v>16</v>
      </c>
      <c r="G234">
        <f>VLOOKUP(Parameter!R234,Indexing!$G$2:$H$28,2)</f>
        <v>26</v>
      </c>
      <c r="H234">
        <f t="shared" si="9"/>
        <v>16.5</v>
      </c>
      <c r="J234">
        <f>VLOOKUP(Parameter!S234,Indexing!$I$2:$J$28,2)</f>
        <v>23</v>
      </c>
      <c r="K234">
        <f>VLOOKUP(Parameter!T234,Indexing!$K$2:$L$28,2)</f>
        <v>1</v>
      </c>
      <c r="L234">
        <f t="shared" si="10"/>
        <v>24</v>
      </c>
      <c r="N234">
        <f t="shared" si="11"/>
        <v>90</v>
      </c>
    </row>
    <row r="235" spans="1:14">
      <c r="A235" s="12" t="s">
        <v>198</v>
      </c>
      <c r="B235" t="s">
        <v>10</v>
      </c>
      <c r="C235" s="2" t="s">
        <v>13</v>
      </c>
      <c r="D235">
        <f>VLOOKUP(Parameter!O235,Indexing!$A$2:$B$28,2)</f>
        <v>1</v>
      </c>
      <c r="E235">
        <f>VLOOKUP(Parameter!P235,Indexing!$C$2:$D$28,2)</f>
        <v>23</v>
      </c>
      <c r="F235">
        <f>VLOOKUP(Parameter!Q235,Indexing!$E$2:$F$28,2)</f>
        <v>16</v>
      </c>
      <c r="G235">
        <f>VLOOKUP(Parameter!R235,Indexing!$G$2:$H$28,2)</f>
        <v>26</v>
      </c>
      <c r="H235">
        <f t="shared" si="9"/>
        <v>16.5</v>
      </c>
      <c r="J235">
        <f>VLOOKUP(Parameter!S235,Indexing!$I$2:$J$28,2)</f>
        <v>23</v>
      </c>
      <c r="K235">
        <f>VLOOKUP(Parameter!T235,Indexing!$K$2:$L$28,2)</f>
        <v>1</v>
      </c>
      <c r="L235">
        <f t="shared" si="10"/>
        <v>24</v>
      </c>
      <c r="N235">
        <f t="shared" si="11"/>
        <v>90</v>
      </c>
    </row>
    <row r="236" spans="1:14">
      <c r="A236" s="12" t="s">
        <v>198</v>
      </c>
      <c r="B236" t="s">
        <v>11</v>
      </c>
      <c r="C236" s="2" t="s">
        <v>13</v>
      </c>
      <c r="D236">
        <f>VLOOKUP(Parameter!O236,Indexing!$A$2:$B$28,2)</f>
        <v>1</v>
      </c>
      <c r="E236">
        <f>VLOOKUP(Parameter!P236,Indexing!$C$2:$D$28,2)</f>
        <v>23</v>
      </c>
      <c r="F236">
        <f>VLOOKUP(Parameter!Q236,Indexing!$E$2:$F$28,2)</f>
        <v>16</v>
      </c>
      <c r="G236">
        <f>VLOOKUP(Parameter!R236,Indexing!$G$2:$H$28,2)</f>
        <v>26</v>
      </c>
      <c r="H236">
        <f t="shared" si="9"/>
        <v>16.5</v>
      </c>
      <c r="J236">
        <f>VLOOKUP(Parameter!S236,Indexing!$I$2:$J$28,2)</f>
        <v>23</v>
      </c>
      <c r="K236">
        <f>VLOOKUP(Parameter!T236,Indexing!$K$2:$L$28,2)</f>
        <v>1</v>
      </c>
      <c r="L236">
        <f t="shared" si="10"/>
        <v>24</v>
      </c>
      <c r="N236">
        <f t="shared" si="11"/>
        <v>90</v>
      </c>
    </row>
    <row r="237" spans="1:14">
      <c r="A237" s="12" t="s">
        <v>199</v>
      </c>
      <c r="B237" t="s">
        <v>8</v>
      </c>
      <c r="C237" s="2" t="s">
        <v>13</v>
      </c>
      <c r="D237">
        <f>VLOOKUP(Parameter!O237,Indexing!$A$2:$B$28,2)</f>
        <v>1</v>
      </c>
      <c r="E237">
        <f>VLOOKUP(Parameter!P237,Indexing!$C$2:$D$28,2)</f>
        <v>19</v>
      </c>
      <c r="F237">
        <f>VLOOKUP(Parameter!Q237,Indexing!$E$2:$F$28,2)</f>
        <v>12</v>
      </c>
      <c r="G237">
        <f>VLOOKUP(Parameter!R237,Indexing!$G$2:$H$28,2)</f>
        <v>13</v>
      </c>
      <c r="H237">
        <f t="shared" si="9"/>
        <v>11.25</v>
      </c>
      <c r="J237">
        <f>VLOOKUP(Parameter!S237,Indexing!$I$2:$J$28,2)</f>
        <v>6</v>
      </c>
      <c r="K237">
        <f>VLOOKUP(Parameter!T237,Indexing!$K$2:$L$28,2)</f>
        <v>1</v>
      </c>
      <c r="L237">
        <f t="shared" si="10"/>
        <v>7</v>
      </c>
      <c r="N237">
        <f t="shared" si="11"/>
        <v>52</v>
      </c>
    </row>
    <row r="238" spans="1:14">
      <c r="A238" s="12" t="s">
        <v>199</v>
      </c>
      <c r="B238" t="s">
        <v>10</v>
      </c>
      <c r="C238" s="2" t="s">
        <v>13</v>
      </c>
      <c r="D238">
        <f>VLOOKUP(Parameter!O238,Indexing!$A$2:$B$28,2)</f>
        <v>1</v>
      </c>
      <c r="E238">
        <f>VLOOKUP(Parameter!P238,Indexing!$C$2:$D$28,2)</f>
        <v>19</v>
      </c>
      <c r="F238">
        <f>VLOOKUP(Parameter!Q238,Indexing!$E$2:$F$28,2)</f>
        <v>12</v>
      </c>
      <c r="G238">
        <f>VLOOKUP(Parameter!R238,Indexing!$G$2:$H$28,2)</f>
        <v>13</v>
      </c>
      <c r="H238">
        <f t="shared" si="9"/>
        <v>11.25</v>
      </c>
      <c r="J238">
        <f>VLOOKUP(Parameter!S238,Indexing!$I$2:$J$28,2)</f>
        <v>6</v>
      </c>
      <c r="K238">
        <f>VLOOKUP(Parameter!T238,Indexing!$K$2:$L$28,2)</f>
        <v>1</v>
      </c>
      <c r="L238">
        <f t="shared" si="10"/>
        <v>7</v>
      </c>
      <c r="N238">
        <f t="shared" si="11"/>
        <v>52</v>
      </c>
    </row>
    <row r="239" spans="1:14">
      <c r="A239" s="12" t="s">
        <v>199</v>
      </c>
      <c r="B239" t="s">
        <v>11</v>
      </c>
      <c r="C239" s="2" t="s">
        <v>13</v>
      </c>
      <c r="D239">
        <f>VLOOKUP(Parameter!O239,Indexing!$A$2:$B$28,2)</f>
        <v>1</v>
      </c>
      <c r="E239">
        <f>VLOOKUP(Parameter!P239,Indexing!$C$2:$D$28,2)</f>
        <v>19</v>
      </c>
      <c r="F239">
        <f>VLOOKUP(Parameter!Q239,Indexing!$E$2:$F$28,2)</f>
        <v>12</v>
      </c>
      <c r="G239">
        <f>VLOOKUP(Parameter!R239,Indexing!$G$2:$H$28,2)</f>
        <v>13</v>
      </c>
      <c r="H239">
        <f t="shared" si="9"/>
        <v>11.25</v>
      </c>
      <c r="J239">
        <f>VLOOKUP(Parameter!S239,Indexing!$I$2:$J$28,2)</f>
        <v>6</v>
      </c>
      <c r="K239">
        <f>VLOOKUP(Parameter!T239,Indexing!$K$2:$L$28,2)</f>
        <v>1</v>
      </c>
      <c r="L239">
        <f t="shared" si="10"/>
        <v>7</v>
      </c>
      <c r="N239">
        <f t="shared" si="11"/>
        <v>52</v>
      </c>
    </row>
    <row r="240" spans="1:14">
      <c r="A240" s="12" t="s">
        <v>200</v>
      </c>
      <c r="B240" t="s">
        <v>8</v>
      </c>
      <c r="C240" s="2" t="s">
        <v>13</v>
      </c>
      <c r="D240">
        <f>VLOOKUP(Parameter!O240,Indexing!$A$2:$B$28,2)</f>
        <v>26</v>
      </c>
      <c r="E240">
        <f>VLOOKUP(Parameter!P240,Indexing!$C$2:$D$28,2)</f>
        <v>26</v>
      </c>
      <c r="F240">
        <f>VLOOKUP(Parameter!Q240,Indexing!$E$2:$F$28,2)</f>
        <v>1</v>
      </c>
      <c r="G240">
        <f>VLOOKUP(Parameter!R240,Indexing!$G$2:$H$28,2)</f>
        <v>16</v>
      </c>
      <c r="H240">
        <f t="shared" si="9"/>
        <v>17.25</v>
      </c>
      <c r="J240">
        <f>VLOOKUP(Parameter!S240,Indexing!$I$2:$J$28,2)</f>
        <v>12</v>
      </c>
      <c r="K240">
        <f>VLOOKUP(Parameter!T240,Indexing!$K$2:$L$28,2)</f>
        <v>2</v>
      </c>
      <c r="L240">
        <f t="shared" si="10"/>
        <v>14</v>
      </c>
      <c r="N240">
        <f t="shared" si="11"/>
        <v>83</v>
      </c>
    </row>
    <row r="241" spans="1:14">
      <c r="A241" s="12" t="s">
        <v>200</v>
      </c>
      <c r="B241" t="s">
        <v>10</v>
      </c>
      <c r="C241" s="2" t="s">
        <v>13</v>
      </c>
      <c r="D241">
        <f>VLOOKUP(Parameter!O241,Indexing!$A$2:$B$28,2)</f>
        <v>26</v>
      </c>
      <c r="E241">
        <f>VLOOKUP(Parameter!P241,Indexing!$C$2:$D$28,2)</f>
        <v>26</v>
      </c>
      <c r="F241">
        <f>VLOOKUP(Parameter!Q241,Indexing!$E$2:$F$28,2)</f>
        <v>1</v>
      </c>
      <c r="G241">
        <f>VLOOKUP(Parameter!R241,Indexing!$G$2:$H$28,2)</f>
        <v>16</v>
      </c>
      <c r="H241">
        <f t="shared" si="9"/>
        <v>17.25</v>
      </c>
      <c r="J241">
        <f>VLOOKUP(Parameter!S241,Indexing!$I$2:$J$28,2)</f>
        <v>12</v>
      </c>
      <c r="K241">
        <f>VLOOKUP(Parameter!T241,Indexing!$K$2:$L$28,2)</f>
        <v>2</v>
      </c>
      <c r="L241">
        <f t="shared" si="10"/>
        <v>14</v>
      </c>
      <c r="N241">
        <f t="shared" si="11"/>
        <v>83</v>
      </c>
    </row>
    <row r="242" spans="1:14">
      <c r="A242" s="12" t="s">
        <v>200</v>
      </c>
      <c r="B242" t="s">
        <v>11</v>
      </c>
      <c r="C242" s="2" t="s">
        <v>13</v>
      </c>
      <c r="D242">
        <f>VLOOKUP(Parameter!O242,Indexing!$A$2:$B$28,2)</f>
        <v>26</v>
      </c>
      <c r="E242">
        <f>VLOOKUP(Parameter!P242,Indexing!$C$2:$D$28,2)</f>
        <v>26</v>
      </c>
      <c r="F242">
        <f>VLOOKUP(Parameter!Q242,Indexing!$E$2:$F$28,2)</f>
        <v>1</v>
      </c>
      <c r="G242">
        <f>VLOOKUP(Parameter!R242,Indexing!$G$2:$H$28,2)</f>
        <v>16</v>
      </c>
      <c r="H242">
        <f t="shared" si="9"/>
        <v>17.25</v>
      </c>
      <c r="J242">
        <f>VLOOKUP(Parameter!S242,Indexing!$I$2:$J$28,2)</f>
        <v>12</v>
      </c>
      <c r="K242">
        <f>VLOOKUP(Parameter!T242,Indexing!$K$2:$L$28,2)</f>
        <v>2</v>
      </c>
      <c r="L242">
        <f t="shared" si="10"/>
        <v>14</v>
      </c>
      <c r="N242">
        <f t="shared" si="11"/>
        <v>83</v>
      </c>
    </row>
    <row r="243" spans="1:14">
      <c r="A243" s="12" t="s">
        <v>201</v>
      </c>
      <c r="B243" t="s">
        <v>8</v>
      </c>
      <c r="C243" s="2" t="s">
        <v>13</v>
      </c>
      <c r="D243">
        <f>VLOOKUP(Parameter!O243,Indexing!$A$2:$B$28,2)</f>
        <v>26</v>
      </c>
      <c r="E243">
        <f>VLOOKUP(Parameter!P243,Indexing!$C$2:$D$28,2)</f>
        <v>25</v>
      </c>
      <c r="F243">
        <f>VLOOKUP(Parameter!Q243,Indexing!$E$2:$F$28,2)</f>
        <v>20</v>
      </c>
      <c r="G243">
        <f>VLOOKUP(Parameter!R243,Indexing!$G$2:$H$28,2)</f>
        <v>10</v>
      </c>
      <c r="H243">
        <f t="shared" si="9"/>
        <v>20.25</v>
      </c>
      <c r="J243">
        <f>VLOOKUP(Parameter!S243,Indexing!$I$2:$J$28,2)</f>
        <v>19</v>
      </c>
      <c r="K243">
        <f>VLOOKUP(Parameter!T243,Indexing!$K$2:$L$28,2)</f>
        <v>19</v>
      </c>
      <c r="L243">
        <f t="shared" si="10"/>
        <v>38</v>
      </c>
      <c r="N243">
        <f t="shared" si="11"/>
        <v>119</v>
      </c>
    </row>
    <row r="244" spans="1:14">
      <c r="A244" s="12" t="s">
        <v>201</v>
      </c>
      <c r="B244" t="s">
        <v>10</v>
      </c>
      <c r="C244" s="2" t="s">
        <v>13</v>
      </c>
      <c r="D244">
        <f>VLOOKUP(Parameter!O244,Indexing!$A$2:$B$28,2)</f>
        <v>26</v>
      </c>
      <c r="E244">
        <f>VLOOKUP(Parameter!P244,Indexing!$C$2:$D$28,2)</f>
        <v>25</v>
      </c>
      <c r="F244">
        <f>VLOOKUP(Parameter!Q244,Indexing!$E$2:$F$28,2)</f>
        <v>20</v>
      </c>
      <c r="G244">
        <f>VLOOKUP(Parameter!R244,Indexing!$G$2:$H$28,2)</f>
        <v>10</v>
      </c>
      <c r="H244">
        <f t="shared" si="9"/>
        <v>20.25</v>
      </c>
      <c r="J244">
        <f>VLOOKUP(Parameter!S244,Indexing!$I$2:$J$28,2)</f>
        <v>19</v>
      </c>
      <c r="K244">
        <f>VLOOKUP(Parameter!T244,Indexing!$K$2:$L$28,2)</f>
        <v>19</v>
      </c>
      <c r="L244">
        <f t="shared" si="10"/>
        <v>38</v>
      </c>
      <c r="N244">
        <f t="shared" si="11"/>
        <v>119</v>
      </c>
    </row>
    <row r="245" spans="1:14">
      <c r="A245" s="12" t="s">
        <v>201</v>
      </c>
      <c r="B245" t="s">
        <v>11</v>
      </c>
      <c r="C245" s="2" t="s">
        <v>13</v>
      </c>
      <c r="D245">
        <f>VLOOKUP(Parameter!O245,Indexing!$A$2:$B$28,2)</f>
        <v>26</v>
      </c>
      <c r="E245">
        <f>VLOOKUP(Parameter!P245,Indexing!$C$2:$D$28,2)</f>
        <v>25</v>
      </c>
      <c r="F245">
        <f>VLOOKUP(Parameter!Q245,Indexing!$E$2:$F$28,2)</f>
        <v>20</v>
      </c>
      <c r="G245">
        <f>VLOOKUP(Parameter!R245,Indexing!$G$2:$H$28,2)</f>
        <v>10</v>
      </c>
      <c r="H245">
        <f t="shared" si="9"/>
        <v>20.25</v>
      </c>
      <c r="J245">
        <f>VLOOKUP(Parameter!S245,Indexing!$I$2:$J$28,2)</f>
        <v>19</v>
      </c>
      <c r="K245">
        <f>VLOOKUP(Parameter!T245,Indexing!$K$2:$L$28,2)</f>
        <v>19</v>
      </c>
      <c r="L245">
        <f t="shared" si="10"/>
        <v>38</v>
      </c>
      <c r="N245">
        <f t="shared" si="11"/>
        <v>119</v>
      </c>
    </row>
    <row r="246" spans="1:14">
      <c r="A246" s="12" t="s">
        <v>202</v>
      </c>
      <c r="B246" t="s">
        <v>8</v>
      </c>
      <c r="C246" s="2" t="s">
        <v>13</v>
      </c>
      <c r="D246">
        <f>VLOOKUP(Parameter!O246,Indexing!$A$2:$B$28,2)</f>
        <v>19</v>
      </c>
      <c r="E246">
        <f>VLOOKUP(Parameter!P246,Indexing!$C$2:$D$28,2)</f>
        <v>1</v>
      </c>
      <c r="F246">
        <f>VLOOKUP(Parameter!Q246,Indexing!$E$2:$F$28,2)</f>
        <v>3</v>
      </c>
      <c r="G246">
        <f>VLOOKUP(Parameter!R246,Indexing!$G$2:$H$28,2)</f>
        <v>22</v>
      </c>
      <c r="H246">
        <f t="shared" si="9"/>
        <v>11.25</v>
      </c>
      <c r="J246">
        <f>VLOOKUP(Parameter!S246,Indexing!$I$2:$J$28,2)</f>
        <v>5</v>
      </c>
      <c r="K246">
        <f>VLOOKUP(Parameter!T246,Indexing!$K$2:$L$28,2)</f>
        <v>1</v>
      </c>
      <c r="L246">
        <f t="shared" si="10"/>
        <v>6</v>
      </c>
      <c r="N246">
        <f t="shared" si="11"/>
        <v>51</v>
      </c>
    </row>
    <row r="247" spans="1:14">
      <c r="A247" s="12" t="s">
        <v>202</v>
      </c>
      <c r="B247" t="s">
        <v>10</v>
      </c>
      <c r="C247" s="2" t="s">
        <v>13</v>
      </c>
      <c r="D247">
        <f>VLOOKUP(Parameter!O247,Indexing!$A$2:$B$28,2)</f>
        <v>19</v>
      </c>
      <c r="E247">
        <f>VLOOKUP(Parameter!P247,Indexing!$C$2:$D$28,2)</f>
        <v>1</v>
      </c>
      <c r="F247">
        <f>VLOOKUP(Parameter!Q247,Indexing!$E$2:$F$28,2)</f>
        <v>3</v>
      </c>
      <c r="G247">
        <f>VLOOKUP(Parameter!R247,Indexing!$G$2:$H$28,2)</f>
        <v>22</v>
      </c>
      <c r="H247">
        <f t="shared" si="9"/>
        <v>11.25</v>
      </c>
      <c r="J247">
        <f>VLOOKUP(Parameter!S247,Indexing!$I$2:$J$28,2)</f>
        <v>5</v>
      </c>
      <c r="K247">
        <f>VLOOKUP(Parameter!T247,Indexing!$K$2:$L$28,2)</f>
        <v>1</v>
      </c>
      <c r="L247">
        <f t="shared" si="10"/>
        <v>6</v>
      </c>
      <c r="N247">
        <f t="shared" si="11"/>
        <v>51</v>
      </c>
    </row>
    <row r="248" spans="1:14">
      <c r="A248" s="12" t="s">
        <v>202</v>
      </c>
      <c r="B248" t="s">
        <v>11</v>
      </c>
      <c r="C248" s="2" t="s">
        <v>13</v>
      </c>
      <c r="D248">
        <f>VLOOKUP(Parameter!O248,Indexing!$A$2:$B$28,2)</f>
        <v>19</v>
      </c>
      <c r="E248">
        <f>VLOOKUP(Parameter!P248,Indexing!$C$2:$D$28,2)</f>
        <v>1</v>
      </c>
      <c r="F248">
        <f>VLOOKUP(Parameter!Q248,Indexing!$E$2:$F$28,2)</f>
        <v>3</v>
      </c>
      <c r="G248">
        <f>VLOOKUP(Parameter!R248,Indexing!$G$2:$H$28,2)</f>
        <v>22</v>
      </c>
      <c r="H248">
        <f t="shared" si="9"/>
        <v>11.25</v>
      </c>
      <c r="J248">
        <f>VLOOKUP(Parameter!S248,Indexing!$I$2:$J$28,2)</f>
        <v>5</v>
      </c>
      <c r="K248">
        <f>VLOOKUP(Parameter!T248,Indexing!$K$2:$L$28,2)</f>
        <v>1</v>
      </c>
      <c r="L248">
        <f t="shared" si="10"/>
        <v>6</v>
      </c>
      <c r="N248">
        <f t="shared" si="11"/>
        <v>51</v>
      </c>
    </row>
    <row r="249" spans="1:14">
      <c r="A249" s="12" t="s">
        <v>203</v>
      </c>
      <c r="B249" t="s">
        <v>8</v>
      </c>
      <c r="C249" s="2" t="s">
        <v>13</v>
      </c>
      <c r="D249">
        <f>VLOOKUP(Parameter!O249,Indexing!$A$2:$B$28,2)</f>
        <v>26</v>
      </c>
      <c r="E249">
        <f>VLOOKUP(Parameter!P249,Indexing!$C$2:$D$28,2)</f>
        <v>26</v>
      </c>
      <c r="F249">
        <f>VLOOKUP(Parameter!Q249,Indexing!$E$2:$F$28,2)</f>
        <v>26</v>
      </c>
      <c r="G249">
        <f>VLOOKUP(Parameter!R249,Indexing!$G$2:$H$28,2)</f>
        <v>10</v>
      </c>
      <c r="H249">
        <f t="shared" si="9"/>
        <v>22</v>
      </c>
      <c r="J249">
        <f>VLOOKUP(Parameter!S249,Indexing!$I$2:$J$28,2)</f>
        <v>12</v>
      </c>
      <c r="K249">
        <f>VLOOKUP(Parameter!T249,Indexing!$K$2:$L$28,2)</f>
        <v>1</v>
      </c>
      <c r="L249">
        <f t="shared" si="10"/>
        <v>13</v>
      </c>
      <c r="N249">
        <f t="shared" si="11"/>
        <v>101</v>
      </c>
    </row>
    <row r="250" spans="1:14">
      <c r="A250" s="12" t="s">
        <v>203</v>
      </c>
      <c r="B250" t="s">
        <v>10</v>
      </c>
      <c r="C250" s="2" t="s">
        <v>13</v>
      </c>
      <c r="D250">
        <f>VLOOKUP(Parameter!O250,Indexing!$A$2:$B$28,2)</f>
        <v>26</v>
      </c>
      <c r="E250">
        <f>VLOOKUP(Parameter!P250,Indexing!$C$2:$D$28,2)</f>
        <v>26</v>
      </c>
      <c r="F250">
        <f>VLOOKUP(Parameter!Q250,Indexing!$E$2:$F$28,2)</f>
        <v>26</v>
      </c>
      <c r="G250">
        <f>VLOOKUP(Parameter!R250,Indexing!$G$2:$H$28,2)</f>
        <v>10</v>
      </c>
      <c r="H250">
        <f t="shared" si="9"/>
        <v>22</v>
      </c>
      <c r="J250">
        <f>VLOOKUP(Parameter!S250,Indexing!$I$2:$J$28,2)</f>
        <v>12</v>
      </c>
      <c r="K250">
        <f>VLOOKUP(Parameter!T250,Indexing!$K$2:$L$28,2)</f>
        <v>1</v>
      </c>
      <c r="L250">
        <f t="shared" si="10"/>
        <v>13</v>
      </c>
      <c r="N250">
        <f t="shared" si="11"/>
        <v>101</v>
      </c>
    </row>
    <row r="251" spans="1:14">
      <c r="A251" s="12" t="s">
        <v>203</v>
      </c>
      <c r="B251" t="s">
        <v>11</v>
      </c>
      <c r="C251" s="2" t="s">
        <v>13</v>
      </c>
      <c r="D251">
        <f>VLOOKUP(Parameter!O251,Indexing!$A$2:$B$28,2)</f>
        <v>26</v>
      </c>
      <c r="E251">
        <f>VLOOKUP(Parameter!P251,Indexing!$C$2:$D$28,2)</f>
        <v>26</v>
      </c>
      <c r="F251">
        <f>VLOOKUP(Parameter!Q251,Indexing!$E$2:$F$28,2)</f>
        <v>26</v>
      </c>
      <c r="G251">
        <f>VLOOKUP(Parameter!R251,Indexing!$G$2:$H$28,2)</f>
        <v>10</v>
      </c>
      <c r="H251">
        <f t="shared" si="9"/>
        <v>22</v>
      </c>
      <c r="J251">
        <f>VLOOKUP(Parameter!S251,Indexing!$I$2:$J$28,2)</f>
        <v>12</v>
      </c>
      <c r="K251">
        <f>VLOOKUP(Parameter!T251,Indexing!$K$2:$L$28,2)</f>
        <v>1</v>
      </c>
      <c r="L251">
        <f t="shared" si="10"/>
        <v>13</v>
      </c>
      <c r="N251">
        <f t="shared" si="11"/>
        <v>101</v>
      </c>
    </row>
    <row r="252" spans="1:14">
      <c r="A252" s="12" t="s">
        <v>204</v>
      </c>
      <c r="B252" t="s">
        <v>8</v>
      </c>
      <c r="C252" s="2" t="s">
        <v>13</v>
      </c>
      <c r="D252">
        <f>VLOOKUP(Parameter!O252,Indexing!$A$2:$B$28,2)</f>
        <v>26</v>
      </c>
      <c r="E252">
        <f>VLOOKUP(Parameter!P252,Indexing!$C$2:$D$28,2)</f>
        <v>25</v>
      </c>
      <c r="F252">
        <f>VLOOKUP(Parameter!Q252,Indexing!$E$2:$F$28,2)</f>
        <v>2</v>
      </c>
      <c r="G252">
        <f>VLOOKUP(Parameter!R252,Indexing!$G$2:$H$28,2)</f>
        <v>10</v>
      </c>
      <c r="H252">
        <f t="shared" si="9"/>
        <v>15.75</v>
      </c>
      <c r="J252">
        <f>VLOOKUP(Parameter!S252,Indexing!$I$2:$J$28,2)</f>
        <v>18</v>
      </c>
      <c r="K252">
        <f>VLOOKUP(Parameter!T252,Indexing!$K$2:$L$28,2)</f>
        <v>1</v>
      </c>
      <c r="L252">
        <f t="shared" si="10"/>
        <v>19</v>
      </c>
      <c r="N252">
        <f t="shared" si="11"/>
        <v>82</v>
      </c>
    </row>
    <row r="253" spans="1:14">
      <c r="A253" s="12" t="s">
        <v>204</v>
      </c>
      <c r="B253" t="s">
        <v>10</v>
      </c>
      <c r="C253" s="2" t="s">
        <v>13</v>
      </c>
      <c r="D253">
        <f>VLOOKUP(Parameter!O253,Indexing!$A$2:$B$28,2)</f>
        <v>26</v>
      </c>
      <c r="E253">
        <f>VLOOKUP(Parameter!P253,Indexing!$C$2:$D$28,2)</f>
        <v>25</v>
      </c>
      <c r="F253">
        <f>VLOOKUP(Parameter!Q253,Indexing!$E$2:$F$28,2)</f>
        <v>2</v>
      </c>
      <c r="G253">
        <f>VLOOKUP(Parameter!R253,Indexing!$G$2:$H$28,2)</f>
        <v>10</v>
      </c>
      <c r="H253">
        <f t="shared" si="9"/>
        <v>15.75</v>
      </c>
      <c r="J253">
        <f>VLOOKUP(Parameter!S253,Indexing!$I$2:$J$28,2)</f>
        <v>18</v>
      </c>
      <c r="K253">
        <f>VLOOKUP(Parameter!T253,Indexing!$K$2:$L$28,2)</f>
        <v>1</v>
      </c>
      <c r="L253">
        <f t="shared" si="10"/>
        <v>19</v>
      </c>
      <c r="N253">
        <f t="shared" si="11"/>
        <v>82</v>
      </c>
    </row>
    <row r="254" spans="1:14">
      <c r="A254" s="12" t="s">
        <v>204</v>
      </c>
      <c r="B254" t="s">
        <v>11</v>
      </c>
      <c r="C254" s="2" t="s">
        <v>13</v>
      </c>
      <c r="D254">
        <f>VLOOKUP(Parameter!O254,Indexing!$A$2:$B$28,2)</f>
        <v>26</v>
      </c>
      <c r="E254">
        <f>VLOOKUP(Parameter!P254,Indexing!$C$2:$D$28,2)</f>
        <v>25</v>
      </c>
      <c r="F254">
        <f>VLOOKUP(Parameter!Q254,Indexing!$E$2:$F$28,2)</f>
        <v>2</v>
      </c>
      <c r="G254">
        <f>VLOOKUP(Parameter!R254,Indexing!$G$2:$H$28,2)</f>
        <v>10</v>
      </c>
      <c r="H254">
        <f t="shared" si="9"/>
        <v>15.75</v>
      </c>
      <c r="J254">
        <f>VLOOKUP(Parameter!S254,Indexing!$I$2:$J$28,2)</f>
        <v>18</v>
      </c>
      <c r="K254">
        <f>VLOOKUP(Parameter!T254,Indexing!$K$2:$L$28,2)</f>
        <v>1</v>
      </c>
      <c r="L254">
        <f t="shared" si="10"/>
        <v>19</v>
      </c>
      <c r="N254">
        <f t="shared" si="11"/>
        <v>82</v>
      </c>
    </row>
    <row r="255" spans="1:14">
      <c r="A255" s="12" t="s">
        <v>205</v>
      </c>
      <c r="B255" t="s">
        <v>8</v>
      </c>
      <c r="C255" s="2" t="s">
        <v>13</v>
      </c>
      <c r="D255">
        <f>VLOOKUP(Parameter!O255,Indexing!$A$2:$B$28,2)</f>
        <v>1</v>
      </c>
      <c r="E255">
        <f>VLOOKUP(Parameter!P255,Indexing!$C$2:$D$28,2)</f>
        <v>21</v>
      </c>
      <c r="F255">
        <f>VLOOKUP(Parameter!Q255,Indexing!$E$2:$F$28,2)</f>
        <v>26</v>
      </c>
      <c r="G255">
        <f>VLOOKUP(Parameter!R255,Indexing!$G$2:$H$28,2)</f>
        <v>23</v>
      </c>
      <c r="H255">
        <f t="shared" si="9"/>
        <v>17.75</v>
      </c>
      <c r="J255">
        <f>VLOOKUP(Parameter!S255,Indexing!$I$2:$J$28,2)</f>
        <v>9</v>
      </c>
      <c r="K255">
        <f>VLOOKUP(Parameter!T255,Indexing!$K$2:$L$28,2)</f>
        <v>2</v>
      </c>
      <c r="L255">
        <f t="shared" si="10"/>
        <v>11</v>
      </c>
      <c r="N255">
        <f t="shared" si="11"/>
        <v>82</v>
      </c>
    </row>
    <row r="256" spans="1:14">
      <c r="A256" s="12" t="s">
        <v>205</v>
      </c>
      <c r="B256" t="s">
        <v>10</v>
      </c>
      <c r="C256" s="2" t="s">
        <v>13</v>
      </c>
      <c r="D256">
        <f>VLOOKUP(Parameter!O256,Indexing!$A$2:$B$28,2)</f>
        <v>1</v>
      </c>
      <c r="E256">
        <f>VLOOKUP(Parameter!P256,Indexing!$C$2:$D$28,2)</f>
        <v>21</v>
      </c>
      <c r="F256">
        <f>VLOOKUP(Parameter!Q256,Indexing!$E$2:$F$28,2)</f>
        <v>26</v>
      </c>
      <c r="G256">
        <f>VLOOKUP(Parameter!R256,Indexing!$G$2:$H$28,2)</f>
        <v>23</v>
      </c>
      <c r="H256">
        <f t="shared" si="9"/>
        <v>17.75</v>
      </c>
      <c r="J256">
        <f>VLOOKUP(Parameter!S256,Indexing!$I$2:$J$28,2)</f>
        <v>9</v>
      </c>
      <c r="K256">
        <f>VLOOKUP(Parameter!T256,Indexing!$K$2:$L$28,2)</f>
        <v>2</v>
      </c>
      <c r="L256">
        <f t="shared" si="10"/>
        <v>11</v>
      </c>
      <c r="N256">
        <f t="shared" si="11"/>
        <v>82</v>
      </c>
    </row>
    <row r="257" spans="1:14">
      <c r="A257" s="12" t="s">
        <v>205</v>
      </c>
      <c r="B257" t="s">
        <v>11</v>
      </c>
      <c r="C257" s="2" t="s">
        <v>13</v>
      </c>
      <c r="D257">
        <f>VLOOKUP(Parameter!O257,Indexing!$A$2:$B$28,2)</f>
        <v>1</v>
      </c>
      <c r="E257">
        <f>VLOOKUP(Parameter!P257,Indexing!$C$2:$D$28,2)</f>
        <v>21</v>
      </c>
      <c r="F257">
        <f>VLOOKUP(Parameter!Q257,Indexing!$E$2:$F$28,2)</f>
        <v>26</v>
      </c>
      <c r="G257">
        <f>VLOOKUP(Parameter!R257,Indexing!$G$2:$H$28,2)</f>
        <v>23</v>
      </c>
      <c r="H257">
        <f t="shared" si="9"/>
        <v>17.75</v>
      </c>
      <c r="J257">
        <f>VLOOKUP(Parameter!S257,Indexing!$I$2:$J$28,2)</f>
        <v>9</v>
      </c>
      <c r="K257">
        <f>VLOOKUP(Parameter!T257,Indexing!$K$2:$L$28,2)</f>
        <v>2</v>
      </c>
      <c r="L257">
        <f t="shared" si="10"/>
        <v>11</v>
      </c>
      <c r="N257">
        <f t="shared" si="11"/>
        <v>82</v>
      </c>
    </row>
    <row r="258" spans="1:14">
      <c r="A258" s="12" t="s">
        <v>206</v>
      </c>
      <c r="B258" t="s">
        <v>8</v>
      </c>
      <c r="C258" s="2" t="s">
        <v>13</v>
      </c>
      <c r="D258">
        <f>VLOOKUP(Parameter!O258,Indexing!$A$2:$B$28,2)</f>
        <v>1</v>
      </c>
      <c r="E258">
        <f>VLOOKUP(Parameter!P258,Indexing!$C$2:$D$28,2)</f>
        <v>25</v>
      </c>
      <c r="F258">
        <f>VLOOKUP(Parameter!Q258,Indexing!$E$2:$F$28,2)</f>
        <v>15</v>
      </c>
      <c r="G258">
        <f>VLOOKUP(Parameter!R258,Indexing!$G$2:$H$28,2)</f>
        <v>26</v>
      </c>
      <c r="H258">
        <f t="shared" ref="H258:H321" si="12">(AVERAGE(D258:G258))</f>
        <v>16.75</v>
      </c>
      <c r="J258">
        <f>VLOOKUP(Parameter!S258,Indexing!$I$2:$J$28,2)</f>
        <v>24</v>
      </c>
      <c r="K258">
        <f>VLOOKUP(Parameter!T258,Indexing!$K$2:$L$28,2)</f>
        <v>1</v>
      </c>
      <c r="L258">
        <f t="shared" ref="L258:L321" si="13">AVERAGE(J258+K258)</f>
        <v>25</v>
      </c>
      <c r="N258">
        <f t="shared" ref="N258:N321" si="14">(SUM(D258:G258))+(SUM(J258+K258))</f>
        <v>92</v>
      </c>
    </row>
    <row r="259" spans="1:14">
      <c r="A259" s="12" t="s">
        <v>206</v>
      </c>
      <c r="B259" t="s">
        <v>10</v>
      </c>
      <c r="C259" s="2" t="s">
        <v>13</v>
      </c>
      <c r="D259">
        <f>VLOOKUP(Parameter!O259,Indexing!$A$2:$B$28,2)</f>
        <v>1</v>
      </c>
      <c r="E259">
        <f>VLOOKUP(Parameter!P259,Indexing!$C$2:$D$28,2)</f>
        <v>25</v>
      </c>
      <c r="F259">
        <f>VLOOKUP(Parameter!Q259,Indexing!$E$2:$F$28,2)</f>
        <v>15</v>
      </c>
      <c r="G259">
        <f>VLOOKUP(Parameter!R259,Indexing!$G$2:$H$28,2)</f>
        <v>26</v>
      </c>
      <c r="H259">
        <f t="shared" si="12"/>
        <v>16.75</v>
      </c>
      <c r="J259">
        <f>VLOOKUP(Parameter!S259,Indexing!$I$2:$J$28,2)</f>
        <v>24</v>
      </c>
      <c r="K259">
        <f>VLOOKUP(Parameter!T259,Indexing!$K$2:$L$28,2)</f>
        <v>1</v>
      </c>
      <c r="L259">
        <f t="shared" si="13"/>
        <v>25</v>
      </c>
      <c r="N259">
        <f t="shared" si="14"/>
        <v>92</v>
      </c>
    </row>
    <row r="260" spans="1:14">
      <c r="A260" s="12" t="s">
        <v>206</v>
      </c>
      <c r="B260" t="s">
        <v>11</v>
      </c>
      <c r="C260" s="2" t="s">
        <v>13</v>
      </c>
      <c r="D260">
        <f>VLOOKUP(Parameter!O260,Indexing!$A$2:$B$28,2)</f>
        <v>1</v>
      </c>
      <c r="E260">
        <f>VLOOKUP(Parameter!P260,Indexing!$C$2:$D$28,2)</f>
        <v>25</v>
      </c>
      <c r="F260">
        <f>VLOOKUP(Parameter!Q260,Indexing!$E$2:$F$28,2)</f>
        <v>15</v>
      </c>
      <c r="G260">
        <f>VLOOKUP(Parameter!R260,Indexing!$G$2:$H$28,2)</f>
        <v>26</v>
      </c>
      <c r="H260">
        <f t="shared" si="12"/>
        <v>16.75</v>
      </c>
      <c r="J260">
        <f>VLOOKUP(Parameter!S260,Indexing!$I$2:$J$28,2)</f>
        <v>24</v>
      </c>
      <c r="K260">
        <f>VLOOKUP(Parameter!T260,Indexing!$K$2:$L$28,2)</f>
        <v>1</v>
      </c>
      <c r="L260">
        <f t="shared" si="13"/>
        <v>25</v>
      </c>
      <c r="N260">
        <f t="shared" si="14"/>
        <v>92</v>
      </c>
    </row>
    <row r="261" spans="1:14">
      <c r="A261" s="12" t="s">
        <v>207</v>
      </c>
      <c r="B261" t="s">
        <v>8</v>
      </c>
      <c r="C261" s="2" t="s">
        <v>13</v>
      </c>
      <c r="D261">
        <f>VLOOKUP(Parameter!O261,Indexing!$A$2:$B$28,2)</f>
        <v>25</v>
      </c>
      <c r="E261">
        <f>VLOOKUP(Parameter!P261,Indexing!$C$2:$D$28,2)</f>
        <v>26</v>
      </c>
      <c r="F261">
        <f>VLOOKUP(Parameter!Q261,Indexing!$E$2:$F$28,2)</f>
        <v>1</v>
      </c>
      <c r="G261">
        <f>VLOOKUP(Parameter!R261,Indexing!$G$2:$H$28,2)</f>
        <v>13</v>
      </c>
      <c r="H261">
        <f t="shared" si="12"/>
        <v>16.25</v>
      </c>
      <c r="J261">
        <f>VLOOKUP(Parameter!S261,Indexing!$I$2:$J$28,2)</f>
        <v>5</v>
      </c>
      <c r="K261">
        <f>VLOOKUP(Parameter!T261,Indexing!$K$2:$L$28,2)</f>
        <v>4</v>
      </c>
      <c r="L261">
        <f t="shared" si="13"/>
        <v>9</v>
      </c>
      <c r="N261">
        <f t="shared" si="14"/>
        <v>74</v>
      </c>
    </row>
    <row r="262" spans="1:14">
      <c r="A262" s="12" t="s">
        <v>207</v>
      </c>
      <c r="B262" t="s">
        <v>10</v>
      </c>
      <c r="C262" s="2" t="s">
        <v>13</v>
      </c>
      <c r="D262">
        <f>VLOOKUP(Parameter!O262,Indexing!$A$2:$B$28,2)</f>
        <v>25</v>
      </c>
      <c r="E262">
        <f>VLOOKUP(Parameter!P262,Indexing!$C$2:$D$28,2)</f>
        <v>26</v>
      </c>
      <c r="F262">
        <f>VLOOKUP(Parameter!Q262,Indexing!$E$2:$F$28,2)</f>
        <v>1</v>
      </c>
      <c r="G262">
        <f>VLOOKUP(Parameter!R262,Indexing!$G$2:$H$28,2)</f>
        <v>13</v>
      </c>
      <c r="H262">
        <f t="shared" si="12"/>
        <v>16.25</v>
      </c>
      <c r="J262">
        <f>VLOOKUP(Parameter!S262,Indexing!$I$2:$J$28,2)</f>
        <v>5</v>
      </c>
      <c r="K262">
        <f>VLOOKUP(Parameter!T262,Indexing!$K$2:$L$28,2)</f>
        <v>4</v>
      </c>
      <c r="L262">
        <f t="shared" si="13"/>
        <v>9</v>
      </c>
      <c r="N262">
        <f t="shared" si="14"/>
        <v>74</v>
      </c>
    </row>
    <row r="263" spans="1:14">
      <c r="A263" s="12" t="s">
        <v>207</v>
      </c>
      <c r="B263" t="s">
        <v>11</v>
      </c>
      <c r="C263" s="2" t="s">
        <v>13</v>
      </c>
      <c r="D263">
        <f>VLOOKUP(Parameter!O263,Indexing!$A$2:$B$28,2)</f>
        <v>25</v>
      </c>
      <c r="E263">
        <f>VLOOKUP(Parameter!P263,Indexing!$C$2:$D$28,2)</f>
        <v>26</v>
      </c>
      <c r="F263">
        <f>VLOOKUP(Parameter!Q263,Indexing!$E$2:$F$28,2)</f>
        <v>1</v>
      </c>
      <c r="G263">
        <f>VLOOKUP(Parameter!R263,Indexing!$G$2:$H$28,2)</f>
        <v>13</v>
      </c>
      <c r="H263">
        <f t="shared" si="12"/>
        <v>16.25</v>
      </c>
      <c r="J263">
        <f>VLOOKUP(Parameter!S263,Indexing!$I$2:$J$28,2)</f>
        <v>5</v>
      </c>
      <c r="K263">
        <f>VLOOKUP(Parameter!T263,Indexing!$K$2:$L$28,2)</f>
        <v>4</v>
      </c>
      <c r="L263">
        <f t="shared" si="13"/>
        <v>9</v>
      </c>
      <c r="N263">
        <f t="shared" si="14"/>
        <v>74</v>
      </c>
    </row>
    <row r="264" spans="1:14">
      <c r="A264" s="12" t="s">
        <v>208</v>
      </c>
      <c r="B264" t="s">
        <v>8</v>
      </c>
      <c r="C264" s="2" t="s">
        <v>13</v>
      </c>
      <c r="D264">
        <f>VLOOKUP(Parameter!O264,Indexing!$A$2:$B$28,2)</f>
        <v>25</v>
      </c>
      <c r="E264">
        <f>VLOOKUP(Parameter!P264,Indexing!$C$2:$D$28,2)</f>
        <v>26</v>
      </c>
      <c r="F264">
        <f>VLOOKUP(Parameter!Q264,Indexing!$E$2:$F$28,2)</f>
        <v>1</v>
      </c>
      <c r="G264">
        <f>VLOOKUP(Parameter!R264,Indexing!$G$2:$H$28,2)</f>
        <v>13</v>
      </c>
      <c r="H264">
        <f t="shared" si="12"/>
        <v>16.25</v>
      </c>
      <c r="J264">
        <f>VLOOKUP(Parameter!S264,Indexing!$I$2:$J$28,2)</f>
        <v>5</v>
      </c>
      <c r="K264">
        <f>VLOOKUP(Parameter!T264,Indexing!$K$2:$L$28,2)</f>
        <v>4</v>
      </c>
      <c r="L264">
        <f t="shared" si="13"/>
        <v>9</v>
      </c>
      <c r="N264">
        <f t="shared" si="14"/>
        <v>74</v>
      </c>
    </row>
    <row r="265" spans="1:14">
      <c r="A265" s="12" t="s">
        <v>208</v>
      </c>
      <c r="B265" t="s">
        <v>10</v>
      </c>
      <c r="C265" s="2" t="s">
        <v>13</v>
      </c>
      <c r="D265">
        <f>VLOOKUP(Parameter!O265,Indexing!$A$2:$B$28,2)</f>
        <v>25</v>
      </c>
      <c r="E265">
        <f>VLOOKUP(Parameter!P265,Indexing!$C$2:$D$28,2)</f>
        <v>26</v>
      </c>
      <c r="F265">
        <f>VLOOKUP(Parameter!Q265,Indexing!$E$2:$F$28,2)</f>
        <v>1</v>
      </c>
      <c r="G265">
        <f>VLOOKUP(Parameter!R265,Indexing!$G$2:$H$28,2)</f>
        <v>13</v>
      </c>
      <c r="H265">
        <f t="shared" si="12"/>
        <v>16.25</v>
      </c>
      <c r="J265">
        <f>VLOOKUP(Parameter!S265,Indexing!$I$2:$J$28,2)</f>
        <v>5</v>
      </c>
      <c r="K265">
        <f>VLOOKUP(Parameter!T265,Indexing!$K$2:$L$28,2)</f>
        <v>4</v>
      </c>
      <c r="L265">
        <f t="shared" si="13"/>
        <v>9</v>
      </c>
      <c r="N265">
        <f t="shared" si="14"/>
        <v>74</v>
      </c>
    </row>
    <row r="266" spans="1:14">
      <c r="A266" s="12" t="s">
        <v>208</v>
      </c>
      <c r="B266" t="s">
        <v>11</v>
      </c>
      <c r="C266" s="2" t="s">
        <v>13</v>
      </c>
      <c r="D266">
        <f>VLOOKUP(Parameter!O266,Indexing!$A$2:$B$28,2)</f>
        <v>25</v>
      </c>
      <c r="E266">
        <f>VLOOKUP(Parameter!P266,Indexing!$C$2:$D$28,2)</f>
        <v>26</v>
      </c>
      <c r="F266">
        <f>VLOOKUP(Parameter!Q266,Indexing!$E$2:$F$28,2)</f>
        <v>1</v>
      </c>
      <c r="G266">
        <f>VLOOKUP(Parameter!R266,Indexing!$G$2:$H$28,2)</f>
        <v>13</v>
      </c>
      <c r="H266">
        <f t="shared" si="12"/>
        <v>16.25</v>
      </c>
      <c r="J266">
        <f>VLOOKUP(Parameter!S266,Indexing!$I$2:$J$28,2)</f>
        <v>5</v>
      </c>
      <c r="K266">
        <f>VLOOKUP(Parameter!T266,Indexing!$K$2:$L$28,2)</f>
        <v>4</v>
      </c>
      <c r="L266">
        <f t="shared" si="13"/>
        <v>9</v>
      </c>
      <c r="N266">
        <f t="shared" si="14"/>
        <v>74</v>
      </c>
    </row>
    <row r="267" spans="1:14">
      <c r="A267" s="12" t="s">
        <v>209</v>
      </c>
      <c r="B267" t="s">
        <v>8</v>
      </c>
      <c r="C267" s="2" t="s">
        <v>13</v>
      </c>
      <c r="D267">
        <f>VLOOKUP(Parameter!O267,Indexing!$A$2:$B$28,2)</f>
        <v>23</v>
      </c>
      <c r="E267">
        <f>VLOOKUP(Parameter!P267,Indexing!$C$2:$D$28,2)</f>
        <v>9</v>
      </c>
      <c r="F267">
        <f>VLOOKUP(Parameter!Q267,Indexing!$E$2:$F$28,2)</f>
        <v>17</v>
      </c>
      <c r="G267">
        <f>VLOOKUP(Parameter!R267,Indexing!$G$2:$H$28,2)</f>
        <v>15</v>
      </c>
      <c r="H267">
        <f t="shared" si="12"/>
        <v>16</v>
      </c>
      <c r="J267">
        <f>VLOOKUP(Parameter!S267,Indexing!$I$2:$J$28,2)</f>
        <v>2</v>
      </c>
      <c r="K267">
        <f>VLOOKUP(Parameter!T267,Indexing!$K$2:$L$28,2)</f>
        <v>1</v>
      </c>
      <c r="L267">
        <f t="shared" si="13"/>
        <v>3</v>
      </c>
      <c r="N267">
        <f t="shared" si="14"/>
        <v>67</v>
      </c>
    </row>
    <row r="268" spans="1:14">
      <c r="A268" s="12" t="s">
        <v>209</v>
      </c>
      <c r="B268" t="s">
        <v>10</v>
      </c>
      <c r="C268" s="2" t="s">
        <v>13</v>
      </c>
      <c r="D268">
        <f>VLOOKUP(Parameter!O268,Indexing!$A$2:$B$28,2)</f>
        <v>23</v>
      </c>
      <c r="E268">
        <f>VLOOKUP(Parameter!P268,Indexing!$C$2:$D$28,2)</f>
        <v>9</v>
      </c>
      <c r="F268">
        <f>VLOOKUP(Parameter!Q268,Indexing!$E$2:$F$28,2)</f>
        <v>17</v>
      </c>
      <c r="G268">
        <f>VLOOKUP(Parameter!R268,Indexing!$G$2:$H$28,2)</f>
        <v>15</v>
      </c>
      <c r="H268">
        <f t="shared" si="12"/>
        <v>16</v>
      </c>
      <c r="J268">
        <f>VLOOKUP(Parameter!S268,Indexing!$I$2:$J$28,2)</f>
        <v>2</v>
      </c>
      <c r="K268">
        <f>VLOOKUP(Parameter!T268,Indexing!$K$2:$L$28,2)</f>
        <v>1</v>
      </c>
      <c r="L268">
        <f t="shared" si="13"/>
        <v>3</v>
      </c>
      <c r="N268">
        <f t="shared" si="14"/>
        <v>67</v>
      </c>
    </row>
    <row r="269" spans="1:14">
      <c r="A269" s="12" t="s">
        <v>209</v>
      </c>
      <c r="B269" t="s">
        <v>11</v>
      </c>
      <c r="C269" s="2" t="s">
        <v>13</v>
      </c>
      <c r="D269">
        <f>VLOOKUP(Parameter!O269,Indexing!$A$2:$B$28,2)</f>
        <v>23</v>
      </c>
      <c r="E269">
        <f>VLOOKUP(Parameter!P269,Indexing!$C$2:$D$28,2)</f>
        <v>9</v>
      </c>
      <c r="F269">
        <f>VLOOKUP(Parameter!Q269,Indexing!$E$2:$F$28,2)</f>
        <v>17</v>
      </c>
      <c r="G269">
        <f>VLOOKUP(Parameter!R269,Indexing!$G$2:$H$28,2)</f>
        <v>15</v>
      </c>
      <c r="H269">
        <f t="shared" si="12"/>
        <v>16</v>
      </c>
      <c r="J269">
        <f>VLOOKUP(Parameter!S269,Indexing!$I$2:$J$28,2)</f>
        <v>2</v>
      </c>
      <c r="K269">
        <f>VLOOKUP(Parameter!T269,Indexing!$K$2:$L$28,2)</f>
        <v>1</v>
      </c>
      <c r="L269">
        <f t="shared" si="13"/>
        <v>3</v>
      </c>
      <c r="N269">
        <f t="shared" si="14"/>
        <v>67</v>
      </c>
    </row>
    <row r="270" spans="1:14">
      <c r="A270" s="12" t="s">
        <v>210</v>
      </c>
      <c r="B270" t="s">
        <v>8</v>
      </c>
      <c r="C270" s="2" t="s">
        <v>13</v>
      </c>
      <c r="D270">
        <f>VLOOKUP(Parameter!O270,Indexing!$A$2:$B$28,2)</f>
        <v>3</v>
      </c>
      <c r="E270">
        <f>VLOOKUP(Parameter!P270,Indexing!$C$2:$D$28,2)</f>
        <v>15</v>
      </c>
      <c r="F270">
        <f>VLOOKUP(Parameter!Q270,Indexing!$E$2:$F$28,2)</f>
        <v>1</v>
      </c>
      <c r="G270">
        <f>VLOOKUP(Parameter!R270,Indexing!$G$2:$H$28,2)</f>
        <v>26</v>
      </c>
      <c r="H270">
        <f t="shared" si="12"/>
        <v>11.25</v>
      </c>
      <c r="J270">
        <f>VLOOKUP(Parameter!S270,Indexing!$I$2:$J$28,2)</f>
        <v>26</v>
      </c>
      <c r="K270">
        <f>VLOOKUP(Parameter!T270,Indexing!$K$2:$L$28,2)</f>
        <v>5</v>
      </c>
      <c r="L270">
        <f t="shared" si="13"/>
        <v>31</v>
      </c>
      <c r="N270">
        <f t="shared" si="14"/>
        <v>76</v>
      </c>
    </row>
    <row r="271" spans="1:14">
      <c r="A271" s="12" t="s">
        <v>210</v>
      </c>
      <c r="B271" t="s">
        <v>10</v>
      </c>
      <c r="C271" s="2" t="s">
        <v>13</v>
      </c>
      <c r="D271">
        <f>VLOOKUP(Parameter!O271,Indexing!$A$2:$B$28,2)</f>
        <v>3</v>
      </c>
      <c r="E271">
        <f>VLOOKUP(Parameter!P271,Indexing!$C$2:$D$28,2)</f>
        <v>15</v>
      </c>
      <c r="F271">
        <f>VLOOKUP(Parameter!Q271,Indexing!$E$2:$F$28,2)</f>
        <v>1</v>
      </c>
      <c r="G271">
        <f>VLOOKUP(Parameter!R271,Indexing!$G$2:$H$28,2)</f>
        <v>26</v>
      </c>
      <c r="H271">
        <f t="shared" si="12"/>
        <v>11.25</v>
      </c>
      <c r="J271">
        <f>VLOOKUP(Parameter!S271,Indexing!$I$2:$J$28,2)</f>
        <v>26</v>
      </c>
      <c r="K271">
        <f>VLOOKUP(Parameter!T271,Indexing!$K$2:$L$28,2)</f>
        <v>5</v>
      </c>
      <c r="L271">
        <f t="shared" si="13"/>
        <v>31</v>
      </c>
      <c r="N271">
        <f t="shared" si="14"/>
        <v>76</v>
      </c>
    </row>
    <row r="272" spans="1:14">
      <c r="A272" s="12" t="s">
        <v>210</v>
      </c>
      <c r="B272" t="s">
        <v>11</v>
      </c>
      <c r="C272" s="2" t="s">
        <v>13</v>
      </c>
      <c r="D272">
        <f>VLOOKUP(Parameter!O272,Indexing!$A$2:$B$28,2)</f>
        <v>3</v>
      </c>
      <c r="E272">
        <f>VLOOKUP(Parameter!P272,Indexing!$C$2:$D$28,2)</f>
        <v>15</v>
      </c>
      <c r="F272">
        <f>VLOOKUP(Parameter!Q272,Indexing!$E$2:$F$28,2)</f>
        <v>1</v>
      </c>
      <c r="G272">
        <f>VLOOKUP(Parameter!R272,Indexing!$G$2:$H$28,2)</f>
        <v>26</v>
      </c>
      <c r="H272">
        <f t="shared" si="12"/>
        <v>11.25</v>
      </c>
      <c r="J272">
        <f>VLOOKUP(Parameter!S272,Indexing!$I$2:$J$28,2)</f>
        <v>26</v>
      </c>
      <c r="K272">
        <f>VLOOKUP(Parameter!T272,Indexing!$K$2:$L$28,2)</f>
        <v>5</v>
      </c>
      <c r="L272">
        <f t="shared" si="13"/>
        <v>31</v>
      </c>
      <c r="N272">
        <f t="shared" si="14"/>
        <v>76</v>
      </c>
    </row>
    <row r="273" spans="1:14">
      <c r="A273" s="12" t="s">
        <v>211</v>
      </c>
      <c r="B273" t="s">
        <v>8</v>
      </c>
      <c r="C273" s="2" t="s">
        <v>13</v>
      </c>
      <c r="D273">
        <f>VLOOKUP(Parameter!O273,Indexing!$A$2:$B$28,2)</f>
        <v>3</v>
      </c>
      <c r="E273">
        <f>VLOOKUP(Parameter!P273,Indexing!$C$2:$D$28,2)</f>
        <v>15</v>
      </c>
      <c r="F273">
        <f>VLOOKUP(Parameter!Q273,Indexing!$E$2:$F$28,2)</f>
        <v>1</v>
      </c>
      <c r="G273">
        <f>VLOOKUP(Parameter!R273,Indexing!$G$2:$H$28,2)</f>
        <v>26</v>
      </c>
      <c r="H273">
        <f t="shared" si="12"/>
        <v>11.25</v>
      </c>
      <c r="J273">
        <f>VLOOKUP(Parameter!S273,Indexing!$I$2:$J$28,2)</f>
        <v>26</v>
      </c>
      <c r="K273">
        <f>VLOOKUP(Parameter!T273,Indexing!$K$2:$L$28,2)</f>
        <v>5</v>
      </c>
      <c r="L273">
        <f t="shared" si="13"/>
        <v>31</v>
      </c>
      <c r="N273">
        <f t="shared" si="14"/>
        <v>76</v>
      </c>
    </row>
    <row r="274" spans="1:14">
      <c r="A274" s="12" t="s">
        <v>211</v>
      </c>
      <c r="B274" t="s">
        <v>10</v>
      </c>
      <c r="C274" s="2" t="s">
        <v>13</v>
      </c>
      <c r="D274">
        <f>VLOOKUP(Parameter!O274,Indexing!$A$2:$B$28,2)</f>
        <v>3</v>
      </c>
      <c r="E274">
        <f>VLOOKUP(Parameter!P274,Indexing!$C$2:$D$28,2)</f>
        <v>15</v>
      </c>
      <c r="F274">
        <f>VLOOKUP(Parameter!Q274,Indexing!$E$2:$F$28,2)</f>
        <v>1</v>
      </c>
      <c r="G274">
        <f>VLOOKUP(Parameter!R274,Indexing!$G$2:$H$28,2)</f>
        <v>26</v>
      </c>
      <c r="H274">
        <f t="shared" si="12"/>
        <v>11.25</v>
      </c>
      <c r="J274">
        <f>VLOOKUP(Parameter!S274,Indexing!$I$2:$J$28,2)</f>
        <v>26</v>
      </c>
      <c r="K274">
        <f>VLOOKUP(Parameter!T274,Indexing!$K$2:$L$28,2)</f>
        <v>5</v>
      </c>
      <c r="L274">
        <f t="shared" si="13"/>
        <v>31</v>
      </c>
      <c r="N274">
        <f t="shared" si="14"/>
        <v>76</v>
      </c>
    </row>
    <row r="275" spans="1:14">
      <c r="A275" s="12" t="s">
        <v>211</v>
      </c>
      <c r="B275" t="s">
        <v>11</v>
      </c>
      <c r="C275" s="2" t="s">
        <v>13</v>
      </c>
      <c r="D275">
        <f>VLOOKUP(Parameter!O275,Indexing!$A$2:$B$28,2)</f>
        <v>3</v>
      </c>
      <c r="E275">
        <f>VLOOKUP(Parameter!P275,Indexing!$C$2:$D$28,2)</f>
        <v>15</v>
      </c>
      <c r="F275">
        <f>VLOOKUP(Parameter!Q275,Indexing!$E$2:$F$28,2)</f>
        <v>1</v>
      </c>
      <c r="G275">
        <f>VLOOKUP(Parameter!R275,Indexing!$G$2:$H$28,2)</f>
        <v>26</v>
      </c>
      <c r="H275">
        <f t="shared" si="12"/>
        <v>11.25</v>
      </c>
      <c r="J275">
        <f>VLOOKUP(Parameter!S275,Indexing!$I$2:$J$28,2)</f>
        <v>26</v>
      </c>
      <c r="K275">
        <f>VLOOKUP(Parameter!T275,Indexing!$K$2:$L$28,2)</f>
        <v>5</v>
      </c>
      <c r="L275">
        <f t="shared" si="13"/>
        <v>31</v>
      </c>
      <c r="N275">
        <f t="shared" si="14"/>
        <v>76</v>
      </c>
    </row>
    <row r="276" spans="1:14">
      <c r="A276" s="12" t="s">
        <v>212</v>
      </c>
      <c r="B276" t="s">
        <v>8</v>
      </c>
      <c r="C276" s="2" t="s">
        <v>13</v>
      </c>
      <c r="D276">
        <f>VLOOKUP(Parameter!O276,Indexing!$A$2:$B$28,2)</f>
        <v>12</v>
      </c>
      <c r="E276">
        <f>VLOOKUP(Parameter!P276,Indexing!$C$2:$D$28,2)</f>
        <v>18</v>
      </c>
      <c r="F276">
        <f>VLOOKUP(Parameter!Q276,Indexing!$E$2:$F$28,2)</f>
        <v>17</v>
      </c>
      <c r="G276">
        <f>VLOOKUP(Parameter!R276,Indexing!$G$2:$H$28,2)</f>
        <v>26</v>
      </c>
      <c r="H276">
        <f t="shared" si="12"/>
        <v>18.25</v>
      </c>
      <c r="J276">
        <f>VLOOKUP(Parameter!S276,Indexing!$I$2:$J$28,2)</f>
        <v>26</v>
      </c>
      <c r="K276">
        <f>VLOOKUP(Parameter!T276,Indexing!$K$2:$L$28,2)</f>
        <v>2</v>
      </c>
      <c r="L276">
        <f t="shared" si="13"/>
        <v>28</v>
      </c>
      <c r="N276">
        <f t="shared" si="14"/>
        <v>101</v>
      </c>
    </row>
    <row r="277" spans="1:14">
      <c r="A277" s="12" t="s">
        <v>212</v>
      </c>
      <c r="B277" t="s">
        <v>10</v>
      </c>
      <c r="C277" s="2" t="s">
        <v>13</v>
      </c>
      <c r="D277">
        <f>VLOOKUP(Parameter!O277,Indexing!$A$2:$B$28,2)</f>
        <v>12</v>
      </c>
      <c r="E277">
        <f>VLOOKUP(Parameter!P277,Indexing!$C$2:$D$28,2)</f>
        <v>18</v>
      </c>
      <c r="F277">
        <f>VLOOKUP(Parameter!Q277,Indexing!$E$2:$F$28,2)</f>
        <v>17</v>
      </c>
      <c r="G277">
        <f>VLOOKUP(Parameter!R277,Indexing!$G$2:$H$28,2)</f>
        <v>26</v>
      </c>
      <c r="H277">
        <f t="shared" si="12"/>
        <v>18.25</v>
      </c>
      <c r="J277">
        <f>VLOOKUP(Parameter!S277,Indexing!$I$2:$J$28,2)</f>
        <v>26</v>
      </c>
      <c r="K277">
        <f>VLOOKUP(Parameter!T277,Indexing!$K$2:$L$28,2)</f>
        <v>2</v>
      </c>
      <c r="L277">
        <f t="shared" si="13"/>
        <v>28</v>
      </c>
      <c r="N277">
        <f t="shared" si="14"/>
        <v>101</v>
      </c>
    </row>
    <row r="278" spans="1:14">
      <c r="A278" s="12" t="s">
        <v>212</v>
      </c>
      <c r="B278" t="s">
        <v>11</v>
      </c>
      <c r="C278" s="2" t="s">
        <v>13</v>
      </c>
      <c r="D278">
        <f>VLOOKUP(Parameter!O278,Indexing!$A$2:$B$28,2)</f>
        <v>12</v>
      </c>
      <c r="E278">
        <f>VLOOKUP(Parameter!P278,Indexing!$C$2:$D$28,2)</f>
        <v>18</v>
      </c>
      <c r="F278">
        <f>VLOOKUP(Parameter!Q278,Indexing!$E$2:$F$28,2)</f>
        <v>17</v>
      </c>
      <c r="G278">
        <f>VLOOKUP(Parameter!R278,Indexing!$G$2:$H$28,2)</f>
        <v>26</v>
      </c>
      <c r="H278">
        <f t="shared" si="12"/>
        <v>18.25</v>
      </c>
      <c r="J278">
        <f>VLOOKUP(Parameter!S278,Indexing!$I$2:$J$28,2)</f>
        <v>26</v>
      </c>
      <c r="K278">
        <f>VLOOKUP(Parameter!T278,Indexing!$K$2:$L$28,2)</f>
        <v>2</v>
      </c>
      <c r="L278">
        <f t="shared" si="13"/>
        <v>28</v>
      </c>
      <c r="N278">
        <f t="shared" si="14"/>
        <v>101</v>
      </c>
    </row>
    <row r="279" spans="1:14">
      <c r="A279" s="12" t="s">
        <v>213</v>
      </c>
      <c r="B279" t="s">
        <v>8</v>
      </c>
      <c r="C279" s="2" t="s">
        <v>13</v>
      </c>
      <c r="D279">
        <f>VLOOKUP(Parameter!O279,Indexing!$A$2:$B$28,2)</f>
        <v>17</v>
      </c>
      <c r="E279">
        <f>VLOOKUP(Parameter!P279,Indexing!$C$2:$D$28,2)</f>
        <v>17</v>
      </c>
      <c r="F279">
        <f>VLOOKUP(Parameter!Q279,Indexing!$E$2:$F$28,2)</f>
        <v>16</v>
      </c>
      <c r="G279">
        <f>VLOOKUP(Parameter!R279,Indexing!$G$2:$H$28,2)</f>
        <v>22</v>
      </c>
      <c r="H279">
        <f t="shared" si="12"/>
        <v>18</v>
      </c>
      <c r="J279">
        <f>VLOOKUP(Parameter!S279,Indexing!$I$2:$J$28,2)</f>
        <v>1</v>
      </c>
      <c r="K279">
        <f>VLOOKUP(Parameter!T279,Indexing!$K$2:$L$28,2)</f>
        <v>2</v>
      </c>
      <c r="L279">
        <f t="shared" si="13"/>
        <v>3</v>
      </c>
      <c r="N279">
        <f t="shared" si="14"/>
        <v>75</v>
      </c>
    </row>
    <row r="280" spans="1:14">
      <c r="A280" s="12" t="s">
        <v>213</v>
      </c>
      <c r="B280" t="s">
        <v>10</v>
      </c>
      <c r="C280" s="2" t="s">
        <v>13</v>
      </c>
      <c r="D280">
        <f>VLOOKUP(Parameter!O280,Indexing!$A$2:$B$28,2)</f>
        <v>17</v>
      </c>
      <c r="E280">
        <f>VLOOKUP(Parameter!P280,Indexing!$C$2:$D$28,2)</f>
        <v>17</v>
      </c>
      <c r="F280">
        <f>VLOOKUP(Parameter!Q280,Indexing!$E$2:$F$28,2)</f>
        <v>16</v>
      </c>
      <c r="G280">
        <f>VLOOKUP(Parameter!R280,Indexing!$G$2:$H$28,2)</f>
        <v>22</v>
      </c>
      <c r="H280">
        <f t="shared" si="12"/>
        <v>18</v>
      </c>
      <c r="J280">
        <f>VLOOKUP(Parameter!S280,Indexing!$I$2:$J$28,2)</f>
        <v>1</v>
      </c>
      <c r="K280">
        <f>VLOOKUP(Parameter!T280,Indexing!$K$2:$L$28,2)</f>
        <v>2</v>
      </c>
      <c r="L280">
        <f t="shared" si="13"/>
        <v>3</v>
      </c>
      <c r="N280">
        <f t="shared" si="14"/>
        <v>75</v>
      </c>
    </row>
    <row r="281" spans="1:14">
      <c r="A281" s="12" t="s">
        <v>213</v>
      </c>
      <c r="B281" t="s">
        <v>11</v>
      </c>
      <c r="C281" s="2" t="s">
        <v>13</v>
      </c>
      <c r="D281">
        <f>VLOOKUP(Parameter!O281,Indexing!$A$2:$B$28,2)</f>
        <v>17</v>
      </c>
      <c r="E281">
        <f>VLOOKUP(Parameter!P281,Indexing!$C$2:$D$28,2)</f>
        <v>17</v>
      </c>
      <c r="F281">
        <f>VLOOKUP(Parameter!Q281,Indexing!$E$2:$F$28,2)</f>
        <v>16</v>
      </c>
      <c r="G281">
        <f>VLOOKUP(Parameter!R281,Indexing!$G$2:$H$28,2)</f>
        <v>22</v>
      </c>
      <c r="H281">
        <f t="shared" si="12"/>
        <v>18</v>
      </c>
      <c r="J281">
        <f>VLOOKUP(Parameter!S281,Indexing!$I$2:$J$28,2)</f>
        <v>1</v>
      </c>
      <c r="K281">
        <f>VLOOKUP(Parameter!T281,Indexing!$K$2:$L$28,2)</f>
        <v>2</v>
      </c>
      <c r="L281">
        <f t="shared" si="13"/>
        <v>3</v>
      </c>
      <c r="N281">
        <f t="shared" si="14"/>
        <v>75</v>
      </c>
    </row>
    <row r="282" spans="1:14">
      <c r="A282" s="12" t="s">
        <v>214</v>
      </c>
      <c r="B282" t="s">
        <v>8</v>
      </c>
      <c r="C282" s="2" t="s">
        <v>13</v>
      </c>
      <c r="D282">
        <f>VLOOKUP(Parameter!O282,Indexing!$A$2:$B$28,2)</f>
        <v>26</v>
      </c>
      <c r="E282">
        <f>VLOOKUP(Parameter!P282,Indexing!$C$2:$D$28,2)</f>
        <v>23</v>
      </c>
      <c r="F282">
        <f>VLOOKUP(Parameter!Q282,Indexing!$E$2:$F$28,2)</f>
        <v>1</v>
      </c>
      <c r="G282">
        <f>VLOOKUP(Parameter!R282,Indexing!$G$2:$H$28,2)</f>
        <v>21</v>
      </c>
      <c r="H282">
        <f t="shared" si="12"/>
        <v>17.75</v>
      </c>
      <c r="J282">
        <f>VLOOKUP(Parameter!S282,Indexing!$I$2:$J$28,2)</f>
        <v>26</v>
      </c>
      <c r="K282">
        <f>VLOOKUP(Parameter!T282,Indexing!$K$2:$L$28,2)</f>
        <v>26</v>
      </c>
      <c r="L282">
        <f t="shared" si="13"/>
        <v>52</v>
      </c>
      <c r="N282">
        <f t="shared" si="14"/>
        <v>123</v>
      </c>
    </row>
    <row r="283" spans="1:14">
      <c r="A283" s="12" t="s">
        <v>214</v>
      </c>
      <c r="B283" t="s">
        <v>10</v>
      </c>
      <c r="C283" s="2" t="s">
        <v>13</v>
      </c>
      <c r="D283">
        <f>VLOOKUP(Parameter!O283,Indexing!$A$2:$B$28,2)</f>
        <v>26</v>
      </c>
      <c r="E283">
        <f>VLOOKUP(Parameter!P283,Indexing!$C$2:$D$28,2)</f>
        <v>23</v>
      </c>
      <c r="F283">
        <f>VLOOKUP(Parameter!Q283,Indexing!$E$2:$F$28,2)</f>
        <v>1</v>
      </c>
      <c r="G283">
        <f>VLOOKUP(Parameter!R283,Indexing!$G$2:$H$28,2)</f>
        <v>21</v>
      </c>
      <c r="H283">
        <f t="shared" si="12"/>
        <v>17.75</v>
      </c>
      <c r="J283">
        <f>VLOOKUP(Parameter!S283,Indexing!$I$2:$J$28,2)</f>
        <v>26</v>
      </c>
      <c r="K283">
        <f>VLOOKUP(Parameter!T283,Indexing!$K$2:$L$28,2)</f>
        <v>26</v>
      </c>
      <c r="L283">
        <f t="shared" si="13"/>
        <v>52</v>
      </c>
      <c r="N283">
        <f t="shared" si="14"/>
        <v>123</v>
      </c>
    </row>
    <row r="284" spans="1:14">
      <c r="A284" s="12" t="s">
        <v>214</v>
      </c>
      <c r="B284" t="s">
        <v>11</v>
      </c>
      <c r="C284" s="2" t="s">
        <v>13</v>
      </c>
      <c r="D284">
        <f>VLOOKUP(Parameter!O284,Indexing!$A$2:$B$28,2)</f>
        <v>26</v>
      </c>
      <c r="E284">
        <f>VLOOKUP(Parameter!P284,Indexing!$C$2:$D$28,2)</f>
        <v>23</v>
      </c>
      <c r="F284">
        <f>VLOOKUP(Parameter!Q284,Indexing!$E$2:$F$28,2)</f>
        <v>1</v>
      </c>
      <c r="G284">
        <f>VLOOKUP(Parameter!R284,Indexing!$G$2:$H$28,2)</f>
        <v>21</v>
      </c>
      <c r="H284">
        <f t="shared" si="12"/>
        <v>17.75</v>
      </c>
      <c r="J284">
        <f>VLOOKUP(Parameter!S284,Indexing!$I$2:$J$28,2)</f>
        <v>26</v>
      </c>
      <c r="K284">
        <f>VLOOKUP(Parameter!T284,Indexing!$K$2:$L$28,2)</f>
        <v>26</v>
      </c>
      <c r="L284">
        <f t="shared" si="13"/>
        <v>52</v>
      </c>
      <c r="N284">
        <f t="shared" si="14"/>
        <v>123</v>
      </c>
    </row>
    <row r="285" spans="1:14">
      <c r="A285" s="12" t="s">
        <v>215</v>
      </c>
      <c r="B285" t="s">
        <v>8</v>
      </c>
      <c r="C285" s="2" t="s">
        <v>13</v>
      </c>
      <c r="D285">
        <f>VLOOKUP(Parameter!O285,Indexing!$A$2:$B$28,2)</f>
        <v>9</v>
      </c>
      <c r="E285">
        <f>VLOOKUP(Parameter!P285,Indexing!$C$2:$D$28,2)</f>
        <v>19</v>
      </c>
      <c r="F285">
        <f>VLOOKUP(Parameter!Q285,Indexing!$E$2:$F$28,2)</f>
        <v>26</v>
      </c>
      <c r="G285">
        <f>VLOOKUP(Parameter!R285,Indexing!$G$2:$H$28,2)</f>
        <v>16</v>
      </c>
      <c r="H285">
        <f t="shared" si="12"/>
        <v>17.5</v>
      </c>
      <c r="J285">
        <f>VLOOKUP(Parameter!S285,Indexing!$I$2:$J$28,2)</f>
        <v>10</v>
      </c>
      <c r="K285">
        <f>VLOOKUP(Parameter!T285,Indexing!$K$2:$L$28,2)</f>
        <v>1</v>
      </c>
      <c r="L285">
        <f t="shared" si="13"/>
        <v>11</v>
      </c>
      <c r="N285">
        <f t="shared" si="14"/>
        <v>81</v>
      </c>
    </row>
    <row r="286" spans="1:14">
      <c r="A286" s="12" t="s">
        <v>215</v>
      </c>
      <c r="B286" t="s">
        <v>10</v>
      </c>
      <c r="C286" s="2" t="s">
        <v>13</v>
      </c>
      <c r="D286">
        <f>VLOOKUP(Parameter!O286,Indexing!$A$2:$B$28,2)</f>
        <v>9</v>
      </c>
      <c r="E286">
        <f>VLOOKUP(Parameter!P286,Indexing!$C$2:$D$28,2)</f>
        <v>19</v>
      </c>
      <c r="F286">
        <f>VLOOKUP(Parameter!Q286,Indexing!$E$2:$F$28,2)</f>
        <v>26</v>
      </c>
      <c r="G286">
        <f>VLOOKUP(Parameter!R286,Indexing!$G$2:$H$28,2)</f>
        <v>16</v>
      </c>
      <c r="H286">
        <f t="shared" si="12"/>
        <v>17.5</v>
      </c>
      <c r="J286">
        <f>VLOOKUP(Parameter!S286,Indexing!$I$2:$J$28,2)</f>
        <v>10</v>
      </c>
      <c r="K286">
        <f>VLOOKUP(Parameter!T286,Indexing!$K$2:$L$28,2)</f>
        <v>1</v>
      </c>
      <c r="L286">
        <f t="shared" si="13"/>
        <v>11</v>
      </c>
      <c r="N286">
        <f t="shared" si="14"/>
        <v>81</v>
      </c>
    </row>
    <row r="287" spans="1:14">
      <c r="A287" s="12" t="s">
        <v>216</v>
      </c>
      <c r="B287" t="s">
        <v>8</v>
      </c>
      <c r="C287" s="2" t="s">
        <v>13</v>
      </c>
      <c r="D287">
        <f>VLOOKUP(Parameter!O287,Indexing!$A$2:$B$28,2)</f>
        <v>14</v>
      </c>
      <c r="E287">
        <f>VLOOKUP(Parameter!P287,Indexing!$C$2:$D$28,2)</f>
        <v>24</v>
      </c>
      <c r="F287">
        <f>VLOOKUP(Parameter!Q287,Indexing!$E$2:$F$28,2)</f>
        <v>7</v>
      </c>
      <c r="G287">
        <f>VLOOKUP(Parameter!R287,Indexing!$G$2:$H$28,2)</f>
        <v>26</v>
      </c>
      <c r="H287">
        <f t="shared" si="12"/>
        <v>17.75</v>
      </c>
      <c r="J287">
        <f>VLOOKUP(Parameter!S287,Indexing!$I$2:$J$28,2)</f>
        <v>16</v>
      </c>
      <c r="K287">
        <f>VLOOKUP(Parameter!T287,Indexing!$K$2:$L$28,2)</f>
        <v>3</v>
      </c>
      <c r="L287">
        <f t="shared" si="13"/>
        <v>19</v>
      </c>
      <c r="N287">
        <f t="shared" si="14"/>
        <v>90</v>
      </c>
    </row>
    <row r="288" spans="1:14">
      <c r="A288" s="12" t="s">
        <v>216</v>
      </c>
      <c r="B288" t="s">
        <v>10</v>
      </c>
      <c r="C288" s="2" t="s">
        <v>13</v>
      </c>
      <c r="D288">
        <f>VLOOKUP(Parameter!O288,Indexing!$A$2:$B$28,2)</f>
        <v>14</v>
      </c>
      <c r="E288">
        <f>VLOOKUP(Parameter!P288,Indexing!$C$2:$D$28,2)</f>
        <v>24</v>
      </c>
      <c r="F288">
        <f>VLOOKUP(Parameter!Q288,Indexing!$E$2:$F$28,2)</f>
        <v>7</v>
      </c>
      <c r="G288">
        <f>VLOOKUP(Parameter!R288,Indexing!$G$2:$H$28,2)</f>
        <v>26</v>
      </c>
      <c r="H288">
        <f t="shared" si="12"/>
        <v>17.75</v>
      </c>
      <c r="J288">
        <f>VLOOKUP(Parameter!S288,Indexing!$I$2:$J$28,2)</f>
        <v>16</v>
      </c>
      <c r="K288">
        <f>VLOOKUP(Parameter!T288,Indexing!$K$2:$L$28,2)</f>
        <v>3</v>
      </c>
      <c r="L288">
        <f t="shared" si="13"/>
        <v>19</v>
      </c>
      <c r="N288">
        <f t="shared" si="14"/>
        <v>90</v>
      </c>
    </row>
    <row r="289" spans="1:14">
      <c r="A289" s="12" t="s">
        <v>216</v>
      </c>
      <c r="B289" t="s">
        <v>11</v>
      </c>
      <c r="C289" s="2" t="s">
        <v>13</v>
      </c>
      <c r="D289">
        <f>VLOOKUP(Parameter!O289,Indexing!$A$2:$B$28,2)</f>
        <v>14</v>
      </c>
      <c r="E289">
        <f>VLOOKUP(Parameter!P289,Indexing!$C$2:$D$28,2)</f>
        <v>24</v>
      </c>
      <c r="F289">
        <f>VLOOKUP(Parameter!Q289,Indexing!$E$2:$F$28,2)</f>
        <v>7</v>
      </c>
      <c r="G289">
        <f>VLOOKUP(Parameter!R289,Indexing!$G$2:$H$28,2)</f>
        <v>26</v>
      </c>
      <c r="H289">
        <f t="shared" si="12"/>
        <v>17.75</v>
      </c>
      <c r="J289">
        <f>VLOOKUP(Parameter!S289,Indexing!$I$2:$J$28,2)</f>
        <v>16</v>
      </c>
      <c r="K289">
        <f>VLOOKUP(Parameter!T289,Indexing!$K$2:$L$28,2)</f>
        <v>3</v>
      </c>
      <c r="L289">
        <f t="shared" si="13"/>
        <v>19</v>
      </c>
      <c r="N289">
        <f t="shared" si="14"/>
        <v>90</v>
      </c>
    </row>
    <row r="290" spans="1:14">
      <c r="A290" s="12" t="s">
        <v>217</v>
      </c>
      <c r="B290" t="s">
        <v>8</v>
      </c>
      <c r="C290" s="2" t="s">
        <v>13</v>
      </c>
      <c r="D290">
        <f>VLOOKUP(Parameter!O290,Indexing!$A$2:$B$28,2)</f>
        <v>18</v>
      </c>
      <c r="E290">
        <f>VLOOKUP(Parameter!P290,Indexing!$C$2:$D$28,2)</f>
        <v>20</v>
      </c>
      <c r="F290">
        <f>VLOOKUP(Parameter!Q290,Indexing!$E$2:$F$28,2)</f>
        <v>7</v>
      </c>
      <c r="G290">
        <f>VLOOKUP(Parameter!R290,Indexing!$G$2:$H$28,2)</f>
        <v>21</v>
      </c>
      <c r="H290">
        <f t="shared" si="12"/>
        <v>16.5</v>
      </c>
      <c r="J290">
        <f>VLOOKUP(Parameter!S290,Indexing!$I$2:$J$28,2)</f>
        <v>13</v>
      </c>
      <c r="K290">
        <f>VLOOKUP(Parameter!T290,Indexing!$K$2:$L$28,2)</f>
        <v>2</v>
      </c>
      <c r="L290">
        <f t="shared" si="13"/>
        <v>15</v>
      </c>
      <c r="N290">
        <f t="shared" si="14"/>
        <v>81</v>
      </c>
    </row>
    <row r="291" spans="1:14">
      <c r="A291" s="12" t="s">
        <v>217</v>
      </c>
      <c r="B291" t="s">
        <v>10</v>
      </c>
      <c r="C291" s="2" t="s">
        <v>13</v>
      </c>
      <c r="D291">
        <f>VLOOKUP(Parameter!O291,Indexing!$A$2:$B$28,2)</f>
        <v>18</v>
      </c>
      <c r="E291">
        <f>VLOOKUP(Parameter!P291,Indexing!$C$2:$D$28,2)</f>
        <v>20</v>
      </c>
      <c r="F291">
        <f>VLOOKUP(Parameter!Q291,Indexing!$E$2:$F$28,2)</f>
        <v>7</v>
      </c>
      <c r="G291">
        <f>VLOOKUP(Parameter!R291,Indexing!$G$2:$H$28,2)</f>
        <v>21</v>
      </c>
      <c r="H291">
        <f t="shared" si="12"/>
        <v>16.5</v>
      </c>
      <c r="J291">
        <f>VLOOKUP(Parameter!S291,Indexing!$I$2:$J$28,2)</f>
        <v>13</v>
      </c>
      <c r="K291">
        <f>VLOOKUP(Parameter!T291,Indexing!$K$2:$L$28,2)</f>
        <v>2</v>
      </c>
      <c r="L291">
        <f t="shared" si="13"/>
        <v>15</v>
      </c>
      <c r="N291">
        <f t="shared" si="14"/>
        <v>81</v>
      </c>
    </row>
    <row r="292" spans="1:14">
      <c r="A292" s="12" t="s">
        <v>217</v>
      </c>
      <c r="B292" t="s">
        <v>11</v>
      </c>
      <c r="C292" s="2" t="s">
        <v>13</v>
      </c>
      <c r="D292">
        <f>VLOOKUP(Parameter!O292,Indexing!$A$2:$B$28,2)</f>
        <v>18</v>
      </c>
      <c r="E292">
        <f>VLOOKUP(Parameter!P292,Indexing!$C$2:$D$28,2)</f>
        <v>20</v>
      </c>
      <c r="F292">
        <f>VLOOKUP(Parameter!Q292,Indexing!$E$2:$F$28,2)</f>
        <v>7</v>
      </c>
      <c r="G292">
        <f>VLOOKUP(Parameter!R292,Indexing!$G$2:$H$28,2)</f>
        <v>21</v>
      </c>
      <c r="H292">
        <f t="shared" si="12"/>
        <v>16.5</v>
      </c>
      <c r="J292">
        <f>VLOOKUP(Parameter!S292,Indexing!$I$2:$J$28,2)</f>
        <v>13</v>
      </c>
      <c r="K292">
        <f>VLOOKUP(Parameter!T292,Indexing!$K$2:$L$28,2)</f>
        <v>2</v>
      </c>
      <c r="L292">
        <f t="shared" si="13"/>
        <v>15</v>
      </c>
      <c r="N292">
        <f t="shared" si="14"/>
        <v>81</v>
      </c>
    </row>
    <row r="293" spans="1:14">
      <c r="A293" s="12" t="s">
        <v>218</v>
      </c>
      <c r="B293" t="s">
        <v>8</v>
      </c>
      <c r="C293" s="2" t="s">
        <v>13</v>
      </c>
      <c r="D293">
        <f>VLOOKUP(Parameter!O293,Indexing!$A$2:$B$28,2)</f>
        <v>10</v>
      </c>
      <c r="E293">
        <f>VLOOKUP(Parameter!P293,Indexing!$C$2:$D$28,2)</f>
        <v>24</v>
      </c>
      <c r="F293">
        <f>VLOOKUP(Parameter!Q293,Indexing!$E$2:$F$28,2)</f>
        <v>26</v>
      </c>
      <c r="G293">
        <f>VLOOKUP(Parameter!R293,Indexing!$G$2:$H$28,2)</f>
        <v>19</v>
      </c>
      <c r="H293">
        <f t="shared" si="12"/>
        <v>19.75</v>
      </c>
      <c r="J293">
        <f>VLOOKUP(Parameter!S293,Indexing!$I$2:$J$28,2)</f>
        <v>12</v>
      </c>
      <c r="K293">
        <f>VLOOKUP(Parameter!T293,Indexing!$K$2:$L$28,2)</f>
        <v>2</v>
      </c>
      <c r="L293">
        <f t="shared" si="13"/>
        <v>14</v>
      </c>
      <c r="N293">
        <f t="shared" si="14"/>
        <v>93</v>
      </c>
    </row>
    <row r="294" spans="1:14">
      <c r="A294" s="12" t="s">
        <v>218</v>
      </c>
      <c r="B294" t="s">
        <v>10</v>
      </c>
      <c r="C294" s="2" t="s">
        <v>13</v>
      </c>
      <c r="D294">
        <f>VLOOKUP(Parameter!O294,Indexing!$A$2:$B$28,2)</f>
        <v>10</v>
      </c>
      <c r="E294">
        <f>VLOOKUP(Parameter!P294,Indexing!$C$2:$D$28,2)</f>
        <v>24</v>
      </c>
      <c r="F294">
        <f>VLOOKUP(Parameter!Q294,Indexing!$E$2:$F$28,2)</f>
        <v>26</v>
      </c>
      <c r="G294">
        <f>VLOOKUP(Parameter!R294,Indexing!$G$2:$H$28,2)</f>
        <v>19</v>
      </c>
      <c r="H294">
        <f t="shared" si="12"/>
        <v>19.75</v>
      </c>
      <c r="J294">
        <f>VLOOKUP(Parameter!S294,Indexing!$I$2:$J$28,2)</f>
        <v>12</v>
      </c>
      <c r="K294">
        <f>VLOOKUP(Parameter!T294,Indexing!$K$2:$L$28,2)</f>
        <v>2</v>
      </c>
      <c r="L294">
        <f t="shared" si="13"/>
        <v>14</v>
      </c>
      <c r="N294">
        <f t="shared" si="14"/>
        <v>93</v>
      </c>
    </row>
    <row r="295" spans="1:14">
      <c r="A295" s="12" t="s">
        <v>218</v>
      </c>
      <c r="B295" t="s">
        <v>11</v>
      </c>
      <c r="C295" s="2" t="s">
        <v>13</v>
      </c>
      <c r="D295">
        <f>VLOOKUP(Parameter!O295,Indexing!$A$2:$B$28,2)</f>
        <v>10</v>
      </c>
      <c r="E295">
        <f>VLOOKUP(Parameter!P295,Indexing!$C$2:$D$28,2)</f>
        <v>24</v>
      </c>
      <c r="F295">
        <f>VLOOKUP(Parameter!Q295,Indexing!$E$2:$F$28,2)</f>
        <v>26</v>
      </c>
      <c r="G295">
        <f>VLOOKUP(Parameter!R295,Indexing!$G$2:$H$28,2)</f>
        <v>19</v>
      </c>
      <c r="H295">
        <f t="shared" si="12"/>
        <v>19.75</v>
      </c>
      <c r="J295">
        <f>VLOOKUP(Parameter!S295,Indexing!$I$2:$J$28,2)</f>
        <v>12</v>
      </c>
      <c r="K295">
        <f>VLOOKUP(Parameter!T295,Indexing!$K$2:$L$28,2)</f>
        <v>2</v>
      </c>
      <c r="L295">
        <f t="shared" si="13"/>
        <v>14</v>
      </c>
      <c r="N295">
        <f t="shared" si="14"/>
        <v>93</v>
      </c>
    </row>
    <row r="296" spans="1:14">
      <c r="A296" s="12" t="s">
        <v>219</v>
      </c>
      <c r="B296" t="s">
        <v>8</v>
      </c>
      <c r="C296" s="2" t="s">
        <v>13</v>
      </c>
      <c r="D296">
        <f>VLOOKUP(Parameter!O296,Indexing!$A$2:$B$28,2)</f>
        <v>16</v>
      </c>
      <c r="E296">
        <f>VLOOKUP(Parameter!P296,Indexing!$C$2:$D$28,2)</f>
        <v>23</v>
      </c>
      <c r="F296">
        <f>VLOOKUP(Parameter!Q296,Indexing!$E$2:$F$28,2)</f>
        <v>26</v>
      </c>
      <c r="G296">
        <f>VLOOKUP(Parameter!R296,Indexing!$G$2:$H$28,2)</f>
        <v>10</v>
      </c>
      <c r="H296">
        <f t="shared" si="12"/>
        <v>18.75</v>
      </c>
      <c r="J296">
        <f>VLOOKUP(Parameter!S296,Indexing!$I$2:$J$28,2)</f>
        <v>13</v>
      </c>
      <c r="K296">
        <f>VLOOKUP(Parameter!T296,Indexing!$K$2:$L$28,2)</f>
        <v>4</v>
      </c>
      <c r="L296">
        <f t="shared" si="13"/>
        <v>17</v>
      </c>
      <c r="N296">
        <f t="shared" si="14"/>
        <v>92</v>
      </c>
    </row>
    <row r="297" spans="1:14">
      <c r="A297" s="12" t="s">
        <v>219</v>
      </c>
      <c r="B297" t="s">
        <v>10</v>
      </c>
      <c r="C297" s="2" t="s">
        <v>13</v>
      </c>
      <c r="D297">
        <f>VLOOKUP(Parameter!O297,Indexing!$A$2:$B$28,2)</f>
        <v>16</v>
      </c>
      <c r="E297">
        <f>VLOOKUP(Parameter!P297,Indexing!$C$2:$D$28,2)</f>
        <v>23</v>
      </c>
      <c r="F297">
        <f>VLOOKUP(Parameter!Q297,Indexing!$E$2:$F$28,2)</f>
        <v>26</v>
      </c>
      <c r="G297">
        <f>VLOOKUP(Parameter!R297,Indexing!$G$2:$H$28,2)</f>
        <v>10</v>
      </c>
      <c r="H297">
        <f t="shared" si="12"/>
        <v>18.75</v>
      </c>
      <c r="J297">
        <f>VLOOKUP(Parameter!S297,Indexing!$I$2:$J$28,2)</f>
        <v>13</v>
      </c>
      <c r="K297">
        <f>VLOOKUP(Parameter!T297,Indexing!$K$2:$L$28,2)</f>
        <v>4</v>
      </c>
      <c r="L297">
        <f t="shared" si="13"/>
        <v>17</v>
      </c>
      <c r="N297">
        <f t="shared" si="14"/>
        <v>92</v>
      </c>
    </row>
    <row r="298" spans="1:14">
      <c r="A298" s="12" t="s">
        <v>219</v>
      </c>
      <c r="B298" t="s">
        <v>11</v>
      </c>
      <c r="C298" s="2" t="s">
        <v>13</v>
      </c>
      <c r="D298">
        <f>VLOOKUP(Parameter!O298,Indexing!$A$2:$B$28,2)</f>
        <v>16</v>
      </c>
      <c r="E298">
        <f>VLOOKUP(Parameter!P298,Indexing!$C$2:$D$28,2)</f>
        <v>23</v>
      </c>
      <c r="F298">
        <f>VLOOKUP(Parameter!Q298,Indexing!$E$2:$F$28,2)</f>
        <v>26</v>
      </c>
      <c r="G298">
        <f>VLOOKUP(Parameter!R298,Indexing!$G$2:$H$28,2)</f>
        <v>10</v>
      </c>
      <c r="H298">
        <f t="shared" si="12"/>
        <v>18.75</v>
      </c>
      <c r="J298">
        <f>VLOOKUP(Parameter!S298,Indexing!$I$2:$J$28,2)</f>
        <v>13</v>
      </c>
      <c r="K298">
        <f>VLOOKUP(Parameter!T298,Indexing!$K$2:$L$28,2)</f>
        <v>4</v>
      </c>
      <c r="L298">
        <f t="shared" si="13"/>
        <v>17</v>
      </c>
      <c r="N298">
        <f t="shared" si="14"/>
        <v>92</v>
      </c>
    </row>
    <row r="299" spans="1:14">
      <c r="A299" s="12" t="s">
        <v>220</v>
      </c>
      <c r="B299" t="s">
        <v>8</v>
      </c>
      <c r="C299" s="2" t="s">
        <v>13</v>
      </c>
      <c r="D299">
        <f>VLOOKUP(Parameter!O299,Indexing!$A$2:$B$28,2)</f>
        <v>15</v>
      </c>
      <c r="E299">
        <f>VLOOKUP(Parameter!P299,Indexing!$C$2:$D$28,2)</f>
        <v>24</v>
      </c>
      <c r="F299">
        <f>VLOOKUP(Parameter!Q299,Indexing!$E$2:$F$28,2)</f>
        <v>26</v>
      </c>
      <c r="G299">
        <f>VLOOKUP(Parameter!R299,Indexing!$G$2:$H$28,2)</f>
        <v>11</v>
      </c>
      <c r="H299">
        <f t="shared" si="12"/>
        <v>19</v>
      </c>
      <c r="J299">
        <f>VLOOKUP(Parameter!S299,Indexing!$I$2:$J$28,2)</f>
        <v>13</v>
      </c>
      <c r="K299">
        <f>VLOOKUP(Parameter!T299,Indexing!$K$2:$L$28,2)</f>
        <v>1</v>
      </c>
      <c r="L299">
        <f t="shared" si="13"/>
        <v>14</v>
      </c>
      <c r="N299">
        <f t="shared" si="14"/>
        <v>90</v>
      </c>
    </row>
    <row r="300" spans="1:14">
      <c r="A300" s="12" t="s">
        <v>220</v>
      </c>
      <c r="B300" t="s">
        <v>10</v>
      </c>
      <c r="C300" s="2" t="s">
        <v>13</v>
      </c>
      <c r="D300">
        <f>VLOOKUP(Parameter!O300,Indexing!$A$2:$B$28,2)</f>
        <v>15</v>
      </c>
      <c r="E300">
        <f>VLOOKUP(Parameter!P300,Indexing!$C$2:$D$28,2)</f>
        <v>24</v>
      </c>
      <c r="F300">
        <f>VLOOKUP(Parameter!Q300,Indexing!$E$2:$F$28,2)</f>
        <v>26</v>
      </c>
      <c r="G300">
        <f>VLOOKUP(Parameter!R300,Indexing!$G$2:$H$28,2)</f>
        <v>11</v>
      </c>
      <c r="H300">
        <f t="shared" si="12"/>
        <v>19</v>
      </c>
      <c r="J300">
        <f>VLOOKUP(Parameter!S300,Indexing!$I$2:$J$28,2)</f>
        <v>13</v>
      </c>
      <c r="K300">
        <f>VLOOKUP(Parameter!T300,Indexing!$K$2:$L$28,2)</f>
        <v>1</v>
      </c>
      <c r="L300">
        <f t="shared" si="13"/>
        <v>14</v>
      </c>
      <c r="N300">
        <f t="shared" si="14"/>
        <v>90</v>
      </c>
    </row>
    <row r="301" spans="1:14">
      <c r="A301" s="12" t="s">
        <v>220</v>
      </c>
      <c r="B301" t="s">
        <v>11</v>
      </c>
      <c r="C301" s="2" t="s">
        <v>13</v>
      </c>
      <c r="D301">
        <f>VLOOKUP(Parameter!O301,Indexing!$A$2:$B$28,2)</f>
        <v>15</v>
      </c>
      <c r="E301">
        <f>VLOOKUP(Parameter!P301,Indexing!$C$2:$D$28,2)</f>
        <v>24</v>
      </c>
      <c r="F301">
        <f>VLOOKUP(Parameter!Q301,Indexing!$E$2:$F$28,2)</f>
        <v>26</v>
      </c>
      <c r="G301">
        <f>VLOOKUP(Parameter!R301,Indexing!$G$2:$H$28,2)</f>
        <v>11</v>
      </c>
      <c r="H301">
        <f t="shared" si="12"/>
        <v>19</v>
      </c>
      <c r="J301">
        <f>VLOOKUP(Parameter!S301,Indexing!$I$2:$J$28,2)</f>
        <v>13</v>
      </c>
      <c r="K301">
        <f>VLOOKUP(Parameter!T301,Indexing!$K$2:$L$28,2)</f>
        <v>1</v>
      </c>
      <c r="L301">
        <f t="shared" si="13"/>
        <v>14</v>
      </c>
      <c r="N301">
        <f t="shared" si="14"/>
        <v>90</v>
      </c>
    </row>
    <row r="302" spans="1:14">
      <c r="A302" s="12" t="s">
        <v>221</v>
      </c>
      <c r="B302" t="s">
        <v>8</v>
      </c>
      <c r="C302" s="2" t="s">
        <v>13</v>
      </c>
      <c r="D302">
        <f>VLOOKUP(Parameter!O302,Indexing!$A$2:$B$28,2)</f>
        <v>26</v>
      </c>
      <c r="E302">
        <f>VLOOKUP(Parameter!P302,Indexing!$C$2:$D$28,2)</f>
        <v>20</v>
      </c>
      <c r="F302">
        <f>VLOOKUP(Parameter!Q302,Indexing!$E$2:$F$28,2)</f>
        <v>26</v>
      </c>
      <c r="G302">
        <f>VLOOKUP(Parameter!R302,Indexing!$G$2:$H$28,2)</f>
        <v>12</v>
      </c>
      <c r="H302">
        <f t="shared" si="12"/>
        <v>21</v>
      </c>
      <c r="J302">
        <f>VLOOKUP(Parameter!S302,Indexing!$I$2:$J$28,2)</f>
        <v>3</v>
      </c>
      <c r="K302">
        <f>VLOOKUP(Parameter!T302,Indexing!$K$2:$L$28,2)</f>
        <v>1</v>
      </c>
      <c r="L302">
        <f t="shared" si="13"/>
        <v>4</v>
      </c>
      <c r="N302">
        <f t="shared" si="14"/>
        <v>88</v>
      </c>
    </row>
    <row r="303" spans="1:14">
      <c r="A303" s="12" t="s">
        <v>221</v>
      </c>
      <c r="B303" t="s">
        <v>10</v>
      </c>
      <c r="C303" s="2" t="s">
        <v>13</v>
      </c>
      <c r="D303">
        <f>VLOOKUP(Parameter!O303,Indexing!$A$2:$B$28,2)</f>
        <v>26</v>
      </c>
      <c r="E303">
        <f>VLOOKUP(Parameter!P303,Indexing!$C$2:$D$28,2)</f>
        <v>20</v>
      </c>
      <c r="F303">
        <f>VLOOKUP(Parameter!Q303,Indexing!$E$2:$F$28,2)</f>
        <v>26</v>
      </c>
      <c r="G303">
        <f>VLOOKUP(Parameter!R303,Indexing!$G$2:$H$28,2)</f>
        <v>12</v>
      </c>
      <c r="H303">
        <f t="shared" si="12"/>
        <v>21</v>
      </c>
      <c r="J303">
        <f>VLOOKUP(Parameter!S303,Indexing!$I$2:$J$28,2)</f>
        <v>3</v>
      </c>
      <c r="K303">
        <f>VLOOKUP(Parameter!T303,Indexing!$K$2:$L$28,2)</f>
        <v>1</v>
      </c>
      <c r="L303">
        <f t="shared" si="13"/>
        <v>4</v>
      </c>
      <c r="N303">
        <f t="shared" si="14"/>
        <v>88</v>
      </c>
    </row>
    <row r="304" spans="1:14">
      <c r="A304" s="12" t="s">
        <v>221</v>
      </c>
      <c r="B304" t="s">
        <v>11</v>
      </c>
      <c r="C304" s="2" t="s">
        <v>13</v>
      </c>
      <c r="D304">
        <f>VLOOKUP(Parameter!O304,Indexing!$A$2:$B$28,2)</f>
        <v>26</v>
      </c>
      <c r="E304">
        <f>VLOOKUP(Parameter!P304,Indexing!$C$2:$D$28,2)</f>
        <v>20</v>
      </c>
      <c r="F304">
        <f>VLOOKUP(Parameter!Q304,Indexing!$E$2:$F$28,2)</f>
        <v>26</v>
      </c>
      <c r="G304">
        <f>VLOOKUP(Parameter!R304,Indexing!$G$2:$H$28,2)</f>
        <v>12</v>
      </c>
      <c r="H304">
        <f t="shared" si="12"/>
        <v>21</v>
      </c>
      <c r="J304">
        <f>VLOOKUP(Parameter!S304,Indexing!$I$2:$J$28,2)</f>
        <v>3</v>
      </c>
      <c r="K304">
        <f>VLOOKUP(Parameter!T304,Indexing!$K$2:$L$28,2)</f>
        <v>1</v>
      </c>
      <c r="L304">
        <f t="shared" si="13"/>
        <v>4</v>
      </c>
      <c r="N304">
        <f t="shared" si="14"/>
        <v>88</v>
      </c>
    </row>
    <row r="305" spans="1:14">
      <c r="A305" s="12" t="s">
        <v>222</v>
      </c>
      <c r="B305" t="s">
        <v>8</v>
      </c>
      <c r="C305" s="2" t="s">
        <v>13</v>
      </c>
      <c r="D305">
        <f>VLOOKUP(Parameter!O305,Indexing!$A$2:$B$28,2)</f>
        <v>26</v>
      </c>
      <c r="E305">
        <f>VLOOKUP(Parameter!P305,Indexing!$C$2:$D$28,2)</f>
        <v>26</v>
      </c>
      <c r="F305">
        <f>VLOOKUP(Parameter!Q305,Indexing!$E$2:$F$28,2)</f>
        <v>21</v>
      </c>
      <c r="G305">
        <f>VLOOKUP(Parameter!R305,Indexing!$G$2:$H$28,2)</f>
        <v>21</v>
      </c>
      <c r="H305">
        <f t="shared" si="12"/>
        <v>23.5</v>
      </c>
      <c r="J305">
        <f>VLOOKUP(Parameter!S305,Indexing!$I$2:$J$28,2)</f>
        <v>11</v>
      </c>
      <c r="K305">
        <f>VLOOKUP(Parameter!T305,Indexing!$K$2:$L$28,2)</f>
        <v>1</v>
      </c>
      <c r="L305">
        <f t="shared" si="13"/>
        <v>12</v>
      </c>
      <c r="N305">
        <f t="shared" si="14"/>
        <v>106</v>
      </c>
    </row>
    <row r="306" spans="1:14">
      <c r="A306" s="12" t="s">
        <v>222</v>
      </c>
      <c r="B306" t="s">
        <v>10</v>
      </c>
      <c r="C306" s="2" t="s">
        <v>13</v>
      </c>
      <c r="D306">
        <f>VLOOKUP(Parameter!O306,Indexing!$A$2:$B$28,2)</f>
        <v>26</v>
      </c>
      <c r="E306">
        <f>VLOOKUP(Parameter!P306,Indexing!$C$2:$D$28,2)</f>
        <v>26</v>
      </c>
      <c r="F306">
        <f>VLOOKUP(Parameter!Q306,Indexing!$E$2:$F$28,2)</f>
        <v>21</v>
      </c>
      <c r="G306">
        <f>VLOOKUP(Parameter!R306,Indexing!$G$2:$H$28,2)</f>
        <v>21</v>
      </c>
      <c r="H306">
        <f t="shared" si="12"/>
        <v>23.5</v>
      </c>
      <c r="J306">
        <f>VLOOKUP(Parameter!S306,Indexing!$I$2:$J$28,2)</f>
        <v>11</v>
      </c>
      <c r="K306">
        <f>VLOOKUP(Parameter!T306,Indexing!$K$2:$L$28,2)</f>
        <v>1</v>
      </c>
      <c r="L306">
        <f t="shared" si="13"/>
        <v>12</v>
      </c>
      <c r="N306">
        <f t="shared" si="14"/>
        <v>106</v>
      </c>
    </row>
    <row r="307" spans="1:14">
      <c r="A307" s="12" t="s">
        <v>222</v>
      </c>
      <c r="B307" t="s">
        <v>11</v>
      </c>
      <c r="C307" s="2" t="s">
        <v>13</v>
      </c>
      <c r="D307">
        <f>VLOOKUP(Parameter!O307,Indexing!$A$2:$B$28,2)</f>
        <v>26</v>
      </c>
      <c r="E307">
        <f>VLOOKUP(Parameter!P307,Indexing!$C$2:$D$28,2)</f>
        <v>26</v>
      </c>
      <c r="F307">
        <f>VLOOKUP(Parameter!Q307,Indexing!$E$2:$F$28,2)</f>
        <v>21</v>
      </c>
      <c r="G307">
        <f>VLOOKUP(Parameter!R307,Indexing!$G$2:$H$28,2)</f>
        <v>21</v>
      </c>
      <c r="H307">
        <f t="shared" si="12"/>
        <v>23.5</v>
      </c>
      <c r="J307">
        <f>VLOOKUP(Parameter!S307,Indexing!$I$2:$J$28,2)</f>
        <v>11</v>
      </c>
      <c r="K307">
        <f>VLOOKUP(Parameter!T307,Indexing!$K$2:$L$28,2)</f>
        <v>1</v>
      </c>
      <c r="L307">
        <f t="shared" si="13"/>
        <v>12</v>
      </c>
      <c r="N307">
        <f t="shared" si="14"/>
        <v>106</v>
      </c>
    </row>
    <row r="308" spans="1:14">
      <c r="A308" s="12" t="s">
        <v>223</v>
      </c>
      <c r="B308" t="s">
        <v>8</v>
      </c>
      <c r="C308" s="2" t="s">
        <v>13</v>
      </c>
      <c r="D308">
        <f>VLOOKUP(Parameter!O308,Indexing!$A$2:$B$28,2)</f>
        <v>26</v>
      </c>
      <c r="E308">
        <f>VLOOKUP(Parameter!P308,Indexing!$C$2:$D$28,2)</f>
        <v>26</v>
      </c>
      <c r="F308">
        <f>VLOOKUP(Parameter!Q308,Indexing!$E$2:$F$28,2)</f>
        <v>21</v>
      </c>
      <c r="G308">
        <f>VLOOKUP(Parameter!R308,Indexing!$G$2:$H$28,2)</f>
        <v>16</v>
      </c>
      <c r="H308">
        <f t="shared" si="12"/>
        <v>22.25</v>
      </c>
      <c r="J308">
        <f>VLOOKUP(Parameter!S308,Indexing!$I$2:$J$28,2)</f>
        <v>5</v>
      </c>
      <c r="K308">
        <f>VLOOKUP(Parameter!T308,Indexing!$K$2:$L$28,2)</f>
        <v>3</v>
      </c>
      <c r="L308">
        <f t="shared" si="13"/>
        <v>8</v>
      </c>
      <c r="N308">
        <f t="shared" si="14"/>
        <v>97</v>
      </c>
    </row>
    <row r="309" spans="1:14">
      <c r="A309" s="12" t="s">
        <v>223</v>
      </c>
      <c r="B309" t="s">
        <v>10</v>
      </c>
      <c r="C309" s="2" t="s">
        <v>13</v>
      </c>
      <c r="D309">
        <f>VLOOKUP(Parameter!O309,Indexing!$A$2:$B$28,2)</f>
        <v>26</v>
      </c>
      <c r="E309">
        <f>VLOOKUP(Parameter!P309,Indexing!$C$2:$D$28,2)</f>
        <v>26</v>
      </c>
      <c r="F309">
        <f>VLOOKUP(Parameter!Q309,Indexing!$E$2:$F$28,2)</f>
        <v>21</v>
      </c>
      <c r="G309">
        <f>VLOOKUP(Parameter!R309,Indexing!$G$2:$H$28,2)</f>
        <v>16</v>
      </c>
      <c r="H309">
        <f t="shared" si="12"/>
        <v>22.25</v>
      </c>
      <c r="J309">
        <f>VLOOKUP(Parameter!S309,Indexing!$I$2:$J$28,2)</f>
        <v>5</v>
      </c>
      <c r="K309">
        <f>VLOOKUP(Parameter!T309,Indexing!$K$2:$L$28,2)</f>
        <v>3</v>
      </c>
      <c r="L309">
        <f t="shared" si="13"/>
        <v>8</v>
      </c>
      <c r="N309">
        <f t="shared" si="14"/>
        <v>97</v>
      </c>
    </row>
    <row r="310" spans="1:14">
      <c r="A310" s="12" t="s">
        <v>223</v>
      </c>
      <c r="B310" t="s">
        <v>11</v>
      </c>
      <c r="C310" s="2" t="s">
        <v>13</v>
      </c>
      <c r="D310">
        <f>VLOOKUP(Parameter!O310,Indexing!$A$2:$B$28,2)</f>
        <v>26</v>
      </c>
      <c r="E310">
        <f>VLOOKUP(Parameter!P310,Indexing!$C$2:$D$28,2)</f>
        <v>26</v>
      </c>
      <c r="F310">
        <f>VLOOKUP(Parameter!Q310,Indexing!$E$2:$F$28,2)</f>
        <v>21</v>
      </c>
      <c r="G310">
        <f>VLOOKUP(Parameter!R310,Indexing!$G$2:$H$28,2)</f>
        <v>16</v>
      </c>
      <c r="H310">
        <f t="shared" si="12"/>
        <v>22.25</v>
      </c>
      <c r="J310">
        <f>VLOOKUP(Parameter!S310,Indexing!$I$2:$J$28,2)</f>
        <v>5</v>
      </c>
      <c r="K310">
        <f>VLOOKUP(Parameter!T310,Indexing!$K$2:$L$28,2)</f>
        <v>3</v>
      </c>
      <c r="L310">
        <f t="shared" si="13"/>
        <v>8</v>
      </c>
      <c r="N310">
        <f t="shared" si="14"/>
        <v>97</v>
      </c>
    </row>
    <row r="311" spans="1:14">
      <c r="A311" s="12" t="s">
        <v>224</v>
      </c>
      <c r="B311" t="s">
        <v>8</v>
      </c>
      <c r="C311" s="2" t="s">
        <v>13</v>
      </c>
      <c r="D311">
        <f>VLOOKUP(Parameter!O311,Indexing!$A$2:$B$28,2)</f>
        <v>18</v>
      </c>
      <c r="E311">
        <f>VLOOKUP(Parameter!P311,Indexing!$C$2:$D$28,2)</f>
        <v>20</v>
      </c>
      <c r="F311">
        <f>VLOOKUP(Parameter!Q311,Indexing!$E$2:$F$28,2)</f>
        <v>26</v>
      </c>
      <c r="G311">
        <f>VLOOKUP(Parameter!R311,Indexing!$G$2:$H$28,2)</f>
        <v>26</v>
      </c>
      <c r="H311">
        <f t="shared" si="12"/>
        <v>22.5</v>
      </c>
      <c r="J311">
        <f>VLOOKUP(Parameter!S311,Indexing!$I$2:$J$28,2)</f>
        <v>7</v>
      </c>
      <c r="K311">
        <f>VLOOKUP(Parameter!T311,Indexing!$K$2:$L$28,2)</f>
        <v>1</v>
      </c>
      <c r="L311">
        <f t="shared" si="13"/>
        <v>8</v>
      </c>
      <c r="N311">
        <f t="shared" si="14"/>
        <v>98</v>
      </c>
    </row>
    <row r="312" spans="1:14">
      <c r="A312" s="12" t="s">
        <v>224</v>
      </c>
      <c r="B312" t="s">
        <v>10</v>
      </c>
      <c r="C312" s="2" t="s">
        <v>13</v>
      </c>
      <c r="D312">
        <f>VLOOKUP(Parameter!O312,Indexing!$A$2:$B$28,2)</f>
        <v>18</v>
      </c>
      <c r="E312">
        <f>VLOOKUP(Parameter!P312,Indexing!$C$2:$D$28,2)</f>
        <v>20</v>
      </c>
      <c r="F312">
        <f>VLOOKUP(Parameter!Q312,Indexing!$E$2:$F$28,2)</f>
        <v>26</v>
      </c>
      <c r="G312">
        <f>VLOOKUP(Parameter!R312,Indexing!$G$2:$H$28,2)</f>
        <v>26</v>
      </c>
      <c r="H312">
        <f t="shared" si="12"/>
        <v>22.5</v>
      </c>
      <c r="J312">
        <f>VLOOKUP(Parameter!S312,Indexing!$I$2:$J$28,2)</f>
        <v>7</v>
      </c>
      <c r="K312">
        <f>VLOOKUP(Parameter!T312,Indexing!$K$2:$L$28,2)</f>
        <v>1</v>
      </c>
      <c r="L312">
        <f t="shared" si="13"/>
        <v>8</v>
      </c>
      <c r="N312">
        <f t="shared" si="14"/>
        <v>98</v>
      </c>
    </row>
    <row r="313" spans="1:14">
      <c r="A313" s="12" t="s">
        <v>224</v>
      </c>
      <c r="B313" t="s">
        <v>11</v>
      </c>
      <c r="C313" s="2" t="s">
        <v>13</v>
      </c>
      <c r="D313">
        <f>VLOOKUP(Parameter!O313,Indexing!$A$2:$B$28,2)</f>
        <v>18</v>
      </c>
      <c r="E313">
        <f>VLOOKUP(Parameter!P313,Indexing!$C$2:$D$28,2)</f>
        <v>20</v>
      </c>
      <c r="F313">
        <f>VLOOKUP(Parameter!Q313,Indexing!$E$2:$F$28,2)</f>
        <v>26</v>
      </c>
      <c r="G313">
        <f>VLOOKUP(Parameter!R313,Indexing!$G$2:$H$28,2)</f>
        <v>26</v>
      </c>
      <c r="H313">
        <f t="shared" si="12"/>
        <v>22.5</v>
      </c>
      <c r="J313">
        <f>VLOOKUP(Parameter!S313,Indexing!$I$2:$J$28,2)</f>
        <v>7</v>
      </c>
      <c r="K313">
        <f>VLOOKUP(Parameter!T313,Indexing!$K$2:$L$28,2)</f>
        <v>1</v>
      </c>
      <c r="L313">
        <f t="shared" si="13"/>
        <v>8</v>
      </c>
      <c r="N313">
        <f t="shared" si="14"/>
        <v>98</v>
      </c>
    </row>
    <row r="314" spans="1:14">
      <c r="A314" s="12" t="s">
        <v>225</v>
      </c>
      <c r="B314" t="s">
        <v>8</v>
      </c>
      <c r="C314" s="2" t="s">
        <v>13</v>
      </c>
      <c r="D314">
        <f>VLOOKUP(Parameter!O314,Indexing!$A$2:$B$28,2)</f>
        <v>24</v>
      </c>
      <c r="E314">
        <f>VLOOKUP(Parameter!P314,Indexing!$C$2:$D$28,2)</f>
        <v>22</v>
      </c>
      <c r="F314">
        <f>VLOOKUP(Parameter!Q314,Indexing!$E$2:$F$28,2)</f>
        <v>1</v>
      </c>
      <c r="G314">
        <f>VLOOKUP(Parameter!R314,Indexing!$G$2:$H$28,2)</f>
        <v>13</v>
      </c>
      <c r="H314">
        <f t="shared" si="12"/>
        <v>15</v>
      </c>
      <c r="J314">
        <f>VLOOKUP(Parameter!S314,Indexing!$I$2:$J$28,2)</f>
        <v>12</v>
      </c>
      <c r="K314">
        <f>VLOOKUP(Parameter!T314,Indexing!$K$2:$L$28,2)</f>
        <v>8</v>
      </c>
      <c r="L314">
        <f t="shared" si="13"/>
        <v>20</v>
      </c>
      <c r="N314">
        <f t="shared" si="14"/>
        <v>80</v>
      </c>
    </row>
    <row r="315" spans="1:14">
      <c r="A315" s="12" t="s">
        <v>225</v>
      </c>
      <c r="B315" t="s">
        <v>10</v>
      </c>
      <c r="C315" s="2" t="s">
        <v>13</v>
      </c>
      <c r="D315">
        <f>VLOOKUP(Parameter!O315,Indexing!$A$2:$B$28,2)</f>
        <v>24</v>
      </c>
      <c r="E315">
        <f>VLOOKUP(Parameter!P315,Indexing!$C$2:$D$28,2)</f>
        <v>22</v>
      </c>
      <c r="F315">
        <f>VLOOKUP(Parameter!Q315,Indexing!$E$2:$F$28,2)</f>
        <v>1</v>
      </c>
      <c r="G315">
        <f>VLOOKUP(Parameter!R315,Indexing!$G$2:$H$28,2)</f>
        <v>13</v>
      </c>
      <c r="H315">
        <f t="shared" si="12"/>
        <v>15</v>
      </c>
      <c r="J315">
        <f>VLOOKUP(Parameter!S315,Indexing!$I$2:$J$28,2)</f>
        <v>12</v>
      </c>
      <c r="K315">
        <f>VLOOKUP(Parameter!T315,Indexing!$K$2:$L$28,2)</f>
        <v>8</v>
      </c>
      <c r="L315">
        <f t="shared" si="13"/>
        <v>20</v>
      </c>
      <c r="N315">
        <f t="shared" si="14"/>
        <v>80</v>
      </c>
    </row>
    <row r="316" spans="1:14">
      <c r="A316" s="12" t="s">
        <v>225</v>
      </c>
      <c r="B316" t="s">
        <v>11</v>
      </c>
      <c r="C316" s="2" t="s">
        <v>13</v>
      </c>
      <c r="D316">
        <f>VLOOKUP(Parameter!O316,Indexing!$A$2:$B$28,2)</f>
        <v>24</v>
      </c>
      <c r="E316">
        <f>VLOOKUP(Parameter!P316,Indexing!$C$2:$D$28,2)</f>
        <v>22</v>
      </c>
      <c r="F316">
        <f>VLOOKUP(Parameter!Q316,Indexing!$E$2:$F$28,2)</f>
        <v>1</v>
      </c>
      <c r="G316">
        <f>VLOOKUP(Parameter!R316,Indexing!$G$2:$H$28,2)</f>
        <v>13</v>
      </c>
      <c r="H316">
        <f t="shared" si="12"/>
        <v>15</v>
      </c>
      <c r="J316">
        <f>VLOOKUP(Parameter!S316,Indexing!$I$2:$J$28,2)</f>
        <v>12</v>
      </c>
      <c r="K316">
        <f>VLOOKUP(Parameter!T316,Indexing!$K$2:$L$28,2)</f>
        <v>8</v>
      </c>
      <c r="L316">
        <f t="shared" si="13"/>
        <v>20</v>
      </c>
      <c r="N316">
        <f t="shared" si="14"/>
        <v>80</v>
      </c>
    </row>
    <row r="317" spans="1:14">
      <c r="A317" s="12" t="s">
        <v>226</v>
      </c>
      <c r="B317" t="s">
        <v>8</v>
      </c>
      <c r="C317" s="2" t="s">
        <v>13</v>
      </c>
      <c r="D317">
        <f>VLOOKUP(Parameter!O317,Indexing!$A$2:$B$28,2)</f>
        <v>26</v>
      </c>
      <c r="E317">
        <f>VLOOKUP(Parameter!P317,Indexing!$C$2:$D$28,2)</f>
        <v>26</v>
      </c>
      <c r="F317">
        <f>VLOOKUP(Parameter!Q317,Indexing!$E$2:$F$28,2)</f>
        <v>6</v>
      </c>
      <c r="G317">
        <f>VLOOKUP(Parameter!R317,Indexing!$G$2:$H$28,2)</f>
        <v>21</v>
      </c>
      <c r="H317">
        <f t="shared" si="12"/>
        <v>19.75</v>
      </c>
      <c r="J317">
        <f>VLOOKUP(Parameter!S317,Indexing!$I$2:$J$28,2)</f>
        <v>6</v>
      </c>
      <c r="K317">
        <f>VLOOKUP(Parameter!T317,Indexing!$K$2:$L$28,2)</f>
        <v>1</v>
      </c>
      <c r="L317">
        <f t="shared" si="13"/>
        <v>7</v>
      </c>
      <c r="N317">
        <f t="shared" si="14"/>
        <v>86</v>
      </c>
    </row>
    <row r="318" spans="1:14">
      <c r="A318" s="12" t="s">
        <v>226</v>
      </c>
      <c r="B318" t="s">
        <v>10</v>
      </c>
      <c r="C318" s="2" t="s">
        <v>13</v>
      </c>
      <c r="D318">
        <f>VLOOKUP(Parameter!O318,Indexing!$A$2:$B$28,2)</f>
        <v>26</v>
      </c>
      <c r="E318">
        <f>VLOOKUP(Parameter!P318,Indexing!$C$2:$D$28,2)</f>
        <v>26</v>
      </c>
      <c r="F318">
        <f>VLOOKUP(Parameter!Q318,Indexing!$E$2:$F$28,2)</f>
        <v>6</v>
      </c>
      <c r="G318">
        <f>VLOOKUP(Parameter!R318,Indexing!$G$2:$H$28,2)</f>
        <v>21</v>
      </c>
      <c r="H318">
        <f t="shared" si="12"/>
        <v>19.75</v>
      </c>
      <c r="J318">
        <f>VLOOKUP(Parameter!S318,Indexing!$I$2:$J$28,2)</f>
        <v>6</v>
      </c>
      <c r="K318">
        <f>VLOOKUP(Parameter!T318,Indexing!$K$2:$L$28,2)</f>
        <v>1</v>
      </c>
      <c r="L318">
        <f t="shared" si="13"/>
        <v>7</v>
      </c>
      <c r="N318">
        <f t="shared" si="14"/>
        <v>86</v>
      </c>
    </row>
    <row r="319" spans="1:14">
      <c r="A319" s="12" t="s">
        <v>226</v>
      </c>
      <c r="B319" t="s">
        <v>11</v>
      </c>
      <c r="C319" s="2" t="s">
        <v>13</v>
      </c>
      <c r="D319">
        <f>VLOOKUP(Parameter!O319,Indexing!$A$2:$B$28,2)</f>
        <v>26</v>
      </c>
      <c r="E319">
        <f>VLOOKUP(Parameter!P319,Indexing!$C$2:$D$28,2)</f>
        <v>26</v>
      </c>
      <c r="F319">
        <f>VLOOKUP(Parameter!Q319,Indexing!$E$2:$F$28,2)</f>
        <v>6</v>
      </c>
      <c r="G319">
        <f>VLOOKUP(Parameter!R319,Indexing!$G$2:$H$28,2)</f>
        <v>21</v>
      </c>
      <c r="H319">
        <f t="shared" si="12"/>
        <v>19.75</v>
      </c>
      <c r="J319">
        <f>VLOOKUP(Parameter!S319,Indexing!$I$2:$J$28,2)</f>
        <v>6</v>
      </c>
      <c r="K319">
        <f>VLOOKUP(Parameter!T319,Indexing!$K$2:$L$28,2)</f>
        <v>1</v>
      </c>
      <c r="L319">
        <f t="shared" si="13"/>
        <v>7</v>
      </c>
      <c r="N319">
        <f t="shared" si="14"/>
        <v>86</v>
      </c>
    </row>
    <row r="320" spans="1:14">
      <c r="A320" s="12" t="s">
        <v>227</v>
      </c>
      <c r="B320" t="s">
        <v>8</v>
      </c>
      <c r="C320" s="2" t="s">
        <v>13</v>
      </c>
      <c r="D320">
        <f>VLOOKUP(Parameter!O320,Indexing!$A$2:$B$28,2)</f>
        <v>26</v>
      </c>
      <c r="E320">
        <f>VLOOKUP(Parameter!P320,Indexing!$C$2:$D$28,2)</f>
        <v>24</v>
      </c>
      <c r="F320">
        <f>VLOOKUP(Parameter!Q320,Indexing!$E$2:$F$28,2)</f>
        <v>26</v>
      </c>
      <c r="G320">
        <f>VLOOKUP(Parameter!R320,Indexing!$G$2:$H$28,2)</f>
        <v>11</v>
      </c>
      <c r="H320">
        <f t="shared" si="12"/>
        <v>21.75</v>
      </c>
      <c r="J320">
        <f>VLOOKUP(Parameter!S320,Indexing!$I$2:$J$28,2)</f>
        <v>10</v>
      </c>
      <c r="K320">
        <f>VLOOKUP(Parameter!T320,Indexing!$K$2:$L$28,2)</f>
        <v>1</v>
      </c>
      <c r="L320">
        <f t="shared" si="13"/>
        <v>11</v>
      </c>
      <c r="N320">
        <f t="shared" si="14"/>
        <v>98</v>
      </c>
    </row>
    <row r="321" spans="1:14">
      <c r="A321" s="12" t="s">
        <v>227</v>
      </c>
      <c r="B321" t="s">
        <v>10</v>
      </c>
      <c r="C321" s="2" t="s">
        <v>13</v>
      </c>
      <c r="D321">
        <f>VLOOKUP(Parameter!O321,Indexing!$A$2:$B$28,2)</f>
        <v>26</v>
      </c>
      <c r="E321">
        <f>VLOOKUP(Parameter!P321,Indexing!$C$2:$D$28,2)</f>
        <v>24</v>
      </c>
      <c r="F321">
        <f>VLOOKUP(Parameter!Q321,Indexing!$E$2:$F$28,2)</f>
        <v>26</v>
      </c>
      <c r="G321">
        <f>VLOOKUP(Parameter!R321,Indexing!$G$2:$H$28,2)</f>
        <v>11</v>
      </c>
      <c r="H321">
        <f t="shared" si="12"/>
        <v>21.75</v>
      </c>
      <c r="J321">
        <f>VLOOKUP(Parameter!S321,Indexing!$I$2:$J$28,2)</f>
        <v>10</v>
      </c>
      <c r="K321">
        <f>VLOOKUP(Parameter!T321,Indexing!$K$2:$L$28,2)</f>
        <v>1</v>
      </c>
      <c r="L321">
        <f t="shared" si="13"/>
        <v>11</v>
      </c>
      <c r="N321">
        <f t="shared" si="14"/>
        <v>98</v>
      </c>
    </row>
    <row r="322" spans="1:14">
      <c r="A322" s="12" t="s">
        <v>227</v>
      </c>
      <c r="B322" t="s">
        <v>11</v>
      </c>
      <c r="C322" s="2" t="s">
        <v>13</v>
      </c>
      <c r="D322">
        <f>VLOOKUP(Parameter!O322,Indexing!$A$2:$B$28,2)</f>
        <v>26</v>
      </c>
      <c r="E322">
        <f>VLOOKUP(Parameter!P322,Indexing!$C$2:$D$28,2)</f>
        <v>24</v>
      </c>
      <c r="F322">
        <f>VLOOKUP(Parameter!Q322,Indexing!$E$2:$F$28,2)</f>
        <v>26</v>
      </c>
      <c r="G322">
        <f>VLOOKUP(Parameter!R322,Indexing!$G$2:$H$28,2)</f>
        <v>11</v>
      </c>
      <c r="H322">
        <f t="shared" ref="H322:H385" si="15">(AVERAGE(D322:G322))</f>
        <v>21.75</v>
      </c>
      <c r="J322">
        <f>VLOOKUP(Parameter!S322,Indexing!$I$2:$J$28,2)</f>
        <v>10</v>
      </c>
      <c r="K322">
        <f>VLOOKUP(Parameter!T322,Indexing!$K$2:$L$28,2)</f>
        <v>1</v>
      </c>
      <c r="L322">
        <f t="shared" ref="L322:L385" si="16">AVERAGE(J322+K322)</f>
        <v>11</v>
      </c>
      <c r="N322">
        <f t="shared" ref="N322:N385" si="17">(SUM(D322:G322))+(SUM(J322+K322))</f>
        <v>98</v>
      </c>
    </row>
    <row r="323" spans="1:14">
      <c r="A323" s="12" t="s">
        <v>228</v>
      </c>
      <c r="B323" t="s">
        <v>8</v>
      </c>
      <c r="C323" s="2" t="s">
        <v>13</v>
      </c>
      <c r="D323">
        <f>VLOOKUP(Parameter!O323,Indexing!$A$2:$B$28,2)</f>
        <v>14</v>
      </c>
      <c r="E323">
        <f>VLOOKUP(Parameter!P323,Indexing!$C$2:$D$28,2)</f>
        <v>25</v>
      </c>
      <c r="F323">
        <f>VLOOKUP(Parameter!Q323,Indexing!$E$2:$F$28,2)</f>
        <v>1</v>
      </c>
      <c r="G323">
        <f>VLOOKUP(Parameter!R323,Indexing!$G$2:$H$28,2)</f>
        <v>26</v>
      </c>
      <c r="H323">
        <f t="shared" si="15"/>
        <v>16.5</v>
      </c>
      <c r="J323">
        <f>VLOOKUP(Parameter!S323,Indexing!$I$2:$J$28,2)</f>
        <v>5</v>
      </c>
      <c r="K323">
        <f>VLOOKUP(Parameter!T323,Indexing!$K$2:$L$28,2)</f>
        <v>1</v>
      </c>
      <c r="L323">
        <f t="shared" si="16"/>
        <v>6</v>
      </c>
      <c r="N323">
        <f t="shared" si="17"/>
        <v>72</v>
      </c>
    </row>
    <row r="324" spans="1:14">
      <c r="A324" s="12" t="s">
        <v>228</v>
      </c>
      <c r="B324" t="s">
        <v>10</v>
      </c>
      <c r="C324" s="2" t="s">
        <v>13</v>
      </c>
      <c r="D324">
        <f>VLOOKUP(Parameter!O324,Indexing!$A$2:$B$28,2)</f>
        <v>14</v>
      </c>
      <c r="E324">
        <f>VLOOKUP(Parameter!P324,Indexing!$C$2:$D$28,2)</f>
        <v>25</v>
      </c>
      <c r="F324">
        <f>VLOOKUP(Parameter!Q324,Indexing!$E$2:$F$28,2)</f>
        <v>1</v>
      </c>
      <c r="G324">
        <f>VLOOKUP(Parameter!R324,Indexing!$G$2:$H$28,2)</f>
        <v>26</v>
      </c>
      <c r="H324">
        <f t="shared" si="15"/>
        <v>16.5</v>
      </c>
      <c r="J324">
        <f>VLOOKUP(Parameter!S324,Indexing!$I$2:$J$28,2)</f>
        <v>5</v>
      </c>
      <c r="K324">
        <f>VLOOKUP(Parameter!T324,Indexing!$K$2:$L$28,2)</f>
        <v>1</v>
      </c>
      <c r="L324">
        <f t="shared" si="16"/>
        <v>6</v>
      </c>
      <c r="N324">
        <f t="shared" si="17"/>
        <v>72</v>
      </c>
    </row>
    <row r="325" spans="1:14">
      <c r="A325" s="12" t="s">
        <v>228</v>
      </c>
      <c r="B325" t="s">
        <v>11</v>
      </c>
      <c r="C325" s="2" t="s">
        <v>13</v>
      </c>
      <c r="D325">
        <f>VLOOKUP(Parameter!O325,Indexing!$A$2:$B$28,2)</f>
        <v>14</v>
      </c>
      <c r="E325">
        <f>VLOOKUP(Parameter!P325,Indexing!$C$2:$D$28,2)</f>
        <v>25</v>
      </c>
      <c r="F325">
        <f>VLOOKUP(Parameter!Q325,Indexing!$E$2:$F$28,2)</f>
        <v>1</v>
      </c>
      <c r="G325">
        <f>VLOOKUP(Parameter!R325,Indexing!$G$2:$H$28,2)</f>
        <v>26</v>
      </c>
      <c r="H325">
        <f t="shared" si="15"/>
        <v>16.5</v>
      </c>
      <c r="J325">
        <f>VLOOKUP(Parameter!S325,Indexing!$I$2:$J$28,2)</f>
        <v>5</v>
      </c>
      <c r="K325">
        <f>VLOOKUP(Parameter!T325,Indexing!$K$2:$L$28,2)</f>
        <v>1</v>
      </c>
      <c r="L325">
        <f t="shared" si="16"/>
        <v>6</v>
      </c>
      <c r="N325">
        <f t="shared" si="17"/>
        <v>72</v>
      </c>
    </row>
    <row r="326" spans="1:14">
      <c r="A326" s="12" t="s">
        <v>229</v>
      </c>
      <c r="B326" t="s">
        <v>8</v>
      </c>
      <c r="C326" s="2" t="s">
        <v>13</v>
      </c>
      <c r="D326">
        <f>VLOOKUP(Parameter!O326,Indexing!$A$2:$B$28,2)</f>
        <v>2</v>
      </c>
      <c r="E326">
        <f>VLOOKUP(Parameter!P326,Indexing!$C$2:$D$28,2)</f>
        <v>15</v>
      </c>
      <c r="F326">
        <f>VLOOKUP(Parameter!Q326,Indexing!$E$2:$F$28,2)</f>
        <v>9</v>
      </c>
      <c r="G326">
        <f>VLOOKUP(Parameter!R326,Indexing!$G$2:$H$28,2)</f>
        <v>5</v>
      </c>
      <c r="H326">
        <f t="shared" si="15"/>
        <v>7.75</v>
      </c>
      <c r="J326">
        <f>VLOOKUP(Parameter!S326,Indexing!$I$2:$J$28,2)</f>
        <v>1</v>
      </c>
      <c r="K326">
        <f>VLOOKUP(Parameter!T326,Indexing!$K$2:$L$28,2)</f>
        <v>1</v>
      </c>
      <c r="L326">
        <f t="shared" si="16"/>
        <v>2</v>
      </c>
      <c r="N326">
        <f t="shared" si="17"/>
        <v>33</v>
      </c>
    </row>
    <row r="327" spans="1:14">
      <c r="A327" s="12" t="s">
        <v>229</v>
      </c>
      <c r="B327" t="s">
        <v>10</v>
      </c>
      <c r="C327" s="2" t="s">
        <v>13</v>
      </c>
      <c r="D327">
        <f>VLOOKUP(Parameter!O327,Indexing!$A$2:$B$28,2)</f>
        <v>2</v>
      </c>
      <c r="E327">
        <f>VLOOKUP(Parameter!P327,Indexing!$C$2:$D$28,2)</f>
        <v>15</v>
      </c>
      <c r="F327">
        <f>VLOOKUP(Parameter!Q327,Indexing!$E$2:$F$28,2)</f>
        <v>9</v>
      </c>
      <c r="G327">
        <f>VLOOKUP(Parameter!R327,Indexing!$G$2:$H$28,2)</f>
        <v>5</v>
      </c>
      <c r="H327">
        <f t="shared" si="15"/>
        <v>7.75</v>
      </c>
      <c r="J327">
        <f>VLOOKUP(Parameter!S327,Indexing!$I$2:$J$28,2)</f>
        <v>1</v>
      </c>
      <c r="K327">
        <f>VLOOKUP(Parameter!T327,Indexing!$K$2:$L$28,2)</f>
        <v>1</v>
      </c>
      <c r="L327">
        <f t="shared" si="16"/>
        <v>2</v>
      </c>
      <c r="N327">
        <f t="shared" si="17"/>
        <v>33</v>
      </c>
    </row>
    <row r="328" spans="1:14">
      <c r="A328" s="12" t="s">
        <v>229</v>
      </c>
      <c r="B328" t="s">
        <v>11</v>
      </c>
      <c r="C328" s="2" t="s">
        <v>13</v>
      </c>
      <c r="D328">
        <f>VLOOKUP(Parameter!O328,Indexing!$A$2:$B$28,2)</f>
        <v>2</v>
      </c>
      <c r="E328">
        <f>VLOOKUP(Parameter!P328,Indexing!$C$2:$D$28,2)</f>
        <v>15</v>
      </c>
      <c r="F328">
        <f>VLOOKUP(Parameter!Q328,Indexing!$E$2:$F$28,2)</f>
        <v>9</v>
      </c>
      <c r="G328">
        <f>VLOOKUP(Parameter!R328,Indexing!$G$2:$H$28,2)</f>
        <v>5</v>
      </c>
      <c r="H328">
        <f t="shared" si="15"/>
        <v>7.75</v>
      </c>
      <c r="J328">
        <f>VLOOKUP(Parameter!S328,Indexing!$I$2:$J$28,2)</f>
        <v>1</v>
      </c>
      <c r="K328">
        <f>VLOOKUP(Parameter!T328,Indexing!$K$2:$L$28,2)</f>
        <v>1</v>
      </c>
      <c r="L328">
        <f t="shared" si="16"/>
        <v>2</v>
      </c>
      <c r="N328">
        <f t="shared" si="17"/>
        <v>33</v>
      </c>
    </row>
    <row r="329" spans="1:14">
      <c r="A329" s="12" t="s">
        <v>215</v>
      </c>
      <c r="B329" t="s">
        <v>11</v>
      </c>
      <c r="C329" s="2" t="s">
        <v>13</v>
      </c>
      <c r="D329">
        <f>VLOOKUP(Parameter!O329,Indexing!$A$2:$B$28,2)</f>
        <v>9</v>
      </c>
      <c r="E329">
        <f>VLOOKUP(Parameter!P329,Indexing!$C$2:$D$28,2)</f>
        <v>19</v>
      </c>
      <c r="F329">
        <f>VLOOKUP(Parameter!Q329,Indexing!$E$2:$F$28,2)</f>
        <v>26</v>
      </c>
      <c r="G329">
        <f>VLOOKUP(Parameter!R329,Indexing!$G$2:$H$28,2)</f>
        <v>16</v>
      </c>
      <c r="H329">
        <f t="shared" si="15"/>
        <v>17.5</v>
      </c>
      <c r="J329">
        <f>VLOOKUP(Parameter!S329,Indexing!$I$2:$J$28,2)</f>
        <v>10</v>
      </c>
      <c r="K329">
        <f>VLOOKUP(Parameter!T329,Indexing!$K$2:$L$28,2)</f>
        <v>1</v>
      </c>
      <c r="L329">
        <f t="shared" si="16"/>
        <v>11</v>
      </c>
      <c r="N329">
        <f t="shared" si="17"/>
        <v>81</v>
      </c>
    </row>
    <row r="330" spans="1:14">
      <c r="A330" s="12" t="s">
        <v>230</v>
      </c>
      <c r="B330" t="s">
        <v>8</v>
      </c>
      <c r="C330" s="2" t="s">
        <v>13</v>
      </c>
      <c r="D330">
        <f>VLOOKUP(Parameter!O330,Indexing!$A$2:$B$28,2)</f>
        <v>9</v>
      </c>
      <c r="E330">
        <f>VLOOKUP(Parameter!P330,Indexing!$C$2:$D$28,2)</f>
        <v>19</v>
      </c>
      <c r="F330">
        <f>VLOOKUP(Parameter!Q330,Indexing!$E$2:$F$28,2)</f>
        <v>18</v>
      </c>
      <c r="G330">
        <f>VLOOKUP(Parameter!R330,Indexing!$G$2:$H$28,2)</f>
        <v>6</v>
      </c>
      <c r="H330">
        <f t="shared" si="15"/>
        <v>13</v>
      </c>
      <c r="J330">
        <f>VLOOKUP(Parameter!S330,Indexing!$I$2:$J$28,2)</f>
        <v>5</v>
      </c>
      <c r="K330">
        <f>VLOOKUP(Parameter!T330,Indexing!$K$2:$L$28,2)</f>
        <v>5</v>
      </c>
      <c r="L330">
        <f t="shared" si="16"/>
        <v>10</v>
      </c>
      <c r="N330">
        <f t="shared" si="17"/>
        <v>62</v>
      </c>
    </row>
    <row r="331" spans="1:14">
      <c r="A331" s="12" t="s">
        <v>230</v>
      </c>
      <c r="B331" t="s">
        <v>10</v>
      </c>
      <c r="C331" s="2" t="s">
        <v>13</v>
      </c>
      <c r="D331">
        <f>VLOOKUP(Parameter!O331,Indexing!$A$2:$B$28,2)</f>
        <v>9</v>
      </c>
      <c r="E331">
        <f>VLOOKUP(Parameter!P331,Indexing!$C$2:$D$28,2)</f>
        <v>19</v>
      </c>
      <c r="F331">
        <f>VLOOKUP(Parameter!Q331,Indexing!$E$2:$F$28,2)</f>
        <v>18</v>
      </c>
      <c r="G331">
        <f>VLOOKUP(Parameter!R331,Indexing!$G$2:$H$28,2)</f>
        <v>6</v>
      </c>
      <c r="H331">
        <f t="shared" si="15"/>
        <v>13</v>
      </c>
      <c r="J331">
        <f>VLOOKUP(Parameter!S331,Indexing!$I$2:$J$28,2)</f>
        <v>5</v>
      </c>
      <c r="K331">
        <f>VLOOKUP(Parameter!T331,Indexing!$K$2:$L$28,2)</f>
        <v>5</v>
      </c>
      <c r="L331">
        <f t="shared" si="16"/>
        <v>10</v>
      </c>
      <c r="N331">
        <f t="shared" si="17"/>
        <v>62</v>
      </c>
    </row>
    <row r="332" spans="1:14">
      <c r="A332" s="12" t="s">
        <v>230</v>
      </c>
      <c r="B332" t="s">
        <v>11</v>
      </c>
      <c r="C332" s="2" t="s">
        <v>13</v>
      </c>
      <c r="D332">
        <f>VLOOKUP(Parameter!O332,Indexing!$A$2:$B$28,2)</f>
        <v>9</v>
      </c>
      <c r="E332">
        <f>VLOOKUP(Parameter!P332,Indexing!$C$2:$D$28,2)</f>
        <v>19</v>
      </c>
      <c r="F332">
        <f>VLOOKUP(Parameter!Q332,Indexing!$E$2:$F$28,2)</f>
        <v>18</v>
      </c>
      <c r="G332">
        <f>VLOOKUP(Parameter!R332,Indexing!$G$2:$H$28,2)</f>
        <v>6</v>
      </c>
      <c r="H332">
        <f t="shared" si="15"/>
        <v>13</v>
      </c>
      <c r="J332">
        <f>VLOOKUP(Parameter!S332,Indexing!$I$2:$J$28,2)</f>
        <v>5</v>
      </c>
      <c r="K332">
        <f>VLOOKUP(Parameter!T332,Indexing!$K$2:$L$28,2)</f>
        <v>5</v>
      </c>
      <c r="L332">
        <f t="shared" si="16"/>
        <v>10</v>
      </c>
      <c r="N332">
        <f t="shared" si="17"/>
        <v>62</v>
      </c>
    </row>
    <row r="333" spans="1:14">
      <c r="A333" s="12" t="s">
        <v>231</v>
      </c>
      <c r="B333" t="s">
        <v>8</v>
      </c>
      <c r="C333" s="2" t="s">
        <v>13</v>
      </c>
      <c r="D333">
        <f>VLOOKUP(Parameter!O333,Indexing!$A$2:$B$28,2)</f>
        <v>8</v>
      </c>
      <c r="E333">
        <f>VLOOKUP(Parameter!P333,Indexing!$C$2:$D$28,2)</f>
        <v>23</v>
      </c>
      <c r="F333">
        <f>VLOOKUP(Parameter!Q333,Indexing!$E$2:$F$28,2)</f>
        <v>15</v>
      </c>
      <c r="G333">
        <f>VLOOKUP(Parameter!R333,Indexing!$G$2:$H$28,2)</f>
        <v>6</v>
      </c>
      <c r="H333">
        <f t="shared" si="15"/>
        <v>13</v>
      </c>
      <c r="J333">
        <f>VLOOKUP(Parameter!S333,Indexing!$I$2:$J$28,2)</f>
        <v>12</v>
      </c>
      <c r="K333">
        <f>VLOOKUP(Parameter!T333,Indexing!$K$2:$L$28,2)</f>
        <v>1</v>
      </c>
      <c r="L333">
        <f t="shared" si="16"/>
        <v>13</v>
      </c>
      <c r="N333">
        <f t="shared" si="17"/>
        <v>65</v>
      </c>
    </row>
    <row r="334" spans="1:14">
      <c r="A334" s="12" t="s">
        <v>231</v>
      </c>
      <c r="B334" t="s">
        <v>10</v>
      </c>
      <c r="C334" s="2" t="s">
        <v>13</v>
      </c>
      <c r="D334">
        <f>VLOOKUP(Parameter!O334,Indexing!$A$2:$B$28,2)</f>
        <v>8</v>
      </c>
      <c r="E334">
        <f>VLOOKUP(Parameter!P334,Indexing!$C$2:$D$28,2)</f>
        <v>23</v>
      </c>
      <c r="F334">
        <f>VLOOKUP(Parameter!Q334,Indexing!$E$2:$F$28,2)</f>
        <v>15</v>
      </c>
      <c r="G334">
        <f>VLOOKUP(Parameter!R334,Indexing!$G$2:$H$28,2)</f>
        <v>6</v>
      </c>
      <c r="H334">
        <f t="shared" si="15"/>
        <v>13</v>
      </c>
      <c r="J334">
        <f>VLOOKUP(Parameter!S334,Indexing!$I$2:$J$28,2)</f>
        <v>12</v>
      </c>
      <c r="K334">
        <f>VLOOKUP(Parameter!T334,Indexing!$K$2:$L$28,2)</f>
        <v>1</v>
      </c>
      <c r="L334">
        <f t="shared" si="16"/>
        <v>13</v>
      </c>
      <c r="N334">
        <f t="shared" si="17"/>
        <v>65</v>
      </c>
    </row>
    <row r="335" spans="1:14">
      <c r="A335" s="12" t="s">
        <v>231</v>
      </c>
      <c r="B335" t="s">
        <v>11</v>
      </c>
      <c r="C335" s="2" t="s">
        <v>13</v>
      </c>
      <c r="D335">
        <f>VLOOKUP(Parameter!O335,Indexing!$A$2:$B$28,2)</f>
        <v>8</v>
      </c>
      <c r="E335">
        <f>VLOOKUP(Parameter!P335,Indexing!$C$2:$D$28,2)</f>
        <v>23</v>
      </c>
      <c r="F335">
        <f>VLOOKUP(Parameter!Q335,Indexing!$E$2:$F$28,2)</f>
        <v>15</v>
      </c>
      <c r="G335">
        <f>VLOOKUP(Parameter!R335,Indexing!$G$2:$H$28,2)</f>
        <v>6</v>
      </c>
      <c r="H335">
        <f t="shared" si="15"/>
        <v>13</v>
      </c>
      <c r="J335">
        <f>VLOOKUP(Parameter!S335,Indexing!$I$2:$J$28,2)</f>
        <v>12</v>
      </c>
      <c r="K335">
        <f>VLOOKUP(Parameter!T335,Indexing!$K$2:$L$28,2)</f>
        <v>1</v>
      </c>
      <c r="L335">
        <f t="shared" si="16"/>
        <v>13</v>
      </c>
      <c r="N335">
        <f t="shared" si="17"/>
        <v>65</v>
      </c>
    </row>
    <row r="336" spans="1:14">
      <c r="A336" s="12" t="s">
        <v>232</v>
      </c>
      <c r="B336" t="s">
        <v>8</v>
      </c>
      <c r="C336" s="2" t="s">
        <v>13</v>
      </c>
      <c r="D336">
        <f>VLOOKUP(Parameter!O336,Indexing!$A$2:$B$28,2)</f>
        <v>6</v>
      </c>
      <c r="E336">
        <f>VLOOKUP(Parameter!P336,Indexing!$C$2:$D$28,2)</f>
        <v>26</v>
      </c>
      <c r="F336">
        <f>VLOOKUP(Parameter!Q336,Indexing!$E$2:$F$28,2)</f>
        <v>11</v>
      </c>
      <c r="G336">
        <f>VLOOKUP(Parameter!R336,Indexing!$G$2:$H$28,2)</f>
        <v>6</v>
      </c>
      <c r="H336">
        <f t="shared" si="15"/>
        <v>12.25</v>
      </c>
      <c r="J336">
        <f>VLOOKUP(Parameter!S336,Indexing!$I$2:$J$28,2)</f>
        <v>4</v>
      </c>
      <c r="K336">
        <f>VLOOKUP(Parameter!T336,Indexing!$K$2:$L$28,2)</f>
        <v>1</v>
      </c>
      <c r="L336">
        <f t="shared" si="16"/>
        <v>5</v>
      </c>
      <c r="N336">
        <f t="shared" si="17"/>
        <v>54</v>
      </c>
    </row>
    <row r="337" spans="1:14">
      <c r="A337" s="12" t="s">
        <v>232</v>
      </c>
      <c r="B337" t="s">
        <v>10</v>
      </c>
      <c r="C337" s="2" t="s">
        <v>13</v>
      </c>
      <c r="D337">
        <f>VLOOKUP(Parameter!O337,Indexing!$A$2:$B$28,2)</f>
        <v>6</v>
      </c>
      <c r="E337">
        <f>VLOOKUP(Parameter!P337,Indexing!$C$2:$D$28,2)</f>
        <v>26</v>
      </c>
      <c r="F337">
        <f>VLOOKUP(Parameter!Q337,Indexing!$E$2:$F$28,2)</f>
        <v>11</v>
      </c>
      <c r="G337">
        <f>VLOOKUP(Parameter!R337,Indexing!$G$2:$H$28,2)</f>
        <v>6</v>
      </c>
      <c r="H337">
        <f t="shared" si="15"/>
        <v>12.25</v>
      </c>
      <c r="J337">
        <f>VLOOKUP(Parameter!S337,Indexing!$I$2:$J$28,2)</f>
        <v>4</v>
      </c>
      <c r="K337">
        <f>VLOOKUP(Parameter!T337,Indexing!$K$2:$L$28,2)</f>
        <v>1</v>
      </c>
      <c r="L337">
        <f t="shared" si="16"/>
        <v>5</v>
      </c>
      <c r="N337">
        <f t="shared" si="17"/>
        <v>54</v>
      </c>
    </row>
    <row r="338" spans="1:14">
      <c r="A338" s="12" t="s">
        <v>232</v>
      </c>
      <c r="B338" t="s">
        <v>11</v>
      </c>
      <c r="C338" s="2" t="s">
        <v>13</v>
      </c>
      <c r="D338">
        <f>VLOOKUP(Parameter!O338,Indexing!$A$2:$B$28,2)</f>
        <v>6</v>
      </c>
      <c r="E338">
        <f>VLOOKUP(Parameter!P338,Indexing!$C$2:$D$28,2)</f>
        <v>26</v>
      </c>
      <c r="F338">
        <f>VLOOKUP(Parameter!Q338,Indexing!$E$2:$F$28,2)</f>
        <v>11</v>
      </c>
      <c r="G338">
        <f>VLOOKUP(Parameter!R338,Indexing!$G$2:$H$28,2)</f>
        <v>6</v>
      </c>
      <c r="H338">
        <f t="shared" si="15"/>
        <v>12.25</v>
      </c>
      <c r="J338">
        <f>VLOOKUP(Parameter!S338,Indexing!$I$2:$J$28,2)</f>
        <v>4</v>
      </c>
      <c r="K338">
        <f>VLOOKUP(Parameter!T338,Indexing!$K$2:$L$28,2)</f>
        <v>1</v>
      </c>
      <c r="L338">
        <f t="shared" si="16"/>
        <v>5</v>
      </c>
      <c r="N338">
        <f t="shared" si="17"/>
        <v>54</v>
      </c>
    </row>
    <row r="339" spans="1:14">
      <c r="A339" s="12" t="s">
        <v>233</v>
      </c>
      <c r="B339" t="s">
        <v>8</v>
      </c>
      <c r="C339" s="2" t="s">
        <v>13</v>
      </c>
      <c r="D339">
        <f>VLOOKUP(Parameter!O339,Indexing!$A$2:$B$28,2)</f>
        <v>18</v>
      </c>
      <c r="E339">
        <f>VLOOKUP(Parameter!P339,Indexing!$C$2:$D$28,2)</f>
        <v>23</v>
      </c>
      <c r="F339">
        <f>VLOOKUP(Parameter!Q339,Indexing!$E$2:$F$28,2)</f>
        <v>26</v>
      </c>
      <c r="G339">
        <f>VLOOKUP(Parameter!R339,Indexing!$G$2:$H$28,2)</f>
        <v>26</v>
      </c>
      <c r="H339">
        <f t="shared" si="15"/>
        <v>23.25</v>
      </c>
      <c r="J339">
        <f>VLOOKUP(Parameter!S339,Indexing!$I$2:$J$28,2)</f>
        <v>5</v>
      </c>
      <c r="K339">
        <f>VLOOKUP(Parameter!T339,Indexing!$K$2:$L$28,2)</f>
        <v>11</v>
      </c>
      <c r="L339">
        <f t="shared" si="16"/>
        <v>16</v>
      </c>
      <c r="N339">
        <f t="shared" si="17"/>
        <v>109</v>
      </c>
    </row>
    <row r="340" spans="1:14">
      <c r="A340" s="12" t="s">
        <v>233</v>
      </c>
      <c r="B340" t="s">
        <v>10</v>
      </c>
      <c r="C340" s="2" t="s">
        <v>13</v>
      </c>
      <c r="D340">
        <f>VLOOKUP(Parameter!O340,Indexing!$A$2:$B$28,2)</f>
        <v>18</v>
      </c>
      <c r="E340">
        <f>VLOOKUP(Parameter!P340,Indexing!$C$2:$D$28,2)</f>
        <v>23</v>
      </c>
      <c r="F340">
        <f>VLOOKUP(Parameter!Q340,Indexing!$E$2:$F$28,2)</f>
        <v>26</v>
      </c>
      <c r="G340">
        <f>VLOOKUP(Parameter!R340,Indexing!$G$2:$H$28,2)</f>
        <v>26</v>
      </c>
      <c r="H340">
        <f t="shared" si="15"/>
        <v>23.25</v>
      </c>
      <c r="J340">
        <f>VLOOKUP(Parameter!S340,Indexing!$I$2:$J$28,2)</f>
        <v>5</v>
      </c>
      <c r="K340">
        <f>VLOOKUP(Parameter!T340,Indexing!$K$2:$L$28,2)</f>
        <v>11</v>
      </c>
      <c r="L340">
        <f t="shared" si="16"/>
        <v>16</v>
      </c>
      <c r="N340">
        <f t="shared" si="17"/>
        <v>109</v>
      </c>
    </row>
    <row r="341" spans="1:14">
      <c r="A341" s="12" t="s">
        <v>233</v>
      </c>
      <c r="B341" t="s">
        <v>11</v>
      </c>
      <c r="C341" s="2" t="s">
        <v>13</v>
      </c>
      <c r="D341">
        <f>VLOOKUP(Parameter!O341,Indexing!$A$2:$B$28,2)</f>
        <v>18</v>
      </c>
      <c r="E341">
        <f>VLOOKUP(Parameter!P341,Indexing!$C$2:$D$28,2)</f>
        <v>23</v>
      </c>
      <c r="F341">
        <f>VLOOKUP(Parameter!Q341,Indexing!$E$2:$F$28,2)</f>
        <v>26</v>
      </c>
      <c r="G341">
        <f>VLOOKUP(Parameter!R341,Indexing!$G$2:$H$28,2)</f>
        <v>26</v>
      </c>
      <c r="H341">
        <f t="shared" si="15"/>
        <v>23.25</v>
      </c>
      <c r="J341">
        <f>VLOOKUP(Parameter!S341,Indexing!$I$2:$J$28,2)</f>
        <v>5</v>
      </c>
      <c r="K341">
        <f>VLOOKUP(Parameter!T341,Indexing!$K$2:$L$28,2)</f>
        <v>11</v>
      </c>
      <c r="L341">
        <f t="shared" si="16"/>
        <v>16</v>
      </c>
      <c r="N341">
        <f t="shared" si="17"/>
        <v>109</v>
      </c>
    </row>
    <row r="342" spans="1:14">
      <c r="A342" s="12" t="s">
        <v>234</v>
      </c>
      <c r="B342" t="s">
        <v>8</v>
      </c>
      <c r="C342" s="2" t="s">
        <v>13</v>
      </c>
      <c r="D342">
        <f>VLOOKUP(Parameter!O342,Indexing!$A$2:$B$28,2)</f>
        <v>26</v>
      </c>
      <c r="E342">
        <f>VLOOKUP(Parameter!P342,Indexing!$C$2:$D$28,2)</f>
        <v>22</v>
      </c>
      <c r="F342">
        <f>VLOOKUP(Parameter!Q342,Indexing!$E$2:$F$28,2)</f>
        <v>26</v>
      </c>
      <c r="G342">
        <f>VLOOKUP(Parameter!R342,Indexing!$G$2:$H$28,2)</f>
        <v>10</v>
      </c>
      <c r="H342">
        <f t="shared" si="15"/>
        <v>21</v>
      </c>
      <c r="J342">
        <f>VLOOKUP(Parameter!S342,Indexing!$I$2:$J$28,2)</f>
        <v>17</v>
      </c>
      <c r="K342">
        <f>VLOOKUP(Parameter!T342,Indexing!$K$2:$L$28,2)</f>
        <v>4</v>
      </c>
      <c r="L342">
        <f t="shared" si="16"/>
        <v>21</v>
      </c>
      <c r="N342">
        <f t="shared" si="17"/>
        <v>105</v>
      </c>
    </row>
    <row r="343" spans="1:14">
      <c r="A343" s="12" t="s">
        <v>234</v>
      </c>
      <c r="B343" t="s">
        <v>10</v>
      </c>
      <c r="C343" s="2" t="s">
        <v>13</v>
      </c>
      <c r="D343">
        <f>VLOOKUP(Parameter!O343,Indexing!$A$2:$B$28,2)</f>
        <v>26</v>
      </c>
      <c r="E343">
        <f>VLOOKUP(Parameter!P343,Indexing!$C$2:$D$28,2)</f>
        <v>22</v>
      </c>
      <c r="F343">
        <f>VLOOKUP(Parameter!Q343,Indexing!$E$2:$F$28,2)</f>
        <v>26</v>
      </c>
      <c r="G343">
        <f>VLOOKUP(Parameter!R343,Indexing!$G$2:$H$28,2)</f>
        <v>10</v>
      </c>
      <c r="H343">
        <f t="shared" si="15"/>
        <v>21</v>
      </c>
      <c r="J343">
        <f>VLOOKUP(Parameter!S343,Indexing!$I$2:$J$28,2)</f>
        <v>17</v>
      </c>
      <c r="K343">
        <f>VLOOKUP(Parameter!T343,Indexing!$K$2:$L$28,2)</f>
        <v>4</v>
      </c>
      <c r="L343">
        <f t="shared" si="16"/>
        <v>21</v>
      </c>
      <c r="N343">
        <f t="shared" si="17"/>
        <v>105</v>
      </c>
    </row>
    <row r="344" spans="1:14">
      <c r="A344" s="12" t="s">
        <v>234</v>
      </c>
      <c r="B344" t="s">
        <v>11</v>
      </c>
      <c r="C344" s="2" t="s">
        <v>13</v>
      </c>
      <c r="D344">
        <f>VLOOKUP(Parameter!O344,Indexing!$A$2:$B$28,2)</f>
        <v>26</v>
      </c>
      <c r="E344">
        <f>VLOOKUP(Parameter!P344,Indexing!$C$2:$D$28,2)</f>
        <v>22</v>
      </c>
      <c r="F344">
        <f>VLOOKUP(Parameter!Q344,Indexing!$E$2:$F$28,2)</f>
        <v>26</v>
      </c>
      <c r="G344">
        <f>VLOOKUP(Parameter!R344,Indexing!$G$2:$H$28,2)</f>
        <v>10</v>
      </c>
      <c r="H344">
        <f t="shared" si="15"/>
        <v>21</v>
      </c>
      <c r="J344">
        <f>VLOOKUP(Parameter!S344,Indexing!$I$2:$J$28,2)</f>
        <v>17</v>
      </c>
      <c r="K344">
        <f>VLOOKUP(Parameter!T344,Indexing!$K$2:$L$28,2)</f>
        <v>4</v>
      </c>
      <c r="L344">
        <f t="shared" si="16"/>
        <v>21</v>
      </c>
      <c r="N344">
        <f t="shared" si="17"/>
        <v>105</v>
      </c>
    </row>
    <row r="345" spans="1:14">
      <c r="A345" s="12" t="s">
        <v>235</v>
      </c>
      <c r="B345" t="s">
        <v>8</v>
      </c>
      <c r="C345" s="2" t="s">
        <v>13</v>
      </c>
      <c r="D345">
        <f>VLOOKUP(Parameter!O345,Indexing!$A$2:$B$28,2)</f>
        <v>23</v>
      </c>
      <c r="E345">
        <f>VLOOKUP(Parameter!P345,Indexing!$C$2:$D$28,2)</f>
        <v>25</v>
      </c>
      <c r="F345">
        <f>VLOOKUP(Parameter!Q345,Indexing!$E$2:$F$28,2)</f>
        <v>19</v>
      </c>
      <c r="G345">
        <f>VLOOKUP(Parameter!R345,Indexing!$G$2:$H$28,2)</f>
        <v>8</v>
      </c>
      <c r="H345">
        <f t="shared" si="15"/>
        <v>18.75</v>
      </c>
      <c r="J345">
        <f>VLOOKUP(Parameter!S345,Indexing!$I$2:$J$28,2)</f>
        <v>12</v>
      </c>
      <c r="K345">
        <f>VLOOKUP(Parameter!T345,Indexing!$K$2:$L$28,2)</f>
        <v>2</v>
      </c>
      <c r="L345">
        <f t="shared" si="16"/>
        <v>14</v>
      </c>
      <c r="N345">
        <f t="shared" si="17"/>
        <v>89</v>
      </c>
    </row>
    <row r="346" spans="1:14">
      <c r="A346" s="12" t="s">
        <v>235</v>
      </c>
      <c r="B346" t="s">
        <v>10</v>
      </c>
      <c r="C346" s="2" t="s">
        <v>13</v>
      </c>
      <c r="D346">
        <f>VLOOKUP(Parameter!O346,Indexing!$A$2:$B$28,2)</f>
        <v>23</v>
      </c>
      <c r="E346">
        <f>VLOOKUP(Parameter!P346,Indexing!$C$2:$D$28,2)</f>
        <v>25</v>
      </c>
      <c r="F346">
        <f>VLOOKUP(Parameter!Q346,Indexing!$E$2:$F$28,2)</f>
        <v>19</v>
      </c>
      <c r="G346">
        <f>VLOOKUP(Parameter!R346,Indexing!$G$2:$H$28,2)</f>
        <v>8</v>
      </c>
      <c r="H346">
        <f t="shared" si="15"/>
        <v>18.75</v>
      </c>
      <c r="J346">
        <f>VLOOKUP(Parameter!S346,Indexing!$I$2:$J$28,2)</f>
        <v>12</v>
      </c>
      <c r="K346">
        <f>VLOOKUP(Parameter!T346,Indexing!$K$2:$L$28,2)</f>
        <v>2</v>
      </c>
      <c r="L346">
        <f t="shared" si="16"/>
        <v>14</v>
      </c>
      <c r="N346">
        <f t="shared" si="17"/>
        <v>89</v>
      </c>
    </row>
    <row r="347" spans="1:14">
      <c r="A347" s="12" t="s">
        <v>235</v>
      </c>
      <c r="B347" t="s">
        <v>11</v>
      </c>
      <c r="C347" s="2" t="s">
        <v>13</v>
      </c>
      <c r="D347">
        <f>VLOOKUP(Parameter!O347,Indexing!$A$2:$B$28,2)</f>
        <v>23</v>
      </c>
      <c r="E347">
        <f>VLOOKUP(Parameter!P347,Indexing!$C$2:$D$28,2)</f>
        <v>25</v>
      </c>
      <c r="F347">
        <f>VLOOKUP(Parameter!Q347,Indexing!$E$2:$F$28,2)</f>
        <v>19</v>
      </c>
      <c r="G347">
        <f>VLOOKUP(Parameter!R347,Indexing!$G$2:$H$28,2)</f>
        <v>8</v>
      </c>
      <c r="H347">
        <f t="shared" si="15"/>
        <v>18.75</v>
      </c>
      <c r="J347">
        <f>VLOOKUP(Parameter!S347,Indexing!$I$2:$J$28,2)</f>
        <v>12</v>
      </c>
      <c r="K347">
        <f>VLOOKUP(Parameter!T347,Indexing!$K$2:$L$28,2)</f>
        <v>2</v>
      </c>
      <c r="L347">
        <f t="shared" si="16"/>
        <v>14</v>
      </c>
      <c r="N347">
        <f t="shared" si="17"/>
        <v>89</v>
      </c>
    </row>
    <row r="348" spans="1:14">
      <c r="A348" s="12" t="s">
        <v>236</v>
      </c>
      <c r="B348" t="s">
        <v>8</v>
      </c>
      <c r="C348" s="2" t="s">
        <v>13</v>
      </c>
      <c r="D348">
        <f>VLOOKUP(Parameter!O348,Indexing!$A$2:$B$28,2)</f>
        <v>26</v>
      </c>
      <c r="E348">
        <f>VLOOKUP(Parameter!P348,Indexing!$C$2:$D$28,2)</f>
        <v>21</v>
      </c>
      <c r="F348">
        <f>VLOOKUP(Parameter!Q348,Indexing!$E$2:$F$28,2)</f>
        <v>1</v>
      </c>
      <c r="G348">
        <f>VLOOKUP(Parameter!R348,Indexing!$G$2:$H$28,2)</f>
        <v>10</v>
      </c>
      <c r="H348">
        <f t="shared" si="15"/>
        <v>14.5</v>
      </c>
      <c r="J348">
        <f>VLOOKUP(Parameter!S348,Indexing!$I$2:$J$28,2)</f>
        <v>5</v>
      </c>
      <c r="K348">
        <f>VLOOKUP(Parameter!T348,Indexing!$K$2:$L$28,2)</f>
        <v>1</v>
      </c>
      <c r="L348">
        <f t="shared" si="16"/>
        <v>6</v>
      </c>
      <c r="N348">
        <f t="shared" si="17"/>
        <v>64</v>
      </c>
    </row>
    <row r="349" spans="1:14">
      <c r="A349" s="12" t="s">
        <v>236</v>
      </c>
      <c r="B349" t="s">
        <v>10</v>
      </c>
      <c r="C349" s="2" t="s">
        <v>13</v>
      </c>
      <c r="D349">
        <f>VLOOKUP(Parameter!O349,Indexing!$A$2:$B$28,2)</f>
        <v>26</v>
      </c>
      <c r="E349">
        <f>VLOOKUP(Parameter!P349,Indexing!$C$2:$D$28,2)</f>
        <v>21</v>
      </c>
      <c r="F349">
        <f>VLOOKUP(Parameter!Q349,Indexing!$E$2:$F$28,2)</f>
        <v>1</v>
      </c>
      <c r="G349">
        <f>VLOOKUP(Parameter!R349,Indexing!$G$2:$H$28,2)</f>
        <v>10</v>
      </c>
      <c r="H349">
        <f t="shared" si="15"/>
        <v>14.5</v>
      </c>
      <c r="J349">
        <f>VLOOKUP(Parameter!S349,Indexing!$I$2:$J$28,2)</f>
        <v>5</v>
      </c>
      <c r="K349">
        <f>VLOOKUP(Parameter!T349,Indexing!$K$2:$L$28,2)</f>
        <v>1</v>
      </c>
      <c r="L349">
        <f t="shared" si="16"/>
        <v>6</v>
      </c>
      <c r="N349">
        <f t="shared" si="17"/>
        <v>64</v>
      </c>
    </row>
    <row r="350" spans="1:14">
      <c r="A350" s="12" t="s">
        <v>236</v>
      </c>
      <c r="B350" t="s">
        <v>11</v>
      </c>
      <c r="C350" s="2" t="s">
        <v>13</v>
      </c>
      <c r="D350">
        <f>VLOOKUP(Parameter!O350,Indexing!$A$2:$B$28,2)</f>
        <v>26</v>
      </c>
      <c r="E350">
        <f>VLOOKUP(Parameter!P350,Indexing!$C$2:$D$28,2)</f>
        <v>21</v>
      </c>
      <c r="F350">
        <f>VLOOKUP(Parameter!Q350,Indexing!$E$2:$F$28,2)</f>
        <v>1</v>
      </c>
      <c r="G350">
        <f>VLOOKUP(Parameter!R350,Indexing!$G$2:$H$28,2)</f>
        <v>10</v>
      </c>
      <c r="H350">
        <f t="shared" si="15"/>
        <v>14.5</v>
      </c>
      <c r="J350">
        <f>VLOOKUP(Parameter!S350,Indexing!$I$2:$J$28,2)</f>
        <v>5</v>
      </c>
      <c r="K350">
        <f>VLOOKUP(Parameter!T350,Indexing!$K$2:$L$28,2)</f>
        <v>1</v>
      </c>
      <c r="L350">
        <f t="shared" si="16"/>
        <v>6</v>
      </c>
      <c r="N350">
        <f t="shared" si="17"/>
        <v>64</v>
      </c>
    </row>
    <row r="351" spans="1:14">
      <c r="A351" s="12" t="s">
        <v>237</v>
      </c>
      <c r="B351" t="s">
        <v>8</v>
      </c>
      <c r="C351" s="2" t="s">
        <v>13</v>
      </c>
      <c r="D351">
        <f>VLOOKUP(Parameter!O351,Indexing!$A$2:$B$28,2)</f>
        <v>1</v>
      </c>
      <c r="E351">
        <f>VLOOKUP(Parameter!P351,Indexing!$C$2:$D$28,2)</f>
        <v>23</v>
      </c>
      <c r="F351">
        <f>VLOOKUP(Parameter!Q351,Indexing!$E$2:$F$28,2)</f>
        <v>5</v>
      </c>
      <c r="G351">
        <f>VLOOKUP(Parameter!R351,Indexing!$G$2:$H$28,2)</f>
        <v>4</v>
      </c>
      <c r="H351">
        <f t="shared" si="15"/>
        <v>8.25</v>
      </c>
      <c r="J351">
        <f>VLOOKUP(Parameter!S351,Indexing!$I$2:$J$28,2)</f>
        <v>7</v>
      </c>
      <c r="K351">
        <f>VLOOKUP(Parameter!T351,Indexing!$K$2:$L$28,2)</f>
        <v>1</v>
      </c>
      <c r="L351">
        <f t="shared" si="16"/>
        <v>8</v>
      </c>
      <c r="N351">
        <f t="shared" si="17"/>
        <v>41</v>
      </c>
    </row>
    <row r="352" spans="1:14">
      <c r="A352" s="12" t="s">
        <v>237</v>
      </c>
      <c r="B352" t="s">
        <v>10</v>
      </c>
      <c r="C352" s="2" t="s">
        <v>13</v>
      </c>
      <c r="D352">
        <f>VLOOKUP(Parameter!O352,Indexing!$A$2:$B$28,2)</f>
        <v>1</v>
      </c>
      <c r="E352">
        <f>VLOOKUP(Parameter!P352,Indexing!$C$2:$D$28,2)</f>
        <v>23</v>
      </c>
      <c r="F352">
        <f>VLOOKUP(Parameter!Q352,Indexing!$E$2:$F$28,2)</f>
        <v>5</v>
      </c>
      <c r="G352">
        <f>VLOOKUP(Parameter!R352,Indexing!$G$2:$H$28,2)</f>
        <v>4</v>
      </c>
      <c r="H352">
        <f t="shared" si="15"/>
        <v>8.25</v>
      </c>
      <c r="J352">
        <f>VLOOKUP(Parameter!S352,Indexing!$I$2:$J$28,2)</f>
        <v>7</v>
      </c>
      <c r="K352">
        <f>VLOOKUP(Parameter!T352,Indexing!$K$2:$L$28,2)</f>
        <v>1</v>
      </c>
      <c r="L352">
        <f t="shared" si="16"/>
        <v>8</v>
      </c>
      <c r="N352">
        <f t="shared" si="17"/>
        <v>41</v>
      </c>
    </row>
    <row r="353" spans="1:14">
      <c r="A353" s="12" t="s">
        <v>237</v>
      </c>
      <c r="B353" t="s">
        <v>11</v>
      </c>
      <c r="C353" s="2" t="s">
        <v>13</v>
      </c>
      <c r="D353">
        <f>VLOOKUP(Parameter!O353,Indexing!$A$2:$B$28,2)</f>
        <v>1</v>
      </c>
      <c r="E353">
        <f>VLOOKUP(Parameter!P353,Indexing!$C$2:$D$28,2)</f>
        <v>23</v>
      </c>
      <c r="F353">
        <f>VLOOKUP(Parameter!Q353,Indexing!$E$2:$F$28,2)</f>
        <v>5</v>
      </c>
      <c r="G353">
        <f>VLOOKUP(Parameter!R353,Indexing!$G$2:$H$28,2)</f>
        <v>4</v>
      </c>
      <c r="H353">
        <f t="shared" si="15"/>
        <v>8.25</v>
      </c>
      <c r="J353">
        <f>VLOOKUP(Parameter!S353,Indexing!$I$2:$J$28,2)</f>
        <v>7</v>
      </c>
      <c r="K353">
        <f>VLOOKUP(Parameter!T353,Indexing!$K$2:$L$28,2)</f>
        <v>1</v>
      </c>
      <c r="L353">
        <f t="shared" si="16"/>
        <v>8</v>
      </c>
      <c r="N353">
        <f t="shared" si="17"/>
        <v>41</v>
      </c>
    </row>
    <row r="354" spans="1:14">
      <c r="A354" s="12" t="s">
        <v>238</v>
      </c>
      <c r="B354" t="s">
        <v>8</v>
      </c>
      <c r="C354" s="2" t="s">
        <v>13</v>
      </c>
      <c r="D354">
        <f>VLOOKUP(Parameter!O354,Indexing!$A$2:$B$28,2)</f>
        <v>20</v>
      </c>
      <c r="E354">
        <f>VLOOKUP(Parameter!P354,Indexing!$C$2:$D$28,2)</f>
        <v>11</v>
      </c>
      <c r="F354">
        <f>VLOOKUP(Parameter!Q354,Indexing!$E$2:$F$28,2)</f>
        <v>10</v>
      </c>
      <c r="G354">
        <f>VLOOKUP(Parameter!R354,Indexing!$G$2:$H$28,2)</f>
        <v>13</v>
      </c>
      <c r="H354">
        <f t="shared" si="15"/>
        <v>13.5</v>
      </c>
      <c r="J354">
        <f>VLOOKUP(Parameter!S354,Indexing!$I$2:$J$28,2)</f>
        <v>12</v>
      </c>
      <c r="K354">
        <f>VLOOKUP(Parameter!T354,Indexing!$K$2:$L$28,2)</f>
        <v>1</v>
      </c>
      <c r="L354">
        <f t="shared" si="16"/>
        <v>13</v>
      </c>
      <c r="N354">
        <f t="shared" si="17"/>
        <v>67</v>
      </c>
    </row>
    <row r="355" spans="1:14">
      <c r="A355" s="12" t="s">
        <v>238</v>
      </c>
      <c r="B355" t="s">
        <v>10</v>
      </c>
      <c r="C355" s="2" t="s">
        <v>13</v>
      </c>
      <c r="D355">
        <f>VLOOKUP(Parameter!O355,Indexing!$A$2:$B$28,2)</f>
        <v>20</v>
      </c>
      <c r="E355">
        <f>VLOOKUP(Parameter!P355,Indexing!$C$2:$D$28,2)</f>
        <v>11</v>
      </c>
      <c r="F355">
        <f>VLOOKUP(Parameter!Q355,Indexing!$E$2:$F$28,2)</f>
        <v>10</v>
      </c>
      <c r="G355">
        <f>VLOOKUP(Parameter!R355,Indexing!$G$2:$H$28,2)</f>
        <v>13</v>
      </c>
      <c r="H355">
        <f t="shared" si="15"/>
        <v>13.5</v>
      </c>
      <c r="J355">
        <f>VLOOKUP(Parameter!S355,Indexing!$I$2:$J$28,2)</f>
        <v>12</v>
      </c>
      <c r="K355">
        <f>VLOOKUP(Parameter!T355,Indexing!$K$2:$L$28,2)</f>
        <v>1</v>
      </c>
      <c r="L355">
        <f t="shared" si="16"/>
        <v>13</v>
      </c>
      <c r="N355">
        <f t="shared" si="17"/>
        <v>67</v>
      </c>
    </row>
    <row r="356" spans="1:14">
      <c r="A356" s="12" t="s">
        <v>238</v>
      </c>
      <c r="B356" t="s">
        <v>11</v>
      </c>
      <c r="C356" s="2" t="s">
        <v>13</v>
      </c>
      <c r="D356">
        <f>VLOOKUP(Parameter!O356,Indexing!$A$2:$B$28,2)</f>
        <v>20</v>
      </c>
      <c r="E356">
        <f>VLOOKUP(Parameter!P356,Indexing!$C$2:$D$28,2)</f>
        <v>11</v>
      </c>
      <c r="F356">
        <f>VLOOKUP(Parameter!Q356,Indexing!$E$2:$F$28,2)</f>
        <v>10</v>
      </c>
      <c r="G356">
        <f>VLOOKUP(Parameter!R356,Indexing!$G$2:$H$28,2)</f>
        <v>13</v>
      </c>
      <c r="H356">
        <f t="shared" si="15"/>
        <v>13.5</v>
      </c>
      <c r="J356">
        <f>VLOOKUP(Parameter!S356,Indexing!$I$2:$J$28,2)</f>
        <v>12</v>
      </c>
      <c r="K356">
        <f>VLOOKUP(Parameter!T356,Indexing!$K$2:$L$28,2)</f>
        <v>1</v>
      </c>
      <c r="L356">
        <f t="shared" si="16"/>
        <v>13</v>
      </c>
      <c r="N356">
        <f t="shared" si="17"/>
        <v>67</v>
      </c>
    </row>
    <row r="357" spans="1:14">
      <c r="A357" s="12" t="s">
        <v>239</v>
      </c>
      <c r="B357" t="s">
        <v>8</v>
      </c>
      <c r="C357" s="2" t="s">
        <v>13</v>
      </c>
      <c r="D357">
        <f>VLOOKUP(Parameter!O357,Indexing!$A$2:$B$28,2)</f>
        <v>17</v>
      </c>
      <c r="E357">
        <f>VLOOKUP(Parameter!P357,Indexing!$C$2:$D$28,2)</f>
        <v>15</v>
      </c>
      <c r="F357">
        <f>VLOOKUP(Parameter!Q357,Indexing!$E$2:$F$28,2)</f>
        <v>1</v>
      </c>
      <c r="G357">
        <f>VLOOKUP(Parameter!R357,Indexing!$G$2:$H$28,2)</f>
        <v>18</v>
      </c>
      <c r="H357">
        <f t="shared" si="15"/>
        <v>12.75</v>
      </c>
      <c r="J357">
        <f>VLOOKUP(Parameter!S357,Indexing!$I$2:$J$28,2)</f>
        <v>5</v>
      </c>
      <c r="K357">
        <f>VLOOKUP(Parameter!T357,Indexing!$K$2:$L$28,2)</f>
        <v>2</v>
      </c>
      <c r="L357">
        <f t="shared" si="16"/>
        <v>7</v>
      </c>
      <c r="N357">
        <f t="shared" si="17"/>
        <v>58</v>
      </c>
    </row>
    <row r="358" spans="1:14">
      <c r="A358" s="12" t="s">
        <v>239</v>
      </c>
      <c r="B358" t="s">
        <v>10</v>
      </c>
      <c r="C358" s="2" t="s">
        <v>13</v>
      </c>
      <c r="D358">
        <f>VLOOKUP(Parameter!O358,Indexing!$A$2:$B$28,2)</f>
        <v>17</v>
      </c>
      <c r="E358">
        <f>VLOOKUP(Parameter!P358,Indexing!$C$2:$D$28,2)</f>
        <v>15</v>
      </c>
      <c r="F358">
        <f>VLOOKUP(Parameter!Q358,Indexing!$E$2:$F$28,2)</f>
        <v>1</v>
      </c>
      <c r="G358">
        <f>VLOOKUP(Parameter!R358,Indexing!$G$2:$H$28,2)</f>
        <v>18</v>
      </c>
      <c r="H358">
        <f t="shared" si="15"/>
        <v>12.75</v>
      </c>
      <c r="J358">
        <f>VLOOKUP(Parameter!S358,Indexing!$I$2:$J$28,2)</f>
        <v>5</v>
      </c>
      <c r="K358">
        <f>VLOOKUP(Parameter!T358,Indexing!$K$2:$L$28,2)</f>
        <v>2</v>
      </c>
      <c r="L358">
        <f t="shared" si="16"/>
        <v>7</v>
      </c>
      <c r="N358">
        <f t="shared" si="17"/>
        <v>58</v>
      </c>
    </row>
    <row r="359" spans="1:14">
      <c r="A359" s="12" t="s">
        <v>239</v>
      </c>
      <c r="B359" t="s">
        <v>11</v>
      </c>
      <c r="C359" s="2" t="s">
        <v>13</v>
      </c>
      <c r="D359">
        <f>VLOOKUP(Parameter!O359,Indexing!$A$2:$B$28,2)</f>
        <v>17</v>
      </c>
      <c r="E359">
        <f>VLOOKUP(Parameter!P359,Indexing!$C$2:$D$28,2)</f>
        <v>15</v>
      </c>
      <c r="F359">
        <f>VLOOKUP(Parameter!Q359,Indexing!$E$2:$F$28,2)</f>
        <v>1</v>
      </c>
      <c r="G359">
        <f>VLOOKUP(Parameter!R359,Indexing!$G$2:$H$28,2)</f>
        <v>18</v>
      </c>
      <c r="H359">
        <f t="shared" si="15"/>
        <v>12.75</v>
      </c>
      <c r="J359">
        <f>VLOOKUP(Parameter!S359,Indexing!$I$2:$J$28,2)</f>
        <v>5</v>
      </c>
      <c r="K359">
        <f>VLOOKUP(Parameter!T359,Indexing!$K$2:$L$28,2)</f>
        <v>2</v>
      </c>
      <c r="L359">
        <f t="shared" si="16"/>
        <v>7</v>
      </c>
      <c r="N359">
        <f t="shared" si="17"/>
        <v>58</v>
      </c>
    </row>
    <row r="360" spans="1:14">
      <c r="A360" s="12" t="s">
        <v>58</v>
      </c>
      <c r="B360" t="s">
        <v>8</v>
      </c>
      <c r="C360" s="2" t="s">
        <v>13</v>
      </c>
      <c r="D360">
        <f>VLOOKUP(Parameter!O360,Indexing!$A$2:$B$28,2)</f>
        <v>11</v>
      </c>
      <c r="E360">
        <f>VLOOKUP(Parameter!P360,Indexing!$C$2:$D$28,2)</f>
        <v>24</v>
      </c>
      <c r="F360">
        <f>VLOOKUP(Parameter!Q360,Indexing!$E$2:$F$28,2)</f>
        <v>1</v>
      </c>
      <c r="G360">
        <f>VLOOKUP(Parameter!R360,Indexing!$G$2:$H$28,2)</f>
        <v>1</v>
      </c>
      <c r="H360">
        <f t="shared" si="15"/>
        <v>9.25</v>
      </c>
      <c r="J360">
        <f>VLOOKUP(Parameter!S360,Indexing!$I$2:$J$28,2)</f>
        <v>3</v>
      </c>
      <c r="K360">
        <f>VLOOKUP(Parameter!T360,Indexing!$K$2:$L$28,2)</f>
        <v>2</v>
      </c>
      <c r="L360">
        <f t="shared" si="16"/>
        <v>5</v>
      </c>
      <c r="N360">
        <f t="shared" si="17"/>
        <v>42</v>
      </c>
    </row>
    <row r="361" spans="1:14">
      <c r="A361" s="12" t="s">
        <v>240</v>
      </c>
      <c r="B361" t="s">
        <v>8</v>
      </c>
      <c r="C361" s="2" t="s">
        <v>13</v>
      </c>
      <c r="D361">
        <f>VLOOKUP(Parameter!O361,Indexing!$A$2:$B$28,2)</f>
        <v>20</v>
      </c>
      <c r="E361">
        <f>VLOOKUP(Parameter!P361,Indexing!$C$2:$D$28,2)</f>
        <v>22</v>
      </c>
      <c r="F361">
        <f>VLOOKUP(Parameter!Q361,Indexing!$E$2:$F$28,2)</f>
        <v>11</v>
      </c>
      <c r="G361">
        <f>VLOOKUP(Parameter!R361,Indexing!$G$2:$H$28,2)</f>
        <v>13</v>
      </c>
      <c r="H361">
        <f t="shared" si="15"/>
        <v>16.5</v>
      </c>
      <c r="J361">
        <f>VLOOKUP(Parameter!S361,Indexing!$I$2:$J$28,2)</f>
        <v>24</v>
      </c>
      <c r="K361">
        <f>VLOOKUP(Parameter!T361,Indexing!$K$2:$L$28,2)</f>
        <v>6</v>
      </c>
      <c r="L361">
        <f t="shared" si="16"/>
        <v>30</v>
      </c>
      <c r="N361">
        <f t="shared" si="17"/>
        <v>96</v>
      </c>
    </row>
    <row r="362" spans="1:14">
      <c r="A362" s="12" t="s">
        <v>240</v>
      </c>
      <c r="B362" t="s">
        <v>10</v>
      </c>
      <c r="C362" s="2" t="s">
        <v>13</v>
      </c>
      <c r="D362">
        <f>VLOOKUP(Parameter!O362,Indexing!$A$2:$B$28,2)</f>
        <v>20</v>
      </c>
      <c r="E362">
        <f>VLOOKUP(Parameter!P362,Indexing!$C$2:$D$28,2)</f>
        <v>22</v>
      </c>
      <c r="F362">
        <f>VLOOKUP(Parameter!Q362,Indexing!$E$2:$F$28,2)</f>
        <v>11</v>
      </c>
      <c r="G362">
        <f>VLOOKUP(Parameter!R362,Indexing!$G$2:$H$28,2)</f>
        <v>13</v>
      </c>
      <c r="H362">
        <f t="shared" si="15"/>
        <v>16.5</v>
      </c>
      <c r="J362">
        <f>VLOOKUP(Parameter!S362,Indexing!$I$2:$J$28,2)</f>
        <v>24</v>
      </c>
      <c r="K362">
        <f>VLOOKUP(Parameter!T362,Indexing!$K$2:$L$28,2)</f>
        <v>6</v>
      </c>
      <c r="L362">
        <f t="shared" si="16"/>
        <v>30</v>
      </c>
      <c r="N362">
        <f t="shared" si="17"/>
        <v>96</v>
      </c>
    </row>
    <row r="363" spans="1:14">
      <c r="A363" s="12" t="s">
        <v>240</v>
      </c>
      <c r="B363" t="s">
        <v>11</v>
      </c>
      <c r="C363" s="2" t="s">
        <v>13</v>
      </c>
      <c r="D363">
        <f>VLOOKUP(Parameter!O363,Indexing!$A$2:$B$28,2)</f>
        <v>20</v>
      </c>
      <c r="E363">
        <f>VLOOKUP(Parameter!P363,Indexing!$C$2:$D$28,2)</f>
        <v>22</v>
      </c>
      <c r="F363">
        <f>VLOOKUP(Parameter!Q363,Indexing!$E$2:$F$28,2)</f>
        <v>11</v>
      </c>
      <c r="G363">
        <f>VLOOKUP(Parameter!R363,Indexing!$G$2:$H$28,2)</f>
        <v>13</v>
      </c>
      <c r="H363">
        <f t="shared" si="15"/>
        <v>16.5</v>
      </c>
      <c r="J363">
        <f>VLOOKUP(Parameter!S363,Indexing!$I$2:$J$28,2)</f>
        <v>24</v>
      </c>
      <c r="K363">
        <f>VLOOKUP(Parameter!T363,Indexing!$K$2:$L$28,2)</f>
        <v>6</v>
      </c>
      <c r="L363">
        <f t="shared" si="16"/>
        <v>30</v>
      </c>
      <c r="N363">
        <f t="shared" si="17"/>
        <v>96</v>
      </c>
    </row>
    <row r="364" spans="1:14">
      <c r="A364" s="12" t="s">
        <v>241</v>
      </c>
      <c r="B364" t="s">
        <v>8</v>
      </c>
      <c r="C364" s="2" t="s">
        <v>13</v>
      </c>
      <c r="D364">
        <f>VLOOKUP(Parameter!O364,Indexing!$A$2:$B$28,2)</f>
        <v>23</v>
      </c>
      <c r="E364">
        <f>VLOOKUP(Parameter!P364,Indexing!$C$2:$D$28,2)</f>
        <v>25</v>
      </c>
      <c r="F364">
        <f>VLOOKUP(Parameter!Q364,Indexing!$E$2:$F$28,2)</f>
        <v>1</v>
      </c>
      <c r="G364">
        <f>VLOOKUP(Parameter!R364,Indexing!$G$2:$H$28,2)</f>
        <v>8</v>
      </c>
      <c r="H364">
        <f t="shared" si="15"/>
        <v>14.25</v>
      </c>
      <c r="J364">
        <f>VLOOKUP(Parameter!S364,Indexing!$I$2:$J$28,2)</f>
        <v>26</v>
      </c>
      <c r="K364">
        <f>VLOOKUP(Parameter!T364,Indexing!$K$2:$L$28,2)</f>
        <v>2</v>
      </c>
      <c r="L364">
        <f t="shared" si="16"/>
        <v>28</v>
      </c>
      <c r="N364">
        <f t="shared" si="17"/>
        <v>85</v>
      </c>
    </row>
    <row r="365" spans="1:14">
      <c r="A365" s="12" t="s">
        <v>241</v>
      </c>
      <c r="B365" t="s">
        <v>10</v>
      </c>
      <c r="C365" s="2" t="s">
        <v>13</v>
      </c>
      <c r="D365">
        <f>VLOOKUP(Parameter!O365,Indexing!$A$2:$B$28,2)</f>
        <v>23</v>
      </c>
      <c r="E365">
        <f>VLOOKUP(Parameter!P365,Indexing!$C$2:$D$28,2)</f>
        <v>25</v>
      </c>
      <c r="F365">
        <f>VLOOKUP(Parameter!Q365,Indexing!$E$2:$F$28,2)</f>
        <v>1</v>
      </c>
      <c r="G365">
        <f>VLOOKUP(Parameter!R365,Indexing!$G$2:$H$28,2)</f>
        <v>8</v>
      </c>
      <c r="H365">
        <f t="shared" si="15"/>
        <v>14.25</v>
      </c>
      <c r="J365">
        <f>VLOOKUP(Parameter!S365,Indexing!$I$2:$J$28,2)</f>
        <v>26</v>
      </c>
      <c r="K365">
        <f>VLOOKUP(Parameter!T365,Indexing!$K$2:$L$28,2)</f>
        <v>2</v>
      </c>
      <c r="L365">
        <f t="shared" si="16"/>
        <v>28</v>
      </c>
      <c r="N365">
        <f t="shared" si="17"/>
        <v>85</v>
      </c>
    </row>
    <row r="366" spans="1:14">
      <c r="A366" s="12" t="s">
        <v>241</v>
      </c>
      <c r="B366" t="s">
        <v>11</v>
      </c>
      <c r="C366" s="2" t="s">
        <v>13</v>
      </c>
      <c r="D366">
        <f>VLOOKUP(Parameter!O366,Indexing!$A$2:$B$28,2)</f>
        <v>23</v>
      </c>
      <c r="E366">
        <f>VLOOKUP(Parameter!P366,Indexing!$C$2:$D$28,2)</f>
        <v>25</v>
      </c>
      <c r="F366">
        <f>VLOOKUP(Parameter!Q366,Indexing!$E$2:$F$28,2)</f>
        <v>1</v>
      </c>
      <c r="G366">
        <f>VLOOKUP(Parameter!R366,Indexing!$G$2:$H$28,2)</f>
        <v>8</v>
      </c>
      <c r="H366">
        <f t="shared" si="15"/>
        <v>14.25</v>
      </c>
      <c r="J366">
        <f>VLOOKUP(Parameter!S366,Indexing!$I$2:$J$28,2)</f>
        <v>26</v>
      </c>
      <c r="K366">
        <f>VLOOKUP(Parameter!T366,Indexing!$K$2:$L$28,2)</f>
        <v>2</v>
      </c>
      <c r="L366">
        <f t="shared" si="16"/>
        <v>28</v>
      </c>
      <c r="N366">
        <f t="shared" si="17"/>
        <v>85</v>
      </c>
    </row>
    <row r="367" spans="1:14">
      <c r="A367" s="12" t="s">
        <v>242</v>
      </c>
      <c r="B367" t="s">
        <v>8</v>
      </c>
      <c r="C367" s="2" t="s">
        <v>13</v>
      </c>
      <c r="D367">
        <f>VLOOKUP(Parameter!O367,Indexing!$A$2:$B$28,2)</f>
        <v>8</v>
      </c>
      <c r="E367">
        <f>VLOOKUP(Parameter!P367,Indexing!$C$2:$D$28,2)</f>
        <v>6</v>
      </c>
      <c r="F367">
        <f>VLOOKUP(Parameter!Q367,Indexing!$E$2:$F$28,2)</f>
        <v>17</v>
      </c>
      <c r="G367">
        <f>VLOOKUP(Parameter!R367,Indexing!$G$2:$H$28,2)</f>
        <v>6</v>
      </c>
      <c r="H367">
        <f t="shared" si="15"/>
        <v>9.25</v>
      </c>
      <c r="J367">
        <f>VLOOKUP(Parameter!S367,Indexing!$I$2:$J$28,2)</f>
        <v>4</v>
      </c>
      <c r="K367">
        <f>VLOOKUP(Parameter!T367,Indexing!$K$2:$L$28,2)</f>
        <v>1</v>
      </c>
      <c r="L367">
        <f t="shared" si="16"/>
        <v>5</v>
      </c>
      <c r="N367">
        <f t="shared" si="17"/>
        <v>42</v>
      </c>
    </row>
    <row r="368" spans="1:14">
      <c r="A368" s="12" t="s">
        <v>242</v>
      </c>
      <c r="B368" t="s">
        <v>10</v>
      </c>
      <c r="C368" s="2" t="s">
        <v>13</v>
      </c>
      <c r="D368">
        <f>VLOOKUP(Parameter!O368,Indexing!$A$2:$B$28,2)</f>
        <v>8</v>
      </c>
      <c r="E368">
        <f>VLOOKUP(Parameter!P368,Indexing!$C$2:$D$28,2)</f>
        <v>6</v>
      </c>
      <c r="F368">
        <f>VLOOKUP(Parameter!Q368,Indexing!$E$2:$F$28,2)</f>
        <v>17</v>
      </c>
      <c r="G368">
        <f>VLOOKUP(Parameter!R368,Indexing!$G$2:$H$28,2)</f>
        <v>6</v>
      </c>
      <c r="H368">
        <f t="shared" si="15"/>
        <v>9.25</v>
      </c>
      <c r="J368">
        <f>VLOOKUP(Parameter!S368,Indexing!$I$2:$J$28,2)</f>
        <v>4</v>
      </c>
      <c r="K368">
        <f>VLOOKUP(Parameter!T368,Indexing!$K$2:$L$28,2)</f>
        <v>1</v>
      </c>
      <c r="L368">
        <f t="shared" si="16"/>
        <v>5</v>
      </c>
      <c r="N368">
        <f t="shared" si="17"/>
        <v>42</v>
      </c>
    </row>
    <row r="369" spans="1:14">
      <c r="A369" s="12" t="s">
        <v>242</v>
      </c>
      <c r="B369" t="s">
        <v>11</v>
      </c>
      <c r="C369" s="2" t="s">
        <v>13</v>
      </c>
      <c r="D369">
        <f>VLOOKUP(Parameter!O369,Indexing!$A$2:$B$28,2)</f>
        <v>8</v>
      </c>
      <c r="E369">
        <f>VLOOKUP(Parameter!P369,Indexing!$C$2:$D$28,2)</f>
        <v>6</v>
      </c>
      <c r="F369">
        <f>VLOOKUP(Parameter!Q369,Indexing!$E$2:$F$28,2)</f>
        <v>17</v>
      </c>
      <c r="G369">
        <f>VLOOKUP(Parameter!R369,Indexing!$G$2:$H$28,2)</f>
        <v>6</v>
      </c>
      <c r="H369">
        <f t="shared" si="15"/>
        <v>9.25</v>
      </c>
      <c r="J369">
        <f>VLOOKUP(Parameter!S369,Indexing!$I$2:$J$28,2)</f>
        <v>4</v>
      </c>
      <c r="K369">
        <f>VLOOKUP(Parameter!T369,Indexing!$K$2:$L$28,2)</f>
        <v>1</v>
      </c>
      <c r="L369">
        <f t="shared" si="16"/>
        <v>5</v>
      </c>
      <c r="N369">
        <f t="shared" si="17"/>
        <v>42</v>
      </c>
    </row>
    <row r="370" spans="1:14">
      <c r="A370" s="12" t="s">
        <v>243</v>
      </c>
      <c r="B370" t="s">
        <v>8</v>
      </c>
      <c r="C370" s="2" t="s">
        <v>13</v>
      </c>
      <c r="D370">
        <f>VLOOKUP(Parameter!O370,Indexing!$A$2:$B$28,2)</f>
        <v>8</v>
      </c>
      <c r="E370">
        <f>VLOOKUP(Parameter!P370,Indexing!$C$2:$D$28,2)</f>
        <v>6</v>
      </c>
      <c r="F370">
        <f>VLOOKUP(Parameter!Q370,Indexing!$E$2:$F$28,2)</f>
        <v>17</v>
      </c>
      <c r="G370">
        <f>VLOOKUP(Parameter!R370,Indexing!$G$2:$H$28,2)</f>
        <v>6</v>
      </c>
      <c r="H370">
        <f t="shared" si="15"/>
        <v>9.25</v>
      </c>
      <c r="J370">
        <f>VLOOKUP(Parameter!S370,Indexing!$I$2:$J$28,2)</f>
        <v>4</v>
      </c>
      <c r="K370">
        <f>VLOOKUP(Parameter!T370,Indexing!$K$2:$L$28,2)</f>
        <v>1</v>
      </c>
      <c r="L370">
        <f t="shared" si="16"/>
        <v>5</v>
      </c>
      <c r="N370">
        <f t="shared" si="17"/>
        <v>42</v>
      </c>
    </row>
    <row r="371" spans="1:14">
      <c r="A371" s="12" t="s">
        <v>243</v>
      </c>
      <c r="B371" t="s">
        <v>10</v>
      </c>
      <c r="C371" s="2" t="s">
        <v>13</v>
      </c>
      <c r="D371">
        <f>VLOOKUP(Parameter!O371,Indexing!$A$2:$B$28,2)</f>
        <v>8</v>
      </c>
      <c r="E371">
        <f>VLOOKUP(Parameter!P371,Indexing!$C$2:$D$28,2)</f>
        <v>6</v>
      </c>
      <c r="F371">
        <f>VLOOKUP(Parameter!Q371,Indexing!$E$2:$F$28,2)</f>
        <v>17</v>
      </c>
      <c r="G371">
        <f>VLOOKUP(Parameter!R371,Indexing!$G$2:$H$28,2)</f>
        <v>6</v>
      </c>
      <c r="H371">
        <f t="shared" si="15"/>
        <v>9.25</v>
      </c>
      <c r="J371">
        <f>VLOOKUP(Parameter!S371,Indexing!$I$2:$J$28,2)</f>
        <v>4</v>
      </c>
      <c r="K371">
        <f>VLOOKUP(Parameter!T371,Indexing!$K$2:$L$28,2)</f>
        <v>1</v>
      </c>
      <c r="L371">
        <f t="shared" si="16"/>
        <v>5</v>
      </c>
      <c r="N371">
        <f t="shared" si="17"/>
        <v>42</v>
      </c>
    </row>
    <row r="372" spans="1:14">
      <c r="A372" s="12" t="s">
        <v>243</v>
      </c>
      <c r="B372" t="s">
        <v>11</v>
      </c>
      <c r="C372" s="2" t="s">
        <v>13</v>
      </c>
      <c r="D372">
        <f>VLOOKUP(Parameter!O372,Indexing!$A$2:$B$28,2)</f>
        <v>8</v>
      </c>
      <c r="E372">
        <f>VLOOKUP(Parameter!P372,Indexing!$C$2:$D$28,2)</f>
        <v>6</v>
      </c>
      <c r="F372">
        <f>VLOOKUP(Parameter!Q372,Indexing!$E$2:$F$28,2)</f>
        <v>17</v>
      </c>
      <c r="G372">
        <f>VLOOKUP(Parameter!R372,Indexing!$G$2:$H$28,2)</f>
        <v>6</v>
      </c>
      <c r="H372">
        <f t="shared" si="15"/>
        <v>9.25</v>
      </c>
      <c r="J372">
        <f>VLOOKUP(Parameter!S372,Indexing!$I$2:$J$28,2)</f>
        <v>4</v>
      </c>
      <c r="K372">
        <f>VLOOKUP(Parameter!T372,Indexing!$K$2:$L$28,2)</f>
        <v>1</v>
      </c>
      <c r="L372">
        <f t="shared" si="16"/>
        <v>5</v>
      </c>
      <c r="N372">
        <f t="shared" si="17"/>
        <v>42</v>
      </c>
    </row>
    <row r="373" spans="1:14">
      <c r="A373" s="12" t="s">
        <v>244</v>
      </c>
      <c r="B373" t="s">
        <v>8</v>
      </c>
      <c r="C373" s="2" t="s">
        <v>13</v>
      </c>
      <c r="D373">
        <f>VLOOKUP(Parameter!O373,Indexing!$A$2:$B$28,2)</f>
        <v>1</v>
      </c>
      <c r="E373">
        <f>VLOOKUP(Parameter!P373,Indexing!$C$2:$D$28,2)</f>
        <v>3</v>
      </c>
      <c r="F373">
        <f>VLOOKUP(Parameter!Q373,Indexing!$E$2:$F$28,2)</f>
        <v>10</v>
      </c>
      <c r="G373">
        <f>VLOOKUP(Parameter!R373,Indexing!$G$2:$H$28,2)</f>
        <v>4</v>
      </c>
      <c r="H373">
        <f t="shared" si="15"/>
        <v>4.5</v>
      </c>
      <c r="J373">
        <f>VLOOKUP(Parameter!S373,Indexing!$I$2:$J$28,2)</f>
        <v>2</v>
      </c>
      <c r="K373">
        <f>VLOOKUP(Parameter!T373,Indexing!$K$2:$L$28,2)</f>
        <v>1</v>
      </c>
      <c r="L373">
        <f t="shared" si="16"/>
        <v>3</v>
      </c>
      <c r="N373">
        <f t="shared" si="17"/>
        <v>21</v>
      </c>
    </row>
    <row r="374" spans="1:14">
      <c r="A374" s="12" t="s">
        <v>244</v>
      </c>
      <c r="B374" t="s">
        <v>10</v>
      </c>
      <c r="C374" s="2" t="s">
        <v>13</v>
      </c>
      <c r="D374">
        <f>VLOOKUP(Parameter!O374,Indexing!$A$2:$B$28,2)</f>
        <v>1</v>
      </c>
      <c r="E374">
        <f>VLOOKUP(Parameter!P374,Indexing!$C$2:$D$28,2)</f>
        <v>3</v>
      </c>
      <c r="F374">
        <f>VLOOKUP(Parameter!Q374,Indexing!$E$2:$F$28,2)</f>
        <v>10</v>
      </c>
      <c r="G374">
        <f>VLOOKUP(Parameter!R374,Indexing!$G$2:$H$28,2)</f>
        <v>4</v>
      </c>
      <c r="H374">
        <f t="shared" si="15"/>
        <v>4.5</v>
      </c>
      <c r="J374">
        <f>VLOOKUP(Parameter!S374,Indexing!$I$2:$J$28,2)</f>
        <v>2</v>
      </c>
      <c r="K374">
        <f>VLOOKUP(Parameter!T374,Indexing!$K$2:$L$28,2)</f>
        <v>1</v>
      </c>
      <c r="L374">
        <f t="shared" si="16"/>
        <v>3</v>
      </c>
      <c r="N374">
        <f t="shared" si="17"/>
        <v>21</v>
      </c>
    </row>
    <row r="375" spans="1:14">
      <c r="A375" s="12" t="s">
        <v>244</v>
      </c>
      <c r="B375" t="s">
        <v>11</v>
      </c>
      <c r="C375" s="2" t="s">
        <v>13</v>
      </c>
      <c r="D375">
        <f>VLOOKUP(Parameter!O375,Indexing!$A$2:$B$28,2)</f>
        <v>1</v>
      </c>
      <c r="E375">
        <f>VLOOKUP(Parameter!P375,Indexing!$C$2:$D$28,2)</f>
        <v>3</v>
      </c>
      <c r="F375">
        <f>VLOOKUP(Parameter!Q375,Indexing!$E$2:$F$28,2)</f>
        <v>10</v>
      </c>
      <c r="G375">
        <f>VLOOKUP(Parameter!R375,Indexing!$G$2:$H$28,2)</f>
        <v>4</v>
      </c>
      <c r="H375">
        <f t="shared" si="15"/>
        <v>4.5</v>
      </c>
      <c r="J375">
        <f>VLOOKUP(Parameter!S375,Indexing!$I$2:$J$28,2)</f>
        <v>2</v>
      </c>
      <c r="K375">
        <f>VLOOKUP(Parameter!T375,Indexing!$K$2:$L$28,2)</f>
        <v>1</v>
      </c>
      <c r="L375">
        <f t="shared" si="16"/>
        <v>3</v>
      </c>
      <c r="N375">
        <f t="shared" si="17"/>
        <v>21</v>
      </c>
    </row>
    <row r="376" spans="1:14">
      <c r="A376" s="12" t="s">
        <v>245</v>
      </c>
      <c r="B376" t="s">
        <v>8</v>
      </c>
      <c r="C376" s="2" t="s">
        <v>13</v>
      </c>
      <c r="D376">
        <f>VLOOKUP(Parameter!O376,Indexing!$A$2:$B$28,2)</f>
        <v>1</v>
      </c>
      <c r="E376">
        <f>VLOOKUP(Parameter!P376,Indexing!$C$2:$D$28,2)</f>
        <v>3</v>
      </c>
      <c r="F376">
        <f>VLOOKUP(Parameter!Q376,Indexing!$E$2:$F$28,2)</f>
        <v>10</v>
      </c>
      <c r="G376">
        <f>VLOOKUP(Parameter!R376,Indexing!$G$2:$H$28,2)</f>
        <v>4</v>
      </c>
      <c r="H376">
        <f t="shared" si="15"/>
        <v>4.5</v>
      </c>
      <c r="J376">
        <f>VLOOKUP(Parameter!S376,Indexing!$I$2:$J$28,2)</f>
        <v>2</v>
      </c>
      <c r="K376">
        <f>VLOOKUP(Parameter!T376,Indexing!$K$2:$L$28,2)</f>
        <v>1</v>
      </c>
      <c r="L376">
        <f t="shared" si="16"/>
        <v>3</v>
      </c>
      <c r="N376">
        <f t="shared" si="17"/>
        <v>21</v>
      </c>
    </row>
    <row r="377" spans="1:14">
      <c r="A377" s="12" t="s">
        <v>245</v>
      </c>
      <c r="B377" t="s">
        <v>10</v>
      </c>
      <c r="C377" s="2" t="s">
        <v>13</v>
      </c>
      <c r="D377">
        <f>VLOOKUP(Parameter!O377,Indexing!$A$2:$B$28,2)</f>
        <v>1</v>
      </c>
      <c r="E377">
        <f>VLOOKUP(Parameter!P377,Indexing!$C$2:$D$28,2)</f>
        <v>3</v>
      </c>
      <c r="F377">
        <f>VLOOKUP(Parameter!Q377,Indexing!$E$2:$F$28,2)</f>
        <v>10</v>
      </c>
      <c r="G377">
        <f>VLOOKUP(Parameter!R377,Indexing!$G$2:$H$28,2)</f>
        <v>4</v>
      </c>
      <c r="H377">
        <f t="shared" si="15"/>
        <v>4.5</v>
      </c>
      <c r="J377">
        <f>VLOOKUP(Parameter!S377,Indexing!$I$2:$J$28,2)</f>
        <v>2</v>
      </c>
      <c r="K377">
        <f>VLOOKUP(Parameter!T377,Indexing!$K$2:$L$28,2)</f>
        <v>1</v>
      </c>
      <c r="L377">
        <f t="shared" si="16"/>
        <v>3</v>
      </c>
      <c r="N377">
        <f t="shared" si="17"/>
        <v>21</v>
      </c>
    </row>
    <row r="378" spans="1:14">
      <c r="A378" s="12" t="s">
        <v>245</v>
      </c>
      <c r="B378" t="s">
        <v>11</v>
      </c>
      <c r="C378" s="2" t="s">
        <v>13</v>
      </c>
      <c r="D378">
        <f>VLOOKUP(Parameter!O378,Indexing!$A$2:$B$28,2)</f>
        <v>1</v>
      </c>
      <c r="E378">
        <f>VLOOKUP(Parameter!P378,Indexing!$C$2:$D$28,2)</f>
        <v>3</v>
      </c>
      <c r="F378">
        <f>VLOOKUP(Parameter!Q378,Indexing!$E$2:$F$28,2)</f>
        <v>10</v>
      </c>
      <c r="G378">
        <f>VLOOKUP(Parameter!R378,Indexing!$G$2:$H$28,2)</f>
        <v>4</v>
      </c>
      <c r="H378">
        <f t="shared" si="15"/>
        <v>4.5</v>
      </c>
      <c r="J378">
        <f>VLOOKUP(Parameter!S378,Indexing!$I$2:$J$28,2)</f>
        <v>2</v>
      </c>
      <c r="K378">
        <f>VLOOKUP(Parameter!T378,Indexing!$K$2:$L$28,2)</f>
        <v>1</v>
      </c>
      <c r="L378">
        <f t="shared" si="16"/>
        <v>3</v>
      </c>
      <c r="N378">
        <f t="shared" si="17"/>
        <v>21</v>
      </c>
    </row>
    <row r="379" spans="1:14">
      <c r="A379" s="12" t="s">
        <v>246</v>
      </c>
      <c r="B379" t="s">
        <v>8</v>
      </c>
      <c r="C379" s="2" t="s">
        <v>13</v>
      </c>
      <c r="D379">
        <f>VLOOKUP(Parameter!O379,Indexing!$A$2:$B$28,2)</f>
        <v>19</v>
      </c>
      <c r="E379">
        <f>VLOOKUP(Parameter!P379,Indexing!$C$2:$D$28,2)</f>
        <v>1</v>
      </c>
      <c r="F379">
        <f>VLOOKUP(Parameter!Q379,Indexing!$E$2:$F$28,2)</f>
        <v>26</v>
      </c>
      <c r="G379">
        <f>VLOOKUP(Parameter!R379,Indexing!$G$2:$H$28,2)</f>
        <v>22</v>
      </c>
      <c r="H379">
        <f t="shared" si="15"/>
        <v>17</v>
      </c>
      <c r="J379">
        <f>VLOOKUP(Parameter!S379,Indexing!$I$2:$J$28,2)</f>
        <v>4</v>
      </c>
      <c r="K379">
        <f>VLOOKUP(Parameter!T379,Indexing!$K$2:$L$28,2)</f>
        <v>1</v>
      </c>
      <c r="L379">
        <f t="shared" si="16"/>
        <v>5</v>
      </c>
      <c r="N379">
        <f t="shared" si="17"/>
        <v>73</v>
      </c>
    </row>
    <row r="380" spans="1:14">
      <c r="A380" s="12" t="s">
        <v>246</v>
      </c>
      <c r="B380" t="s">
        <v>10</v>
      </c>
      <c r="C380" s="2" t="s">
        <v>13</v>
      </c>
      <c r="D380">
        <f>VLOOKUP(Parameter!O380,Indexing!$A$2:$B$28,2)</f>
        <v>19</v>
      </c>
      <c r="E380">
        <f>VLOOKUP(Parameter!P380,Indexing!$C$2:$D$28,2)</f>
        <v>1</v>
      </c>
      <c r="F380">
        <f>VLOOKUP(Parameter!Q380,Indexing!$E$2:$F$28,2)</f>
        <v>26</v>
      </c>
      <c r="G380">
        <f>VLOOKUP(Parameter!R380,Indexing!$G$2:$H$28,2)</f>
        <v>22</v>
      </c>
      <c r="H380">
        <f t="shared" si="15"/>
        <v>17</v>
      </c>
      <c r="J380">
        <f>VLOOKUP(Parameter!S380,Indexing!$I$2:$J$28,2)</f>
        <v>4</v>
      </c>
      <c r="K380">
        <f>VLOOKUP(Parameter!T380,Indexing!$K$2:$L$28,2)</f>
        <v>1</v>
      </c>
      <c r="L380">
        <f t="shared" si="16"/>
        <v>5</v>
      </c>
      <c r="N380">
        <f t="shared" si="17"/>
        <v>73</v>
      </c>
    </row>
    <row r="381" spans="1:14">
      <c r="A381" s="12" t="s">
        <v>246</v>
      </c>
      <c r="B381" t="s">
        <v>11</v>
      </c>
      <c r="C381" s="2" t="s">
        <v>13</v>
      </c>
      <c r="D381">
        <f>VLOOKUP(Parameter!O381,Indexing!$A$2:$B$28,2)</f>
        <v>19</v>
      </c>
      <c r="E381">
        <f>VLOOKUP(Parameter!P381,Indexing!$C$2:$D$28,2)</f>
        <v>1</v>
      </c>
      <c r="F381">
        <f>VLOOKUP(Parameter!Q381,Indexing!$E$2:$F$28,2)</f>
        <v>26</v>
      </c>
      <c r="G381">
        <f>VLOOKUP(Parameter!R381,Indexing!$G$2:$H$28,2)</f>
        <v>22</v>
      </c>
      <c r="H381">
        <f t="shared" si="15"/>
        <v>17</v>
      </c>
      <c r="J381">
        <f>VLOOKUP(Parameter!S381,Indexing!$I$2:$J$28,2)</f>
        <v>4</v>
      </c>
      <c r="K381">
        <f>VLOOKUP(Parameter!T381,Indexing!$K$2:$L$28,2)</f>
        <v>1</v>
      </c>
      <c r="L381">
        <f t="shared" si="16"/>
        <v>5</v>
      </c>
      <c r="N381">
        <f t="shared" si="17"/>
        <v>73</v>
      </c>
    </row>
    <row r="382" spans="1:14">
      <c r="A382" s="12" t="s">
        <v>247</v>
      </c>
      <c r="B382" t="s">
        <v>8</v>
      </c>
      <c r="C382" s="2" t="s">
        <v>13</v>
      </c>
      <c r="D382">
        <f>VLOOKUP(Parameter!O382,Indexing!$A$2:$B$28,2)</f>
        <v>20</v>
      </c>
      <c r="E382">
        <f>VLOOKUP(Parameter!P382,Indexing!$C$2:$D$28,2)</f>
        <v>22</v>
      </c>
      <c r="F382">
        <f>VLOOKUP(Parameter!Q382,Indexing!$E$2:$F$28,2)</f>
        <v>5</v>
      </c>
      <c r="G382">
        <f>VLOOKUP(Parameter!R382,Indexing!$G$2:$H$28,2)</f>
        <v>13</v>
      </c>
      <c r="H382">
        <f t="shared" si="15"/>
        <v>15</v>
      </c>
      <c r="J382">
        <f>VLOOKUP(Parameter!S382,Indexing!$I$2:$J$28,2)</f>
        <v>17</v>
      </c>
      <c r="K382">
        <f>VLOOKUP(Parameter!T382,Indexing!$K$2:$L$28,2)</f>
        <v>2</v>
      </c>
      <c r="L382">
        <f t="shared" si="16"/>
        <v>19</v>
      </c>
      <c r="N382">
        <f t="shared" si="17"/>
        <v>79</v>
      </c>
    </row>
    <row r="383" spans="1:14">
      <c r="A383" s="12" t="s">
        <v>247</v>
      </c>
      <c r="B383" t="s">
        <v>10</v>
      </c>
      <c r="C383" s="2" t="s">
        <v>13</v>
      </c>
      <c r="D383">
        <f>VLOOKUP(Parameter!O383,Indexing!$A$2:$B$28,2)</f>
        <v>20</v>
      </c>
      <c r="E383">
        <f>VLOOKUP(Parameter!P383,Indexing!$C$2:$D$28,2)</f>
        <v>22</v>
      </c>
      <c r="F383">
        <f>VLOOKUP(Parameter!Q383,Indexing!$E$2:$F$28,2)</f>
        <v>5</v>
      </c>
      <c r="G383">
        <f>VLOOKUP(Parameter!R383,Indexing!$G$2:$H$28,2)</f>
        <v>13</v>
      </c>
      <c r="H383">
        <f t="shared" si="15"/>
        <v>15</v>
      </c>
      <c r="J383">
        <f>VLOOKUP(Parameter!S383,Indexing!$I$2:$J$28,2)</f>
        <v>17</v>
      </c>
      <c r="K383">
        <f>VLOOKUP(Parameter!T383,Indexing!$K$2:$L$28,2)</f>
        <v>2</v>
      </c>
      <c r="L383">
        <f t="shared" si="16"/>
        <v>19</v>
      </c>
      <c r="N383">
        <f t="shared" si="17"/>
        <v>79</v>
      </c>
    </row>
    <row r="384" spans="1:14">
      <c r="A384" s="12" t="s">
        <v>247</v>
      </c>
      <c r="B384" t="s">
        <v>11</v>
      </c>
      <c r="C384" s="2" t="s">
        <v>13</v>
      </c>
      <c r="D384">
        <f>VLOOKUP(Parameter!O384,Indexing!$A$2:$B$28,2)</f>
        <v>20</v>
      </c>
      <c r="E384">
        <f>VLOOKUP(Parameter!P384,Indexing!$C$2:$D$28,2)</f>
        <v>22</v>
      </c>
      <c r="F384">
        <f>VLOOKUP(Parameter!Q384,Indexing!$E$2:$F$28,2)</f>
        <v>5</v>
      </c>
      <c r="G384">
        <f>VLOOKUP(Parameter!R384,Indexing!$G$2:$H$28,2)</f>
        <v>13</v>
      </c>
      <c r="H384">
        <f t="shared" si="15"/>
        <v>15</v>
      </c>
      <c r="J384">
        <f>VLOOKUP(Parameter!S384,Indexing!$I$2:$J$28,2)</f>
        <v>17</v>
      </c>
      <c r="K384">
        <f>VLOOKUP(Parameter!T384,Indexing!$K$2:$L$28,2)</f>
        <v>2</v>
      </c>
      <c r="L384">
        <f t="shared" si="16"/>
        <v>19</v>
      </c>
      <c r="N384">
        <f t="shared" si="17"/>
        <v>79</v>
      </c>
    </row>
    <row r="385" spans="1:14">
      <c r="A385" s="12" t="s">
        <v>248</v>
      </c>
      <c r="B385" t="s">
        <v>8</v>
      </c>
      <c r="C385" s="2" t="s">
        <v>13</v>
      </c>
      <c r="D385">
        <f>VLOOKUP(Parameter!O385,Indexing!$A$2:$B$28,2)</f>
        <v>20</v>
      </c>
      <c r="E385">
        <f>VLOOKUP(Parameter!P385,Indexing!$C$2:$D$28,2)</f>
        <v>22</v>
      </c>
      <c r="F385">
        <f>VLOOKUP(Parameter!Q385,Indexing!$E$2:$F$28,2)</f>
        <v>5</v>
      </c>
      <c r="G385">
        <f>VLOOKUP(Parameter!R385,Indexing!$G$2:$H$28,2)</f>
        <v>13</v>
      </c>
      <c r="H385">
        <f t="shared" si="15"/>
        <v>15</v>
      </c>
      <c r="J385">
        <f>VLOOKUP(Parameter!S385,Indexing!$I$2:$J$28,2)</f>
        <v>17</v>
      </c>
      <c r="K385">
        <f>VLOOKUP(Parameter!T385,Indexing!$K$2:$L$28,2)</f>
        <v>2</v>
      </c>
      <c r="L385">
        <f t="shared" si="16"/>
        <v>19</v>
      </c>
      <c r="N385">
        <f t="shared" si="17"/>
        <v>79</v>
      </c>
    </row>
    <row r="386" spans="1:14">
      <c r="A386" s="12" t="s">
        <v>248</v>
      </c>
      <c r="B386" t="s">
        <v>10</v>
      </c>
      <c r="C386" s="2" t="s">
        <v>13</v>
      </c>
      <c r="D386">
        <f>VLOOKUP(Parameter!O386,Indexing!$A$2:$B$28,2)</f>
        <v>20</v>
      </c>
      <c r="E386">
        <f>VLOOKUP(Parameter!P386,Indexing!$C$2:$D$28,2)</f>
        <v>22</v>
      </c>
      <c r="F386">
        <f>VLOOKUP(Parameter!Q386,Indexing!$E$2:$F$28,2)</f>
        <v>5</v>
      </c>
      <c r="G386">
        <f>VLOOKUP(Parameter!R386,Indexing!$G$2:$H$28,2)</f>
        <v>13</v>
      </c>
      <c r="H386">
        <f t="shared" ref="H386:H449" si="18">(AVERAGE(D386:G386))</f>
        <v>15</v>
      </c>
      <c r="J386">
        <f>VLOOKUP(Parameter!S386,Indexing!$I$2:$J$28,2)</f>
        <v>17</v>
      </c>
      <c r="K386">
        <f>VLOOKUP(Parameter!T386,Indexing!$K$2:$L$28,2)</f>
        <v>2</v>
      </c>
      <c r="L386">
        <f t="shared" ref="L386:L449" si="19">AVERAGE(J386+K386)</f>
        <v>19</v>
      </c>
      <c r="N386">
        <f t="shared" ref="N386:N449" si="20">(SUM(D386:G386))+(SUM(J386+K386))</f>
        <v>79</v>
      </c>
    </row>
    <row r="387" spans="1:14">
      <c r="A387" s="12" t="s">
        <v>248</v>
      </c>
      <c r="B387" t="s">
        <v>11</v>
      </c>
      <c r="C387" s="2" t="s">
        <v>13</v>
      </c>
      <c r="D387">
        <f>VLOOKUP(Parameter!O387,Indexing!$A$2:$B$28,2)</f>
        <v>20</v>
      </c>
      <c r="E387">
        <f>VLOOKUP(Parameter!P387,Indexing!$C$2:$D$28,2)</f>
        <v>22</v>
      </c>
      <c r="F387">
        <f>VLOOKUP(Parameter!Q387,Indexing!$E$2:$F$28,2)</f>
        <v>5</v>
      </c>
      <c r="G387">
        <f>VLOOKUP(Parameter!R387,Indexing!$G$2:$H$28,2)</f>
        <v>13</v>
      </c>
      <c r="H387">
        <f t="shared" si="18"/>
        <v>15</v>
      </c>
      <c r="J387">
        <f>VLOOKUP(Parameter!S387,Indexing!$I$2:$J$28,2)</f>
        <v>17</v>
      </c>
      <c r="K387">
        <f>VLOOKUP(Parameter!T387,Indexing!$K$2:$L$28,2)</f>
        <v>2</v>
      </c>
      <c r="L387">
        <f t="shared" si="19"/>
        <v>19</v>
      </c>
      <c r="N387">
        <f t="shared" si="20"/>
        <v>79</v>
      </c>
    </row>
    <row r="388" spans="1:14">
      <c r="A388" s="12" t="s">
        <v>249</v>
      </c>
      <c r="B388" t="s">
        <v>8</v>
      </c>
      <c r="C388" s="2" t="s">
        <v>13</v>
      </c>
      <c r="D388">
        <f>VLOOKUP(Parameter!O388,Indexing!$A$2:$B$28,2)</f>
        <v>26</v>
      </c>
      <c r="E388">
        <f>VLOOKUP(Parameter!P388,Indexing!$C$2:$D$28,2)</f>
        <v>22</v>
      </c>
      <c r="F388">
        <f>VLOOKUP(Parameter!Q388,Indexing!$E$2:$F$28,2)</f>
        <v>2</v>
      </c>
      <c r="G388">
        <f>VLOOKUP(Parameter!R388,Indexing!$G$2:$H$28,2)</f>
        <v>11</v>
      </c>
      <c r="H388">
        <f t="shared" si="18"/>
        <v>15.25</v>
      </c>
      <c r="J388">
        <f>VLOOKUP(Parameter!S388,Indexing!$I$2:$J$28,2)</f>
        <v>24</v>
      </c>
      <c r="K388">
        <f>VLOOKUP(Parameter!T388,Indexing!$K$2:$L$28,2)</f>
        <v>23</v>
      </c>
      <c r="L388">
        <f t="shared" si="19"/>
        <v>47</v>
      </c>
      <c r="N388">
        <f t="shared" si="20"/>
        <v>108</v>
      </c>
    </row>
    <row r="389" spans="1:14">
      <c r="A389" s="12" t="s">
        <v>249</v>
      </c>
      <c r="B389" t="s">
        <v>10</v>
      </c>
      <c r="C389" s="2" t="s">
        <v>13</v>
      </c>
      <c r="D389">
        <f>VLOOKUP(Parameter!O389,Indexing!$A$2:$B$28,2)</f>
        <v>26</v>
      </c>
      <c r="E389">
        <f>VLOOKUP(Parameter!P389,Indexing!$C$2:$D$28,2)</f>
        <v>22</v>
      </c>
      <c r="F389">
        <f>VLOOKUP(Parameter!Q389,Indexing!$E$2:$F$28,2)</f>
        <v>2</v>
      </c>
      <c r="G389">
        <f>VLOOKUP(Parameter!R389,Indexing!$G$2:$H$28,2)</f>
        <v>11</v>
      </c>
      <c r="H389">
        <f t="shared" si="18"/>
        <v>15.25</v>
      </c>
      <c r="J389">
        <f>VLOOKUP(Parameter!S389,Indexing!$I$2:$J$28,2)</f>
        <v>24</v>
      </c>
      <c r="K389">
        <f>VLOOKUP(Parameter!T389,Indexing!$K$2:$L$28,2)</f>
        <v>23</v>
      </c>
      <c r="L389">
        <f t="shared" si="19"/>
        <v>47</v>
      </c>
      <c r="N389">
        <f t="shared" si="20"/>
        <v>108</v>
      </c>
    </row>
    <row r="390" spans="1:14">
      <c r="A390" s="12" t="s">
        <v>249</v>
      </c>
      <c r="B390" t="s">
        <v>11</v>
      </c>
      <c r="C390" s="2" t="s">
        <v>13</v>
      </c>
      <c r="D390">
        <f>VLOOKUP(Parameter!O390,Indexing!$A$2:$B$28,2)</f>
        <v>26</v>
      </c>
      <c r="E390">
        <f>VLOOKUP(Parameter!P390,Indexing!$C$2:$D$28,2)</f>
        <v>22</v>
      </c>
      <c r="F390">
        <f>VLOOKUP(Parameter!Q390,Indexing!$E$2:$F$28,2)</f>
        <v>2</v>
      </c>
      <c r="G390">
        <f>VLOOKUP(Parameter!R390,Indexing!$G$2:$H$28,2)</f>
        <v>11</v>
      </c>
      <c r="H390">
        <f t="shared" si="18"/>
        <v>15.25</v>
      </c>
      <c r="J390">
        <f>VLOOKUP(Parameter!S390,Indexing!$I$2:$J$28,2)</f>
        <v>24</v>
      </c>
      <c r="K390">
        <f>VLOOKUP(Parameter!T390,Indexing!$K$2:$L$28,2)</f>
        <v>23</v>
      </c>
      <c r="L390">
        <f t="shared" si="19"/>
        <v>47</v>
      </c>
      <c r="N390">
        <f t="shared" si="20"/>
        <v>108</v>
      </c>
    </row>
    <row r="391" spans="1:14">
      <c r="A391" s="12" t="s">
        <v>250</v>
      </c>
      <c r="B391" t="s">
        <v>8</v>
      </c>
      <c r="C391" s="2" t="s">
        <v>13</v>
      </c>
      <c r="D391">
        <f>VLOOKUP(Parameter!O391,Indexing!$A$2:$B$28,2)</f>
        <v>26</v>
      </c>
      <c r="E391">
        <f>VLOOKUP(Parameter!P391,Indexing!$C$2:$D$28,2)</f>
        <v>24</v>
      </c>
      <c r="F391">
        <f>VLOOKUP(Parameter!Q391,Indexing!$E$2:$F$28,2)</f>
        <v>22</v>
      </c>
      <c r="G391">
        <f>VLOOKUP(Parameter!R391,Indexing!$G$2:$H$28,2)</f>
        <v>11</v>
      </c>
      <c r="H391">
        <f t="shared" si="18"/>
        <v>20.75</v>
      </c>
      <c r="J391">
        <f>VLOOKUP(Parameter!S391,Indexing!$I$2:$J$28,2)</f>
        <v>17</v>
      </c>
      <c r="K391">
        <f>VLOOKUP(Parameter!T391,Indexing!$K$2:$L$28,2)</f>
        <v>1</v>
      </c>
      <c r="L391">
        <f t="shared" si="19"/>
        <v>18</v>
      </c>
      <c r="N391">
        <f t="shared" si="20"/>
        <v>101</v>
      </c>
    </row>
    <row r="392" spans="1:14">
      <c r="A392" s="12" t="s">
        <v>250</v>
      </c>
      <c r="B392" t="s">
        <v>10</v>
      </c>
      <c r="C392" s="2" t="s">
        <v>13</v>
      </c>
      <c r="D392">
        <f>VLOOKUP(Parameter!O392,Indexing!$A$2:$B$28,2)</f>
        <v>26</v>
      </c>
      <c r="E392">
        <f>VLOOKUP(Parameter!P392,Indexing!$C$2:$D$28,2)</f>
        <v>24</v>
      </c>
      <c r="F392">
        <f>VLOOKUP(Parameter!Q392,Indexing!$E$2:$F$28,2)</f>
        <v>22</v>
      </c>
      <c r="G392">
        <f>VLOOKUP(Parameter!R392,Indexing!$G$2:$H$28,2)</f>
        <v>11</v>
      </c>
      <c r="H392">
        <f t="shared" si="18"/>
        <v>20.75</v>
      </c>
      <c r="J392">
        <f>VLOOKUP(Parameter!S392,Indexing!$I$2:$J$28,2)</f>
        <v>17</v>
      </c>
      <c r="K392">
        <f>VLOOKUP(Parameter!T392,Indexing!$K$2:$L$28,2)</f>
        <v>1</v>
      </c>
      <c r="L392">
        <f t="shared" si="19"/>
        <v>18</v>
      </c>
      <c r="N392">
        <f t="shared" si="20"/>
        <v>101</v>
      </c>
    </row>
    <row r="393" spans="1:14">
      <c r="A393" s="12" t="s">
        <v>250</v>
      </c>
      <c r="B393" t="s">
        <v>11</v>
      </c>
      <c r="C393" s="2" t="s">
        <v>13</v>
      </c>
      <c r="D393">
        <f>VLOOKUP(Parameter!O393,Indexing!$A$2:$B$28,2)</f>
        <v>26</v>
      </c>
      <c r="E393">
        <f>VLOOKUP(Parameter!P393,Indexing!$C$2:$D$28,2)</f>
        <v>24</v>
      </c>
      <c r="F393">
        <f>VLOOKUP(Parameter!Q393,Indexing!$E$2:$F$28,2)</f>
        <v>22</v>
      </c>
      <c r="G393">
        <f>VLOOKUP(Parameter!R393,Indexing!$G$2:$H$28,2)</f>
        <v>11</v>
      </c>
      <c r="H393">
        <f t="shared" si="18"/>
        <v>20.75</v>
      </c>
      <c r="J393">
        <f>VLOOKUP(Parameter!S393,Indexing!$I$2:$J$28,2)</f>
        <v>17</v>
      </c>
      <c r="K393">
        <f>VLOOKUP(Parameter!T393,Indexing!$K$2:$L$28,2)</f>
        <v>1</v>
      </c>
      <c r="L393">
        <f t="shared" si="19"/>
        <v>18</v>
      </c>
      <c r="N393">
        <f t="shared" si="20"/>
        <v>101</v>
      </c>
    </row>
    <row r="394" spans="1:14">
      <c r="A394" s="12" t="s">
        <v>251</v>
      </c>
      <c r="B394" t="s">
        <v>8</v>
      </c>
      <c r="C394" s="2" t="s">
        <v>13</v>
      </c>
      <c r="D394">
        <f>VLOOKUP(Parameter!O394,Indexing!$A$2:$B$28,2)</f>
        <v>1</v>
      </c>
      <c r="E394">
        <f>VLOOKUP(Parameter!P394,Indexing!$C$2:$D$28,2)</f>
        <v>24</v>
      </c>
      <c r="F394">
        <f>VLOOKUP(Parameter!Q394,Indexing!$E$2:$F$28,2)</f>
        <v>5</v>
      </c>
      <c r="G394">
        <f>VLOOKUP(Parameter!R394,Indexing!$G$2:$H$28,2)</f>
        <v>14</v>
      </c>
      <c r="H394">
        <f t="shared" si="18"/>
        <v>11</v>
      </c>
      <c r="J394">
        <f>VLOOKUP(Parameter!S394,Indexing!$I$2:$J$28,2)</f>
        <v>3</v>
      </c>
      <c r="K394">
        <f>VLOOKUP(Parameter!T394,Indexing!$K$2:$L$28,2)</f>
        <v>1</v>
      </c>
      <c r="L394">
        <f t="shared" si="19"/>
        <v>4</v>
      </c>
      <c r="N394">
        <f t="shared" si="20"/>
        <v>48</v>
      </c>
    </row>
    <row r="395" spans="1:14">
      <c r="A395" s="12" t="s">
        <v>251</v>
      </c>
      <c r="B395" t="s">
        <v>10</v>
      </c>
      <c r="C395" s="2" t="s">
        <v>13</v>
      </c>
      <c r="D395">
        <f>VLOOKUP(Parameter!O395,Indexing!$A$2:$B$28,2)</f>
        <v>1</v>
      </c>
      <c r="E395">
        <f>VLOOKUP(Parameter!P395,Indexing!$C$2:$D$28,2)</f>
        <v>24</v>
      </c>
      <c r="F395">
        <f>VLOOKUP(Parameter!Q395,Indexing!$E$2:$F$28,2)</f>
        <v>5</v>
      </c>
      <c r="G395">
        <f>VLOOKUP(Parameter!R395,Indexing!$G$2:$H$28,2)</f>
        <v>14</v>
      </c>
      <c r="H395">
        <f t="shared" si="18"/>
        <v>11</v>
      </c>
      <c r="J395">
        <f>VLOOKUP(Parameter!S395,Indexing!$I$2:$J$28,2)</f>
        <v>3</v>
      </c>
      <c r="K395">
        <f>VLOOKUP(Parameter!T395,Indexing!$K$2:$L$28,2)</f>
        <v>1</v>
      </c>
      <c r="L395">
        <f t="shared" si="19"/>
        <v>4</v>
      </c>
      <c r="N395">
        <f t="shared" si="20"/>
        <v>48</v>
      </c>
    </row>
    <row r="396" spans="1:14">
      <c r="A396" s="12" t="s">
        <v>251</v>
      </c>
      <c r="B396" t="s">
        <v>11</v>
      </c>
      <c r="C396" s="2" t="s">
        <v>13</v>
      </c>
      <c r="D396">
        <f>VLOOKUP(Parameter!O396,Indexing!$A$2:$B$28,2)</f>
        <v>1</v>
      </c>
      <c r="E396">
        <f>VLOOKUP(Parameter!P396,Indexing!$C$2:$D$28,2)</f>
        <v>24</v>
      </c>
      <c r="F396">
        <f>VLOOKUP(Parameter!Q396,Indexing!$E$2:$F$28,2)</f>
        <v>5</v>
      </c>
      <c r="G396">
        <f>VLOOKUP(Parameter!R396,Indexing!$G$2:$H$28,2)</f>
        <v>14</v>
      </c>
      <c r="H396">
        <f t="shared" si="18"/>
        <v>11</v>
      </c>
      <c r="J396">
        <f>VLOOKUP(Parameter!S396,Indexing!$I$2:$J$28,2)</f>
        <v>3</v>
      </c>
      <c r="K396">
        <f>VLOOKUP(Parameter!T396,Indexing!$K$2:$L$28,2)</f>
        <v>1</v>
      </c>
      <c r="L396">
        <f t="shared" si="19"/>
        <v>4</v>
      </c>
      <c r="N396">
        <f t="shared" si="20"/>
        <v>48</v>
      </c>
    </row>
    <row r="397" spans="1:14">
      <c r="A397" s="12" t="s">
        <v>252</v>
      </c>
      <c r="B397" t="s">
        <v>8</v>
      </c>
      <c r="C397" s="2" t="s">
        <v>13</v>
      </c>
      <c r="D397">
        <f>VLOOKUP(Parameter!O397,Indexing!$A$2:$B$28,2)</f>
        <v>18</v>
      </c>
      <c r="E397">
        <f>VLOOKUP(Parameter!P397,Indexing!$C$2:$D$28,2)</f>
        <v>23</v>
      </c>
      <c r="F397">
        <f>VLOOKUP(Parameter!Q397,Indexing!$E$2:$F$28,2)</f>
        <v>10</v>
      </c>
      <c r="G397">
        <f>VLOOKUP(Parameter!R397,Indexing!$G$2:$H$28,2)</f>
        <v>21</v>
      </c>
      <c r="H397">
        <f t="shared" si="18"/>
        <v>18</v>
      </c>
      <c r="J397">
        <f>VLOOKUP(Parameter!S397,Indexing!$I$2:$J$28,2)</f>
        <v>12</v>
      </c>
      <c r="K397">
        <f>VLOOKUP(Parameter!T397,Indexing!$K$2:$L$28,2)</f>
        <v>2</v>
      </c>
      <c r="L397">
        <f t="shared" si="19"/>
        <v>14</v>
      </c>
      <c r="N397">
        <f t="shared" si="20"/>
        <v>86</v>
      </c>
    </row>
    <row r="398" spans="1:14">
      <c r="A398" s="12" t="s">
        <v>252</v>
      </c>
      <c r="B398" t="s">
        <v>10</v>
      </c>
      <c r="C398" s="2" t="s">
        <v>13</v>
      </c>
      <c r="D398">
        <f>VLOOKUP(Parameter!O398,Indexing!$A$2:$B$28,2)</f>
        <v>18</v>
      </c>
      <c r="E398">
        <f>VLOOKUP(Parameter!P398,Indexing!$C$2:$D$28,2)</f>
        <v>23</v>
      </c>
      <c r="F398">
        <f>VLOOKUP(Parameter!Q398,Indexing!$E$2:$F$28,2)</f>
        <v>10</v>
      </c>
      <c r="G398">
        <f>VLOOKUP(Parameter!R398,Indexing!$G$2:$H$28,2)</f>
        <v>21</v>
      </c>
      <c r="H398">
        <f t="shared" si="18"/>
        <v>18</v>
      </c>
      <c r="J398">
        <f>VLOOKUP(Parameter!S398,Indexing!$I$2:$J$28,2)</f>
        <v>12</v>
      </c>
      <c r="K398">
        <f>VLOOKUP(Parameter!T398,Indexing!$K$2:$L$28,2)</f>
        <v>2</v>
      </c>
      <c r="L398">
        <f t="shared" si="19"/>
        <v>14</v>
      </c>
      <c r="N398">
        <f t="shared" si="20"/>
        <v>86</v>
      </c>
    </row>
    <row r="399" spans="1:14">
      <c r="A399" s="12" t="s">
        <v>252</v>
      </c>
      <c r="B399" t="s">
        <v>11</v>
      </c>
      <c r="C399" s="2" t="s">
        <v>13</v>
      </c>
      <c r="D399">
        <f>VLOOKUP(Parameter!O399,Indexing!$A$2:$B$28,2)</f>
        <v>18</v>
      </c>
      <c r="E399">
        <f>VLOOKUP(Parameter!P399,Indexing!$C$2:$D$28,2)</f>
        <v>23</v>
      </c>
      <c r="F399">
        <f>VLOOKUP(Parameter!Q399,Indexing!$E$2:$F$28,2)</f>
        <v>10</v>
      </c>
      <c r="G399">
        <f>VLOOKUP(Parameter!R399,Indexing!$G$2:$H$28,2)</f>
        <v>21</v>
      </c>
      <c r="H399">
        <f t="shared" si="18"/>
        <v>18</v>
      </c>
      <c r="J399">
        <f>VLOOKUP(Parameter!S399,Indexing!$I$2:$J$28,2)</f>
        <v>12</v>
      </c>
      <c r="K399">
        <f>VLOOKUP(Parameter!T399,Indexing!$K$2:$L$28,2)</f>
        <v>2</v>
      </c>
      <c r="L399">
        <f t="shared" si="19"/>
        <v>14</v>
      </c>
      <c r="N399">
        <f t="shared" si="20"/>
        <v>86</v>
      </c>
    </row>
    <row r="400" spans="1:14">
      <c r="A400" s="12" t="s">
        <v>253</v>
      </c>
      <c r="B400" t="s">
        <v>8</v>
      </c>
      <c r="C400" s="2" t="s">
        <v>13</v>
      </c>
      <c r="D400">
        <f>VLOOKUP(Parameter!O400,Indexing!$A$2:$B$28,2)</f>
        <v>1</v>
      </c>
      <c r="E400">
        <f>VLOOKUP(Parameter!P400,Indexing!$C$2:$D$28,2)</f>
        <v>1</v>
      </c>
      <c r="F400">
        <f>VLOOKUP(Parameter!Q400,Indexing!$E$2:$F$28,2)</f>
        <v>17</v>
      </c>
      <c r="G400">
        <f>VLOOKUP(Parameter!R400,Indexing!$G$2:$H$28,2)</f>
        <v>14</v>
      </c>
      <c r="H400">
        <f t="shared" si="18"/>
        <v>8.25</v>
      </c>
      <c r="J400">
        <f>VLOOKUP(Parameter!S400,Indexing!$I$2:$J$28,2)</f>
        <v>23</v>
      </c>
      <c r="K400">
        <f>VLOOKUP(Parameter!T400,Indexing!$K$2:$L$28,2)</f>
        <v>12</v>
      </c>
      <c r="L400">
        <f t="shared" si="19"/>
        <v>35</v>
      </c>
      <c r="N400">
        <f t="shared" si="20"/>
        <v>68</v>
      </c>
    </row>
    <row r="401" spans="1:14">
      <c r="A401" s="12" t="s">
        <v>253</v>
      </c>
      <c r="B401" t="s">
        <v>10</v>
      </c>
      <c r="C401" s="2" t="s">
        <v>13</v>
      </c>
      <c r="D401">
        <f>VLOOKUP(Parameter!O401,Indexing!$A$2:$B$28,2)</f>
        <v>1</v>
      </c>
      <c r="E401">
        <f>VLOOKUP(Parameter!P401,Indexing!$C$2:$D$28,2)</f>
        <v>1</v>
      </c>
      <c r="F401">
        <f>VLOOKUP(Parameter!Q401,Indexing!$E$2:$F$28,2)</f>
        <v>17</v>
      </c>
      <c r="G401">
        <f>VLOOKUP(Parameter!R401,Indexing!$G$2:$H$28,2)</f>
        <v>14</v>
      </c>
      <c r="H401">
        <f t="shared" si="18"/>
        <v>8.25</v>
      </c>
      <c r="J401">
        <f>VLOOKUP(Parameter!S401,Indexing!$I$2:$J$28,2)</f>
        <v>23</v>
      </c>
      <c r="K401">
        <f>VLOOKUP(Parameter!T401,Indexing!$K$2:$L$28,2)</f>
        <v>12</v>
      </c>
      <c r="L401">
        <f t="shared" si="19"/>
        <v>35</v>
      </c>
      <c r="N401">
        <f t="shared" si="20"/>
        <v>68</v>
      </c>
    </row>
    <row r="402" spans="1:14">
      <c r="A402" s="12" t="s">
        <v>253</v>
      </c>
      <c r="B402" t="s">
        <v>11</v>
      </c>
      <c r="C402" s="2" t="s">
        <v>13</v>
      </c>
      <c r="D402">
        <f>VLOOKUP(Parameter!O402,Indexing!$A$2:$B$28,2)</f>
        <v>1</v>
      </c>
      <c r="E402">
        <f>VLOOKUP(Parameter!P402,Indexing!$C$2:$D$28,2)</f>
        <v>1</v>
      </c>
      <c r="F402">
        <f>VLOOKUP(Parameter!Q402,Indexing!$E$2:$F$28,2)</f>
        <v>17</v>
      </c>
      <c r="G402">
        <f>VLOOKUP(Parameter!R402,Indexing!$G$2:$H$28,2)</f>
        <v>14</v>
      </c>
      <c r="H402">
        <f t="shared" si="18"/>
        <v>8.25</v>
      </c>
      <c r="J402">
        <f>VLOOKUP(Parameter!S402,Indexing!$I$2:$J$28,2)</f>
        <v>23</v>
      </c>
      <c r="K402">
        <f>VLOOKUP(Parameter!T402,Indexing!$K$2:$L$28,2)</f>
        <v>12</v>
      </c>
      <c r="L402">
        <f t="shared" si="19"/>
        <v>35</v>
      </c>
      <c r="N402">
        <f t="shared" si="20"/>
        <v>68</v>
      </c>
    </row>
    <row r="403" spans="1:14">
      <c r="A403" s="12" t="s">
        <v>254</v>
      </c>
      <c r="B403" t="s">
        <v>8</v>
      </c>
      <c r="C403" s="2" t="s">
        <v>13</v>
      </c>
      <c r="D403">
        <f>VLOOKUP(Parameter!O403,Indexing!$A$2:$B$28,2)</f>
        <v>1</v>
      </c>
      <c r="E403">
        <f>VLOOKUP(Parameter!P403,Indexing!$C$2:$D$28,2)</f>
        <v>1</v>
      </c>
      <c r="F403">
        <f>VLOOKUP(Parameter!Q403,Indexing!$E$2:$F$28,2)</f>
        <v>17</v>
      </c>
      <c r="G403">
        <f>VLOOKUP(Parameter!R403,Indexing!$G$2:$H$28,2)</f>
        <v>14</v>
      </c>
      <c r="H403">
        <f t="shared" si="18"/>
        <v>8.25</v>
      </c>
      <c r="J403">
        <f>VLOOKUP(Parameter!S403,Indexing!$I$2:$J$28,2)</f>
        <v>23</v>
      </c>
      <c r="K403">
        <f>VLOOKUP(Parameter!T403,Indexing!$K$2:$L$28,2)</f>
        <v>12</v>
      </c>
      <c r="L403">
        <f t="shared" si="19"/>
        <v>35</v>
      </c>
      <c r="N403">
        <f t="shared" si="20"/>
        <v>68</v>
      </c>
    </row>
    <row r="404" spans="1:14">
      <c r="A404" s="12" t="s">
        <v>254</v>
      </c>
      <c r="B404" t="s">
        <v>10</v>
      </c>
      <c r="C404" s="2" t="s">
        <v>13</v>
      </c>
      <c r="D404">
        <f>VLOOKUP(Parameter!O404,Indexing!$A$2:$B$28,2)</f>
        <v>1</v>
      </c>
      <c r="E404">
        <f>VLOOKUP(Parameter!P404,Indexing!$C$2:$D$28,2)</f>
        <v>1</v>
      </c>
      <c r="F404">
        <f>VLOOKUP(Parameter!Q404,Indexing!$E$2:$F$28,2)</f>
        <v>17</v>
      </c>
      <c r="G404">
        <f>VLOOKUP(Parameter!R404,Indexing!$G$2:$H$28,2)</f>
        <v>14</v>
      </c>
      <c r="H404">
        <f t="shared" si="18"/>
        <v>8.25</v>
      </c>
      <c r="J404">
        <f>VLOOKUP(Parameter!S404,Indexing!$I$2:$J$28,2)</f>
        <v>23</v>
      </c>
      <c r="K404">
        <f>VLOOKUP(Parameter!T404,Indexing!$K$2:$L$28,2)</f>
        <v>12</v>
      </c>
      <c r="L404">
        <f t="shared" si="19"/>
        <v>35</v>
      </c>
      <c r="N404">
        <f t="shared" si="20"/>
        <v>68</v>
      </c>
    </row>
    <row r="405" spans="1:14">
      <c r="A405" s="12" t="s">
        <v>254</v>
      </c>
      <c r="B405" t="s">
        <v>11</v>
      </c>
      <c r="C405" s="2" t="s">
        <v>13</v>
      </c>
      <c r="D405">
        <f>VLOOKUP(Parameter!O405,Indexing!$A$2:$B$28,2)</f>
        <v>1</v>
      </c>
      <c r="E405">
        <f>VLOOKUP(Parameter!P405,Indexing!$C$2:$D$28,2)</f>
        <v>1</v>
      </c>
      <c r="F405">
        <f>VLOOKUP(Parameter!Q405,Indexing!$E$2:$F$28,2)</f>
        <v>17</v>
      </c>
      <c r="G405">
        <f>VLOOKUP(Parameter!R405,Indexing!$G$2:$H$28,2)</f>
        <v>14</v>
      </c>
      <c r="H405">
        <f t="shared" si="18"/>
        <v>8.25</v>
      </c>
      <c r="J405">
        <f>VLOOKUP(Parameter!S405,Indexing!$I$2:$J$28,2)</f>
        <v>23</v>
      </c>
      <c r="K405">
        <f>VLOOKUP(Parameter!T405,Indexing!$K$2:$L$28,2)</f>
        <v>12</v>
      </c>
      <c r="L405">
        <f t="shared" si="19"/>
        <v>35</v>
      </c>
      <c r="N405">
        <f t="shared" si="20"/>
        <v>68</v>
      </c>
    </row>
    <row r="406" spans="1:14">
      <c r="A406" s="12" t="s">
        <v>255</v>
      </c>
      <c r="B406" t="s">
        <v>8</v>
      </c>
      <c r="C406" s="2" t="s">
        <v>13</v>
      </c>
      <c r="D406">
        <f>VLOOKUP(Parameter!O406,Indexing!$A$2:$B$28,2)</f>
        <v>12</v>
      </c>
      <c r="E406">
        <f>VLOOKUP(Parameter!P406,Indexing!$C$2:$D$28,2)</f>
        <v>24</v>
      </c>
      <c r="F406">
        <f>VLOOKUP(Parameter!Q406,Indexing!$E$2:$F$28,2)</f>
        <v>15</v>
      </c>
      <c r="G406">
        <f>VLOOKUP(Parameter!R406,Indexing!$G$2:$H$28,2)</f>
        <v>1</v>
      </c>
      <c r="H406">
        <f t="shared" si="18"/>
        <v>13</v>
      </c>
      <c r="J406">
        <f>VLOOKUP(Parameter!S406,Indexing!$I$2:$J$28,2)</f>
        <v>26</v>
      </c>
      <c r="K406">
        <f>VLOOKUP(Parameter!T406,Indexing!$K$2:$L$28,2)</f>
        <v>1</v>
      </c>
      <c r="L406">
        <f t="shared" si="19"/>
        <v>27</v>
      </c>
      <c r="N406">
        <f t="shared" si="20"/>
        <v>79</v>
      </c>
    </row>
    <row r="407" spans="1:14">
      <c r="A407" s="12" t="s">
        <v>255</v>
      </c>
      <c r="B407" t="s">
        <v>10</v>
      </c>
      <c r="C407" s="2" t="s">
        <v>13</v>
      </c>
      <c r="D407">
        <f>VLOOKUP(Parameter!O407,Indexing!$A$2:$B$28,2)</f>
        <v>12</v>
      </c>
      <c r="E407">
        <f>VLOOKUP(Parameter!P407,Indexing!$C$2:$D$28,2)</f>
        <v>24</v>
      </c>
      <c r="F407">
        <f>VLOOKUP(Parameter!Q407,Indexing!$E$2:$F$28,2)</f>
        <v>15</v>
      </c>
      <c r="G407">
        <f>VLOOKUP(Parameter!R407,Indexing!$G$2:$H$28,2)</f>
        <v>1</v>
      </c>
      <c r="H407">
        <f t="shared" si="18"/>
        <v>13</v>
      </c>
      <c r="J407">
        <f>VLOOKUP(Parameter!S407,Indexing!$I$2:$J$28,2)</f>
        <v>26</v>
      </c>
      <c r="K407">
        <f>VLOOKUP(Parameter!T407,Indexing!$K$2:$L$28,2)</f>
        <v>1</v>
      </c>
      <c r="L407">
        <f t="shared" si="19"/>
        <v>27</v>
      </c>
      <c r="N407">
        <f t="shared" si="20"/>
        <v>79</v>
      </c>
    </row>
    <row r="408" spans="1:14">
      <c r="A408" s="12" t="s">
        <v>255</v>
      </c>
      <c r="B408" t="s">
        <v>11</v>
      </c>
      <c r="C408" s="2" t="s">
        <v>13</v>
      </c>
      <c r="D408">
        <f>VLOOKUP(Parameter!O408,Indexing!$A$2:$B$28,2)</f>
        <v>12</v>
      </c>
      <c r="E408">
        <f>VLOOKUP(Parameter!P408,Indexing!$C$2:$D$28,2)</f>
        <v>24</v>
      </c>
      <c r="F408">
        <f>VLOOKUP(Parameter!Q408,Indexing!$E$2:$F$28,2)</f>
        <v>15</v>
      </c>
      <c r="G408">
        <f>VLOOKUP(Parameter!R408,Indexing!$G$2:$H$28,2)</f>
        <v>1</v>
      </c>
      <c r="H408">
        <f t="shared" si="18"/>
        <v>13</v>
      </c>
      <c r="J408">
        <f>VLOOKUP(Parameter!S408,Indexing!$I$2:$J$28,2)</f>
        <v>26</v>
      </c>
      <c r="K408">
        <f>VLOOKUP(Parameter!T408,Indexing!$K$2:$L$28,2)</f>
        <v>1</v>
      </c>
      <c r="L408">
        <f t="shared" si="19"/>
        <v>27</v>
      </c>
      <c r="N408">
        <f t="shared" si="20"/>
        <v>79</v>
      </c>
    </row>
    <row r="409" spans="1:14">
      <c r="A409" s="12" t="s">
        <v>256</v>
      </c>
      <c r="B409" t="s">
        <v>8</v>
      </c>
      <c r="C409" s="2" t="s">
        <v>13</v>
      </c>
      <c r="D409">
        <f>VLOOKUP(Parameter!O409,Indexing!$A$2:$B$28,2)</f>
        <v>26</v>
      </c>
      <c r="E409">
        <f>VLOOKUP(Parameter!P409,Indexing!$C$2:$D$28,2)</f>
        <v>26</v>
      </c>
      <c r="F409">
        <f>VLOOKUP(Parameter!Q409,Indexing!$E$2:$F$28,2)</f>
        <v>13</v>
      </c>
      <c r="G409">
        <f>VLOOKUP(Parameter!R409,Indexing!$G$2:$H$28,2)</f>
        <v>20</v>
      </c>
      <c r="H409">
        <f t="shared" si="18"/>
        <v>21.25</v>
      </c>
      <c r="J409">
        <f>VLOOKUP(Parameter!S409,Indexing!$I$2:$J$28,2)</f>
        <v>6</v>
      </c>
      <c r="K409">
        <f>VLOOKUP(Parameter!T409,Indexing!$K$2:$L$28,2)</f>
        <v>1</v>
      </c>
      <c r="L409">
        <f t="shared" si="19"/>
        <v>7</v>
      </c>
      <c r="N409">
        <f t="shared" si="20"/>
        <v>92</v>
      </c>
    </row>
    <row r="410" spans="1:14">
      <c r="A410" s="12" t="s">
        <v>256</v>
      </c>
      <c r="B410" t="s">
        <v>10</v>
      </c>
      <c r="C410" s="2" t="s">
        <v>13</v>
      </c>
      <c r="D410">
        <f>VLOOKUP(Parameter!O410,Indexing!$A$2:$B$28,2)</f>
        <v>26</v>
      </c>
      <c r="E410">
        <f>VLOOKUP(Parameter!P410,Indexing!$C$2:$D$28,2)</f>
        <v>26</v>
      </c>
      <c r="F410">
        <f>VLOOKUP(Parameter!Q410,Indexing!$E$2:$F$28,2)</f>
        <v>13</v>
      </c>
      <c r="G410">
        <f>VLOOKUP(Parameter!R410,Indexing!$G$2:$H$28,2)</f>
        <v>20</v>
      </c>
      <c r="H410">
        <f t="shared" si="18"/>
        <v>21.25</v>
      </c>
      <c r="J410">
        <f>VLOOKUP(Parameter!S410,Indexing!$I$2:$J$28,2)</f>
        <v>6</v>
      </c>
      <c r="K410">
        <f>VLOOKUP(Parameter!T410,Indexing!$K$2:$L$28,2)</f>
        <v>1</v>
      </c>
      <c r="L410">
        <f t="shared" si="19"/>
        <v>7</v>
      </c>
      <c r="N410">
        <f t="shared" si="20"/>
        <v>92</v>
      </c>
    </row>
    <row r="411" spans="1:14">
      <c r="A411" s="12" t="s">
        <v>256</v>
      </c>
      <c r="B411" t="s">
        <v>11</v>
      </c>
      <c r="C411" s="2" t="s">
        <v>13</v>
      </c>
      <c r="D411">
        <f>VLOOKUP(Parameter!O411,Indexing!$A$2:$B$28,2)</f>
        <v>26</v>
      </c>
      <c r="E411">
        <f>VLOOKUP(Parameter!P411,Indexing!$C$2:$D$28,2)</f>
        <v>26</v>
      </c>
      <c r="F411">
        <f>VLOOKUP(Parameter!Q411,Indexing!$E$2:$F$28,2)</f>
        <v>13</v>
      </c>
      <c r="G411">
        <f>VLOOKUP(Parameter!R411,Indexing!$G$2:$H$28,2)</f>
        <v>20</v>
      </c>
      <c r="H411">
        <f t="shared" si="18"/>
        <v>21.25</v>
      </c>
      <c r="J411">
        <f>VLOOKUP(Parameter!S411,Indexing!$I$2:$J$28,2)</f>
        <v>6</v>
      </c>
      <c r="K411">
        <f>VLOOKUP(Parameter!T411,Indexing!$K$2:$L$28,2)</f>
        <v>1</v>
      </c>
      <c r="L411">
        <f t="shared" si="19"/>
        <v>7</v>
      </c>
      <c r="N411">
        <f t="shared" si="20"/>
        <v>92</v>
      </c>
    </row>
    <row r="412" spans="1:14">
      <c r="A412" s="12" t="s">
        <v>257</v>
      </c>
      <c r="B412" t="s">
        <v>8</v>
      </c>
      <c r="C412" s="2" t="s">
        <v>13</v>
      </c>
      <c r="D412">
        <f>VLOOKUP(Parameter!O412,Indexing!$A$2:$B$28,2)</f>
        <v>26</v>
      </c>
      <c r="E412">
        <f>VLOOKUP(Parameter!P412,Indexing!$C$2:$D$28,2)</f>
        <v>26</v>
      </c>
      <c r="F412">
        <f>VLOOKUP(Parameter!Q412,Indexing!$E$2:$F$28,2)</f>
        <v>13</v>
      </c>
      <c r="G412">
        <f>VLOOKUP(Parameter!R412,Indexing!$G$2:$H$28,2)</f>
        <v>20</v>
      </c>
      <c r="H412">
        <f t="shared" si="18"/>
        <v>21.25</v>
      </c>
      <c r="J412">
        <f>VLOOKUP(Parameter!S412,Indexing!$I$2:$J$28,2)</f>
        <v>6</v>
      </c>
      <c r="K412">
        <f>VLOOKUP(Parameter!T412,Indexing!$K$2:$L$28,2)</f>
        <v>1</v>
      </c>
      <c r="L412">
        <f t="shared" si="19"/>
        <v>7</v>
      </c>
      <c r="N412">
        <f t="shared" si="20"/>
        <v>92</v>
      </c>
    </row>
    <row r="413" spans="1:14">
      <c r="A413" s="12" t="s">
        <v>257</v>
      </c>
      <c r="B413" t="s">
        <v>10</v>
      </c>
      <c r="C413" s="2" t="s">
        <v>13</v>
      </c>
      <c r="D413">
        <f>VLOOKUP(Parameter!O413,Indexing!$A$2:$B$28,2)</f>
        <v>26</v>
      </c>
      <c r="E413">
        <f>VLOOKUP(Parameter!P413,Indexing!$C$2:$D$28,2)</f>
        <v>26</v>
      </c>
      <c r="F413">
        <f>VLOOKUP(Parameter!Q413,Indexing!$E$2:$F$28,2)</f>
        <v>13</v>
      </c>
      <c r="G413">
        <f>VLOOKUP(Parameter!R413,Indexing!$G$2:$H$28,2)</f>
        <v>20</v>
      </c>
      <c r="H413">
        <f t="shared" si="18"/>
        <v>21.25</v>
      </c>
      <c r="J413">
        <f>VLOOKUP(Parameter!S413,Indexing!$I$2:$J$28,2)</f>
        <v>6</v>
      </c>
      <c r="K413">
        <f>VLOOKUP(Parameter!T413,Indexing!$K$2:$L$28,2)</f>
        <v>1</v>
      </c>
      <c r="L413">
        <f t="shared" si="19"/>
        <v>7</v>
      </c>
      <c r="N413">
        <f t="shared" si="20"/>
        <v>92</v>
      </c>
    </row>
    <row r="414" spans="1:14">
      <c r="A414" s="12" t="s">
        <v>257</v>
      </c>
      <c r="B414" t="s">
        <v>11</v>
      </c>
      <c r="C414" s="2" t="s">
        <v>13</v>
      </c>
      <c r="D414">
        <f>VLOOKUP(Parameter!O414,Indexing!$A$2:$B$28,2)</f>
        <v>26</v>
      </c>
      <c r="E414">
        <f>VLOOKUP(Parameter!P414,Indexing!$C$2:$D$28,2)</f>
        <v>26</v>
      </c>
      <c r="F414">
        <f>VLOOKUP(Parameter!Q414,Indexing!$E$2:$F$28,2)</f>
        <v>13</v>
      </c>
      <c r="G414">
        <f>VLOOKUP(Parameter!R414,Indexing!$G$2:$H$28,2)</f>
        <v>20</v>
      </c>
      <c r="H414">
        <f t="shared" si="18"/>
        <v>21.25</v>
      </c>
      <c r="J414">
        <f>VLOOKUP(Parameter!S414,Indexing!$I$2:$J$28,2)</f>
        <v>6</v>
      </c>
      <c r="K414">
        <f>VLOOKUP(Parameter!T414,Indexing!$K$2:$L$28,2)</f>
        <v>1</v>
      </c>
      <c r="L414">
        <f t="shared" si="19"/>
        <v>7</v>
      </c>
      <c r="N414">
        <f t="shared" si="20"/>
        <v>92</v>
      </c>
    </row>
    <row r="415" spans="1:14">
      <c r="A415" s="12" t="s">
        <v>258</v>
      </c>
      <c r="B415" t="s">
        <v>8</v>
      </c>
      <c r="C415" s="2" t="s">
        <v>13</v>
      </c>
      <c r="D415">
        <f>VLOOKUP(Parameter!O415,Indexing!$A$2:$B$28,2)</f>
        <v>26</v>
      </c>
      <c r="E415">
        <f>VLOOKUP(Parameter!P415,Indexing!$C$2:$D$28,2)</f>
        <v>26</v>
      </c>
      <c r="F415">
        <f>VLOOKUP(Parameter!Q415,Indexing!$E$2:$F$28,2)</f>
        <v>13</v>
      </c>
      <c r="G415">
        <f>VLOOKUP(Parameter!R415,Indexing!$G$2:$H$28,2)</f>
        <v>20</v>
      </c>
      <c r="H415">
        <f t="shared" si="18"/>
        <v>21.25</v>
      </c>
      <c r="J415">
        <f>VLOOKUP(Parameter!S415,Indexing!$I$2:$J$28,2)</f>
        <v>6</v>
      </c>
      <c r="K415">
        <f>VLOOKUP(Parameter!T415,Indexing!$K$2:$L$28,2)</f>
        <v>1</v>
      </c>
      <c r="L415">
        <f t="shared" si="19"/>
        <v>7</v>
      </c>
      <c r="N415">
        <f t="shared" si="20"/>
        <v>92</v>
      </c>
    </row>
    <row r="416" spans="1:14">
      <c r="A416" s="12" t="s">
        <v>258</v>
      </c>
      <c r="B416" t="s">
        <v>10</v>
      </c>
      <c r="C416" s="2" t="s">
        <v>13</v>
      </c>
      <c r="D416">
        <f>VLOOKUP(Parameter!O416,Indexing!$A$2:$B$28,2)</f>
        <v>26</v>
      </c>
      <c r="E416">
        <f>VLOOKUP(Parameter!P416,Indexing!$C$2:$D$28,2)</f>
        <v>26</v>
      </c>
      <c r="F416">
        <f>VLOOKUP(Parameter!Q416,Indexing!$E$2:$F$28,2)</f>
        <v>13</v>
      </c>
      <c r="G416">
        <f>VLOOKUP(Parameter!R416,Indexing!$G$2:$H$28,2)</f>
        <v>20</v>
      </c>
      <c r="H416">
        <f t="shared" si="18"/>
        <v>21.25</v>
      </c>
      <c r="J416">
        <f>VLOOKUP(Parameter!S416,Indexing!$I$2:$J$28,2)</f>
        <v>6</v>
      </c>
      <c r="K416">
        <f>VLOOKUP(Parameter!T416,Indexing!$K$2:$L$28,2)</f>
        <v>1</v>
      </c>
      <c r="L416">
        <f t="shared" si="19"/>
        <v>7</v>
      </c>
      <c r="N416">
        <f t="shared" si="20"/>
        <v>92</v>
      </c>
    </row>
    <row r="417" spans="1:14">
      <c r="A417" s="12" t="s">
        <v>258</v>
      </c>
      <c r="B417" t="s">
        <v>11</v>
      </c>
      <c r="C417" s="2" t="s">
        <v>13</v>
      </c>
      <c r="D417">
        <f>VLOOKUP(Parameter!O417,Indexing!$A$2:$B$28,2)</f>
        <v>26</v>
      </c>
      <c r="E417">
        <f>VLOOKUP(Parameter!P417,Indexing!$C$2:$D$28,2)</f>
        <v>26</v>
      </c>
      <c r="F417">
        <f>VLOOKUP(Parameter!Q417,Indexing!$E$2:$F$28,2)</f>
        <v>13</v>
      </c>
      <c r="G417">
        <f>VLOOKUP(Parameter!R417,Indexing!$G$2:$H$28,2)</f>
        <v>20</v>
      </c>
      <c r="H417">
        <f t="shared" si="18"/>
        <v>21.25</v>
      </c>
      <c r="J417">
        <f>VLOOKUP(Parameter!S417,Indexing!$I$2:$J$28,2)</f>
        <v>6</v>
      </c>
      <c r="K417">
        <f>VLOOKUP(Parameter!T417,Indexing!$K$2:$L$28,2)</f>
        <v>1</v>
      </c>
      <c r="L417">
        <f t="shared" si="19"/>
        <v>7</v>
      </c>
      <c r="N417">
        <f t="shared" si="20"/>
        <v>92</v>
      </c>
    </row>
    <row r="418" spans="1:14">
      <c r="A418" s="12" t="s">
        <v>259</v>
      </c>
      <c r="B418" t="s">
        <v>8</v>
      </c>
      <c r="C418" s="2" t="s">
        <v>13</v>
      </c>
      <c r="D418">
        <f>VLOOKUP(Parameter!O418,Indexing!$A$2:$B$28,2)</f>
        <v>16</v>
      </c>
      <c r="E418">
        <f>VLOOKUP(Parameter!P418,Indexing!$C$2:$D$28,2)</f>
        <v>24</v>
      </c>
      <c r="F418">
        <f>VLOOKUP(Parameter!Q418,Indexing!$E$2:$F$28,2)</f>
        <v>1</v>
      </c>
      <c r="G418">
        <f>VLOOKUP(Parameter!R418,Indexing!$G$2:$H$28,2)</f>
        <v>26</v>
      </c>
      <c r="H418">
        <f t="shared" si="18"/>
        <v>16.75</v>
      </c>
      <c r="J418">
        <f>VLOOKUP(Parameter!S418,Indexing!$I$2:$J$28,2)</f>
        <v>5</v>
      </c>
      <c r="K418">
        <f>VLOOKUP(Parameter!T418,Indexing!$K$2:$L$28,2)</f>
        <v>5</v>
      </c>
      <c r="L418">
        <f t="shared" si="19"/>
        <v>10</v>
      </c>
      <c r="N418">
        <f t="shared" si="20"/>
        <v>77</v>
      </c>
    </row>
    <row r="419" spans="1:14">
      <c r="A419" s="12" t="s">
        <v>259</v>
      </c>
      <c r="B419" t="s">
        <v>10</v>
      </c>
      <c r="C419" s="2" t="s">
        <v>13</v>
      </c>
      <c r="D419">
        <f>VLOOKUP(Parameter!O419,Indexing!$A$2:$B$28,2)</f>
        <v>16</v>
      </c>
      <c r="E419">
        <f>VLOOKUP(Parameter!P419,Indexing!$C$2:$D$28,2)</f>
        <v>24</v>
      </c>
      <c r="F419">
        <f>VLOOKUP(Parameter!Q419,Indexing!$E$2:$F$28,2)</f>
        <v>1</v>
      </c>
      <c r="G419">
        <f>VLOOKUP(Parameter!R419,Indexing!$G$2:$H$28,2)</f>
        <v>26</v>
      </c>
      <c r="H419">
        <f t="shared" si="18"/>
        <v>16.75</v>
      </c>
      <c r="J419">
        <f>VLOOKUP(Parameter!S419,Indexing!$I$2:$J$28,2)</f>
        <v>5</v>
      </c>
      <c r="K419">
        <f>VLOOKUP(Parameter!T419,Indexing!$K$2:$L$28,2)</f>
        <v>5</v>
      </c>
      <c r="L419">
        <f t="shared" si="19"/>
        <v>10</v>
      </c>
      <c r="N419">
        <f t="shared" si="20"/>
        <v>77</v>
      </c>
    </row>
    <row r="420" spans="1:14">
      <c r="A420" s="12" t="s">
        <v>259</v>
      </c>
      <c r="B420" t="s">
        <v>11</v>
      </c>
      <c r="C420" s="2" t="s">
        <v>13</v>
      </c>
      <c r="D420">
        <f>VLOOKUP(Parameter!O420,Indexing!$A$2:$B$28,2)</f>
        <v>16</v>
      </c>
      <c r="E420">
        <f>VLOOKUP(Parameter!P420,Indexing!$C$2:$D$28,2)</f>
        <v>24</v>
      </c>
      <c r="F420">
        <f>VLOOKUP(Parameter!Q420,Indexing!$E$2:$F$28,2)</f>
        <v>1</v>
      </c>
      <c r="G420">
        <f>VLOOKUP(Parameter!R420,Indexing!$G$2:$H$28,2)</f>
        <v>26</v>
      </c>
      <c r="H420">
        <f t="shared" si="18"/>
        <v>16.75</v>
      </c>
      <c r="J420">
        <f>VLOOKUP(Parameter!S420,Indexing!$I$2:$J$28,2)</f>
        <v>5</v>
      </c>
      <c r="K420">
        <f>VLOOKUP(Parameter!T420,Indexing!$K$2:$L$28,2)</f>
        <v>5</v>
      </c>
      <c r="L420">
        <f t="shared" si="19"/>
        <v>10</v>
      </c>
      <c r="N420">
        <f t="shared" si="20"/>
        <v>77</v>
      </c>
    </row>
    <row r="421" spans="1:14">
      <c r="A421" s="12" t="s">
        <v>260</v>
      </c>
      <c r="B421" t="s">
        <v>8</v>
      </c>
      <c r="C421" s="2" t="s">
        <v>13</v>
      </c>
      <c r="D421">
        <f>VLOOKUP(Parameter!O421,Indexing!$A$2:$B$28,2)</f>
        <v>13</v>
      </c>
      <c r="E421">
        <f>VLOOKUP(Parameter!P421,Indexing!$C$2:$D$28,2)</f>
        <v>9</v>
      </c>
      <c r="F421">
        <f>VLOOKUP(Parameter!Q421,Indexing!$E$2:$F$28,2)</f>
        <v>1</v>
      </c>
      <c r="G421">
        <f>VLOOKUP(Parameter!R421,Indexing!$G$2:$H$28,2)</f>
        <v>26</v>
      </c>
      <c r="H421">
        <f t="shared" si="18"/>
        <v>12.25</v>
      </c>
      <c r="J421">
        <f>VLOOKUP(Parameter!S421,Indexing!$I$2:$J$28,2)</f>
        <v>24</v>
      </c>
      <c r="K421">
        <f>VLOOKUP(Parameter!T421,Indexing!$K$2:$L$28,2)</f>
        <v>1</v>
      </c>
      <c r="L421">
        <f t="shared" si="19"/>
        <v>25</v>
      </c>
      <c r="N421">
        <f t="shared" si="20"/>
        <v>74</v>
      </c>
    </row>
    <row r="422" spans="1:14">
      <c r="A422" s="12" t="s">
        <v>260</v>
      </c>
      <c r="B422" t="s">
        <v>10</v>
      </c>
      <c r="C422" s="2" t="s">
        <v>13</v>
      </c>
      <c r="D422">
        <f>VLOOKUP(Parameter!O422,Indexing!$A$2:$B$28,2)</f>
        <v>13</v>
      </c>
      <c r="E422">
        <f>VLOOKUP(Parameter!P422,Indexing!$C$2:$D$28,2)</f>
        <v>9</v>
      </c>
      <c r="F422">
        <f>VLOOKUP(Parameter!Q422,Indexing!$E$2:$F$28,2)</f>
        <v>1</v>
      </c>
      <c r="G422">
        <f>VLOOKUP(Parameter!R422,Indexing!$G$2:$H$28,2)</f>
        <v>26</v>
      </c>
      <c r="H422">
        <f t="shared" si="18"/>
        <v>12.25</v>
      </c>
      <c r="J422">
        <f>VLOOKUP(Parameter!S422,Indexing!$I$2:$J$28,2)</f>
        <v>24</v>
      </c>
      <c r="K422">
        <f>VLOOKUP(Parameter!T422,Indexing!$K$2:$L$28,2)</f>
        <v>1</v>
      </c>
      <c r="L422">
        <f t="shared" si="19"/>
        <v>25</v>
      </c>
      <c r="N422">
        <f t="shared" si="20"/>
        <v>74</v>
      </c>
    </row>
    <row r="423" spans="1:14">
      <c r="A423" s="12" t="s">
        <v>260</v>
      </c>
      <c r="B423" t="s">
        <v>11</v>
      </c>
      <c r="C423" s="2" t="s">
        <v>13</v>
      </c>
      <c r="D423">
        <f>VLOOKUP(Parameter!O423,Indexing!$A$2:$B$28,2)</f>
        <v>13</v>
      </c>
      <c r="E423">
        <f>VLOOKUP(Parameter!P423,Indexing!$C$2:$D$28,2)</f>
        <v>9</v>
      </c>
      <c r="F423">
        <f>VLOOKUP(Parameter!Q423,Indexing!$E$2:$F$28,2)</f>
        <v>1</v>
      </c>
      <c r="G423">
        <f>VLOOKUP(Parameter!R423,Indexing!$G$2:$H$28,2)</f>
        <v>26</v>
      </c>
      <c r="H423">
        <f t="shared" si="18"/>
        <v>12.25</v>
      </c>
      <c r="J423">
        <f>VLOOKUP(Parameter!S423,Indexing!$I$2:$J$28,2)</f>
        <v>24</v>
      </c>
      <c r="K423">
        <f>VLOOKUP(Parameter!T423,Indexing!$K$2:$L$28,2)</f>
        <v>1</v>
      </c>
      <c r="L423">
        <f t="shared" si="19"/>
        <v>25</v>
      </c>
      <c r="N423">
        <f t="shared" si="20"/>
        <v>74</v>
      </c>
    </row>
    <row r="424" spans="1:14">
      <c r="A424" s="12" t="s">
        <v>261</v>
      </c>
      <c r="B424" t="s">
        <v>8</v>
      </c>
      <c r="C424" s="2" t="s">
        <v>13</v>
      </c>
      <c r="D424">
        <f>VLOOKUP(Parameter!O424,Indexing!$A$2:$B$28,2)</f>
        <v>1</v>
      </c>
      <c r="E424">
        <f>VLOOKUP(Parameter!P424,Indexing!$C$2:$D$28,2)</f>
        <v>23</v>
      </c>
      <c r="F424">
        <f>VLOOKUP(Parameter!Q424,Indexing!$E$2:$F$28,2)</f>
        <v>7</v>
      </c>
      <c r="G424">
        <f>VLOOKUP(Parameter!R424,Indexing!$G$2:$H$28,2)</f>
        <v>14</v>
      </c>
      <c r="H424">
        <f t="shared" si="18"/>
        <v>11.25</v>
      </c>
      <c r="J424">
        <f>VLOOKUP(Parameter!S424,Indexing!$I$2:$J$28,2)</f>
        <v>6</v>
      </c>
      <c r="K424">
        <f>VLOOKUP(Parameter!T424,Indexing!$K$2:$L$28,2)</f>
        <v>1</v>
      </c>
      <c r="L424">
        <f t="shared" si="19"/>
        <v>7</v>
      </c>
      <c r="N424">
        <f t="shared" si="20"/>
        <v>52</v>
      </c>
    </row>
    <row r="425" spans="1:14">
      <c r="A425" s="12" t="s">
        <v>261</v>
      </c>
      <c r="B425" t="s">
        <v>10</v>
      </c>
      <c r="C425" s="2" t="s">
        <v>13</v>
      </c>
      <c r="D425">
        <f>VLOOKUP(Parameter!O425,Indexing!$A$2:$B$28,2)</f>
        <v>1</v>
      </c>
      <c r="E425">
        <f>VLOOKUP(Parameter!P425,Indexing!$C$2:$D$28,2)</f>
        <v>23</v>
      </c>
      <c r="F425">
        <f>VLOOKUP(Parameter!Q425,Indexing!$E$2:$F$28,2)</f>
        <v>7</v>
      </c>
      <c r="G425">
        <f>VLOOKUP(Parameter!R425,Indexing!$G$2:$H$28,2)</f>
        <v>14</v>
      </c>
      <c r="H425">
        <f t="shared" si="18"/>
        <v>11.25</v>
      </c>
      <c r="J425">
        <f>VLOOKUP(Parameter!S425,Indexing!$I$2:$J$28,2)</f>
        <v>6</v>
      </c>
      <c r="K425">
        <f>VLOOKUP(Parameter!T425,Indexing!$K$2:$L$28,2)</f>
        <v>1</v>
      </c>
      <c r="L425">
        <f t="shared" si="19"/>
        <v>7</v>
      </c>
      <c r="N425">
        <f t="shared" si="20"/>
        <v>52</v>
      </c>
    </row>
    <row r="426" spans="1:14">
      <c r="A426" s="12" t="s">
        <v>261</v>
      </c>
      <c r="B426" t="s">
        <v>11</v>
      </c>
      <c r="C426" s="2" t="s">
        <v>13</v>
      </c>
      <c r="D426">
        <f>VLOOKUP(Parameter!O426,Indexing!$A$2:$B$28,2)</f>
        <v>1</v>
      </c>
      <c r="E426">
        <f>VLOOKUP(Parameter!P426,Indexing!$C$2:$D$28,2)</f>
        <v>23</v>
      </c>
      <c r="F426">
        <f>VLOOKUP(Parameter!Q426,Indexing!$E$2:$F$28,2)</f>
        <v>7</v>
      </c>
      <c r="G426">
        <f>VLOOKUP(Parameter!R426,Indexing!$G$2:$H$28,2)</f>
        <v>14</v>
      </c>
      <c r="H426">
        <f t="shared" si="18"/>
        <v>11.25</v>
      </c>
      <c r="J426">
        <f>VLOOKUP(Parameter!S426,Indexing!$I$2:$J$28,2)</f>
        <v>6</v>
      </c>
      <c r="K426">
        <f>VLOOKUP(Parameter!T426,Indexing!$K$2:$L$28,2)</f>
        <v>1</v>
      </c>
      <c r="L426">
        <f t="shared" si="19"/>
        <v>7</v>
      </c>
      <c r="N426">
        <f t="shared" si="20"/>
        <v>52</v>
      </c>
    </row>
    <row r="427" spans="1:14">
      <c r="A427" s="12" t="s">
        <v>262</v>
      </c>
      <c r="B427" t="s">
        <v>8</v>
      </c>
      <c r="C427" s="2" t="s">
        <v>13</v>
      </c>
      <c r="D427">
        <f>VLOOKUP(Parameter!O427,Indexing!$A$2:$B$28,2)</f>
        <v>1</v>
      </c>
      <c r="E427">
        <f>VLOOKUP(Parameter!P427,Indexing!$C$2:$D$28,2)</f>
        <v>19</v>
      </c>
      <c r="F427">
        <f>VLOOKUP(Parameter!Q427,Indexing!$E$2:$F$28,2)</f>
        <v>7</v>
      </c>
      <c r="G427">
        <f>VLOOKUP(Parameter!R427,Indexing!$G$2:$H$28,2)</f>
        <v>13</v>
      </c>
      <c r="H427">
        <f t="shared" si="18"/>
        <v>10</v>
      </c>
      <c r="J427">
        <f>VLOOKUP(Parameter!S427,Indexing!$I$2:$J$28,2)</f>
        <v>26</v>
      </c>
      <c r="K427">
        <f>VLOOKUP(Parameter!T427,Indexing!$K$2:$L$28,2)</f>
        <v>2</v>
      </c>
      <c r="L427">
        <f t="shared" si="19"/>
        <v>28</v>
      </c>
      <c r="N427">
        <f t="shared" si="20"/>
        <v>68</v>
      </c>
    </row>
    <row r="428" spans="1:14">
      <c r="A428" s="12" t="s">
        <v>262</v>
      </c>
      <c r="B428" t="s">
        <v>10</v>
      </c>
      <c r="C428" s="2" t="s">
        <v>13</v>
      </c>
      <c r="D428">
        <f>VLOOKUP(Parameter!O428,Indexing!$A$2:$B$28,2)</f>
        <v>1</v>
      </c>
      <c r="E428">
        <f>VLOOKUP(Parameter!P428,Indexing!$C$2:$D$28,2)</f>
        <v>19</v>
      </c>
      <c r="F428">
        <f>VLOOKUP(Parameter!Q428,Indexing!$E$2:$F$28,2)</f>
        <v>7</v>
      </c>
      <c r="G428">
        <f>VLOOKUP(Parameter!R428,Indexing!$G$2:$H$28,2)</f>
        <v>13</v>
      </c>
      <c r="H428">
        <f t="shared" si="18"/>
        <v>10</v>
      </c>
      <c r="J428">
        <f>VLOOKUP(Parameter!S428,Indexing!$I$2:$J$28,2)</f>
        <v>26</v>
      </c>
      <c r="K428">
        <f>VLOOKUP(Parameter!T428,Indexing!$K$2:$L$28,2)</f>
        <v>2</v>
      </c>
      <c r="L428">
        <f t="shared" si="19"/>
        <v>28</v>
      </c>
      <c r="N428">
        <f t="shared" si="20"/>
        <v>68</v>
      </c>
    </row>
    <row r="429" spans="1:14">
      <c r="A429" s="12" t="s">
        <v>262</v>
      </c>
      <c r="B429" t="s">
        <v>11</v>
      </c>
      <c r="C429" s="2" t="s">
        <v>13</v>
      </c>
      <c r="D429">
        <f>VLOOKUP(Parameter!O429,Indexing!$A$2:$B$28,2)</f>
        <v>1</v>
      </c>
      <c r="E429">
        <f>VLOOKUP(Parameter!P429,Indexing!$C$2:$D$28,2)</f>
        <v>19</v>
      </c>
      <c r="F429">
        <f>VLOOKUP(Parameter!Q429,Indexing!$E$2:$F$28,2)</f>
        <v>7</v>
      </c>
      <c r="G429">
        <f>VLOOKUP(Parameter!R429,Indexing!$G$2:$H$28,2)</f>
        <v>13</v>
      </c>
      <c r="H429">
        <f t="shared" si="18"/>
        <v>10</v>
      </c>
      <c r="J429">
        <f>VLOOKUP(Parameter!S429,Indexing!$I$2:$J$28,2)</f>
        <v>26</v>
      </c>
      <c r="K429">
        <f>VLOOKUP(Parameter!T429,Indexing!$K$2:$L$28,2)</f>
        <v>2</v>
      </c>
      <c r="L429">
        <f t="shared" si="19"/>
        <v>28</v>
      </c>
      <c r="N429">
        <f t="shared" si="20"/>
        <v>68</v>
      </c>
    </row>
    <row r="430" spans="1:14">
      <c r="A430" s="12" t="s">
        <v>263</v>
      </c>
      <c r="B430" t="s">
        <v>8</v>
      </c>
      <c r="C430" s="2" t="s">
        <v>13</v>
      </c>
      <c r="D430">
        <f>VLOOKUP(Parameter!O430,Indexing!$A$2:$B$28,2)</f>
        <v>7</v>
      </c>
      <c r="E430">
        <f>VLOOKUP(Parameter!P430,Indexing!$C$2:$D$28,2)</f>
        <v>19</v>
      </c>
      <c r="F430">
        <f>VLOOKUP(Parameter!Q430,Indexing!$E$2:$F$28,2)</f>
        <v>16</v>
      </c>
      <c r="G430">
        <f>VLOOKUP(Parameter!R430,Indexing!$G$2:$H$28,2)</f>
        <v>5</v>
      </c>
      <c r="H430">
        <f t="shared" si="18"/>
        <v>11.75</v>
      </c>
      <c r="J430">
        <f>VLOOKUP(Parameter!S430,Indexing!$I$2:$J$28,2)</f>
        <v>12</v>
      </c>
      <c r="K430">
        <f>VLOOKUP(Parameter!T430,Indexing!$K$2:$L$28,2)</f>
        <v>2</v>
      </c>
      <c r="L430">
        <f t="shared" si="19"/>
        <v>14</v>
      </c>
      <c r="N430">
        <f t="shared" si="20"/>
        <v>61</v>
      </c>
    </row>
    <row r="431" spans="1:14">
      <c r="A431" s="12" t="s">
        <v>263</v>
      </c>
      <c r="B431" t="s">
        <v>10</v>
      </c>
      <c r="C431" s="2" t="s">
        <v>13</v>
      </c>
      <c r="D431">
        <f>VLOOKUP(Parameter!O431,Indexing!$A$2:$B$28,2)</f>
        <v>7</v>
      </c>
      <c r="E431">
        <f>VLOOKUP(Parameter!P431,Indexing!$C$2:$D$28,2)</f>
        <v>19</v>
      </c>
      <c r="F431">
        <f>VLOOKUP(Parameter!Q431,Indexing!$E$2:$F$28,2)</f>
        <v>16</v>
      </c>
      <c r="G431">
        <f>VLOOKUP(Parameter!R431,Indexing!$G$2:$H$28,2)</f>
        <v>5</v>
      </c>
      <c r="H431">
        <f t="shared" si="18"/>
        <v>11.75</v>
      </c>
      <c r="J431">
        <f>VLOOKUP(Parameter!S431,Indexing!$I$2:$J$28,2)</f>
        <v>12</v>
      </c>
      <c r="K431">
        <f>VLOOKUP(Parameter!T431,Indexing!$K$2:$L$28,2)</f>
        <v>2</v>
      </c>
      <c r="L431">
        <f t="shared" si="19"/>
        <v>14</v>
      </c>
      <c r="N431">
        <f t="shared" si="20"/>
        <v>61</v>
      </c>
    </row>
    <row r="432" spans="1:14">
      <c r="A432" s="12" t="s">
        <v>263</v>
      </c>
      <c r="B432" t="s">
        <v>11</v>
      </c>
      <c r="C432" s="2" t="s">
        <v>13</v>
      </c>
      <c r="D432">
        <f>VLOOKUP(Parameter!O432,Indexing!$A$2:$B$28,2)</f>
        <v>7</v>
      </c>
      <c r="E432">
        <f>VLOOKUP(Parameter!P432,Indexing!$C$2:$D$28,2)</f>
        <v>19</v>
      </c>
      <c r="F432">
        <f>VLOOKUP(Parameter!Q432,Indexing!$E$2:$F$28,2)</f>
        <v>16</v>
      </c>
      <c r="G432">
        <f>VLOOKUP(Parameter!R432,Indexing!$G$2:$H$28,2)</f>
        <v>5</v>
      </c>
      <c r="H432">
        <f t="shared" si="18"/>
        <v>11.75</v>
      </c>
      <c r="J432">
        <f>VLOOKUP(Parameter!S432,Indexing!$I$2:$J$28,2)</f>
        <v>12</v>
      </c>
      <c r="K432">
        <f>VLOOKUP(Parameter!T432,Indexing!$K$2:$L$28,2)</f>
        <v>2</v>
      </c>
      <c r="L432">
        <f t="shared" si="19"/>
        <v>14</v>
      </c>
      <c r="N432">
        <f t="shared" si="20"/>
        <v>61</v>
      </c>
    </row>
    <row r="433" spans="1:14">
      <c r="A433" s="12" t="s">
        <v>264</v>
      </c>
      <c r="B433" t="s">
        <v>8</v>
      </c>
      <c r="C433" s="2" t="s">
        <v>13</v>
      </c>
      <c r="D433">
        <f>VLOOKUP(Parameter!O433,Indexing!$A$2:$B$28,2)</f>
        <v>26</v>
      </c>
      <c r="E433">
        <f>VLOOKUP(Parameter!P433,Indexing!$C$2:$D$28,2)</f>
        <v>26</v>
      </c>
      <c r="F433">
        <f>VLOOKUP(Parameter!Q433,Indexing!$E$2:$F$28,2)</f>
        <v>20</v>
      </c>
      <c r="G433">
        <f>VLOOKUP(Parameter!R433,Indexing!$G$2:$H$28,2)</f>
        <v>10</v>
      </c>
      <c r="H433">
        <f t="shared" si="18"/>
        <v>20.5</v>
      </c>
      <c r="J433">
        <f>VLOOKUP(Parameter!S433,Indexing!$I$2:$J$28,2)</f>
        <v>26</v>
      </c>
      <c r="K433">
        <f>VLOOKUP(Parameter!T433,Indexing!$K$2:$L$28,2)</f>
        <v>1</v>
      </c>
      <c r="L433">
        <f t="shared" si="19"/>
        <v>27</v>
      </c>
      <c r="N433">
        <f t="shared" si="20"/>
        <v>109</v>
      </c>
    </row>
    <row r="434" spans="1:14">
      <c r="A434" s="12" t="s">
        <v>264</v>
      </c>
      <c r="B434" t="s">
        <v>10</v>
      </c>
      <c r="C434" s="2" t="s">
        <v>13</v>
      </c>
      <c r="D434">
        <f>VLOOKUP(Parameter!O434,Indexing!$A$2:$B$28,2)</f>
        <v>26</v>
      </c>
      <c r="E434">
        <f>VLOOKUP(Parameter!P434,Indexing!$C$2:$D$28,2)</f>
        <v>26</v>
      </c>
      <c r="F434">
        <f>VLOOKUP(Parameter!Q434,Indexing!$E$2:$F$28,2)</f>
        <v>20</v>
      </c>
      <c r="G434">
        <f>VLOOKUP(Parameter!R434,Indexing!$G$2:$H$28,2)</f>
        <v>10</v>
      </c>
      <c r="H434">
        <f t="shared" si="18"/>
        <v>20.5</v>
      </c>
      <c r="J434">
        <f>VLOOKUP(Parameter!S434,Indexing!$I$2:$J$28,2)</f>
        <v>26</v>
      </c>
      <c r="K434">
        <f>VLOOKUP(Parameter!T434,Indexing!$K$2:$L$28,2)</f>
        <v>1</v>
      </c>
      <c r="L434">
        <f t="shared" si="19"/>
        <v>27</v>
      </c>
      <c r="N434">
        <f t="shared" si="20"/>
        <v>109</v>
      </c>
    </row>
    <row r="435" spans="1:14">
      <c r="A435" s="12" t="s">
        <v>264</v>
      </c>
      <c r="B435" t="s">
        <v>11</v>
      </c>
      <c r="C435" s="2" t="s">
        <v>13</v>
      </c>
      <c r="D435">
        <f>VLOOKUP(Parameter!O435,Indexing!$A$2:$B$28,2)</f>
        <v>26</v>
      </c>
      <c r="E435">
        <f>VLOOKUP(Parameter!P435,Indexing!$C$2:$D$28,2)</f>
        <v>26</v>
      </c>
      <c r="F435">
        <f>VLOOKUP(Parameter!Q435,Indexing!$E$2:$F$28,2)</f>
        <v>20</v>
      </c>
      <c r="G435">
        <f>VLOOKUP(Parameter!R435,Indexing!$G$2:$H$28,2)</f>
        <v>10</v>
      </c>
      <c r="H435">
        <f t="shared" si="18"/>
        <v>20.5</v>
      </c>
      <c r="J435">
        <f>VLOOKUP(Parameter!S435,Indexing!$I$2:$J$28,2)</f>
        <v>26</v>
      </c>
      <c r="K435">
        <f>VLOOKUP(Parameter!T435,Indexing!$K$2:$L$28,2)</f>
        <v>1</v>
      </c>
      <c r="L435">
        <f t="shared" si="19"/>
        <v>27</v>
      </c>
      <c r="N435">
        <f t="shared" si="20"/>
        <v>109</v>
      </c>
    </row>
    <row r="436" spans="1:14">
      <c r="A436" s="12" t="s">
        <v>265</v>
      </c>
      <c r="B436" t="s">
        <v>8</v>
      </c>
      <c r="C436" s="2" t="s">
        <v>13</v>
      </c>
      <c r="D436">
        <f>VLOOKUP(Parameter!O436,Indexing!$A$2:$B$28,2)</f>
        <v>3</v>
      </c>
      <c r="E436">
        <f>VLOOKUP(Parameter!P436,Indexing!$C$2:$D$28,2)</f>
        <v>25</v>
      </c>
      <c r="F436">
        <f>VLOOKUP(Parameter!Q436,Indexing!$E$2:$F$28,2)</f>
        <v>3</v>
      </c>
      <c r="G436">
        <f>VLOOKUP(Parameter!R436,Indexing!$G$2:$H$28,2)</f>
        <v>5</v>
      </c>
      <c r="H436">
        <f t="shared" si="18"/>
        <v>9</v>
      </c>
      <c r="J436">
        <f>VLOOKUP(Parameter!S436,Indexing!$I$2:$J$28,2)</f>
        <v>7</v>
      </c>
      <c r="K436">
        <f>VLOOKUP(Parameter!T436,Indexing!$K$2:$L$28,2)</f>
        <v>1</v>
      </c>
      <c r="L436">
        <f t="shared" si="19"/>
        <v>8</v>
      </c>
      <c r="N436">
        <f t="shared" si="20"/>
        <v>44</v>
      </c>
    </row>
    <row r="437" spans="1:14">
      <c r="A437" s="12" t="s">
        <v>265</v>
      </c>
      <c r="B437" t="s">
        <v>10</v>
      </c>
      <c r="C437" s="2" t="s">
        <v>13</v>
      </c>
      <c r="D437">
        <f>VLOOKUP(Parameter!O437,Indexing!$A$2:$B$28,2)</f>
        <v>3</v>
      </c>
      <c r="E437">
        <f>VLOOKUP(Parameter!P437,Indexing!$C$2:$D$28,2)</f>
        <v>25</v>
      </c>
      <c r="F437">
        <f>VLOOKUP(Parameter!Q437,Indexing!$E$2:$F$28,2)</f>
        <v>3</v>
      </c>
      <c r="G437">
        <f>VLOOKUP(Parameter!R437,Indexing!$G$2:$H$28,2)</f>
        <v>5</v>
      </c>
      <c r="H437">
        <f t="shared" si="18"/>
        <v>9</v>
      </c>
      <c r="J437">
        <f>VLOOKUP(Parameter!S437,Indexing!$I$2:$J$28,2)</f>
        <v>7</v>
      </c>
      <c r="K437">
        <f>VLOOKUP(Parameter!T437,Indexing!$K$2:$L$28,2)</f>
        <v>1</v>
      </c>
      <c r="L437">
        <f t="shared" si="19"/>
        <v>8</v>
      </c>
      <c r="N437">
        <f t="shared" si="20"/>
        <v>44</v>
      </c>
    </row>
    <row r="438" spans="1:14">
      <c r="A438" s="12" t="s">
        <v>265</v>
      </c>
      <c r="B438" t="s">
        <v>11</v>
      </c>
      <c r="C438" s="2" t="s">
        <v>13</v>
      </c>
      <c r="D438">
        <f>VLOOKUP(Parameter!O438,Indexing!$A$2:$B$28,2)</f>
        <v>3</v>
      </c>
      <c r="E438">
        <f>VLOOKUP(Parameter!P438,Indexing!$C$2:$D$28,2)</f>
        <v>25</v>
      </c>
      <c r="F438">
        <f>VLOOKUP(Parameter!Q438,Indexing!$E$2:$F$28,2)</f>
        <v>3</v>
      </c>
      <c r="G438">
        <f>VLOOKUP(Parameter!R438,Indexing!$G$2:$H$28,2)</f>
        <v>5</v>
      </c>
      <c r="H438">
        <f t="shared" si="18"/>
        <v>9</v>
      </c>
      <c r="J438">
        <f>VLOOKUP(Parameter!S438,Indexing!$I$2:$J$28,2)</f>
        <v>7</v>
      </c>
      <c r="K438">
        <f>VLOOKUP(Parameter!T438,Indexing!$K$2:$L$28,2)</f>
        <v>1</v>
      </c>
      <c r="L438">
        <f t="shared" si="19"/>
        <v>8</v>
      </c>
      <c r="N438">
        <f t="shared" si="20"/>
        <v>44</v>
      </c>
    </row>
    <row r="439" spans="1:14">
      <c r="A439" s="12" t="s">
        <v>266</v>
      </c>
      <c r="B439" t="s">
        <v>8</v>
      </c>
      <c r="C439" s="2" t="s">
        <v>13</v>
      </c>
      <c r="D439">
        <f>VLOOKUP(Parameter!O439,Indexing!$A$2:$B$28,2)</f>
        <v>1</v>
      </c>
      <c r="E439">
        <f>VLOOKUP(Parameter!P439,Indexing!$C$2:$D$28,2)</f>
        <v>24</v>
      </c>
      <c r="F439">
        <f>VLOOKUP(Parameter!Q439,Indexing!$E$2:$F$28,2)</f>
        <v>7</v>
      </c>
      <c r="G439">
        <f>VLOOKUP(Parameter!R439,Indexing!$G$2:$H$28,2)</f>
        <v>14</v>
      </c>
      <c r="H439">
        <f t="shared" si="18"/>
        <v>11.5</v>
      </c>
      <c r="J439">
        <f>VLOOKUP(Parameter!S439,Indexing!$I$2:$J$28,2)</f>
        <v>26</v>
      </c>
      <c r="K439">
        <f>VLOOKUP(Parameter!T439,Indexing!$K$2:$L$28,2)</f>
        <v>1</v>
      </c>
      <c r="L439">
        <f t="shared" si="19"/>
        <v>27</v>
      </c>
      <c r="N439">
        <f t="shared" si="20"/>
        <v>73</v>
      </c>
    </row>
    <row r="440" spans="1:14">
      <c r="A440" s="12" t="s">
        <v>266</v>
      </c>
      <c r="B440" t="s">
        <v>10</v>
      </c>
      <c r="C440" s="2" t="s">
        <v>13</v>
      </c>
      <c r="D440">
        <f>VLOOKUP(Parameter!O440,Indexing!$A$2:$B$28,2)</f>
        <v>1</v>
      </c>
      <c r="E440">
        <f>VLOOKUP(Parameter!P440,Indexing!$C$2:$D$28,2)</f>
        <v>24</v>
      </c>
      <c r="F440">
        <f>VLOOKUP(Parameter!Q440,Indexing!$E$2:$F$28,2)</f>
        <v>7</v>
      </c>
      <c r="G440">
        <f>VLOOKUP(Parameter!R440,Indexing!$G$2:$H$28,2)</f>
        <v>14</v>
      </c>
      <c r="H440">
        <f t="shared" si="18"/>
        <v>11.5</v>
      </c>
      <c r="J440">
        <f>VLOOKUP(Parameter!S440,Indexing!$I$2:$J$28,2)</f>
        <v>26</v>
      </c>
      <c r="K440">
        <f>VLOOKUP(Parameter!T440,Indexing!$K$2:$L$28,2)</f>
        <v>1</v>
      </c>
      <c r="L440">
        <f t="shared" si="19"/>
        <v>27</v>
      </c>
      <c r="N440">
        <f t="shared" si="20"/>
        <v>73</v>
      </c>
    </row>
    <row r="441" spans="1:14">
      <c r="A441" s="12" t="s">
        <v>266</v>
      </c>
      <c r="B441" t="s">
        <v>11</v>
      </c>
      <c r="C441" s="2" t="s">
        <v>13</v>
      </c>
      <c r="D441">
        <f>VLOOKUP(Parameter!O441,Indexing!$A$2:$B$28,2)</f>
        <v>1</v>
      </c>
      <c r="E441">
        <f>VLOOKUP(Parameter!P441,Indexing!$C$2:$D$28,2)</f>
        <v>24</v>
      </c>
      <c r="F441">
        <f>VLOOKUP(Parameter!Q441,Indexing!$E$2:$F$28,2)</f>
        <v>7</v>
      </c>
      <c r="G441">
        <f>VLOOKUP(Parameter!R441,Indexing!$G$2:$H$28,2)</f>
        <v>14</v>
      </c>
      <c r="H441">
        <f t="shared" si="18"/>
        <v>11.5</v>
      </c>
      <c r="J441">
        <f>VLOOKUP(Parameter!S441,Indexing!$I$2:$J$28,2)</f>
        <v>26</v>
      </c>
      <c r="K441">
        <f>VLOOKUP(Parameter!T441,Indexing!$K$2:$L$28,2)</f>
        <v>1</v>
      </c>
      <c r="L441">
        <f t="shared" si="19"/>
        <v>27</v>
      </c>
      <c r="N441">
        <f t="shared" si="20"/>
        <v>73</v>
      </c>
    </row>
    <row r="442" spans="1:14">
      <c r="A442" s="12" t="s">
        <v>267</v>
      </c>
      <c r="B442" t="s">
        <v>8</v>
      </c>
      <c r="C442" s="2" t="s">
        <v>13</v>
      </c>
      <c r="D442">
        <f>VLOOKUP(Parameter!O442,Indexing!$A$2:$B$28,2)</f>
        <v>15</v>
      </c>
      <c r="E442">
        <f>VLOOKUP(Parameter!P442,Indexing!$C$2:$D$28,2)</f>
        <v>18</v>
      </c>
      <c r="F442">
        <f>VLOOKUP(Parameter!Q442,Indexing!$E$2:$F$28,2)</f>
        <v>22</v>
      </c>
      <c r="G442">
        <f>VLOOKUP(Parameter!R442,Indexing!$G$2:$H$28,2)</f>
        <v>26</v>
      </c>
      <c r="H442">
        <f t="shared" si="18"/>
        <v>20.25</v>
      </c>
      <c r="J442">
        <f>VLOOKUP(Parameter!S442,Indexing!$I$2:$J$28,2)</f>
        <v>10</v>
      </c>
      <c r="K442">
        <f>VLOOKUP(Parameter!T442,Indexing!$K$2:$L$28,2)</f>
        <v>2</v>
      </c>
      <c r="L442">
        <f t="shared" si="19"/>
        <v>12</v>
      </c>
      <c r="N442">
        <f t="shared" si="20"/>
        <v>93</v>
      </c>
    </row>
    <row r="443" spans="1:14">
      <c r="A443" s="12" t="s">
        <v>267</v>
      </c>
      <c r="B443" t="s">
        <v>10</v>
      </c>
      <c r="C443" s="2" t="s">
        <v>13</v>
      </c>
      <c r="D443">
        <f>VLOOKUP(Parameter!O443,Indexing!$A$2:$B$28,2)</f>
        <v>15</v>
      </c>
      <c r="E443">
        <f>VLOOKUP(Parameter!P443,Indexing!$C$2:$D$28,2)</f>
        <v>18</v>
      </c>
      <c r="F443">
        <f>VLOOKUP(Parameter!Q443,Indexing!$E$2:$F$28,2)</f>
        <v>22</v>
      </c>
      <c r="G443">
        <f>VLOOKUP(Parameter!R443,Indexing!$G$2:$H$28,2)</f>
        <v>26</v>
      </c>
      <c r="H443">
        <f t="shared" si="18"/>
        <v>20.25</v>
      </c>
      <c r="J443">
        <f>VLOOKUP(Parameter!S443,Indexing!$I$2:$J$28,2)</f>
        <v>10</v>
      </c>
      <c r="K443">
        <f>VLOOKUP(Parameter!T443,Indexing!$K$2:$L$28,2)</f>
        <v>2</v>
      </c>
      <c r="L443">
        <f t="shared" si="19"/>
        <v>12</v>
      </c>
      <c r="N443">
        <f t="shared" si="20"/>
        <v>93</v>
      </c>
    </row>
    <row r="444" spans="1:14">
      <c r="A444" s="12" t="s">
        <v>267</v>
      </c>
      <c r="B444" t="s">
        <v>11</v>
      </c>
      <c r="C444" s="2" t="s">
        <v>13</v>
      </c>
      <c r="D444">
        <f>VLOOKUP(Parameter!O444,Indexing!$A$2:$B$28,2)</f>
        <v>15</v>
      </c>
      <c r="E444">
        <f>VLOOKUP(Parameter!P444,Indexing!$C$2:$D$28,2)</f>
        <v>18</v>
      </c>
      <c r="F444">
        <f>VLOOKUP(Parameter!Q444,Indexing!$E$2:$F$28,2)</f>
        <v>22</v>
      </c>
      <c r="G444">
        <f>VLOOKUP(Parameter!R444,Indexing!$G$2:$H$28,2)</f>
        <v>26</v>
      </c>
      <c r="H444">
        <f t="shared" si="18"/>
        <v>20.25</v>
      </c>
      <c r="J444">
        <f>VLOOKUP(Parameter!S444,Indexing!$I$2:$J$28,2)</f>
        <v>10</v>
      </c>
      <c r="K444">
        <f>VLOOKUP(Parameter!T444,Indexing!$K$2:$L$28,2)</f>
        <v>2</v>
      </c>
      <c r="L444">
        <f t="shared" si="19"/>
        <v>12</v>
      </c>
      <c r="N444">
        <f t="shared" si="20"/>
        <v>93</v>
      </c>
    </row>
    <row r="445" spans="1:14">
      <c r="A445" s="12" t="s">
        <v>268</v>
      </c>
      <c r="B445" t="s">
        <v>8</v>
      </c>
      <c r="C445" s="2" t="s">
        <v>13</v>
      </c>
      <c r="D445">
        <f>VLOOKUP(Parameter!O445,Indexing!$A$2:$B$28,2)</f>
        <v>25</v>
      </c>
      <c r="E445">
        <f>VLOOKUP(Parameter!P445,Indexing!$C$2:$D$28,2)</f>
        <v>25</v>
      </c>
      <c r="F445">
        <f>VLOOKUP(Parameter!Q445,Indexing!$E$2:$F$28,2)</f>
        <v>20</v>
      </c>
      <c r="G445">
        <f>VLOOKUP(Parameter!R445,Indexing!$G$2:$H$28,2)</f>
        <v>10</v>
      </c>
      <c r="H445">
        <f t="shared" si="18"/>
        <v>20</v>
      </c>
      <c r="J445">
        <f>VLOOKUP(Parameter!S445,Indexing!$I$2:$J$28,2)</f>
        <v>20</v>
      </c>
      <c r="K445">
        <f>VLOOKUP(Parameter!T445,Indexing!$K$2:$L$28,2)</f>
        <v>19</v>
      </c>
      <c r="L445">
        <f t="shared" si="19"/>
        <v>39</v>
      </c>
      <c r="N445">
        <f t="shared" si="20"/>
        <v>119</v>
      </c>
    </row>
    <row r="446" spans="1:14">
      <c r="A446" s="12" t="s">
        <v>268</v>
      </c>
      <c r="B446" t="s">
        <v>10</v>
      </c>
      <c r="C446" s="2" t="s">
        <v>13</v>
      </c>
      <c r="D446">
        <f>VLOOKUP(Parameter!O446,Indexing!$A$2:$B$28,2)</f>
        <v>25</v>
      </c>
      <c r="E446">
        <f>VLOOKUP(Parameter!P446,Indexing!$C$2:$D$28,2)</f>
        <v>25</v>
      </c>
      <c r="F446">
        <f>VLOOKUP(Parameter!Q446,Indexing!$E$2:$F$28,2)</f>
        <v>20</v>
      </c>
      <c r="G446">
        <f>VLOOKUP(Parameter!R446,Indexing!$G$2:$H$28,2)</f>
        <v>10</v>
      </c>
      <c r="H446">
        <f t="shared" si="18"/>
        <v>20</v>
      </c>
      <c r="J446">
        <f>VLOOKUP(Parameter!S446,Indexing!$I$2:$J$28,2)</f>
        <v>20</v>
      </c>
      <c r="K446">
        <f>VLOOKUP(Parameter!T446,Indexing!$K$2:$L$28,2)</f>
        <v>19</v>
      </c>
      <c r="L446">
        <f t="shared" si="19"/>
        <v>39</v>
      </c>
      <c r="N446">
        <f t="shared" si="20"/>
        <v>119</v>
      </c>
    </row>
    <row r="447" spans="1:14">
      <c r="A447" s="12" t="s">
        <v>268</v>
      </c>
      <c r="B447" t="s">
        <v>11</v>
      </c>
      <c r="C447" s="2" t="s">
        <v>13</v>
      </c>
      <c r="D447">
        <f>VLOOKUP(Parameter!O447,Indexing!$A$2:$B$28,2)</f>
        <v>25</v>
      </c>
      <c r="E447">
        <f>VLOOKUP(Parameter!P447,Indexing!$C$2:$D$28,2)</f>
        <v>25</v>
      </c>
      <c r="F447">
        <f>VLOOKUP(Parameter!Q447,Indexing!$E$2:$F$28,2)</f>
        <v>20</v>
      </c>
      <c r="G447">
        <f>VLOOKUP(Parameter!R447,Indexing!$G$2:$H$28,2)</f>
        <v>10</v>
      </c>
      <c r="H447">
        <f t="shared" si="18"/>
        <v>20</v>
      </c>
      <c r="J447">
        <f>VLOOKUP(Parameter!S447,Indexing!$I$2:$J$28,2)</f>
        <v>20</v>
      </c>
      <c r="K447">
        <f>VLOOKUP(Parameter!T447,Indexing!$K$2:$L$28,2)</f>
        <v>19</v>
      </c>
      <c r="L447">
        <f t="shared" si="19"/>
        <v>39</v>
      </c>
      <c r="N447">
        <f t="shared" si="20"/>
        <v>119</v>
      </c>
    </row>
    <row r="448" spans="1:14">
      <c r="A448" s="12" t="s">
        <v>269</v>
      </c>
      <c r="B448" t="s">
        <v>8</v>
      </c>
      <c r="C448" s="2" t="s">
        <v>13</v>
      </c>
      <c r="D448">
        <f>VLOOKUP(Parameter!O448,Indexing!$A$2:$B$28,2)</f>
        <v>26</v>
      </c>
      <c r="E448">
        <f>VLOOKUP(Parameter!P448,Indexing!$C$2:$D$28,2)</f>
        <v>20</v>
      </c>
      <c r="F448">
        <f>VLOOKUP(Parameter!Q448,Indexing!$E$2:$F$28,2)</f>
        <v>25</v>
      </c>
      <c r="G448">
        <f>VLOOKUP(Parameter!R448,Indexing!$G$2:$H$28,2)</f>
        <v>10</v>
      </c>
      <c r="H448">
        <f t="shared" si="18"/>
        <v>20.25</v>
      </c>
      <c r="J448">
        <f>VLOOKUP(Parameter!S448,Indexing!$I$2:$J$28,2)</f>
        <v>18</v>
      </c>
      <c r="K448">
        <f>VLOOKUP(Parameter!T448,Indexing!$K$2:$L$28,2)</f>
        <v>2</v>
      </c>
      <c r="L448">
        <f t="shared" si="19"/>
        <v>20</v>
      </c>
      <c r="N448">
        <f t="shared" si="20"/>
        <v>101</v>
      </c>
    </row>
    <row r="449" spans="1:14">
      <c r="A449" s="12" t="s">
        <v>269</v>
      </c>
      <c r="B449" t="s">
        <v>10</v>
      </c>
      <c r="C449" s="2" t="s">
        <v>13</v>
      </c>
      <c r="D449">
        <f>VLOOKUP(Parameter!O449,Indexing!$A$2:$B$28,2)</f>
        <v>26</v>
      </c>
      <c r="E449">
        <f>VLOOKUP(Parameter!P449,Indexing!$C$2:$D$28,2)</f>
        <v>20</v>
      </c>
      <c r="F449">
        <f>VLOOKUP(Parameter!Q449,Indexing!$E$2:$F$28,2)</f>
        <v>25</v>
      </c>
      <c r="G449">
        <f>VLOOKUP(Parameter!R449,Indexing!$G$2:$H$28,2)</f>
        <v>10</v>
      </c>
      <c r="H449">
        <f t="shared" si="18"/>
        <v>20.25</v>
      </c>
      <c r="J449">
        <f>VLOOKUP(Parameter!S449,Indexing!$I$2:$J$28,2)</f>
        <v>18</v>
      </c>
      <c r="K449">
        <f>VLOOKUP(Parameter!T449,Indexing!$K$2:$L$28,2)</f>
        <v>2</v>
      </c>
      <c r="L449">
        <f t="shared" si="19"/>
        <v>20</v>
      </c>
      <c r="N449">
        <f t="shared" si="20"/>
        <v>101</v>
      </c>
    </row>
    <row r="450" spans="1:14">
      <c r="A450" s="12" t="s">
        <v>269</v>
      </c>
      <c r="B450" t="s">
        <v>11</v>
      </c>
      <c r="C450" s="2" t="s">
        <v>13</v>
      </c>
      <c r="D450">
        <f>VLOOKUP(Parameter!O450,Indexing!$A$2:$B$28,2)</f>
        <v>26</v>
      </c>
      <c r="E450">
        <f>VLOOKUP(Parameter!P450,Indexing!$C$2:$D$28,2)</f>
        <v>20</v>
      </c>
      <c r="F450">
        <f>VLOOKUP(Parameter!Q450,Indexing!$E$2:$F$28,2)</f>
        <v>25</v>
      </c>
      <c r="G450">
        <f>VLOOKUP(Parameter!R450,Indexing!$G$2:$H$28,2)</f>
        <v>10</v>
      </c>
      <c r="H450">
        <f t="shared" ref="H450:H513" si="21">(AVERAGE(D450:G450))</f>
        <v>20.25</v>
      </c>
      <c r="J450">
        <f>VLOOKUP(Parameter!S450,Indexing!$I$2:$J$28,2)</f>
        <v>18</v>
      </c>
      <c r="K450">
        <f>VLOOKUP(Parameter!T450,Indexing!$K$2:$L$28,2)</f>
        <v>2</v>
      </c>
      <c r="L450">
        <f t="shared" ref="L450:L513" si="22">AVERAGE(J450+K450)</f>
        <v>20</v>
      </c>
      <c r="N450">
        <f t="shared" ref="N450:N513" si="23">(SUM(D450:G450))+(SUM(J450+K450))</f>
        <v>101</v>
      </c>
    </row>
    <row r="451" spans="1:14">
      <c r="A451" s="12" t="s">
        <v>270</v>
      </c>
      <c r="B451" t="s">
        <v>8</v>
      </c>
      <c r="C451" s="2" t="s">
        <v>13</v>
      </c>
      <c r="D451">
        <f>VLOOKUP(Parameter!O451,Indexing!$A$2:$B$28,2)</f>
        <v>20</v>
      </c>
      <c r="E451">
        <f>VLOOKUP(Parameter!P451,Indexing!$C$2:$D$28,2)</f>
        <v>23</v>
      </c>
      <c r="F451">
        <f>VLOOKUP(Parameter!Q451,Indexing!$E$2:$F$28,2)</f>
        <v>24</v>
      </c>
      <c r="G451">
        <f>VLOOKUP(Parameter!R451,Indexing!$G$2:$H$28,2)</f>
        <v>13</v>
      </c>
      <c r="H451">
        <f t="shared" si="21"/>
        <v>20</v>
      </c>
      <c r="J451">
        <f>VLOOKUP(Parameter!S451,Indexing!$I$2:$J$28,2)</f>
        <v>23</v>
      </c>
      <c r="K451">
        <f>VLOOKUP(Parameter!T451,Indexing!$K$2:$L$28,2)</f>
        <v>3</v>
      </c>
      <c r="L451">
        <f t="shared" si="22"/>
        <v>26</v>
      </c>
      <c r="N451">
        <f t="shared" si="23"/>
        <v>106</v>
      </c>
    </row>
    <row r="452" spans="1:14">
      <c r="A452" s="12" t="s">
        <v>270</v>
      </c>
      <c r="B452" t="s">
        <v>10</v>
      </c>
      <c r="C452" s="2" t="s">
        <v>13</v>
      </c>
      <c r="D452">
        <f>VLOOKUP(Parameter!O452,Indexing!$A$2:$B$28,2)</f>
        <v>20</v>
      </c>
      <c r="E452">
        <f>VLOOKUP(Parameter!P452,Indexing!$C$2:$D$28,2)</f>
        <v>23</v>
      </c>
      <c r="F452">
        <f>VLOOKUP(Parameter!Q452,Indexing!$E$2:$F$28,2)</f>
        <v>24</v>
      </c>
      <c r="G452">
        <f>VLOOKUP(Parameter!R452,Indexing!$G$2:$H$28,2)</f>
        <v>13</v>
      </c>
      <c r="H452">
        <f t="shared" si="21"/>
        <v>20</v>
      </c>
      <c r="J452">
        <f>VLOOKUP(Parameter!S452,Indexing!$I$2:$J$28,2)</f>
        <v>23</v>
      </c>
      <c r="K452">
        <f>VLOOKUP(Parameter!T452,Indexing!$K$2:$L$28,2)</f>
        <v>3</v>
      </c>
      <c r="L452">
        <f t="shared" si="22"/>
        <v>26</v>
      </c>
      <c r="N452">
        <f t="shared" si="23"/>
        <v>106</v>
      </c>
    </row>
    <row r="453" spans="1:14">
      <c r="A453" s="12" t="s">
        <v>270</v>
      </c>
      <c r="B453" t="s">
        <v>11</v>
      </c>
      <c r="C453" s="2" t="s">
        <v>13</v>
      </c>
      <c r="D453">
        <f>VLOOKUP(Parameter!O453,Indexing!$A$2:$B$28,2)</f>
        <v>20</v>
      </c>
      <c r="E453">
        <f>VLOOKUP(Parameter!P453,Indexing!$C$2:$D$28,2)</f>
        <v>23</v>
      </c>
      <c r="F453">
        <f>VLOOKUP(Parameter!Q453,Indexing!$E$2:$F$28,2)</f>
        <v>24</v>
      </c>
      <c r="G453">
        <f>VLOOKUP(Parameter!R453,Indexing!$G$2:$H$28,2)</f>
        <v>13</v>
      </c>
      <c r="H453">
        <f t="shared" si="21"/>
        <v>20</v>
      </c>
      <c r="J453">
        <f>VLOOKUP(Parameter!S453,Indexing!$I$2:$J$28,2)</f>
        <v>23</v>
      </c>
      <c r="K453">
        <f>VLOOKUP(Parameter!T453,Indexing!$K$2:$L$28,2)</f>
        <v>3</v>
      </c>
      <c r="L453">
        <f t="shared" si="22"/>
        <v>26</v>
      </c>
      <c r="N453">
        <f t="shared" si="23"/>
        <v>106</v>
      </c>
    </row>
    <row r="454" spans="1:14">
      <c r="A454" s="12" t="s">
        <v>271</v>
      </c>
      <c r="B454" t="s">
        <v>8</v>
      </c>
      <c r="C454" s="2" t="s">
        <v>13</v>
      </c>
      <c r="D454">
        <f>VLOOKUP(Parameter!O454,Indexing!$A$2:$B$28,2)</f>
        <v>17</v>
      </c>
      <c r="E454">
        <f>VLOOKUP(Parameter!P454,Indexing!$C$2:$D$28,2)</f>
        <v>21</v>
      </c>
      <c r="F454">
        <f>VLOOKUP(Parameter!Q454,Indexing!$E$2:$F$28,2)</f>
        <v>5</v>
      </c>
      <c r="G454">
        <f>VLOOKUP(Parameter!R454,Indexing!$G$2:$H$28,2)</f>
        <v>21</v>
      </c>
      <c r="H454">
        <f t="shared" si="21"/>
        <v>16</v>
      </c>
      <c r="J454">
        <f>VLOOKUP(Parameter!S454,Indexing!$I$2:$J$28,2)</f>
        <v>18</v>
      </c>
      <c r="K454">
        <f>VLOOKUP(Parameter!T454,Indexing!$K$2:$L$28,2)</f>
        <v>16</v>
      </c>
      <c r="L454">
        <f t="shared" si="22"/>
        <v>34</v>
      </c>
      <c r="N454">
        <f t="shared" si="23"/>
        <v>98</v>
      </c>
    </row>
    <row r="455" spans="1:14">
      <c r="A455" s="12" t="s">
        <v>271</v>
      </c>
      <c r="B455" t="s">
        <v>10</v>
      </c>
      <c r="C455" s="2" t="s">
        <v>13</v>
      </c>
      <c r="D455">
        <f>VLOOKUP(Parameter!O455,Indexing!$A$2:$B$28,2)</f>
        <v>17</v>
      </c>
      <c r="E455">
        <f>VLOOKUP(Parameter!P455,Indexing!$C$2:$D$28,2)</f>
        <v>21</v>
      </c>
      <c r="F455">
        <f>VLOOKUP(Parameter!Q455,Indexing!$E$2:$F$28,2)</f>
        <v>5</v>
      </c>
      <c r="G455">
        <f>VLOOKUP(Parameter!R455,Indexing!$G$2:$H$28,2)</f>
        <v>21</v>
      </c>
      <c r="H455">
        <f t="shared" si="21"/>
        <v>16</v>
      </c>
      <c r="J455">
        <f>VLOOKUP(Parameter!S455,Indexing!$I$2:$J$28,2)</f>
        <v>18</v>
      </c>
      <c r="K455">
        <f>VLOOKUP(Parameter!T455,Indexing!$K$2:$L$28,2)</f>
        <v>16</v>
      </c>
      <c r="L455">
        <f t="shared" si="22"/>
        <v>34</v>
      </c>
      <c r="N455">
        <f t="shared" si="23"/>
        <v>98</v>
      </c>
    </row>
    <row r="456" spans="1:14">
      <c r="A456" s="12" t="s">
        <v>271</v>
      </c>
      <c r="B456" t="s">
        <v>11</v>
      </c>
      <c r="C456" s="2" t="s">
        <v>13</v>
      </c>
      <c r="D456">
        <f>VLOOKUP(Parameter!O456,Indexing!$A$2:$B$28,2)</f>
        <v>17</v>
      </c>
      <c r="E456">
        <f>VLOOKUP(Parameter!P456,Indexing!$C$2:$D$28,2)</f>
        <v>21</v>
      </c>
      <c r="F456">
        <f>VLOOKUP(Parameter!Q456,Indexing!$E$2:$F$28,2)</f>
        <v>5</v>
      </c>
      <c r="G456">
        <f>VLOOKUP(Parameter!R456,Indexing!$G$2:$H$28,2)</f>
        <v>21</v>
      </c>
      <c r="H456">
        <f t="shared" si="21"/>
        <v>16</v>
      </c>
      <c r="J456">
        <f>VLOOKUP(Parameter!S456,Indexing!$I$2:$J$28,2)</f>
        <v>18</v>
      </c>
      <c r="K456">
        <f>VLOOKUP(Parameter!T456,Indexing!$K$2:$L$28,2)</f>
        <v>16</v>
      </c>
      <c r="L456">
        <f t="shared" si="22"/>
        <v>34</v>
      </c>
      <c r="N456">
        <f t="shared" si="23"/>
        <v>98</v>
      </c>
    </row>
    <row r="457" spans="1:14">
      <c r="A457" s="12" t="s">
        <v>272</v>
      </c>
      <c r="B457" t="s">
        <v>8</v>
      </c>
      <c r="C457" s="2" t="s">
        <v>13</v>
      </c>
      <c r="D457">
        <f>VLOOKUP(Parameter!O457,Indexing!$A$2:$B$28,2)</f>
        <v>26</v>
      </c>
      <c r="E457">
        <f>VLOOKUP(Parameter!P457,Indexing!$C$2:$D$28,2)</f>
        <v>21</v>
      </c>
      <c r="F457">
        <f>VLOOKUP(Parameter!Q457,Indexing!$E$2:$F$28,2)</f>
        <v>20</v>
      </c>
      <c r="G457">
        <f>VLOOKUP(Parameter!R457,Indexing!$G$2:$H$28,2)</f>
        <v>26</v>
      </c>
      <c r="H457">
        <f t="shared" si="21"/>
        <v>23.25</v>
      </c>
      <c r="J457">
        <f>VLOOKUP(Parameter!S457,Indexing!$I$2:$J$28,2)</f>
        <v>18</v>
      </c>
      <c r="K457">
        <f>VLOOKUP(Parameter!T457,Indexing!$K$2:$L$28,2)</f>
        <v>2</v>
      </c>
      <c r="L457">
        <f t="shared" si="22"/>
        <v>20</v>
      </c>
      <c r="N457">
        <f t="shared" si="23"/>
        <v>113</v>
      </c>
    </row>
    <row r="458" spans="1:14">
      <c r="A458" s="12" t="s">
        <v>272</v>
      </c>
      <c r="B458" t="s">
        <v>10</v>
      </c>
      <c r="C458" s="2" t="s">
        <v>13</v>
      </c>
      <c r="D458">
        <f>VLOOKUP(Parameter!O458,Indexing!$A$2:$B$28,2)</f>
        <v>26</v>
      </c>
      <c r="E458">
        <f>VLOOKUP(Parameter!P458,Indexing!$C$2:$D$28,2)</f>
        <v>21</v>
      </c>
      <c r="F458">
        <f>VLOOKUP(Parameter!Q458,Indexing!$E$2:$F$28,2)</f>
        <v>20</v>
      </c>
      <c r="G458">
        <f>VLOOKUP(Parameter!R458,Indexing!$G$2:$H$28,2)</f>
        <v>26</v>
      </c>
      <c r="H458">
        <f t="shared" si="21"/>
        <v>23.25</v>
      </c>
      <c r="J458">
        <f>VLOOKUP(Parameter!S458,Indexing!$I$2:$J$28,2)</f>
        <v>18</v>
      </c>
      <c r="K458">
        <f>VLOOKUP(Parameter!T458,Indexing!$K$2:$L$28,2)</f>
        <v>2</v>
      </c>
      <c r="L458">
        <f t="shared" si="22"/>
        <v>20</v>
      </c>
      <c r="N458">
        <f t="shared" si="23"/>
        <v>113</v>
      </c>
    </row>
    <row r="459" spans="1:14">
      <c r="A459" s="12" t="s">
        <v>272</v>
      </c>
      <c r="B459" t="s">
        <v>11</v>
      </c>
      <c r="C459" s="2" t="s">
        <v>13</v>
      </c>
      <c r="D459">
        <f>VLOOKUP(Parameter!O459,Indexing!$A$2:$B$28,2)</f>
        <v>26</v>
      </c>
      <c r="E459">
        <f>VLOOKUP(Parameter!P459,Indexing!$C$2:$D$28,2)</f>
        <v>21</v>
      </c>
      <c r="F459">
        <f>VLOOKUP(Parameter!Q459,Indexing!$E$2:$F$28,2)</f>
        <v>20</v>
      </c>
      <c r="G459">
        <f>VLOOKUP(Parameter!R459,Indexing!$G$2:$H$28,2)</f>
        <v>26</v>
      </c>
      <c r="H459">
        <f t="shared" si="21"/>
        <v>23.25</v>
      </c>
      <c r="J459">
        <f>VLOOKUP(Parameter!S459,Indexing!$I$2:$J$28,2)</f>
        <v>18</v>
      </c>
      <c r="K459">
        <f>VLOOKUP(Parameter!T459,Indexing!$K$2:$L$28,2)</f>
        <v>2</v>
      </c>
      <c r="L459">
        <f t="shared" si="22"/>
        <v>20</v>
      </c>
      <c r="N459">
        <f t="shared" si="23"/>
        <v>113</v>
      </c>
    </row>
    <row r="460" spans="1:14">
      <c r="A460" s="12" t="s">
        <v>273</v>
      </c>
      <c r="B460" t="s">
        <v>8</v>
      </c>
      <c r="C460" s="2" t="s">
        <v>13</v>
      </c>
      <c r="D460">
        <f>VLOOKUP(Parameter!O460,Indexing!$A$2:$B$28,2)</f>
        <v>9</v>
      </c>
      <c r="E460">
        <f>VLOOKUP(Parameter!P460,Indexing!$C$2:$D$28,2)</f>
        <v>22</v>
      </c>
      <c r="F460">
        <f>VLOOKUP(Parameter!Q460,Indexing!$E$2:$F$28,2)</f>
        <v>9</v>
      </c>
      <c r="G460">
        <f>VLOOKUP(Parameter!R460,Indexing!$G$2:$H$28,2)</f>
        <v>15</v>
      </c>
      <c r="H460">
        <f t="shared" si="21"/>
        <v>13.75</v>
      </c>
      <c r="J460">
        <f>VLOOKUP(Parameter!S460,Indexing!$I$2:$J$28,2)</f>
        <v>5</v>
      </c>
      <c r="K460">
        <f>VLOOKUP(Parameter!T460,Indexing!$K$2:$L$28,2)</f>
        <v>1</v>
      </c>
      <c r="L460">
        <f t="shared" si="22"/>
        <v>6</v>
      </c>
      <c r="N460">
        <f t="shared" si="23"/>
        <v>61</v>
      </c>
    </row>
    <row r="461" spans="1:14">
      <c r="A461" s="12" t="s">
        <v>273</v>
      </c>
      <c r="B461" t="s">
        <v>10</v>
      </c>
      <c r="C461" s="2" t="s">
        <v>13</v>
      </c>
      <c r="D461">
        <f>VLOOKUP(Parameter!O461,Indexing!$A$2:$B$28,2)</f>
        <v>9</v>
      </c>
      <c r="E461">
        <f>VLOOKUP(Parameter!P461,Indexing!$C$2:$D$28,2)</f>
        <v>22</v>
      </c>
      <c r="F461">
        <f>VLOOKUP(Parameter!Q461,Indexing!$E$2:$F$28,2)</f>
        <v>9</v>
      </c>
      <c r="G461">
        <f>VLOOKUP(Parameter!R461,Indexing!$G$2:$H$28,2)</f>
        <v>15</v>
      </c>
      <c r="H461">
        <f t="shared" si="21"/>
        <v>13.75</v>
      </c>
      <c r="J461">
        <f>VLOOKUP(Parameter!S461,Indexing!$I$2:$J$28,2)</f>
        <v>5</v>
      </c>
      <c r="K461">
        <f>VLOOKUP(Parameter!T461,Indexing!$K$2:$L$28,2)</f>
        <v>1</v>
      </c>
      <c r="L461">
        <f t="shared" si="22"/>
        <v>6</v>
      </c>
      <c r="N461">
        <f t="shared" si="23"/>
        <v>61</v>
      </c>
    </row>
    <row r="462" spans="1:14">
      <c r="A462" s="12" t="s">
        <v>273</v>
      </c>
      <c r="B462" t="s">
        <v>11</v>
      </c>
      <c r="C462" s="2" t="s">
        <v>13</v>
      </c>
      <c r="D462">
        <f>VLOOKUP(Parameter!O462,Indexing!$A$2:$B$28,2)</f>
        <v>9</v>
      </c>
      <c r="E462">
        <f>VLOOKUP(Parameter!P462,Indexing!$C$2:$D$28,2)</f>
        <v>22</v>
      </c>
      <c r="F462">
        <f>VLOOKUP(Parameter!Q462,Indexing!$E$2:$F$28,2)</f>
        <v>9</v>
      </c>
      <c r="G462">
        <f>VLOOKUP(Parameter!R462,Indexing!$G$2:$H$28,2)</f>
        <v>15</v>
      </c>
      <c r="H462">
        <f t="shared" si="21"/>
        <v>13.75</v>
      </c>
      <c r="J462">
        <f>VLOOKUP(Parameter!S462,Indexing!$I$2:$J$28,2)</f>
        <v>5</v>
      </c>
      <c r="K462">
        <f>VLOOKUP(Parameter!T462,Indexing!$K$2:$L$28,2)</f>
        <v>1</v>
      </c>
      <c r="L462">
        <f t="shared" si="22"/>
        <v>6</v>
      </c>
      <c r="N462">
        <f t="shared" si="23"/>
        <v>61</v>
      </c>
    </row>
    <row r="463" spans="1:14">
      <c r="A463" s="12" t="s">
        <v>274</v>
      </c>
      <c r="B463" t="s">
        <v>8</v>
      </c>
      <c r="C463" s="2" t="s">
        <v>13</v>
      </c>
      <c r="D463">
        <f>VLOOKUP(Parameter!O463,Indexing!$A$2:$B$28,2)</f>
        <v>21</v>
      </c>
      <c r="E463">
        <f>VLOOKUP(Parameter!P463,Indexing!$C$2:$D$28,2)</f>
        <v>24</v>
      </c>
      <c r="F463">
        <f>VLOOKUP(Parameter!Q463,Indexing!$E$2:$F$28,2)</f>
        <v>18</v>
      </c>
      <c r="G463">
        <f>VLOOKUP(Parameter!R463,Indexing!$G$2:$H$28,2)</f>
        <v>7</v>
      </c>
      <c r="H463">
        <f t="shared" si="21"/>
        <v>17.5</v>
      </c>
      <c r="J463">
        <f>VLOOKUP(Parameter!S463,Indexing!$I$2:$J$28,2)</f>
        <v>13</v>
      </c>
      <c r="K463">
        <f>VLOOKUP(Parameter!T463,Indexing!$K$2:$L$28,2)</f>
        <v>1</v>
      </c>
      <c r="L463">
        <f t="shared" si="22"/>
        <v>14</v>
      </c>
      <c r="N463">
        <f t="shared" si="23"/>
        <v>84</v>
      </c>
    </row>
    <row r="464" spans="1:14">
      <c r="A464" s="12" t="s">
        <v>274</v>
      </c>
      <c r="B464" t="s">
        <v>10</v>
      </c>
      <c r="C464" s="2" t="s">
        <v>13</v>
      </c>
      <c r="D464">
        <f>VLOOKUP(Parameter!O464,Indexing!$A$2:$B$28,2)</f>
        <v>21</v>
      </c>
      <c r="E464">
        <f>VLOOKUP(Parameter!P464,Indexing!$C$2:$D$28,2)</f>
        <v>24</v>
      </c>
      <c r="F464">
        <f>VLOOKUP(Parameter!Q464,Indexing!$E$2:$F$28,2)</f>
        <v>18</v>
      </c>
      <c r="G464">
        <f>VLOOKUP(Parameter!R464,Indexing!$G$2:$H$28,2)</f>
        <v>7</v>
      </c>
      <c r="H464">
        <f t="shared" si="21"/>
        <v>17.5</v>
      </c>
      <c r="J464">
        <f>VLOOKUP(Parameter!S464,Indexing!$I$2:$J$28,2)</f>
        <v>13</v>
      </c>
      <c r="K464">
        <f>VLOOKUP(Parameter!T464,Indexing!$K$2:$L$28,2)</f>
        <v>1</v>
      </c>
      <c r="L464">
        <f t="shared" si="22"/>
        <v>14</v>
      </c>
      <c r="N464">
        <f t="shared" si="23"/>
        <v>84</v>
      </c>
    </row>
    <row r="465" spans="1:14">
      <c r="A465" s="12" t="s">
        <v>274</v>
      </c>
      <c r="B465" t="s">
        <v>11</v>
      </c>
      <c r="C465" s="2" t="s">
        <v>13</v>
      </c>
      <c r="D465">
        <f>VLOOKUP(Parameter!O465,Indexing!$A$2:$B$28,2)</f>
        <v>21</v>
      </c>
      <c r="E465">
        <f>VLOOKUP(Parameter!P465,Indexing!$C$2:$D$28,2)</f>
        <v>24</v>
      </c>
      <c r="F465">
        <f>VLOOKUP(Parameter!Q465,Indexing!$E$2:$F$28,2)</f>
        <v>18</v>
      </c>
      <c r="G465">
        <f>VLOOKUP(Parameter!R465,Indexing!$G$2:$H$28,2)</f>
        <v>7</v>
      </c>
      <c r="H465">
        <f t="shared" si="21"/>
        <v>17.5</v>
      </c>
      <c r="J465">
        <f>VLOOKUP(Parameter!S465,Indexing!$I$2:$J$28,2)</f>
        <v>13</v>
      </c>
      <c r="K465">
        <f>VLOOKUP(Parameter!T465,Indexing!$K$2:$L$28,2)</f>
        <v>1</v>
      </c>
      <c r="L465">
        <f t="shared" si="22"/>
        <v>14</v>
      </c>
      <c r="N465">
        <f t="shared" si="23"/>
        <v>84</v>
      </c>
    </row>
    <row r="466" spans="1:14">
      <c r="A466" s="12" t="s">
        <v>275</v>
      </c>
      <c r="B466" t="s">
        <v>8</v>
      </c>
      <c r="C466" s="2" t="s">
        <v>13</v>
      </c>
      <c r="D466">
        <f>VLOOKUP(Parameter!O466,Indexing!$A$2:$B$28,2)</f>
        <v>24</v>
      </c>
      <c r="E466">
        <f>VLOOKUP(Parameter!P466,Indexing!$C$2:$D$28,2)</f>
        <v>25</v>
      </c>
      <c r="F466">
        <f>VLOOKUP(Parameter!Q466,Indexing!$E$2:$F$28,2)</f>
        <v>18</v>
      </c>
      <c r="G466">
        <f>VLOOKUP(Parameter!R466,Indexing!$G$2:$H$28,2)</f>
        <v>8</v>
      </c>
      <c r="H466">
        <f t="shared" si="21"/>
        <v>18.75</v>
      </c>
      <c r="J466">
        <f>VLOOKUP(Parameter!S466,Indexing!$I$2:$J$28,2)</f>
        <v>7</v>
      </c>
      <c r="K466">
        <f>VLOOKUP(Parameter!T466,Indexing!$K$2:$L$28,2)</f>
        <v>1</v>
      </c>
      <c r="L466">
        <f t="shared" si="22"/>
        <v>8</v>
      </c>
      <c r="N466">
        <f t="shared" si="23"/>
        <v>83</v>
      </c>
    </row>
    <row r="467" spans="1:14">
      <c r="A467" s="12" t="s">
        <v>275</v>
      </c>
      <c r="B467" t="s">
        <v>10</v>
      </c>
      <c r="C467" s="2" t="s">
        <v>13</v>
      </c>
      <c r="D467">
        <f>VLOOKUP(Parameter!O467,Indexing!$A$2:$B$28,2)</f>
        <v>24</v>
      </c>
      <c r="E467">
        <f>VLOOKUP(Parameter!P467,Indexing!$C$2:$D$28,2)</f>
        <v>25</v>
      </c>
      <c r="F467">
        <f>VLOOKUP(Parameter!Q467,Indexing!$E$2:$F$28,2)</f>
        <v>18</v>
      </c>
      <c r="G467">
        <f>VLOOKUP(Parameter!R467,Indexing!$G$2:$H$28,2)</f>
        <v>8</v>
      </c>
      <c r="H467">
        <f t="shared" si="21"/>
        <v>18.75</v>
      </c>
      <c r="J467">
        <f>VLOOKUP(Parameter!S467,Indexing!$I$2:$J$28,2)</f>
        <v>7</v>
      </c>
      <c r="K467">
        <f>VLOOKUP(Parameter!T467,Indexing!$K$2:$L$28,2)</f>
        <v>1</v>
      </c>
      <c r="L467">
        <f t="shared" si="22"/>
        <v>8</v>
      </c>
      <c r="N467">
        <f t="shared" si="23"/>
        <v>83</v>
      </c>
    </row>
    <row r="468" spans="1:14">
      <c r="A468" s="12" t="s">
        <v>275</v>
      </c>
      <c r="B468" t="s">
        <v>11</v>
      </c>
      <c r="C468" s="2" t="s">
        <v>13</v>
      </c>
      <c r="D468">
        <f>VLOOKUP(Parameter!O468,Indexing!$A$2:$B$28,2)</f>
        <v>24</v>
      </c>
      <c r="E468">
        <f>VLOOKUP(Parameter!P468,Indexing!$C$2:$D$28,2)</f>
        <v>25</v>
      </c>
      <c r="F468">
        <f>VLOOKUP(Parameter!Q468,Indexing!$E$2:$F$28,2)</f>
        <v>18</v>
      </c>
      <c r="G468">
        <f>VLOOKUP(Parameter!R468,Indexing!$G$2:$H$28,2)</f>
        <v>8</v>
      </c>
      <c r="H468">
        <f t="shared" si="21"/>
        <v>18.75</v>
      </c>
      <c r="J468">
        <f>VLOOKUP(Parameter!S468,Indexing!$I$2:$J$28,2)</f>
        <v>7</v>
      </c>
      <c r="K468">
        <f>VLOOKUP(Parameter!T468,Indexing!$K$2:$L$28,2)</f>
        <v>1</v>
      </c>
      <c r="L468">
        <f t="shared" si="22"/>
        <v>8</v>
      </c>
      <c r="N468">
        <f t="shared" si="23"/>
        <v>83</v>
      </c>
    </row>
    <row r="469" spans="1:14">
      <c r="A469" s="12" t="s">
        <v>276</v>
      </c>
      <c r="B469" t="s">
        <v>8</v>
      </c>
      <c r="C469" s="2" t="s">
        <v>13</v>
      </c>
      <c r="D469">
        <f>VLOOKUP(Parameter!O469,Indexing!$A$2:$B$28,2)</f>
        <v>26</v>
      </c>
      <c r="E469">
        <f>VLOOKUP(Parameter!P469,Indexing!$C$2:$D$28,2)</f>
        <v>22</v>
      </c>
      <c r="F469">
        <f>VLOOKUP(Parameter!Q469,Indexing!$E$2:$F$28,2)</f>
        <v>26</v>
      </c>
      <c r="G469">
        <f>VLOOKUP(Parameter!R469,Indexing!$G$2:$H$28,2)</f>
        <v>21</v>
      </c>
      <c r="H469">
        <f t="shared" si="21"/>
        <v>23.75</v>
      </c>
      <c r="J469">
        <f>VLOOKUP(Parameter!S469,Indexing!$I$2:$J$28,2)</f>
        <v>6</v>
      </c>
      <c r="K469">
        <f>VLOOKUP(Parameter!T469,Indexing!$K$2:$L$28,2)</f>
        <v>5</v>
      </c>
      <c r="L469">
        <f t="shared" si="22"/>
        <v>11</v>
      </c>
      <c r="N469">
        <f t="shared" si="23"/>
        <v>106</v>
      </c>
    </row>
    <row r="470" spans="1:14">
      <c r="A470" s="12" t="s">
        <v>276</v>
      </c>
      <c r="B470" t="s">
        <v>10</v>
      </c>
      <c r="C470" s="2" t="s">
        <v>13</v>
      </c>
      <c r="D470">
        <f>VLOOKUP(Parameter!O470,Indexing!$A$2:$B$28,2)</f>
        <v>26</v>
      </c>
      <c r="E470">
        <f>VLOOKUP(Parameter!P470,Indexing!$C$2:$D$28,2)</f>
        <v>22</v>
      </c>
      <c r="F470">
        <f>VLOOKUP(Parameter!Q470,Indexing!$E$2:$F$28,2)</f>
        <v>26</v>
      </c>
      <c r="G470">
        <f>VLOOKUP(Parameter!R470,Indexing!$G$2:$H$28,2)</f>
        <v>21</v>
      </c>
      <c r="H470">
        <f t="shared" si="21"/>
        <v>23.75</v>
      </c>
      <c r="J470">
        <f>VLOOKUP(Parameter!S470,Indexing!$I$2:$J$28,2)</f>
        <v>6</v>
      </c>
      <c r="K470">
        <f>VLOOKUP(Parameter!T470,Indexing!$K$2:$L$28,2)</f>
        <v>5</v>
      </c>
      <c r="L470">
        <f t="shared" si="22"/>
        <v>11</v>
      </c>
      <c r="N470">
        <f t="shared" si="23"/>
        <v>106</v>
      </c>
    </row>
    <row r="471" spans="1:14">
      <c r="A471" s="12" t="s">
        <v>276</v>
      </c>
      <c r="B471" t="s">
        <v>11</v>
      </c>
      <c r="C471" s="2" t="s">
        <v>13</v>
      </c>
      <c r="D471">
        <f>VLOOKUP(Parameter!O471,Indexing!$A$2:$B$28,2)</f>
        <v>26</v>
      </c>
      <c r="E471">
        <f>VLOOKUP(Parameter!P471,Indexing!$C$2:$D$28,2)</f>
        <v>22</v>
      </c>
      <c r="F471">
        <f>VLOOKUP(Parameter!Q471,Indexing!$E$2:$F$28,2)</f>
        <v>26</v>
      </c>
      <c r="G471">
        <f>VLOOKUP(Parameter!R471,Indexing!$G$2:$H$28,2)</f>
        <v>21</v>
      </c>
      <c r="H471">
        <f t="shared" si="21"/>
        <v>23.75</v>
      </c>
      <c r="J471">
        <f>VLOOKUP(Parameter!S471,Indexing!$I$2:$J$28,2)</f>
        <v>6</v>
      </c>
      <c r="K471">
        <f>VLOOKUP(Parameter!T471,Indexing!$K$2:$L$28,2)</f>
        <v>5</v>
      </c>
      <c r="L471">
        <f t="shared" si="22"/>
        <v>11</v>
      </c>
      <c r="N471">
        <f t="shared" si="23"/>
        <v>106</v>
      </c>
    </row>
    <row r="472" spans="1:14">
      <c r="A472" s="12" t="s">
        <v>277</v>
      </c>
      <c r="B472" t="s">
        <v>8</v>
      </c>
      <c r="C472" s="2" t="s">
        <v>13</v>
      </c>
      <c r="D472">
        <f>VLOOKUP(Parameter!O472,Indexing!$A$2:$B$28,2)</f>
        <v>10</v>
      </c>
      <c r="E472">
        <f>VLOOKUP(Parameter!P472,Indexing!$C$2:$D$28,2)</f>
        <v>22</v>
      </c>
      <c r="F472">
        <f>VLOOKUP(Parameter!Q472,Indexing!$E$2:$F$28,2)</f>
        <v>26</v>
      </c>
      <c r="G472">
        <f>VLOOKUP(Parameter!R472,Indexing!$G$2:$H$28,2)</f>
        <v>13</v>
      </c>
      <c r="H472">
        <f t="shared" si="21"/>
        <v>17.75</v>
      </c>
      <c r="J472">
        <f>VLOOKUP(Parameter!S472,Indexing!$I$2:$J$28,2)</f>
        <v>6</v>
      </c>
      <c r="K472">
        <f>VLOOKUP(Parameter!T472,Indexing!$K$2:$L$28,2)</f>
        <v>2</v>
      </c>
      <c r="L472">
        <f t="shared" si="22"/>
        <v>8</v>
      </c>
      <c r="N472">
        <f t="shared" si="23"/>
        <v>79</v>
      </c>
    </row>
    <row r="473" spans="1:14">
      <c r="A473" s="12" t="s">
        <v>277</v>
      </c>
      <c r="B473" t="s">
        <v>10</v>
      </c>
      <c r="C473" s="2" t="s">
        <v>13</v>
      </c>
      <c r="D473">
        <f>VLOOKUP(Parameter!O473,Indexing!$A$2:$B$28,2)</f>
        <v>10</v>
      </c>
      <c r="E473">
        <f>VLOOKUP(Parameter!P473,Indexing!$C$2:$D$28,2)</f>
        <v>22</v>
      </c>
      <c r="F473">
        <f>VLOOKUP(Parameter!Q473,Indexing!$E$2:$F$28,2)</f>
        <v>26</v>
      </c>
      <c r="G473">
        <f>VLOOKUP(Parameter!R473,Indexing!$G$2:$H$28,2)</f>
        <v>13</v>
      </c>
      <c r="H473">
        <f t="shared" si="21"/>
        <v>17.75</v>
      </c>
      <c r="J473">
        <f>VLOOKUP(Parameter!S473,Indexing!$I$2:$J$28,2)</f>
        <v>6</v>
      </c>
      <c r="K473">
        <f>VLOOKUP(Parameter!T473,Indexing!$K$2:$L$28,2)</f>
        <v>2</v>
      </c>
      <c r="L473">
        <f t="shared" si="22"/>
        <v>8</v>
      </c>
      <c r="N473">
        <f t="shared" si="23"/>
        <v>79</v>
      </c>
    </row>
    <row r="474" spans="1:14">
      <c r="A474" s="12" t="s">
        <v>277</v>
      </c>
      <c r="B474" t="s">
        <v>11</v>
      </c>
      <c r="C474" s="2" t="s">
        <v>13</v>
      </c>
      <c r="D474">
        <f>VLOOKUP(Parameter!O474,Indexing!$A$2:$B$28,2)</f>
        <v>10</v>
      </c>
      <c r="E474">
        <f>VLOOKUP(Parameter!P474,Indexing!$C$2:$D$28,2)</f>
        <v>22</v>
      </c>
      <c r="F474">
        <f>VLOOKUP(Parameter!Q474,Indexing!$E$2:$F$28,2)</f>
        <v>26</v>
      </c>
      <c r="G474">
        <f>VLOOKUP(Parameter!R474,Indexing!$G$2:$H$28,2)</f>
        <v>13</v>
      </c>
      <c r="H474">
        <f t="shared" si="21"/>
        <v>17.75</v>
      </c>
      <c r="J474">
        <f>VLOOKUP(Parameter!S474,Indexing!$I$2:$J$28,2)</f>
        <v>6</v>
      </c>
      <c r="K474">
        <f>VLOOKUP(Parameter!T474,Indexing!$K$2:$L$28,2)</f>
        <v>2</v>
      </c>
      <c r="L474">
        <f t="shared" si="22"/>
        <v>8</v>
      </c>
      <c r="N474">
        <f t="shared" si="23"/>
        <v>79</v>
      </c>
    </row>
    <row r="475" spans="1:14">
      <c r="A475" s="12" t="s">
        <v>278</v>
      </c>
      <c r="B475" t="s">
        <v>8</v>
      </c>
      <c r="C475" s="2" t="s">
        <v>13</v>
      </c>
      <c r="D475">
        <f>VLOOKUP(Parameter!O475,Indexing!$A$2:$B$28,2)</f>
        <v>10</v>
      </c>
      <c r="E475">
        <f>VLOOKUP(Parameter!P475,Indexing!$C$2:$D$28,2)</f>
        <v>22</v>
      </c>
      <c r="F475">
        <f>VLOOKUP(Parameter!Q475,Indexing!$E$2:$F$28,2)</f>
        <v>26</v>
      </c>
      <c r="G475">
        <f>VLOOKUP(Parameter!R475,Indexing!$G$2:$H$28,2)</f>
        <v>13</v>
      </c>
      <c r="H475">
        <f t="shared" si="21"/>
        <v>17.75</v>
      </c>
      <c r="J475">
        <f>VLOOKUP(Parameter!S475,Indexing!$I$2:$J$28,2)</f>
        <v>6</v>
      </c>
      <c r="K475">
        <f>VLOOKUP(Parameter!T475,Indexing!$K$2:$L$28,2)</f>
        <v>2</v>
      </c>
      <c r="L475">
        <f t="shared" si="22"/>
        <v>8</v>
      </c>
      <c r="N475">
        <f t="shared" si="23"/>
        <v>79</v>
      </c>
    </row>
    <row r="476" spans="1:14">
      <c r="A476" s="12" t="s">
        <v>278</v>
      </c>
      <c r="B476" t="s">
        <v>10</v>
      </c>
      <c r="C476" s="2" t="s">
        <v>13</v>
      </c>
      <c r="D476">
        <f>VLOOKUP(Parameter!O476,Indexing!$A$2:$B$28,2)</f>
        <v>10</v>
      </c>
      <c r="E476">
        <f>VLOOKUP(Parameter!P476,Indexing!$C$2:$D$28,2)</f>
        <v>22</v>
      </c>
      <c r="F476">
        <f>VLOOKUP(Parameter!Q476,Indexing!$E$2:$F$28,2)</f>
        <v>26</v>
      </c>
      <c r="G476">
        <f>VLOOKUP(Parameter!R476,Indexing!$G$2:$H$28,2)</f>
        <v>13</v>
      </c>
      <c r="H476">
        <f t="shared" si="21"/>
        <v>17.75</v>
      </c>
      <c r="J476">
        <f>VLOOKUP(Parameter!S476,Indexing!$I$2:$J$28,2)</f>
        <v>6</v>
      </c>
      <c r="K476">
        <f>VLOOKUP(Parameter!T476,Indexing!$K$2:$L$28,2)</f>
        <v>2</v>
      </c>
      <c r="L476">
        <f t="shared" si="22"/>
        <v>8</v>
      </c>
      <c r="N476">
        <f t="shared" si="23"/>
        <v>79</v>
      </c>
    </row>
    <row r="477" spans="1:14">
      <c r="A477" s="12" t="s">
        <v>278</v>
      </c>
      <c r="B477" t="s">
        <v>11</v>
      </c>
      <c r="C477" s="2" t="s">
        <v>13</v>
      </c>
      <c r="D477">
        <f>VLOOKUP(Parameter!O477,Indexing!$A$2:$B$28,2)</f>
        <v>10</v>
      </c>
      <c r="E477">
        <f>VLOOKUP(Parameter!P477,Indexing!$C$2:$D$28,2)</f>
        <v>22</v>
      </c>
      <c r="F477">
        <f>VLOOKUP(Parameter!Q477,Indexing!$E$2:$F$28,2)</f>
        <v>26</v>
      </c>
      <c r="G477">
        <f>VLOOKUP(Parameter!R477,Indexing!$G$2:$H$28,2)</f>
        <v>13</v>
      </c>
      <c r="H477">
        <f t="shared" si="21"/>
        <v>17.75</v>
      </c>
      <c r="J477">
        <f>VLOOKUP(Parameter!S477,Indexing!$I$2:$J$28,2)</f>
        <v>6</v>
      </c>
      <c r="K477">
        <f>VLOOKUP(Parameter!T477,Indexing!$K$2:$L$28,2)</f>
        <v>2</v>
      </c>
      <c r="L477">
        <f t="shared" si="22"/>
        <v>8</v>
      </c>
      <c r="N477">
        <f t="shared" si="23"/>
        <v>79</v>
      </c>
    </row>
    <row r="478" spans="1:14">
      <c r="A478" s="12" t="s">
        <v>279</v>
      </c>
      <c r="B478" t="s">
        <v>8</v>
      </c>
      <c r="C478" s="2" t="s">
        <v>13</v>
      </c>
      <c r="D478">
        <f>VLOOKUP(Parameter!O478,Indexing!$A$2:$B$28,2)</f>
        <v>1</v>
      </c>
      <c r="E478">
        <f>VLOOKUP(Parameter!P478,Indexing!$C$2:$D$28,2)</f>
        <v>24</v>
      </c>
      <c r="F478">
        <f>VLOOKUP(Parameter!Q478,Indexing!$E$2:$F$28,2)</f>
        <v>7</v>
      </c>
      <c r="G478">
        <f>VLOOKUP(Parameter!R478,Indexing!$G$2:$H$28,2)</f>
        <v>14</v>
      </c>
      <c r="H478">
        <f t="shared" si="21"/>
        <v>11.5</v>
      </c>
      <c r="J478">
        <f>VLOOKUP(Parameter!S478,Indexing!$I$2:$J$28,2)</f>
        <v>5</v>
      </c>
      <c r="K478">
        <f>VLOOKUP(Parameter!T478,Indexing!$K$2:$L$28,2)</f>
        <v>1</v>
      </c>
      <c r="L478">
        <f t="shared" si="22"/>
        <v>6</v>
      </c>
      <c r="N478">
        <f t="shared" si="23"/>
        <v>52</v>
      </c>
    </row>
    <row r="479" spans="1:14">
      <c r="A479" s="12" t="s">
        <v>279</v>
      </c>
      <c r="B479" t="s">
        <v>10</v>
      </c>
      <c r="C479" s="2" t="s">
        <v>13</v>
      </c>
      <c r="D479">
        <f>VLOOKUP(Parameter!O479,Indexing!$A$2:$B$28,2)</f>
        <v>1</v>
      </c>
      <c r="E479">
        <f>VLOOKUP(Parameter!P479,Indexing!$C$2:$D$28,2)</f>
        <v>24</v>
      </c>
      <c r="F479">
        <f>VLOOKUP(Parameter!Q479,Indexing!$E$2:$F$28,2)</f>
        <v>7</v>
      </c>
      <c r="G479">
        <f>VLOOKUP(Parameter!R479,Indexing!$G$2:$H$28,2)</f>
        <v>14</v>
      </c>
      <c r="H479">
        <f t="shared" si="21"/>
        <v>11.5</v>
      </c>
      <c r="J479">
        <f>VLOOKUP(Parameter!S479,Indexing!$I$2:$J$28,2)</f>
        <v>5</v>
      </c>
      <c r="K479">
        <f>VLOOKUP(Parameter!T479,Indexing!$K$2:$L$28,2)</f>
        <v>1</v>
      </c>
      <c r="L479">
        <f t="shared" si="22"/>
        <v>6</v>
      </c>
      <c r="N479">
        <f t="shared" si="23"/>
        <v>52</v>
      </c>
    </row>
    <row r="480" spans="1:14">
      <c r="A480" s="12" t="s">
        <v>279</v>
      </c>
      <c r="B480" t="s">
        <v>11</v>
      </c>
      <c r="C480" s="2" t="s">
        <v>13</v>
      </c>
      <c r="D480">
        <f>VLOOKUP(Parameter!O480,Indexing!$A$2:$B$28,2)</f>
        <v>1</v>
      </c>
      <c r="E480">
        <f>VLOOKUP(Parameter!P480,Indexing!$C$2:$D$28,2)</f>
        <v>24</v>
      </c>
      <c r="F480">
        <f>VLOOKUP(Parameter!Q480,Indexing!$E$2:$F$28,2)</f>
        <v>7</v>
      </c>
      <c r="G480">
        <f>VLOOKUP(Parameter!R480,Indexing!$G$2:$H$28,2)</f>
        <v>14</v>
      </c>
      <c r="H480">
        <f t="shared" si="21"/>
        <v>11.5</v>
      </c>
      <c r="J480">
        <f>VLOOKUP(Parameter!S480,Indexing!$I$2:$J$28,2)</f>
        <v>5</v>
      </c>
      <c r="K480">
        <f>VLOOKUP(Parameter!T480,Indexing!$K$2:$L$28,2)</f>
        <v>1</v>
      </c>
      <c r="L480">
        <f t="shared" si="22"/>
        <v>6</v>
      </c>
      <c r="N480">
        <f t="shared" si="23"/>
        <v>52</v>
      </c>
    </row>
    <row r="481" spans="1:14">
      <c r="A481" s="12" t="s">
        <v>280</v>
      </c>
      <c r="B481" t="s">
        <v>8</v>
      </c>
      <c r="C481" s="2" t="s">
        <v>13</v>
      </c>
      <c r="D481">
        <f>VLOOKUP(Parameter!O481,Indexing!$A$2:$B$28,2)</f>
        <v>13</v>
      </c>
      <c r="E481">
        <f>VLOOKUP(Parameter!P481,Indexing!$C$2:$D$28,2)</f>
        <v>23</v>
      </c>
      <c r="F481">
        <f>VLOOKUP(Parameter!Q481,Indexing!$E$2:$F$28,2)</f>
        <v>2</v>
      </c>
      <c r="G481">
        <f>VLOOKUP(Parameter!R481,Indexing!$G$2:$H$28,2)</f>
        <v>26</v>
      </c>
      <c r="H481">
        <f t="shared" si="21"/>
        <v>16</v>
      </c>
      <c r="J481">
        <f>VLOOKUP(Parameter!S481,Indexing!$I$2:$J$28,2)</f>
        <v>26</v>
      </c>
      <c r="K481">
        <f>VLOOKUP(Parameter!T481,Indexing!$K$2:$L$28,2)</f>
        <v>2</v>
      </c>
      <c r="L481">
        <f t="shared" si="22"/>
        <v>28</v>
      </c>
      <c r="N481">
        <f t="shared" si="23"/>
        <v>92</v>
      </c>
    </row>
    <row r="482" spans="1:14">
      <c r="A482" s="12" t="s">
        <v>280</v>
      </c>
      <c r="B482" t="s">
        <v>10</v>
      </c>
      <c r="C482" s="2" t="s">
        <v>13</v>
      </c>
      <c r="D482">
        <f>VLOOKUP(Parameter!O482,Indexing!$A$2:$B$28,2)</f>
        <v>13</v>
      </c>
      <c r="E482">
        <f>VLOOKUP(Parameter!P482,Indexing!$C$2:$D$28,2)</f>
        <v>23</v>
      </c>
      <c r="F482">
        <f>VLOOKUP(Parameter!Q482,Indexing!$E$2:$F$28,2)</f>
        <v>2</v>
      </c>
      <c r="G482">
        <f>VLOOKUP(Parameter!R482,Indexing!$G$2:$H$28,2)</f>
        <v>26</v>
      </c>
      <c r="H482">
        <f t="shared" si="21"/>
        <v>16</v>
      </c>
      <c r="J482">
        <f>VLOOKUP(Parameter!S482,Indexing!$I$2:$J$28,2)</f>
        <v>26</v>
      </c>
      <c r="K482">
        <f>VLOOKUP(Parameter!T482,Indexing!$K$2:$L$28,2)</f>
        <v>2</v>
      </c>
      <c r="L482">
        <f t="shared" si="22"/>
        <v>28</v>
      </c>
      <c r="N482">
        <f t="shared" si="23"/>
        <v>92</v>
      </c>
    </row>
    <row r="483" spans="1:14">
      <c r="A483" s="12" t="s">
        <v>280</v>
      </c>
      <c r="B483" t="s">
        <v>11</v>
      </c>
      <c r="C483" s="2" t="s">
        <v>13</v>
      </c>
      <c r="D483">
        <f>VLOOKUP(Parameter!O483,Indexing!$A$2:$B$28,2)</f>
        <v>13</v>
      </c>
      <c r="E483">
        <f>VLOOKUP(Parameter!P483,Indexing!$C$2:$D$28,2)</f>
        <v>23</v>
      </c>
      <c r="F483">
        <f>VLOOKUP(Parameter!Q483,Indexing!$E$2:$F$28,2)</f>
        <v>2</v>
      </c>
      <c r="G483">
        <f>VLOOKUP(Parameter!R483,Indexing!$G$2:$H$28,2)</f>
        <v>26</v>
      </c>
      <c r="H483">
        <f t="shared" si="21"/>
        <v>16</v>
      </c>
      <c r="J483">
        <f>VLOOKUP(Parameter!S483,Indexing!$I$2:$J$28,2)</f>
        <v>26</v>
      </c>
      <c r="K483">
        <f>VLOOKUP(Parameter!T483,Indexing!$K$2:$L$28,2)</f>
        <v>2</v>
      </c>
      <c r="L483">
        <f t="shared" si="22"/>
        <v>28</v>
      </c>
      <c r="N483">
        <f t="shared" si="23"/>
        <v>92</v>
      </c>
    </row>
    <row r="484" spans="1:14">
      <c r="A484" s="12" t="s">
        <v>281</v>
      </c>
      <c r="B484" t="s">
        <v>8</v>
      </c>
      <c r="C484" s="2" t="s">
        <v>13</v>
      </c>
      <c r="D484">
        <f>VLOOKUP(Parameter!O484,Indexing!$A$2:$B$28,2)</f>
        <v>11</v>
      </c>
      <c r="E484">
        <f>VLOOKUP(Parameter!P484,Indexing!$C$2:$D$28,2)</f>
        <v>24</v>
      </c>
      <c r="F484">
        <f>VLOOKUP(Parameter!Q484,Indexing!$E$2:$F$28,2)</f>
        <v>17</v>
      </c>
      <c r="G484">
        <f>VLOOKUP(Parameter!R484,Indexing!$G$2:$H$28,2)</f>
        <v>9</v>
      </c>
      <c r="H484">
        <f t="shared" si="21"/>
        <v>15.25</v>
      </c>
      <c r="J484">
        <f>VLOOKUP(Parameter!S484,Indexing!$I$2:$J$28,2)</f>
        <v>18</v>
      </c>
      <c r="K484">
        <f>VLOOKUP(Parameter!T484,Indexing!$K$2:$L$28,2)</f>
        <v>16</v>
      </c>
      <c r="L484">
        <f t="shared" si="22"/>
        <v>34</v>
      </c>
      <c r="N484">
        <f t="shared" si="23"/>
        <v>95</v>
      </c>
    </row>
    <row r="485" spans="1:14">
      <c r="A485" s="12" t="s">
        <v>281</v>
      </c>
      <c r="B485" t="s">
        <v>10</v>
      </c>
      <c r="C485" s="2" t="s">
        <v>13</v>
      </c>
      <c r="D485">
        <f>VLOOKUP(Parameter!O485,Indexing!$A$2:$B$28,2)</f>
        <v>11</v>
      </c>
      <c r="E485">
        <f>VLOOKUP(Parameter!P485,Indexing!$C$2:$D$28,2)</f>
        <v>24</v>
      </c>
      <c r="F485">
        <f>VLOOKUP(Parameter!Q485,Indexing!$E$2:$F$28,2)</f>
        <v>17</v>
      </c>
      <c r="G485">
        <f>VLOOKUP(Parameter!R485,Indexing!$G$2:$H$28,2)</f>
        <v>9</v>
      </c>
      <c r="H485">
        <f t="shared" si="21"/>
        <v>15.25</v>
      </c>
      <c r="J485">
        <f>VLOOKUP(Parameter!S485,Indexing!$I$2:$J$28,2)</f>
        <v>18</v>
      </c>
      <c r="K485">
        <f>VLOOKUP(Parameter!T485,Indexing!$K$2:$L$28,2)</f>
        <v>16</v>
      </c>
      <c r="L485">
        <f t="shared" si="22"/>
        <v>34</v>
      </c>
      <c r="N485">
        <f t="shared" si="23"/>
        <v>95</v>
      </c>
    </row>
    <row r="486" spans="1:14">
      <c r="A486" s="12" t="s">
        <v>281</v>
      </c>
      <c r="B486" t="s">
        <v>11</v>
      </c>
      <c r="C486" s="2" t="s">
        <v>13</v>
      </c>
      <c r="D486">
        <f>VLOOKUP(Parameter!O486,Indexing!$A$2:$B$28,2)</f>
        <v>11</v>
      </c>
      <c r="E486">
        <f>VLOOKUP(Parameter!P486,Indexing!$C$2:$D$28,2)</f>
        <v>24</v>
      </c>
      <c r="F486">
        <f>VLOOKUP(Parameter!Q486,Indexing!$E$2:$F$28,2)</f>
        <v>17</v>
      </c>
      <c r="G486">
        <f>VLOOKUP(Parameter!R486,Indexing!$G$2:$H$28,2)</f>
        <v>9</v>
      </c>
      <c r="H486">
        <f t="shared" si="21"/>
        <v>15.25</v>
      </c>
      <c r="J486">
        <f>VLOOKUP(Parameter!S486,Indexing!$I$2:$J$28,2)</f>
        <v>18</v>
      </c>
      <c r="K486">
        <f>VLOOKUP(Parameter!T486,Indexing!$K$2:$L$28,2)</f>
        <v>16</v>
      </c>
      <c r="L486">
        <f t="shared" si="22"/>
        <v>34</v>
      </c>
      <c r="N486">
        <f t="shared" si="23"/>
        <v>95</v>
      </c>
    </row>
    <row r="487" spans="1:14">
      <c r="A487" s="12" t="s">
        <v>282</v>
      </c>
      <c r="B487" t="s">
        <v>8</v>
      </c>
      <c r="C487" s="2" t="s">
        <v>13</v>
      </c>
      <c r="D487">
        <f>VLOOKUP(Parameter!O487,Indexing!$A$2:$B$28,2)</f>
        <v>13</v>
      </c>
      <c r="E487">
        <f>VLOOKUP(Parameter!P487,Indexing!$C$2:$D$28,2)</f>
        <v>20</v>
      </c>
      <c r="F487">
        <f>VLOOKUP(Parameter!Q487,Indexing!$E$2:$F$28,2)</f>
        <v>19</v>
      </c>
      <c r="G487">
        <f>VLOOKUP(Parameter!R487,Indexing!$G$2:$H$28,2)</f>
        <v>26</v>
      </c>
      <c r="H487">
        <f t="shared" si="21"/>
        <v>19.5</v>
      </c>
      <c r="J487">
        <f>VLOOKUP(Parameter!S487,Indexing!$I$2:$J$28,2)</f>
        <v>5</v>
      </c>
      <c r="K487">
        <f>VLOOKUP(Parameter!T487,Indexing!$K$2:$L$28,2)</f>
        <v>1</v>
      </c>
      <c r="L487">
        <f t="shared" si="22"/>
        <v>6</v>
      </c>
      <c r="N487">
        <f t="shared" si="23"/>
        <v>84</v>
      </c>
    </row>
    <row r="488" spans="1:14">
      <c r="A488" s="12" t="s">
        <v>282</v>
      </c>
      <c r="B488" t="s">
        <v>10</v>
      </c>
      <c r="C488" s="2" t="s">
        <v>13</v>
      </c>
      <c r="D488">
        <f>VLOOKUP(Parameter!O488,Indexing!$A$2:$B$28,2)</f>
        <v>13</v>
      </c>
      <c r="E488">
        <f>VLOOKUP(Parameter!P488,Indexing!$C$2:$D$28,2)</f>
        <v>20</v>
      </c>
      <c r="F488">
        <f>VLOOKUP(Parameter!Q488,Indexing!$E$2:$F$28,2)</f>
        <v>19</v>
      </c>
      <c r="G488">
        <f>VLOOKUP(Parameter!R488,Indexing!$G$2:$H$28,2)</f>
        <v>26</v>
      </c>
      <c r="H488">
        <f t="shared" si="21"/>
        <v>19.5</v>
      </c>
      <c r="J488">
        <f>VLOOKUP(Parameter!S488,Indexing!$I$2:$J$28,2)</f>
        <v>5</v>
      </c>
      <c r="K488">
        <f>VLOOKUP(Parameter!T488,Indexing!$K$2:$L$28,2)</f>
        <v>1</v>
      </c>
      <c r="L488">
        <f t="shared" si="22"/>
        <v>6</v>
      </c>
      <c r="N488">
        <f t="shared" si="23"/>
        <v>84</v>
      </c>
    </row>
    <row r="489" spans="1:14">
      <c r="A489" s="12" t="s">
        <v>282</v>
      </c>
      <c r="B489" t="s">
        <v>11</v>
      </c>
      <c r="C489" s="2" t="s">
        <v>13</v>
      </c>
      <c r="D489">
        <f>VLOOKUP(Parameter!O489,Indexing!$A$2:$B$28,2)</f>
        <v>13</v>
      </c>
      <c r="E489">
        <f>VLOOKUP(Parameter!P489,Indexing!$C$2:$D$28,2)</f>
        <v>20</v>
      </c>
      <c r="F489">
        <f>VLOOKUP(Parameter!Q489,Indexing!$E$2:$F$28,2)</f>
        <v>19</v>
      </c>
      <c r="G489">
        <f>VLOOKUP(Parameter!R489,Indexing!$G$2:$H$28,2)</f>
        <v>26</v>
      </c>
      <c r="H489">
        <f t="shared" si="21"/>
        <v>19.5</v>
      </c>
      <c r="J489">
        <f>VLOOKUP(Parameter!S489,Indexing!$I$2:$J$28,2)</f>
        <v>5</v>
      </c>
      <c r="K489">
        <f>VLOOKUP(Parameter!T489,Indexing!$K$2:$L$28,2)</f>
        <v>1</v>
      </c>
      <c r="L489">
        <f t="shared" si="22"/>
        <v>6</v>
      </c>
      <c r="N489">
        <f t="shared" si="23"/>
        <v>84</v>
      </c>
    </row>
    <row r="490" spans="1:14">
      <c r="A490" s="12" t="s">
        <v>283</v>
      </c>
      <c r="B490" t="s">
        <v>8</v>
      </c>
      <c r="C490" s="2" t="s">
        <v>13</v>
      </c>
      <c r="D490">
        <f>VLOOKUP(Parameter!O490,Indexing!$A$2:$B$28,2)</f>
        <v>6</v>
      </c>
      <c r="E490">
        <f>VLOOKUP(Parameter!P490,Indexing!$C$2:$D$28,2)</f>
        <v>1</v>
      </c>
      <c r="F490">
        <f>VLOOKUP(Parameter!Q490,Indexing!$E$2:$F$28,2)</f>
        <v>1</v>
      </c>
      <c r="G490">
        <f>VLOOKUP(Parameter!R490,Indexing!$G$2:$H$28,2)</f>
        <v>16</v>
      </c>
      <c r="H490">
        <f t="shared" si="21"/>
        <v>6</v>
      </c>
      <c r="J490">
        <f>VLOOKUP(Parameter!S490,Indexing!$I$2:$J$28,2)</f>
        <v>6</v>
      </c>
      <c r="K490">
        <f>VLOOKUP(Parameter!T490,Indexing!$K$2:$L$28,2)</f>
        <v>2</v>
      </c>
      <c r="L490">
        <f t="shared" si="22"/>
        <v>8</v>
      </c>
      <c r="N490">
        <f t="shared" si="23"/>
        <v>32</v>
      </c>
    </row>
    <row r="491" spans="1:14">
      <c r="A491" s="12" t="s">
        <v>283</v>
      </c>
      <c r="B491" t="s">
        <v>10</v>
      </c>
      <c r="C491" s="2" t="s">
        <v>13</v>
      </c>
      <c r="D491">
        <f>VLOOKUP(Parameter!O491,Indexing!$A$2:$B$28,2)</f>
        <v>6</v>
      </c>
      <c r="E491">
        <f>VLOOKUP(Parameter!P491,Indexing!$C$2:$D$28,2)</f>
        <v>1</v>
      </c>
      <c r="F491">
        <f>VLOOKUP(Parameter!Q491,Indexing!$E$2:$F$28,2)</f>
        <v>1</v>
      </c>
      <c r="G491">
        <f>VLOOKUP(Parameter!R491,Indexing!$G$2:$H$28,2)</f>
        <v>16</v>
      </c>
      <c r="H491">
        <f t="shared" si="21"/>
        <v>6</v>
      </c>
      <c r="J491">
        <f>VLOOKUP(Parameter!S491,Indexing!$I$2:$J$28,2)</f>
        <v>6</v>
      </c>
      <c r="K491">
        <f>VLOOKUP(Parameter!T491,Indexing!$K$2:$L$28,2)</f>
        <v>2</v>
      </c>
      <c r="L491">
        <f t="shared" si="22"/>
        <v>8</v>
      </c>
      <c r="N491">
        <f t="shared" si="23"/>
        <v>32</v>
      </c>
    </row>
    <row r="492" spans="1:14">
      <c r="A492" s="12" t="s">
        <v>283</v>
      </c>
      <c r="B492" t="s">
        <v>11</v>
      </c>
      <c r="C492" s="2" t="s">
        <v>13</v>
      </c>
      <c r="D492">
        <f>VLOOKUP(Parameter!O492,Indexing!$A$2:$B$28,2)</f>
        <v>6</v>
      </c>
      <c r="E492">
        <f>VLOOKUP(Parameter!P492,Indexing!$C$2:$D$28,2)</f>
        <v>1</v>
      </c>
      <c r="F492">
        <f>VLOOKUP(Parameter!Q492,Indexing!$E$2:$F$28,2)</f>
        <v>1</v>
      </c>
      <c r="G492">
        <f>VLOOKUP(Parameter!R492,Indexing!$G$2:$H$28,2)</f>
        <v>16</v>
      </c>
      <c r="H492">
        <f t="shared" si="21"/>
        <v>6</v>
      </c>
      <c r="J492">
        <f>VLOOKUP(Parameter!S492,Indexing!$I$2:$J$28,2)</f>
        <v>6</v>
      </c>
      <c r="K492">
        <f>VLOOKUP(Parameter!T492,Indexing!$K$2:$L$28,2)</f>
        <v>2</v>
      </c>
      <c r="L492">
        <f t="shared" si="22"/>
        <v>8</v>
      </c>
      <c r="N492">
        <f t="shared" si="23"/>
        <v>32</v>
      </c>
    </row>
    <row r="493" spans="1:14">
      <c r="A493" s="12" t="s">
        <v>284</v>
      </c>
      <c r="B493" t="s">
        <v>8</v>
      </c>
      <c r="C493" s="2" t="s">
        <v>13</v>
      </c>
      <c r="D493">
        <f>VLOOKUP(Parameter!O493,Indexing!$A$2:$B$28,2)</f>
        <v>14</v>
      </c>
      <c r="E493">
        <f>VLOOKUP(Parameter!P493,Indexing!$C$2:$D$28,2)</f>
        <v>23</v>
      </c>
      <c r="F493">
        <f>VLOOKUP(Parameter!Q493,Indexing!$E$2:$F$28,2)</f>
        <v>26</v>
      </c>
      <c r="G493">
        <f>VLOOKUP(Parameter!R493,Indexing!$G$2:$H$28,2)</f>
        <v>26</v>
      </c>
      <c r="H493">
        <f t="shared" si="21"/>
        <v>22.25</v>
      </c>
      <c r="J493">
        <f>VLOOKUP(Parameter!S493,Indexing!$I$2:$J$28,2)</f>
        <v>2</v>
      </c>
      <c r="K493">
        <f>VLOOKUP(Parameter!T493,Indexing!$K$2:$L$28,2)</f>
        <v>2</v>
      </c>
      <c r="L493">
        <f t="shared" si="22"/>
        <v>4</v>
      </c>
      <c r="N493">
        <f t="shared" si="23"/>
        <v>93</v>
      </c>
    </row>
    <row r="494" spans="1:14">
      <c r="A494" s="12" t="s">
        <v>284</v>
      </c>
      <c r="B494" t="s">
        <v>10</v>
      </c>
      <c r="C494" s="2" t="s">
        <v>13</v>
      </c>
      <c r="D494">
        <f>VLOOKUP(Parameter!O494,Indexing!$A$2:$B$28,2)</f>
        <v>14</v>
      </c>
      <c r="E494">
        <f>VLOOKUP(Parameter!P494,Indexing!$C$2:$D$28,2)</f>
        <v>23</v>
      </c>
      <c r="F494">
        <f>VLOOKUP(Parameter!Q494,Indexing!$E$2:$F$28,2)</f>
        <v>26</v>
      </c>
      <c r="G494">
        <f>VLOOKUP(Parameter!R494,Indexing!$G$2:$H$28,2)</f>
        <v>26</v>
      </c>
      <c r="H494">
        <f t="shared" si="21"/>
        <v>22.25</v>
      </c>
      <c r="J494">
        <f>VLOOKUP(Parameter!S494,Indexing!$I$2:$J$28,2)</f>
        <v>2</v>
      </c>
      <c r="K494">
        <f>VLOOKUP(Parameter!T494,Indexing!$K$2:$L$28,2)</f>
        <v>2</v>
      </c>
      <c r="L494">
        <f t="shared" si="22"/>
        <v>4</v>
      </c>
      <c r="N494">
        <f t="shared" si="23"/>
        <v>93</v>
      </c>
    </row>
    <row r="495" spans="1:14">
      <c r="A495" s="12" t="s">
        <v>284</v>
      </c>
      <c r="B495" t="s">
        <v>11</v>
      </c>
      <c r="C495" s="2" t="s">
        <v>13</v>
      </c>
      <c r="D495">
        <f>VLOOKUP(Parameter!O495,Indexing!$A$2:$B$28,2)</f>
        <v>14</v>
      </c>
      <c r="E495">
        <f>VLOOKUP(Parameter!P495,Indexing!$C$2:$D$28,2)</f>
        <v>23</v>
      </c>
      <c r="F495">
        <f>VLOOKUP(Parameter!Q495,Indexing!$E$2:$F$28,2)</f>
        <v>26</v>
      </c>
      <c r="G495">
        <f>VLOOKUP(Parameter!R495,Indexing!$G$2:$H$28,2)</f>
        <v>26</v>
      </c>
      <c r="H495">
        <f t="shared" si="21"/>
        <v>22.25</v>
      </c>
      <c r="J495">
        <f>VLOOKUP(Parameter!S495,Indexing!$I$2:$J$28,2)</f>
        <v>2</v>
      </c>
      <c r="K495">
        <f>VLOOKUP(Parameter!T495,Indexing!$K$2:$L$28,2)</f>
        <v>2</v>
      </c>
      <c r="L495">
        <f t="shared" si="22"/>
        <v>4</v>
      </c>
      <c r="N495">
        <f t="shared" si="23"/>
        <v>93</v>
      </c>
    </row>
    <row r="496" spans="1:14">
      <c r="A496" s="12" t="s">
        <v>285</v>
      </c>
      <c r="B496" t="s">
        <v>8</v>
      </c>
      <c r="C496" s="2" t="s">
        <v>13</v>
      </c>
      <c r="D496">
        <f>VLOOKUP(Parameter!O496,Indexing!$A$2:$B$28,2)</f>
        <v>24</v>
      </c>
      <c r="E496">
        <f>VLOOKUP(Parameter!P496,Indexing!$C$2:$D$28,2)</f>
        <v>18</v>
      </c>
      <c r="F496">
        <f>VLOOKUP(Parameter!Q496,Indexing!$E$2:$F$28,2)</f>
        <v>4</v>
      </c>
      <c r="G496">
        <f>VLOOKUP(Parameter!R496,Indexing!$G$2:$H$28,2)</f>
        <v>10</v>
      </c>
      <c r="H496">
        <f t="shared" si="21"/>
        <v>14</v>
      </c>
      <c r="J496">
        <f>VLOOKUP(Parameter!S496,Indexing!$I$2:$J$28,2)</f>
        <v>5</v>
      </c>
      <c r="K496">
        <f>VLOOKUP(Parameter!T496,Indexing!$K$2:$L$28,2)</f>
        <v>1</v>
      </c>
      <c r="L496">
        <f t="shared" si="22"/>
        <v>6</v>
      </c>
      <c r="N496">
        <f t="shared" si="23"/>
        <v>62</v>
      </c>
    </row>
    <row r="497" spans="1:14">
      <c r="A497" s="12" t="s">
        <v>285</v>
      </c>
      <c r="B497" t="s">
        <v>10</v>
      </c>
      <c r="C497" s="2" t="s">
        <v>13</v>
      </c>
      <c r="D497">
        <f>VLOOKUP(Parameter!O497,Indexing!$A$2:$B$28,2)</f>
        <v>24</v>
      </c>
      <c r="E497">
        <f>VLOOKUP(Parameter!P497,Indexing!$C$2:$D$28,2)</f>
        <v>18</v>
      </c>
      <c r="F497">
        <f>VLOOKUP(Parameter!Q497,Indexing!$E$2:$F$28,2)</f>
        <v>4</v>
      </c>
      <c r="G497">
        <f>VLOOKUP(Parameter!R497,Indexing!$G$2:$H$28,2)</f>
        <v>10</v>
      </c>
      <c r="H497">
        <f t="shared" si="21"/>
        <v>14</v>
      </c>
      <c r="J497">
        <f>VLOOKUP(Parameter!S497,Indexing!$I$2:$J$28,2)</f>
        <v>5</v>
      </c>
      <c r="K497">
        <f>VLOOKUP(Parameter!T497,Indexing!$K$2:$L$28,2)</f>
        <v>1</v>
      </c>
      <c r="L497">
        <f t="shared" si="22"/>
        <v>6</v>
      </c>
      <c r="N497">
        <f t="shared" si="23"/>
        <v>62</v>
      </c>
    </row>
    <row r="498" spans="1:14">
      <c r="A498" s="12" t="s">
        <v>285</v>
      </c>
      <c r="B498" t="s">
        <v>11</v>
      </c>
      <c r="C498" s="2" t="s">
        <v>13</v>
      </c>
      <c r="D498">
        <f>VLOOKUP(Parameter!O498,Indexing!$A$2:$B$28,2)</f>
        <v>24</v>
      </c>
      <c r="E498">
        <f>VLOOKUP(Parameter!P498,Indexing!$C$2:$D$28,2)</f>
        <v>18</v>
      </c>
      <c r="F498">
        <f>VLOOKUP(Parameter!Q498,Indexing!$E$2:$F$28,2)</f>
        <v>4</v>
      </c>
      <c r="G498">
        <f>VLOOKUP(Parameter!R498,Indexing!$G$2:$H$28,2)</f>
        <v>10</v>
      </c>
      <c r="H498">
        <f t="shared" si="21"/>
        <v>14</v>
      </c>
      <c r="J498">
        <f>VLOOKUP(Parameter!S498,Indexing!$I$2:$J$28,2)</f>
        <v>5</v>
      </c>
      <c r="K498">
        <f>VLOOKUP(Parameter!T498,Indexing!$K$2:$L$28,2)</f>
        <v>1</v>
      </c>
      <c r="L498">
        <f t="shared" si="22"/>
        <v>6</v>
      </c>
      <c r="N498">
        <f t="shared" si="23"/>
        <v>62</v>
      </c>
    </row>
    <row r="499" spans="1:14">
      <c r="A499" s="12" t="s">
        <v>286</v>
      </c>
      <c r="B499" t="s">
        <v>8</v>
      </c>
      <c r="C499" s="2" t="s">
        <v>13</v>
      </c>
      <c r="D499">
        <f>VLOOKUP(Parameter!O499,Indexing!$A$2:$B$28,2)</f>
        <v>3</v>
      </c>
      <c r="E499">
        <f>VLOOKUP(Parameter!P499,Indexing!$C$2:$D$28,2)</f>
        <v>23</v>
      </c>
      <c r="F499">
        <f>VLOOKUP(Parameter!Q499,Indexing!$E$2:$F$28,2)</f>
        <v>1</v>
      </c>
      <c r="G499">
        <f>VLOOKUP(Parameter!R499,Indexing!$G$2:$H$28,2)</f>
        <v>5</v>
      </c>
      <c r="H499">
        <f t="shared" si="21"/>
        <v>8</v>
      </c>
      <c r="J499">
        <f>VLOOKUP(Parameter!S499,Indexing!$I$2:$J$28,2)</f>
        <v>1</v>
      </c>
      <c r="K499">
        <f>VLOOKUP(Parameter!T499,Indexing!$K$2:$L$28,2)</f>
        <v>1</v>
      </c>
      <c r="L499">
        <f t="shared" si="22"/>
        <v>2</v>
      </c>
      <c r="N499">
        <f t="shared" si="23"/>
        <v>34</v>
      </c>
    </row>
    <row r="500" spans="1:14">
      <c r="A500" s="12" t="s">
        <v>286</v>
      </c>
      <c r="B500" t="s">
        <v>10</v>
      </c>
      <c r="C500" s="2" t="s">
        <v>13</v>
      </c>
      <c r="D500">
        <f>VLOOKUP(Parameter!O500,Indexing!$A$2:$B$28,2)</f>
        <v>3</v>
      </c>
      <c r="E500">
        <f>VLOOKUP(Parameter!P500,Indexing!$C$2:$D$28,2)</f>
        <v>23</v>
      </c>
      <c r="F500">
        <f>VLOOKUP(Parameter!Q500,Indexing!$E$2:$F$28,2)</f>
        <v>1</v>
      </c>
      <c r="G500">
        <f>VLOOKUP(Parameter!R500,Indexing!$G$2:$H$28,2)</f>
        <v>5</v>
      </c>
      <c r="H500">
        <f t="shared" si="21"/>
        <v>8</v>
      </c>
      <c r="J500">
        <f>VLOOKUP(Parameter!S500,Indexing!$I$2:$J$28,2)</f>
        <v>1</v>
      </c>
      <c r="K500">
        <f>VLOOKUP(Parameter!T500,Indexing!$K$2:$L$28,2)</f>
        <v>1</v>
      </c>
      <c r="L500">
        <f t="shared" si="22"/>
        <v>2</v>
      </c>
      <c r="N500">
        <f t="shared" si="23"/>
        <v>34</v>
      </c>
    </row>
    <row r="501" spans="1:14">
      <c r="A501" s="12" t="s">
        <v>286</v>
      </c>
      <c r="B501" t="s">
        <v>11</v>
      </c>
      <c r="C501" s="2" t="s">
        <v>13</v>
      </c>
      <c r="D501">
        <f>VLOOKUP(Parameter!O501,Indexing!$A$2:$B$28,2)</f>
        <v>3</v>
      </c>
      <c r="E501">
        <f>VLOOKUP(Parameter!P501,Indexing!$C$2:$D$28,2)</f>
        <v>23</v>
      </c>
      <c r="F501">
        <f>VLOOKUP(Parameter!Q501,Indexing!$E$2:$F$28,2)</f>
        <v>1</v>
      </c>
      <c r="G501">
        <f>VLOOKUP(Parameter!R501,Indexing!$G$2:$H$28,2)</f>
        <v>5</v>
      </c>
      <c r="H501">
        <f t="shared" si="21"/>
        <v>8</v>
      </c>
      <c r="J501">
        <f>VLOOKUP(Parameter!S501,Indexing!$I$2:$J$28,2)</f>
        <v>1</v>
      </c>
      <c r="K501">
        <f>VLOOKUP(Parameter!T501,Indexing!$K$2:$L$28,2)</f>
        <v>1</v>
      </c>
      <c r="L501">
        <f t="shared" si="22"/>
        <v>2</v>
      </c>
      <c r="N501">
        <f t="shared" si="23"/>
        <v>34</v>
      </c>
    </row>
    <row r="502" spans="1:14">
      <c r="A502" s="12" t="s">
        <v>287</v>
      </c>
      <c r="B502" t="s">
        <v>8</v>
      </c>
      <c r="C502" s="2" t="s">
        <v>13</v>
      </c>
      <c r="D502">
        <f>VLOOKUP(Parameter!O502,Indexing!$A$2:$B$28,2)</f>
        <v>12</v>
      </c>
      <c r="E502">
        <f>VLOOKUP(Parameter!P502,Indexing!$C$2:$D$28,2)</f>
        <v>24</v>
      </c>
      <c r="F502">
        <f>VLOOKUP(Parameter!Q502,Indexing!$E$2:$F$28,2)</f>
        <v>1</v>
      </c>
      <c r="G502">
        <f>VLOOKUP(Parameter!R502,Indexing!$G$2:$H$28,2)</f>
        <v>1</v>
      </c>
      <c r="H502">
        <f t="shared" si="21"/>
        <v>9.5</v>
      </c>
      <c r="J502">
        <f>VLOOKUP(Parameter!S502,Indexing!$I$2:$J$28,2)</f>
        <v>5</v>
      </c>
      <c r="K502">
        <f>VLOOKUP(Parameter!T502,Indexing!$K$2:$L$28,2)</f>
        <v>23</v>
      </c>
      <c r="L502">
        <f t="shared" si="22"/>
        <v>28</v>
      </c>
      <c r="N502">
        <f t="shared" si="23"/>
        <v>66</v>
      </c>
    </row>
    <row r="503" spans="1:14">
      <c r="A503" s="12" t="s">
        <v>287</v>
      </c>
      <c r="B503" t="s">
        <v>10</v>
      </c>
      <c r="C503" s="2" t="s">
        <v>13</v>
      </c>
      <c r="D503">
        <f>VLOOKUP(Parameter!O503,Indexing!$A$2:$B$28,2)</f>
        <v>12</v>
      </c>
      <c r="E503">
        <f>VLOOKUP(Parameter!P503,Indexing!$C$2:$D$28,2)</f>
        <v>24</v>
      </c>
      <c r="F503">
        <f>VLOOKUP(Parameter!Q503,Indexing!$E$2:$F$28,2)</f>
        <v>1</v>
      </c>
      <c r="G503">
        <f>VLOOKUP(Parameter!R503,Indexing!$G$2:$H$28,2)</f>
        <v>1</v>
      </c>
      <c r="H503">
        <f t="shared" si="21"/>
        <v>9.5</v>
      </c>
      <c r="J503">
        <f>VLOOKUP(Parameter!S503,Indexing!$I$2:$J$28,2)</f>
        <v>5</v>
      </c>
      <c r="K503">
        <f>VLOOKUP(Parameter!T503,Indexing!$K$2:$L$28,2)</f>
        <v>23</v>
      </c>
      <c r="L503">
        <f t="shared" si="22"/>
        <v>28</v>
      </c>
      <c r="N503">
        <f t="shared" si="23"/>
        <v>66</v>
      </c>
    </row>
    <row r="504" spans="1:14">
      <c r="A504" s="12" t="s">
        <v>287</v>
      </c>
      <c r="B504" t="s">
        <v>11</v>
      </c>
      <c r="C504" s="2" t="s">
        <v>13</v>
      </c>
      <c r="D504">
        <f>VLOOKUP(Parameter!O504,Indexing!$A$2:$B$28,2)</f>
        <v>12</v>
      </c>
      <c r="E504">
        <f>VLOOKUP(Parameter!P504,Indexing!$C$2:$D$28,2)</f>
        <v>24</v>
      </c>
      <c r="F504">
        <f>VLOOKUP(Parameter!Q504,Indexing!$E$2:$F$28,2)</f>
        <v>1</v>
      </c>
      <c r="G504">
        <f>VLOOKUP(Parameter!R504,Indexing!$G$2:$H$28,2)</f>
        <v>1</v>
      </c>
      <c r="H504">
        <f t="shared" si="21"/>
        <v>9.5</v>
      </c>
      <c r="J504">
        <f>VLOOKUP(Parameter!S504,Indexing!$I$2:$J$28,2)</f>
        <v>5</v>
      </c>
      <c r="K504">
        <f>VLOOKUP(Parameter!T504,Indexing!$K$2:$L$28,2)</f>
        <v>23</v>
      </c>
      <c r="L504">
        <f t="shared" si="22"/>
        <v>28</v>
      </c>
      <c r="N504">
        <f t="shared" si="23"/>
        <v>66</v>
      </c>
    </row>
    <row r="505" spans="1:14">
      <c r="A505" s="12" t="s">
        <v>288</v>
      </c>
      <c r="B505" t="s">
        <v>8</v>
      </c>
      <c r="C505" s="2" t="s">
        <v>13</v>
      </c>
      <c r="D505">
        <f>VLOOKUP(Parameter!O505,Indexing!$A$2:$B$28,2)</f>
        <v>25</v>
      </c>
      <c r="E505">
        <f>VLOOKUP(Parameter!P505,Indexing!$C$2:$D$28,2)</f>
        <v>15</v>
      </c>
      <c r="F505">
        <f>VLOOKUP(Parameter!Q505,Indexing!$E$2:$F$28,2)</f>
        <v>26</v>
      </c>
      <c r="G505">
        <f>VLOOKUP(Parameter!R505,Indexing!$G$2:$H$28,2)</f>
        <v>6</v>
      </c>
      <c r="H505">
        <f t="shared" si="21"/>
        <v>18</v>
      </c>
      <c r="J505">
        <f>VLOOKUP(Parameter!S505,Indexing!$I$2:$J$28,2)</f>
        <v>13</v>
      </c>
      <c r="K505">
        <f>VLOOKUP(Parameter!T505,Indexing!$K$2:$L$28,2)</f>
        <v>4</v>
      </c>
      <c r="L505">
        <f t="shared" si="22"/>
        <v>17</v>
      </c>
      <c r="N505">
        <f t="shared" si="23"/>
        <v>89</v>
      </c>
    </row>
    <row r="506" spans="1:14">
      <c r="A506" s="12" t="s">
        <v>288</v>
      </c>
      <c r="B506" t="s">
        <v>10</v>
      </c>
      <c r="C506" s="2" t="s">
        <v>13</v>
      </c>
      <c r="D506">
        <f>VLOOKUP(Parameter!O506,Indexing!$A$2:$B$28,2)</f>
        <v>25</v>
      </c>
      <c r="E506">
        <f>VLOOKUP(Parameter!P506,Indexing!$C$2:$D$28,2)</f>
        <v>15</v>
      </c>
      <c r="F506">
        <f>VLOOKUP(Parameter!Q506,Indexing!$E$2:$F$28,2)</f>
        <v>26</v>
      </c>
      <c r="G506">
        <f>VLOOKUP(Parameter!R506,Indexing!$G$2:$H$28,2)</f>
        <v>6</v>
      </c>
      <c r="H506">
        <f t="shared" si="21"/>
        <v>18</v>
      </c>
      <c r="J506">
        <f>VLOOKUP(Parameter!S506,Indexing!$I$2:$J$28,2)</f>
        <v>13</v>
      </c>
      <c r="K506">
        <f>VLOOKUP(Parameter!T506,Indexing!$K$2:$L$28,2)</f>
        <v>4</v>
      </c>
      <c r="L506">
        <f t="shared" si="22"/>
        <v>17</v>
      </c>
      <c r="N506">
        <f t="shared" si="23"/>
        <v>89</v>
      </c>
    </row>
    <row r="507" spans="1:14">
      <c r="A507" s="12" t="s">
        <v>288</v>
      </c>
      <c r="B507" t="s">
        <v>11</v>
      </c>
      <c r="C507" s="2" t="s">
        <v>13</v>
      </c>
      <c r="D507">
        <f>VLOOKUP(Parameter!O507,Indexing!$A$2:$B$28,2)</f>
        <v>25</v>
      </c>
      <c r="E507">
        <f>VLOOKUP(Parameter!P507,Indexing!$C$2:$D$28,2)</f>
        <v>15</v>
      </c>
      <c r="F507">
        <f>VLOOKUP(Parameter!Q507,Indexing!$E$2:$F$28,2)</f>
        <v>26</v>
      </c>
      <c r="G507">
        <f>VLOOKUP(Parameter!R507,Indexing!$G$2:$H$28,2)</f>
        <v>6</v>
      </c>
      <c r="H507">
        <f t="shared" si="21"/>
        <v>18</v>
      </c>
      <c r="J507">
        <f>VLOOKUP(Parameter!S507,Indexing!$I$2:$J$28,2)</f>
        <v>13</v>
      </c>
      <c r="K507">
        <f>VLOOKUP(Parameter!T507,Indexing!$K$2:$L$28,2)</f>
        <v>4</v>
      </c>
      <c r="L507">
        <f t="shared" si="22"/>
        <v>17</v>
      </c>
      <c r="N507">
        <f t="shared" si="23"/>
        <v>89</v>
      </c>
    </row>
    <row r="508" spans="1:14">
      <c r="A508" s="12" t="s">
        <v>289</v>
      </c>
      <c r="B508" t="s">
        <v>8</v>
      </c>
      <c r="C508" s="2" t="s">
        <v>13</v>
      </c>
      <c r="D508">
        <f>VLOOKUP(Parameter!O508,Indexing!$A$2:$B$28,2)</f>
        <v>16</v>
      </c>
      <c r="E508">
        <f>VLOOKUP(Parameter!P508,Indexing!$C$2:$D$28,2)</f>
        <v>15</v>
      </c>
      <c r="F508">
        <f>VLOOKUP(Parameter!Q508,Indexing!$E$2:$F$28,2)</f>
        <v>1</v>
      </c>
      <c r="G508">
        <f>VLOOKUP(Parameter!R508,Indexing!$G$2:$H$28,2)</f>
        <v>9</v>
      </c>
      <c r="H508">
        <f t="shared" si="21"/>
        <v>10.25</v>
      </c>
      <c r="J508">
        <f>VLOOKUP(Parameter!S508,Indexing!$I$2:$J$28,2)</f>
        <v>7</v>
      </c>
      <c r="K508">
        <f>VLOOKUP(Parameter!T508,Indexing!$K$2:$L$28,2)</f>
        <v>1</v>
      </c>
      <c r="L508">
        <f t="shared" si="22"/>
        <v>8</v>
      </c>
      <c r="N508">
        <f t="shared" si="23"/>
        <v>49</v>
      </c>
    </row>
    <row r="509" spans="1:14">
      <c r="A509" s="12" t="s">
        <v>289</v>
      </c>
      <c r="B509" t="s">
        <v>10</v>
      </c>
      <c r="C509" s="2" t="s">
        <v>13</v>
      </c>
      <c r="D509">
        <f>VLOOKUP(Parameter!O509,Indexing!$A$2:$B$28,2)</f>
        <v>16</v>
      </c>
      <c r="E509">
        <f>VLOOKUP(Parameter!P509,Indexing!$C$2:$D$28,2)</f>
        <v>15</v>
      </c>
      <c r="F509">
        <f>VLOOKUP(Parameter!Q509,Indexing!$E$2:$F$28,2)</f>
        <v>1</v>
      </c>
      <c r="G509">
        <f>VLOOKUP(Parameter!R509,Indexing!$G$2:$H$28,2)</f>
        <v>9</v>
      </c>
      <c r="H509">
        <f t="shared" si="21"/>
        <v>10.25</v>
      </c>
      <c r="J509">
        <f>VLOOKUP(Parameter!S509,Indexing!$I$2:$J$28,2)</f>
        <v>7</v>
      </c>
      <c r="K509">
        <f>VLOOKUP(Parameter!T509,Indexing!$K$2:$L$28,2)</f>
        <v>1</v>
      </c>
      <c r="L509">
        <f t="shared" si="22"/>
        <v>8</v>
      </c>
      <c r="N509">
        <f t="shared" si="23"/>
        <v>49</v>
      </c>
    </row>
    <row r="510" spans="1:14">
      <c r="A510" s="12" t="s">
        <v>289</v>
      </c>
      <c r="B510" t="s">
        <v>11</v>
      </c>
      <c r="C510" s="2" t="s">
        <v>13</v>
      </c>
      <c r="D510">
        <f>VLOOKUP(Parameter!O510,Indexing!$A$2:$B$28,2)</f>
        <v>16</v>
      </c>
      <c r="E510">
        <f>VLOOKUP(Parameter!P510,Indexing!$C$2:$D$28,2)</f>
        <v>15</v>
      </c>
      <c r="F510">
        <f>VLOOKUP(Parameter!Q510,Indexing!$E$2:$F$28,2)</f>
        <v>1</v>
      </c>
      <c r="G510">
        <f>VLOOKUP(Parameter!R510,Indexing!$G$2:$H$28,2)</f>
        <v>9</v>
      </c>
      <c r="H510">
        <f t="shared" si="21"/>
        <v>10.25</v>
      </c>
      <c r="J510">
        <f>VLOOKUP(Parameter!S510,Indexing!$I$2:$J$28,2)</f>
        <v>7</v>
      </c>
      <c r="K510">
        <f>VLOOKUP(Parameter!T510,Indexing!$K$2:$L$28,2)</f>
        <v>1</v>
      </c>
      <c r="L510">
        <f t="shared" si="22"/>
        <v>8</v>
      </c>
      <c r="N510">
        <f t="shared" si="23"/>
        <v>49</v>
      </c>
    </row>
    <row r="511" spans="1:14">
      <c r="A511" s="12" t="s">
        <v>290</v>
      </c>
      <c r="B511" t="s">
        <v>8</v>
      </c>
      <c r="C511" s="2" t="s">
        <v>13</v>
      </c>
      <c r="D511">
        <f>VLOOKUP(Parameter!O511,Indexing!$A$2:$B$28,2)</f>
        <v>13</v>
      </c>
      <c r="E511">
        <f>VLOOKUP(Parameter!P511,Indexing!$C$2:$D$28,2)</f>
        <v>6</v>
      </c>
      <c r="F511">
        <f>VLOOKUP(Parameter!Q511,Indexing!$E$2:$F$28,2)</f>
        <v>1</v>
      </c>
      <c r="G511">
        <f>VLOOKUP(Parameter!R511,Indexing!$G$2:$H$28,2)</f>
        <v>11</v>
      </c>
      <c r="H511">
        <f t="shared" si="21"/>
        <v>7.75</v>
      </c>
      <c r="J511">
        <f>VLOOKUP(Parameter!S511,Indexing!$I$2:$J$28,2)</f>
        <v>8</v>
      </c>
      <c r="K511">
        <f>VLOOKUP(Parameter!T511,Indexing!$K$2:$L$28,2)</f>
        <v>1</v>
      </c>
      <c r="L511">
        <f t="shared" si="22"/>
        <v>9</v>
      </c>
      <c r="N511">
        <f t="shared" si="23"/>
        <v>40</v>
      </c>
    </row>
    <row r="512" spans="1:14">
      <c r="A512" s="12" t="s">
        <v>290</v>
      </c>
      <c r="B512" t="s">
        <v>10</v>
      </c>
      <c r="C512" s="2" t="s">
        <v>13</v>
      </c>
      <c r="D512">
        <f>VLOOKUP(Parameter!O512,Indexing!$A$2:$B$28,2)</f>
        <v>13</v>
      </c>
      <c r="E512">
        <f>VLOOKUP(Parameter!P512,Indexing!$C$2:$D$28,2)</f>
        <v>6</v>
      </c>
      <c r="F512">
        <f>VLOOKUP(Parameter!Q512,Indexing!$E$2:$F$28,2)</f>
        <v>1</v>
      </c>
      <c r="G512">
        <f>VLOOKUP(Parameter!R512,Indexing!$G$2:$H$28,2)</f>
        <v>11</v>
      </c>
      <c r="H512">
        <f t="shared" si="21"/>
        <v>7.75</v>
      </c>
      <c r="J512">
        <f>VLOOKUP(Parameter!S512,Indexing!$I$2:$J$28,2)</f>
        <v>8</v>
      </c>
      <c r="K512">
        <f>VLOOKUP(Parameter!T512,Indexing!$K$2:$L$28,2)</f>
        <v>1</v>
      </c>
      <c r="L512">
        <f t="shared" si="22"/>
        <v>9</v>
      </c>
      <c r="N512">
        <f t="shared" si="23"/>
        <v>40</v>
      </c>
    </row>
    <row r="513" spans="1:14">
      <c r="A513" s="12" t="s">
        <v>290</v>
      </c>
      <c r="B513" t="s">
        <v>11</v>
      </c>
      <c r="C513" s="2" t="s">
        <v>13</v>
      </c>
      <c r="D513">
        <f>VLOOKUP(Parameter!O513,Indexing!$A$2:$B$28,2)</f>
        <v>13</v>
      </c>
      <c r="E513">
        <f>VLOOKUP(Parameter!P513,Indexing!$C$2:$D$28,2)</f>
        <v>6</v>
      </c>
      <c r="F513">
        <f>VLOOKUP(Parameter!Q513,Indexing!$E$2:$F$28,2)</f>
        <v>1</v>
      </c>
      <c r="G513">
        <f>VLOOKUP(Parameter!R513,Indexing!$G$2:$H$28,2)</f>
        <v>11</v>
      </c>
      <c r="H513">
        <f t="shared" si="21"/>
        <v>7.75</v>
      </c>
      <c r="J513">
        <f>VLOOKUP(Parameter!S513,Indexing!$I$2:$J$28,2)</f>
        <v>8</v>
      </c>
      <c r="K513">
        <f>VLOOKUP(Parameter!T513,Indexing!$K$2:$L$28,2)</f>
        <v>1</v>
      </c>
      <c r="L513">
        <f t="shared" si="22"/>
        <v>9</v>
      </c>
      <c r="N513">
        <f t="shared" si="23"/>
        <v>40</v>
      </c>
    </row>
    <row r="514" spans="1:14">
      <c r="A514" s="12" t="s">
        <v>291</v>
      </c>
      <c r="B514" t="s">
        <v>8</v>
      </c>
      <c r="C514" s="2" t="s">
        <v>13</v>
      </c>
      <c r="D514">
        <f>VLOOKUP(Parameter!O514,Indexing!$A$2:$B$28,2)</f>
        <v>11</v>
      </c>
      <c r="E514">
        <f>VLOOKUP(Parameter!P514,Indexing!$C$2:$D$28,2)</f>
        <v>17</v>
      </c>
      <c r="F514">
        <f>VLOOKUP(Parameter!Q514,Indexing!$E$2:$F$28,2)</f>
        <v>1</v>
      </c>
      <c r="G514">
        <f>VLOOKUP(Parameter!R514,Indexing!$G$2:$H$28,2)</f>
        <v>2</v>
      </c>
      <c r="H514">
        <f t="shared" ref="H514:H577" si="24">(AVERAGE(D514:G514))</f>
        <v>7.75</v>
      </c>
      <c r="J514">
        <f>VLOOKUP(Parameter!S514,Indexing!$I$2:$J$28,2)</f>
        <v>6</v>
      </c>
      <c r="K514">
        <f>VLOOKUP(Parameter!T514,Indexing!$K$2:$L$28,2)</f>
        <v>1</v>
      </c>
      <c r="L514">
        <f t="shared" ref="L514:L577" si="25">AVERAGE(J514+K514)</f>
        <v>7</v>
      </c>
      <c r="N514">
        <f t="shared" ref="N514:N577" si="26">(SUM(D514:G514))+(SUM(J514+K514))</f>
        <v>38</v>
      </c>
    </row>
    <row r="515" spans="1:14">
      <c r="A515" s="12" t="s">
        <v>291</v>
      </c>
      <c r="B515" t="s">
        <v>10</v>
      </c>
      <c r="C515" s="2" t="s">
        <v>13</v>
      </c>
      <c r="D515">
        <f>VLOOKUP(Parameter!O515,Indexing!$A$2:$B$28,2)</f>
        <v>11</v>
      </c>
      <c r="E515">
        <f>VLOOKUP(Parameter!P515,Indexing!$C$2:$D$28,2)</f>
        <v>17</v>
      </c>
      <c r="F515">
        <f>VLOOKUP(Parameter!Q515,Indexing!$E$2:$F$28,2)</f>
        <v>1</v>
      </c>
      <c r="G515">
        <f>VLOOKUP(Parameter!R515,Indexing!$G$2:$H$28,2)</f>
        <v>2</v>
      </c>
      <c r="H515">
        <f t="shared" si="24"/>
        <v>7.75</v>
      </c>
      <c r="J515">
        <f>VLOOKUP(Parameter!S515,Indexing!$I$2:$J$28,2)</f>
        <v>6</v>
      </c>
      <c r="K515">
        <f>VLOOKUP(Parameter!T515,Indexing!$K$2:$L$28,2)</f>
        <v>1</v>
      </c>
      <c r="L515">
        <f t="shared" si="25"/>
        <v>7</v>
      </c>
      <c r="N515">
        <f t="shared" si="26"/>
        <v>38</v>
      </c>
    </row>
    <row r="516" spans="1:14">
      <c r="A516" s="12" t="s">
        <v>291</v>
      </c>
      <c r="B516" t="s">
        <v>11</v>
      </c>
      <c r="C516" s="2" t="s">
        <v>13</v>
      </c>
      <c r="D516">
        <f>VLOOKUP(Parameter!O516,Indexing!$A$2:$B$28,2)</f>
        <v>11</v>
      </c>
      <c r="E516">
        <f>VLOOKUP(Parameter!P516,Indexing!$C$2:$D$28,2)</f>
        <v>17</v>
      </c>
      <c r="F516">
        <f>VLOOKUP(Parameter!Q516,Indexing!$E$2:$F$28,2)</f>
        <v>1</v>
      </c>
      <c r="G516">
        <f>VLOOKUP(Parameter!R516,Indexing!$G$2:$H$28,2)</f>
        <v>2</v>
      </c>
      <c r="H516">
        <f t="shared" si="24"/>
        <v>7.75</v>
      </c>
      <c r="J516">
        <f>VLOOKUP(Parameter!S516,Indexing!$I$2:$J$28,2)</f>
        <v>6</v>
      </c>
      <c r="K516">
        <f>VLOOKUP(Parameter!T516,Indexing!$K$2:$L$28,2)</f>
        <v>1</v>
      </c>
      <c r="L516">
        <f t="shared" si="25"/>
        <v>7</v>
      </c>
      <c r="N516">
        <f t="shared" si="26"/>
        <v>38</v>
      </c>
    </row>
    <row r="517" spans="1:14">
      <c r="A517" s="12" t="s">
        <v>292</v>
      </c>
      <c r="B517" t="s">
        <v>8</v>
      </c>
      <c r="C517" s="2" t="s">
        <v>13</v>
      </c>
      <c r="D517">
        <f>VLOOKUP(Parameter!O517,Indexing!$A$2:$B$28,2)</f>
        <v>24</v>
      </c>
      <c r="E517">
        <f>VLOOKUP(Parameter!P517,Indexing!$C$2:$D$28,2)</f>
        <v>19</v>
      </c>
      <c r="F517">
        <f>VLOOKUP(Parameter!Q517,Indexing!$E$2:$F$28,2)</f>
        <v>19</v>
      </c>
      <c r="G517">
        <f>VLOOKUP(Parameter!R517,Indexing!$G$2:$H$28,2)</f>
        <v>13</v>
      </c>
      <c r="H517">
        <f t="shared" si="24"/>
        <v>18.75</v>
      </c>
      <c r="J517">
        <f>VLOOKUP(Parameter!S517,Indexing!$I$2:$J$28,2)</f>
        <v>18</v>
      </c>
      <c r="K517">
        <f>VLOOKUP(Parameter!T517,Indexing!$K$2:$L$28,2)</f>
        <v>16</v>
      </c>
      <c r="L517">
        <f t="shared" si="25"/>
        <v>34</v>
      </c>
      <c r="N517">
        <f t="shared" si="26"/>
        <v>109</v>
      </c>
    </row>
    <row r="518" spans="1:14">
      <c r="A518" s="12" t="s">
        <v>292</v>
      </c>
      <c r="B518" t="s">
        <v>10</v>
      </c>
      <c r="C518" s="2" t="s">
        <v>13</v>
      </c>
      <c r="D518">
        <f>VLOOKUP(Parameter!O518,Indexing!$A$2:$B$28,2)</f>
        <v>24</v>
      </c>
      <c r="E518">
        <f>VLOOKUP(Parameter!P518,Indexing!$C$2:$D$28,2)</f>
        <v>19</v>
      </c>
      <c r="F518">
        <f>VLOOKUP(Parameter!Q518,Indexing!$E$2:$F$28,2)</f>
        <v>19</v>
      </c>
      <c r="G518">
        <f>VLOOKUP(Parameter!R518,Indexing!$G$2:$H$28,2)</f>
        <v>13</v>
      </c>
      <c r="H518">
        <f t="shared" si="24"/>
        <v>18.75</v>
      </c>
      <c r="J518">
        <f>VLOOKUP(Parameter!S518,Indexing!$I$2:$J$28,2)</f>
        <v>18</v>
      </c>
      <c r="K518">
        <f>VLOOKUP(Parameter!T518,Indexing!$K$2:$L$28,2)</f>
        <v>16</v>
      </c>
      <c r="L518">
        <f t="shared" si="25"/>
        <v>34</v>
      </c>
      <c r="N518">
        <f t="shared" si="26"/>
        <v>109</v>
      </c>
    </row>
    <row r="519" spans="1:14">
      <c r="A519" s="12" t="s">
        <v>292</v>
      </c>
      <c r="B519" t="s">
        <v>11</v>
      </c>
      <c r="C519" s="2" t="s">
        <v>13</v>
      </c>
      <c r="D519">
        <f>VLOOKUP(Parameter!O519,Indexing!$A$2:$B$28,2)</f>
        <v>24</v>
      </c>
      <c r="E519">
        <f>VLOOKUP(Parameter!P519,Indexing!$C$2:$D$28,2)</f>
        <v>19</v>
      </c>
      <c r="F519">
        <f>VLOOKUP(Parameter!Q519,Indexing!$E$2:$F$28,2)</f>
        <v>19</v>
      </c>
      <c r="G519">
        <f>VLOOKUP(Parameter!R519,Indexing!$G$2:$H$28,2)</f>
        <v>13</v>
      </c>
      <c r="H519">
        <f t="shared" si="24"/>
        <v>18.75</v>
      </c>
      <c r="J519">
        <f>VLOOKUP(Parameter!S519,Indexing!$I$2:$J$28,2)</f>
        <v>18</v>
      </c>
      <c r="K519">
        <f>VLOOKUP(Parameter!T519,Indexing!$K$2:$L$28,2)</f>
        <v>16</v>
      </c>
      <c r="L519">
        <f t="shared" si="25"/>
        <v>34</v>
      </c>
      <c r="N519">
        <f t="shared" si="26"/>
        <v>109</v>
      </c>
    </row>
    <row r="520" spans="1:14">
      <c r="A520" s="12" t="s">
        <v>293</v>
      </c>
      <c r="B520" t="s">
        <v>8</v>
      </c>
      <c r="C520" s="2" t="s">
        <v>13</v>
      </c>
      <c r="D520">
        <f>VLOOKUP(Parameter!O520,Indexing!$A$2:$B$28,2)</f>
        <v>5</v>
      </c>
      <c r="E520">
        <f>VLOOKUP(Parameter!P520,Indexing!$C$2:$D$28,2)</f>
        <v>12</v>
      </c>
      <c r="F520">
        <f>VLOOKUP(Parameter!Q520,Indexing!$E$2:$F$28,2)</f>
        <v>26</v>
      </c>
      <c r="G520">
        <f>VLOOKUP(Parameter!R520,Indexing!$G$2:$H$28,2)</f>
        <v>23</v>
      </c>
      <c r="H520">
        <f t="shared" si="24"/>
        <v>16.5</v>
      </c>
      <c r="J520">
        <f>VLOOKUP(Parameter!S520,Indexing!$I$2:$J$28,2)</f>
        <v>10</v>
      </c>
      <c r="K520">
        <f>VLOOKUP(Parameter!T520,Indexing!$K$2:$L$28,2)</f>
        <v>7</v>
      </c>
      <c r="L520">
        <f t="shared" si="25"/>
        <v>17</v>
      </c>
      <c r="N520">
        <f t="shared" si="26"/>
        <v>83</v>
      </c>
    </row>
    <row r="521" spans="1:14">
      <c r="A521" s="12" t="s">
        <v>293</v>
      </c>
      <c r="B521" t="s">
        <v>10</v>
      </c>
      <c r="C521" s="2" t="s">
        <v>13</v>
      </c>
      <c r="D521">
        <f>VLOOKUP(Parameter!O521,Indexing!$A$2:$B$28,2)</f>
        <v>5</v>
      </c>
      <c r="E521">
        <f>VLOOKUP(Parameter!P521,Indexing!$C$2:$D$28,2)</f>
        <v>12</v>
      </c>
      <c r="F521">
        <f>VLOOKUP(Parameter!Q521,Indexing!$E$2:$F$28,2)</f>
        <v>26</v>
      </c>
      <c r="G521">
        <f>VLOOKUP(Parameter!R521,Indexing!$G$2:$H$28,2)</f>
        <v>23</v>
      </c>
      <c r="H521">
        <f t="shared" si="24"/>
        <v>16.5</v>
      </c>
      <c r="J521">
        <f>VLOOKUP(Parameter!S521,Indexing!$I$2:$J$28,2)</f>
        <v>10</v>
      </c>
      <c r="K521">
        <f>VLOOKUP(Parameter!T521,Indexing!$K$2:$L$28,2)</f>
        <v>7</v>
      </c>
      <c r="L521">
        <f t="shared" si="25"/>
        <v>17</v>
      </c>
      <c r="N521">
        <f t="shared" si="26"/>
        <v>83</v>
      </c>
    </row>
    <row r="522" spans="1:14">
      <c r="A522" s="12" t="s">
        <v>293</v>
      </c>
      <c r="B522" t="s">
        <v>11</v>
      </c>
      <c r="C522" s="2" t="s">
        <v>13</v>
      </c>
      <c r="D522">
        <f>VLOOKUP(Parameter!O522,Indexing!$A$2:$B$28,2)</f>
        <v>5</v>
      </c>
      <c r="E522">
        <f>VLOOKUP(Parameter!P522,Indexing!$C$2:$D$28,2)</f>
        <v>12</v>
      </c>
      <c r="F522">
        <f>VLOOKUP(Parameter!Q522,Indexing!$E$2:$F$28,2)</f>
        <v>26</v>
      </c>
      <c r="G522">
        <f>VLOOKUP(Parameter!R522,Indexing!$G$2:$H$28,2)</f>
        <v>23</v>
      </c>
      <c r="H522">
        <f t="shared" si="24"/>
        <v>16.5</v>
      </c>
      <c r="J522">
        <f>VLOOKUP(Parameter!S522,Indexing!$I$2:$J$28,2)</f>
        <v>10</v>
      </c>
      <c r="K522">
        <f>VLOOKUP(Parameter!T522,Indexing!$K$2:$L$28,2)</f>
        <v>7</v>
      </c>
      <c r="L522">
        <f t="shared" si="25"/>
        <v>17</v>
      </c>
      <c r="N522">
        <f t="shared" si="26"/>
        <v>83</v>
      </c>
    </row>
    <row r="523" spans="1:14">
      <c r="A523" s="12" t="s">
        <v>294</v>
      </c>
      <c r="B523" t="s">
        <v>8</v>
      </c>
      <c r="C523" s="2" t="s">
        <v>13</v>
      </c>
      <c r="D523">
        <f>VLOOKUP(Parameter!O523,Indexing!$A$2:$B$28,2)</f>
        <v>26</v>
      </c>
      <c r="E523">
        <f>VLOOKUP(Parameter!P523,Indexing!$C$2:$D$28,2)</f>
        <v>25</v>
      </c>
      <c r="F523">
        <f>VLOOKUP(Parameter!Q523,Indexing!$E$2:$F$28,2)</f>
        <v>26</v>
      </c>
      <c r="G523">
        <f>VLOOKUP(Parameter!R523,Indexing!$G$2:$H$28,2)</f>
        <v>15</v>
      </c>
      <c r="H523">
        <f t="shared" si="24"/>
        <v>23</v>
      </c>
      <c r="J523">
        <f>VLOOKUP(Parameter!S523,Indexing!$I$2:$J$28,2)</f>
        <v>10</v>
      </c>
      <c r="K523">
        <f>VLOOKUP(Parameter!T523,Indexing!$K$2:$L$28,2)</f>
        <v>1</v>
      </c>
      <c r="L523">
        <f t="shared" si="25"/>
        <v>11</v>
      </c>
      <c r="N523">
        <f t="shared" si="26"/>
        <v>103</v>
      </c>
    </row>
    <row r="524" spans="1:14">
      <c r="A524" s="12" t="s">
        <v>294</v>
      </c>
      <c r="B524" t="s">
        <v>10</v>
      </c>
      <c r="C524" s="2" t="s">
        <v>13</v>
      </c>
      <c r="D524">
        <f>VLOOKUP(Parameter!O524,Indexing!$A$2:$B$28,2)</f>
        <v>26</v>
      </c>
      <c r="E524">
        <f>VLOOKUP(Parameter!P524,Indexing!$C$2:$D$28,2)</f>
        <v>25</v>
      </c>
      <c r="F524">
        <f>VLOOKUP(Parameter!Q524,Indexing!$E$2:$F$28,2)</f>
        <v>26</v>
      </c>
      <c r="G524">
        <f>VLOOKUP(Parameter!R524,Indexing!$G$2:$H$28,2)</f>
        <v>15</v>
      </c>
      <c r="H524">
        <f t="shared" si="24"/>
        <v>23</v>
      </c>
      <c r="J524">
        <f>VLOOKUP(Parameter!S524,Indexing!$I$2:$J$28,2)</f>
        <v>10</v>
      </c>
      <c r="K524">
        <f>VLOOKUP(Parameter!T524,Indexing!$K$2:$L$28,2)</f>
        <v>1</v>
      </c>
      <c r="L524">
        <f t="shared" si="25"/>
        <v>11</v>
      </c>
      <c r="N524">
        <f t="shared" si="26"/>
        <v>103</v>
      </c>
    </row>
    <row r="525" spans="1:14">
      <c r="A525" s="12" t="s">
        <v>294</v>
      </c>
      <c r="B525" t="s">
        <v>11</v>
      </c>
      <c r="C525" s="2" t="s">
        <v>13</v>
      </c>
      <c r="D525">
        <f>VLOOKUP(Parameter!O525,Indexing!$A$2:$B$28,2)</f>
        <v>26</v>
      </c>
      <c r="E525">
        <f>VLOOKUP(Parameter!P525,Indexing!$C$2:$D$28,2)</f>
        <v>25</v>
      </c>
      <c r="F525">
        <f>VLOOKUP(Parameter!Q525,Indexing!$E$2:$F$28,2)</f>
        <v>26</v>
      </c>
      <c r="G525">
        <f>VLOOKUP(Parameter!R525,Indexing!$G$2:$H$28,2)</f>
        <v>15</v>
      </c>
      <c r="H525">
        <f t="shared" si="24"/>
        <v>23</v>
      </c>
      <c r="J525">
        <f>VLOOKUP(Parameter!S525,Indexing!$I$2:$J$28,2)</f>
        <v>10</v>
      </c>
      <c r="K525">
        <f>VLOOKUP(Parameter!T525,Indexing!$K$2:$L$28,2)</f>
        <v>1</v>
      </c>
      <c r="L525">
        <f t="shared" si="25"/>
        <v>11</v>
      </c>
      <c r="N525">
        <f t="shared" si="26"/>
        <v>103</v>
      </c>
    </row>
    <row r="526" spans="1:14">
      <c r="A526" s="12" t="s">
        <v>295</v>
      </c>
      <c r="B526" t="s">
        <v>8</v>
      </c>
      <c r="C526" s="2" t="s">
        <v>13</v>
      </c>
      <c r="D526">
        <f>VLOOKUP(Parameter!O526,Indexing!$A$2:$B$28,2)</f>
        <v>5</v>
      </c>
      <c r="E526">
        <f>VLOOKUP(Parameter!P526,Indexing!$C$2:$D$28,2)</f>
        <v>15</v>
      </c>
      <c r="F526">
        <f>VLOOKUP(Parameter!Q526,Indexing!$E$2:$F$28,2)</f>
        <v>12</v>
      </c>
      <c r="G526">
        <f>VLOOKUP(Parameter!R526,Indexing!$G$2:$H$28,2)</f>
        <v>26</v>
      </c>
      <c r="H526">
        <f t="shared" si="24"/>
        <v>14.5</v>
      </c>
      <c r="J526">
        <f>VLOOKUP(Parameter!S526,Indexing!$I$2:$J$28,2)</f>
        <v>7</v>
      </c>
      <c r="K526">
        <f>VLOOKUP(Parameter!T526,Indexing!$K$2:$L$28,2)</f>
        <v>1</v>
      </c>
      <c r="L526">
        <f t="shared" si="25"/>
        <v>8</v>
      </c>
      <c r="N526">
        <f t="shared" si="26"/>
        <v>66</v>
      </c>
    </row>
    <row r="527" spans="1:14">
      <c r="A527" s="12" t="s">
        <v>295</v>
      </c>
      <c r="B527" t="s">
        <v>10</v>
      </c>
      <c r="C527" s="2" t="s">
        <v>13</v>
      </c>
      <c r="D527">
        <f>VLOOKUP(Parameter!O527,Indexing!$A$2:$B$28,2)</f>
        <v>5</v>
      </c>
      <c r="E527">
        <f>VLOOKUP(Parameter!P527,Indexing!$C$2:$D$28,2)</f>
        <v>15</v>
      </c>
      <c r="F527">
        <f>VLOOKUP(Parameter!Q527,Indexing!$E$2:$F$28,2)</f>
        <v>12</v>
      </c>
      <c r="G527">
        <f>VLOOKUP(Parameter!R527,Indexing!$G$2:$H$28,2)</f>
        <v>26</v>
      </c>
      <c r="H527">
        <f t="shared" si="24"/>
        <v>14.5</v>
      </c>
      <c r="J527">
        <f>VLOOKUP(Parameter!S527,Indexing!$I$2:$J$28,2)</f>
        <v>7</v>
      </c>
      <c r="K527">
        <f>VLOOKUP(Parameter!T527,Indexing!$K$2:$L$28,2)</f>
        <v>1</v>
      </c>
      <c r="L527">
        <f t="shared" si="25"/>
        <v>8</v>
      </c>
      <c r="N527">
        <f t="shared" si="26"/>
        <v>66</v>
      </c>
    </row>
    <row r="528" spans="1:14">
      <c r="A528" s="12" t="s">
        <v>295</v>
      </c>
      <c r="B528" t="s">
        <v>11</v>
      </c>
      <c r="C528" s="2" t="s">
        <v>13</v>
      </c>
      <c r="D528">
        <f>VLOOKUP(Parameter!O528,Indexing!$A$2:$B$28,2)</f>
        <v>5</v>
      </c>
      <c r="E528">
        <f>VLOOKUP(Parameter!P528,Indexing!$C$2:$D$28,2)</f>
        <v>15</v>
      </c>
      <c r="F528">
        <f>VLOOKUP(Parameter!Q528,Indexing!$E$2:$F$28,2)</f>
        <v>12</v>
      </c>
      <c r="G528">
        <f>VLOOKUP(Parameter!R528,Indexing!$G$2:$H$28,2)</f>
        <v>26</v>
      </c>
      <c r="H528">
        <f t="shared" si="24"/>
        <v>14.5</v>
      </c>
      <c r="J528">
        <f>VLOOKUP(Parameter!S528,Indexing!$I$2:$J$28,2)</f>
        <v>7</v>
      </c>
      <c r="K528">
        <f>VLOOKUP(Parameter!T528,Indexing!$K$2:$L$28,2)</f>
        <v>1</v>
      </c>
      <c r="L528">
        <f t="shared" si="25"/>
        <v>8</v>
      </c>
      <c r="N528">
        <f t="shared" si="26"/>
        <v>66</v>
      </c>
    </row>
    <row r="529" spans="1:14">
      <c r="A529" s="12" t="s">
        <v>296</v>
      </c>
      <c r="B529" t="s">
        <v>8</v>
      </c>
      <c r="C529" s="2" t="s">
        <v>13</v>
      </c>
      <c r="D529">
        <f>VLOOKUP(Parameter!O529,Indexing!$A$2:$B$28,2)</f>
        <v>5</v>
      </c>
      <c r="E529">
        <f>VLOOKUP(Parameter!P529,Indexing!$C$2:$D$28,2)</f>
        <v>1</v>
      </c>
      <c r="F529">
        <f>VLOOKUP(Parameter!Q529,Indexing!$E$2:$F$28,2)</f>
        <v>4</v>
      </c>
      <c r="G529">
        <f>VLOOKUP(Parameter!R529,Indexing!$G$2:$H$28,2)</f>
        <v>21</v>
      </c>
      <c r="H529">
        <f t="shared" si="24"/>
        <v>7.75</v>
      </c>
      <c r="J529">
        <f>VLOOKUP(Parameter!S529,Indexing!$I$2:$J$28,2)</f>
        <v>17</v>
      </c>
      <c r="K529">
        <f>VLOOKUP(Parameter!T529,Indexing!$K$2:$L$28,2)</f>
        <v>1</v>
      </c>
      <c r="L529">
        <f t="shared" si="25"/>
        <v>18</v>
      </c>
      <c r="N529">
        <f t="shared" si="26"/>
        <v>49</v>
      </c>
    </row>
    <row r="530" spans="1:14">
      <c r="A530" s="12" t="s">
        <v>296</v>
      </c>
      <c r="B530" t="s">
        <v>10</v>
      </c>
      <c r="C530" s="2" t="s">
        <v>13</v>
      </c>
      <c r="D530">
        <f>VLOOKUP(Parameter!O530,Indexing!$A$2:$B$28,2)</f>
        <v>5</v>
      </c>
      <c r="E530">
        <f>VLOOKUP(Parameter!P530,Indexing!$C$2:$D$28,2)</f>
        <v>1</v>
      </c>
      <c r="F530">
        <f>VLOOKUP(Parameter!Q530,Indexing!$E$2:$F$28,2)</f>
        <v>4</v>
      </c>
      <c r="G530">
        <f>VLOOKUP(Parameter!R530,Indexing!$G$2:$H$28,2)</f>
        <v>21</v>
      </c>
      <c r="H530">
        <f t="shared" si="24"/>
        <v>7.75</v>
      </c>
      <c r="J530">
        <f>VLOOKUP(Parameter!S530,Indexing!$I$2:$J$28,2)</f>
        <v>17</v>
      </c>
      <c r="K530">
        <f>VLOOKUP(Parameter!T530,Indexing!$K$2:$L$28,2)</f>
        <v>1</v>
      </c>
      <c r="L530">
        <f t="shared" si="25"/>
        <v>18</v>
      </c>
      <c r="N530">
        <f t="shared" si="26"/>
        <v>49</v>
      </c>
    </row>
    <row r="531" spans="1:14">
      <c r="A531" s="12" t="s">
        <v>296</v>
      </c>
      <c r="B531" t="s">
        <v>11</v>
      </c>
      <c r="C531" s="2" t="s">
        <v>13</v>
      </c>
      <c r="D531">
        <f>VLOOKUP(Parameter!O531,Indexing!$A$2:$B$28,2)</f>
        <v>5</v>
      </c>
      <c r="E531">
        <f>VLOOKUP(Parameter!P531,Indexing!$C$2:$D$28,2)</f>
        <v>1</v>
      </c>
      <c r="F531">
        <f>VLOOKUP(Parameter!Q531,Indexing!$E$2:$F$28,2)</f>
        <v>4</v>
      </c>
      <c r="G531">
        <f>VLOOKUP(Parameter!R531,Indexing!$G$2:$H$28,2)</f>
        <v>21</v>
      </c>
      <c r="H531">
        <f t="shared" si="24"/>
        <v>7.75</v>
      </c>
      <c r="J531">
        <f>VLOOKUP(Parameter!S531,Indexing!$I$2:$J$28,2)</f>
        <v>17</v>
      </c>
      <c r="K531">
        <f>VLOOKUP(Parameter!T531,Indexing!$K$2:$L$28,2)</f>
        <v>1</v>
      </c>
      <c r="L531">
        <f t="shared" si="25"/>
        <v>18</v>
      </c>
      <c r="N531">
        <f t="shared" si="26"/>
        <v>49</v>
      </c>
    </row>
    <row r="532" spans="1:14">
      <c r="A532" s="12" t="s">
        <v>297</v>
      </c>
      <c r="B532" t="s">
        <v>8</v>
      </c>
      <c r="C532" s="2" t="s">
        <v>13</v>
      </c>
      <c r="D532">
        <f>VLOOKUP(Parameter!O532,Indexing!$A$2:$B$28,2)</f>
        <v>5</v>
      </c>
      <c r="E532">
        <f>VLOOKUP(Parameter!P532,Indexing!$C$2:$D$28,2)</f>
        <v>1</v>
      </c>
      <c r="F532">
        <f>VLOOKUP(Parameter!Q532,Indexing!$E$2:$F$28,2)</f>
        <v>13</v>
      </c>
      <c r="G532">
        <f>VLOOKUP(Parameter!R532,Indexing!$G$2:$H$28,2)</f>
        <v>5</v>
      </c>
      <c r="H532">
        <f t="shared" si="24"/>
        <v>6</v>
      </c>
      <c r="J532">
        <f>VLOOKUP(Parameter!S532,Indexing!$I$2:$J$28,2)</f>
        <v>1</v>
      </c>
      <c r="K532">
        <f>VLOOKUP(Parameter!T532,Indexing!$K$2:$L$28,2)</f>
        <v>1</v>
      </c>
      <c r="L532">
        <f t="shared" si="25"/>
        <v>2</v>
      </c>
      <c r="N532">
        <f t="shared" si="26"/>
        <v>26</v>
      </c>
    </row>
    <row r="533" spans="1:14">
      <c r="A533" s="12" t="s">
        <v>297</v>
      </c>
      <c r="B533" t="s">
        <v>10</v>
      </c>
      <c r="C533" s="2" t="s">
        <v>13</v>
      </c>
      <c r="D533">
        <f>VLOOKUP(Parameter!O533,Indexing!$A$2:$B$28,2)</f>
        <v>5</v>
      </c>
      <c r="E533">
        <f>VLOOKUP(Parameter!P533,Indexing!$C$2:$D$28,2)</f>
        <v>1</v>
      </c>
      <c r="F533">
        <f>VLOOKUP(Parameter!Q533,Indexing!$E$2:$F$28,2)</f>
        <v>13</v>
      </c>
      <c r="G533">
        <f>VLOOKUP(Parameter!R533,Indexing!$G$2:$H$28,2)</f>
        <v>5</v>
      </c>
      <c r="H533">
        <f t="shared" si="24"/>
        <v>6</v>
      </c>
      <c r="J533">
        <f>VLOOKUP(Parameter!S533,Indexing!$I$2:$J$28,2)</f>
        <v>1</v>
      </c>
      <c r="K533">
        <f>VLOOKUP(Parameter!T533,Indexing!$K$2:$L$28,2)</f>
        <v>1</v>
      </c>
      <c r="L533">
        <f t="shared" si="25"/>
        <v>2</v>
      </c>
      <c r="N533">
        <f t="shared" si="26"/>
        <v>26</v>
      </c>
    </row>
    <row r="534" spans="1:14">
      <c r="A534" s="12" t="s">
        <v>297</v>
      </c>
      <c r="B534" t="s">
        <v>11</v>
      </c>
      <c r="C534" s="2" t="s">
        <v>13</v>
      </c>
      <c r="D534">
        <f>VLOOKUP(Parameter!O534,Indexing!$A$2:$B$28,2)</f>
        <v>5</v>
      </c>
      <c r="E534">
        <f>VLOOKUP(Parameter!P534,Indexing!$C$2:$D$28,2)</f>
        <v>1</v>
      </c>
      <c r="F534">
        <f>VLOOKUP(Parameter!Q534,Indexing!$E$2:$F$28,2)</f>
        <v>13</v>
      </c>
      <c r="G534">
        <f>VLOOKUP(Parameter!R534,Indexing!$G$2:$H$28,2)</f>
        <v>5</v>
      </c>
      <c r="H534">
        <f t="shared" si="24"/>
        <v>6</v>
      </c>
      <c r="J534">
        <f>VLOOKUP(Parameter!S534,Indexing!$I$2:$J$28,2)</f>
        <v>1</v>
      </c>
      <c r="K534">
        <f>VLOOKUP(Parameter!T534,Indexing!$K$2:$L$28,2)</f>
        <v>1</v>
      </c>
      <c r="L534">
        <f t="shared" si="25"/>
        <v>2</v>
      </c>
      <c r="N534">
        <f t="shared" si="26"/>
        <v>26</v>
      </c>
    </row>
    <row r="535" spans="1:14">
      <c r="A535" s="12" t="s">
        <v>298</v>
      </c>
      <c r="B535" t="s">
        <v>8</v>
      </c>
      <c r="C535" s="2" t="s">
        <v>13</v>
      </c>
      <c r="D535">
        <f>VLOOKUP(Parameter!O535,Indexing!$A$2:$B$28,2)</f>
        <v>1</v>
      </c>
      <c r="E535">
        <f>VLOOKUP(Parameter!P535,Indexing!$C$2:$D$28,2)</f>
        <v>3</v>
      </c>
      <c r="F535">
        <f>VLOOKUP(Parameter!Q535,Indexing!$E$2:$F$28,2)</f>
        <v>3</v>
      </c>
      <c r="G535">
        <f>VLOOKUP(Parameter!R535,Indexing!$G$2:$H$28,2)</f>
        <v>22</v>
      </c>
      <c r="H535">
        <f t="shared" si="24"/>
        <v>7.25</v>
      </c>
      <c r="J535">
        <f>VLOOKUP(Parameter!S535,Indexing!$I$2:$J$28,2)</f>
        <v>23</v>
      </c>
      <c r="K535">
        <f>VLOOKUP(Parameter!T535,Indexing!$K$2:$L$28,2)</f>
        <v>2</v>
      </c>
      <c r="L535">
        <f t="shared" si="25"/>
        <v>25</v>
      </c>
      <c r="N535">
        <f t="shared" si="26"/>
        <v>54</v>
      </c>
    </row>
    <row r="536" spans="1:14">
      <c r="A536" s="12" t="s">
        <v>298</v>
      </c>
      <c r="B536" t="s">
        <v>10</v>
      </c>
      <c r="C536" s="2" t="s">
        <v>13</v>
      </c>
      <c r="D536">
        <f>VLOOKUP(Parameter!O536,Indexing!$A$2:$B$28,2)</f>
        <v>1</v>
      </c>
      <c r="E536">
        <f>VLOOKUP(Parameter!P536,Indexing!$C$2:$D$28,2)</f>
        <v>3</v>
      </c>
      <c r="F536">
        <f>VLOOKUP(Parameter!Q536,Indexing!$E$2:$F$28,2)</f>
        <v>3</v>
      </c>
      <c r="G536">
        <f>VLOOKUP(Parameter!R536,Indexing!$G$2:$H$28,2)</f>
        <v>22</v>
      </c>
      <c r="H536">
        <f t="shared" si="24"/>
        <v>7.25</v>
      </c>
      <c r="J536">
        <f>VLOOKUP(Parameter!S536,Indexing!$I$2:$J$28,2)</f>
        <v>23</v>
      </c>
      <c r="K536">
        <f>VLOOKUP(Parameter!T536,Indexing!$K$2:$L$28,2)</f>
        <v>2</v>
      </c>
      <c r="L536">
        <f t="shared" si="25"/>
        <v>25</v>
      </c>
      <c r="N536">
        <f t="shared" si="26"/>
        <v>54</v>
      </c>
    </row>
    <row r="537" spans="1:14">
      <c r="A537" s="12" t="s">
        <v>298</v>
      </c>
      <c r="B537" t="s">
        <v>11</v>
      </c>
      <c r="C537" s="2" t="s">
        <v>13</v>
      </c>
      <c r="D537">
        <f>VLOOKUP(Parameter!O537,Indexing!$A$2:$B$28,2)</f>
        <v>1</v>
      </c>
      <c r="E537">
        <f>VLOOKUP(Parameter!P537,Indexing!$C$2:$D$28,2)</f>
        <v>3</v>
      </c>
      <c r="F537">
        <f>VLOOKUP(Parameter!Q537,Indexing!$E$2:$F$28,2)</f>
        <v>3</v>
      </c>
      <c r="G537">
        <f>VLOOKUP(Parameter!R537,Indexing!$G$2:$H$28,2)</f>
        <v>22</v>
      </c>
      <c r="H537">
        <f t="shared" si="24"/>
        <v>7.25</v>
      </c>
      <c r="J537">
        <f>VLOOKUP(Parameter!S537,Indexing!$I$2:$J$28,2)</f>
        <v>23</v>
      </c>
      <c r="K537">
        <f>VLOOKUP(Parameter!T537,Indexing!$K$2:$L$28,2)</f>
        <v>2</v>
      </c>
      <c r="L537">
        <f t="shared" si="25"/>
        <v>25</v>
      </c>
      <c r="N537">
        <f t="shared" si="26"/>
        <v>54</v>
      </c>
    </row>
    <row r="538" spans="1:14">
      <c r="A538" s="12" t="s">
        <v>299</v>
      </c>
      <c r="B538" t="s">
        <v>8</v>
      </c>
      <c r="C538" s="2" t="s">
        <v>13</v>
      </c>
      <c r="D538">
        <f>VLOOKUP(Parameter!O538,Indexing!$A$2:$B$28,2)</f>
        <v>6</v>
      </c>
      <c r="E538">
        <f>VLOOKUP(Parameter!P538,Indexing!$C$2:$D$28,2)</f>
        <v>7</v>
      </c>
      <c r="F538">
        <f>VLOOKUP(Parameter!Q538,Indexing!$E$2:$F$28,2)</f>
        <v>20</v>
      </c>
      <c r="G538">
        <f>VLOOKUP(Parameter!R538,Indexing!$G$2:$H$28,2)</f>
        <v>15</v>
      </c>
      <c r="H538">
        <f t="shared" si="24"/>
        <v>12</v>
      </c>
      <c r="J538">
        <f>VLOOKUP(Parameter!S538,Indexing!$I$2:$J$28,2)</f>
        <v>18</v>
      </c>
      <c r="K538">
        <f>VLOOKUP(Parameter!T538,Indexing!$K$2:$L$28,2)</f>
        <v>2</v>
      </c>
      <c r="L538">
        <f t="shared" si="25"/>
        <v>20</v>
      </c>
      <c r="N538">
        <f t="shared" si="26"/>
        <v>68</v>
      </c>
    </row>
    <row r="539" spans="1:14">
      <c r="A539" s="12" t="s">
        <v>299</v>
      </c>
      <c r="B539" t="s">
        <v>10</v>
      </c>
      <c r="C539" s="2" t="s">
        <v>13</v>
      </c>
      <c r="D539">
        <f>VLOOKUP(Parameter!O539,Indexing!$A$2:$B$28,2)</f>
        <v>6</v>
      </c>
      <c r="E539">
        <f>VLOOKUP(Parameter!P539,Indexing!$C$2:$D$28,2)</f>
        <v>7</v>
      </c>
      <c r="F539">
        <f>VLOOKUP(Parameter!Q539,Indexing!$E$2:$F$28,2)</f>
        <v>20</v>
      </c>
      <c r="G539">
        <f>VLOOKUP(Parameter!R539,Indexing!$G$2:$H$28,2)</f>
        <v>15</v>
      </c>
      <c r="H539">
        <f t="shared" si="24"/>
        <v>12</v>
      </c>
      <c r="J539">
        <f>VLOOKUP(Parameter!S539,Indexing!$I$2:$J$28,2)</f>
        <v>18</v>
      </c>
      <c r="K539">
        <f>VLOOKUP(Parameter!T539,Indexing!$K$2:$L$28,2)</f>
        <v>2</v>
      </c>
      <c r="L539">
        <f t="shared" si="25"/>
        <v>20</v>
      </c>
      <c r="N539">
        <f t="shared" si="26"/>
        <v>68</v>
      </c>
    </row>
    <row r="540" spans="1:14">
      <c r="A540" s="12" t="s">
        <v>299</v>
      </c>
      <c r="B540" t="s">
        <v>11</v>
      </c>
      <c r="C540" s="2" t="s">
        <v>13</v>
      </c>
      <c r="D540">
        <f>VLOOKUP(Parameter!O540,Indexing!$A$2:$B$28,2)</f>
        <v>6</v>
      </c>
      <c r="E540">
        <f>VLOOKUP(Parameter!P540,Indexing!$C$2:$D$28,2)</f>
        <v>7</v>
      </c>
      <c r="F540">
        <f>VLOOKUP(Parameter!Q540,Indexing!$E$2:$F$28,2)</f>
        <v>20</v>
      </c>
      <c r="G540">
        <f>VLOOKUP(Parameter!R540,Indexing!$G$2:$H$28,2)</f>
        <v>15</v>
      </c>
      <c r="H540">
        <f t="shared" si="24"/>
        <v>12</v>
      </c>
      <c r="J540">
        <f>VLOOKUP(Parameter!S540,Indexing!$I$2:$J$28,2)</f>
        <v>18</v>
      </c>
      <c r="K540">
        <f>VLOOKUP(Parameter!T540,Indexing!$K$2:$L$28,2)</f>
        <v>2</v>
      </c>
      <c r="L540">
        <f t="shared" si="25"/>
        <v>20</v>
      </c>
      <c r="N540">
        <f t="shared" si="26"/>
        <v>68</v>
      </c>
    </row>
    <row r="541" spans="1:14">
      <c r="A541" s="12" t="s">
        <v>300</v>
      </c>
      <c r="B541" t="s">
        <v>8</v>
      </c>
      <c r="C541" s="2" t="s">
        <v>13</v>
      </c>
      <c r="D541">
        <f>VLOOKUP(Parameter!O541,Indexing!$A$2:$B$28,2)</f>
        <v>26</v>
      </c>
      <c r="E541">
        <f>VLOOKUP(Parameter!P541,Indexing!$C$2:$D$28,2)</f>
        <v>24</v>
      </c>
      <c r="F541">
        <f>VLOOKUP(Parameter!Q541,Indexing!$E$2:$F$28,2)</f>
        <v>26</v>
      </c>
      <c r="G541">
        <f>VLOOKUP(Parameter!R541,Indexing!$G$2:$H$28,2)</f>
        <v>21</v>
      </c>
      <c r="H541">
        <f t="shared" si="24"/>
        <v>24.25</v>
      </c>
      <c r="J541">
        <f>VLOOKUP(Parameter!S541,Indexing!$I$2:$J$28,2)</f>
        <v>12</v>
      </c>
      <c r="K541">
        <f>VLOOKUP(Parameter!T541,Indexing!$K$2:$L$28,2)</f>
        <v>5</v>
      </c>
      <c r="L541">
        <f t="shared" si="25"/>
        <v>17</v>
      </c>
      <c r="N541">
        <f t="shared" si="26"/>
        <v>114</v>
      </c>
    </row>
    <row r="542" spans="1:14">
      <c r="A542" s="12" t="s">
        <v>300</v>
      </c>
      <c r="B542" t="s">
        <v>10</v>
      </c>
      <c r="C542" s="2" t="s">
        <v>13</v>
      </c>
      <c r="D542">
        <f>VLOOKUP(Parameter!O542,Indexing!$A$2:$B$28,2)</f>
        <v>26</v>
      </c>
      <c r="E542">
        <f>VLOOKUP(Parameter!P542,Indexing!$C$2:$D$28,2)</f>
        <v>24</v>
      </c>
      <c r="F542">
        <f>VLOOKUP(Parameter!Q542,Indexing!$E$2:$F$28,2)</f>
        <v>26</v>
      </c>
      <c r="G542">
        <f>VLOOKUP(Parameter!R542,Indexing!$G$2:$H$28,2)</f>
        <v>21</v>
      </c>
      <c r="H542">
        <f t="shared" si="24"/>
        <v>24.25</v>
      </c>
      <c r="J542">
        <f>VLOOKUP(Parameter!S542,Indexing!$I$2:$J$28,2)</f>
        <v>12</v>
      </c>
      <c r="K542">
        <f>VLOOKUP(Parameter!T542,Indexing!$K$2:$L$28,2)</f>
        <v>5</v>
      </c>
      <c r="L542">
        <f t="shared" si="25"/>
        <v>17</v>
      </c>
      <c r="N542">
        <f t="shared" si="26"/>
        <v>114</v>
      </c>
    </row>
    <row r="543" spans="1:14">
      <c r="A543" s="12" t="s">
        <v>300</v>
      </c>
      <c r="B543" t="s">
        <v>11</v>
      </c>
      <c r="C543" s="2" t="s">
        <v>13</v>
      </c>
      <c r="D543">
        <f>VLOOKUP(Parameter!O543,Indexing!$A$2:$B$28,2)</f>
        <v>26</v>
      </c>
      <c r="E543">
        <f>VLOOKUP(Parameter!P543,Indexing!$C$2:$D$28,2)</f>
        <v>24</v>
      </c>
      <c r="F543">
        <f>VLOOKUP(Parameter!Q543,Indexing!$E$2:$F$28,2)</f>
        <v>26</v>
      </c>
      <c r="G543">
        <f>VLOOKUP(Parameter!R543,Indexing!$G$2:$H$28,2)</f>
        <v>21</v>
      </c>
      <c r="H543">
        <f t="shared" si="24"/>
        <v>24.25</v>
      </c>
      <c r="J543">
        <f>VLOOKUP(Parameter!S543,Indexing!$I$2:$J$28,2)</f>
        <v>12</v>
      </c>
      <c r="K543">
        <f>VLOOKUP(Parameter!T543,Indexing!$K$2:$L$28,2)</f>
        <v>5</v>
      </c>
      <c r="L543">
        <f t="shared" si="25"/>
        <v>17</v>
      </c>
      <c r="N543">
        <f t="shared" si="26"/>
        <v>114</v>
      </c>
    </row>
    <row r="544" spans="1:14">
      <c r="A544" s="12" t="s">
        <v>301</v>
      </c>
      <c r="B544" t="s">
        <v>8</v>
      </c>
      <c r="C544" s="2" t="s">
        <v>13</v>
      </c>
      <c r="D544">
        <f>VLOOKUP(Parameter!O544,Indexing!$A$2:$B$28,2)</f>
        <v>11</v>
      </c>
      <c r="E544">
        <f>VLOOKUP(Parameter!P544,Indexing!$C$2:$D$28,2)</f>
        <v>24</v>
      </c>
      <c r="F544">
        <f>VLOOKUP(Parameter!Q544,Indexing!$E$2:$F$28,2)</f>
        <v>19</v>
      </c>
      <c r="G544">
        <f>VLOOKUP(Parameter!R544,Indexing!$G$2:$H$28,2)</f>
        <v>19</v>
      </c>
      <c r="H544">
        <f t="shared" si="24"/>
        <v>18.25</v>
      </c>
      <c r="J544">
        <f>VLOOKUP(Parameter!S544,Indexing!$I$2:$J$28,2)</f>
        <v>21</v>
      </c>
      <c r="K544">
        <f>VLOOKUP(Parameter!T544,Indexing!$K$2:$L$28,2)</f>
        <v>1</v>
      </c>
      <c r="L544">
        <f t="shared" si="25"/>
        <v>22</v>
      </c>
      <c r="N544">
        <f t="shared" si="26"/>
        <v>95</v>
      </c>
    </row>
    <row r="545" spans="1:14">
      <c r="A545" s="12" t="s">
        <v>301</v>
      </c>
      <c r="B545" t="s">
        <v>10</v>
      </c>
      <c r="C545" s="2" t="s">
        <v>13</v>
      </c>
      <c r="D545">
        <f>VLOOKUP(Parameter!O545,Indexing!$A$2:$B$28,2)</f>
        <v>11</v>
      </c>
      <c r="E545">
        <f>VLOOKUP(Parameter!P545,Indexing!$C$2:$D$28,2)</f>
        <v>24</v>
      </c>
      <c r="F545">
        <f>VLOOKUP(Parameter!Q545,Indexing!$E$2:$F$28,2)</f>
        <v>19</v>
      </c>
      <c r="G545">
        <f>VLOOKUP(Parameter!R545,Indexing!$G$2:$H$28,2)</f>
        <v>19</v>
      </c>
      <c r="H545">
        <f t="shared" si="24"/>
        <v>18.25</v>
      </c>
      <c r="J545">
        <f>VLOOKUP(Parameter!S545,Indexing!$I$2:$J$28,2)</f>
        <v>21</v>
      </c>
      <c r="K545">
        <f>VLOOKUP(Parameter!T545,Indexing!$K$2:$L$28,2)</f>
        <v>1</v>
      </c>
      <c r="L545">
        <f t="shared" si="25"/>
        <v>22</v>
      </c>
      <c r="N545">
        <f t="shared" si="26"/>
        <v>95</v>
      </c>
    </row>
    <row r="546" spans="1:14">
      <c r="A546" s="12" t="s">
        <v>301</v>
      </c>
      <c r="B546" t="s">
        <v>11</v>
      </c>
      <c r="C546" s="2" t="s">
        <v>13</v>
      </c>
      <c r="D546">
        <f>VLOOKUP(Parameter!O546,Indexing!$A$2:$B$28,2)</f>
        <v>11</v>
      </c>
      <c r="E546">
        <f>VLOOKUP(Parameter!P546,Indexing!$C$2:$D$28,2)</f>
        <v>24</v>
      </c>
      <c r="F546">
        <f>VLOOKUP(Parameter!Q546,Indexing!$E$2:$F$28,2)</f>
        <v>19</v>
      </c>
      <c r="G546">
        <f>VLOOKUP(Parameter!R546,Indexing!$G$2:$H$28,2)</f>
        <v>19</v>
      </c>
      <c r="H546">
        <f t="shared" si="24"/>
        <v>18.25</v>
      </c>
      <c r="J546">
        <f>VLOOKUP(Parameter!S546,Indexing!$I$2:$J$28,2)</f>
        <v>21</v>
      </c>
      <c r="K546">
        <f>VLOOKUP(Parameter!T546,Indexing!$K$2:$L$28,2)</f>
        <v>1</v>
      </c>
      <c r="L546">
        <f t="shared" si="25"/>
        <v>22</v>
      </c>
      <c r="N546">
        <f t="shared" si="26"/>
        <v>95</v>
      </c>
    </row>
    <row r="547" spans="1:14">
      <c r="A547" s="12" t="s">
        <v>302</v>
      </c>
      <c r="B547" t="s">
        <v>8</v>
      </c>
      <c r="C547" s="2" t="s">
        <v>13</v>
      </c>
      <c r="D547">
        <f>VLOOKUP(Parameter!O547,Indexing!$A$2:$B$28,2)</f>
        <v>26</v>
      </c>
      <c r="E547">
        <f>VLOOKUP(Parameter!P547,Indexing!$C$2:$D$28,2)</f>
        <v>24</v>
      </c>
      <c r="F547">
        <f>VLOOKUP(Parameter!Q547,Indexing!$E$2:$F$28,2)</f>
        <v>22</v>
      </c>
      <c r="G547">
        <f>VLOOKUP(Parameter!R547,Indexing!$G$2:$H$28,2)</f>
        <v>21</v>
      </c>
      <c r="H547">
        <f t="shared" si="24"/>
        <v>23.25</v>
      </c>
      <c r="J547">
        <f>VLOOKUP(Parameter!S547,Indexing!$I$2:$J$28,2)</f>
        <v>5</v>
      </c>
      <c r="K547">
        <f>VLOOKUP(Parameter!T547,Indexing!$K$2:$L$28,2)</f>
        <v>2</v>
      </c>
      <c r="L547">
        <f t="shared" si="25"/>
        <v>7</v>
      </c>
      <c r="N547">
        <f t="shared" si="26"/>
        <v>100</v>
      </c>
    </row>
    <row r="548" spans="1:14">
      <c r="A548" s="12" t="s">
        <v>302</v>
      </c>
      <c r="B548" t="s">
        <v>10</v>
      </c>
      <c r="C548" s="2" t="s">
        <v>13</v>
      </c>
      <c r="D548">
        <f>VLOOKUP(Parameter!O548,Indexing!$A$2:$B$28,2)</f>
        <v>26</v>
      </c>
      <c r="E548">
        <f>VLOOKUP(Parameter!P548,Indexing!$C$2:$D$28,2)</f>
        <v>24</v>
      </c>
      <c r="F548">
        <f>VLOOKUP(Parameter!Q548,Indexing!$E$2:$F$28,2)</f>
        <v>22</v>
      </c>
      <c r="G548">
        <f>VLOOKUP(Parameter!R548,Indexing!$G$2:$H$28,2)</f>
        <v>21</v>
      </c>
      <c r="H548">
        <f t="shared" si="24"/>
        <v>23.25</v>
      </c>
      <c r="J548">
        <f>VLOOKUP(Parameter!S548,Indexing!$I$2:$J$28,2)</f>
        <v>5</v>
      </c>
      <c r="K548">
        <f>VLOOKUP(Parameter!T548,Indexing!$K$2:$L$28,2)</f>
        <v>2</v>
      </c>
      <c r="L548">
        <f t="shared" si="25"/>
        <v>7</v>
      </c>
      <c r="N548">
        <f t="shared" si="26"/>
        <v>100</v>
      </c>
    </row>
    <row r="549" spans="1:14">
      <c r="A549" s="12" t="s">
        <v>302</v>
      </c>
      <c r="B549" t="s">
        <v>11</v>
      </c>
      <c r="C549" s="2" t="s">
        <v>13</v>
      </c>
      <c r="D549">
        <f>VLOOKUP(Parameter!O549,Indexing!$A$2:$B$28,2)</f>
        <v>26</v>
      </c>
      <c r="E549">
        <f>VLOOKUP(Parameter!P549,Indexing!$C$2:$D$28,2)</f>
        <v>24</v>
      </c>
      <c r="F549">
        <f>VLOOKUP(Parameter!Q549,Indexing!$E$2:$F$28,2)</f>
        <v>22</v>
      </c>
      <c r="G549">
        <f>VLOOKUP(Parameter!R549,Indexing!$G$2:$H$28,2)</f>
        <v>21</v>
      </c>
      <c r="H549">
        <f t="shared" si="24"/>
        <v>23.25</v>
      </c>
      <c r="J549">
        <f>VLOOKUP(Parameter!S549,Indexing!$I$2:$J$28,2)</f>
        <v>5</v>
      </c>
      <c r="K549">
        <f>VLOOKUP(Parameter!T549,Indexing!$K$2:$L$28,2)</f>
        <v>2</v>
      </c>
      <c r="L549">
        <f t="shared" si="25"/>
        <v>7</v>
      </c>
      <c r="N549">
        <f t="shared" si="26"/>
        <v>100</v>
      </c>
    </row>
    <row r="550" spans="1:14">
      <c r="A550" s="12" t="s">
        <v>303</v>
      </c>
      <c r="B550" t="s">
        <v>8</v>
      </c>
      <c r="C550" s="2" t="s">
        <v>13</v>
      </c>
      <c r="D550">
        <f>VLOOKUP(Parameter!O550,Indexing!$A$2:$B$28,2)</f>
        <v>4</v>
      </c>
      <c r="E550">
        <f>VLOOKUP(Parameter!P550,Indexing!$C$2:$D$28,2)</f>
        <v>25</v>
      </c>
      <c r="F550">
        <f>VLOOKUP(Parameter!Q550,Indexing!$E$2:$F$28,2)</f>
        <v>19</v>
      </c>
      <c r="G550">
        <f>VLOOKUP(Parameter!R550,Indexing!$G$2:$H$28,2)</f>
        <v>21</v>
      </c>
      <c r="H550">
        <f t="shared" si="24"/>
        <v>17.25</v>
      </c>
      <c r="J550">
        <f>VLOOKUP(Parameter!S550,Indexing!$I$2:$J$28,2)</f>
        <v>6</v>
      </c>
      <c r="K550">
        <f>VLOOKUP(Parameter!T550,Indexing!$K$2:$L$28,2)</f>
        <v>1</v>
      </c>
      <c r="L550">
        <f t="shared" si="25"/>
        <v>7</v>
      </c>
      <c r="N550">
        <f t="shared" si="26"/>
        <v>76</v>
      </c>
    </row>
    <row r="551" spans="1:14">
      <c r="A551" s="12" t="s">
        <v>303</v>
      </c>
      <c r="B551" t="s">
        <v>10</v>
      </c>
      <c r="C551" s="2" t="s">
        <v>13</v>
      </c>
      <c r="D551">
        <f>VLOOKUP(Parameter!O551,Indexing!$A$2:$B$28,2)</f>
        <v>4</v>
      </c>
      <c r="E551">
        <f>VLOOKUP(Parameter!P551,Indexing!$C$2:$D$28,2)</f>
        <v>25</v>
      </c>
      <c r="F551">
        <f>VLOOKUP(Parameter!Q551,Indexing!$E$2:$F$28,2)</f>
        <v>19</v>
      </c>
      <c r="G551">
        <f>VLOOKUP(Parameter!R551,Indexing!$G$2:$H$28,2)</f>
        <v>21</v>
      </c>
      <c r="H551">
        <f t="shared" si="24"/>
        <v>17.25</v>
      </c>
      <c r="J551">
        <f>VLOOKUP(Parameter!S551,Indexing!$I$2:$J$28,2)</f>
        <v>6</v>
      </c>
      <c r="K551">
        <f>VLOOKUP(Parameter!T551,Indexing!$K$2:$L$28,2)</f>
        <v>1</v>
      </c>
      <c r="L551">
        <f t="shared" si="25"/>
        <v>7</v>
      </c>
      <c r="N551">
        <f t="shared" si="26"/>
        <v>76</v>
      </c>
    </row>
    <row r="552" spans="1:14">
      <c r="A552" s="12" t="s">
        <v>303</v>
      </c>
      <c r="B552" t="s">
        <v>11</v>
      </c>
      <c r="C552" s="2" t="s">
        <v>13</v>
      </c>
      <c r="D552">
        <f>VLOOKUP(Parameter!O552,Indexing!$A$2:$B$28,2)</f>
        <v>4</v>
      </c>
      <c r="E552">
        <f>VLOOKUP(Parameter!P552,Indexing!$C$2:$D$28,2)</f>
        <v>25</v>
      </c>
      <c r="F552">
        <f>VLOOKUP(Parameter!Q552,Indexing!$E$2:$F$28,2)</f>
        <v>19</v>
      </c>
      <c r="G552">
        <f>VLOOKUP(Parameter!R552,Indexing!$G$2:$H$28,2)</f>
        <v>21</v>
      </c>
      <c r="H552">
        <f t="shared" si="24"/>
        <v>17.25</v>
      </c>
      <c r="J552">
        <f>VLOOKUP(Parameter!S552,Indexing!$I$2:$J$28,2)</f>
        <v>6</v>
      </c>
      <c r="K552">
        <f>VLOOKUP(Parameter!T552,Indexing!$K$2:$L$28,2)</f>
        <v>1</v>
      </c>
      <c r="L552">
        <f t="shared" si="25"/>
        <v>7</v>
      </c>
      <c r="N552">
        <f t="shared" si="26"/>
        <v>76</v>
      </c>
    </row>
    <row r="553" spans="1:14">
      <c r="A553" s="12" t="s">
        <v>304</v>
      </c>
      <c r="B553" t="s">
        <v>8</v>
      </c>
      <c r="C553" s="2" t="s">
        <v>13</v>
      </c>
      <c r="D553">
        <f>VLOOKUP(Parameter!O553,Indexing!$A$2:$B$28,2)</f>
        <v>7</v>
      </c>
      <c r="E553">
        <f>VLOOKUP(Parameter!P553,Indexing!$C$2:$D$28,2)</f>
        <v>7</v>
      </c>
      <c r="F553">
        <f>VLOOKUP(Parameter!Q553,Indexing!$E$2:$F$28,2)</f>
        <v>13</v>
      </c>
      <c r="G553">
        <f>VLOOKUP(Parameter!R553,Indexing!$G$2:$H$28,2)</f>
        <v>5</v>
      </c>
      <c r="H553">
        <f t="shared" si="24"/>
        <v>8</v>
      </c>
      <c r="J553">
        <f>VLOOKUP(Parameter!S553,Indexing!$I$2:$J$28,2)</f>
        <v>19</v>
      </c>
      <c r="K553">
        <f>VLOOKUP(Parameter!T553,Indexing!$K$2:$L$28,2)</f>
        <v>3</v>
      </c>
      <c r="L553">
        <f t="shared" si="25"/>
        <v>22</v>
      </c>
      <c r="N553">
        <f t="shared" si="26"/>
        <v>54</v>
      </c>
    </row>
    <row r="554" spans="1:14">
      <c r="A554" s="12" t="s">
        <v>304</v>
      </c>
      <c r="B554" t="s">
        <v>10</v>
      </c>
      <c r="C554" s="2" t="s">
        <v>13</v>
      </c>
      <c r="D554">
        <f>VLOOKUP(Parameter!O554,Indexing!$A$2:$B$28,2)</f>
        <v>7</v>
      </c>
      <c r="E554">
        <f>VLOOKUP(Parameter!P554,Indexing!$C$2:$D$28,2)</f>
        <v>7</v>
      </c>
      <c r="F554">
        <f>VLOOKUP(Parameter!Q554,Indexing!$E$2:$F$28,2)</f>
        <v>13</v>
      </c>
      <c r="G554">
        <f>VLOOKUP(Parameter!R554,Indexing!$G$2:$H$28,2)</f>
        <v>5</v>
      </c>
      <c r="H554">
        <f t="shared" si="24"/>
        <v>8</v>
      </c>
      <c r="J554">
        <f>VLOOKUP(Parameter!S554,Indexing!$I$2:$J$28,2)</f>
        <v>19</v>
      </c>
      <c r="K554">
        <f>VLOOKUP(Parameter!T554,Indexing!$K$2:$L$28,2)</f>
        <v>3</v>
      </c>
      <c r="L554">
        <f t="shared" si="25"/>
        <v>22</v>
      </c>
      <c r="N554">
        <f t="shared" si="26"/>
        <v>54</v>
      </c>
    </row>
    <row r="555" spans="1:14">
      <c r="A555" s="12" t="s">
        <v>304</v>
      </c>
      <c r="B555" t="s">
        <v>11</v>
      </c>
      <c r="C555" s="2" t="s">
        <v>13</v>
      </c>
      <c r="D555">
        <f>VLOOKUP(Parameter!O555,Indexing!$A$2:$B$28,2)</f>
        <v>7</v>
      </c>
      <c r="E555">
        <f>VLOOKUP(Parameter!P555,Indexing!$C$2:$D$28,2)</f>
        <v>7</v>
      </c>
      <c r="F555">
        <f>VLOOKUP(Parameter!Q555,Indexing!$E$2:$F$28,2)</f>
        <v>13</v>
      </c>
      <c r="G555">
        <f>VLOOKUP(Parameter!R555,Indexing!$G$2:$H$28,2)</f>
        <v>5</v>
      </c>
      <c r="H555">
        <f t="shared" si="24"/>
        <v>8</v>
      </c>
      <c r="J555">
        <f>VLOOKUP(Parameter!S555,Indexing!$I$2:$J$28,2)</f>
        <v>19</v>
      </c>
      <c r="K555">
        <f>VLOOKUP(Parameter!T555,Indexing!$K$2:$L$28,2)</f>
        <v>3</v>
      </c>
      <c r="L555">
        <f t="shared" si="25"/>
        <v>22</v>
      </c>
      <c r="N555">
        <f t="shared" si="26"/>
        <v>54</v>
      </c>
    </row>
    <row r="556" spans="1:14">
      <c r="A556" s="12" t="s">
        <v>305</v>
      </c>
      <c r="B556" t="s">
        <v>8</v>
      </c>
      <c r="C556" s="2" t="s">
        <v>13</v>
      </c>
      <c r="D556">
        <f>VLOOKUP(Parameter!O556,Indexing!$A$2:$B$28,2)</f>
        <v>23</v>
      </c>
      <c r="E556">
        <f>VLOOKUP(Parameter!P556,Indexing!$C$2:$D$28,2)</f>
        <v>25</v>
      </c>
      <c r="F556">
        <f>VLOOKUP(Parameter!Q556,Indexing!$E$2:$F$28,2)</f>
        <v>8</v>
      </c>
      <c r="G556">
        <f>VLOOKUP(Parameter!R556,Indexing!$G$2:$H$28,2)</f>
        <v>8</v>
      </c>
      <c r="H556">
        <f t="shared" si="24"/>
        <v>16</v>
      </c>
      <c r="J556">
        <f>VLOOKUP(Parameter!S556,Indexing!$I$2:$J$28,2)</f>
        <v>3</v>
      </c>
      <c r="K556">
        <f>VLOOKUP(Parameter!T556,Indexing!$K$2:$L$28,2)</f>
        <v>1</v>
      </c>
      <c r="L556">
        <f t="shared" si="25"/>
        <v>4</v>
      </c>
      <c r="N556">
        <f t="shared" si="26"/>
        <v>68</v>
      </c>
    </row>
    <row r="557" spans="1:14">
      <c r="A557" s="12" t="s">
        <v>305</v>
      </c>
      <c r="B557" t="s">
        <v>10</v>
      </c>
      <c r="C557" s="2" t="s">
        <v>13</v>
      </c>
      <c r="D557">
        <f>VLOOKUP(Parameter!O557,Indexing!$A$2:$B$28,2)</f>
        <v>23</v>
      </c>
      <c r="E557">
        <f>VLOOKUP(Parameter!P557,Indexing!$C$2:$D$28,2)</f>
        <v>25</v>
      </c>
      <c r="F557">
        <f>VLOOKUP(Parameter!Q557,Indexing!$E$2:$F$28,2)</f>
        <v>8</v>
      </c>
      <c r="G557">
        <f>VLOOKUP(Parameter!R557,Indexing!$G$2:$H$28,2)</f>
        <v>8</v>
      </c>
      <c r="H557">
        <f t="shared" si="24"/>
        <v>16</v>
      </c>
      <c r="J557">
        <f>VLOOKUP(Parameter!S557,Indexing!$I$2:$J$28,2)</f>
        <v>3</v>
      </c>
      <c r="K557">
        <f>VLOOKUP(Parameter!T557,Indexing!$K$2:$L$28,2)</f>
        <v>1</v>
      </c>
      <c r="L557">
        <f t="shared" si="25"/>
        <v>4</v>
      </c>
      <c r="N557">
        <f t="shared" si="26"/>
        <v>68</v>
      </c>
    </row>
    <row r="558" spans="1:14">
      <c r="A558" s="12" t="s">
        <v>305</v>
      </c>
      <c r="B558" t="s">
        <v>11</v>
      </c>
      <c r="C558" s="2" t="s">
        <v>13</v>
      </c>
      <c r="D558">
        <f>VLOOKUP(Parameter!O558,Indexing!$A$2:$B$28,2)</f>
        <v>23</v>
      </c>
      <c r="E558">
        <f>VLOOKUP(Parameter!P558,Indexing!$C$2:$D$28,2)</f>
        <v>25</v>
      </c>
      <c r="F558">
        <f>VLOOKUP(Parameter!Q558,Indexing!$E$2:$F$28,2)</f>
        <v>8</v>
      </c>
      <c r="G558">
        <f>VLOOKUP(Parameter!R558,Indexing!$G$2:$H$28,2)</f>
        <v>8</v>
      </c>
      <c r="H558">
        <f t="shared" si="24"/>
        <v>16</v>
      </c>
      <c r="J558">
        <f>VLOOKUP(Parameter!S558,Indexing!$I$2:$J$28,2)</f>
        <v>3</v>
      </c>
      <c r="K558">
        <f>VLOOKUP(Parameter!T558,Indexing!$K$2:$L$28,2)</f>
        <v>1</v>
      </c>
      <c r="L558">
        <f t="shared" si="25"/>
        <v>4</v>
      </c>
      <c r="N558">
        <f t="shared" si="26"/>
        <v>68</v>
      </c>
    </row>
    <row r="559" spans="1:14">
      <c r="A559" s="12" t="s">
        <v>306</v>
      </c>
      <c r="B559" t="s">
        <v>8</v>
      </c>
      <c r="C559" s="2" t="s">
        <v>13</v>
      </c>
      <c r="D559">
        <f>VLOOKUP(Parameter!O559,Indexing!$A$2:$B$28,2)</f>
        <v>26</v>
      </c>
      <c r="E559">
        <f>VLOOKUP(Parameter!P559,Indexing!$C$2:$D$28,2)</f>
        <v>23</v>
      </c>
      <c r="F559">
        <f>VLOOKUP(Parameter!Q559,Indexing!$E$2:$F$28,2)</f>
        <v>7</v>
      </c>
      <c r="G559">
        <f>VLOOKUP(Parameter!R559,Indexing!$G$2:$H$28,2)</f>
        <v>12</v>
      </c>
      <c r="H559">
        <f t="shared" si="24"/>
        <v>17</v>
      </c>
      <c r="J559">
        <f>VLOOKUP(Parameter!S559,Indexing!$I$2:$J$28,2)</f>
        <v>26</v>
      </c>
      <c r="K559">
        <f>VLOOKUP(Parameter!T559,Indexing!$K$2:$L$28,2)</f>
        <v>6</v>
      </c>
      <c r="L559">
        <f t="shared" si="25"/>
        <v>32</v>
      </c>
      <c r="N559">
        <f t="shared" si="26"/>
        <v>100</v>
      </c>
    </row>
    <row r="560" spans="1:14">
      <c r="A560" s="12" t="s">
        <v>306</v>
      </c>
      <c r="B560" t="s">
        <v>10</v>
      </c>
      <c r="C560" s="2" t="s">
        <v>13</v>
      </c>
      <c r="D560">
        <f>VLOOKUP(Parameter!O560,Indexing!$A$2:$B$28,2)</f>
        <v>26</v>
      </c>
      <c r="E560">
        <f>VLOOKUP(Parameter!P560,Indexing!$C$2:$D$28,2)</f>
        <v>23</v>
      </c>
      <c r="F560">
        <f>VLOOKUP(Parameter!Q560,Indexing!$E$2:$F$28,2)</f>
        <v>7</v>
      </c>
      <c r="G560">
        <f>VLOOKUP(Parameter!R560,Indexing!$G$2:$H$28,2)</f>
        <v>12</v>
      </c>
      <c r="H560">
        <f t="shared" si="24"/>
        <v>17</v>
      </c>
      <c r="J560">
        <f>VLOOKUP(Parameter!S560,Indexing!$I$2:$J$28,2)</f>
        <v>26</v>
      </c>
      <c r="K560">
        <f>VLOOKUP(Parameter!T560,Indexing!$K$2:$L$28,2)</f>
        <v>6</v>
      </c>
      <c r="L560">
        <f t="shared" si="25"/>
        <v>32</v>
      </c>
      <c r="N560">
        <f t="shared" si="26"/>
        <v>100</v>
      </c>
    </row>
    <row r="561" spans="1:14">
      <c r="A561" s="12" t="s">
        <v>306</v>
      </c>
      <c r="B561" t="s">
        <v>11</v>
      </c>
      <c r="C561" s="2" t="s">
        <v>13</v>
      </c>
      <c r="D561">
        <f>VLOOKUP(Parameter!O561,Indexing!$A$2:$B$28,2)</f>
        <v>26</v>
      </c>
      <c r="E561">
        <f>VLOOKUP(Parameter!P561,Indexing!$C$2:$D$28,2)</f>
        <v>23</v>
      </c>
      <c r="F561">
        <f>VLOOKUP(Parameter!Q561,Indexing!$E$2:$F$28,2)</f>
        <v>7</v>
      </c>
      <c r="G561">
        <f>VLOOKUP(Parameter!R561,Indexing!$G$2:$H$28,2)</f>
        <v>12</v>
      </c>
      <c r="H561">
        <f t="shared" si="24"/>
        <v>17</v>
      </c>
      <c r="J561">
        <f>VLOOKUP(Parameter!S561,Indexing!$I$2:$J$28,2)</f>
        <v>26</v>
      </c>
      <c r="K561">
        <f>VLOOKUP(Parameter!T561,Indexing!$K$2:$L$28,2)</f>
        <v>6</v>
      </c>
      <c r="L561">
        <f t="shared" si="25"/>
        <v>32</v>
      </c>
      <c r="N561">
        <f t="shared" si="26"/>
        <v>100</v>
      </c>
    </row>
    <row r="562" spans="1:14">
      <c r="A562" s="12" t="s">
        <v>307</v>
      </c>
      <c r="B562" t="s">
        <v>8</v>
      </c>
      <c r="C562" s="2" t="s">
        <v>13</v>
      </c>
      <c r="D562">
        <f>VLOOKUP(Parameter!O562,Indexing!$A$2:$B$28,2)</f>
        <v>15</v>
      </c>
      <c r="E562">
        <f>VLOOKUP(Parameter!P562,Indexing!$C$2:$D$28,2)</f>
        <v>19</v>
      </c>
      <c r="F562">
        <f>VLOOKUP(Parameter!Q562,Indexing!$E$2:$F$28,2)</f>
        <v>12</v>
      </c>
      <c r="G562">
        <f>VLOOKUP(Parameter!R562,Indexing!$G$2:$H$28,2)</f>
        <v>26</v>
      </c>
      <c r="H562">
        <f t="shared" si="24"/>
        <v>18</v>
      </c>
      <c r="J562">
        <f>VLOOKUP(Parameter!S562,Indexing!$I$2:$J$28,2)</f>
        <v>4</v>
      </c>
      <c r="K562">
        <f>VLOOKUP(Parameter!T562,Indexing!$K$2:$L$28,2)</f>
        <v>1</v>
      </c>
      <c r="L562">
        <f t="shared" si="25"/>
        <v>5</v>
      </c>
      <c r="N562">
        <f t="shared" si="26"/>
        <v>77</v>
      </c>
    </row>
    <row r="563" spans="1:14">
      <c r="A563" s="12" t="s">
        <v>307</v>
      </c>
      <c r="B563" t="s">
        <v>10</v>
      </c>
      <c r="C563" s="2" t="s">
        <v>13</v>
      </c>
      <c r="D563">
        <f>VLOOKUP(Parameter!O563,Indexing!$A$2:$B$28,2)</f>
        <v>15</v>
      </c>
      <c r="E563">
        <f>VLOOKUP(Parameter!P563,Indexing!$C$2:$D$28,2)</f>
        <v>19</v>
      </c>
      <c r="F563">
        <f>VLOOKUP(Parameter!Q563,Indexing!$E$2:$F$28,2)</f>
        <v>12</v>
      </c>
      <c r="G563">
        <f>VLOOKUP(Parameter!R563,Indexing!$G$2:$H$28,2)</f>
        <v>26</v>
      </c>
      <c r="H563">
        <f t="shared" si="24"/>
        <v>18</v>
      </c>
      <c r="J563">
        <f>VLOOKUP(Parameter!S563,Indexing!$I$2:$J$28,2)</f>
        <v>4</v>
      </c>
      <c r="K563">
        <f>VLOOKUP(Parameter!T563,Indexing!$K$2:$L$28,2)</f>
        <v>1</v>
      </c>
      <c r="L563">
        <f t="shared" si="25"/>
        <v>5</v>
      </c>
      <c r="N563">
        <f t="shared" si="26"/>
        <v>77</v>
      </c>
    </row>
    <row r="564" spans="1:14">
      <c r="A564" s="12" t="s">
        <v>307</v>
      </c>
      <c r="B564" t="s">
        <v>11</v>
      </c>
      <c r="C564" s="2" t="s">
        <v>13</v>
      </c>
      <c r="D564">
        <f>VLOOKUP(Parameter!O564,Indexing!$A$2:$B$28,2)</f>
        <v>15</v>
      </c>
      <c r="E564">
        <f>VLOOKUP(Parameter!P564,Indexing!$C$2:$D$28,2)</f>
        <v>19</v>
      </c>
      <c r="F564">
        <f>VLOOKUP(Parameter!Q564,Indexing!$E$2:$F$28,2)</f>
        <v>12</v>
      </c>
      <c r="G564">
        <f>VLOOKUP(Parameter!R564,Indexing!$G$2:$H$28,2)</f>
        <v>26</v>
      </c>
      <c r="H564">
        <f t="shared" si="24"/>
        <v>18</v>
      </c>
      <c r="J564">
        <f>VLOOKUP(Parameter!S564,Indexing!$I$2:$J$28,2)</f>
        <v>4</v>
      </c>
      <c r="K564">
        <f>VLOOKUP(Parameter!T564,Indexing!$K$2:$L$28,2)</f>
        <v>1</v>
      </c>
      <c r="L564">
        <f t="shared" si="25"/>
        <v>5</v>
      </c>
      <c r="N564">
        <f t="shared" si="26"/>
        <v>77</v>
      </c>
    </row>
    <row r="565" spans="1:14">
      <c r="A565" s="12" t="s">
        <v>308</v>
      </c>
      <c r="B565" t="s">
        <v>8</v>
      </c>
      <c r="C565" s="2" t="s">
        <v>13</v>
      </c>
      <c r="D565">
        <f>VLOOKUP(Parameter!O565,Indexing!$A$2:$B$28,2)</f>
        <v>10</v>
      </c>
      <c r="E565">
        <f>VLOOKUP(Parameter!P565,Indexing!$C$2:$D$28,2)</f>
        <v>25</v>
      </c>
      <c r="F565">
        <f>VLOOKUP(Parameter!Q565,Indexing!$E$2:$F$28,2)</f>
        <v>26</v>
      </c>
      <c r="G565">
        <f>VLOOKUP(Parameter!R565,Indexing!$G$2:$H$28,2)</f>
        <v>19</v>
      </c>
      <c r="H565">
        <f t="shared" si="24"/>
        <v>20</v>
      </c>
      <c r="J565">
        <f>VLOOKUP(Parameter!S565,Indexing!$I$2:$J$28,2)</f>
        <v>19</v>
      </c>
      <c r="K565">
        <f>VLOOKUP(Parameter!T565,Indexing!$K$2:$L$28,2)</f>
        <v>2</v>
      </c>
      <c r="L565">
        <f t="shared" si="25"/>
        <v>21</v>
      </c>
      <c r="N565">
        <f t="shared" si="26"/>
        <v>101</v>
      </c>
    </row>
    <row r="566" spans="1:14">
      <c r="A566" s="12" t="s">
        <v>308</v>
      </c>
      <c r="B566" t="s">
        <v>10</v>
      </c>
      <c r="C566" s="2" t="s">
        <v>13</v>
      </c>
      <c r="D566">
        <f>VLOOKUP(Parameter!O566,Indexing!$A$2:$B$28,2)</f>
        <v>10</v>
      </c>
      <c r="E566">
        <f>VLOOKUP(Parameter!P566,Indexing!$C$2:$D$28,2)</f>
        <v>25</v>
      </c>
      <c r="F566">
        <f>VLOOKUP(Parameter!Q566,Indexing!$E$2:$F$28,2)</f>
        <v>26</v>
      </c>
      <c r="G566">
        <f>VLOOKUP(Parameter!R566,Indexing!$G$2:$H$28,2)</f>
        <v>19</v>
      </c>
      <c r="H566">
        <f t="shared" si="24"/>
        <v>20</v>
      </c>
      <c r="J566">
        <f>VLOOKUP(Parameter!S566,Indexing!$I$2:$J$28,2)</f>
        <v>19</v>
      </c>
      <c r="K566">
        <f>VLOOKUP(Parameter!T566,Indexing!$K$2:$L$28,2)</f>
        <v>2</v>
      </c>
      <c r="L566">
        <f t="shared" si="25"/>
        <v>21</v>
      </c>
      <c r="N566">
        <f t="shared" si="26"/>
        <v>101</v>
      </c>
    </row>
    <row r="567" spans="1:14">
      <c r="A567" s="12" t="s">
        <v>308</v>
      </c>
      <c r="B567" t="s">
        <v>11</v>
      </c>
      <c r="C567" s="2" t="s">
        <v>13</v>
      </c>
      <c r="D567">
        <f>VLOOKUP(Parameter!O567,Indexing!$A$2:$B$28,2)</f>
        <v>10</v>
      </c>
      <c r="E567">
        <f>VLOOKUP(Parameter!P567,Indexing!$C$2:$D$28,2)</f>
        <v>25</v>
      </c>
      <c r="F567">
        <f>VLOOKUP(Parameter!Q567,Indexing!$E$2:$F$28,2)</f>
        <v>26</v>
      </c>
      <c r="G567">
        <f>VLOOKUP(Parameter!R567,Indexing!$G$2:$H$28,2)</f>
        <v>19</v>
      </c>
      <c r="H567">
        <f t="shared" si="24"/>
        <v>20</v>
      </c>
      <c r="J567">
        <f>VLOOKUP(Parameter!S567,Indexing!$I$2:$J$28,2)</f>
        <v>19</v>
      </c>
      <c r="K567">
        <f>VLOOKUP(Parameter!T567,Indexing!$K$2:$L$28,2)</f>
        <v>2</v>
      </c>
      <c r="L567">
        <f t="shared" si="25"/>
        <v>21</v>
      </c>
      <c r="N567">
        <f t="shared" si="26"/>
        <v>101</v>
      </c>
    </row>
    <row r="568" spans="1:14">
      <c r="A568" s="12" t="s">
        <v>309</v>
      </c>
      <c r="B568" t="s">
        <v>8</v>
      </c>
      <c r="C568" s="2" t="s">
        <v>13</v>
      </c>
      <c r="D568">
        <f>VLOOKUP(Parameter!O568,Indexing!$A$2:$B$28,2)</f>
        <v>13</v>
      </c>
      <c r="E568">
        <f>VLOOKUP(Parameter!P568,Indexing!$C$2:$D$28,2)</f>
        <v>21</v>
      </c>
      <c r="F568">
        <f>VLOOKUP(Parameter!Q568,Indexing!$E$2:$F$28,2)</f>
        <v>13</v>
      </c>
      <c r="G568">
        <f>VLOOKUP(Parameter!R568,Indexing!$G$2:$H$28,2)</f>
        <v>26</v>
      </c>
      <c r="H568">
        <f t="shared" si="24"/>
        <v>18.25</v>
      </c>
      <c r="J568">
        <f>VLOOKUP(Parameter!S568,Indexing!$I$2:$J$28,2)</f>
        <v>6</v>
      </c>
      <c r="K568">
        <f>VLOOKUP(Parameter!T568,Indexing!$K$2:$L$28,2)</f>
        <v>1</v>
      </c>
      <c r="L568">
        <f t="shared" si="25"/>
        <v>7</v>
      </c>
      <c r="N568">
        <f t="shared" si="26"/>
        <v>80</v>
      </c>
    </row>
    <row r="569" spans="1:14">
      <c r="A569" s="12" t="s">
        <v>309</v>
      </c>
      <c r="B569" t="s">
        <v>10</v>
      </c>
      <c r="C569" s="2" t="s">
        <v>13</v>
      </c>
      <c r="D569">
        <f>VLOOKUP(Parameter!O569,Indexing!$A$2:$B$28,2)</f>
        <v>13</v>
      </c>
      <c r="E569">
        <f>VLOOKUP(Parameter!P569,Indexing!$C$2:$D$28,2)</f>
        <v>21</v>
      </c>
      <c r="F569">
        <f>VLOOKUP(Parameter!Q569,Indexing!$E$2:$F$28,2)</f>
        <v>13</v>
      </c>
      <c r="G569">
        <f>VLOOKUP(Parameter!R569,Indexing!$G$2:$H$28,2)</f>
        <v>26</v>
      </c>
      <c r="H569">
        <f t="shared" si="24"/>
        <v>18.25</v>
      </c>
      <c r="J569">
        <f>VLOOKUP(Parameter!S569,Indexing!$I$2:$J$28,2)</f>
        <v>6</v>
      </c>
      <c r="K569">
        <f>VLOOKUP(Parameter!T569,Indexing!$K$2:$L$28,2)</f>
        <v>1</v>
      </c>
      <c r="L569">
        <f t="shared" si="25"/>
        <v>7</v>
      </c>
      <c r="N569">
        <f t="shared" si="26"/>
        <v>80</v>
      </c>
    </row>
    <row r="570" spans="1:14">
      <c r="A570" s="12" t="s">
        <v>309</v>
      </c>
      <c r="B570" t="s">
        <v>11</v>
      </c>
      <c r="C570" s="2" t="s">
        <v>13</v>
      </c>
      <c r="D570">
        <f>VLOOKUP(Parameter!O570,Indexing!$A$2:$B$28,2)</f>
        <v>13</v>
      </c>
      <c r="E570">
        <f>VLOOKUP(Parameter!P570,Indexing!$C$2:$D$28,2)</f>
        <v>21</v>
      </c>
      <c r="F570">
        <f>VLOOKUP(Parameter!Q570,Indexing!$E$2:$F$28,2)</f>
        <v>13</v>
      </c>
      <c r="G570">
        <f>VLOOKUP(Parameter!R570,Indexing!$G$2:$H$28,2)</f>
        <v>26</v>
      </c>
      <c r="H570">
        <f t="shared" si="24"/>
        <v>18.25</v>
      </c>
      <c r="J570">
        <f>VLOOKUP(Parameter!S570,Indexing!$I$2:$J$28,2)</f>
        <v>6</v>
      </c>
      <c r="K570">
        <f>VLOOKUP(Parameter!T570,Indexing!$K$2:$L$28,2)</f>
        <v>1</v>
      </c>
      <c r="L570">
        <f t="shared" si="25"/>
        <v>7</v>
      </c>
      <c r="N570">
        <f t="shared" si="26"/>
        <v>80</v>
      </c>
    </row>
    <row r="571" spans="1:14">
      <c r="A571" s="12" t="s">
        <v>310</v>
      </c>
      <c r="B571" t="s">
        <v>8</v>
      </c>
      <c r="C571" s="2" t="s">
        <v>13</v>
      </c>
      <c r="D571">
        <f>VLOOKUP(Parameter!O571,Indexing!$A$2:$B$28,2)</f>
        <v>1</v>
      </c>
      <c r="E571">
        <f>VLOOKUP(Parameter!P571,Indexing!$C$2:$D$28,2)</f>
        <v>20</v>
      </c>
      <c r="F571">
        <f>VLOOKUP(Parameter!Q571,Indexing!$E$2:$F$28,2)</f>
        <v>26</v>
      </c>
      <c r="G571">
        <f>VLOOKUP(Parameter!R571,Indexing!$G$2:$H$28,2)</f>
        <v>14</v>
      </c>
      <c r="H571">
        <f t="shared" si="24"/>
        <v>15.25</v>
      </c>
      <c r="J571">
        <f>VLOOKUP(Parameter!S571,Indexing!$I$2:$J$28,2)</f>
        <v>2</v>
      </c>
      <c r="K571">
        <f>VLOOKUP(Parameter!T571,Indexing!$K$2:$L$28,2)</f>
        <v>2</v>
      </c>
      <c r="L571">
        <f t="shared" si="25"/>
        <v>4</v>
      </c>
      <c r="N571">
        <f t="shared" si="26"/>
        <v>65</v>
      </c>
    </row>
    <row r="572" spans="1:14">
      <c r="A572" s="12" t="s">
        <v>310</v>
      </c>
      <c r="B572" t="s">
        <v>10</v>
      </c>
      <c r="C572" s="2" t="s">
        <v>13</v>
      </c>
      <c r="D572">
        <f>VLOOKUP(Parameter!O572,Indexing!$A$2:$B$28,2)</f>
        <v>1</v>
      </c>
      <c r="E572">
        <f>VLOOKUP(Parameter!P572,Indexing!$C$2:$D$28,2)</f>
        <v>20</v>
      </c>
      <c r="F572">
        <f>VLOOKUP(Parameter!Q572,Indexing!$E$2:$F$28,2)</f>
        <v>26</v>
      </c>
      <c r="G572">
        <f>VLOOKUP(Parameter!R572,Indexing!$G$2:$H$28,2)</f>
        <v>14</v>
      </c>
      <c r="H572">
        <f t="shared" si="24"/>
        <v>15.25</v>
      </c>
      <c r="J572">
        <f>VLOOKUP(Parameter!S572,Indexing!$I$2:$J$28,2)</f>
        <v>2</v>
      </c>
      <c r="K572">
        <f>VLOOKUP(Parameter!T572,Indexing!$K$2:$L$28,2)</f>
        <v>2</v>
      </c>
      <c r="L572">
        <f t="shared" si="25"/>
        <v>4</v>
      </c>
      <c r="N572">
        <f t="shared" si="26"/>
        <v>65</v>
      </c>
    </row>
    <row r="573" spans="1:14">
      <c r="A573" s="12" t="s">
        <v>310</v>
      </c>
      <c r="B573" t="s">
        <v>11</v>
      </c>
      <c r="C573" s="2" t="s">
        <v>13</v>
      </c>
      <c r="D573">
        <f>VLOOKUP(Parameter!O573,Indexing!$A$2:$B$28,2)</f>
        <v>1</v>
      </c>
      <c r="E573">
        <f>VLOOKUP(Parameter!P573,Indexing!$C$2:$D$28,2)</f>
        <v>20</v>
      </c>
      <c r="F573">
        <f>VLOOKUP(Parameter!Q573,Indexing!$E$2:$F$28,2)</f>
        <v>26</v>
      </c>
      <c r="G573">
        <f>VLOOKUP(Parameter!R573,Indexing!$G$2:$H$28,2)</f>
        <v>14</v>
      </c>
      <c r="H573">
        <f t="shared" si="24"/>
        <v>15.25</v>
      </c>
      <c r="J573">
        <f>VLOOKUP(Parameter!S573,Indexing!$I$2:$J$28,2)</f>
        <v>2</v>
      </c>
      <c r="K573">
        <f>VLOOKUP(Parameter!T573,Indexing!$K$2:$L$28,2)</f>
        <v>2</v>
      </c>
      <c r="L573">
        <f t="shared" si="25"/>
        <v>4</v>
      </c>
      <c r="N573">
        <f t="shared" si="26"/>
        <v>65</v>
      </c>
    </row>
    <row r="574" spans="1:14">
      <c r="A574" s="12" t="s">
        <v>311</v>
      </c>
      <c r="B574" t="s">
        <v>8</v>
      </c>
      <c r="C574" s="2" t="s">
        <v>13</v>
      </c>
      <c r="D574">
        <f>VLOOKUP(Parameter!O574,Indexing!$A$2:$B$28,2)</f>
        <v>7</v>
      </c>
      <c r="E574">
        <f>VLOOKUP(Parameter!P574,Indexing!$C$2:$D$28,2)</f>
        <v>20</v>
      </c>
      <c r="F574">
        <f>VLOOKUP(Parameter!Q574,Indexing!$E$2:$F$28,2)</f>
        <v>4</v>
      </c>
      <c r="G574">
        <f>VLOOKUP(Parameter!R574,Indexing!$G$2:$H$28,2)</f>
        <v>6</v>
      </c>
      <c r="H574">
        <f t="shared" si="24"/>
        <v>9.25</v>
      </c>
      <c r="J574">
        <f>VLOOKUP(Parameter!S574,Indexing!$I$2:$J$28,2)</f>
        <v>4</v>
      </c>
      <c r="K574">
        <f>VLOOKUP(Parameter!T574,Indexing!$K$2:$L$28,2)</f>
        <v>1</v>
      </c>
      <c r="L574">
        <f t="shared" si="25"/>
        <v>5</v>
      </c>
      <c r="N574">
        <f t="shared" si="26"/>
        <v>42</v>
      </c>
    </row>
    <row r="575" spans="1:14">
      <c r="A575" s="12" t="s">
        <v>311</v>
      </c>
      <c r="B575" t="s">
        <v>10</v>
      </c>
      <c r="C575" s="2" t="s">
        <v>13</v>
      </c>
      <c r="D575">
        <f>VLOOKUP(Parameter!O575,Indexing!$A$2:$B$28,2)</f>
        <v>7</v>
      </c>
      <c r="E575">
        <f>VLOOKUP(Parameter!P575,Indexing!$C$2:$D$28,2)</f>
        <v>20</v>
      </c>
      <c r="F575">
        <f>VLOOKUP(Parameter!Q575,Indexing!$E$2:$F$28,2)</f>
        <v>4</v>
      </c>
      <c r="G575">
        <f>VLOOKUP(Parameter!R575,Indexing!$G$2:$H$28,2)</f>
        <v>6</v>
      </c>
      <c r="H575">
        <f t="shared" si="24"/>
        <v>9.25</v>
      </c>
      <c r="J575">
        <f>VLOOKUP(Parameter!S575,Indexing!$I$2:$J$28,2)</f>
        <v>4</v>
      </c>
      <c r="K575">
        <f>VLOOKUP(Parameter!T575,Indexing!$K$2:$L$28,2)</f>
        <v>1</v>
      </c>
      <c r="L575">
        <f t="shared" si="25"/>
        <v>5</v>
      </c>
      <c r="N575">
        <f t="shared" si="26"/>
        <v>42</v>
      </c>
    </row>
    <row r="576" spans="1:14">
      <c r="A576" s="12" t="s">
        <v>311</v>
      </c>
      <c r="B576" t="s">
        <v>11</v>
      </c>
      <c r="C576" s="2" t="s">
        <v>13</v>
      </c>
      <c r="D576">
        <f>VLOOKUP(Parameter!O576,Indexing!$A$2:$B$28,2)</f>
        <v>7</v>
      </c>
      <c r="E576">
        <f>VLOOKUP(Parameter!P576,Indexing!$C$2:$D$28,2)</f>
        <v>20</v>
      </c>
      <c r="F576">
        <f>VLOOKUP(Parameter!Q576,Indexing!$E$2:$F$28,2)</f>
        <v>4</v>
      </c>
      <c r="G576">
        <f>VLOOKUP(Parameter!R576,Indexing!$G$2:$H$28,2)</f>
        <v>6</v>
      </c>
      <c r="H576">
        <f t="shared" si="24"/>
        <v>9.25</v>
      </c>
      <c r="J576">
        <f>VLOOKUP(Parameter!S576,Indexing!$I$2:$J$28,2)</f>
        <v>4</v>
      </c>
      <c r="K576">
        <f>VLOOKUP(Parameter!T576,Indexing!$K$2:$L$28,2)</f>
        <v>1</v>
      </c>
      <c r="L576">
        <f t="shared" si="25"/>
        <v>5</v>
      </c>
      <c r="N576">
        <f t="shared" si="26"/>
        <v>42</v>
      </c>
    </row>
    <row r="577" spans="1:14">
      <c r="A577" s="12" t="s">
        <v>312</v>
      </c>
      <c r="B577" t="s">
        <v>8</v>
      </c>
      <c r="C577" s="2" t="s">
        <v>13</v>
      </c>
      <c r="D577">
        <f>VLOOKUP(Parameter!O577,Indexing!$A$2:$B$28,2)</f>
        <v>26</v>
      </c>
      <c r="E577">
        <f>VLOOKUP(Parameter!P577,Indexing!$C$2:$D$28,2)</f>
        <v>22</v>
      </c>
      <c r="F577">
        <f>VLOOKUP(Parameter!Q577,Indexing!$E$2:$F$28,2)</f>
        <v>26</v>
      </c>
      <c r="G577">
        <f>VLOOKUP(Parameter!R577,Indexing!$G$2:$H$28,2)</f>
        <v>11</v>
      </c>
      <c r="H577">
        <f t="shared" si="24"/>
        <v>21.25</v>
      </c>
      <c r="J577">
        <f>VLOOKUP(Parameter!S577,Indexing!$I$2:$J$28,2)</f>
        <v>1</v>
      </c>
      <c r="K577">
        <f>VLOOKUP(Parameter!T577,Indexing!$K$2:$L$28,2)</f>
        <v>1</v>
      </c>
      <c r="L577">
        <f t="shared" si="25"/>
        <v>2</v>
      </c>
      <c r="N577">
        <f t="shared" si="26"/>
        <v>87</v>
      </c>
    </row>
    <row r="578" spans="1:14">
      <c r="A578" s="12" t="s">
        <v>312</v>
      </c>
      <c r="B578" t="s">
        <v>10</v>
      </c>
      <c r="C578" s="2" t="s">
        <v>13</v>
      </c>
      <c r="D578">
        <f>VLOOKUP(Parameter!O578,Indexing!$A$2:$B$28,2)</f>
        <v>26</v>
      </c>
      <c r="E578">
        <f>VLOOKUP(Parameter!P578,Indexing!$C$2:$D$28,2)</f>
        <v>22</v>
      </c>
      <c r="F578">
        <f>VLOOKUP(Parameter!Q578,Indexing!$E$2:$F$28,2)</f>
        <v>26</v>
      </c>
      <c r="G578">
        <f>VLOOKUP(Parameter!R578,Indexing!$G$2:$H$28,2)</f>
        <v>11</v>
      </c>
      <c r="H578">
        <f t="shared" ref="H578:H641" si="27">(AVERAGE(D578:G578))</f>
        <v>21.25</v>
      </c>
      <c r="J578">
        <f>VLOOKUP(Parameter!S578,Indexing!$I$2:$J$28,2)</f>
        <v>1</v>
      </c>
      <c r="K578">
        <f>VLOOKUP(Parameter!T578,Indexing!$K$2:$L$28,2)</f>
        <v>1</v>
      </c>
      <c r="L578">
        <f t="shared" ref="L578:L641" si="28">AVERAGE(J578+K578)</f>
        <v>2</v>
      </c>
      <c r="N578">
        <f t="shared" ref="N578:N641" si="29">(SUM(D578:G578))+(SUM(J578+K578))</f>
        <v>87</v>
      </c>
    </row>
    <row r="579" spans="1:14">
      <c r="A579" s="12" t="s">
        <v>312</v>
      </c>
      <c r="B579" t="s">
        <v>11</v>
      </c>
      <c r="C579" s="2" t="s">
        <v>13</v>
      </c>
      <c r="D579">
        <f>VLOOKUP(Parameter!O579,Indexing!$A$2:$B$28,2)</f>
        <v>26</v>
      </c>
      <c r="E579">
        <f>VLOOKUP(Parameter!P579,Indexing!$C$2:$D$28,2)</f>
        <v>22</v>
      </c>
      <c r="F579">
        <f>VLOOKUP(Parameter!Q579,Indexing!$E$2:$F$28,2)</f>
        <v>26</v>
      </c>
      <c r="G579">
        <f>VLOOKUP(Parameter!R579,Indexing!$G$2:$H$28,2)</f>
        <v>11</v>
      </c>
      <c r="H579">
        <f t="shared" si="27"/>
        <v>21.25</v>
      </c>
      <c r="J579">
        <f>VLOOKUP(Parameter!S579,Indexing!$I$2:$J$28,2)</f>
        <v>1</v>
      </c>
      <c r="K579">
        <f>VLOOKUP(Parameter!T579,Indexing!$K$2:$L$28,2)</f>
        <v>1</v>
      </c>
      <c r="L579">
        <f t="shared" si="28"/>
        <v>2</v>
      </c>
      <c r="N579">
        <f t="shared" si="29"/>
        <v>87</v>
      </c>
    </row>
    <row r="580" spans="1:14">
      <c r="A580" s="12" t="s">
        <v>313</v>
      </c>
      <c r="B580" t="s">
        <v>8</v>
      </c>
      <c r="C580" s="2" t="s">
        <v>13</v>
      </c>
      <c r="D580">
        <f>VLOOKUP(Parameter!O580,Indexing!$A$2:$B$28,2)</f>
        <v>26</v>
      </c>
      <c r="E580">
        <f>VLOOKUP(Parameter!P580,Indexing!$C$2:$D$28,2)</f>
        <v>22</v>
      </c>
      <c r="F580">
        <f>VLOOKUP(Parameter!Q580,Indexing!$E$2:$F$28,2)</f>
        <v>26</v>
      </c>
      <c r="G580">
        <f>VLOOKUP(Parameter!R580,Indexing!$G$2:$H$28,2)</f>
        <v>11</v>
      </c>
      <c r="H580">
        <f t="shared" si="27"/>
        <v>21.25</v>
      </c>
      <c r="J580">
        <f>VLOOKUP(Parameter!S580,Indexing!$I$2:$J$28,2)</f>
        <v>1</v>
      </c>
      <c r="K580">
        <f>VLOOKUP(Parameter!T580,Indexing!$K$2:$L$28,2)</f>
        <v>1</v>
      </c>
      <c r="L580">
        <f t="shared" si="28"/>
        <v>2</v>
      </c>
      <c r="N580">
        <f t="shared" si="29"/>
        <v>87</v>
      </c>
    </row>
    <row r="581" spans="1:14">
      <c r="A581" s="12" t="s">
        <v>313</v>
      </c>
      <c r="B581" t="s">
        <v>10</v>
      </c>
      <c r="C581" s="2" t="s">
        <v>13</v>
      </c>
      <c r="D581">
        <f>VLOOKUP(Parameter!O581,Indexing!$A$2:$B$28,2)</f>
        <v>26</v>
      </c>
      <c r="E581">
        <f>VLOOKUP(Parameter!P581,Indexing!$C$2:$D$28,2)</f>
        <v>22</v>
      </c>
      <c r="F581">
        <f>VLOOKUP(Parameter!Q581,Indexing!$E$2:$F$28,2)</f>
        <v>26</v>
      </c>
      <c r="G581">
        <f>VLOOKUP(Parameter!R581,Indexing!$G$2:$H$28,2)</f>
        <v>11</v>
      </c>
      <c r="H581">
        <f t="shared" si="27"/>
        <v>21.25</v>
      </c>
      <c r="J581">
        <f>VLOOKUP(Parameter!S581,Indexing!$I$2:$J$28,2)</f>
        <v>1</v>
      </c>
      <c r="K581">
        <f>VLOOKUP(Parameter!T581,Indexing!$K$2:$L$28,2)</f>
        <v>1</v>
      </c>
      <c r="L581">
        <f t="shared" si="28"/>
        <v>2</v>
      </c>
      <c r="N581">
        <f t="shared" si="29"/>
        <v>87</v>
      </c>
    </row>
    <row r="582" spans="1:14">
      <c r="A582" s="12" t="s">
        <v>313</v>
      </c>
      <c r="B582" t="s">
        <v>11</v>
      </c>
      <c r="C582" s="2" t="s">
        <v>13</v>
      </c>
      <c r="D582">
        <f>VLOOKUP(Parameter!O582,Indexing!$A$2:$B$28,2)</f>
        <v>26</v>
      </c>
      <c r="E582">
        <f>VLOOKUP(Parameter!P582,Indexing!$C$2:$D$28,2)</f>
        <v>22</v>
      </c>
      <c r="F582">
        <f>VLOOKUP(Parameter!Q582,Indexing!$E$2:$F$28,2)</f>
        <v>26</v>
      </c>
      <c r="G582">
        <f>VLOOKUP(Parameter!R582,Indexing!$G$2:$H$28,2)</f>
        <v>11</v>
      </c>
      <c r="H582">
        <f t="shared" si="27"/>
        <v>21.25</v>
      </c>
      <c r="J582">
        <f>VLOOKUP(Parameter!S582,Indexing!$I$2:$J$28,2)</f>
        <v>1</v>
      </c>
      <c r="K582">
        <f>VLOOKUP(Parameter!T582,Indexing!$K$2:$L$28,2)</f>
        <v>1</v>
      </c>
      <c r="L582">
        <f t="shared" si="28"/>
        <v>2</v>
      </c>
      <c r="N582">
        <f t="shared" si="29"/>
        <v>87</v>
      </c>
    </row>
    <row r="583" spans="1:14">
      <c r="A583" s="12" t="s">
        <v>60</v>
      </c>
      <c r="B583" t="s">
        <v>8</v>
      </c>
      <c r="C583" s="2" t="s">
        <v>13</v>
      </c>
      <c r="D583">
        <f>VLOOKUP(Parameter!O583,Indexing!$A$2:$B$28,2)</f>
        <v>26</v>
      </c>
      <c r="E583">
        <f>VLOOKUP(Parameter!P583,Indexing!$C$2:$D$28,2)</f>
        <v>26</v>
      </c>
      <c r="F583">
        <f>VLOOKUP(Parameter!Q583,Indexing!$E$2:$F$28,2)</f>
        <v>26</v>
      </c>
      <c r="G583">
        <f>VLOOKUP(Parameter!R583,Indexing!$G$2:$H$28,2)</f>
        <v>10</v>
      </c>
      <c r="H583">
        <f t="shared" si="27"/>
        <v>22</v>
      </c>
      <c r="J583">
        <f>VLOOKUP(Parameter!S583,Indexing!$I$2:$J$28,2)</f>
        <v>9</v>
      </c>
      <c r="K583">
        <f>VLOOKUP(Parameter!T583,Indexing!$K$2:$L$28,2)</f>
        <v>1</v>
      </c>
      <c r="L583">
        <f t="shared" si="28"/>
        <v>10</v>
      </c>
      <c r="N583">
        <f t="shared" si="29"/>
        <v>98</v>
      </c>
    </row>
    <row r="584" spans="1:14">
      <c r="A584" s="12" t="s">
        <v>314</v>
      </c>
      <c r="B584" t="s">
        <v>8</v>
      </c>
      <c r="C584" s="2" t="s">
        <v>13</v>
      </c>
      <c r="D584">
        <f>VLOOKUP(Parameter!O584,Indexing!$A$2:$B$28,2)</f>
        <v>16</v>
      </c>
      <c r="E584">
        <f>VLOOKUP(Parameter!P584,Indexing!$C$2:$D$28,2)</f>
        <v>23</v>
      </c>
      <c r="F584">
        <f>VLOOKUP(Parameter!Q584,Indexing!$E$2:$F$28,2)</f>
        <v>7</v>
      </c>
      <c r="G584">
        <f>VLOOKUP(Parameter!R584,Indexing!$G$2:$H$28,2)</f>
        <v>22</v>
      </c>
      <c r="H584">
        <f t="shared" si="27"/>
        <v>17</v>
      </c>
      <c r="J584">
        <f>VLOOKUP(Parameter!S584,Indexing!$I$2:$J$28,2)</f>
        <v>18</v>
      </c>
      <c r="K584">
        <f>VLOOKUP(Parameter!T584,Indexing!$K$2:$L$28,2)</f>
        <v>1</v>
      </c>
      <c r="L584">
        <f t="shared" si="28"/>
        <v>19</v>
      </c>
      <c r="N584">
        <f t="shared" si="29"/>
        <v>87</v>
      </c>
    </row>
    <row r="585" spans="1:14">
      <c r="A585" s="12" t="s">
        <v>314</v>
      </c>
      <c r="B585" t="s">
        <v>10</v>
      </c>
      <c r="C585" s="2" t="s">
        <v>13</v>
      </c>
      <c r="D585">
        <f>VLOOKUP(Parameter!O585,Indexing!$A$2:$B$28,2)</f>
        <v>16</v>
      </c>
      <c r="E585">
        <f>VLOOKUP(Parameter!P585,Indexing!$C$2:$D$28,2)</f>
        <v>23</v>
      </c>
      <c r="F585">
        <f>VLOOKUP(Parameter!Q585,Indexing!$E$2:$F$28,2)</f>
        <v>7</v>
      </c>
      <c r="G585">
        <f>VLOOKUP(Parameter!R585,Indexing!$G$2:$H$28,2)</f>
        <v>22</v>
      </c>
      <c r="H585">
        <f t="shared" si="27"/>
        <v>17</v>
      </c>
      <c r="J585">
        <f>VLOOKUP(Parameter!S585,Indexing!$I$2:$J$28,2)</f>
        <v>18</v>
      </c>
      <c r="K585">
        <f>VLOOKUP(Parameter!T585,Indexing!$K$2:$L$28,2)</f>
        <v>1</v>
      </c>
      <c r="L585">
        <f t="shared" si="28"/>
        <v>19</v>
      </c>
      <c r="N585">
        <f t="shared" si="29"/>
        <v>87</v>
      </c>
    </row>
    <row r="586" spans="1:14">
      <c r="A586" s="12" t="s">
        <v>314</v>
      </c>
      <c r="B586" t="s">
        <v>11</v>
      </c>
      <c r="C586" s="2" t="s">
        <v>13</v>
      </c>
      <c r="D586">
        <f>VLOOKUP(Parameter!O586,Indexing!$A$2:$B$28,2)</f>
        <v>16</v>
      </c>
      <c r="E586">
        <f>VLOOKUP(Parameter!P586,Indexing!$C$2:$D$28,2)</f>
        <v>23</v>
      </c>
      <c r="F586">
        <f>VLOOKUP(Parameter!Q586,Indexing!$E$2:$F$28,2)</f>
        <v>7</v>
      </c>
      <c r="G586">
        <f>VLOOKUP(Parameter!R586,Indexing!$G$2:$H$28,2)</f>
        <v>22</v>
      </c>
      <c r="H586">
        <f t="shared" si="27"/>
        <v>17</v>
      </c>
      <c r="J586">
        <f>VLOOKUP(Parameter!S586,Indexing!$I$2:$J$28,2)</f>
        <v>18</v>
      </c>
      <c r="K586">
        <f>VLOOKUP(Parameter!T586,Indexing!$K$2:$L$28,2)</f>
        <v>1</v>
      </c>
      <c r="L586">
        <f t="shared" si="28"/>
        <v>19</v>
      </c>
      <c r="N586">
        <f t="shared" si="29"/>
        <v>87</v>
      </c>
    </row>
    <row r="587" spans="1:14">
      <c r="A587" s="12" t="s">
        <v>315</v>
      </c>
      <c r="B587" t="s">
        <v>8</v>
      </c>
      <c r="C587" s="2" t="s">
        <v>13</v>
      </c>
      <c r="D587">
        <f>VLOOKUP(Parameter!O587,Indexing!$A$2:$B$28,2)</f>
        <v>16</v>
      </c>
      <c r="E587">
        <f>VLOOKUP(Parameter!P587,Indexing!$C$2:$D$28,2)</f>
        <v>23</v>
      </c>
      <c r="F587">
        <f>VLOOKUP(Parameter!Q587,Indexing!$E$2:$F$28,2)</f>
        <v>7</v>
      </c>
      <c r="G587">
        <f>VLOOKUP(Parameter!R587,Indexing!$G$2:$H$28,2)</f>
        <v>22</v>
      </c>
      <c r="H587">
        <f t="shared" si="27"/>
        <v>17</v>
      </c>
      <c r="J587">
        <f>VLOOKUP(Parameter!S587,Indexing!$I$2:$J$28,2)</f>
        <v>18</v>
      </c>
      <c r="K587">
        <f>VLOOKUP(Parameter!T587,Indexing!$K$2:$L$28,2)</f>
        <v>1</v>
      </c>
      <c r="L587">
        <f t="shared" si="28"/>
        <v>19</v>
      </c>
      <c r="N587">
        <f t="shared" si="29"/>
        <v>87</v>
      </c>
    </row>
    <row r="588" spans="1:14">
      <c r="A588" s="12" t="s">
        <v>315</v>
      </c>
      <c r="B588" t="s">
        <v>10</v>
      </c>
      <c r="C588" s="2" t="s">
        <v>13</v>
      </c>
      <c r="D588">
        <f>VLOOKUP(Parameter!O588,Indexing!$A$2:$B$28,2)</f>
        <v>16</v>
      </c>
      <c r="E588">
        <f>VLOOKUP(Parameter!P588,Indexing!$C$2:$D$28,2)</f>
        <v>23</v>
      </c>
      <c r="F588">
        <f>VLOOKUP(Parameter!Q588,Indexing!$E$2:$F$28,2)</f>
        <v>7</v>
      </c>
      <c r="G588">
        <f>VLOOKUP(Parameter!R588,Indexing!$G$2:$H$28,2)</f>
        <v>22</v>
      </c>
      <c r="H588">
        <f t="shared" si="27"/>
        <v>17</v>
      </c>
      <c r="J588">
        <f>VLOOKUP(Parameter!S588,Indexing!$I$2:$J$28,2)</f>
        <v>18</v>
      </c>
      <c r="K588">
        <f>VLOOKUP(Parameter!T588,Indexing!$K$2:$L$28,2)</f>
        <v>1</v>
      </c>
      <c r="L588">
        <f t="shared" si="28"/>
        <v>19</v>
      </c>
      <c r="N588">
        <f t="shared" si="29"/>
        <v>87</v>
      </c>
    </row>
    <row r="589" spans="1:14">
      <c r="A589" s="12" t="s">
        <v>315</v>
      </c>
      <c r="B589" t="s">
        <v>11</v>
      </c>
      <c r="C589" s="2" t="s">
        <v>13</v>
      </c>
      <c r="D589">
        <f>VLOOKUP(Parameter!O589,Indexing!$A$2:$B$28,2)</f>
        <v>16</v>
      </c>
      <c r="E589">
        <f>VLOOKUP(Parameter!P589,Indexing!$C$2:$D$28,2)</f>
        <v>23</v>
      </c>
      <c r="F589">
        <f>VLOOKUP(Parameter!Q589,Indexing!$E$2:$F$28,2)</f>
        <v>7</v>
      </c>
      <c r="G589">
        <f>VLOOKUP(Parameter!R589,Indexing!$G$2:$H$28,2)</f>
        <v>22</v>
      </c>
      <c r="H589">
        <f t="shared" si="27"/>
        <v>17</v>
      </c>
      <c r="J589">
        <f>VLOOKUP(Parameter!S589,Indexing!$I$2:$J$28,2)</f>
        <v>18</v>
      </c>
      <c r="K589">
        <f>VLOOKUP(Parameter!T589,Indexing!$K$2:$L$28,2)</f>
        <v>1</v>
      </c>
      <c r="L589">
        <f t="shared" si="28"/>
        <v>19</v>
      </c>
      <c r="N589">
        <f t="shared" si="29"/>
        <v>87</v>
      </c>
    </row>
    <row r="590" spans="1:14">
      <c r="A590" s="12" t="s">
        <v>316</v>
      </c>
      <c r="B590" t="s">
        <v>8</v>
      </c>
      <c r="C590" s="2" t="s">
        <v>13</v>
      </c>
      <c r="D590">
        <f>VLOOKUP(Parameter!O590,Indexing!$A$2:$B$28,2)</f>
        <v>19</v>
      </c>
      <c r="E590">
        <f>VLOOKUP(Parameter!P590,Indexing!$C$2:$D$28,2)</f>
        <v>1</v>
      </c>
      <c r="F590">
        <f>VLOOKUP(Parameter!Q590,Indexing!$E$2:$F$28,2)</f>
        <v>8</v>
      </c>
      <c r="G590">
        <f>VLOOKUP(Parameter!R590,Indexing!$G$2:$H$28,2)</f>
        <v>21</v>
      </c>
      <c r="H590">
        <f t="shared" si="27"/>
        <v>12.25</v>
      </c>
      <c r="J590">
        <f>VLOOKUP(Parameter!S590,Indexing!$I$2:$J$28,2)</f>
        <v>6</v>
      </c>
      <c r="K590">
        <f>VLOOKUP(Parameter!T590,Indexing!$K$2:$L$28,2)</f>
        <v>6</v>
      </c>
      <c r="L590">
        <f t="shared" si="28"/>
        <v>12</v>
      </c>
      <c r="N590">
        <f t="shared" si="29"/>
        <v>61</v>
      </c>
    </row>
    <row r="591" spans="1:14">
      <c r="A591" s="12" t="s">
        <v>316</v>
      </c>
      <c r="B591" t="s">
        <v>10</v>
      </c>
      <c r="C591" s="2" t="s">
        <v>13</v>
      </c>
      <c r="D591">
        <f>VLOOKUP(Parameter!O591,Indexing!$A$2:$B$28,2)</f>
        <v>19</v>
      </c>
      <c r="E591">
        <f>VLOOKUP(Parameter!P591,Indexing!$C$2:$D$28,2)</f>
        <v>1</v>
      </c>
      <c r="F591">
        <f>VLOOKUP(Parameter!Q591,Indexing!$E$2:$F$28,2)</f>
        <v>8</v>
      </c>
      <c r="G591">
        <f>VLOOKUP(Parameter!R591,Indexing!$G$2:$H$28,2)</f>
        <v>21</v>
      </c>
      <c r="H591">
        <f t="shared" si="27"/>
        <v>12.25</v>
      </c>
      <c r="J591">
        <f>VLOOKUP(Parameter!S591,Indexing!$I$2:$J$28,2)</f>
        <v>6</v>
      </c>
      <c r="K591">
        <f>VLOOKUP(Parameter!T591,Indexing!$K$2:$L$28,2)</f>
        <v>6</v>
      </c>
      <c r="L591">
        <f t="shared" si="28"/>
        <v>12</v>
      </c>
      <c r="N591">
        <f t="shared" si="29"/>
        <v>61</v>
      </c>
    </row>
    <row r="592" spans="1:14">
      <c r="A592" s="12" t="s">
        <v>316</v>
      </c>
      <c r="B592" t="s">
        <v>11</v>
      </c>
      <c r="C592" s="2" t="s">
        <v>13</v>
      </c>
      <c r="D592">
        <f>VLOOKUP(Parameter!O592,Indexing!$A$2:$B$28,2)</f>
        <v>19</v>
      </c>
      <c r="E592">
        <f>VLOOKUP(Parameter!P592,Indexing!$C$2:$D$28,2)</f>
        <v>1</v>
      </c>
      <c r="F592">
        <f>VLOOKUP(Parameter!Q592,Indexing!$E$2:$F$28,2)</f>
        <v>8</v>
      </c>
      <c r="G592">
        <f>VLOOKUP(Parameter!R592,Indexing!$G$2:$H$28,2)</f>
        <v>21</v>
      </c>
      <c r="H592">
        <f t="shared" si="27"/>
        <v>12.25</v>
      </c>
      <c r="J592">
        <f>VLOOKUP(Parameter!S592,Indexing!$I$2:$J$28,2)</f>
        <v>6</v>
      </c>
      <c r="K592">
        <f>VLOOKUP(Parameter!T592,Indexing!$K$2:$L$28,2)</f>
        <v>6</v>
      </c>
      <c r="L592">
        <f t="shared" si="28"/>
        <v>12</v>
      </c>
      <c r="N592">
        <f t="shared" si="29"/>
        <v>61</v>
      </c>
    </row>
    <row r="593" spans="1:14">
      <c r="A593" s="12" t="s">
        <v>317</v>
      </c>
      <c r="B593" t="s">
        <v>8</v>
      </c>
      <c r="C593" s="2" t="s">
        <v>13</v>
      </c>
      <c r="D593">
        <f>VLOOKUP(Parameter!O593,Indexing!$A$2:$B$28,2)</f>
        <v>15</v>
      </c>
      <c r="E593">
        <f>VLOOKUP(Parameter!P593,Indexing!$C$2:$D$28,2)</f>
        <v>21</v>
      </c>
      <c r="F593">
        <f>VLOOKUP(Parameter!Q593,Indexing!$E$2:$F$28,2)</f>
        <v>1</v>
      </c>
      <c r="G593">
        <f>VLOOKUP(Parameter!R593,Indexing!$G$2:$H$28,2)</f>
        <v>26</v>
      </c>
      <c r="H593">
        <f t="shared" si="27"/>
        <v>15.75</v>
      </c>
      <c r="J593">
        <f>VLOOKUP(Parameter!S593,Indexing!$I$2:$J$28,2)</f>
        <v>8</v>
      </c>
      <c r="K593">
        <f>VLOOKUP(Parameter!T593,Indexing!$K$2:$L$28,2)</f>
        <v>1</v>
      </c>
      <c r="L593">
        <f t="shared" si="28"/>
        <v>9</v>
      </c>
      <c r="N593">
        <f t="shared" si="29"/>
        <v>72</v>
      </c>
    </row>
    <row r="594" spans="1:14">
      <c r="A594" s="12" t="s">
        <v>317</v>
      </c>
      <c r="B594" t="s">
        <v>10</v>
      </c>
      <c r="C594" s="2" t="s">
        <v>13</v>
      </c>
      <c r="D594">
        <f>VLOOKUP(Parameter!O594,Indexing!$A$2:$B$28,2)</f>
        <v>15</v>
      </c>
      <c r="E594">
        <f>VLOOKUP(Parameter!P594,Indexing!$C$2:$D$28,2)</f>
        <v>21</v>
      </c>
      <c r="F594">
        <f>VLOOKUP(Parameter!Q594,Indexing!$E$2:$F$28,2)</f>
        <v>1</v>
      </c>
      <c r="G594">
        <f>VLOOKUP(Parameter!R594,Indexing!$G$2:$H$28,2)</f>
        <v>26</v>
      </c>
      <c r="H594">
        <f t="shared" si="27"/>
        <v>15.75</v>
      </c>
      <c r="J594">
        <f>VLOOKUP(Parameter!S594,Indexing!$I$2:$J$28,2)</f>
        <v>8</v>
      </c>
      <c r="K594">
        <f>VLOOKUP(Parameter!T594,Indexing!$K$2:$L$28,2)</f>
        <v>1</v>
      </c>
      <c r="L594">
        <f t="shared" si="28"/>
        <v>9</v>
      </c>
      <c r="N594">
        <f t="shared" si="29"/>
        <v>72</v>
      </c>
    </row>
    <row r="595" spans="1:14">
      <c r="A595" s="12" t="s">
        <v>317</v>
      </c>
      <c r="B595" t="s">
        <v>11</v>
      </c>
      <c r="C595" s="2" t="s">
        <v>13</v>
      </c>
      <c r="D595">
        <f>VLOOKUP(Parameter!O595,Indexing!$A$2:$B$28,2)</f>
        <v>15</v>
      </c>
      <c r="E595">
        <f>VLOOKUP(Parameter!P595,Indexing!$C$2:$D$28,2)</f>
        <v>21</v>
      </c>
      <c r="F595">
        <f>VLOOKUP(Parameter!Q595,Indexing!$E$2:$F$28,2)</f>
        <v>1</v>
      </c>
      <c r="G595">
        <f>VLOOKUP(Parameter!R595,Indexing!$G$2:$H$28,2)</f>
        <v>26</v>
      </c>
      <c r="H595">
        <f t="shared" si="27"/>
        <v>15.75</v>
      </c>
      <c r="J595">
        <f>VLOOKUP(Parameter!S595,Indexing!$I$2:$J$28,2)</f>
        <v>8</v>
      </c>
      <c r="K595">
        <f>VLOOKUP(Parameter!T595,Indexing!$K$2:$L$28,2)</f>
        <v>1</v>
      </c>
      <c r="L595">
        <f t="shared" si="28"/>
        <v>9</v>
      </c>
      <c r="N595">
        <f t="shared" si="29"/>
        <v>72</v>
      </c>
    </row>
    <row r="596" spans="1:14">
      <c r="A596" s="12" t="s">
        <v>318</v>
      </c>
      <c r="B596" t="s">
        <v>8</v>
      </c>
      <c r="C596" s="2" t="s">
        <v>13</v>
      </c>
      <c r="D596">
        <f>VLOOKUP(Parameter!O596,Indexing!$A$2:$B$28,2)</f>
        <v>22</v>
      </c>
      <c r="E596">
        <f>VLOOKUP(Parameter!P596,Indexing!$C$2:$D$28,2)</f>
        <v>1</v>
      </c>
      <c r="F596">
        <f>VLOOKUP(Parameter!Q596,Indexing!$E$2:$F$28,2)</f>
        <v>17</v>
      </c>
      <c r="G596">
        <f>VLOOKUP(Parameter!R596,Indexing!$G$2:$H$28,2)</f>
        <v>8</v>
      </c>
      <c r="H596">
        <f t="shared" si="27"/>
        <v>12</v>
      </c>
      <c r="J596">
        <f>VLOOKUP(Parameter!S596,Indexing!$I$2:$J$28,2)</f>
        <v>26</v>
      </c>
      <c r="K596">
        <f>VLOOKUP(Parameter!T596,Indexing!$K$2:$L$28,2)</f>
        <v>19</v>
      </c>
      <c r="L596">
        <f t="shared" si="28"/>
        <v>45</v>
      </c>
      <c r="N596">
        <f t="shared" si="29"/>
        <v>93</v>
      </c>
    </row>
    <row r="597" spans="1:14">
      <c r="A597" s="12" t="s">
        <v>318</v>
      </c>
      <c r="B597" t="s">
        <v>10</v>
      </c>
      <c r="C597" s="2" t="s">
        <v>13</v>
      </c>
      <c r="D597">
        <f>VLOOKUP(Parameter!O597,Indexing!$A$2:$B$28,2)</f>
        <v>22</v>
      </c>
      <c r="E597">
        <f>VLOOKUP(Parameter!P597,Indexing!$C$2:$D$28,2)</f>
        <v>1</v>
      </c>
      <c r="F597">
        <f>VLOOKUP(Parameter!Q597,Indexing!$E$2:$F$28,2)</f>
        <v>17</v>
      </c>
      <c r="G597">
        <f>VLOOKUP(Parameter!R597,Indexing!$G$2:$H$28,2)</f>
        <v>8</v>
      </c>
      <c r="H597">
        <f t="shared" si="27"/>
        <v>12</v>
      </c>
      <c r="J597">
        <f>VLOOKUP(Parameter!S597,Indexing!$I$2:$J$28,2)</f>
        <v>26</v>
      </c>
      <c r="K597">
        <f>VLOOKUP(Parameter!T597,Indexing!$K$2:$L$28,2)</f>
        <v>19</v>
      </c>
      <c r="L597">
        <f t="shared" si="28"/>
        <v>45</v>
      </c>
      <c r="N597">
        <f t="shared" si="29"/>
        <v>93</v>
      </c>
    </row>
    <row r="598" spans="1:14">
      <c r="A598" s="12" t="s">
        <v>318</v>
      </c>
      <c r="B598" t="s">
        <v>11</v>
      </c>
      <c r="C598" s="2" t="s">
        <v>13</v>
      </c>
      <c r="D598">
        <f>VLOOKUP(Parameter!O598,Indexing!$A$2:$B$28,2)</f>
        <v>22</v>
      </c>
      <c r="E598">
        <f>VLOOKUP(Parameter!P598,Indexing!$C$2:$D$28,2)</f>
        <v>1</v>
      </c>
      <c r="F598">
        <f>VLOOKUP(Parameter!Q598,Indexing!$E$2:$F$28,2)</f>
        <v>17</v>
      </c>
      <c r="G598">
        <f>VLOOKUP(Parameter!R598,Indexing!$G$2:$H$28,2)</f>
        <v>8</v>
      </c>
      <c r="H598">
        <f t="shared" si="27"/>
        <v>12</v>
      </c>
      <c r="J598">
        <f>VLOOKUP(Parameter!S598,Indexing!$I$2:$J$28,2)</f>
        <v>26</v>
      </c>
      <c r="K598">
        <f>VLOOKUP(Parameter!T598,Indexing!$K$2:$L$28,2)</f>
        <v>19</v>
      </c>
      <c r="L598">
        <f t="shared" si="28"/>
        <v>45</v>
      </c>
      <c r="N598">
        <f t="shared" si="29"/>
        <v>93</v>
      </c>
    </row>
    <row r="599" spans="1:14">
      <c r="A599" s="12" t="s">
        <v>319</v>
      </c>
      <c r="B599" t="s">
        <v>8</v>
      </c>
      <c r="C599" s="2" t="s">
        <v>13</v>
      </c>
      <c r="D599">
        <f>VLOOKUP(Parameter!O599,Indexing!$A$2:$B$28,2)</f>
        <v>22</v>
      </c>
      <c r="E599">
        <f>VLOOKUP(Parameter!P599,Indexing!$C$2:$D$28,2)</f>
        <v>23</v>
      </c>
      <c r="F599">
        <f>VLOOKUP(Parameter!Q599,Indexing!$E$2:$F$28,2)</f>
        <v>25</v>
      </c>
      <c r="G599">
        <f>VLOOKUP(Parameter!R599,Indexing!$G$2:$H$28,2)</f>
        <v>7</v>
      </c>
      <c r="H599">
        <f t="shared" si="27"/>
        <v>19.25</v>
      </c>
      <c r="J599">
        <f>VLOOKUP(Parameter!S599,Indexing!$I$2:$J$28,2)</f>
        <v>5</v>
      </c>
      <c r="K599">
        <f>VLOOKUP(Parameter!T599,Indexing!$K$2:$L$28,2)</f>
        <v>2</v>
      </c>
      <c r="L599">
        <f t="shared" si="28"/>
        <v>7</v>
      </c>
      <c r="N599">
        <f t="shared" si="29"/>
        <v>84</v>
      </c>
    </row>
    <row r="600" spans="1:14">
      <c r="A600" s="12" t="s">
        <v>319</v>
      </c>
      <c r="B600" t="s">
        <v>10</v>
      </c>
      <c r="C600" s="2" t="s">
        <v>13</v>
      </c>
      <c r="D600">
        <f>VLOOKUP(Parameter!O600,Indexing!$A$2:$B$28,2)</f>
        <v>22</v>
      </c>
      <c r="E600">
        <f>VLOOKUP(Parameter!P600,Indexing!$C$2:$D$28,2)</f>
        <v>23</v>
      </c>
      <c r="F600">
        <f>VLOOKUP(Parameter!Q600,Indexing!$E$2:$F$28,2)</f>
        <v>25</v>
      </c>
      <c r="G600">
        <f>VLOOKUP(Parameter!R600,Indexing!$G$2:$H$28,2)</f>
        <v>7</v>
      </c>
      <c r="H600">
        <f t="shared" si="27"/>
        <v>19.25</v>
      </c>
      <c r="J600">
        <f>VLOOKUP(Parameter!S600,Indexing!$I$2:$J$28,2)</f>
        <v>5</v>
      </c>
      <c r="K600">
        <f>VLOOKUP(Parameter!T600,Indexing!$K$2:$L$28,2)</f>
        <v>2</v>
      </c>
      <c r="L600">
        <f t="shared" si="28"/>
        <v>7</v>
      </c>
      <c r="N600">
        <f t="shared" si="29"/>
        <v>84</v>
      </c>
    </row>
    <row r="601" spans="1:14">
      <c r="A601" s="12" t="s">
        <v>319</v>
      </c>
      <c r="B601" t="s">
        <v>11</v>
      </c>
      <c r="C601" s="2" t="s">
        <v>13</v>
      </c>
      <c r="D601">
        <f>VLOOKUP(Parameter!O601,Indexing!$A$2:$B$28,2)</f>
        <v>22</v>
      </c>
      <c r="E601">
        <f>VLOOKUP(Parameter!P601,Indexing!$C$2:$D$28,2)</f>
        <v>23</v>
      </c>
      <c r="F601">
        <f>VLOOKUP(Parameter!Q601,Indexing!$E$2:$F$28,2)</f>
        <v>25</v>
      </c>
      <c r="G601">
        <f>VLOOKUP(Parameter!R601,Indexing!$G$2:$H$28,2)</f>
        <v>7</v>
      </c>
      <c r="H601">
        <f t="shared" si="27"/>
        <v>19.25</v>
      </c>
      <c r="J601">
        <f>VLOOKUP(Parameter!S601,Indexing!$I$2:$J$28,2)</f>
        <v>5</v>
      </c>
      <c r="K601">
        <f>VLOOKUP(Parameter!T601,Indexing!$K$2:$L$28,2)</f>
        <v>2</v>
      </c>
      <c r="L601">
        <f t="shared" si="28"/>
        <v>7</v>
      </c>
      <c r="N601">
        <f t="shared" si="29"/>
        <v>84</v>
      </c>
    </row>
    <row r="602" spans="1:14">
      <c r="A602" s="12" t="s">
        <v>320</v>
      </c>
      <c r="B602" t="s">
        <v>10</v>
      </c>
      <c r="C602" s="2" t="s">
        <v>13</v>
      </c>
      <c r="D602">
        <f>VLOOKUP(Parameter!O602,Indexing!$A$2:$B$28,2)</f>
        <v>18</v>
      </c>
      <c r="E602">
        <f>VLOOKUP(Parameter!P602,Indexing!$C$2:$D$28,2)</f>
        <v>23</v>
      </c>
      <c r="F602">
        <f>VLOOKUP(Parameter!Q602,Indexing!$E$2:$F$28,2)</f>
        <v>3</v>
      </c>
      <c r="G602">
        <f>VLOOKUP(Parameter!R602,Indexing!$G$2:$H$28,2)</f>
        <v>25</v>
      </c>
      <c r="H602">
        <f t="shared" si="27"/>
        <v>17.25</v>
      </c>
      <c r="J602">
        <f>VLOOKUP(Parameter!S602,Indexing!$I$2:$J$28,2)</f>
        <v>26</v>
      </c>
      <c r="K602">
        <f>VLOOKUP(Parameter!T602,Indexing!$K$2:$L$28,2)</f>
        <v>3</v>
      </c>
      <c r="L602">
        <f t="shared" si="28"/>
        <v>29</v>
      </c>
      <c r="N602">
        <f t="shared" si="29"/>
        <v>98</v>
      </c>
    </row>
    <row r="603" spans="1:14">
      <c r="A603" s="12" t="s">
        <v>320</v>
      </c>
      <c r="B603" t="s">
        <v>11</v>
      </c>
      <c r="C603" s="2" t="s">
        <v>13</v>
      </c>
      <c r="D603">
        <f>VLOOKUP(Parameter!O603,Indexing!$A$2:$B$28,2)</f>
        <v>18</v>
      </c>
      <c r="E603">
        <f>VLOOKUP(Parameter!P603,Indexing!$C$2:$D$28,2)</f>
        <v>23</v>
      </c>
      <c r="F603">
        <f>VLOOKUP(Parameter!Q603,Indexing!$E$2:$F$28,2)</f>
        <v>3</v>
      </c>
      <c r="G603">
        <f>VLOOKUP(Parameter!R603,Indexing!$G$2:$H$28,2)</f>
        <v>25</v>
      </c>
      <c r="H603">
        <f t="shared" si="27"/>
        <v>17.25</v>
      </c>
      <c r="J603">
        <f>VLOOKUP(Parameter!S603,Indexing!$I$2:$J$28,2)</f>
        <v>26</v>
      </c>
      <c r="K603">
        <f>VLOOKUP(Parameter!T603,Indexing!$K$2:$L$28,2)</f>
        <v>3</v>
      </c>
      <c r="L603">
        <f t="shared" si="28"/>
        <v>29</v>
      </c>
      <c r="N603">
        <f t="shared" si="29"/>
        <v>98</v>
      </c>
    </row>
    <row r="604" spans="1:14">
      <c r="A604" s="12" t="s">
        <v>321</v>
      </c>
      <c r="B604" t="s">
        <v>8</v>
      </c>
      <c r="C604" s="2" t="s">
        <v>13</v>
      </c>
      <c r="D604">
        <f>VLOOKUP(Parameter!O604,Indexing!$A$2:$B$28,2)</f>
        <v>12</v>
      </c>
      <c r="E604">
        <f>VLOOKUP(Parameter!P604,Indexing!$C$2:$D$28,2)</f>
        <v>21</v>
      </c>
      <c r="F604">
        <f>VLOOKUP(Parameter!Q604,Indexing!$E$2:$F$28,2)</f>
        <v>1</v>
      </c>
      <c r="G604">
        <f>VLOOKUP(Parameter!R604,Indexing!$G$2:$H$28,2)</f>
        <v>1</v>
      </c>
      <c r="H604">
        <f t="shared" si="27"/>
        <v>8.75</v>
      </c>
      <c r="J604">
        <f>VLOOKUP(Parameter!S604,Indexing!$I$2:$J$28,2)</f>
        <v>26</v>
      </c>
      <c r="K604">
        <f>VLOOKUP(Parameter!T604,Indexing!$K$2:$L$28,2)</f>
        <v>1</v>
      </c>
      <c r="L604">
        <f t="shared" si="28"/>
        <v>27</v>
      </c>
      <c r="N604">
        <f t="shared" si="29"/>
        <v>62</v>
      </c>
    </row>
    <row r="605" spans="1:14">
      <c r="A605" s="12" t="s">
        <v>321</v>
      </c>
      <c r="B605" t="s">
        <v>10</v>
      </c>
      <c r="C605" s="2" t="s">
        <v>13</v>
      </c>
      <c r="D605">
        <f>VLOOKUP(Parameter!O605,Indexing!$A$2:$B$28,2)</f>
        <v>12</v>
      </c>
      <c r="E605">
        <f>VLOOKUP(Parameter!P605,Indexing!$C$2:$D$28,2)</f>
        <v>21</v>
      </c>
      <c r="F605">
        <f>VLOOKUP(Parameter!Q605,Indexing!$E$2:$F$28,2)</f>
        <v>1</v>
      </c>
      <c r="G605">
        <f>VLOOKUP(Parameter!R605,Indexing!$G$2:$H$28,2)</f>
        <v>1</v>
      </c>
      <c r="H605">
        <f t="shared" si="27"/>
        <v>8.75</v>
      </c>
      <c r="J605">
        <f>VLOOKUP(Parameter!S605,Indexing!$I$2:$J$28,2)</f>
        <v>26</v>
      </c>
      <c r="K605">
        <f>VLOOKUP(Parameter!T605,Indexing!$K$2:$L$28,2)</f>
        <v>1</v>
      </c>
      <c r="L605">
        <f t="shared" si="28"/>
        <v>27</v>
      </c>
      <c r="N605">
        <f t="shared" si="29"/>
        <v>62</v>
      </c>
    </row>
    <row r="606" spans="1:14">
      <c r="A606" s="12" t="s">
        <v>321</v>
      </c>
      <c r="B606" t="s">
        <v>11</v>
      </c>
      <c r="C606" s="2" t="s">
        <v>13</v>
      </c>
      <c r="D606">
        <f>VLOOKUP(Parameter!O606,Indexing!$A$2:$B$28,2)</f>
        <v>12</v>
      </c>
      <c r="E606">
        <f>VLOOKUP(Parameter!P606,Indexing!$C$2:$D$28,2)</f>
        <v>21</v>
      </c>
      <c r="F606">
        <f>VLOOKUP(Parameter!Q606,Indexing!$E$2:$F$28,2)</f>
        <v>1</v>
      </c>
      <c r="G606">
        <f>VLOOKUP(Parameter!R606,Indexing!$G$2:$H$28,2)</f>
        <v>1</v>
      </c>
      <c r="H606">
        <f t="shared" si="27"/>
        <v>8.75</v>
      </c>
      <c r="J606">
        <f>VLOOKUP(Parameter!S606,Indexing!$I$2:$J$28,2)</f>
        <v>26</v>
      </c>
      <c r="K606">
        <f>VLOOKUP(Parameter!T606,Indexing!$K$2:$L$28,2)</f>
        <v>1</v>
      </c>
      <c r="L606">
        <f t="shared" si="28"/>
        <v>27</v>
      </c>
      <c r="N606">
        <f t="shared" si="29"/>
        <v>62</v>
      </c>
    </row>
    <row r="607" spans="1:14">
      <c r="A607" s="12" t="s">
        <v>322</v>
      </c>
      <c r="B607" t="s">
        <v>8</v>
      </c>
      <c r="C607" s="2" t="s">
        <v>13</v>
      </c>
      <c r="D607">
        <f>VLOOKUP(Parameter!O607,Indexing!$A$2:$B$28,2)</f>
        <v>1</v>
      </c>
      <c r="E607">
        <f>VLOOKUP(Parameter!P607,Indexing!$C$2:$D$28,2)</f>
        <v>23</v>
      </c>
      <c r="F607">
        <f>VLOOKUP(Parameter!Q607,Indexing!$E$2:$F$28,2)</f>
        <v>10</v>
      </c>
      <c r="G607">
        <f>VLOOKUP(Parameter!R607,Indexing!$G$2:$H$28,2)</f>
        <v>4</v>
      </c>
      <c r="H607">
        <f t="shared" si="27"/>
        <v>9.5</v>
      </c>
      <c r="J607">
        <f>VLOOKUP(Parameter!S607,Indexing!$I$2:$J$28,2)</f>
        <v>2</v>
      </c>
      <c r="K607">
        <f>VLOOKUP(Parameter!T607,Indexing!$K$2:$L$28,2)</f>
        <v>1</v>
      </c>
      <c r="L607">
        <f t="shared" si="28"/>
        <v>3</v>
      </c>
      <c r="N607">
        <f t="shared" si="29"/>
        <v>41</v>
      </c>
    </row>
    <row r="608" spans="1:14">
      <c r="A608" s="12" t="s">
        <v>322</v>
      </c>
      <c r="B608" t="s">
        <v>10</v>
      </c>
      <c r="C608" s="2" t="s">
        <v>13</v>
      </c>
      <c r="D608">
        <f>VLOOKUP(Parameter!O608,Indexing!$A$2:$B$28,2)</f>
        <v>1</v>
      </c>
      <c r="E608">
        <f>VLOOKUP(Parameter!P608,Indexing!$C$2:$D$28,2)</f>
        <v>23</v>
      </c>
      <c r="F608">
        <f>VLOOKUP(Parameter!Q608,Indexing!$E$2:$F$28,2)</f>
        <v>10</v>
      </c>
      <c r="G608">
        <f>VLOOKUP(Parameter!R608,Indexing!$G$2:$H$28,2)</f>
        <v>4</v>
      </c>
      <c r="H608">
        <f t="shared" si="27"/>
        <v>9.5</v>
      </c>
      <c r="J608">
        <f>VLOOKUP(Parameter!S608,Indexing!$I$2:$J$28,2)</f>
        <v>2</v>
      </c>
      <c r="K608">
        <f>VLOOKUP(Parameter!T608,Indexing!$K$2:$L$28,2)</f>
        <v>1</v>
      </c>
      <c r="L608">
        <f t="shared" si="28"/>
        <v>3</v>
      </c>
      <c r="N608">
        <f t="shared" si="29"/>
        <v>41</v>
      </c>
    </row>
    <row r="609" spans="1:14">
      <c r="A609" s="12" t="s">
        <v>322</v>
      </c>
      <c r="B609" t="s">
        <v>11</v>
      </c>
      <c r="C609" s="2" t="s">
        <v>13</v>
      </c>
      <c r="D609">
        <f>VLOOKUP(Parameter!O609,Indexing!$A$2:$B$28,2)</f>
        <v>1</v>
      </c>
      <c r="E609">
        <f>VLOOKUP(Parameter!P609,Indexing!$C$2:$D$28,2)</f>
        <v>23</v>
      </c>
      <c r="F609">
        <f>VLOOKUP(Parameter!Q609,Indexing!$E$2:$F$28,2)</f>
        <v>10</v>
      </c>
      <c r="G609">
        <f>VLOOKUP(Parameter!R609,Indexing!$G$2:$H$28,2)</f>
        <v>4</v>
      </c>
      <c r="H609">
        <f t="shared" si="27"/>
        <v>9.5</v>
      </c>
      <c r="J609">
        <f>VLOOKUP(Parameter!S609,Indexing!$I$2:$J$28,2)</f>
        <v>2</v>
      </c>
      <c r="K609">
        <f>VLOOKUP(Parameter!T609,Indexing!$K$2:$L$28,2)</f>
        <v>1</v>
      </c>
      <c r="L609">
        <f t="shared" si="28"/>
        <v>3</v>
      </c>
      <c r="N609">
        <f t="shared" si="29"/>
        <v>41</v>
      </c>
    </row>
    <row r="610" spans="1:14">
      <c r="A610" s="12" t="s">
        <v>323</v>
      </c>
      <c r="B610" t="s">
        <v>8</v>
      </c>
      <c r="C610" s="2" t="s">
        <v>13</v>
      </c>
      <c r="D610">
        <f>VLOOKUP(Parameter!O610,Indexing!$A$2:$B$28,2)</f>
        <v>13</v>
      </c>
      <c r="E610">
        <f>VLOOKUP(Parameter!P610,Indexing!$C$2:$D$28,2)</f>
        <v>18</v>
      </c>
      <c r="F610">
        <f>VLOOKUP(Parameter!Q610,Indexing!$E$2:$F$28,2)</f>
        <v>12</v>
      </c>
      <c r="G610">
        <f>VLOOKUP(Parameter!R610,Indexing!$G$2:$H$28,2)</f>
        <v>26</v>
      </c>
      <c r="H610">
        <f t="shared" si="27"/>
        <v>17.25</v>
      </c>
      <c r="J610">
        <f>VLOOKUP(Parameter!S610,Indexing!$I$2:$J$28,2)</f>
        <v>21</v>
      </c>
      <c r="K610">
        <f>VLOOKUP(Parameter!T610,Indexing!$K$2:$L$28,2)</f>
        <v>19</v>
      </c>
      <c r="L610">
        <f t="shared" si="28"/>
        <v>40</v>
      </c>
      <c r="N610">
        <f t="shared" si="29"/>
        <v>109</v>
      </c>
    </row>
    <row r="611" spans="1:14">
      <c r="A611" s="12" t="s">
        <v>323</v>
      </c>
      <c r="B611" t="s">
        <v>10</v>
      </c>
      <c r="C611" s="2" t="s">
        <v>13</v>
      </c>
      <c r="D611">
        <f>VLOOKUP(Parameter!O611,Indexing!$A$2:$B$28,2)</f>
        <v>13</v>
      </c>
      <c r="E611">
        <f>VLOOKUP(Parameter!P611,Indexing!$C$2:$D$28,2)</f>
        <v>18</v>
      </c>
      <c r="F611">
        <f>VLOOKUP(Parameter!Q611,Indexing!$E$2:$F$28,2)</f>
        <v>12</v>
      </c>
      <c r="G611">
        <f>VLOOKUP(Parameter!R611,Indexing!$G$2:$H$28,2)</f>
        <v>26</v>
      </c>
      <c r="H611">
        <f t="shared" si="27"/>
        <v>17.25</v>
      </c>
      <c r="J611">
        <f>VLOOKUP(Parameter!S611,Indexing!$I$2:$J$28,2)</f>
        <v>21</v>
      </c>
      <c r="K611">
        <f>VLOOKUP(Parameter!T611,Indexing!$K$2:$L$28,2)</f>
        <v>19</v>
      </c>
      <c r="L611">
        <f t="shared" si="28"/>
        <v>40</v>
      </c>
      <c r="N611">
        <f t="shared" si="29"/>
        <v>109</v>
      </c>
    </row>
    <row r="612" spans="1:14">
      <c r="A612" s="12" t="s">
        <v>323</v>
      </c>
      <c r="B612" t="s">
        <v>11</v>
      </c>
      <c r="C612" s="2" t="s">
        <v>13</v>
      </c>
      <c r="D612">
        <f>VLOOKUP(Parameter!O612,Indexing!$A$2:$B$28,2)</f>
        <v>13</v>
      </c>
      <c r="E612">
        <f>VLOOKUP(Parameter!P612,Indexing!$C$2:$D$28,2)</f>
        <v>18</v>
      </c>
      <c r="F612">
        <f>VLOOKUP(Parameter!Q612,Indexing!$E$2:$F$28,2)</f>
        <v>12</v>
      </c>
      <c r="G612">
        <f>VLOOKUP(Parameter!R612,Indexing!$G$2:$H$28,2)</f>
        <v>26</v>
      </c>
      <c r="H612">
        <f t="shared" si="27"/>
        <v>17.25</v>
      </c>
      <c r="J612">
        <f>VLOOKUP(Parameter!S612,Indexing!$I$2:$J$28,2)</f>
        <v>21</v>
      </c>
      <c r="K612">
        <f>VLOOKUP(Parameter!T612,Indexing!$K$2:$L$28,2)</f>
        <v>19</v>
      </c>
      <c r="L612">
        <f t="shared" si="28"/>
        <v>40</v>
      </c>
      <c r="N612">
        <f t="shared" si="29"/>
        <v>109</v>
      </c>
    </row>
    <row r="613" spans="1:14">
      <c r="A613" s="12" t="s">
        <v>324</v>
      </c>
      <c r="B613" t="s">
        <v>8</v>
      </c>
      <c r="C613" s="2" t="s">
        <v>13</v>
      </c>
      <c r="D613">
        <f>VLOOKUP(Parameter!O613,Indexing!$A$2:$B$28,2)</f>
        <v>26</v>
      </c>
      <c r="E613">
        <f>VLOOKUP(Parameter!P613,Indexing!$C$2:$D$28,2)</f>
        <v>26</v>
      </c>
      <c r="F613">
        <f>VLOOKUP(Parameter!Q613,Indexing!$E$2:$F$28,2)</f>
        <v>1</v>
      </c>
      <c r="G613">
        <f>VLOOKUP(Parameter!R613,Indexing!$G$2:$H$28,2)</f>
        <v>10</v>
      </c>
      <c r="H613">
        <f t="shared" si="27"/>
        <v>15.75</v>
      </c>
      <c r="J613">
        <f>VLOOKUP(Parameter!S613,Indexing!$I$2:$J$28,2)</f>
        <v>4</v>
      </c>
      <c r="K613">
        <f>VLOOKUP(Parameter!T613,Indexing!$K$2:$L$28,2)</f>
        <v>1</v>
      </c>
      <c r="L613">
        <f t="shared" si="28"/>
        <v>5</v>
      </c>
      <c r="N613">
        <f t="shared" si="29"/>
        <v>68</v>
      </c>
    </row>
    <row r="614" spans="1:14">
      <c r="A614" s="12" t="s">
        <v>324</v>
      </c>
      <c r="B614" t="s">
        <v>10</v>
      </c>
      <c r="C614" s="2" t="s">
        <v>13</v>
      </c>
      <c r="D614">
        <f>VLOOKUP(Parameter!O614,Indexing!$A$2:$B$28,2)</f>
        <v>26</v>
      </c>
      <c r="E614">
        <f>VLOOKUP(Parameter!P614,Indexing!$C$2:$D$28,2)</f>
        <v>26</v>
      </c>
      <c r="F614">
        <f>VLOOKUP(Parameter!Q614,Indexing!$E$2:$F$28,2)</f>
        <v>1</v>
      </c>
      <c r="G614">
        <f>VLOOKUP(Parameter!R614,Indexing!$G$2:$H$28,2)</f>
        <v>10</v>
      </c>
      <c r="H614">
        <f t="shared" si="27"/>
        <v>15.75</v>
      </c>
      <c r="J614">
        <f>VLOOKUP(Parameter!S614,Indexing!$I$2:$J$28,2)</f>
        <v>4</v>
      </c>
      <c r="K614">
        <f>VLOOKUP(Parameter!T614,Indexing!$K$2:$L$28,2)</f>
        <v>1</v>
      </c>
      <c r="L614">
        <f t="shared" si="28"/>
        <v>5</v>
      </c>
      <c r="N614">
        <f t="shared" si="29"/>
        <v>68</v>
      </c>
    </row>
    <row r="615" spans="1:14">
      <c r="A615" s="12" t="s">
        <v>324</v>
      </c>
      <c r="B615" t="s">
        <v>11</v>
      </c>
      <c r="C615" s="2" t="s">
        <v>13</v>
      </c>
      <c r="D615">
        <f>VLOOKUP(Parameter!O615,Indexing!$A$2:$B$28,2)</f>
        <v>26</v>
      </c>
      <c r="E615">
        <f>VLOOKUP(Parameter!P615,Indexing!$C$2:$D$28,2)</f>
        <v>26</v>
      </c>
      <c r="F615">
        <f>VLOOKUP(Parameter!Q615,Indexing!$E$2:$F$28,2)</f>
        <v>1</v>
      </c>
      <c r="G615">
        <f>VLOOKUP(Parameter!R615,Indexing!$G$2:$H$28,2)</f>
        <v>10</v>
      </c>
      <c r="H615">
        <f t="shared" si="27"/>
        <v>15.75</v>
      </c>
      <c r="J615">
        <f>VLOOKUP(Parameter!S615,Indexing!$I$2:$J$28,2)</f>
        <v>4</v>
      </c>
      <c r="K615">
        <f>VLOOKUP(Parameter!T615,Indexing!$K$2:$L$28,2)</f>
        <v>1</v>
      </c>
      <c r="L615">
        <f t="shared" si="28"/>
        <v>5</v>
      </c>
      <c r="N615">
        <f t="shared" si="29"/>
        <v>68</v>
      </c>
    </row>
    <row r="616" spans="1:14">
      <c r="A616" s="12" t="s">
        <v>325</v>
      </c>
      <c r="B616" t="s">
        <v>8</v>
      </c>
      <c r="C616" s="2" t="s">
        <v>13</v>
      </c>
      <c r="D616">
        <f>VLOOKUP(Parameter!O616,Indexing!$A$2:$B$28,2)</f>
        <v>14</v>
      </c>
      <c r="E616">
        <f>VLOOKUP(Parameter!P616,Indexing!$C$2:$D$28,2)</f>
        <v>23</v>
      </c>
      <c r="F616">
        <f>VLOOKUP(Parameter!Q616,Indexing!$E$2:$F$28,2)</f>
        <v>1</v>
      </c>
      <c r="G616">
        <f>VLOOKUP(Parameter!R616,Indexing!$G$2:$H$28,2)</f>
        <v>26</v>
      </c>
      <c r="H616">
        <f t="shared" si="27"/>
        <v>16</v>
      </c>
      <c r="J616">
        <f>VLOOKUP(Parameter!S616,Indexing!$I$2:$J$28,2)</f>
        <v>2</v>
      </c>
      <c r="K616">
        <f>VLOOKUP(Parameter!T616,Indexing!$K$2:$L$28,2)</f>
        <v>10</v>
      </c>
      <c r="L616">
        <f t="shared" si="28"/>
        <v>12</v>
      </c>
      <c r="N616">
        <f t="shared" si="29"/>
        <v>76</v>
      </c>
    </row>
    <row r="617" spans="1:14">
      <c r="A617" s="12" t="s">
        <v>325</v>
      </c>
      <c r="B617" t="s">
        <v>10</v>
      </c>
      <c r="C617" s="2" t="s">
        <v>13</v>
      </c>
      <c r="D617">
        <f>VLOOKUP(Parameter!O617,Indexing!$A$2:$B$28,2)</f>
        <v>14</v>
      </c>
      <c r="E617">
        <f>VLOOKUP(Parameter!P617,Indexing!$C$2:$D$28,2)</f>
        <v>23</v>
      </c>
      <c r="F617">
        <f>VLOOKUP(Parameter!Q617,Indexing!$E$2:$F$28,2)</f>
        <v>1</v>
      </c>
      <c r="G617">
        <f>VLOOKUP(Parameter!R617,Indexing!$G$2:$H$28,2)</f>
        <v>26</v>
      </c>
      <c r="H617">
        <f t="shared" si="27"/>
        <v>16</v>
      </c>
      <c r="J617">
        <f>VLOOKUP(Parameter!S617,Indexing!$I$2:$J$28,2)</f>
        <v>2</v>
      </c>
      <c r="K617">
        <f>VLOOKUP(Parameter!T617,Indexing!$K$2:$L$28,2)</f>
        <v>10</v>
      </c>
      <c r="L617">
        <f t="shared" si="28"/>
        <v>12</v>
      </c>
      <c r="N617">
        <f t="shared" si="29"/>
        <v>76</v>
      </c>
    </row>
    <row r="618" spans="1:14">
      <c r="A618" s="12" t="s">
        <v>325</v>
      </c>
      <c r="B618" t="s">
        <v>11</v>
      </c>
      <c r="C618" s="2" t="s">
        <v>13</v>
      </c>
      <c r="D618">
        <f>VLOOKUP(Parameter!O618,Indexing!$A$2:$B$28,2)</f>
        <v>14</v>
      </c>
      <c r="E618">
        <f>VLOOKUP(Parameter!P618,Indexing!$C$2:$D$28,2)</f>
        <v>23</v>
      </c>
      <c r="F618">
        <f>VLOOKUP(Parameter!Q618,Indexing!$E$2:$F$28,2)</f>
        <v>1</v>
      </c>
      <c r="G618">
        <f>VLOOKUP(Parameter!R618,Indexing!$G$2:$H$28,2)</f>
        <v>26</v>
      </c>
      <c r="H618">
        <f t="shared" si="27"/>
        <v>16</v>
      </c>
      <c r="J618">
        <f>VLOOKUP(Parameter!S618,Indexing!$I$2:$J$28,2)</f>
        <v>2</v>
      </c>
      <c r="K618">
        <f>VLOOKUP(Parameter!T618,Indexing!$K$2:$L$28,2)</f>
        <v>10</v>
      </c>
      <c r="L618">
        <f t="shared" si="28"/>
        <v>12</v>
      </c>
      <c r="N618">
        <f t="shared" si="29"/>
        <v>76</v>
      </c>
    </row>
    <row r="619" spans="1:14">
      <c r="A619" s="12" t="s">
        <v>326</v>
      </c>
      <c r="B619" t="s">
        <v>8</v>
      </c>
      <c r="C619" s="2" t="s">
        <v>13</v>
      </c>
      <c r="D619">
        <f>VLOOKUP(Parameter!O619,Indexing!$A$2:$B$28,2)</f>
        <v>1</v>
      </c>
      <c r="E619">
        <f>VLOOKUP(Parameter!P619,Indexing!$C$2:$D$28,2)</f>
        <v>23</v>
      </c>
      <c r="F619">
        <f>VLOOKUP(Parameter!Q619,Indexing!$E$2:$F$28,2)</f>
        <v>5</v>
      </c>
      <c r="G619">
        <f>VLOOKUP(Parameter!R619,Indexing!$G$2:$H$28,2)</f>
        <v>14</v>
      </c>
      <c r="H619">
        <f t="shared" si="27"/>
        <v>10.75</v>
      </c>
      <c r="J619">
        <f>VLOOKUP(Parameter!S619,Indexing!$I$2:$J$28,2)</f>
        <v>12</v>
      </c>
      <c r="K619">
        <f>VLOOKUP(Parameter!T619,Indexing!$K$2:$L$28,2)</f>
        <v>6</v>
      </c>
      <c r="L619">
        <f t="shared" si="28"/>
        <v>18</v>
      </c>
      <c r="N619">
        <f t="shared" si="29"/>
        <v>61</v>
      </c>
    </row>
    <row r="620" spans="1:14">
      <c r="A620" s="12" t="s">
        <v>326</v>
      </c>
      <c r="B620" t="s">
        <v>10</v>
      </c>
      <c r="C620" s="2" t="s">
        <v>13</v>
      </c>
      <c r="D620">
        <f>VLOOKUP(Parameter!O620,Indexing!$A$2:$B$28,2)</f>
        <v>1</v>
      </c>
      <c r="E620">
        <f>VLOOKUP(Parameter!P620,Indexing!$C$2:$D$28,2)</f>
        <v>23</v>
      </c>
      <c r="F620">
        <f>VLOOKUP(Parameter!Q620,Indexing!$E$2:$F$28,2)</f>
        <v>5</v>
      </c>
      <c r="G620">
        <f>VLOOKUP(Parameter!R620,Indexing!$G$2:$H$28,2)</f>
        <v>14</v>
      </c>
      <c r="H620">
        <f t="shared" si="27"/>
        <v>10.75</v>
      </c>
      <c r="J620">
        <f>VLOOKUP(Parameter!S620,Indexing!$I$2:$J$28,2)</f>
        <v>12</v>
      </c>
      <c r="K620">
        <f>VLOOKUP(Parameter!T620,Indexing!$K$2:$L$28,2)</f>
        <v>6</v>
      </c>
      <c r="L620">
        <f t="shared" si="28"/>
        <v>18</v>
      </c>
      <c r="N620">
        <f t="shared" si="29"/>
        <v>61</v>
      </c>
    </row>
    <row r="621" spans="1:14">
      <c r="A621" s="12" t="s">
        <v>326</v>
      </c>
      <c r="B621" t="s">
        <v>11</v>
      </c>
      <c r="C621" s="2" t="s">
        <v>13</v>
      </c>
      <c r="D621">
        <f>VLOOKUP(Parameter!O621,Indexing!$A$2:$B$28,2)</f>
        <v>1</v>
      </c>
      <c r="E621">
        <f>VLOOKUP(Parameter!P621,Indexing!$C$2:$D$28,2)</f>
        <v>23</v>
      </c>
      <c r="F621">
        <f>VLOOKUP(Parameter!Q621,Indexing!$E$2:$F$28,2)</f>
        <v>5</v>
      </c>
      <c r="G621">
        <f>VLOOKUP(Parameter!R621,Indexing!$G$2:$H$28,2)</f>
        <v>14</v>
      </c>
      <c r="H621">
        <f t="shared" si="27"/>
        <v>10.75</v>
      </c>
      <c r="J621">
        <f>VLOOKUP(Parameter!S621,Indexing!$I$2:$J$28,2)</f>
        <v>12</v>
      </c>
      <c r="K621">
        <f>VLOOKUP(Parameter!T621,Indexing!$K$2:$L$28,2)</f>
        <v>6</v>
      </c>
      <c r="L621">
        <f t="shared" si="28"/>
        <v>18</v>
      </c>
      <c r="N621">
        <f t="shared" si="29"/>
        <v>61</v>
      </c>
    </row>
    <row r="622" spans="1:14">
      <c r="A622" s="12" t="s">
        <v>327</v>
      </c>
      <c r="B622" t="s">
        <v>8</v>
      </c>
      <c r="C622" s="2" t="s">
        <v>13</v>
      </c>
      <c r="D622">
        <f>VLOOKUP(Parameter!O622,Indexing!$A$2:$B$28,2)</f>
        <v>22</v>
      </c>
      <c r="E622">
        <f>VLOOKUP(Parameter!P622,Indexing!$C$2:$D$28,2)</f>
        <v>23</v>
      </c>
      <c r="F622">
        <f>VLOOKUP(Parameter!Q622,Indexing!$E$2:$F$28,2)</f>
        <v>23</v>
      </c>
      <c r="G622">
        <f>VLOOKUP(Parameter!R622,Indexing!$G$2:$H$28,2)</f>
        <v>7</v>
      </c>
      <c r="H622">
        <f t="shared" si="27"/>
        <v>18.75</v>
      </c>
      <c r="J622">
        <f>VLOOKUP(Parameter!S622,Indexing!$I$2:$J$28,2)</f>
        <v>18</v>
      </c>
      <c r="K622">
        <f>VLOOKUP(Parameter!T622,Indexing!$K$2:$L$28,2)</f>
        <v>1</v>
      </c>
      <c r="L622">
        <f t="shared" si="28"/>
        <v>19</v>
      </c>
      <c r="N622">
        <f t="shared" si="29"/>
        <v>94</v>
      </c>
    </row>
    <row r="623" spans="1:14">
      <c r="A623" s="12" t="s">
        <v>327</v>
      </c>
      <c r="B623" t="s">
        <v>10</v>
      </c>
      <c r="C623" s="2" t="s">
        <v>13</v>
      </c>
      <c r="D623">
        <f>VLOOKUP(Parameter!O623,Indexing!$A$2:$B$28,2)</f>
        <v>22</v>
      </c>
      <c r="E623">
        <f>VLOOKUP(Parameter!P623,Indexing!$C$2:$D$28,2)</f>
        <v>23</v>
      </c>
      <c r="F623">
        <f>VLOOKUP(Parameter!Q623,Indexing!$E$2:$F$28,2)</f>
        <v>23</v>
      </c>
      <c r="G623">
        <f>VLOOKUP(Parameter!R623,Indexing!$G$2:$H$28,2)</f>
        <v>7</v>
      </c>
      <c r="H623">
        <f t="shared" si="27"/>
        <v>18.75</v>
      </c>
      <c r="J623">
        <f>VLOOKUP(Parameter!S623,Indexing!$I$2:$J$28,2)</f>
        <v>18</v>
      </c>
      <c r="K623">
        <f>VLOOKUP(Parameter!T623,Indexing!$K$2:$L$28,2)</f>
        <v>1</v>
      </c>
      <c r="L623">
        <f t="shared" si="28"/>
        <v>19</v>
      </c>
      <c r="N623">
        <f t="shared" si="29"/>
        <v>94</v>
      </c>
    </row>
    <row r="624" spans="1:14">
      <c r="A624" s="12" t="s">
        <v>327</v>
      </c>
      <c r="B624" t="s">
        <v>11</v>
      </c>
      <c r="C624" s="2" t="s">
        <v>13</v>
      </c>
      <c r="D624">
        <f>VLOOKUP(Parameter!O624,Indexing!$A$2:$B$28,2)</f>
        <v>22</v>
      </c>
      <c r="E624">
        <f>VLOOKUP(Parameter!P624,Indexing!$C$2:$D$28,2)</f>
        <v>23</v>
      </c>
      <c r="F624">
        <f>VLOOKUP(Parameter!Q624,Indexing!$E$2:$F$28,2)</f>
        <v>23</v>
      </c>
      <c r="G624">
        <f>VLOOKUP(Parameter!R624,Indexing!$G$2:$H$28,2)</f>
        <v>7</v>
      </c>
      <c r="H624">
        <f t="shared" si="27"/>
        <v>18.75</v>
      </c>
      <c r="J624">
        <f>VLOOKUP(Parameter!S624,Indexing!$I$2:$J$28,2)</f>
        <v>18</v>
      </c>
      <c r="K624">
        <f>VLOOKUP(Parameter!T624,Indexing!$K$2:$L$28,2)</f>
        <v>1</v>
      </c>
      <c r="L624">
        <f t="shared" si="28"/>
        <v>19</v>
      </c>
      <c r="N624">
        <f t="shared" si="29"/>
        <v>94</v>
      </c>
    </row>
    <row r="625" spans="1:14">
      <c r="A625" s="12" t="s">
        <v>328</v>
      </c>
      <c r="B625" t="s">
        <v>8</v>
      </c>
      <c r="C625" s="2" t="s">
        <v>13</v>
      </c>
      <c r="D625">
        <f>VLOOKUP(Parameter!O625,Indexing!$A$2:$B$28,2)</f>
        <v>5</v>
      </c>
      <c r="E625">
        <f>VLOOKUP(Parameter!P625,Indexing!$C$2:$D$28,2)</f>
        <v>25</v>
      </c>
      <c r="F625">
        <f>VLOOKUP(Parameter!Q625,Indexing!$E$2:$F$28,2)</f>
        <v>16</v>
      </c>
      <c r="G625">
        <f>VLOOKUP(Parameter!R625,Indexing!$G$2:$H$28,2)</f>
        <v>17</v>
      </c>
      <c r="H625">
        <f t="shared" si="27"/>
        <v>15.75</v>
      </c>
      <c r="J625">
        <f>VLOOKUP(Parameter!S625,Indexing!$I$2:$J$28,2)</f>
        <v>5</v>
      </c>
      <c r="K625">
        <f>VLOOKUP(Parameter!T625,Indexing!$K$2:$L$28,2)</f>
        <v>1</v>
      </c>
      <c r="L625">
        <f t="shared" si="28"/>
        <v>6</v>
      </c>
      <c r="N625">
        <f t="shared" si="29"/>
        <v>69</v>
      </c>
    </row>
    <row r="626" spans="1:14">
      <c r="A626" s="12" t="s">
        <v>328</v>
      </c>
      <c r="B626" t="s">
        <v>10</v>
      </c>
      <c r="C626" s="2" t="s">
        <v>13</v>
      </c>
      <c r="D626">
        <f>VLOOKUP(Parameter!O626,Indexing!$A$2:$B$28,2)</f>
        <v>5</v>
      </c>
      <c r="E626">
        <f>VLOOKUP(Parameter!P626,Indexing!$C$2:$D$28,2)</f>
        <v>25</v>
      </c>
      <c r="F626">
        <f>VLOOKUP(Parameter!Q626,Indexing!$E$2:$F$28,2)</f>
        <v>16</v>
      </c>
      <c r="G626">
        <f>VLOOKUP(Parameter!R626,Indexing!$G$2:$H$28,2)</f>
        <v>17</v>
      </c>
      <c r="H626">
        <f t="shared" si="27"/>
        <v>15.75</v>
      </c>
      <c r="J626">
        <f>VLOOKUP(Parameter!S626,Indexing!$I$2:$J$28,2)</f>
        <v>5</v>
      </c>
      <c r="K626">
        <f>VLOOKUP(Parameter!T626,Indexing!$K$2:$L$28,2)</f>
        <v>1</v>
      </c>
      <c r="L626">
        <f t="shared" si="28"/>
        <v>6</v>
      </c>
      <c r="N626">
        <f t="shared" si="29"/>
        <v>69</v>
      </c>
    </row>
    <row r="627" spans="1:14">
      <c r="A627" s="12" t="s">
        <v>328</v>
      </c>
      <c r="B627" t="s">
        <v>11</v>
      </c>
      <c r="C627" s="2" t="s">
        <v>13</v>
      </c>
      <c r="D627">
        <f>VLOOKUP(Parameter!O627,Indexing!$A$2:$B$28,2)</f>
        <v>5</v>
      </c>
      <c r="E627">
        <f>VLOOKUP(Parameter!P627,Indexing!$C$2:$D$28,2)</f>
        <v>25</v>
      </c>
      <c r="F627">
        <f>VLOOKUP(Parameter!Q627,Indexing!$E$2:$F$28,2)</f>
        <v>16</v>
      </c>
      <c r="G627">
        <f>VLOOKUP(Parameter!R627,Indexing!$G$2:$H$28,2)</f>
        <v>17</v>
      </c>
      <c r="H627">
        <f t="shared" si="27"/>
        <v>15.75</v>
      </c>
      <c r="J627">
        <f>VLOOKUP(Parameter!S627,Indexing!$I$2:$J$28,2)</f>
        <v>5</v>
      </c>
      <c r="K627">
        <f>VLOOKUP(Parameter!T627,Indexing!$K$2:$L$28,2)</f>
        <v>1</v>
      </c>
      <c r="L627">
        <f t="shared" si="28"/>
        <v>6</v>
      </c>
      <c r="N627">
        <f t="shared" si="29"/>
        <v>69</v>
      </c>
    </row>
    <row r="628" spans="1:14">
      <c r="A628" s="12" t="s">
        <v>329</v>
      </c>
      <c r="B628" t="s">
        <v>8</v>
      </c>
      <c r="C628" s="2" t="s">
        <v>13</v>
      </c>
      <c r="D628">
        <f>VLOOKUP(Parameter!O628,Indexing!$A$2:$B$28,2)</f>
        <v>5</v>
      </c>
      <c r="E628">
        <f>VLOOKUP(Parameter!P628,Indexing!$C$2:$D$28,2)</f>
        <v>25</v>
      </c>
      <c r="F628">
        <f>VLOOKUP(Parameter!Q628,Indexing!$E$2:$F$28,2)</f>
        <v>16</v>
      </c>
      <c r="G628">
        <f>VLOOKUP(Parameter!R628,Indexing!$G$2:$H$28,2)</f>
        <v>17</v>
      </c>
      <c r="H628">
        <f t="shared" si="27"/>
        <v>15.75</v>
      </c>
      <c r="J628">
        <f>VLOOKUP(Parameter!S628,Indexing!$I$2:$J$28,2)</f>
        <v>5</v>
      </c>
      <c r="K628">
        <f>VLOOKUP(Parameter!T628,Indexing!$K$2:$L$28,2)</f>
        <v>1</v>
      </c>
      <c r="L628">
        <f t="shared" si="28"/>
        <v>6</v>
      </c>
      <c r="N628">
        <f t="shared" si="29"/>
        <v>69</v>
      </c>
    </row>
    <row r="629" spans="1:14">
      <c r="A629" s="12" t="s">
        <v>329</v>
      </c>
      <c r="B629" t="s">
        <v>10</v>
      </c>
      <c r="C629" s="2" t="s">
        <v>13</v>
      </c>
      <c r="D629">
        <f>VLOOKUP(Parameter!O629,Indexing!$A$2:$B$28,2)</f>
        <v>5</v>
      </c>
      <c r="E629">
        <f>VLOOKUP(Parameter!P629,Indexing!$C$2:$D$28,2)</f>
        <v>25</v>
      </c>
      <c r="F629">
        <f>VLOOKUP(Parameter!Q629,Indexing!$E$2:$F$28,2)</f>
        <v>16</v>
      </c>
      <c r="G629">
        <f>VLOOKUP(Parameter!R629,Indexing!$G$2:$H$28,2)</f>
        <v>17</v>
      </c>
      <c r="H629">
        <f t="shared" si="27"/>
        <v>15.75</v>
      </c>
      <c r="J629">
        <f>VLOOKUP(Parameter!S629,Indexing!$I$2:$J$28,2)</f>
        <v>5</v>
      </c>
      <c r="K629">
        <f>VLOOKUP(Parameter!T629,Indexing!$K$2:$L$28,2)</f>
        <v>1</v>
      </c>
      <c r="L629">
        <f t="shared" si="28"/>
        <v>6</v>
      </c>
      <c r="N629">
        <f t="shared" si="29"/>
        <v>69</v>
      </c>
    </row>
    <row r="630" spans="1:14">
      <c r="A630" s="12" t="s">
        <v>329</v>
      </c>
      <c r="B630" t="s">
        <v>11</v>
      </c>
      <c r="C630" s="2" t="s">
        <v>13</v>
      </c>
      <c r="D630">
        <f>VLOOKUP(Parameter!O630,Indexing!$A$2:$B$28,2)</f>
        <v>5</v>
      </c>
      <c r="E630">
        <f>VLOOKUP(Parameter!P630,Indexing!$C$2:$D$28,2)</f>
        <v>25</v>
      </c>
      <c r="F630">
        <f>VLOOKUP(Parameter!Q630,Indexing!$E$2:$F$28,2)</f>
        <v>16</v>
      </c>
      <c r="G630">
        <f>VLOOKUP(Parameter!R630,Indexing!$G$2:$H$28,2)</f>
        <v>17</v>
      </c>
      <c r="H630">
        <f t="shared" si="27"/>
        <v>15.75</v>
      </c>
      <c r="J630">
        <f>VLOOKUP(Parameter!S630,Indexing!$I$2:$J$28,2)</f>
        <v>5</v>
      </c>
      <c r="K630">
        <f>VLOOKUP(Parameter!T630,Indexing!$K$2:$L$28,2)</f>
        <v>1</v>
      </c>
      <c r="L630">
        <f t="shared" si="28"/>
        <v>6</v>
      </c>
      <c r="N630">
        <f t="shared" si="29"/>
        <v>69</v>
      </c>
    </row>
    <row r="631" spans="1:14">
      <c r="A631" s="12" t="s">
        <v>330</v>
      </c>
      <c r="B631" t="s">
        <v>8</v>
      </c>
      <c r="C631" s="2" t="s">
        <v>13</v>
      </c>
      <c r="D631">
        <f>VLOOKUP(Parameter!O631,Indexing!$A$2:$B$28,2)</f>
        <v>23</v>
      </c>
      <c r="E631">
        <f>VLOOKUP(Parameter!P631,Indexing!$C$2:$D$28,2)</f>
        <v>25</v>
      </c>
      <c r="F631">
        <f>VLOOKUP(Parameter!Q631,Indexing!$E$2:$F$28,2)</f>
        <v>1</v>
      </c>
      <c r="G631">
        <f>VLOOKUP(Parameter!R631,Indexing!$G$2:$H$28,2)</f>
        <v>13</v>
      </c>
      <c r="H631">
        <f t="shared" si="27"/>
        <v>15.5</v>
      </c>
      <c r="J631">
        <f>VLOOKUP(Parameter!S631,Indexing!$I$2:$J$28,2)</f>
        <v>1</v>
      </c>
      <c r="K631">
        <f>VLOOKUP(Parameter!T631,Indexing!$K$2:$L$28,2)</f>
        <v>2</v>
      </c>
      <c r="L631">
        <f t="shared" si="28"/>
        <v>3</v>
      </c>
      <c r="N631">
        <f t="shared" si="29"/>
        <v>65</v>
      </c>
    </row>
    <row r="632" spans="1:14">
      <c r="A632" s="12" t="s">
        <v>330</v>
      </c>
      <c r="B632" t="s">
        <v>10</v>
      </c>
      <c r="C632" s="2" t="s">
        <v>13</v>
      </c>
      <c r="D632">
        <f>VLOOKUP(Parameter!O632,Indexing!$A$2:$B$28,2)</f>
        <v>23</v>
      </c>
      <c r="E632">
        <f>VLOOKUP(Parameter!P632,Indexing!$C$2:$D$28,2)</f>
        <v>25</v>
      </c>
      <c r="F632">
        <f>VLOOKUP(Parameter!Q632,Indexing!$E$2:$F$28,2)</f>
        <v>1</v>
      </c>
      <c r="G632">
        <f>VLOOKUP(Parameter!R632,Indexing!$G$2:$H$28,2)</f>
        <v>13</v>
      </c>
      <c r="H632">
        <f t="shared" si="27"/>
        <v>15.5</v>
      </c>
      <c r="J632">
        <f>VLOOKUP(Parameter!S632,Indexing!$I$2:$J$28,2)</f>
        <v>1</v>
      </c>
      <c r="K632">
        <f>VLOOKUP(Parameter!T632,Indexing!$K$2:$L$28,2)</f>
        <v>2</v>
      </c>
      <c r="L632">
        <f t="shared" si="28"/>
        <v>3</v>
      </c>
      <c r="N632">
        <f t="shared" si="29"/>
        <v>65</v>
      </c>
    </row>
    <row r="633" spans="1:14">
      <c r="A633" s="12" t="s">
        <v>330</v>
      </c>
      <c r="B633" t="s">
        <v>11</v>
      </c>
      <c r="C633" s="2" t="s">
        <v>13</v>
      </c>
      <c r="D633">
        <f>VLOOKUP(Parameter!O633,Indexing!$A$2:$B$28,2)</f>
        <v>23</v>
      </c>
      <c r="E633">
        <f>VLOOKUP(Parameter!P633,Indexing!$C$2:$D$28,2)</f>
        <v>25</v>
      </c>
      <c r="F633">
        <f>VLOOKUP(Parameter!Q633,Indexing!$E$2:$F$28,2)</f>
        <v>1</v>
      </c>
      <c r="G633">
        <f>VLOOKUP(Parameter!R633,Indexing!$G$2:$H$28,2)</f>
        <v>13</v>
      </c>
      <c r="H633">
        <f t="shared" si="27"/>
        <v>15.5</v>
      </c>
      <c r="J633">
        <f>VLOOKUP(Parameter!S633,Indexing!$I$2:$J$28,2)</f>
        <v>1</v>
      </c>
      <c r="K633">
        <f>VLOOKUP(Parameter!T633,Indexing!$K$2:$L$28,2)</f>
        <v>2</v>
      </c>
      <c r="L633">
        <f t="shared" si="28"/>
        <v>3</v>
      </c>
      <c r="N633">
        <f t="shared" si="29"/>
        <v>65</v>
      </c>
    </row>
    <row r="634" spans="1:14">
      <c r="A634" s="12" t="s">
        <v>331</v>
      </c>
      <c r="B634" t="s">
        <v>8</v>
      </c>
      <c r="C634" s="2" t="s">
        <v>13</v>
      </c>
      <c r="D634">
        <f>VLOOKUP(Parameter!O634,Indexing!$A$2:$B$28,2)</f>
        <v>23</v>
      </c>
      <c r="E634">
        <f>VLOOKUP(Parameter!P634,Indexing!$C$2:$D$28,2)</f>
        <v>25</v>
      </c>
      <c r="F634">
        <f>VLOOKUP(Parameter!Q634,Indexing!$E$2:$F$28,2)</f>
        <v>1</v>
      </c>
      <c r="G634">
        <f>VLOOKUP(Parameter!R634,Indexing!$G$2:$H$28,2)</f>
        <v>13</v>
      </c>
      <c r="H634">
        <f t="shared" si="27"/>
        <v>15.5</v>
      </c>
      <c r="J634">
        <f>VLOOKUP(Parameter!S634,Indexing!$I$2:$J$28,2)</f>
        <v>1</v>
      </c>
      <c r="K634">
        <f>VLOOKUP(Parameter!T634,Indexing!$K$2:$L$28,2)</f>
        <v>2</v>
      </c>
      <c r="L634">
        <f t="shared" si="28"/>
        <v>3</v>
      </c>
      <c r="N634">
        <f t="shared" si="29"/>
        <v>65</v>
      </c>
    </row>
    <row r="635" spans="1:14">
      <c r="A635" s="12" t="s">
        <v>331</v>
      </c>
      <c r="B635" t="s">
        <v>10</v>
      </c>
      <c r="C635" s="2" t="s">
        <v>13</v>
      </c>
      <c r="D635">
        <f>VLOOKUP(Parameter!O635,Indexing!$A$2:$B$28,2)</f>
        <v>23</v>
      </c>
      <c r="E635">
        <f>VLOOKUP(Parameter!P635,Indexing!$C$2:$D$28,2)</f>
        <v>25</v>
      </c>
      <c r="F635">
        <f>VLOOKUP(Parameter!Q635,Indexing!$E$2:$F$28,2)</f>
        <v>1</v>
      </c>
      <c r="G635">
        <f>VLOOKUP(Parameter!R635,Indexing!$G$2:$H$28,2)</f>
        <v>13</v>
      </c>
      <c r="H635">
        <f t="shared" si="27"/>
        <v>15.5</v>
      </c>
      <c r="J635">
        <f>VLOOKUP(Parameter!S635,Indexing!$I$2:$J$28,2)</f>
        <v>1</v>
      </c>
      <c r="K635">
        <f>VLOOKUP(Parameter!T635,Indexing!$K$2:$L$28,2)</f>
        <v>2</v>
      </c>
      <c r="L635">
        <f t="shared" si="28"/>
        <v>3</v>
      </c>
      <c r="N635">
        <f t="shared" si="29"/>
        <v>65</v>
      </c>
    </row>
    <row r="636" spans="1:14">
      <c r="A636" s="12" t="s">
        <v>331</v>
      </c>
      <c r="B636" t="s">
        <v>11</v>
      </c>
      <c r="C636" s="2" t="s">
        <v>13</v>
      </c>
      <c r="D636">
        <f>VLOOKUP(Parameter!O636,Indexing!$A$2:$B$28,2)</f>
        <v>23</v>
      </c>
      <c r="E636">
        <f>VLOOKUP(Parameter!P636,Indexing!$C$2:$D$28,2)</f>
        <v>25</v>
      </c>
      <c r="F636">
        <f>VLOOKUP(Parameter!Q636,Indexing!$E$2:$F$28,2)</f>
        <v>1</v>
      </c>
      <c r="G636">
        <f>VLOOKUP(Parameter!R636,Indexing!$G$2:$H$28,2)</f>
        <v>13</v>
      </c>
      <c r="H636">
        <f t="shared" si="27"/>
        <v>15.5</v>
      </c>
      <c r="J636">
        <f>VLOOKUP(Parameter!S636,Indexing!$I$2:$J$28,2)</f>
        <v>1</v>
      </c>
      <c r="K636">
        <f>VLOOKUP(Parameter!T636,Indexing!$K$2:$L$28,2)</f>
        <v>2</v>
      </c>
      <c r="L636">
        <f t="shared" si="28"/>
        <v>3</v>
      </c>
      <c r="N636">
        <f t="shared" si="29"/>
        <v>65</v>
      </c>
    </row>
    <row r="637" spans="1:14">
      <c r="A637" s="12" t="s">
        <v>332</v>
      </c>
      <c r="B637" t="s">
        <v>8</v>
      </c>
      <c r="C637" s="2" t="s">
        <v>13</v>
      </c>
      <c r="D637">
        <f>VLOOKUP(Parameter!O637,Indexing!$A$2:$B$28,2)</f>
        <v>23</v>
      </c>
      <c r="E637">
        <f>VLOOKUP(Parameter!P637,Indexing!$C$2:$D$28,2)</f>
        <v>25</v>
      </c>
      <c r="F637">
        <f>VLOOKUP(Parameter!Q637,Indexing!$E$2:$F$28,2)</f>
        <v>1</v>
      </c>
      <c r="G637">
        <f>VLOOKUP(Parameter!R637,Indexing!$G$2:$H$28,2)</f>
        <v>13</v>
      </c>
      <c r="H637">
        <f t="shared" si="27"/>
        <v>15.5</v>
      </c>
      <c r="J637">
        <f>VLOOKUP(Parameter!S637,Indexing!$I$2:$J$28,2)</f>
        <v>1</v>
      </c>
      <c r="K637">
        <f>VLOOKUP(Parameter!T637,Indexing!$K$2:$L$28,2)</f>
        <v>2</v>
      </c>
      <c r="L637">
        <f t="shared" si="28"/>
        <v>3</v>
      </c>
      <c r="N637">
        <f t="shared" si="29"/>
        <v>65</v>
      </c>
    </row>
    <row r="638" spans="1:14">
      <c r="A638" s="12" t="s">
        <v>332</v>
      </c>
      <c r="B638" t="s">
        <v>10</v>
      </c>
      <c r="C638" s="2" t="s">
        <v>13</v>
      </c>
      <c r="D638">
        <f>VLOOKUP(Parameter!O638,Indexing!$A$2:$B$28,2)</f>
        <v>23</v>
      </c>
      <c r="E638">
        <f>VLOOKUP(Parameter!P638,Indexing!$C$2:$D$28,2)</f>
        <v>25</v>
      </c>
      <c r="F638">
        <f>VLOOKUP(Parameter!Q638,Indexing!$E$2:$F$28,2)</f>
        <v>1</v>
      </c>
      <c r="G638">
        <f>VLOOKUP(Parameter!R638,Indexing!$G$2:$H$28,2)</f>
        <v>13</v>
      </c>
      <c r="H638">
        <f t="shared" si="27"/>
        <v>15.5</v>
      </c>
      <c r="J638">
        <f>VLOOKUP(Parameter!S638,Indexing!$I$2:$J$28,2)</f>
        <v>1</v>
      </c>
      <c r="K638">
        <f>VLOOKUP(Parameter!T638,Indexing!$K$2:$L$28,2)</f>
        <v>2</v>
      </c>
      <c r="L638">
        <f t="shared" si="28"/>
        <v>3</v>
      </c>
      <c r="N638">
        <f t="shared" si="29"/>
        <v>65</v>
      </c>
    </row>
    <row r="639" spans="1:14">
      <c r="A639" s="12" t="s">
        <v>333</v>
      </c>
      <c r="B639" t="s">
        <v>8</v>
      </c>
      <c r="C639" s="2" t="s">
        <v>13</v>
      </c>
      <c r="D639">
        <f>VLOOKUP(Parameter!O639,Indexing!$A$2:$B$28,2)</f>
        <v>17</v>
      </c>
      <c r="E639">
        <f>VLOOKUP(Parameter!P639,Indexing!$C$2:$D$28,2)</f>
        <v>22</v>
      </c>
      <c r="F639">
        <f>VLOOKUP(Parameter!Q639,Indexing!$E$2:$F$28,2)</f>
        <v>25</v>
      </c>
      <c r="G639">
        <f>VLOOKUP(Parameter!R639,Indexing!$G$2:$H$28,2)</f>
        <v>18</v>
      </c>
      <c r="H639">
        <f t="shared" si="27"/>
        <v>20.5</v>
      </c>
      <c r="J639">
        <f>VLOOKUP(Parameter!S639,Indexing!$I$2:$J$28,2)</f>
        <v>3</v>
      </c>
      <c r="K639">
        <f>VLOOKUP(Parameter!T639,Indexing!$K$2:$L$28,2)</f>
        <v>1</v>
      </c>
      <c r="L639">
        <f t="shared" si="28"/>
        <v>4</v>
      </c>
      <c r="N639">
        <f t="shared" si="29"/>
        <v>86</v>
      </c>
    </row>
    <row r="640" spans="1:14">
      <c r="A640" s="12" t="s">
        <v>333</v>
      </c>
      <c r="B640" t="s">
        <v>10</v>
      </c>
      <c r="C640" s="2" t="s">
        <v>13</v>
      </c>
      <c r="D640">
        <f>VLOOKUP(Parameter!O640,Indexing!$A$2:$B$28,2)</f>
        <v>17</v>
      </c>
      <c r="E640">
        <f>VLOOKUP(Parameter!P640,Indexing!$C$2:$D$28,2)</f>
        <v>22</v>
      </c>
      <c r="F640">
        <f>VLOOKUP(Parameter!Q640,Indexing!$E$2:$F$28,2)</f>
        <v>25</v>
      </c>
      <c r="G640">
        <f>VLOOKUP(Parameter!R640,Indexing!$G$2:$H$28,2)</f>
        <v>18</v>
      </c>
      <c r="H640">
        <f t="shared" si="27"/>
        <v>20.5</v>
      </c>
      <c r="J640">
        <f>VLOOKUP(Parameter!S640,Indexing!$I$2:$J$28,2)</f>
        <v>3</v>
      </c>
      <c r="K640">
        <f>VLOOKUP(Parameter!T640,Indexing!$K$2:$L$28,2)</f>
        <v>1</v>
      </c>
      <c r="L640">
        <f t="shared" si="28"/>
        <v>4</v>
      </c>
      <c r="N640">
        <f t="shared" si="29"/>
        <v>86</v>
      </c>
    </row>
    <row r="641" spans="1:14">
      <c r="A641" s="12" t="s">
        <v>333</v>
      </c>
      <c r="B641" t="s">
        <v>11</v>
      </c>
      <c r="C641" s="2" t="s">
        <v>13</v>
      </c>
      <c r="D641">
        <f>VLOOKUP(Parameter!O641,Indexing!$A$2:$B$28,2)</f>
        <v>17</v>
      </c>
      <c r="E641">
        <f>VLOOKUP(Parameter!P641,Indexing!$C$2:$D$28,2)</f>
        <v>22</v>
      </c>
      <c r="F641">
        <f>VLOOKUP(Parameter!Q641,Indexing!$E$2:$F$28,2)</f>
        <v>25</v>
      </c>
      <c r="G641">
        <f>VLOOKUP(Parameter!R641,Indexing!$G$2:$H$28,2)</f>
        <v>18</v>
      </c>
      <c r="H641">
        <f t="shared" si="27"/>
        <v>20.5</v>
      </c>
      <c r="J641">
        <f>VLOOKUP(Parameter!S641,Indexing!$I$2:$J$28,2)</f>
        <v>3</v>
      </c>
      <c r="K641">
        <f>VLOOKUP(Parameter!T641,Indexing!$K$2:$L$28,2)</f>
        <v>1</v>
      </c>
      <c r="L641">
        <f t="shared" si="28"/>
        <v>4</v>
      </c>
      <c r="N641">
        <f t="shared" si="29"/>
        <v>86</v>
      </c>
    </row>
    <row r="642" spans="1:14">
      <c r="A642" s="12" t="s">
        <v>334</v>
      </c>
      <c r="B642" t="s">
        <v>8</v>
      </c>
      <c r="C642" s="2" t="s">
        <v>13</v>
      </c>
      <c r="D642">
        <f>VLOOKUP(Parameter!O642,Indexing!$A$2:$B$28,2)</f>
        <v>6</v>
      </c>
      <c r="E642">
        <f>VLOOKUP(Parameter!P642,Indexing!$C$2:$D$28,2)</f>
        <v>7</v>
      </c>
      <c r="F642">
        <f>VLOOKUP(Parameter!Q642,Indexing!$E$2:$F$28,2)</f>
        <v>17</v>
      </c>
      <c r="G642">
        <f>VLOOKUP(Parameter!R642,Indexing!$G$2:$H$28,2)</f>
        <v>5</v>
      </c>
      <c r="H642">
        <f t="shared" ref="H642:H705" si="30">(AVERAGE(D642:G642))</f>
        <v>8.75</v>
      </c>
      <c r="J642">
        <f>VLOOKUP(Parameter!S642,Indexing!$I$2:$J$28,2)</f>
        <v>4</v>
      </c>
      <c r="K642">
        <f>VLOOKUP(Parameter!T642,Indexing!$K$2:$L$28,2)</f>
        <v>1</v>
      </c>
      <c r="L642">
        <f t="shared" ref="L642:L705" si="31">AVERAGE(J642+K642)</f>
        <v>5</v>
      </c>
      <c r="N642">
        <f t="shared" ref="N642:N705" si="32">(SUM(D642:G642))+(SUM(J642+K642))</f>
        <v>40</v>
      </c>
    </row>
    <row r="643" spans="1:14">
      <c r="A643" s="12" t="s">
        <v>334</v>
      </c>
      <c r="B643" t="s">
        <v>10</v>
      </c>
      <c r="C643" s="2" t="s">
        <v>13</v>
      </c>
      <c r="D643">
        <f>VLOOKUP(Parameter!O643,Indexing!$A$2:$B$28,2)</f>
        <v>6</v>
      </c>
      <c r="E643">
        <f>VLOOKUP(Parameter!P643,Indexing!$C$2:$D$28,2)</f>
        <v>7</v>
      </c>
      <c r="F643">
        <f>VLOOKUP(Parameter!Q643,Indexing!$E$2:$F$28,2)</f>
        <v>17</v>
      </c>
      <c r="G643">
        <f>VLOOKUP(Parameter!R643,Indexing!$G$2:$H$28,2)</f>
        <v>5</v>
      </c>
      <c r="H643">
        <f t="shared" si="30"/>
        <v>8.75</v>
      </c>
      <c r="J643">
        <f>VLOOKUP(Parameter!S643,Indexing!$I$2:$J$28,2)</f>
        <v>4</v>
      </c>
      <c r="K643">
        <f>VLOOKUP(Parameter!T643,Indexing!$K$2:$L$28,2)</f>
        <v>1</v>
      </c>
      <c r="L643">
        <f t="shared" si="31"/>
        <v>5</v>
      </c>
      <c r="N643">
        <f t="shared" si="32"/>
        <v>40</v>
      </c>
    </row>
    <row r="644" spans="1:14">
      <c r="A644" s="12" t="s">
        <v>334</v>
      </c>
      <c r="B644" t="s">
        <v>11</v>
      </c>
      <c r="C644" s="2" t="s">
        <v>13</v>
      </c>
      <c r="D644">
        <f>VLOOKUP(Parameter!O644,Indexing!$A$2:$B$28,2)</f>
        <v>6</v>
      </c>
      <c r="E644">
        <f>VLOOKUP(Parameter!P644,Indexing!$C$2:$D$28,2)</f>
        <v>7</v>
      </c>
      <c r="F644">
        <f>VLOOKUP(Parameter!Q644,Indexing!$E$2:$F$28,2)</f>
        <v>17</v>
      </c>
      <c r="G644">
        <f>VLOOKUP(Parameter!R644,Indexing!$G$2:$H$28,2)</f>
        <v>5</v>
      </c>
      <c r="H644">
        <f t="shared" si="30"/>
        <v>8.75</v>
      </c>
      <c r="J644">
        <f>VLOOKUP(Parameter!S644,Indexing!$I$2:$J$28,2)</f>
        <v>4</v>
      </c>
      <c r="K644">
        <f>VLOOKUP(Parameter!T644,Indexing!$K$2:$L$28,2)</f>
        <v>1</v>
      </c>
      <c r="L644">
        <f t="shared" si="31"/>
        <v>5</v>
      </c>
      <c r="N644">
        <f t="shared" si="32"/>
        <v>40</v>
      </c>
    </row>
    <row r="645" spans="1:14">
      <c r="A645" s="12" t="s">
        <v>335</v>
      </c>
      <c r="B645" t="s">
        <v>8</v>
      </c>
      <c r="C645" s="2" t="s">
        <v>13</v>
      </c>
      <c r="D645">
        <f>VLOOKUP(Parameter!O645,Indexing!$A$2:$B$28,2)</f>
        <v>26</v>
      </c>
      <c r="E645">
        <f>VLOOKUP(Parameter!P645,Indexing!$C$2:$D$28,2)</f>
        <v>22</v>
      </c>
      <c r="F645">
        <f>VLOOKUP(Parameter!Q645,Indexing!$E$2:$F$28,2)</f>
        <v>2</v>
      </c>
      <c r="G645">
        <f>VLOOKUP(Parameter!R645,Indexing!$G$2:$H$28,2)</f>
        <v>21</v>
      </c>
      <c r="H645">
        <f t="shared" si="30"/>
        <v>17.75</v>
      </c>
      <c r="J645">
        <f>VLOOKUP(Parameter!S645,Indexing!$I$2:$J$28,2)</f>
        <v>22</v>
      </c>
      <c r="K645">
        <f>VLOOKUP(Parameter!T645,Indexing!$K$2:$L$28,2)</f>
        <v>1</v>
      </c>
      <c r="L645">
        <f t="shared" si="31"/>
        <v>23</v>
      </c>
      <c r="N645">
        <f t="shared" si="32"/>
        <v>94</v>
      </c>
    </row>
    <row r="646" spans="1:14">
      <c r="A646" s="12" t="s">
        <v>335</v>
      </c>
      <c r="B646" t="s">
        <v>10</v>
      </c>
      <c r="C646" s="2" t="s">
        <v>13</v>
      </c>
      <c r="D646">
        <f>VLOOKUP(Parameter!O646,Indexing!$A$2:$B$28,2)</f>
        <v>26</v>
      </c>
      <c r="E646">
        <f>VLOOKUP(Parameter!P646,Indexing!$C$2:$D$28,2)</f>
        <v>22</v>
      </c>
      <c r="F646">
        <f>VLOOKUP(Parameter!Q646,Indexing!$E$2:$F$28,2)</f>
        <v>2</v>
      </c>
      <c r="G646">
        <f>VLOOKUP(Parameter!R646,Indexing!$G$2:$H$28,2)</f>
        <v>21</v>
      </c>
      <c r="H646">
        <f t="shared" si="30"/>
        <v>17.75</v>
      </c>
      <c r="J646">
        <f>VLOOKUP(Parameter!S646,Indexing!$I$2:$J$28,2)</f>
        <v>22</v>
      </c>
      <c r="K646">
        <f>VLOOKUP(Parameter!T646,Indexing!$K$2:$L$28,2)</f>
        <v>1</v>
      </c>
      <c r="L646">
        <f t="shared" si="31"/>
        <v>23</v>
      </c>
      <c r="N646">
        <f t="shared" si="32"/>
        <v>94</v>
      </c>
    </row>
    <row r="647" spans="1:14">
      <c r="A647" s="12" t="s">
        <v>335</v>
      </c>
      <c r="B647" t="s">
        <v>11</v>
      </c>
      <c r="C647" s="2" t="s">
        <v>13</v>
      </c>
      <c r="D647">
        <f>VLOOKUP(Parameter!O647,Indexing!$A$2:$B$28,2)</f>
        <v>26</v>
      </c>
      <c r="E647">
        <f>VLOOKUP(Parameter!P647,Indexing!$C$2:$D$28,2)</f>
        <v>22</v>
      </c>
      <c r="F647">
        <f>VLOOKUP(Parameter!Q647,Indexing!$E$2:$F$28,2)</f>
        <v>2</v>
      </c>
      <c r="G647">
        <f>VLOOKUP(Parameter!R647,Indexing!$G$2:$H$28,2)</f>
        <v>21</v>
      </c>
      <c r="H647">
        <f t="shared" si="30"/>
        <v>17.75</v>
      </c>
      <c r="J647">
        <f>VLOOKUP(Parameter!S647,Indexing!$I$2:$J$28,2)</f>
        <v>22</v>
      </c>
      <c r="K647">
        <f>VLOOKUP(Parameter!T647,Indexing!$K$2:$L$28,2)</f>
        <v>1</v>
      </c>
      <c r="L647">
        <f t="shared" si="31"/>
        <v>23</v>
      </c>
      <c r="N647">
        <f t="shared" si="32"/>
        <v>94</v>
      </c>
    </row>
    <row r="648" spans="1:14">
      <c r="A648" s="12" t="s">
        <v>336</v>
      </c>
      <c r="B648" t="s">
        <v>8</v>
      </c>
      <c r="C648" s="2" t="s">
        <v>13</v>
      </c>
      <c r="D648">
        <f>VLOOKUP(Parameter!O648,Indexing!$A$2:$B$28,2)</f>
        <v>26</v>
      </c>
      <c r="E648">
        <f>VLOOKUP(Parameter!P648,Indexing!$C$2:$D$28,2)</f>
        <v>21</v>
      </c>
      <c r="F648">
        <f>VLOOKUP(Parameter!Q648,Indexing!$E$2:$F$28,2)</f>
        <v>1</v>
      </c>
      <c r="G648">
        <f>VLOOKUP(Parameter!R648,Indexing!$G$2:$H$28,2)</f>
        <v>22</v>
      </c>
      <c r="H648">
        <f t="shared" si="30"/>
        <v>17.5</v>
      </c>
      <c r="J648">
        <f>VLOOKUP(Parameter!S648,Indexing!$I$2:$J$28,2)</f>
        <v>26</v>
      </c>
      <c r="K648">
        <f>VLOOKUP(Parameter!T648,Indexing!$K$2:$L$28,2)</f>
        <v>26</v>
      </c>
      <c r="L648">
        <f t="shared" si="31"/>
        <v>52</v>
      </c>
      <c r="N648">
        <f t="shared" si="32"/>
        <v>122</v>
      </c>
    </row>
    <row r="649" spans="1:14">
      <c r="A649" s="12" t="s">
        <v>336</v>
      </c>
      <c r="B649" t="s">
        <v>10</v>
      </c>
      <c r="C649" s="2" t="s">
        <v>13</v>
      </c>
      <c r="D649">
        <f>VLOOKUP(Parameter!O649,Indexing!$A$2:$B$28,2)</f>
        <v>26</v>
      </c>
      <c r="E649">
        <f>VLOOKUP(Parameter!P649,Indexing!$C$2:$D$28,2)</f>
        <v>21</v>
      </c>
      <c r="F649">
        <f>VLOOKUP(Parameter!Q649,Indexing!$E$2:$F$28,2)</f>
        <v>1</v>
      </c>
      <c r="G649">
        <f>VLOOKUP(Parameter!R649,Indexing!$G$2:$H$28,2)</f>
        <v>22</v>
      </c>
      <c r="H649">
        <f t="shared" si="30"/>
        <v>17.5</v>
      </c>
      <c r="J649">
        <f>VLOOKUP(Parameter!S649,Indexing!$I$2:$J$28,2)</f>
        <v>26</v>
      </c>
      <c r="K649">
        <f>VLOOKUP(Parameter!T649,Indexing!$K$2:$L$28,2)</f>
        <v>26</v>
      </c>
      <c r="L649">
        <f t="shared" si="31"/>
        <v>52</v>
      </c>
      <c r="N649">
        <f t="shared" si="32"/>
        <v>122</v>
      </c>
    </row>
    <row r="650" spans="1:14">
      <c r="A650" s="12" t="s">
        <v>336</v>
      </c>
      <c r="B650" t="s">
        <v>11</v>
      </c>
      <c r="C650" s="2" t="s">
        <v>13</v>
      </c>
      <c r="D650">
        <f>VLOOKUP(Parameter!O650,Indexing!$A$2:$B$28,2)</f>
        <v>26</v>
      </c>
      <c r="E650">
        <f>VLOOKUP(Parameter!P650,Indexing!$C$2:$D$28,2)</f>
        <v>21</v>
      </c>
      <c r="F650">
        <f>VLOOKUP(Parameter!Q650,Indexing!$E$2:$F$28,2)</f>
        <v>1</v>
      </c>
      <c r="G650">
        <f>VLOOKUP(Parameter!R650,Indexing!$G$2:$H$28,2)</f>
        <v>22</v>
      </c>
      <c r="H650">
        <f t="shared" si="30"/>
        <v>17.5</v>
      </c>
      <c r="J650">
        <f>VLOOKUP(Parameter!S650,Indexing!$I$2:$J$28,2)</f>
        <v>26</v>
      </c>
      <c r="K650">
        <f>VLOOKUP(Parameter!T650,Indexing!$K$2:$L$28,2)</f>
        <v>26</v>
      </c>
      <c r="L650">
        <f t="shared" si="31"/>
        <v>52</v>
      </c>
      <c r="N650">
        <f t="shared" si="32"/>
        <v>122</v>
      </c>
    </row>
    <row r="651" spans="1:14">
      <c r="A651" s="12" t="s">
        <v>337</v>
      </c>
      <c r="B651" t="s">
        <v>8</v>
      </c>
      <c r="C651" s="2" t="s">
        <v>13</v>
      </c>
      <c r="D651">
        <f>VLOOKUP(Parameter!O651,Indexing!$A$2:$B$28,2)</f>
        <v>25</v>
      </c>
      <c r="E651">
        <f>VLOOKUP(Parameter!P651,Indexing!$C$2:$D$28,2)</f>
        <v>26</v>
      </c>
      <c r="F651">
        <f>VLOOKUP(Parameter!Q651,Indexing!$E$2:$F$28,2)</f>
        <v>1</v>
      </c>
      <c r="G651">
        <f>VLOOKUP(Parameter!R651,Indexing!$G$2:$H$28,2)</f>
        <v>9</v>
      </c>
      <c r="H651">
        <f t="shared" si="30"/>
        <v>15.25</v>
      </c>
      <c r="J651">
        <f>VLOOKUP(Parameter!S651,Indexing!$I$2:$J$28,2)</f>
        <v>6</v>
      </c>
      <c r="K651">
        <f>VLOOKUP(Parameter!T651,Indexing!$K$2:$L$28,2)</f>
        <v>2</v>
      </c>
      <c r="L651">
        <f t="shared" si="31"/>
        <v>8</v>
      </c>
      <c r="N651">
        <f t="shared" si="32"/>
        <v>69</v>
      </c>
    </row>
    <row r="652" spans="1:14">
      <c r="A652" s="12" t="s">
        <v>337</v>
      </c>
      <c r="B652" t="s">
        <v>10</v>
      </c>
      <c r="C652" s="2" t="s">
        <v>13</v>
      </c>
      <c r="D652">
        <f>VLOOKUP(Parameter!O652,Indexing!$A$2:$B$28,2)</f>
        <v>25</v>
      </c>
      <c r="E652">
        <f>VLOOKUP(Parameter!P652,Indexing!$C$2:$D$28,2)</f>
        <v>26</v>
      </c>
      <c r="F652">
        <f>VLOOKUP(Parameter!Q652,Indexing!$E$2:$F$28,2)</f>
        <v>1</v>
      </c>
      <c r="G652">
        <f>VLOOKUP(Parameter!R652,Indexing!$G$2:$H$28,2)</f>
        <v>9</v>
      </c>
      <c r="H652">
        <f t="shared" si="30"/>
        <v>15.25</v>
      </c>
      <c r="J652">
        <f>VLOOKUP(Parameter!S652,Indexing!$I$2:$J$28,2)</f>
        <v>6</v>
      </c>
      <c r="K652">
        <f>VLOOKUP(Parameter!T652,Indexing!$K$2:$L$28,2)</f>
        <v>2</v>
      </c>
      <c r="L652">
        <f t="shared" si="31"/>
        <v>8</v>
      </c>
      <c r="N652">
        <f t="shared" si="32"/>
        <v>69</v>
      </c>
    </row>
    <row r="653" spans="1:14">
      <c r="A653" s="12" t="s">
        <v>337</v>
      </c>
      <c r="B653" t="s">
        <v>11</v>
      </c>
      <c r="C653" s="2" t="s">
        <v>13</v>
      </c>
      <c r="D653">
        <f>VLOOKUP(Parameter!O653,Indexing!$A$2:$B$28,2)</f>
        <v>25</v>
      </c>
      <c r="E653">
        <f>VLOOKUP(Parameter!P653,Indexing!$C$2:$D$28,2)</f>
        <v>26</v>
      </c>
      <c r="F653">
        <f>VLOOKUP(Parameter!Q653,Indexing!$E$2:$F$28,2)</f>
        <v>1</v>
      </c>
      <c r="G653">
        <f>VLOOKUP(Parameter!R653,Indexing!$G$2:$H$28,2)</f>
        <v>9</v>
      </c>
      <c r="H653">
        <f t="shared" si="30"/>
        <v>15.25</v>
      </c>
      <c r="J653">
        <f>VLOOKUP(Parameter!S653,Indexing!$I$2:$J$28,2)</f>
        <v>6</v>
      </c>
      <c r="K653">
        <f>VLOOKUP(Parameter!T653,Indexing!$K$2:$L$28,2)</f>
        <v>2</v>
      </c>
      <c r="L653">
        <f t="shared" si="31"/>
        <v>8</v>
      </c>
      <c r="N653">
        <f t="shared" si="32"/>
        <v>69</v>
      </c>
    </row>
    <row r="654" spans="1:14">
      <c r="A654" s="12" t="s">
        <v>338</v>
      </c>
      <c r="B654" t="s">
        <v>8</v>
      </c>
      <c r="C654" s="2" t="s">
        <v>13</v>
      </c>
      <c r="D654">
        <f>VLOOKUP(Parameter!O654,Indexing!$A$2:$B$28,2)</f>
        <v>20</v>
      </c>
      <c r="E654">
        <f>VLOOKUP(Parameter!P654,Indexing!$C$2:$D$28,2)</f>
        <v>23</v>
      </c>
      <c r="F654">
        <f>VLOOKUP(Parameter!Q654,Indexing!$E$2:$F$28,2)</f>
        <v>13</v>
      </c>
      <c r="G654">
        <f>VLOOKUP(Parameter!R654,Indexing!$G$2:$H$28,2)</f>
        <v>13</v>
      </c>
      <c r="H654">
        <f t="shared" si="30"/>
        <v>17.25</v>
      </c>
      <c r="J654">
        <f>VLOOKUP(Parameter!S654,Indexing!$I$2:$J$28,2)</f>
        <v>21</v>
      </c>
      <c r="K654">
        <f>VLOOKUP(Parameter!T654,Indexing!$K$2:$L$28,2)</f>
        <v>1</v>
      </c>
      <c r="L654">
        <f t="shared" si="31"/>
        <v>22</v>
      </c>
      <c r="N654">
        <f t="shared" si="32"/>
        <v>91</v>
      </c>
    </row>
    <row r="655" spans="1:14">
      <c r="A655" s="12" t="s">
        <v>338</v>
      </c>
      <c r="B655" t="s">
        <v>10</v>
      </c>
      <c r="C655" s="2" t="s">
        <v>13</v>
      </c>
      <c r="D655">
        <f>VLOOKUP(Parameter!O655,Indexing!$A$2:$B$28,2)</f>
        <v>20</v>
      </c>
      <c r="E655">
        <f>VLOOKUP(Parameter!P655,Indexing!$C$2:$D$28,2)</f>
        <v>23</v>
      </c>
      <c r="F655">
        <f>VLOOKUP(Parameter!Q655,Indexing!$E$2:$F$28,2)</f>
        <v>13</v>
      </c>
      <c r="G655">
        <f>VLOOKUP(Parameter!R655,Indexing!$G$2:$H$28,2)</f>
        <v>13</v>
      </c>
      <c r="H655">
        <f t="shared" si="30"/>
        <v>17.25</v>
      </c>
      <c r="J655">
        <f>VLOOKUP(Parameter!S655,Indexing!$I$2:$J$28,2)</f>
        <v>21</v>
      </c>
      <c r="K655">
        <f>VLOOKUP(Parameter!T655,Indexing!$K$2:$L$28,2)</f>
        <v>1</v>
      </c>
      <c r="L655">
        <f t="shared" si="31"/>
        <v>22</v>
      </c>
      <c r="N655">
        <f t="shared" si="32"/>
        <v>91</v>
      </c>
    </row>
    <row r="656" spans="1:14">
      <c r="A656" s="12" t="s">
        <v>338</v>
      </c>
      <c r="B656" t="s">
        <v>11</v>
      </c>
      <c r="C656" s="2" t="s">
        <v>13</v>
      </c>
      <c r="D656">
        <f>VLOOKUP(Parameter!O656,Indexing!$A$2:$B$28,2)</f>
        <v>20</v>
      </c>
      <c r="E656">
        <f>VLOOKUP(Parameter!P656,Indexing!$C$2:$D$28,2)</f>
        <v>23</v>
      </c>
      <c r="F656">
        <f>VLOOKUP(Parameter!Q656,Indexing!$E$2:$F$28,2)</f>
        <v>13</v>
      </c>
      <c r="G656">
        <f>VLOOKUP(Parameter!R656,Indexing!$G$2:$H$28,2)</f>
        <v>13</v>
      </c>
      <c r="H656">
        <f t="shared" si="30"/>
        <v>17.25</v>
      </c>
      <c r="J656">
        <f>VLOOKUP(Parameter!S656,Indexing!$I$2:$J$28,2)</f>
        <v>21</v>
      </c>
      <c r="K656">
        <f>VLOOKUP(Parameter!T656,Indexing!$K$2:$L$28,2)</f>
        <v>1</v>
      </c>
      <c r="L656">
        <f t="shared" si="31"/>
        <v>22</v>
      </c>
      <c r="N656">
        <f t="shared" si="32"/>
        <v>91</v>
      </c>
    </row>
    <row r="657" spans="1:14">
      <c r="A657" s="12" t="s">
        <v>332</v>
      </c>
      <c r="B657" t="s">
        <v>11</v>
      </c>
      <c r="C657" s="2" t="s">
        <v>13</v>
      </c>
      <c r="D657">
        <f>VLOOKUP(Parameter!O657,Indexing!$A$2:$B$28,2)</f>
        <v>23</v>
      </c>
      <c r="E657">
        <f>VLOOKUP(Parameter!P657,Indexing!$C$2:$D$28,2)</f>
        <v>25</v>
      </c>
      <c r="F657">
        <f>VLOOKUP(Parameter!Q657,Indexing!$E$2:$F$28,2)</f>
        <v>1</v>
      </c>
      <c r="G657">
        <f>VLOOKUP(Parameter!R657,Indexing!$G$2:$H$28,2)</f>
        <v>13</v>
      </c>
      <c r="H657">
        <f t="shared" si="30"/>
        <v>15.5</v>
      </c>
      <c r="J657">
        <f>VLOOKUP(Parameter!S657,Indexing!$I$2:$J$28,2)</f>
        <v>1</v>
      </c>
      <c r="K657">
        <f>VLOOKUP(Parameter!T657,Indexing!$K$2:$L$28,2)</f>
        <v>2</v>
      </c>
      <c r="L657">
        <f t="shared" si="31"/>
        <v>3</v>
      </c>
      <c r="N657">
        <f t="shared" si="32"/>
        <v>65</v>
      </c>
    </row>
    <row r="658" spans="1:14">
      <c r="A658" s="12" t="s">
        <v>339</v>
      </c>
      <c r="B658" t="s">
        <v>8</v>
      </c>
      <c r="C658" s="2" t="s">
        <v>13</v>
      </c>
      <c r="D658">
        <f>VLOOKUP(Parameter!O658,Indexing!$A$2:$B$28,2)</f>
        <v>23</v>
      </c>
      <c r="E658">
        <f>VLOOKUP(Parameter!P658,Indexing!$C$2:$D$28,2)</f>
        <v>25</v>
      </c>
      <c r="F658">
        <f>VLOOKUP(Parameter!Q658,Indexing!$E$2:$F$28,2)</f>
        <v>1</v>
      </c>
      <c r="G658">
        <f>VLOOKUP(Parameter!R658,Indexing!$G$2:$H$28,2)</f>
        <v>13</v>
      </c>
      <c r="H658">
        <f t="shared" si="30"/>
        <v>15.5</v>
      </c>
      <c r="J658">
        <f>VLOOKUP(Parameter!S658,Indexing!$I$2:$J$28,2)</f>
        <v>1</v>
      </c>
      <c r="K658">
        <f>VLOOKUP(Parameter!T658,Indexing!$K$2:$L$28,2)</f>
        <v>2</v>
      </c>
      <c r="L658">
        <f t="shared" si="31"/>
        <v>3</v>
      </c>
      <c r="N658">
        <f t="shared" si="32"/>
        <v>65</v>
      </c>
    </row>
    <row r="659" spans="1:14">
      <c r="A659" s="12" t="s">
        <v>339</v>
      </c>
      <c r="B659" t="s">
        <v>10</v>
      </c>
      <c r="C659" s="2" t="s">
        <v>13</v>
      </c>
      <c r="D659">
        <f>VLOOKUP(Parameter!O659,Indexing!$A$2:$B$28,2)</f>
        <v>23</v>
      </c>
      <c r="E659">
        <f>VLOOKUP(Parameter!P659,Indexing!$C$2:$D$28,2)</f>
        <v>25</v>
      </c>
      <c r="F659">
        <f>VLOOKUP(Parameter!Q659,Indexing!$E$2:$F$28,2)</f>
        <v>1</v>
      </c>
      <c r="G659">
        <f>VLOOKUP(Parameter!R659,Indexing!$G$2:$H$28,2)</f>
        <v>13</v>
      </c>
      <c r="H659">
        <f t="shared" si="30"/>
        <v>15.5</v>
      </c>
      <c r="J659">
        <f>VLOOKUP(Parameter!S659,Indexing!$I$2:$J$28,2)</f>
        <v>1</v>
      </c>
      <c r="K659">
        <f>VLOOKUP(Parameter!T659,Indexing!$K$2:$L$28,2)</f>
        <v>2</v>
      </c>
      <c r="L659">
        <f t="shared" si="31"/>
        <v>3</v>
      </c>
      <c r="N659">
        <f t="shared" si="32"/>
        <v>65</v>
      </c>
    </row>
    <row r="660" spans="1:14">
      <c r="A660" s="12" t="s">
        <v>339</v>
      </c>
      <c r="B660" t="s">
        <v>11</v>
      </c>
      <c r="C660" s="2" t="s">
        <v>13</v>
      </c>
      <c r="D660">
        <f>VLOOKUP(Parameter!O660,Indexing!$A$2:$B$28,2)</f>
        <v>23</v>
      </c>
      <c r="E660">
        <f>VLOOKUP(Parameter!P660,Indexing!$C$2:$D$28,2)</f>
        <v>25</v>
      </c>
      <c r="F660">
        <f>VLOOKUP(Parameter!Q660,Indexing!$E$2:$F$28,2)</f>
        <v>1</v>
      </c>
      <c r="G660">
        <f>VLOOKUP(Parameter!R660,Indexing!$G$2:$H$28,2)</f>
        <v>13</v>
      </c>
      <c r="H660">
        <f t="shared" si="30"/>
        <v>15.5</v>
      </c>
      <c r="J660">
        <f>VLOOKUP(Parameter!S660,Indexing!$I$2:$J$28,2)</f>
        <v>1</v>
      </c>
      <c r="K660">
        <f>VLOOKUP(Parameter!T660,Indexing!$K$2:$L$28,2)</f>
        <v>2</v>
      </c>
      <c r="L660">
        <f t="shared" si="31"/>
        <v>3</v>
      </c>
      <c r="N660">
        <f t="shared" si="32"/>
        <v>65</v>
      </c>
    </row>
    <row r="661" spans="1:14">
      <c r="A661" s="12" t="s">
        <v>340</v>
      </c>
      <c r="B661" t="s">
        <v>8</v>
      </c>
      <c r="C661" s="2" t="s">
        <v>13</v>
      </c>
      <c r="D661">
        <f>VLOOKUP(Parameter!O661,Indexing!$A$2:$B$28,2)</f>
        <v>23</v>
      </c>
      <c r="E661">
        <f>VLOOKUP(Parameter!P661,Indexing!$C$2:$D$28,2)</f>
        <v>25</v>
      </c>
      <c r="F661">
        <f>VLOOKUP(Parameter!Q661,Indexing!$E$2:$F$28,2)</f>
        <v>1</v>
      </c>
      <c r="G661">
        <f>VLOOKUP(Parameter!R661,Indexing!$G$2:$H$28,2)</f>
        <v>13</v>
      </c>
      <c r="H661">
        <f t="shared" si="30"/>
        <v>15.5</v>
      </c>
      <c r="J661">
        <f>VLOOKUP(Parameter!S661,Indexing!$I$2:$J$28,2)</f>
        <v>1</v>
      </c>
      <c r="K661">
        <f>VLOOKUP(Parameter!T661,Indexing!$K$2:$L$28,2)</f>
        <v>2</v>
      </c>
      <c r="L661">
        <f t="shared" si="31"/>
        <v>3</v>
      </c>
      <c r="N661">
        <f t="shared" si="32"/>
        <v>65</v>
      </c>
    </row>
    <row r="662" spans="1:14">
      <c r="A662" s="12" t="s">
        <v>340</v>
      </c>
      <c r="B662" t="s">
        <v>10</v>
      </c>
      <c r="C662" s="2" t="s">
        <v>13</v>
      </c>
      <c r="D662">
        <f>VLOOKUP(Parameter!O662,Indexing!$A$2:$B$28,2)</f>
        <v>23</v>
      </c>
      <c r="E662">
        <f>VLOOKUP(Parameter!P662,Indexing!$C$2:$D$28,2)</f>
        <v>25</v>
      </c>
      <c r="F662">
        <f>VLOOKUP(Parameter!Q662,Indexing!$E$2:$F$28,2)</f>
        <v>1</v>
      </c>
      <c r="G662">
        <f>VLOOKUP(Parameter!R662,Indexing!$G$2:$H$28,2)</f>
        <v>13</v>
      </c>
      <c r="H662">
        <f t="shared" si="30"/>
        <v>15.5</v>
      </c>
      <c r="J662">
        <f>VLOOKUP(Parameter!S662,Indexing!$I$2:$J$28,2)</f>
        <v>1</v>
      </c>
      <c r="K662">
        <f>VLOOKUP(Parameter!T662,Indexing!$K$2:$L$28,2)</f>
        <v>2</v>
      </c>
      <c r="L662">
        <f t="shared" si="31"/>
        <v>3</v>
      </c>
      <c r="N662">
        <f t="shared" si="32"/>
        <v>65</v>
      </c>
    </row>
    <row r="663" spans="1:14">
      <c r="A663" s="12" t="s">
        <v>341</v>
      </c>
      <c r="B663" t="s">
        <v>8</v>
      </c>
      <c r="C663" s="2" t="s">
        <v>13</v>
      </c>
      <c r="D663">
        <f>VLOOKUP(Parameter!O663,Indexing!$A$2:$B$28,2)</f>
        <v>10</v>
      </c>
      <c r="E663">
        <f>VLOOKUP(Parameter!P663,Indexing!$C$2:$D$28,2)</f>
        <v>12</v>
      </c>
      <c r="F663">
        <f>VLOOKUP(Parameter!Q663,Indexing!$E$2:$F$28,2)</f>
        <v>16</v>
      </c>
      <c r="G663">
        <f>VLOOKUP(Parameter!R663,Indexing!$G$2:$H$28,2)</f>
        <v>6</v>
      </c>
      <c r="H663">
        <f t="shared" si="30"/>
        <v>11</v>
      </c>
      <c r="J663">
        <f>VLOOKUP(Parameter!S663,Indexing!$I$2:$J$28,2)</f>
        <v>7</v>
      </c>
      <c r="K663">
        <f>VLOOKUP(Parameter!T663,Indexing!$K$2:$L$28,2)</f>
        <v>11</v>
      </c>
      <c r="L663">
        <f t="shared" si="31"/>
        <v>18</v>
      </c>
      <c r="N663">
        <f t="shared" si="32"/>
        <v>62</v>
      </c>
    </row>
    <row r="664" spans="1:14">
      <c r="A664" s="12" t="s">
        <v>341</v>
      </c>
      <c r="B664" t="s">
        <v>10</v>
      </c>
      <c r="C664" s="2" t="s">
        <v>13</v>
      </c>
      <c r="D664">
        <f>VLOOKUP(Parameter!O664,Indexing!$A$2:$B$28,2)</f>
        <v>10</v>
      </c>
      <c r="E664">
        <f>VLOOKUP(Parameter!P664,Indexing!$C$2:$D$28,2)</f>
        <v>12</v>
      </c>
      <c r="F664">
        <f>VLOOKUP(Parameter!Q664,Indexing!$E$2:$F$28,2)</f>
        <v>16</v>
      </c>
      <c r="G664">
        <f>VLOOKUP(Parameter!R664,Indexing!$G$2:$H$28,2)</f>
        <v>6</v>
      </c>
      <c r="H664">
        <f t="shared" si="30"/>
        <v>11</v>
      </c>
      <c r="J664">
        <f>VLOOKUP(Parameter!S664,Indexing!$I$2:$J$28,2)</f>
        <v>7</v>
      </c>
      <c r="K664">
        <f>VLOOKUP(Parameter!T664,Indexing!$K$2:$L$28,2)</f>
        <v>11</v>
      </c>
      <c r="L664">
        <f t="shared" si="31"/>
        <v>18</v>
      </c>
      <c r="N664">
        <f t="shared" si="32"/>
        <v>62</v>
      </c>
    </row>
    <row r="665" spans="1:14">
      <c r="A665" s="12" t="s">
        <v>341</v>
      </c>
      <c r="B665" t="s">
        <v>11</v>
      </c>
      <c r="C665" s="2" t="s">
        <v>13</v>
      </c>
      <c r="D665">
        <f>VLOOKUP(Parameter!O665,Indexing!$A$2:$B$28,2)</f>
        <v>10</v>
      </c>
      <c r="E665">
        <f>VLOOKUP(Parameter!P665,Indexing!$C$2:$D$28,2)</f>
        <v>12</v>
      </c>
      <c r="F665">
        <f>VLOOKUP(Parameter!Q665,Indexing!$E$2:$F$28,2)</f>
        <v>16</v>
      </c>
      <c r="G665">
        <f>VLOOKUP(Parameter!R665,Indexing!$G$2:$H$28,2)</f>
        <v>6</v>
      </c>
      <c r="H665">
        <f t="shared" si="30"/>
        <v>11</v>
      </c>
      <c r="J665">
        <f>VLOOKUP(Parameter!S665,Indexing!$I$2:$J$28,2)</f>
        <v>7</v>
      </c>
      <c r="K665">
        <f>VLOOKUP(Parameter!T665,Indexing!$K$2:$L$28,2)</f>
        <v>11</v>
      </c>
      <c r="L665">
        <f t="shared" si="31"/>
        <v>18</v>
      </c>
      <c r="N665">
        <f t="shared" si="32"/>
        <v>62</v>
      </c>
    </row>
    <row r="666" spans="1:14">
      <c r="A666" s="12" t="s">
        <v>340</v>
      </c>
      <c r="B666" t="s">
        <v>11</v>
      </c>
      <c r="C666" s="2" t="s">
        <v>13</v>
      </c>
      <c r="D666">
        <f>VLOOKUP(Parameter!O666,Indexing!$A$2:$B$28,2)</f>
        <v>23</v>
      </c>
      <c r="E666">
        <f>VLOOKUP(Parameter!P666,Indexing!$C$2:$D$28,2)</f>
        <v>25</v>
      </c>
      <c r="F666">
        <f>VLOOKUP(Parameter!Q666,Indexing!$E$2:$F$28,2)</f>
        <v>1</v>
      </c>
      <c r="G666">
        <f>VLOOKUP(Parameter!R666,Indexing!$G$2:$H$28,2)</f>
        <v>13</v>
      </c>
      <c r="H666">
        <f t="shared" si="30"/>
        <v>15.5</v>
      </c>
      <c r="J666">
        <f>VLOOKUP(Parameter!S666,Indexing!$I$2:$J$28,2)</f>
        <v>1</v>
      </c>
      <c r="K666">
        <f>VLOOKUP(Parameter!T666,Indexing!$K$2:$L$28,2)</f>
        <v>2</v>
      </c>
      <c r="L666">
        <f t="shared" si="31"/>
        <v>3</v>
      </c>
      <c r="N666">
        <f t="shared" si="32"/>
        <v>65</v>
      </c>
    </row>
    <row r="667" spans="1:14">
      <c r="A667" s="12" t="s">
        <v>342</v>
      </c>
      <c r="B667" t="s">
        <v>8</v>
      </c>
      <c r="C667" s="2" t="s">
        <v>13</v>
      </c>
      <c r="D667">
        <f>VLOOKUP(Parameter!O667,Indexing!$A$2:$B$28,2)</f>
        <v>23</v>
      </c>
      <c r="E667">
        <f>VLOOKUP(Parameter!P667,Indexing!$C$2:$D$28,2)</f>
        <v>25</v>
      </c>
      <c r="F667">
        <f>VLOOKUP(Parameter!Q667,Indexing!$E$2:$F$28,2)</f>
        <v>17</v>
      </c>
      <c r="G667">
        <f>VLOOKUP(Parameter!R667,Indexing!$G$2:$H$28,2)</f>
        <v>8</v>
      </c>
      <c r="H667">
        <f t="shared" si="30"/>
        <v>18.25</v>
      </c>
      <c r="J667">
        <f>VLOOKUP(Parameter!S667,Indexing!$I$2:$J$28,2)</f>
        <v>8</v>
      </c>
      <c r="K667">
        <f>VLOOKUP(Parameter!T667,Indexing!$K$2:$L$28,2)</f>
        <v>2</v>
      </c>
      <c r="L667">
        <f t="shared" si="31"/>
        <v>10</v>
      </c>
      <c r="N667">
        <f t="shared" si="32"/>
        <v>83</v>
      </c>
    </row>
    <row r="668" spans="1:14">
      <c r="A668" s="12" t="s">
        <v>342</v>
      </c>
      <c r="B668" t="s">
        <v>10</v>
      </c>
      <c r="C668" s="2" t="s">
        <v>13</v>
      </c>
      <c r="D668">
        <f>VLOOKUP(Parameter!O668,Indexing!$A$2:$B$28,2)</f>
        <v>23</v>
      </c>
      <c r="E668">
        <f>VLOOKUP(Parameter!P668,Indexing!$C$2:$D$28,2)</f>
        <v>25</v>
      </c>
      <c r="F668">
        <f>VLOOKUP(Parameter!Q668,Indexing!$E$2:$F$28,2)</f>
        <v>17</v>
      </c>
      <c r="G668">
        <f>VLOOKUP(Parameter!R668,Indexing!$G$2:$H$28,2)</f>
        <v>8</v>
      </c>
      <c r="H668">
        <f t="shared" si="30"/>
        <v>18.25</v>
      </c>
      <c r="J668">
        <f>VLOOKUP(Parameter!S668,Indexing!$I$2:$J$28,2)</f>
        <v>8</v>
      </c>
      <c r="K668">
        <f>VLOOKUP(Parameter!T668,Indexing!$K$2:$L$28,2)</f>
        <v>2</v>
      </c>
      <c r="L668">
        <f t="shared" si="31"/>
        <v>10</v>
      </c>
      <c r="N668">
        <f t="shared" si="32"/>
        <v>83</v>
      </c>
    </row>
    <row r="669" spans="1:14">
      <c r="A669" s="12" t="s">
        <v>342</v>
      </c>
      <c r="B669" t="s">
        <v>11</v>
      </c>
      <c r="C669" s="2" t="s">
        <v>13</v>
      </c>
      <c r="D669">
        <f>VLOOKUP(Parameter!O669,Indexing!$A$2:$B$28,2)</f>
        <v>23</v>
      </c>
      <c r="E669">
        <f>VLOOKUP(Parameter!P669,Indexing!$C$2:$D$28,2)</f>
        <v>25</v>
      </c>
      <c r="F669">
        <f>VLOOKUP(Parameter!Q669,Indexing!$E$2:$F$28,2)</f>
        <v>17</v>
      </c>
      <c r="G669">
        <f>VLOOKUP(Parameter!R669,Indexing!$G$2:$H$28,2)</f>
        <v>8</v>
      </c>
      <c r="H669">
        <f t="shared" si="30"/>
        <v>18.25</v>
      </c>
      <c r="J669">
        <f>VLOOKUP(Parameter!S669,Indexing!$I$2:$J$28,2)</f>
        <v>8</v>
      </c>
      <c r="K669">
        <f>VLOOKUP(Parameter!T669,Indexing!$K$2:$L$28,2)</f>
        <v>2</v>
      </c>
      <c r="L669">
        <f t="shared" si="31"/>
        <v>10</v>
      </c>
      <c r="N669">
        <f t="shared" si="32"/>
        <v>83</v>
      </c>
    </row>
    <row r="670" spans="1:14">
      <c r="A670" s="12" t="s">
        <v>343</v>
      </c>
      <c r="B670" t="s">
        <v>8</v>
      </c>
      <c r="C670" s="2" t="s">
        <v>13</v>
      </c>
      <c r="D670">
        <f>VLOOKUP(Parameter!O670,Indexing!$A$2:$B$28,2)</f>
        <v>16</v>
      </c>
      <c r="E670">
        <f>VLOOKUP(Parameter!P670,Indexing!$C$2:$D$28,2)</f>
        <v>24</v>
      </c>
      <c r="F670">
        <f>VLOOKUP(Parameter!Q670,Indexing!$E$2:$F$28,2)</f>
        <v>21</v>
      </c>
      <c r="G670">
        <f>VLOOKUP(Parameter!R670,Indexing!$G$2:$H$28,2)</f>
        <v>26</v>
      </c>
      <c r="H670">
        <f t="shared" si="30"/>
        <v>21.75</v>
      </c>
      <c r="J670">
        <f>VLOOKUP(Parameter!S670,Indexing!$I$2:$J$28,2)</f>
        <v>17</v>
      </c>
      <c r="K670">
        <f>VLOOKUP(Parameter!T670,Indexing!$K$2:$L$28,2)</f>
        <v>1</v>
      </c>
      <c r="L670">
        <f t="shared" si="31"/>
        <v>18</v>
      </c>
      <c r="N670">
        <f t="shared" si="32"/>
        <v>105</v>
      </c>
    </row>
    <row r="671" spans="1:14">
      <c r="A671" s="12" t="s">
        <v>343</v>
      </c>
      <c r="B671" t="s">
        <v>10</v>
      </c>
      <c r="C671" s="2" t="s">
        <v>13</v>
      </c>
      <c r="D671">
        <f>VLOOKUP(Parameter!O671,Indexing!$A$2:$B$28,2)</f>
        <v>16</v>
      </c>
      <c r="E671">
        <f>VLOOKUP(Parameter!P671,Indexing!$C$2:$D$28,2)</f>
        <v>24</v>
      </c>
      <c r="F671">
        <f>VLOOKUP(Parameter!Q671,Indexing!$E$2:$F$28,2)</f>
        <v>21</v>
      </c>
      <c r="G671">
        <f>VLOOKUP(Parameter!R671,Indexing!$G$2:$H$28,2)</f>
        <v>26</v>
      </c>
      <c r="H671">
        <f t="shared" si="30"/>
        <v>21.75</v>
      </c>
      <c r="J671">
        <f>VLOOKUP(Parameter!S671,Indexing!$I$2:$J$28,2)</f>
        <v>17</v>
      </c>
      <c r="K671">
        <f>VLOOKUP(Parameter!T671,Indexing!$K$2:$L$28,2)</f>
        <v>1</v>
      </c>
      <c r="L671">
        <f t="shared" si="31"/>
        <v>18</v>
      </c>
      <c r="N671">
        <f t="shared" si="32"/>
        <v>105</v>
      </c>
    </row>
    <row r="672" spans="1:14">
      <c r="A672" s="12" t="s">
        <v>343</v>
      </c>
      <c r="B672" t="s">
        <v>11</v>
      </c>
      <c r="C672" s="2" t="s">
        <v>13</v>
      </c>
      <c r="D672">
        <f>VLOOKUP(Parameter!O672,Indexing!$A$2:$B$28,2)</f>
        <v>16</v>
      </c>
      <c r="E672">
        <f>VLOOKUP(Parameter!P672,Indexing!$C$2:$D$28,2)</f>
        <v>24</v>
      </c>
      <c r="F672">
        <f>VLOOKUP(Parameter!Q672,Indexing!$E$2:$F$28,2)</f>
        <v>21</v>
      </c>
      <c r="G672">
        <f>VLOOKUP(Parameter!R672,Indexing!$G$2:$H$28,2)</f>
        <v>26</v>
      </c>
      <c r="H672">
        <f t="shared" si="30"/>
        <v>21.75</v>
      </c>
      <c r="J672">
        <f>VLOOKUP(Parameter!S672,Indexing!$I$2:$J$28,2)</f>
        <v>17</v>
      </c>
      <c r="K672">
        <f>VLOOKUP(Parameter!T672,Indexing!$K$2:$L$28,2)</f>
        <v>1</v>
      </c>
      <c r="L672">
        <f t="shared" si="31"/>
        <v>18</v>
      </c>
      <c r="N672">
        <f t="shared" si="32"/>
        <v>105</v>
      </c>
    </row>
    <row r="673" spans="1:14">
      <c r="A673" s="12" t="s">
        <v>344</v>
      </c>
      <c r="B673" t="s">
        <v>8</v>
      </c>
      <c r="C673" s="2" t="s">
        <v>13</v>
      </c>
      <c r="D673">
        <f>VLOOKUP(Parameter!O673,Indexing!$A$2:$B$28,2)</f>
        <v>22</v>
      </c>
      <c r="E673">
        <f>VLOOKUP(Parameter!P673,Indexing!$C$2:$D$28,2)</f>
        <v>23</v>
      </c>
      <c r="F673">
        <f>VLOOKUP(Parameter!Q673,Indexing!$E$2:$F$28,2)</f>
        <v>1</v>
      </c>
      <c r="G673">
        <f>VLOOKUP(Parameter!R673,Indexing!$G$2:$H$28,2)</f>
        <v>7</v>
      </c>
      <c r="H673">
        <f t="shared" si="30"/>
        <v>13.25</v>
      </c>
      <c r="J673">
        <f>VLOOKUP(Parameter!S673,Indexing!$I$2:$J$28,2)</f>
        <v>6</v>
      </c>
      <c r="K673">
        <f>VLOOKUP(Parameter!T673,Indexing!$K$2:$L$28,2)</f>
        <v>5</v>
      </c>
      <c r="L673">
        <f t="shared" si="31"/>
        <v>11</v>
      </c>
      <c r="N673">
        <f t="shared" si="32"/>
        <v>64</v>
      </c>
    </row>
    <row r="674" spans="1:14">
      <c r="A674" s="12" t="s">
        <v>344</v>
      </c>
      <c r="B674" t="s">
        <v>10</v>
      </c>
      <c r="C674" s="2" t="s">
        <v>13</v>
      </c>
      <c r="D674">
        <f>VLOOKUP(Parameter!O674,Indexing!$A$2:$B$28,2)</f>
        <v>22</v>
      </c>
      <c r="E674">
        <f>VLOOKUP(Parameter!P674,Indexing!$C$2:$D$28,2)</f>
        <v>23</v>
      </c>
      <c r="F674">
        <f>VLOOKUP(Parameter!Q674,Indexing!$E$2:$F$28,2)</f>
        <v>1</v>
      </c>
      <c r="G674">
        <f>VLOOKUP(Parameter!R674,Indexing!$G$2:$H$28,2)</f>
        <v>7</v>
      </c>
      <c r="H674">
        <f t="shared" si="30"/>
        <v>13.25</v>
      </c>
      <c r="J674">
        <f>VLOOKUP(Parameter!S674,Indexing!$I$2:$J$28,2)</f>
        <v>6</v>
      </c>
      <c r="K674">
        <f>VLOOKUP(Parameter!T674,Indexing!$K$2:$L$28,2)</f>
        <v>5</v>
      </c>
      <c r="L674">
        <f t="shared" si="31"/>
        <v>11</v>
      </c>
      <c r="N674">
        <f t="shared" si="32"/>
        <v>64</v>
      </c>
    </row>
    <row r="675" spans="1:14">
      <c r="A675" s="12" t="s">
        <v>344</v>
      </c>
      <c r="B675" t="s">
        <v>11</v>
      </c>
      <c r="C675" s="2" t="s">
        <v>13</v>
      </c>
      <c r="D675">
        <f>VLOOKUP(Parameter!O675,Indexing!$A$2:$B$28,2)</f>
        <v>22</v>
      </c>
      <c r="E675">
        <f>VLOOKUP(Parameter!P675,Indexing!$C$2:$D$28,2)</f>
        <v>23</v>
      </c>
      <c r="F675">
        <f>VLOOKUP(Parameter!Q675,Indexing!$E$2:$F$28,2)</f>
        <v>1</v>
      </c>
      <c r="G675">
        <f>VLOOKUP(Parameter!R675,Indexing!$G$2:$H$28,2)</f>
        <v>7</v>
      </c>
      <c r="H675">
        <f t="shared" si="30"/>
        <v>13.25</v>
      </c>
      <c r="J675">
        <f>VLOOKUP(Parameter!S675,Indexing!$I$2:$J$28,2)</f>
        <v>6</v>
      </c>
      <c r="K675">
        <f>VLOOKUP(Parameter!T675,Indexing!$K$2:$L$28,2)</f>
        <v>5</v>
      </c>
      <c r="L675">
        <f t="shared" si="31"/>
        <v>11</v>
      </c>
      <c r="N675">
        <f t="shared" si="32"/>
        <v>64</v>
      </c>
    </row>
    <row r="676" spans="1:14">
      <c r="A676" s="12" t="s">
        <v>345</v>
      </c>
      <c r="B676" t="s">
        <v>8</v>
      </c>
      <c r="C676" s="2" t="s">
        <v>13</v>
      </c>
      <c r="D676">
        <f>VLOOKUP(Parameter!O676,Indexing!$A$2:$B$28,2)</f>
        <v>3</v>
      </c>
      <c r="E676">
        <f>VLOOKUP(Parameter!P676,Indexing!$C$2:$D$28,2)</f>
        <v>25</v>
      </c>
      <c r="F676">
        <f>VLOOKUP(Parameter!Q676,Indexing!$E$2:$F$28,2)</f>
        <v>15</v>
      </c>
      <c r="G676">
        <f>VLOOKUP(Parameter!R676,Indexing!$G$2:$H$28,2)</f>
        <v>26</v>
      </c>
      <c r="H676">
        <f t="shared" si="30"/>
        <v>17.25</v>
      </c>
      <c r="J676">
        <f>VLOOKUP(Parameter!S676,Indexing!$I$2:$J$28,2)</f>
        <v>13</v>
      </c>
      <c r="K676">
        <f>VLOOKUP(Parameter!T676,Indexing!$K$2:$L$28,2)</f>
        <v>3</v>
      </c>
      <c r="L676">
        <f t="shared" si="31"/>
        <v>16</v>
      </c>
      <c r="N676">
        <f t="shared" si="32"/>
        <v>85</v>
      </c>
    </row>
    <row r="677" spans="1:14">
      <c r="A677" s="12" t="s">
        <v>345</v>
      </c>
      <c r="B677" t="s">
        <v>10</v>
      </c>
      <c r="C677" s="2" t="s">
        <v>13</v>
      </c>
      <c r="D677">
        <f>VLOOKUP(Parameter!O677,Indexing!$A$2:$B$28,2)</f>
        <v>3</v>
      </c>
      <c r="E677">
        <f>VLOOKUP(Parameter!P677,Indexing!$C$2:$D$28,2)</f>
        <v>25</v>
      </c>
      <c r="F677">
        <f>VLOOKUP(Parameter!Q677,Indexing!$E$2:$F$28,2)</f>
        <v>15</v>
      </c>
      <c r="G677">
        <f>VLOOKUP(Parameter!R677,Indexing!$G$2:$H$28,2)</f>
        <v>26</v>
      </c>
      <c r="H677">
        <f t="shared" si="30"/>
        <v>17.25</v>
      </c>
      <c r="J677">
        <f>VLOOKUP(Parameter!S677,Indexing!$I$2:$J$28,2)</f>
        <v>13</v>
      </c>
      <c r="K677">
        <f>VLOOKUP(Parameter!T677,Indexing!$K$2:$L$28,2)</f>
        <v>3</v>
      </c>
      <c r="L677">
        <f t="shared" si="31"/>
        <v>16</v>
      </c>
      <c r="N677">
        <f t="shared" si="32"/>
        <v>85</v>
      </c>
    </row>
    <row r="678" spans="1:14">
      <c r="A678" s="12" t="s">
        <v>345</v>
      </c>
      <c r="B678" t="s">
        <v>11</v>
      </c>
      <c r="C678" s="2" t="s">
        <v>13</v>
      </c>
      <c r="D678">
        <f>VLOOKUP(Parameter!O678,Indexing!$A$2:$B$28,2)</f>
        <v>3</v>
      </c>
      <c r="E678">
        <f>VLOOKUP(Parameter!P678,Indexing!$C$2:$D$28,2)</f>
        <v>25</v>
      </c>
      <c r="F678">
        <f>VLOOKUP(Parameter!Q678,Indexing!$E$2:$F$28,2)</f>
        <v>15</v>
      </c>
      <c r="G678">
        <f>VLOOKUP(Parameter!R678,Indexing!$G$2:$H$28,2)</f>
        <v>26</v>
      </c>
      <c r="H678">
        <f t="shared" si="30"/>
        <v>17.25</v>
      </c>
      <c r="J678">
        <f>VLOOKUP(Parameter!S678,Indexing!$I$2:$J$28,2)</f>
        <v>13</v>
      </c>
      <c r="K678">
        <f>VLOOKUP(Parameter!T678,Indexing!$K$2:$L$28,2)</f>
        <v>3</v>
      </c>
      <c r="L678">
        <f t="shared" si="31"/>
        <v>16</v>
      </c>
      <c r="N678">
        <f t="shared" si="32"/>
        <v>85</v>
      </c>
    </row>
    <row r="679" spans="1:14">
      <c r="A679" s="12" t="s">
        <v>346</v>
      </c>
      <c r="B679" t="s">
        <v>8</v>
      </c>
      <c r="C679" s="2" t="s">
        <v>13</v>
      </c>
      <c r="D679">
        <f>VLOOKUP(Parameter!O679,Indexing!$A$2:$B$28,2)</f>
        <v>1</v>
      </c>
      <c r="E679">
        <f>VLOOKUP(Parameter!P679,Indexing!$C$2:$D$28,2)</f>
        <v>23</v>
      </c>
      <c r="F679">
        <f>VLOOKUP(Parameter!Q679,Indexing!$E$2:$F$28,2)</f>
        <v>7</v>
      </c>
      <c r="G679">
        <f>VLOOKUP(Parameter!R679,Indexing!$G$2:$H$28,2)</f>
        <v>14</v>
      </c>
      <c r="H679">
        <f t="shared" si="30"/>
        <v>11.25</v>
      </c>
      <c r="J679">
        <f>VLOOKUP(Parameter!S679,Indexing!$I$2:$J$28,2)</f>
        <v>17</v>
      </c>
      <c r="K679">
        <f>VLOOKUP(Parameter!T679,Indexing!$K$2:$L$28,2)</f>
        <v>1</v>
      </c>
      <c r="L679">
        <f t="shared" si="31"/>
        <v>18</v>
      </c>
      <c r="N679">
        <f t="shared" si="32"/>
        <v>63</v>
      </c>
    </row>
    <row r="680" spans="1:14">
      <c r="A680" s="12" t="s">
        <v>346</v>
      </c>
      <c r="B680" t="s">
        <v>10</v>
      </c>
      <c r="C680" s="2" t="s">
        <v>13</v>
      </c>
      <c r="D680">
        <f>VLOOKUP(Parameter!O680,Indexing!$A$2:$B$28,2)</f>
        <v>1</v>
      </c>
      <c r="E680">
        <f>VLOOKUP(Parameter!P680,Indexing!$C$2:$D$28,2)</f>
        <v>23</v>
      </c>
      <c r="F680">
        <f>VLOOKUP(Parameter!Q680,Indexing!$E$2:$F$28,2)</f>
        <v>7</v>
      </c>
      <c r="G680">
        <f>VLOOKUP(Parameter!R680,Indexing!$G$2:$H$28,2)</f>
        <v>14</v>
      </c>
      <c r="H680">
        <f t="shared" si="30"/>
        <v>11.25</v>
      </c>
      <c r="J680">
        <f>VLOOKUP(Parameter!S680,Indexing!$I$2:$J$28,2)</f>
        <v>17</v>
      </c>
      <c r="K680">
        <f>VLOOKUP(Parameter!T680,Indexing!$K$2:$L$28,2)</f>
        <v>1</v>
      </c>
      <c r="L680">
        <f t="shared" si="31"/>
        <v>18</v>
      </c>
      <c r="N680">
        <f t="shared" si="32"/>
        <v>63</v>
      </c>
    </row>
    <row r="681" spans="1:14">
      <c r="A681" s="12" t="s">
        <v>346</v>
      </c>
      <c r="B681" t="s">
        <v>11</v>
      </c>
      <c r="C681" s="2" t="s">
        <v>13</v>
      </c>
      <c r="D681">
        <f>VLOOKUP(Parameter!O681,Indexing!$A$2:$B$28,2)</f>
        <v>1</v>
      </c>
      <c r="E681">
        <f>VLOOKUP(Parameter!P681,Indexing!$C$2:$D$28,2)</f>
        <v>23</v>
      </c>
      <c r="F681">
        <f>VLOOKUP(Parameter!Q681,Indexing!$E$2:$F$28,2)</f>
        <v>7</v>
      </c>
      <c r="G681">
        <f>VLOOKUP(Parameter!R681,Indexing!$G$2:$H$28,2)</f>
        <v>14</v>
      </c>
      <c r="H681">
        <f t="shared" si="30"/>
        <v>11.25</v>
      </c>
      <c r="J681">
        <f>VLOOKUP(Parameter!S681,Indexing!$I$2:$J$28,2)</f>
        <v>17</v>
      </c>
      <c r="K681">
        <f>VLOOKUP(Parameter!T681,Indexing!$K$2:$L$28,2)</f>
        <v>1</v>
      </c>
      <c r="L681">
        <f t="shared" si="31"/>
        <v>18</v>
      </c>
      <c r="N681">
        <f t="shared" si="32"/>
        <v>63</v>
      </c>
    </row>
    <row r="682" spans="1:14">
      <c r="A682" s="12" t="s">
        <v>347</v>
      </c>
      <c r="B682" t="s">
        <v>8</v>
      </c>
      <c r="C682" s="2" t="s">
        <v>13</v>
      </c>
      <c r="D682">
        <f>VLOOKUP(Parameter!O682,Indexing!$A$2:$B$28,2)</f>
        <v>1</v>
      </c>
      <c r="E682">
        <f>VLOOKUP(Parameter!P682,Indexing!$C$2:$D$28,2)</f>
        <v>22</v>
      </c>
      <c r="F682">
        <f>VLOOKUP(Parameter!Q682,Indexing!$E$2:$F$28,2)</f>
        <v>6</v>
      </c>
      <c r="G682">
        <f>VLOOKUP(Parameter!R682,Indexing!$G$2:$H$28,2)</f>
        <v>26</v>
      </c>
      <c r="H682">
        <f t="shared" si="30"/>
        <v>13.75</v>
      </c>
      <c r="J682">
        <f>VLOOKUP(Parameter!S682,Indexing!$I$2:$J$28,2)</f>
        <v>6</v>
      </c>
      <c r="K682">
        <f>VLOOKUP(Parameter!T682,Indexing!$K$2:$L$28,2)</f>
        <v>2</v>
      </c>
      <c r="L682">
        <f t="shared" si="31"/>
        <v>8</v>
      </c>
      <c r="N682">
        <f t="shared" si="32"/>
        <v>63</v>
      </c>
    </row>
    <row r="683" spans="1:14">
      <c r="A683" s="12" t="s">
        <v>347</v>
      </c>
      <c r="B683" t="s">
        <v>10</v>
      </c>
      <c r="C683" s="2" t="s">
        <v>13</v>
      </c>
      <c r="D683">
        <f>VLOOKUP(Parameter!O683,Indexing!$A$2:$B$28,2)</f>
        <v>1</v>
      </c>
      <c r="E683">
        <f>VLOOKUP(Parameter!P683,Indexing!$C$2:$D$28,2)</f>
        <v>22</v>
      </c>
      <c r="F683">
        <f>VLOOKUP(Parameter!Q683,Indexing!$E$2:$F$28,2)</f>
        <v>6</v>
      </c>
      <c r="G683">
        <f>VLOOKUP(Parameter!R683,Indexing!$G$2:$H$28,2)</f>
        <v>26</v>
      </c>
      <c r="H683">
        <f t="shared" si="30"/>
        <v>13.75</v>
      </c>
      <c r="J683">
        <f>VLOOKUP(Parameter!S683,Indexing!$I$2:$J$28,2)</f>
        <v>6</v>
      </c>
      <c r="K683">
        <f>VLOOKUP(Parameter!T683,Indexing!$K$2:$L$28,2)</f>
        <v>2</v>
      </c>
      <c r="L683">
        <f t="shared" si="31"/>
        <v>8</v>
      </c>
      <c r="N683">
        <f t="shared" si="32"/>
        <v>63</v>
      </c>
    </row>
    <row r="684" spans="1:14">
      <c r="A684" s="12" t="s">
        <v>347</v>
      </c>
      <c r="B684" t="s">
        <v>11</v>
      </c>
      <c r="C684" s="2" t="s">
        <v>13</v>
      </c>
      <c r="D684">
        <f>VLOOKUP(Parameter!O684,Indexing!$A$2:$B$28,2)</f>
        <v>1</v>
      </c>
      <c r="E684">
        <f>VLOOKUP(Parameter!P684,Indexing!$C$2:$D$28,2)</f>
        <v>22</v>
      </c>
      <c r="F684">
        <f>VLOOKUP(Parameter!Q684,Indexing!$E$2:$F$28,2)</f>
        <v>6</v>
      </c>
      <c r="G684">
        <f>VLOOKUP(Parameter!R684,Indexing!$G$2:$H$28,2)</f>
        <v>26</v>
      </c>
      <c r="H684">
        <f t="shared" si="30"/>
        <v>13.75</v>
      </c>
      <c r="J684">
        <f>VLOOKUP(Parameter!S684,Indexing!$I$2:$J$28,2)</f>
        <v>6</v>
      </c>
      <c r="K684">
        <f>VLOOKUP(Parameter!T684,Indexing!$K$2:$L$28,2)</f>
        <v>2</v>
      </c>
      <c r="L684">
        <f t="shared" si="31"/>
        <v>8</v>
      </c>
      <c r="N684">
        <f t="shared" si="32"/>
        <v>63</v>
      </c>
    </row>
    <row r="685" spans="1:14">
      <c r="A685" s="12" t="s">
        <v>348</v>
      </c>
      <c r="B685" t="s">
        <v>8</v>
      </c>
      <c r="C685" s="2" t="s">
        <v>13</v>
      </c>
      <c r="D685">
        <f>VLOOKUP(Parameter!O685,Indexing!$A$2:$B$28,2)</f>
        <v>23</v>
      </c>
      <c r="E685">
        <f>VLOOKUP(Parameter!P685,Indexing!$C$2:$D$28,2)</f>
        <v>9</v>
      </c>
      <c r="F685">
        <f>VLOOKUP(Parameter!Q685,Indexing!$E$2:$F$28,2)</f>
        <v>17</v>
      </c>
      <c r="G685">
        <f>VLOOKUP(Parameter!R685,Indexing!$G$2:$H$28,2)</f>
        <v>15</v>
      </c>
      <c r="H685">
        <f t="shared" si="30"/>
        <v>16</v>
      </c>
      <c r="J685">
        <f>VLOOKUP(Parameter!S685,Indexing!$I$2:$J$28,2)</f>
        <v>2</v>
      </c>
      <c r="K685">
        <f>VLOOKUP(Parameter!T685,Indexing!$K$2:$L$28,2)</f>
        <v>1</v>
      </c>
      <c r="L685">
        <f t="shared" si="31"/>
        <v>3</v>
      </c>
      <c r="N685">
        <f t="shared" si="32"/>
        <v>67</v>
      </c>
    </row>
    <row r="686" spans="1:14">
      <c r="A686" s="12" t="s">
        <v>348</v>
      </c>
      <c r="B686" t="s">
        <v>10</v>
      </c>
      <c r="C686" s="2" t="s">
        <v>13</v>
      </c>
      <c r="D686">
        <f>VLOOKUP(Parameter!O686,Indexing!$A$2:$B$28,2)</f>
        <v>23</v>
      </c>
      <c r="E686">
        <f>VLOOKUP(Parameter!P686,Indexing!$C$2:$D$28,2)</f>
        <v>9</v>
      </c>
      <c r="F686">
        <f>VLOOKUP(Parameter!Q686,Indexing!$E$2:$F$28,2)</f>
        <v>17</v>
      </c>
      <c r="G686">
        <f>VLOOKUP(Parameter!R686,Indexing!$G$2:$H$28,2)</f>
        <v>15</v>
      </c>
      <c r="H686">
        <f t="shared" si="30"/>
        <v>16</v>
      </c>
      <c r="J686">
        <f>VLOOKUP(Parameter!S686,Indexing!$I$2:$J$28,2)</f>
        <v>2</v>
      </c>
      <c r="K686">
        <f>VLOOKUP(Parameter!T686,Indexing!$K$2:$L$28,2)</f>
        <v>1</v>
      </c>
      <c r="L686">
        <f t="shared" si="31"/>
        <v>3</v>
      </c>
      <c r="N686">
        <f t="shared" si="32"/>
        <v>67</v>
      </c>
    </row>
    <row r="687" spans="1:14">
      <c r="A687" s="12" t="s">
        <v>348</v>
      </c>
      <c r="B687" t="s">
        <v>11</v>
      </c>
      <c r="C687" s="2" t="s">
        <v>13</v>
      </c>
      <c r="D687">
        <f>VLOOKUP(Parameter!O687,Indexing!$A$2:$B$28,2)</f>
        <v>23</v>
      </c>
      <c r="E687">
        <f>VLOOKUP(Parameter!P687,Indexing!$C$2:$D$28,2)</f>
        <v>9</v>
      </c>
      <c r="F687">
        <f>VLOOKUP(Parameter!Q687,Indexing!$E$2:$F$28,2)</f>
        <v>17</v>
      </c>
      <c r="G687">
        <f>VLOOKUP(Parameter!R687,Indexing!$G$2:$H$28,2)</f>
        <v>15</v>
      </c>
      <c r="H687">
        <f t="shared" si="30"/>
        <v>16</v>
      </c>
      <c r="J687">
        <f>VLOOKUP(Parameter!S687,Indexing!$I$2:$J$28,2)</f>
        <v>2</v>
      </c>
      <c r="K687">
        <f>VLOOKUP(Parameter!T687,Indexing!$K$2:$L$28,2)</f>
        <v>1</v>
      </c>
      <c r="L687">
        <f t="shared" si="31"/>
        <v>3</v>
      </c>
      <c r="N687">
        <f t="shared" si="32"/>
        <v>67</v>
      </c>
    </row>
    <row r="688" spans="1:14">
      <c r="A688" s="12" t="s">
        <v>349</v>
      </c>
      <c r="B688" t="s">
        <v>8</v>
      </c>
      <c r="C688" s="2" t="s">
        <v>13</v>
      </c>
      <c r="D688">
        <f>VLOOKUP(Parameter!O688,Indexing!$A$2:$B$28,2)</f>
        <v>26</v>
      </c>
      <c r="E688">
        <f>VLOOKUP(Parameter!P688,Indexing!$C$2:$D$28,2)</f>
        <v>26</v>
      </c>
      <c r="F688">
        <f>VLOOKUP(Parameter!Q688,Indexing!$E$2:$F$28,2)</f>
        <v>26</v>
      </c>
      <c r="G688">
        <f>VLOOKUP(Parameter!R688,Indexing!$G$2:$H$28,2)</f>
        <v>1</v>
      </c>
      <c r="H688">
        <f t="shared" si="30"/>
        <v>19.75</v>
      </c>
      <c r="J688">
        <f>VLOOKUP(Parameter!S688,Indexing!$I$2:$J$28,2)</f>
        <v>26</v>
      </c>
      <c r="K688">
        <f>VLOOKUP(Parameter!T688,Indexing!$K$2:$L$28,2)</f>
        <v>1</v>
      </c>
      <c r="L688">
        <f t="shared" si="31"/>
        <v>27</v>
      </c>
      <c r="N688">
        <f t="shared" si="32"/>
        <v>106</v>
      </c>
    </row>
    <row r="689" spans="1:14">
      <c r="A689" s="12" t="s">
        <v>349</v>
      </c>
      <c r="B689" t="s">
        <v>10</v>
      </c>
      <c r="C689" s="2" t="s">
        <v>13</v>
      </c>
      <c r="D689">
        <f>VLOOKUP(Parameter!O689,Indexing!$A$2:$B$28,2)</f>
        <v>26</v>
      </c>
      <c r="E689">
        <f>VLOOKUP(Parameter!P689,Indexing!$C$2:$D$28,2)</f>
        <v>26</v>
      </c>
      <c r="F689">
        <f>VLOOKUP(Parameter!Q689,Indexing!$E$2:$F$28,2)</f>
        <v>26</v>
      </c>
      <c r="G689">
        <f>VLOOKUP(Parameter!R689,Indexing!$G$2:$H$28,2)</f>
        <v>1</v>
      </c>
      <c r="H689">
        <f t="shared" si="30"/>
        <v>19.75</v>
      </c>
      <c r="J689">
        <f>VLOOKUP(Parameter!S689,Indexing!$I$2:$J$28,2)</f>
        <v>26</v>
      </c>
      <c r="K689">
        <f>VLOOKUP(Parameter!T689,Indexing!$K$2:$L$28,2)</f>
        <v>1</v>
      </c>
      <c r="L689">
        <f t="shared" si="31"/>
        <v>27</v>
      </c>
      <c r="N689">
        <f t="shared" si="32"/>
        <v>106</v>
      </c>
    </row>
    <row r="690" spans="1:14">
      <c r="A690" s="12" t="s">
        <v>349</v>
      </c>
      <c r="B690" t="s">
        <v>11</v>
      </c>
      <c r="C690" s="2" t="s">
        <v>13</v>
      </c>
      <c r="D690">
        <f>VLOOKUP(Parameter!O690,Indexing!$A$2:$B$28,2)</f>
        <v>26</v>
      </c>
      <c r="E690">
        <f>VLOOKUP(Parameter!P690,Indexing!$C$2:$D$28,2)</f>
        <v>26</v>
      </c>
      <c r="F690">
        <f>VLOOKUP(Parameter!Q690,Indexing!$E$2:$F$28,2)</f>
        <v>26</v>
      </c>
      <c r="G690">
        <f>VLOOKUP(Parameter!R690,Indexing!$G$2:$H$28,2)</f>
        <v>1</v>
      </c>
      <c r="H690">
        <f t="shared" si="30"/>
        <v>19.75</v>
      </c>
      <c r="J690">
        <f>VLOOKUP(Parameter!S690,Indexing!$I$2:$J$28,2)</f>
        <v>26</v>
      </c>
      <c r="K690">
        <f>VLOOKUP(Parameter!T690,Indexing!$K$2:$L$28,2)</f>
        <v>1</v>
      </c>
      <c r="L690">
        <f t="shared" si="31"/>
        <v>27</v>
      </c>
      <c r="N690">
        <f t="shared" si="32"/>
        <v>106</v>
      </c>
    </row>
    <row r="691" spans="1:14">
      <c r="A691" s="12" t="s">
        <v>350</v>
      </c>
      <c r="B691" t="s">
        <v>8</v>
      </c>
      <c r="C691" s="2" t="s">
        <v>13</v>
      </c>
      <c r="D691">
        <f>VLOOKUP(Parameter!O691,Indexing!$A$2:$B$28,2)</f>
        <v>26</v>
      </c>
      <c r="E691">
        <f>VLOOKUP(Parameter!P691,Indexing!$C$2:$D$28,2)</f>
        <v>26</v>
      </c>
      <c r="F691">
        <f>VLOOKUP(Parameter!Q691,Indexing!$E$2:$F$28,2)</f>
        <v>26</v>
      </c>
      <c r="G691">
        <f>VLOOKUP(Parameter!R691,Indexing!$G$2:$H$28,2)</f>
        <v>1</v>
      </c>
      <c r="H691">
        <f t="shared" si="30"/>
        <v>19.75</v>
      </c>
      <c r="J691">
        <f>VLOOKUP(Parameter!S691,Indexing!$I$2:$J$28,2)</f>
        <v>26</v>
      </c>
      <c r="K691">
        <f>VLOOKUP(Parameter!T691,Indexing!$K$2:$L$28,2)</f>
        <v>1</v>
      </c>
      <c r="L691">
        <f t="shared" si="31"/>
        <v>27</v>
      </c>
      <c r="N691">
        <f t="shared" si="32"/>
        <v>106</v>
      </c>
    </row>
    <row r="692" spans="1:14">
      <c r="A692" s="12" t="s">
        <v>350</v>
      </c>
      <c r="B692" t="s">
        <v>10</v>
      </c>
      <c r="C692" s="2" t="s">
        <v>13</v>
      </c>
      <c r="D692">
        <f>VLOOKUP(Parameter!O692,Indexing!$A$2:$B$28,2)</f>
        <v>26</v>
      </c>
      <c r="E692">
        <f>VLOOKUP(Parameter!P692,Indexing!$C$2:$D$28,2)</f>
        <v>26</v>
      </c>
      <c r="F692">
        <f>VLOOKUP(Parameter!Q692,Indexing!$E$2:$F$28,2)</f>
        <v>26</v>
      </c>
      <c r="G692">
        <f>VLOOKUP(Parameter!R692,Indexing!$G$2:$H$28,2)</f>
        <v>1</v>
      </c>
      <c r="H692">
        <f t="shared" si="30"/>
        <v>19.75</v>
      </c>
      <c r="J692">
        <f>VLOOKUP(Parameter!S692,Indexing!$I$2:$J$28,2)</f>
        <v>26</v>
      </c>
      <c r="K692">
        <f>VLOOKUP(Parameter!T692,Indexing!$K$2:$L$28,2)</f>
        <v>1</v>
      </c>
      <c r="L692">
        <f t="shared" si="31"/>
        <v>27</v>
      </c>
      <c r="N692">
        <f t="shared" si="32"/>
        <v>106</v>
      </c>
    </row>
    <row r="693" spans="1:14">
      <c r="A693" s="12" t="s">
        <v>350</v>
      </c>
      <c r="B693" t="s">
        <v>11</v>
      </c>
      <c r="C693" s="2" t="s">
        <v>13</v>
      </c>
      <c r="D693">
        <f>VLOOKUP(Parameter!O693,Indexing!$A$2:$B$28,2)</f>
        <v>26</v>
      </c>
      <c r="E693">
        <f>VLOOKUP(Parameter!P693,Indexing!$C$2:$D$28,2)</f>
        <v>26</v>
      </c>
      <c r="F693">
        <f>VLOOKUP(Parameter!Q693,Indexing!$E$2:$F$28,2)</f>
        <v>26</v>
      </c>
      <c r="G693">
        <f>VLOOKUP(Parameter!R693,Indexing!$G$2:$H$28,2)</f>
        <v>1</v>
      </c>
      <c r="H693">
        <f t="shared" si="30"/>
        <v>19.75</v>
      </c>
      <c r="J693">
        <f>VLOOKUP(Parameter!S693,Indexing!$I$2:$J$28,2)</f>
        <v>26</v>
      </c>
      <c r="K693">
        <f>VLOOKUP(Parameter!T693,Indexing!$K$2:$L$28,2)</f>
        <v>1</v>
      </c>
      <c r="L693">
        <f t="shared" si="31"/>
        <v>27</v>
      </c>
      <c r="N693">
        <f t="shared" si="32"/>
        <v>106</v>
      </c>
    </row>
    <row r="694" spans="1:14">
      <c r="A694" s="12" t="s">
        <v>351</v>
      </c>
      <c r="B694" t="s">
        <v>8</v>
      </c>
      <c r="C694" s="2" t="s">
        <v>13</v>
      </c>
      <c r="D694">
        <f>VLOOKUP(Parameter!O694,Indexing!$A$2:$B$28,2)</f>
        <v>8</v>
      </c>
      <c r="E694">
        <f>VLOOKUP(Parameter!P694,Indexing!$C$2:$D$28,2)</f>
        <v>22</v>
      </c>
      <c r="F694">
        <f>VLOOKUP(Parameter!Q694,Indexing!$E$2:$F$28,2)</f>
        <v>1</v>
      </c>
      <c r="G694">
        <f>VLOOKUP(Parameter!R694,Indexing!$G$2:$H$28,2)</f>
        <v>15</v>
      </c>
      <c r="H694">
        <f t="shared" si="30"/>
        <v>11.5</v>
      </c>
      <c r="J694">
        <f>VLOOKUP(Parameter!S694,Indexing!$I$2:$J$28,2)</f>
        <v>5</v>
      </c>
      <c r="K694">
        <f>VLOOKUP(Parameter!T694,Indexing!$K$2:$L$28,2)</f>
        <v>1</v>
      </c>
      <c r="L694">
        <f t="shared" si="31"/>
        <v>6</v>
      </c>
      <c r="N694">
        <f t="shared" si="32"/>
        <v>52</v>
      </c>
    </row>
    <row r="695" spans="1:14">
      <c r="A695" s="12" t="s">
        <v>351</v>
      </c>
      <c r="B695" t="s">
        <v>10</v>
      </c>
      <c r="C695" s="2" t="s">
        <v>13</v>
      </c>
      <c r="D695">
        <f>VLOOKUP(Parameter!O695,Indexing!$A$2:$B$28,2)</f>
        <v>8</v>
      </c>
      <c r="E695">
        <f>VLOOKUP(Parameter!P695,Indexing!$C$2:$D$28,2)</f>
        <v>22</v>
      </c>
      <c r="F695">
        <f>VLOOKUP(Parameter!Q695,Indexing!$E$2:$F$28,2)</f>
        <v>1</v>
      </c>
      <c r="G695">
        <f>VLOOKUP(Parameter!R695,Indexing!$G$2:$H$28,2)</f>
        <v>15</v>
      </c>
      <c r="H695">
        <f t="shared" si="30"/>
        <v>11.5</v>
      </c>
      <c r="J695">
        <f>VLOOKUP(Parameter!S695,Indexing!$I$2:$J$28,2)</f>
        <v>5</v>
      </c>
      <c r="K695">
        <f>VLOOKUP(Parameter!T695,Indexing!$K$2:$L$28,2)</f>
        <v>1</v>
      </c>
      <c r="L695">
        <f t="shared" si="31"/>
        <v>6</v>
      </c>
      <c r="N695">
        <f t="shared" si="32"/>
        <v>52</v>
      </c>
    </row>
    <row r="696" spans="1:14">
      <c r="A696" s="12" t="s">
        <v>351</v>
      </c>
      <c r="B696" t="s">
        <v>11</v>
      </c>
      <c r="C696" s="2" t="s">
        <v>13</v>
      </c>
      <c r="D696">
        <f>VLOOKUP(Parameter!O696,Indexing!$A$2:$B$28,2)</f>
        <v>8</v>
      </c>
      <c r="E696">
        <f>VLOOKUP(Parameter!P696,Indexing!$C$2:$D$28,2)</f>
        <v>22</v>
      </c>
      <c r="F696">
        <f>VLOOKUP(Parameter!Q696,Indexing!$E$2:$F$28,2)</f>
        <v>1</v>
      </c>
      <c r="G696">
        <f>VLOOKUP(Parameter!R696,Indexing!$G$2:$H$28,2)</f>
        <v>15</v>
      </c>
      <c r="H696">
        <f t="shared" si="30"/>
        <v>11.5</v>
      </c>
      <c r="J696">
        <f>VLOOKUP(Parameter!S696,Indexing!$I$2:$J$28,2)</f>
        <v>5</v>
      </c>
      <c r="K696">
        <f>VLOOKUP(Parameter!T696,Indexing!$K$2:$L$28,2)</f>
        <v>1</v>
      </c>
      <c r="L696">
        <f t="shared" si="31"/>
        <v>6</v>
      </c>
      <c r="N696">
        <f t="shared" si="32"/>
        <v>52</v>
      </c>
    </row>
    <row r="697" spans="1:14">
      <c r="A697" s="12" t="s">
        <v>352</v>
      </c>
      <c r="B697" t="s">
        <v>8</v>
      </c>
      <c r="C697" s="2" t="s">
        <v>13</v>
      </c>
      <c r="D697">
        <f>VLOOKUP(Parameter!O697,Indexing!$A$2:$B$28,2)</f>
        <v>9</v>
      </c>
      <c r="E697">
        <f>VLOOKUP(Parameter!P697,Indexing!$C$2:$D$28,2)</f>
        <v>25</v>
      </c>
      <c r="F697">
        <f>VLOOKUP(Parameter!Q697,Indexing!$E$2:$F$28,2)</f>
        <v>1</v>
      </c>
      <c r="G697">
        <f>VLOOKUP(Parameter!R697,Indexing!$G$2:$H$28,2)</f>
        <v>8</v>
      </c>
      <c r="H697">
        <f t="shared" si="30"/>
        <v>10.75</v>
      </c>
      <c r="J697">
        <f>VLOOKUP(Parameter!S697,Indexing!$I$2:$J$28,2)</f>
        <v>24</v>
      </c>
      <c r="K697">
        <f>VLOOKUP(Parameter!T697,Indexing!$K$2:$L$28,2)</f>
        <v>16</v>
      </c>
      <c r="L697">
        <f t="shared" si="31"/>
        <v>40</v>
      </c>
      <c r="N697">
        <f t="shared" si="32"/>
        <v>83</v>
      </c>
    </row>
    <row r="698" spans="1:14">
      <c r="A698" s="12" t="s">
        <v>352</v>
      </c>
      <c r="B698" t="s">
        <v>10</v>
      </c>
      <c r="C698" s="2" t="s">
        <v>13</v>
      </c>
      <c r="D698">
        <f>VLOOKUP(Parameter!O698,Indexing!$A$2:$B$28,2)</f>
        <v>9</v>
      </c>
      <c r="E698">
        <f>VLOOKUP(Parameter!P698,Indexing!$C$2:$D$28,2)</f>
        <v>25</v>
      </c>
      <c r="F698">
        <f>VLOOKUP(Parameter!Q698,Indexing!$E$2:$F$28,2)</f>
        <v>1</v>
      </c>
      <c r="G698">
        <f>VLOOKUP(Parameter!R698,Indexing!$G$2:$H$28,2)</f>
        <v>8</v>
      </c>
      <c r="H698">
        <f t="shared" si="30"/>
        <v>10.75</v>
      </c>
      <c r="J698">
        <f>VLOOKUP(Parameter!S698,Indexing!$I$2:$J$28,2)</f>
        <v>24</v>
      </c>
      <c r="K698">
        <f>VLOOKUP(Parameter!T698,Indexing!$K$2:$L$28,2)</f>
        <v>16</v>
      </c>
      <c r="L698">
        <f t="shared" si="31"/>
        <v>40</v>
      </c>
      <c r="N698">
        <f t="shared" si="32"/>
        <v>83</v>
      </c>
    </row>
    <row r="699" spans="1:14">
      <c r="A699" s="12" t="s">
        <v>352</v>
      </c>
      <c r="B699" t="s">
        <v>11</v>
      </c>
      <c r="C699" s="2" t="s">
        <v>13</v>
      </c>
      <c r="D699">
        <f>VLOOKUP(Parameter!O699,Indexing!$A$2:$B$28,2)</f>
        <v>9</v>
      </c>
      <c r="E699">
        <f>VLOOKUP(Parameter!P699,Indexing!$C$2:$D$28,2)</f>
        <v>25</v>
      </c>
      <c r="F699">
        <f>VLOOKUP(Parameter!Q699,Indexing!$E$2:$F$28,2)</f>
        <v>1</v>
      </c>
      <c r="G699">
        <f>VLOOKUP(Parameter!R699,Indexing!$G$2:$H$28,2)</f>
        <v>8</v>
      </c>
      <c r="H699">
        <f t="shared" si="30"/>
        <v>10.75</v>
      </c>
      <c r="J699">
        <f>VLOOKUP(Parameter!S699,Indexing!$I$2:$J$28,2)</f>
        <v>24</v>
      </c>
      <c r="K699">
        <f>VLOOKUP(Parameter!T699,Indexing!$K$2:$L$28,2)</f>
        <v>16</v>
      </c>
      <c r="L699">
        <f t="shared" si="31"/>
        <v>40</v>
      </c>
      <c r="N699">
        <f t="shared" si="32"/>
        <v>83</v>
      </c>
    </row>
    <row r="700" spans="1:14">
      <c r="A700" s="12" t="s">
        <v>353</v>
      </c>
      <c r="B700" t="s">
        <v>8</v>
      </c>
      <c r="C700" s="2" t="s">
        <v>13</v>
      </c>
      <c r="D700">
        <f>VLOOKUP(Parameter!O700,Indexing!$A$2:$B$28,2)</f>
        <v>2</v>
      </c>
      <c r="E700">
        <f>VLOOKUP(Parameter!P700,Indexing!$C$2:$D$28,2)</f>
        <v>23</v>
      </c>
      <c r="F700">
        <f>VLOOKUP(Parameter!Q700,Indexing!$E$2:$F$28,2)</f>
        <v>1</v>
      </c>
      <c r="G700">
        <f>VLOOKUP(Parameter!R700,Indexing!$G$2:$H$28,2)</f>
        <v>5</v>
      </c>
      <c r="H700">
        <f t="shared" si="30"/>
        <v>7.75</v>
      </c>
      <c r="J700">
        <f>VLOOKUP(Parameter!S700,Indexing!$I$2:$J$28,2)</f>
        <v>10</v>
      </c>
      <c r="K700">
        <f>VLOOKUP(Parameter!T700,Indexing!$K$2:$L$28,2)</f>
        <v>1</v>
      </c>
      <c r="L700">
        <f t="shared" si="31"/>
        <v>11</v>
      </c>
      <c r="N700">
        <f t="shared" si="32"/>
        <v>42</v>
      </c>
    </row>
    <row r="701" spans="1:14">
      <c r="A701" s="12" t="s">
        <v>353</v>
      </c>
      <c r="B701" t="s">
        <v>10</v>
      </c>
      <c r="C701" s="2" t="s">
        <v>13</v>
      </c>
      <c r="D701">
        <f>VLOOKUP(Parameter!O701,Indexing!$A$2:$B$28,2)</f>
        <v>2</v>
      </c>
      <c r="E701">
        <f>VLOOKUP(Parameter!P701,Indexing!$C$2:$D$28,2)</f>
        <v>23</v>
      </c>
      <c r="F701">
        <f>VLOOKUP(Parameter!Q701,Indexing!$E$2:$F$28,2)</f>
        <v>1</v>
      </c>
      <c r="G701">
        <f>VLOOKUP(Parameter!R701,Indexing!$G$2:$H$28,2)</f>
        <v>5</v>
      </c>
      <c r="H701">
        <f t="shared" si="30"/>
        <v>7.75</v>
      </c>
      <c r="J701">
        <f>VLOOKUP(Parameter!S701,Indexing!$I$2:$J$28,2)</f>
        <v>10</v>
      </c>
      <c r="K701">
        <f>VLOOKUP(Parameter!T701,Indexing!$K$2:$L$28,2)</f>
        <v>1</v>
      </c>
      <c r="L701">
        <f t="shared" si="31"/>
        <v>11</v>
      </c>
      <c r="N701">
        <f t="shared" si="32"/>
        <v>42</v>
      </c>
    </row>
    <row r="702" spans="1:14">
      <c r="A702" s="12" t="s">
        <v>353</v>
      </c>
      <c r="B702" t="s">
        <v>11</v>
      </c>
      <c r="C702" s="2" t="s">
        <v>13</v>
      </c>
      <c r="D702">
        <f>VLOOKUP(Parameter!O702,Indexing!$A$2:$B$28,2)</f>
        <v>2</v>
      </c>
      <c r="E702">
        <f>VLOOKUP(Parameter!P702,Indexing!$C$2:$D$28,2)</f>
        <v>23</v>
      </c>
      <c r="F702">
        <f>VLOOKUP(Parameter!Q702,Indexing!$E$2:$F$28,2)</f>
        <v>1</v>
      </c>
      <c r="G702">
        <f>VLOOKUP(Parameter!R702,Indexing!$G$2:$H$28,2)</f>
        <v>5</v>
      </c>
      <c r="H702">
        <f t="shared" si="30"/>
        <v>7.75</v>
      </c>
      <c r="J702">
        <f>VLOOKUP(Parameter!S702,Indexing!$I$2:$J$28,2)</f>
        <v>10</v>
      </c>
      <c r="K702">
        <f>VLOOKUP(Parameter!T702,Indexing!$K$2:$L$28,2)</f>
        <v>1</v>
      </c>
      <c r="L702">
        <f t="shared" si="31"/>
        <v>11</v>
      </c>
      <c r="N702">
        <f t="shared" si="32"/>
        <v>42</v>
      </c>
    </row>
    <row r="703" spans="1:14">
      <c r="A703" s="12" t="s">
        <v>354</v>
      </c>
      <c r="B703" t="s">
        <v>8</v>
      </c>
      <c r="C703" s="2" t="s">
        <v>13</v>
      </c>
      <c r="D703">
        <f>VLOOKUP(Parameter!O703,Indexing!$A$2:$B$28,2)</f>
        <v>26</v>
      </c>
      <c r="E703">
        <f>VLOOKUP(Parameter!P703,Indexing!$C$2:$D$28,2)</f>
        <v>21</v>
      </c>
      <c r="F703">
        <f>VLOOKUP(Parameter!Q703,Indexing!$E$2:$F$28,2)</f>
        <v>1</v>
      </c>
      <c r="G703">
        <f>VLOOKUP(Parameter!R703,Indexing!$G$2:$H$28,2)</f>
        <v>22</v>
      </c>
      <c r="H703">
        <f t="shared" si="30"/>
        <v>17.5</v>
      </c>
      <c r="J703">
        <f>VLOOKUP(Parameter!S703,Indexing!$I$2:$J$28,2)</f>
        <v>26</v>
      </c>
      <c r="K703">
        <f>VLOOKUP(Parameter!T703,Indexing!$K$2:$L$28,2)</f>
        <v>26</v>
      </c>
      <c r="L703">
        <f t="shared" si="31"/>
        <v>52</v>
      </c>
      <c r="N703">
        <f t="shared" si="32"/>
        <v>122</v>
      </c>
    </row>
    <row r="704" spans="1:14">
      <c r="A704" s="12" t="s">
        <v>354</v>
      </c>
      <c r="B704" t="s">
        <v>10</v>
      </c>
      <c r="C704" s="2" t="s">
        <v>13</v>
      </c>
      <c r="D704">
        <f>VLOOKUP(Parameter!O704,Indexing!$A$2:$B$28,2)</f>
        <v>26</v>
      </c>
      <c r="E704">
        <f>VLOOKUP(Parameter!P704,Indexing!$C$2:$D$28,2)</f>
        <v>21</v>
      </c>
      <c r="F704">
        <f>VLOOKUP(Parameter!Q704,Indexing!$E$2:$F$28,2)</f>
        <v>1</v>
      </c>
      <c r="G704">
        <f>VLOOKUP(Parameter!R704,Indexing!$G$2:$H$28,2)</f>
        <v>22</v>
      </c>
      <c r="H704">
        <f t="shared" si="30"/>
        <v>17.5</v>
      </c>
      <c r="J704">
        <f>VLOOKUP(Parameter!S704,Indexing!$I$2:$J$28,2)</f>
        <v>26</v>
      </c>
      <c r="K704">
        <f>VLOOKUP(Parameter!T704,Indexing!$K$2:$L$28,2)</f>
        <v>26</v>
      </c>
      <c r="L704">
        <f t="shared" si="31"/>
        <v>52</v>
      </c>
      <c r="N704">
        <f t="shared" si="32"/>
        <v>122</v>
      </c>
    </row>
    <row r="705" spans="1:14">
      <c r="A705" s="12" t="s">
        <v>354</v>
      </c>
      <c r="B705" t="s">
        <v>11</v>
      </c>
      <c r="C705" s="2" t="s">
        <v>13</v>
      </c>
      <c r="D705">
        <f>VLOOKUP(Parameter!O705,Indexing!$A$2:$B$28,2)</f>
        <v>26</v>
      </c>
      <c r="E705">
        <f>VLOOKUP(Parameter!P705,Indexing!$C$2:$D$28,2)</f>
        <v>21</v>
      </c>
      <c r="F705">
        <f>VLOOKUP(Parameter!Q705,Indexing!$E$2:$F$28,2)</f>
        <v>1</v>
      </c>
      <c r="G705">
        <f>VLOOKUP(Parameter!R705,Indexing!$G$2:$H$28,2)</f>
        <v>22</v>
      </c>
      <c r="H705">
        <f t="shared" si="30"/>
        <v>17.5</v>
      </c>
      <c r="J705">
        <f>VLOOKUP(Parameter!S705,Indexing!$I$2:$J$28,2)</f>
        <v>26</v>
      </c>
      <c r="K705">
        <f>VLOOKUP(Parameter!T705,Indexing!$K$2:$L$28,2)</f>
        <v>26</v>
      </c>
      <c r="L705">
        <f t="shared" si="31"/>
        <v>52</v>
      </c>
      <c r="N705">
        <f t="shared" si="32"/>
        <v>122</v>
      </c>
    </row>
    <row r="706" spans="1:14">
      <c r="A706" s="12" t="s">
        <v>355</v>
      </c>
      <c r="B706" t="s">
        <v>8</v>
      </c>
      <c r="C706" s="2" t="s">
        <v>13</v>
      </c>
      <c r="D706">
        <f>VLOOKUP(Parameter!O706,Indexing!$A$2:$B$28,2)</f>
        <v>1</v>
      </c>
      <c r="E706">
        <f>VLOOKUP(Parameter!P706,Indexing!$C$2:$D$28,2)</f>
        <v>5</v>
      </c>
      <c r="F706">
        <f>VLOOKUP(Parameter!Q706,Indexing!$E$2:$F$28,2)</f>
        <v>14</v>
      </c>
      <c r="G706">
        <f>VLOOKUP(Parameter!R706,Indexing!$G$2:$H$28,2)</f>
        <v>14</v>
      </c>
      <c r="H706">
        <f t="shared" ref="H706:H769" si="33">(AVERAGE(D706:G706))</f>
        <v>8.5</v>
      </c>
      <c r="J706">
        <f>VLOOKUP(Parameter!S706,Indexing!$I$2:$J$28,2)</f>
        <v>8</v>
      </c>
      <c r="K706">
        <f>VLOOKUP(Parameter!T706,Indexing!$K$2:$L$28,2)</f>
        <v>1</v>
      </c>
      <c r="L706">
        <f t="shared" ref="L706:L769" si="34">AVERAGE(J706+K706)</f>
        <v>9</v>
      </c>
      <c r="N706">
        <f t="shared" ref="N706:N769" si="35">(SUM(D706:G706))+(SUM(J706+K706))</f>
        <v>43</v>
      </c>
    </row>
    <row r="707" spans="1:14">
      <c r="A707" s="12" t="s">
        <v>355</v>
      </c>
      <c r="B707" t="s">
        <v>10</v>
      </c>
      <c r="C707" s="2" t="s">
        <v>13</v>
      </c>
      <c r="D707">
        <f>VLOOKUP(Parameter!O707,Indexing!$A$2:$B$28,2)</f>
        <v>1</v>
      </c>
      <c r="E707">
        <f>VLOOKUP(Parameter!P707,Indexing!$C$2:$D$28,2)</f>
        <v>5</v>
      </c>
      <c r="F707">
        <f>VLOOKUP(Parameter!Q707,Indexing!$E$2:$F$28,2)</f>
        <v>14</v>
      </c>
      <c r="G707">
        <f>VLOOKUP(Parameter!R707,Indexing!$G$2:$H$28,2)</f>
        <v>14</v>
      </c>
      <c r="H707">
        <f t="shared" si="33"/>
        <v>8.5</v>
      </c>
      <c r="J707">
        <f>VLOOKUP(Parameter!S707,Indexing!$I$2:$J$28,2)</f>
        <v>8</v>
      </c>
      <c r="K707">
        <f>VLOOKUP(Parameter!T707,Indexing!$K$2:$L$28,2)</f>
        <v>1</v>
      </c>
      <c r="L707">
        <f t="shared" si="34"/>
        <v>9</v>
      </c>
      <c r="N707">
        <f t="shared" si="35"/>
        <v>43</v>
      </c>
    </row>
    <row r="708" spans="1:14">
      <c r="A708" s="12" t="s">
        <v>355</v>
      </c>
      <c r="B708" t="s">
        <v>11</v>
      </c>
      <c r="C708" s="2" t="s">
        <v>13</v>
      </c>
      <c r="D708">
        <f>VLOOKUP(Parameter!O708,Indexing!$A$2:$B$28,2)</f>
        <v>1</v>
      </c>
      <c r="E708">
        <f>VLOOKUP(Parameter!P708,Indexing!$C$2:$D$28,2)</f>
        <v>5</v>
      </c>
      <c r="F708">
        <f>VLOOKUP(Parameter!Q708,Indexing!$E$2:$F$28,2)</f>
        <v>14</v>
      </c>
      <c r="G708">
        <f>VLOOKUP(Parameter!R708,Indexing!$G$2:$H$28,2)</f>
        <v>14</v>
      </c>
      <c r="H708">
        <f t="shared" si="33"/>
        <v>8.5</v>
      </c>
      <c r="J708">
        <f>VLOOKUP(Parameter!S708,Indexing!$I$2:$J$28,2)</f>
        <v>8</v>
      </c>
      <c r="K708">
        <f>VLOOKUP(Parameter!T708,Indexing!$K$2:$L$28,2)</f>
        <v>1</v>
      </c>
      <c r="L708">
        <f t="shared" si="34"/>
        <v>9</v>
      </c>
      <c r="N708">
        <f t="shared" si="35"/>
        <v>43</v>
      </c>
    </row>
    <row r="709" spans="1:14">
      <c r="A709" s="12" t="s">
        <v>356</v>
      </c>
      <c r="B709" t="s">
        <v>8</v>
      </c>
      <c r="C709" s="2" t="s">
        <v>13</v>
      </c>
      <c r="D709">
        <f>VLOOKUP(Parameter!O709,Indexing!$A$2:$B$28,2)</f>
        <v>26</v>
      </c>
      <c r="E709">
        <f>VLOOKUP(Parameter!P709,Indexing!$C$2:$D$28,2)</f>
        <v>21</v>
      </c>
      <c r="F709">
        <f>VLOOKUP(Parameter!Q709,Indexing!$E$2:$F$28,2)</f>
        <v>1</v>
      </c>
      <c r="G709">
        <f>VLOOKUP(Parameter!R709,Indexing!$G$2:$H$28,2)</f>
        <v>25</v>
      </c>
      <c r="H709">
        <f t="shared" si="33"/>
        <v>18.25</v>
      </c>
      <c r="J709">
        <f>VLOOKUP(Parameter!S709,Indexing!$I$2:$J$28,2)</f>
        <v>21</v>
      </c>
      <c r="K709">
        <f>VLOOKUP(Parameter!T709,Indexing!$K$2:$L$28,2)</f>
        <v>2</v>
      </c>
      <c r="L709">
        <f t="shared" si="34"/>
        <v>23</v>
      </c>
      <c r="N709">
        <f t="shared" si="35"/>
        <v>96</v>
      </c>
    </row>
    <row r="710" spans="1:14">
      <c r="A710" s="12" t="s">
        <v>356</v>
      </c>
      <c r="B710" t="s">
        <v>10</v>
      </c>
      <c r="C710" s="2" t="s">
        <v>13</v>
      </c>
      <c r="D710">
        <f>VLOOKUP(Parameter!O710,Indexing!$A$2:$B$28,2)</f>
        <v>26</v>
      </c>
      <c r="E710">
        <f>VLOOKUP(Parameter!P710,Indexing!$C$2:$D$28,2)</f>
        <v>21</v>
      </c>
      <c r="F710">
        <f>VLOOKUP(Parameter!Q710,Indexing!$E$2:$F$28,2)</f>
        <v>1</v>
      </c>
      <c r="G710">
        <f>VLOOKUP(Parameter!R710,Indexing!$G$2:$H$28,2)</f>
        <v>25</v>
      </c>
      <c r="H710">
        <f t="shared" si="33"/>
        <v>18.25</v>
      </c>
      <c r="J710">
        <f>VLOOKUP(Parameter!S710,Indexing!$I$2:$J$28,2)</f>
        <v>21</v>
      </c>
      <c r="K710">
        <f>VLOOKUP(Parameter!T710,Indexing!$K$2:$L$28,2)</f>
        <v>2</v>
      </c>
      <c r="L710">
        <f t="shared" si="34"/>
        <v>23</v>
      </c>
      <c r="N710">
        <f t="shared" si="35"/>
        <v>96</v>
      </c>
    </row>
    <row r="711" spans="1:14">
      <c r="A711" s="12" t="s">
        <v>356</v>
      </c>
      <c r="B711" t="s">
        <v>11</v>
      </c>
      <c r="C711" s="2" t="s">
        <v>13</v>
      </c>
      <c r="D711">
        <f>VLOOKUP(Parameter!O711,Indexing!$A$2:$B$28,2)</f>
        <v>26</v>
      </c>
      <c r="E711">
        <f>VLOOKUP(Parameter!P711,Indexing!$C$2:$D$28,2)</f>
        <v>21</v>
      </c>
      <c r="F711">
        <f>VLOOKUP(Parameter!Q711,Indexing!$E$2:$F$28,2)</f>
        <v>1</v>
      </c>
      <c r="G711">
        <f>VLOOKUP(Parameter!R711,Indexing!$G$2:$H$28,2)</f>
        <v>25</v>
      </c>
      <c r="H711">
        <f t="shared" si="33"/>
        <v>18.25</v>
      </c>
      <c r="J711">
        <f>VLOOKUP(Parameter!S711,Indexing!$I$2:$J$28,2)</f>
        <v>21</v>
      </c>
      <c r="K711">
        <f>VLOOKUP(Parameter!T711,Indexing!$K$2:$L$28,2)</f>
        <v>2</v>
      </c>
      <c r="L711">
        <f t="shared" si="34"/>
        <v>23</v>
      </c>
      <c r="N711">
        <f t="shared" si="35"/>
        <v>96</v>
      </c>
    </row>
    <row r="712" spans="1:14">
      <c r="A712" s="12" t="s">
        <v>357</v>
      </c>
      <c r="B712" t="s">
        <v>8</v>
      </c>
      <c r="C712" s="2" t="s">
        <v>13</v>
      </c>
      <c r="D712">
        <f>VLOOKUP(Parameter!O712,Indexing!$A$2:$B$28,2)</f>
        <v>26</v>
      </c>
      <c r="E712">
        <f>VLOOKUP(Parameter!P712,Indexing!$C$2:$D$28,2)</f>
        <v>21</v>
      </c>
      <c r="F712">
        <f>VLOOKUP(Parameter!Q712,Indexing!$E$2:$F$28,2)</f>
        <v>1</v>
      </c>
      <c r="G712">
        <f>VLOOKUP(Parameter!R712,Indexing!$G$2:$H$28,2)</f>
        <v>22</v>
      </c>
      <c r="H712">
        <f t="shared" si="33"/>
        <v>17.5</v>
      </c>
      <c r="J712">
        <f>VLOOKUP(Parameter!S712,Indexing!$I$2:$J$28,2)</f>
        <v>26</v>
      </c>
      <c r="K712">
        <f>VLOOKUP(Parameter!T712,Indexing!$K$2:$L$28,2)</f>
        <v>26</v>
      </c>
      <c r="L712">
        <f t="shared" si="34"/>
        <v>52</v>
      </c>
      <c r="N712">
        <f t="shared" si="35"/>
        <v>122</v>
      </c>
    </row>
    <row r="713" spans="1:14">
      <c r="A713" s="12" t="s">
        <v>357</v>
      </c>
      <c r="B713" t="s">
        <v>10</v>
      </c>
      <c r="C713" s="2" t="s">
        <v>13</v>
      </c>
      <c r="D713">
        <f>VLOOKUP(Parameter!O713,Indexing!$A$2:$B$28,2)</f>
        <v>26</v>
      </c>
      <c r="E713">
        <f>VLOOKUP(Parameter!P713,Indexing!$C$2:$D$28,2)</f>
        <v>21</v>
      </c>
      <c r="F713">
        <f>VLOOKUP(Parameter!Q713,Indexing!$E$2:$F$28,2)</f>
        <v>1</v>
      </c>
      <c r="G713">
        <f>VLOOKUP(Parameter!R713,Indexing!$G$2:$H$28,2)</f>
        <v>22</v>
      </c>
      <c r="H713">
        <f t="shared" si="33"/>
        <v>17.5</v>
      </c>
      <c r="J713">
        <f>VLOOKUP(Parameter!S713,Indexing!$I$2:$J$28,2)</f>
        <v>26</v>
      </c>
      <c r="K713">
        <f>VLOOKUP(Parameter!T713,Indexing!$K$2:$L$28,2)</f>
        <v>26</v>
      </c>
      <c r="L713">
        <f t="shared" si="34"/>
        <v>52</v>
      </c>
      <c r="N713">
        <f t="shared" si="35"/>
        <v>122</v>
      </c>
    </row>
    <row r="714" spans="1:14">
      <c r="A714" s="12" t="s">
        <v>357</v>
      </c>
      <c r="B714" t="s">
        <v>11</v>
      </c>
      <c r="C714" s="2" t="s">
        <v>13</v>
      </c>
      <c r="D714">
        <f>VLOOKUP(Parameter!O714,Indexing!$A$2:$B$28,2)</f>
        <v>26</v>
      </c>
      <c r="E714">
        <f>VLOOKUP(Parameter!P714,Indexing!$C$2:$D$28,2)</f>
        <v>21</v>
      </c>
      <c r="F714">
        <f>VLOOKUP(Parameter!Q714,Indexing!$E$2:$F$28,2)</f>
        <v>1</v>
      </c>
      <c r="G714">
        <f>VLOOKUP(Parameter!R714,Indexing!$G$2:$H$28,2)</f>
        <v>22</v>
      </c>
      <c r="H714">
        <f t="shared" si="33"/>
        <v>17.5</v>
      </c>
      <c r="J714">
        <f>VLOOKUP(Parameter!S714,Indexing!$I$2:$J$28,2)</f>
        <v>26</v>
      </c>
      <c r="K714">
        <f>VLOOKUP(Parameter!T714,Indexing!$K$2:$L$28,2)</f>
        <v>26</v>
      </c>
      <c r="L714">
        <f t="shared" si="34"/>
        <v>52</v>
      </c>
      <c r="N714">
        <f t="shared" si="35"/>
        <v>122</v>
      </c>
    </row>
    <row r="715" spans="1:14">
      <c r="A715" s="12" t="s">
        <v>358</v>
      </c>
      <c r="B715" t="s">
        <v>8</v>
      </c>
      <c r="C715" s="2" t="s">
        <v>13</v>
      </c>
      <c r="D715">
        <f>VLOOKUP(Parameter!O715,Indexing!$A$2:$B$28,2)</f>
        <v>7</v>
      </c>
      <c r="E715">
        <f>VLOOKUP(Parameter!P715,Indexing!$C$2:$D$28,2)</f>
        <v>20</v>
      </c>
      <c r="F715">
        <f>VLOOKUP(Parameter!Q715,Indexing!$E$2:$F$28,2)</f>
        <v>26</v>
      </c>
      <c r="G715">
        <f>VLOOKUP(Parameter!R715,Indexing!$G$2:$H$28,2)</f>
        <v>12</v>
      </c>
      <c r="H715">
        <f t="shared" si="33"/>
        <v>16.25</v>
      </c>
      <c r="J715">
        <f>VLOOKUP(Parameter!S715,Indexing!$I$2:$J$28,2)</f>
        <v>5</v>
      </c>
      <c r="K715">
        <f>VLOOKUP(Parameter!T715,Indexing!$K$2:$L$28,2)</f>
        <v>25</v>
      </c>
      <c r="L715">
        <f t="shared" si="34"/>
        <v>30</v>
      </c>
      <c r="N715">
        <f t="shared" si="35"/>
        <v>95</v>
      </c>
    </row>
    <row r="716" spans="1:14">
      <c r="A716" s="12" t="s">
        <v>358</v>
      </c>
      <c r="B716" t="s">
        <v>10</v>
      </c>
      <c r="C716" s="2" t="s">
        <v>13</v>
      </c>
      <c r="D716">
        <f>VLOOKUP(Parameter!O716,Indexing!$A$2:$B$28,2)</f>
        <v>7</v>
      </c>
      <c r="E716">
        <f>VLOOKUP(Parameter!P716,Indexing!$C$2:$D$28,2)</f>
        <v>20</v>
      </c>
      <c r="F716">
        <f>VLOOKUP(Parameter!Q716,Indexing!$E$2:$F$28,2)</f>
        <v>26</v>
      </c>
      <c r="G716">
        <f>VLOOKUP(Parameter!R716,Indexing!$G$2:$H$28,2)</f>
        <v>12</v>
      </c>
      <c r="H716">
        <f t="shared" si="33"/>
        <v>16.25</v>
      </c>
      <c r="J716">
        <f>VLOOKUP(Parameter!S716,Indexing!$I$2:$J$28,2)</f>
        <v>5</v>
      </c>
      <c r="K716">
        <f>VLOOKUP(Parameter!T716,Indexing!$K$2:$L$28,2)</f>
        <v>25</v>
      </c>
      <c r="L716">
        <f t="shared" si="34"/>
        <v>30</v>
      </c>
      <c r="N716">
        <f t="shared" si="35"/>
        <v>95</v>
      </c>
    </row>
    <row r="717" spans="1:14">
      <c r="A717" s="12" t="s">
        <v>358</v>
      </c>
      <c r="B717" t="s">
        <v>11</v>
      </c>
      <c r="C717" s="2" t="s">
        <v>13</v>
      </c>
      <c r="D717">
        <f>VLOOKUP(Parameter!O717,Indexing!$A$2:$B$28,2)</f>
        <v>7</v>
      </c>
      <c r="E717">
        <f>VLOOKUP(Parameter!P717,Indexing!$C$2:$D$28,2)</f>
        <v>20</v>
      </c>
      <c r="F717">
        <f>VLOOKUP(Parameter!Q717,Indexing!$E$2:$F$28,2)</f>
        <v>26</v>
      </c>
      <c r="G717">
        <f>VLOOKUP(Parameter!R717,Indexing!$G$2:$H$28,2)</f>
        <v>12</v>
      </c>
      <c r="H717">
        <f t="shared" si="33"/>
        <v>16.25</v>
      </c>
      <c r="J717">
        <f>VLOOKUP(Parameter!S717,Indexing!$I$2:$J$28,2)</f>
        <v>5</v>
      </c>
      <c r="K717">
        <f>VLOOKUP(Parameter!T717,Indexing!$K$2:$L$28,2)</f>
        <v>25</v>
      </c>
      <c r="L717">
        <f t="shared" si="34"/>
        <v>30</v>
      </c>
      <c r="N717">
        <f t="shared" si="35"/>
        <v>95</v>
      </c>
    </row>
    <row r="718" spans="1:14">
      <c r="A718" s="12" t="s">
        <v>359</v>
      </c>
      <c r="B718" t="s">
        <v>8</v>
      </c>
      <c r="C718" s="2" t="s">
        <v>13</v>
      </c>
      <c r="D718">
        <f>VLOOKUP(Parameter!O718,Indexing!$A$2:$B$28,2)</f>
        <v>7</v>
      </c>
      <c r="E718">
        <f>VLOOKUP(Parameter!P718,Indexing!$C$2:$D$28,2)</f>
        <v>20</v>
      </c>
      <c r="F718">
        <f>VLOOKUP(Parameter!Q718,Indexing!$E$2:$F$28,2)</f>
        <v>12</v>
      </c>
      <c r="G718">
        <f>VLOOKUP(Parameter!R718,Indexing!$G$2:$H$28,2)</f>
        <v>5</v>
      </c>
      <c r="H718">
        <f t="shared" si="33"/>
        <v>11</v>
      </c>
      <c r="J718">
        <f>VLOOKUP(Parameter!S718,Indexing!$I$2:$J$28,2)</f>
        <v>15</v>
      </c>
      <c r="K718">
        <f>VLOOKUP(Parameter!T718,Indexing!$K$2:$L$28,2)</f>
        <v>1</v>
      </c>
      <c r="L718">
        <f t="shared" si="34"/>
        <v>16</v>
      </c>
      <c r="N718">
        <f t="shared" si="35"/>
        <v>60</v>
      </c>
    </row>
    <row r="719" spans="1:14">
      <c r="A719" s="12" t="s">
        <v>359</v>
      </c>
      <c r="B719" t="s">
        <v>10</v>
      </c>
      <c r="C719" s="2" t="s">
        <v>13</v>
      </c>
      <c r="D719">
        <f>VLOOKUP(Parameter!O719,Indexing!$A$2:$B$28,2)</f>
        <v>7</v>
      </c>
      <c r="E719">
        <f>VLOOKUP(Parameter!P719,Indexing!$C$2:$D$28,2)</f>
        <v>20</v>
      </c>
      <c r="F719">
        <f>VLOOKUP(Parameter!Q719,Indexing!$E$2:$F$28,2)</f>
        <v>12</v>
      </c>
      <c r="G719">
        <f>VLOOKUP(Parameter!R719,Indexing!$G$2:$H$28,2)</f>
        <v>5</v>
      </c>
      <c r="H719">
        <f t="shared" si="33"/>
        <v>11</v>
      </c>
      <c r="J719">
        <f>VLOOKUP(Parameter!S719,Indexing!$I$2:$J$28,2)</f>
        <v>15</v>
      </c>
      <c r="K719">
        <f>VLOOKUP(Parameter!T719,Indexing!$K$2:$L$28,2)</f>
        <v>1</v>
      </c>
      <c r="L719">
        <f t="shared" si="34"/>
        <v>16</v>
      </c>
      <c r="N719">
        <f t="shared" si="35"/>
        <v>60</v>
      </c>
    </row>
    <row r="720" spans="1:14">
      <c r="A720" s="12" t="s">
        <v>359</v>
      </c>
      <c r="B720" t="s">
        <v>11</v>
      </c>
      <c r="C720" s="2" t="s">
        <v>13</v>
      </c>
      <c r="D720">
        <f>VLOOKUP(Parameter!O720,Indexing!$A$2:$B$28,2)</f>
        <v>7</v>
      </c>
      <c r="E720">
        <f>VLOOKUP(Parameter!P720,Indexing!$C$2:$D$28,2)</f>
        <v>20</v>
      </c>
      <c r="F720">
        <f>VLOOKUP(Parameter!Q720,Indexing!$E$2:$F$28,2)</f>
        <v>12</v>
      </c>
      <c r="G720">
        <f>VLOOKUP(Parameter!R720,Indexing!$G$2:$H$28,2)</f>
        <v>5</v>
      </c>
      <c r="H720">
        <f t="shared" si="33"/>
        <v>11</v>
      </c>
      <c r="J720">
        <f>VLOOKUP(Parameter!S720,Indexing!$I$2:$J$28,2)</f>
        <v>15</v>
      </c>
      <c r="K720">
        <f>VLOOKUP(Parameter!T720,Indexing!$K$2:$L$28,2)</f>
        <v>1</v>
      </c>
      <c r="L720">
        <f t="shared" si="34"/>
        <v>16</v>
      </c>
      <c r="N720">
        <f t="shared" si="35"/>
        <v>60</v>
      </c>
    </row>
    <row r="721" spans="1:14">
      <c r="A721" s="12" t="s">
        <v>360</v>
      </c>
      <c r="B721" t="s">
        <v>8</v>
      </c>
      <c r="C721" s="2" t="s">
        <v>13</v>
      </c>
      <c r="D721">
        <f>VLOOKUP(Parameter!O721,Indexing!$A$2:$B$28,2)</f>
        <v>26</v>
      </c>
      <c r="E721">
        <f>VLOOKUP(Parameter!P721,Indexing!$C$2:$D$28,2)</f>
        <v>22</v>
      </c>
      <c r="F721">
        <f>VLOOKUP(Parameter!Q721,Indexing!$E$2:$F$28,2)</f>
        <v>3</v>
      </c>
      <c r="G721">
        <f>VLOOKUP(Parameter!R721,Indexing!$G$2:$H$28,2)</f>
        <v>12</v>
      </c>
      <c r="H721">
        <f t="shared" si="33"/>
        <v>15.75</v>
      </c>
      <c r="J721">
        <f>VLOOKUP(Parameter!S721,Indexing!$I$2:$J$28,2)</f>
        <v>26</v>
      </c>
      <c r="K721">
        <f>VLOOKUP(Parameter!T721,Indexing!$K$2:$L$28,2)</f>
        <v>26</v>
      </c>
      <c r="L721">
        <f t="shared" si="34"/>
        <v>52</v>
      </c>
      <c r="N721">
        <f t="shared" si="35"/>
        <v>115</v>
      </c>
    </row>
    <row r="722" spans="1:14">
      <c r="A722" s="12" t="s">
        <v>360</v>
      </c>
      <c r="B722" t="s">
        <v>10</v>
      </c>
      <c r="C722" s="2" t="s">
        <v>13</v>
      </c>
      <c r="D722">
        <f>VLOOKUP(Parameter!O722,Indexing!$A$2:$B$28,2)</f>
        <v>26</v>
      </c>
      <c r="E722">
        <f>VLOOKUP(Parameter!P722,Indexing!$C$2:$D$28,2)</f>
        <v>22</v>
      </c>
      <c r="F722">
        <f>VLOOKUP(Parameter!Q722,Indexing!$E$2:$F$28,2)</f>
        <v>3</v>
      </c>
      <c r="G722">
        <f>VLOOKUP(Parameter!R722,Indexing!$G$2:$H$28,2)</f>
        <v>12</v>
      </c>
      <c r="H722">
        <f t="shared" si="33"/>
        <v>15.75</v>
      </c>
      <c r="J722">
        <f>VLOOKUP(Parameter!S722,Indexing!$I$2:$J$28,2)</f>
        <v>26</v>
      </c>
      <c r="K722">
        <f>VLOOKUP(Parameter!T722,Indexing!$K$2:$L$28,2)</f>
        <v>26</v>
      </c>
      <c r="L722">
        <f t="shared" si="34"/>
        <v>52</v>
      </c>
      <c r="N722">
        <f t="shared" si="35"/>
        <v>115</v>
      </c>
    </row>
    <row r="723" spans="1:14">
      <c r="A723" s="12" t="s">
        <v>360</v>
      </c>
      <c r="B723" t="s">
        <v>11</v>
      </c>
      <c r="C723" s="2" t="s">
        <v>13</v>
      </c>
      <c r="D723">
        <f>VLOOKUP(Parameter!O723,Indexing!$A$2:$B$28,2)</f>
        <v>26</v>
      </c>
      <c r="E723">
        <f>VLOOKUP(Parameter!P723,Indexing!$C$2:$D$28,2)</f>
        <v>22</v>
      </c>
      <c r="F723">
        <f>VLOOKUP(Parameter!Q723,Indexing!$E$2:$F$28,2)</f>
        <v>3</v>
      </c>
      <c r="G723">
        <f>VLOOKUP(Parameter!R723,Indexing!$G$2:$H$28,2)</f>
        <v>12</v>
      </c>
      <c r="H723">
        <f t="shared" si="33"/>
        <v>15.75</v>
      </c>
      <c r="J723">
        <f>VLOOKUP(Parameter!S723,Indexing!$I$2:$J$28,2)</f>
        <v>26</v>
      </c>
      <c r="K723">
        <f>VLOOKUP(Parameter!T723,Indexing!$K$2:$L$28,2)</f>
        <v>26</v>
      </c>
      <c r="L723">
        <f t="shared" si="34"/>
        <v>52</v>
      </c>
      <c r="N723">
        <f t="shared" si="35"/>
        <v>115</v>
      </c>
    </row>
    <row r="724" spans="1:14">
      <c r="A724" s="12" t="s">
        <v>361</v>
      </c>
      <c r="B724" t="s">
        <v>8</v>
      </c>
      <c r="C724" s="2" t="s">
        <v>13</v>
      </c>
      <c r="D724">
        <f>VLOOKUP(Parameter!O724,Indexing!$A$2:$B$28,2)</f>
        <v>16</v>
      </c>
      <c r="E724">
        <f>VLOOKUP(Parameter!P724,Indexing!$C$2:$D$28,2)</f>
        <v>21</v>
      </c>
      <c r="F724">
        <f>VLOOKUP(Parameter!Q724,Indexing!$E$2:$F$28,2)</f>
        <v>1</v>
      </c>
      <c r="G724">
        <f>VLOOKUP(Parameter!R724,Indexing!$G$2:$H$28,2)</f>
        <v>21</v>
      </c>
      <c r="H724">
        <f t="shared" si="33"/>
        <v>14.75</v>
      </c>
      <c r="J724">
        <f>VLOOKUP(Parameter!S724,Indexing!$I$2:$J$28,2)</f>
        <v>10</v>
      </c>
      <c r="K724">
        <f>VLOOKUP(Parameter!T724,Indexing!$K$2:$L$28,2)</f>
        <v>1</v>
      </c>
      <c r="L724">
        <f t="shared" si="34"/>
        <v>11</v>
      </c>
      <c r="N724">
        <f t="shared" si="35"/>
        <v>70</v>
      </c>
    </row>
    <row r="725" spans="1:14">
      <c r="A725" s="12" t="s">
        <v>361</v>
      </c>
      <c r="B725" t="s">
        <v>10</v>
      </c>
      <c r="C725" s="2" t="s">
        <v>13</v>
      </c>
      <c r="D725">
        <f>VLOOKUP(Parameter!O725,Indexing!$A$2:$B$28,2)</f>
        <v>16</v>
      </c>
      <c r="E725">
        <f>VLOOKUP(Parameter!P725,Indexing!$C$2:$D$28,2)</f>
        <v>21</v>
      </c>
      <c r="F725">
        <f>VLOOKUP(Parameter!Q725,Indexing!$E$2:$F$28,2)</f>
        <v>1</v>
      </c>
      <c r="G725">
        <f>VLOOKUP(Parameter!R725,Indexing!$G$2:$H$28,2)</f>
        <v>21</v>
      </c>
      <c r="H725">
        <f t="shared" si="33"/>
        <v>14.75</v>
      </c>
      <c r="J725">
        <f>VLOOKUP(Parameter!S725,Indexing!$I$2:$J$28,2)</f>
        <v>10</v>
      </c>
      <c r="K725">
        <f>VLOOKUP(Parameter!T725,Indexing!$K$2:$L$28,2)</f>
        <v>1</v>
      </c>
      <c r="L725">
        <f t="shared" si="34"/>
        <v>11</v>
      </c>
      <c r="N725">
        <f t="shared" si="35"/>
        <v>70</v>
      </c>
    </row>
    <row r="726" spans="1:14">
      <c r="A726" s="12" t="s">
        <v>361</v>
      </c>
      <c r="B726" t="s">
        <v>11</v>
      </c>
      <c r="C726" s="2" t="s">
        <v>13</v>
      </c>
      <c r="D726">
        <f>VLOOKUP(Parameter!O726,Indexing!$A$2:$B$28,2)</f>
        <v>16</v>
      </c>
      <c r="E726">
        <f>VLOOKUP(Parameter!P726,Indexing!$C$2:$D$28,2)</f>
        <v>21</v>
      </c>
      <c r="F726">
        <f>VLOOKUP(Parameter!Q726,Indexing!$E$2:$F$28,2)</f>
        <v>1</v>
      </c>
      <c r="G726">
        <f>VLOOKUP(Parameter!R726,Indexing!$G$2:$H$28,2)</f>
        <v>21</v>
      </c>
      <c r="H726">
        <f t="shared" si="33"/>
        <v>14.75</v>
      </c>
      <c r="J726">
        <f>VLOOKUP(Parameter!S726,Indexing!$I$2:$J$28,2)</f>
        <v>10</v>
      </c>
      <c r="K726">
        <f>VLOOKUP(Parameter!T726,Indexing!$K$2:$L$28,2)</f>
        <v>1</v>
      </c>
      <c r="L726">
        <f t="shared" si="34"/>
        <v>11</v>
      </c>
      <c r="N726">
        <f t="shared" si="35"/>
        <v>70</v>
      </c>
    </row>
    <row r="727" spans="1:14">
      <c r="A727" s="12" t="s">
        <v>362</v>
      </c>
      <c r="B727" t="s">
        <v>8</v>
      </c>
      <c r="C727" s="2" t="s">
        <v>13</v>
      </c>
      <c r="D727">
        <f>VLOOKUP(Parameter!O727,Indexing!$A$2:$B$28,2)</f>
        <v>17</v>
      </c>
      <c r="E727">
        <f>VLOOKUP(Parameter!P727,Indexing!$C$2:$D$28,2)</f>
        <v>12</v>
      </c>
      <c r="F727">
        <f>VLOOKUP(Parameter!Q727,Indexing!$E$2:$F$28,2)</f>
        <v>1</v>
      </c>
      <c r="G727">
        <f>VLOOKUP(Parameter!R727,Indexing!$G$2:$H$28,2)</f>
        <v>18</v>
      </c>
      <c r="H727">
        <f t="shared" si="33"/>
        <v>12</v>
      </c>
      <c r="J727">
        <f>VLOOKUP(Parameter!S727,Indexing!$I$2:$J$28,2)</f>
        <v>23</v>
      </c>
      <c r="K727">
        <f>VLOOKUP(Parameter!T727,Indexing!$K$2:$L$28,2)</f>
        <v>1</v>
      </c>
      <c r="L727">
        <f t="shared" si="34"/>
        <v>24</v>
      </c>
      <c r="N727">
        <f t="shared" si="35"/>
        <v>72</v>
      </c>
    </row>
    <row r="728" spans="1:14">
      <c r="A728" s="12" t="s">
        <v>362</v>
      </c>
      <c r="B728" t="s">
        <v>10</v>
      </c>
      <c r="C728" s="2" t="s">
        <v>13</v>
      </c>
      <c r="D728">
        <f>VLOOKUP(Parameter!O728,Indexing!$A$2:$B$28,2)</f>
        <v>17</v>
      </c>
      <c r="E728">
        <f>VLOOKUP(Parameter!P728,Indexing!$C$2:$D$28,2)</f>
        <v>12</v>
      </c>
      <c r="F728">
        <f>VLOOKUP(Parameter!Q728,Indexing!$E$2:$F$28,2)</f>
        <v>1</v>
      </c>
      <c r="G728">
        <f>VLOOKUP(Parameter!R728,Indexing!$G$2:$H$28,2)</f>
        <v>18</v>
      </c>
      <c r="H728">
        <f t="shared" si="33"/>
        <v>12</v>
      </c>
      <c r="J728">
        <f>VLOOKUP(Parameter!S728,Indexing!$I$2:$J$28,2)</f>
        <v>23</v>
      </c>
      <c r="K728">
        <f>VLOOKUP(Parameter!T728,Indexing!$K$2:$L$28,2)</f>
        <v>1</v>
      </c>
      <c r="L728">
        <f t="shared" si="34"/>
        <v>24</v>
      </c>
      <c r="N728">
        <f t="shared" si="35"/>
        <v>72</v>
      </c>
    </row>
    <row r="729" spans="1:14">
      <c r="A729" s="12" t="s">
        <v>362</v>
      </c>
      <c r="B729" t="s">
        <v>11</v>
      </c>
      <c r="C729" s="2" t="s">
        <v>13</v>
      </c>
      <c r="D729">
        <f>VLOOKUP(Parameter!O729,Indexing!$A$2:$B$28,2)</f>
        <v>17</v>
      </c>
      <c r="E729">
        <f>VLOOKUP(Parameter!P729,Indexing!$C$2:$D$28,2)</f>
        <v>12</v>
      </c>
      <c r="F729">
        <f>VLOOKUP(Parameter!Q729,Indexing!$E$2:$F$28,2)</f>
        <v>1</v>
      </c>
      <c r="G729">
        <f>VLOOKUP(Parameter!R729,Indexing!$G$2:$H$28,2)</f>
        <v>18</v>
      </c>
      <c r="H729">
        <f t="shared" si="33"/>
        <v>12</v>
      </c>
      <c r="J729">
        <f>VLOOKUP(Parameter!S729,Indexing!$I$2:$J$28,2)</f>
        <v>23</v>
      </c>
      <c r="K729">
        <f>VLOOKUP(Parameter!T729,Indexing!$K$2:$L$28,2)</f>
        <v>1</v>
      </c>
      <c r="L729">
        <f t="shared" si="34"/>
        <v>24</v>
      </c>
      <c r="N729">
        <f t="shared" si="35"/>
        <v>72</v>
      </c>
    </row>
    <row r="730" spans="1:14">
      <c r="A730" s="12" t="s">
        <v>363</v>
      </c>
      <c r="B730" t="s">
        <v>8</v>
      </c>
      <c r="C730" s="2" t="s">
        <v>13</v>
      </c>
      <c r="D730">
        <f>VLOOKUP(Parameter!O730,Indexing!$A$2:$B$28,2)</f>
        <v>1</v>
      </c>
      <c r="E730">
        <f>VLOOKUP(Parameter!P730,Indexing!$C$2:$D$28,2)</f>
        <v>19</v>
      </c>
      <c r="F730">
        <f>VLOOKUP(Parameter!Q730,Indexing!$E$2:$F$28,2)</f>
        <v>1</v>
      </c>
      <c r="G730">
        <f>VLOOKUP(Parameter!R730,Indexing!$G$2:$H$28,2)</f>
        <v>13</v>
      </c>
      <c r="H730">
        <f t="shared" si="33"/>
        <v>8.5</v>
      </c>
      <c r="J730">
        <f>VLOOKUP(Parameter!S730,Indexing!$I$2:$J$28,2)</f>
        <v>4</v>
      </c>
      <c r="K730">
        <f>VLOOKUP(Parameter!T730,Indexing!$K$2:$L$28,2)</f>
        <v>1</v>
      </c>
      <c r="L730">
        <f t="shared" si="34"/>
        <v>5</v>
      </c>
      <c r="N730">
        <f t="shared" si="35"/>
        <v>39</v>
      </c>
    </row>
    <row r="731" spans="1:14">
      <c r="A731" s="12" t="s">
        <v>363</v>
      </c>
      <c r="B731" t="s">
        <v>10</v>
      </c>
      <c r="C731" s="2" t="s">
        <v>13</v>
      </c>
      <c r="D731">
        <f>VLOOKUP(Parameter!O731,Indexing!$A$2:$B$28,2)</f>
        <v>1</v>
      </c>
      <c r="E731">
        <f>VLOOKUP(Parameter!P731,Indexing!$C$2:$D$28,2)</f>
        <v>19</v>
      </c>
      <c r="F731">
        <f>VLOOKUP(Parameter!Q731,Indexing!$E$2:$F$28,2)</f>
        <v>1</v>
      </c>
      <c r="G731">
        <f>VLOOKUP(Parameter!R731,Indexing!$G$2:$H$28,2)</f>
        <v>13</v>
      </c>
      <c r="H731">
        <f t="shared" si="33"/>
        <v>8.5</v>
      </c>
      <c r="J731">
        <f>VLOOKUP(Parameter!S731,Indexing!$I$2:$J$28,2)</f>
        <v>4</v>
      </c>
      <c r="K731">
        <f>VLOOKUP(Parameter!T731,Indexing!$K$2:$L$28,2)</f>
        <v>1</v>
      </c>
      <c r="L731">
        <f t="shared" si="34"/>
        <v>5</v>
      </c>
      <c r="N731">
        <f t="shared" si="35"/>
        <v>39</v>
      </c>
    </row>
    <row r="732" spans="1:14">
      <c r="A732" s="12" t="s">
        <v>363</v>
      </c>
      <c r="B732" t="s">
        <v>11</v>
      </c>
      <c r="C732" s="2" t="s">
        <v>13</v>
      </c>
      <c r="D732">
        <f>VLOOKUP(Parameter!O732,Indexing!$A$2:$B$28,2)</f>
        <v>1</v>
      </c>
      <c r="E732">
        <f>VLOOKUP(Parameter!P732,Indexing!$C$2:$D$28,2)</f>
        <v>19</v>
      </c>
      <c r="F732">
        <f>VLOOKUP(Parameter!Q732,Indexing!$E$2:$F$28,2)</f>
        <v>1</v>
      </c>
      <c r="G732">
        <f>VLOOKUP(Parameter!R732,Indexing!$G$2:$H$28,2)</f>
        <v>13</v>
      </c>
      <c r="H732">
        <f t="shared" si="33"/>
        <v>8.5</v>
      </c>
      <c r="J732">
        <f>VLOOKUP(Parameter!S732,Indexing!$I$2:$J$28,2)</f>
        <v>4</v>
      </c>
      <c r="K732">
        <f>VLOOKUP(Parameter!T732,Indexing!$K$2:$L$28,2)</f>
        <v>1</v>
      </c>
      <c r="L732">
        <f t="shared" si="34"/>
        <v>5</v>
      </c>
      <c r="N732">
        <f t="shared" si="35"/>
        <v>39</v>
      </c>
    </row>
    <row r="733" spans="1:14">
      <c r="A733" s="12" t="s">
        <v>364</v>
      </c>
      <c r="B733" t="s">
        <v>8</v>
      </c>
      <c r="C733" s="2" t="s">
        <v>13</v>
      </c>
      <c r="D733">
        <f>VLOOKUP(Parameter!O733,Indexing!$A$2:$B$28,2)</f>
        <v>10</v>
      </c>
      <c r="E733">
        <f>VLOOKUP(Parameter!P733,Indexing!$C$2:$D$28,2)</f>
        <v>22</v>
      </c>
      <c r="F733">
        <f>VLOOKUP(Parameter!Q733,Indexing!$E$2:$F$28,2)</f>
        <v>12</v>
      </c>
      <c r="G733">
        <f>VLOOKUP(Parameter!R733,Indexing!$G$2:$H$28,2)</f>
        <v>13</v>
      </c>
      <c r="H733">
        <f t="shared" si="33"/>
        <v>14.25</v>
      </c>
      <c r="J733">
        <f>VLOOKUP(Parameter!S733,Indexing!$I$2:$J$28,2)</f>
        <v>4</v>
      </c>
      <c r="K733">
        <f>VLOOKUP(Parameter!T733,Indexing!$K$2:$L$28,2)</f>
        <v>1</v>
      </c>
      <c r="L733">
        <f t="shared" si="34"/>
        <v>5</v>
      </c>
      <c r="N733">
        <f t="shared" si="35"/>
        <v>62</v>
      </c>
    </row>
    <row r="734" spans="1:14">
      <c r="A734" s="12" t="s">
        <v>364</v>
      </c>
      <c r="B734" t="s">
        <v>10</v>
      </c>
      <c r="C734" s="2" t="s">
        <v>13</v>
      </c>
      <c r="D734">
        <f>VLOOKUP(Parameter!O734,Indexing!$A$2:$B$28,2)</f>
        <v>10</v>
      </c>
      <c r="E734">
        <f>VLOOKUP(Parameter!P734,Indexing!$C$2:$D$28,2)</f>
        <v>22</v>
      </c>
      <c r="F734">
        <f>VLOOKUP(Parameter!Q734,Indexing!$E$2:$F$28,2)</f>
        <v>12</v>
      </c>
      <c r="G734">
        <f>VLOOKUP(Parameter!R734,Indexing!$G$2:$H$28,2)</f>
        <v>13</v>
      </c>
      <c r="H734">
        <f t="shared" si="33"/>
        <v>14.25</v>
      </c>
      <c r="J734">
        <f>VLOOKUP(Parameter!S734,Indexing!$I$2:$J$28,2)</f>
        <v>4</v>
      </c>
      <c r="K734">
        <f>VLOOKUP(Parameter!T734,Indexing!$K$2:$L$28,2)</f>
        <v>1</v>
      </c>
      <c r="L734">
        <f t="shared" si="34"/>
        <v>5</v>
      </c>
      <c r="N734">
        <f t="shared" si="35"/>
        <v>62</v>
      </c>
    </row>
    <row r="735" spans="1:14">
      <c r="A735" s="12" t="s">
        <v>364</v>
      </c>
      <c r="B735" t="s">
        <v>11</v>
      </c>
      <c r="C735" s="2" t="s">
        <v>13</v>
      </c>
      <c r="D735">
        <f>VLOOKUP(Parameter!O735,Indexing!$A$2:$B$28,2)</f>
        <v>10</v>
      </c>
      <c r="E735">
        <f>VLOOKUP(Parameter!P735,Indexing!$C$2:$D$28,2)</f>
        <v>22</v>
      </c>
      <c r="F735">
        <f>VLOOKUP(Parameter!Q735,Indexing!$E$2:$F$28,2)</f>
        <v>12</v>
      </c>
      <c r="G735">
        <f>VLOOKUP(Parameter!R735,Indexing!$G$2:$H$28,2)</f>
        <v>13</v>
      </c>
      <c r="H735">
        <f t="shared" si="33"/>
        <v>14.25</v>
      </c>
      <c r="J735">
        <f>VLOOKUP(Parameter!S735,Indexing!$I$2:$J$28,2)</f>
        <v>4</v>
      </c>
      <c r="K735">
        <f>VLOOKUP(Parameter!T735,Indexing!$K$2:$L$28,2)</f>
        <v>1</v>
      </c>
      <c r="L735">
        <f t="shared" si="34"/>
        <v>5</v>
      </c>
      <c r="N735">
        <f t="shared" si="35"/>
        <v>62</v>
      </c>
    </row>
    <row r="736" spans="1:14">
      <c r="A736" s="12" t="s">
        <v>365</v>
      </c>
      <c r="B736" t="s">
        <v>8</v>
      </c>
      <c r="C736" s="2" t="s">
        <v>13</v>
      </c>
      <c r="D736">
        <f>VLOOKUP(Parameter!O736,Indexing!$A$2:$B$28,2)</f>
        <v>16</v>
      </c>
      <c r="E736">
        <f>VLOOKUP(Parameter!P736,Indexing!$C$2:$D$28,2)</f>
        <v>20</v>
      </c>
      <c r="F736">
        <f>VLOOKUP(Parameter!Q736,Indexing!$E$2:$F$28,2)</f>
        <v>1</v>
      </c>
      <c r="G736">
        <f>VLOOKUP(Parameter!R736,Indexing!$G$2:$H$28,2)</f>
        <v>11</v>
      </c>
      <c r="H736">
        <f t="shared" si="33"/>
        <v>12</v>
      </c>
      <c r="J736">
        <f>VLOOKUP(Parameter!S736,Indexing!$I$2:$J$28,2)</f>
        <v>25</v>
      </c>
      <c r="K736">
        <f>VLOOKUP(Parameter!T736,Indexing!$K$2:$L$28,2)</f>
        <v>5</v>
      </c>
      <c r="L736">
        <f t="shared" si="34"/>
        <v>30</v>
      </c>
      <c r="N736">
        <f t="shared" si="35"/>
        <v>78</v>
      </c>
    </row>
    <row r="737" spans="1:14">
      <c r="A737" s="12" t="s">
        <v>365</v>
      </c>
      <c r="B737" t="s">
        <v>10</v>
      </c>
      <c r="C737" s="2" t="s">
        <v>13</v>
      </c>
      <c r="D737">
        <f>VLOOKUP(Parameter!O737,Indexing!$A$2:$B$28,2)</f>
        <v>16</v>
      </c>
      <c r="E737">
        <f>VLOOKUP(Parameter!P737,Indexing!$C$2:$D$28,2)</f>
        <v>20</v>
      </c>
      <c r="F737">
        <f>VLOOKUP(Parameter!Q737,Indexing!$E$2:$F$28,2)</f>
        <v>1</v>
      </c>
      <c r="G737">
        <f>VLOOKUP(Parameter!R737,Indexing!$G$2:$H$28,2)</f>
        <v>11</v>
      </c>
      <c r="H737">
        <f t="shared" si="33"/>
        <v>12</v>
      </c>
      <c r="J737">
        <f>VLOOKUP(Parameter!S737,Indexing!$I$2:$J$28,2)</f>
        <v>25</v>
      </c>
      <c r="K737">
        <f>VLOOKUP(Parameter!T737,Indexing!$K$2:$L$28,2)</f>
        <v>5</v>
      </c>
      <c r="L737">
        <f t="shared" si="34"/>
        <v>30</v>
      </c>
      <c r="N737">
        <f t="shared" si="35"/>
        <v>78</v>
      </c>
    </row>
    <row r="738" spans="1:14">
      <c r="A738" s="12" t="s">
        <v>365</v>
      </c>
      <c r="B738" t="s">
        <v>11</v>
      </c>
      <c r="C738" s="2" t="s">
        <v>13</v>
      </c>
      <c r="D738">
        <f>VLOOKUP(Parameter!O738,Indexing!$A$2:$B$28,2)</f>
        <v>16</v>
      </c>
      <c r="E738">
        <f>VLOOKUP(Parameter!P738,Indexing!$C$2:$D$28,2)</f>
        <v>20</v>
      </c>
      <c r="F738">
        <f>VLOOKUP(Parameter!Q738,Indexing!$E$2:$F$28,2)</f>
        <v>1</v>
      </c>
      <c r="G738">
        <f>VLOOKUP(Parameter!R738,Indexing!$G$2:$H$28,2)</f>
        <v>11</v>
      </c>
      <c r="H738">
        <f t="shared" si="33"/>
        <v>12</v>
      </c>
      <c r="J738">
        <f>VLOOKUP(Parameter!S738,Indexing!$I$2:$J$28,2)</f>
        <v>25</v>
      </c>
      <c r="K738">
        <f>VLOOKUP(Parameter!T738,Indexing!$K$2:$L$28,2)</f>
        <v>5</v>
      </c>
      <c r="L738">
        <f t="shared" si="34"/>
        <v>30</v>
      </c>
      <c r="N738">
        <f t="shared" si="35"/>
        <v>78</v>
      </c>
    </row>
    <row r="739" spans="1:14">
      <c r="A739" s="12" t="s">
        <v>366</v>
      </c>
      <c r="B739" t="s">
        <v>8</v>
      </c>
      <c r="C739" s="2" t="s">
        <v>13</v>
      </c>
      <c r="D739">
        <f>VLOOKUP(Parameter!O739,Indexing!$A$2:$B$28,2)</f>
        <v>23</v>
      </c>
      <c r="E739">
        <f>VLOOKUP(Parameter!P739,Indexing!$C$2:$D$28,2)</f>
        <v>25</v>
      </c>
      <c r="F739">
        <f>VLOOKUP(Parameter!Q739,Indexing!$E$2:$F$28,2)</f>
        <v>19</v>
      </c>
      <c r="G739">
        <f>VLOOKUP(Parameter!R739,Indexing!$G$2:$H$28,2)</f>
        <v>8</v>
      </c>
      <c r="H739">
        <f t="shared" si="33"/>
        <v>18.75</v>
      </c>
      <c r="J739">
        <f>VLOOKUP(Parameter!S739,Indexing!$I$2:$J$28,2)</f>
        <v>12</v>
      </c>
      <c r="K739">
        <f>VLOOKUP(Parameter!T739,Indexing!$K$2:$L$28,2)</f>
        <v>2</v>
      </c>
      <c r="L739">
        <f t="shared" si="34"/>
        <v>14</v>
      </c>
      <c r="N739">
        <f t="shared" si="35"/>
        <v>89</v>
      </c>
    </row>
    <row r="740" spans="1:14">
      <c r="A740" s="12" t="s">
        <v>366</v>
      </c>
      <c r="B740" t="s">
        <v>10</v>
      </c>
      <c r="C740" s="2" t="s">
        <v>13</v>
      </c>
      <c r="D740">
        <f>VLOOKUP(Parameter!O740,Indexing!$A$2:$B$28,2)</f>
        <v>23</v>
      </c>
      <c r="E740">
        <f>VLOOKUP(Parameter!P740,Indexing!$C$2:$D$28,2)</f>
        <v>25</v>
      </c>
      <c r="F740">
        <f>VLOOKUP(Parameter!Q740,Indexing!$E$2:$F$28,2)</f>
        <v>19</v>
      </c>
      <c r="G740">
        <f>VLOOKUP(Parameter!R740,Indexing!$G$2:$H$28,2)</f>
        <v>8</v>
      </c>
      <c r="H740">
        <f t="shared" si="33"/>
        <v>18.75</v>
      </c>
      <c r="J740">
        <f>VLOOKUP(Parameter!S740,Indexing!$I$2:$J$28,2)</f>
        <v>12</v>
      </c>
      <c r="K740">
        <f>VLOOKUP(Parameter!T740,Indexing!$K$2:$L$28,2)</f>
        <v>2</v>
      </c>
      <c r="L740">
        <f t="shared" si="34"/>
        <v>14</v>
      </c>
      <c r="N740">
        <f t="shared" si="35"/>
        <v>89</v>
      </c>
    </row>
    <row r="741" spans="1:14">
      <c r="A741" s="12" t="s">
        <v>366</v>
      </c>
      <c r="B741" t="s">
        <v>11</v>
      </c>
      <c r="C741" s="2" t="s">
        <v>13</v>
      </c>
      <c r="D741">
        <f>VLOOKUP(Parameter!O741,Indexing!$A$2:$B$28,2)</f>
        <v>23</v>
      </c>
      <c r="E741">
        <f>VLOOKUP(Parameter!P741,Indexing!$C$2:$D$28,2)</f>
        <v>25</v>
      </c>
      <c r="F741">
        <f>VLOOKUP(Parameter!Q741,Indexing!$E$2:$F$28,2)</f>
        <v>19</v>
      </c>
      <c r="G741">
        <f>VLOOKUP(Parameter!R741,Indexing!$G$2:$H$28,2)</f>
        <v>8</v>
      </c>
      <c r="H741">
        <f t="shared" si="33"/>
        <v>18.75</v>
      </c>
      <c r="J741">
        <f>VLOOKUP(Parameter!S741,Indexing!$I$2:$J$28,2)</f>
        <v>12</v>
      </c>
      <c r="K741">
        <f>VLOOKUP(Parameter!T741,Indexing!$K$2:$L$28,2)</f>
        <v>2</v>
      </c>
      <c r="L741">
        <f t="shared" si="34"/>
        <v>14</v>
      </c>
      <c r="N741">
        <f t="shared" si="35"/>
        <v>89</v>
      </c>
    </row>
    <row r="742" spans="1:14">
      <c r="A742" s="12" t="s">
        <v>367</v>
      </c>
      <c r="B742" t="s">
        <v>8</v>
      </c>
      <c r="C742" s="2" t="s">
        <v>13</v>
      </c>
      <c r="D742">
        <f>VLOOKUP(Parameter!O742,Indexing!$A$2:$B$28,2)</f>
        <v>20</v>
      </c>
      <c r="E742">
        <f>VLOOKUP(Parameter!P742,Indexing!$C$2:$D$28,2)</f>
        <v>23</v>
      </c>
      <c r="F742">
        <f>VLOOKUP(Parameter!Q742,Indexing!$E$2:$F$28,2)</f>
        <v>22</v>
      </c>
      <c r="G742">
        <f>VLOOKUP(Parameter!R742,Indexing!$G$2:$H$28,2)</f>
        <v>13</v>
      </c>
      <c r="H742">
        <f t="shared" si="33"/>
        <v>19.5</v>
      </c>
      <c r="J742">
        <f>VLOOKUP(Parameter!S742,Indexing!$I$2:$J$28,2)</f>
        <v>26</v>
      </c>
      <c r="K742">
        <f>VLOOKUP(Parameter!T742,Indexing!$K$2:$L$28,2)</f>
        <v>11</v>
      </c>
      <c r="L742">
        <f t="shared" si="34"/>
        <v>37</v>
      </c>
      <c r="N742">
        <f t="shared" si="35"/>
        <v>115</v>
      </c>
    </row>
    <row r="743" spans="1:14">
      <c r="A743" s="12" t="s">
        <v>367</v>
      </c>
      <c r="B743" t="s">
        <v>10</v>
      </c>
      <c r="C743" s="2" t="s">
        <v>13</v>
      </c>
      <c r="D743">
        <f>VLOOKUP(Parameter!O743,Indexing!$A$2:$B$28,2)</f>
        <v>20</v>
      </c>
      <c r="E743">
        <f>VLOOKUP(Parameter!P743,Indexing!$C$2:$D$28,2)</f>
        <v>23</v>
      </c>
      <c r="F743">
        <f>VLOOKUP(Parameter!Q743,Indexing!$E$2:$F$28,2)</f>
        <v>22</v>
      </c>
      <c r="G743">
        <f>VLOOKUP(Parameter!R743,Indexing!$G$2:$H$28,2)</f>
        <v>13</v>
      </c>
      <c r="H743">
        <f t="shared" si="33"/>
        <v>19.5</v>
      </c>
      <c r="J743">
        <f>VLOOKUP(Parameter!S743,Indexing!$I$2:$J$28,2)</f>
        <v>26</v>
      </c>
      <c r="K743">
        <f>VLOOKUP(Parameter!T743,Indexing!$K$2:$L$28,2)</f>
        <v>11</v>
      </c>
      <c r="L743">
        <f t="shared" si="34"/>
        <v>37</v>
      </c>
      <c r="N743">
        <f t="shared" si="35"/>
        <v>115</v>
      </c>
    </row>
    <row r="744" spans="1:14">
      <c r="A744" s="12" t="s">
        <v>367</v>
      </c>
      <c r="B744" t="s">
        <v>11</v>
      </c>
      <c r="C744" s="2" t="s">
        <v>13</v>
      </c>
      <c r="D744">
        <f>VLOOKUP(Parameter!O744,Indexing!$A$2:$B$28,2)</f>
        <v>20</v>
      </c>
      <c r="E744">
        <f>VLOOKUP(Parameter!P744,Indexing!$C$2:$D$28,2)</f>
        <v>23</v>
      </c>
      <c r="F744">
        <f>VLOOKUP(Parameter!Q744,Indexing!$E$2:$F$28,2)</f>
        <v>22</v>
      </c>
      <c r="G744">
        <f>VLOOKUP(Parameter!R744,Indexing!$G$2:$H$28,2)</f>
        <v>13</v>
      </c>
      <c r="H744">
        <f t="shared" si="33"/>
        <v>19.5</v>
      </c>
      <c r="J744">
        <f>VLOOKUP(Parameter!S744,Indexing!$I$2:$J$28,2)</f>
        <v>26</v>
      </c>
      <c r="K744">
        <f>VLOOKUP(Parameter!T744,Indexing!$K$2:$L$28,2)</f>
        <v>11</v>
      </c>
      <c r="L744">
        <f t="shared" si="34"/>
        <v>37</v>
      </c>
      <c r="N744">
        <f t="shared" si="35"/>
        <v>115</v>
      </c>
    </row>
    <row r="745" spans="1:14">
      <c r="A745" s="12" t="s">
        <v>368</v>
      </c>
      <c r="B745" t="s">
        <v>8</v>
      </c>
      <c r="C745" s="2" t="s">
        <v>13</v>
      </c>
      <c r="D745">
        <f>VLOOKUP(Parameter!O745,Indexing!$A$2:$B$28,2)</f>
        <v>25</v>
      </c>
      <c r="E745">
        <f>VLOOKUP(Parameter!P745,Indexing!$C$2:$D$28,2)</f>
        <v>15</v>
      </c>
      <c r="F745">
        <f>VLOOKUP(Parameter!Q745,Indexing!$E$2:$F$28,2)</f>
        <v>1</v>
      </c>
      <c r="G745">
        <f>VLOOKUP(Parameter!R745,Indexing!$G$2:$H$28,2)</f>
        <v>10</v>
      </c>
      <c r="H745">
        <f t="shared" si="33"/>
        <v>12.75</v>
      </c>
      <c r="J745">
        <f>VLOOKUP(Parameter!S745,Indexing!$I$2:$J$28,2)</f>
        <v>1</v>
      </c>
      <c r="K745">
        <f>VLOOKUP(Parameter!T745,Indexing!$K$2:$L$28,2)</f>
        <v>1</v>
      </c>
      <c r="L745">
        <f t="shared" si="34"/>
        <v>2</v>
      </c>
      <c r="N745">
        <f t="shared" si="35"/>
        <v>53</v>
      </c>
    </row>
    <row r="746" spans="1:14">
      <c r="A746" s="12" t="s">
        <v>368</v>
      </c>
      <c r="B746" t="s">
        <v>10</v>
      </c>
      <c r="C746" s="2" t="s">
        <v>13</v>
      </c>
      <c r="D746">
        <f>VLOOKUP(Parameter!O746,Indexing!$A$2:$B$28,2)</f>
        <v>25</v>
      </c>
      <c r="E746">
        <f>VLOOKUP(Parameter!P746,Indexing!$C$2:$D$28,2)</f>
        <v>15</v>
      </c>
      <c r="F746">
        <f>VLOOKUP(Parameter!Q746,Indexing!$E$2:$F$28,2)</f>
        <v>1</v>
      </c>
      <c r="G746">
        <f>VLOOKUP(Parameter!R746,Indexing!$G$2:$H$28,2)</f>
        <v>10</v>
      </c>
      <c r="H746">
        <f t="shared" si="33"/>
        <v>12.75</v>
      </c>
      <c r="J746">
        <f>VLOOKUP(Parameter!S746,Indexing!$I$2:$J$28,2)</f>
        <v>1</v>
      </c>
      <c r="K746">
        <f>VLOOKUP(Parameter!T746,Indexing!$K$2:$L$28,2)</f>
        <v>1</v>
      </c>
      <c r="L746">
        <f t="shared" si="34"/>
        <v>2</v>
      </c>
      <c r="N746">
        <f t="shared" si="35"/>
        <v>53</v>
      </c>
    </row>
    <row r="747" spans="1:14">
      <c r="A747" s="12" t="s">
        <v>369</v>
      </c>
      <c r="B747" t="s">
        <v>8</v>
      </c>
      <c r="C747" s="2" t="s">
        <v>13</v>
      </c>
      <c r="D747">
        <f>VLOOKUP(Parameter!O747,Indexing!$A$2:$B$28,2)</f>
        <v>15</v>
      </c>
      <c r="E747">
        <f>VLOOKUP(Parameter!P747,Indexing!$C$2:$D$28,2)</f>
        <v>20</v>
      </c>
      <c r="F747">
        <f>VLOOKUP(Parameter!Q747,Indexing!$E$2:$F$28,2)</f>
        <v>1</v>
      </c>
      <c r="G747">
        <f>VLOOKUP(Parameter!R747,Indexing!$G$2:$H$28,2)</f>
        <v>26</v>
      </c>
      <c r="H747">
        <f t="shared" si="33"/>
        <v>15.5</v>
      </c>
      <c r="J747">
        <f>VLOOKUP(Parameter!S747,Indexing!$I$2:$J$28,2)</f>
        <v>6</v>
      </c>
      <c r="K747">
        <f>VLOOKUP(Parameter!T747,Indexing!$K$2:$L$28,2)</f>
        <v>1</v>
      </c>
      <c r="L747">
        <f t="shared" si="34"/>
        <v>7</v>
      </c>
      <c r="N747">
        <f t="shared" si="35"/>
        <v>69</v>
      </c>
    </row>
    <row r="748" spans="1:14">
      <c r="A748" s="12" t="s">
        <v>369</v>
      </c>
      <c r="B748" t="s">
        <v>10</v>
      </c>
      <c r="C748" s="2" t="s">
        <v>13</v>
      </c>
      <c r="D748">
        <f>VLOOKUP(Parameter!O748,Indexing!$A$2:$B$28,2)</f>
        <v>15</v>
      </c>
      <c r="E748">
        <f>VLOOKUP(Parameter!P748,Indexing!$C$2:$D$28,2)</f>
        <v>20</v>
      </c>
      <c r="F748">
        <f>VLOOKUP(Parameter!Q748,Indexing!$E$2:$F$28,2)</f>
        <v>1</v>
      </c>
      <c r="G748">
        <f>VLOOKUP(Parameter!R748,Indexing!$G$2:$H$28,2)</f>
        <v>26</v>
      </c>
      <c r="H748">
        <f t="shared" si="33"/>
        <v>15.5</v>
      </c>
      <c r="J748">
        <f>VLOOKUP(Parameter!S748,Indexing!$I$2:$J$28,2)</f>
        <v>6</v>
      </c>
      <c r="K748">
        <f>VLOOKUP(Parameter!T748,Indexing!$K$2:$L$28,2)</f>
        <v>1</v>
      </c>
      <c r="L748">
        <f t="shared" si="34"/>
        <v>7</v>
      </c>
      <c r="N748">
        <f t="shared" si="35"/>
        <v>69</v>
      </c>
    </row>
    <row r="749" spans="1:14">
      <c r="A749" s="12" t="s">
        <v>369</v>
      </c>
      <c r="B749" t="s">
        <v>11</v>
      </c>
      <c r="C749" s="2" t="s">
        <v>13</v>
      </c>
      <c r="D749">
        <f>VLOOKUP(Parameter!O749,Indexing!$A$2:$B$28,2)</f>
        <v>15</v>
      </c>
      <c r="E749">
        <f>VLOOKUP(Parameter!P749,Indexing!$C$2:$D$28,2)</f>
        <v>20</v>
      </c>
      <c r="F749">
        <f>VLOOKUP(Parameter!Q749,Indexing!$E$2:$F$28,2)</f>
        <v>1</v>
      </c>
      <c r="G749">
        <f>VLOOKUP(Parameter!R749,Indexing!$G$2:$H$28,2)</f>
        <v>26</v>
      </c>
      <c r="H749">
        <f t="shared" si="33"/>
        <v>15.5</v>
      </c>
      <c r="J749">
        <f>VLOOKUP(Parameter!S749,Indexing!$I$2:$J$28,2)</f>
        <v>6</v>
      </c>
      <c r="K749">
        <f>VLOOKUP(Parameter!T749,Indexing!$K$2:$L$28,2)</f>
        <v>1</v>
      </c>
      <c r="L749">
        <f t="shared" si="34"/>
        <v>7</v>
      </c>
      <c r="N749">
        <f t="shared" si="35"/>
        <v>69</v>
      </c>
    </row>
    <row r="750" spans="1:14">
      <c r="A750" s="12" t="s">
        <v>368</v>
      </c>
      <c r="B750" t="s">
        <v>11</v>
      </c>
      <c r="C750" s="2" t="s">
        <v>13</v>
      </c>
      <c r="D750">
        <f>VLOOKUP(Parameter!O750,Indexing!$A$2:$B$28,2)</f>
        <v>25</v>
      </c>
      <c r="E750">
        <f>VLOOKUP(Parameter!P750,Indexing!$C$2:$D$28,2)</f>
        <v>15</v>
      </c>
      <c r="F750">
        <f>VLOOKUP(Parameter!Q750,Indexing!$E$2:$F$28,2)</f>
        <v>1</v>
      </c>
      <c r="G750">
        <f>VLOOKUP(Parameter!R750,Indexing!$G$2:$H$28,2)</f>
        <v>10</v>
      </c>
      <c r="H750">
        <f t="shared" si="33"/>
        <v>12.75</v>
      </c>
      <c r="J750">
        <f>VLOOKUP(Parameter!S750,Indexing!$I$2:$J$28,2)</f>
        <v>1</v>
      </c>
      <c r="K750">
        <f>VLOOKUP(Parameter!T750,Indexing!$K$2:$L$28,2)</f>
        <v>1</v>
      </c>
      <c r="L750">
        <f t="shared" si="34"/>
        <v>2</v>
      </c>
      <c r="N750">
        <f t="shared" si="35"/>
        <v>53</v>
      </c>
    </row>
    <row r="751" spans="1:14">
      <c r="A751" s="12" t="s">
        <v>370</v>
      </c>
      <c r="B751" t="s">
        <v>8</v>
      </c>
      <c r="C751" s="2" t="s">
        <v>13</v>
      </c>
      <c r="D751">
        <f>VLOOKUP(Parameter!O751,Indexing!$A$2:$B$28,2)</f>
        <v>24</v>
      </c>
      <c r="E751">
        <f>VLOOKUP(Parameter!P751,Indexing!$C$2:$D$28,2)</f>
        <v>15</v>
      </c>
      <c r="F751">
        <f>VLOOKUP(Parameter!Q751,Indexing!$E$2:$F$28,2)</f>
        <v>1</v>
      </c>
      <c r="G751">
        <f>VLOOKUP(Parameter!R751,Indexing!$G$2:$H$28,2)</f>
        <v>6</v>
      </c>
      <c r="H751">
        <f t="shared" si="33"/>
        <v>11.5</v>
      </c>
      <c r="J751">
        <f>VLOOKUP(Parameter!S751,Indexing!$I$2:$J$28,2)</f>
        <v>1</v>
      </c>
      <c r="K751">
        <f>VLOOKUP(Parameter!T751,Indexing!$K$2:$L$28,2)</f>
        <v>1</v>
      </c>
      <c r="L751">
        <f t="shared" si="34"/>
        <v>2</v>
      </c>
      <c r="N751">
        <f t="shared" si="35"/>
        <v>48</v>
      </c>
    </row>
    <row r="752" spans="1:14">
      <c r="A752" s="12" t="s">
        <v>370</v>
      </c>
      <c r="B752" t="s">
        <v>10</v>
      </c>
      <c r="C752" s="2" t="s">
        <v>13</v>
      </c>
      <c r="D752">
        <f>VLOOKUP(Parameter!O752,Indexing!$A$2:$B$28,2)</f>
        <v>24</v>
      </c>
      <c r="E752">
        <f>VLOOKUP(Parameter!P752,Indexing!$C$2:$D$28,2)</f>
        <v>15</v>
      </c>
      <c r="F752">
        <f>VLOOKUP(Parameter!Q752,Indexing!$E$2:$F$28,2)</f>
        <v>1</v>
      </c>
      <c r="G752">
        <f>VLOOKUP(Parameter!R752,Indexing!$G$2:$H$28,2)</f>
        <v>6</v>
      </c>
      <c r="H752">
        <f t="shared" si="33"/>
        <v>11.5</v>
      </c>
      <c r="J752">
        <f>VLOOKUP(Parameter!S752,Indexing!$I$2:$J$28,2)</f>
        <v>1</v>
      </c>
      <c r="K752">
        <f>VLOOKUP(Parameter!T752,Indexing!$K$2:$L$28,2)</f>
        <v>1</v>
      </c>
      <c r="L752">
        <f t="shared" si="34"/>
        <v>2</v>
      </c>
      <c r="N752">
        <f t="shared" si="35"/>
        <v>48</v>
      </c>
    </row>
    <row r="753" spans="1:14">
      <c r="A753" s="12" t="s">
        <v>371</v>
      </c>
      <c r="B753" t="s">
        <v>8</v>
      </c>
      <c r="C753" s="2" t="s">
        <v>13</v>
      </c>
      <c r="D753">
        <f>VLOOKUP(Parameter!O753,Indexing!$A$2:$B$28,2)</f>
        <v>16</v>
      </c>
      <c r="E753">
        <f>VLOOKUP(Parameter!P753,Indexing!$C$2:$D$28,2)</f>
        <v>22</v>
      </c>
      <c r="F753">
        <f>VLOOKUP(Parameter!Q753,Indexing!$E$2:$F$28,2)</f>
        <v>1</v>
      </c>
      <c r="G753">
        <f>VLOOKUP(Parameter!R753,Indexing!$G$2:$H$28,2)</f>
        <v>22</v>
      </c>
      <c r="H753">
        <f t="shared" si="33"/>
        <v>15.25</v>
      </c>
      <c r="J753">
        <f>VLOOKUP(Parameter!S753,Indexing!$I$2:$J$28,2)</f>
        <v>12</v>
      </c>
      <c r="K753">
        <f>VLOOKUP(Parameter!T753,Indexing!$K$2:$L$28,2)</f>
        <v>2</v>
      </c>
      <c r="L753">
        <f t="shared" si="34"/>
        <v>14</v>
      </c>
      <c r="N753">
        <f t="shared" si="35"/>
        <v>75</v>
      </c>
    </row>
    <row r="754" spans="1:14">
      <c r="A754" s="12" t="s">
        <v>371</v>
      </c>
      <c r="B754" t="s">
        <v>10</v>
      </c>
      <c r="C754" s="2" t="s">
        <v>13</v>
      </c>
      <c r="D754">
        <f>VLOOKUP(Parameter!O754,Indexing!$A$2:$B$28,2)</f>
        <v>16</v>
      </c>
      <c r="E754">
        <f>VLOOKUP(Parameter!P754,Indexing!$C$2:$D$28,2)</f>
        <v>22</v>
      </c>
      <c r="F754">
        <f>VLOOKUP(Parameter!Q754,Indexing!$E$2:$F$28,2)</f>
        <v>1</v>
      </c>
      <c r="G754">
        <f>VLOOKUP(Parameter!R754,Indexing!$G$2:$H$28,2)</f>
        <v>22</v>
      </c>
      <c r="H754">
        <f t="shared" si="33"/>
        <v>15.25</v>
      </c>
      <c r="J754">
        <f>VLOOKUP(Parameter!S754,Indexing!$I$2:$J$28,2)</f>
        <v>12</v>
      </c>
      <c r="K754">
        <f>VLOOKUP(Parameter!T754,Indexing!$K$2:$L$28,2)</f>
        <v>2</v>
      </c>
      <c r="L754">
        <f t="shared" si="34"/>
        <v>14</v>
      </c>
      <c r="N754">
        <f t="shared" si="35"/>
        <v>75</v>
      </c>
    </row>
    <row r="755" spans="1:14">
      <c r="A755" s="12" t="s">
        <v>371</v>
      </c>
      <c r="B755" t="s">
        <v>11</v>
      </c>
      <c r="C755" s="2" t="s">
        <v>13</v>
      </c>
      <c r="D755">
        <f>VLOOKUP(Parameter!O755,Indexing!$A$2:$B$28,2)</f>
        <v>16</v>
      </c>
      <c r="E755">
        <f>VLOOKUP(Parameter!P755,Indexing!$C$2:$D$28,2)</f>
        <v>22</v>
      </c>
      <c r="F755">
        <f>VLOOKUP(Parameter!Q755,Indexing!$E$2:$F$28,2)</f>
        <v>1</v>
      </c>
      <c r="G755">
        <f>VLOOKUP(Parameter!R755,Indexing!$G$2:$H$28,2)</f>
        <v>22</v>
      </c>
      <c r="H755">
        <f t="shared" si="33"/>
        <v>15.25</v>
      </c>
      <c r="J755">
        <f>VLOOKUP(Parameter!S755,Indexing!$I$2:$J$28,2)</f>
        <v>12</v>
      </c>
      <c r="K755">
        <f>VLOOKUP(Parameter!T755,Indexing!$K$2:$L$28,2)</f>
        <v>2</v>
      </c>
      <c r="L755">
        <f t="shared" si="34"/>
        <v>14</v>
      </c>
      <c r="N755">
        <f t="shared" si="35"/>
        <v>75</v>
      </c>
    </row>
    <row r="756" spans="1:14">
      <c r="A756" s="12" t="s">
        <v>370</v>
      </c>
      <c r="B756" t="s">
        <v>11</v>
      </c>
      <c r="C756" s="2" t="s">
        <v>13</v>
      </c>
      <c r="D756">
        <f>VLOOKUP(Parameter!O756,Indexing!$A$2:$B$28,2)</f>
        <v>24</v>
      </c>
      <c r="E756">
        <f>VLOOKUP(Parameter!P756,Indexing!$C$2:$D$28,2)</f>
        <v>15</v>
      </c>
      <c r="F756">
        <f>VLOOKUP(Parameter!Q756,Indexing!$E$2:$F$28,2)</f>
        <v>1</v>
      </c>
      <c r="G756">
        <f>VLOOKUP(Parameter!R756,Indexing!$G$2:$H$28,2)</f>
        <v>6</v>
      </c>
      <c r="H756">
        <f t="shared" si="33"/>
        <v>11.5</v>
      </c>
      <c r="J756">
        <f>VLOOKUP(Parameter!S756,Indexing!$I$2:$J$28,2)</f>
        <v>1</v>
      </c>
      <c r="K756">
        <f>VLOOKUP(Parameter!T756,Indexing!$K$2:$L$28,2)</f>
        <v>1</v>
      </c>
      <c r="L756">
        <f t="shared" si="34"/>
        <v>2</v>
      </c>
      <c r="N756">
        <f t="shared" si="35"/>
        <v>48</v>
      </c>
    </row>
    <row r="757" spans="1:14">
      <c r="A757" s="12" t="s">
        <v>372</v>
      </c>
      <c r="B757" t="s">
        <v>8</v>
      </c>
      <c r="C757" s="2" t="s">
        <v>13</v>
      </c>
      <c r="D757">
        <f>VLOOKUP(Parameter!O757,Indexing!$A$2:$B$28,2)</f>
        <v>24</v>
      </c>
      <c r="E757">
        <f>VLOOKUP(Parameter!P757,Indexing!$C$2:$D$28,2)</f>
        <v>15</v>
      </c>
      <c r="F757">
        <f>VLOOKUP(Parameter!Q757,Indexing!$E$2:$F$28,2)</f>
        <v>1</v>
      </c>
      <c r="G757">
        <f>VLOOKUP(Parameter!R757,Indexing!$G$2:$H$28,2)</f>
        <v>6</v>
      </c>
      <c r="H757">
        <f t="shared" si="33"/>
        <v>11.5</v>
      </c>
      <c r="J757">
        <f>VLOOKUP(Parameter!S757,Indexing!$I$2:$J$28,2)</f>
        <v>1</v>
      </c>
      <c r="K757">
        <f>VLOOKUP(Parameter!T757,Indexing!$K$2:$L$28,2)</f>
        <v>1</v>
      </c>
      <c r="L757">
        <f t="shared" si="34"/>
        <v>2</v>
      </c>
      <c r="N757">
        <f t="shared" si="35"/>
        <v>48</v>
      </c>
    </row>
    <row r="758" spans="1:14">
      <c r="A758" s="12" t="s">
        <v>372</v>
      </c>
      <c r="B758" t="s">
        <v>10</v>
      </c>
      <c r="C758" s="2" t="s">
        <v>13</v>
      </c>
      <c r="D758">
        <f>VLOOKUP(Parameter!O758,Indexing!$A$2:$B$28,2)</f>
        <v>24</v>
      </c>
      <c r="E758">
        <f>VLOOKUP(Parameter!P758,Indexing!$C$2:$D$28,2)</f>
        <v>15</v>
      </c>
      <c r="F758">
        <f>VLOOKUP(Parameter!Q758,Indexing!$E$2:$F$28,2)</f>
        <v>1</v>
      </c>
      <c r="G758">
        <f>VLOOKUP(Parameter!R758,Indexing!$G$2:$H$28,2)</f>
        <v>6</v>
      </c>
      <c r="H758">
        <f t="shared" si="33"/>
        <v>11.5</v>
      </c>
      <c r="J758">
        <f>VLOOKUP(Parameter!S758,Indexing!$I$2:$J$28,2)</f>
        <v>1</v>
      </c>
      <c r="K758">
        <f>VLOOKUP(Parameter!T758,Indexing!$K$2:$L$28,2)</f>
        <v>1</v>
      </c>
      <c r="L758">
        <f t="shared" si="34"/>
        <v>2</v>
      </c>
      <c r="N758">
        <f t="shared" si="35"/>
        <v>48</v>
      </c>
    </row>
    <row r="759" spans="1:14">
      <c r="A759" s="12" t="s">
        <v>373</v>
      </c>
      <c r="B759" t="s">
        <v>8</v>
      </c>
      <c r="C759" s="2" t="s">
        <v>13</v>
      </c>
      <c r="D759">
        <f>VLOOKUP(Parameter!O759,Indexing!$A$2:$B$28,2)</f>
        <v>26</v>
      </c>
      <c r="E759">
        <f>VLOOKUP(Parameter!P759,Indexing!$C$2:$D$28,2)</f>
        <v>21</v>
      </c>
      <c r="F759">
        <f>VLOOKUP(Parameter!Q759,Indexing!$E$2:$F$28,2)</f>
        <v>20</v>
      </c>
      <c r="G759">
        <f>VLOOKUP(Parameter!R759,Indexing!$G$2:$H$28,2)</f>
        <v>26</v>
      </c>
      <c r="H759">
        <f t="shared" si="33"/>
        <v>23.25</v>
      </c>
      <c r="J759">
        <f>VLOOKUP(Parameter!S759,Indexing!$I$2:$J$28,2)</f>
        <v>18</v>
      </c>
      <c r="K759">
        <f>VLOOKUP(Parameter!T759,Indexing!$K$2:$L$28,2)</f>
        <v>2</v>
      </c>
      <c r="L759">
        <f t="shared" si="34"/>
        <v>20</v>
      </c>
      <c r="N759">
        <f t="shared" si="35"/>
        <v>113</v>
      </c>
    </row>
    <row r="760" spans="1:14">
      <c r="A760" s="12" t="s">
        <v>373</v>
      </c>
      <c r="B760" t="s">
        <v>10</v>
      </c>
      <c r="C760" s="2" t="s">
        <v>13</v>
      </c>
      <c r="D760">
        <f>VLOOKUP(Parameter!O760,Indexing!$A$2:$B$28,2)</f>
        <v>26</v>
      </c>
      <c r="E760">
        <f>VLOOKUP(Parameter!P760,Indexing!$C$2:$D$28,2)</f>
        <v>21</v>
      </c>
      <c r="F760">
        <f>VLOOKUP(Parameter!Q760,Indexing!$E$2:$F$28,2)</f>
        <v>20</v>
      </c>
      <c r="G760">
        <f>VLOOKUP(Parameter!R760,Indexing!$G$2:$H$28,2)</f>
        <v>26</v>
      </c>
      <c r="H760">
        <f t="shared" si="33"/>
        <v>23.25</v>
      </c>
      <c r="J760">
        <f>VLOOKUP(Parameter!S760,Indexing!$I$2:$J$28,2)</f>
        <v>18</v>
      </c>
      <c r="K760">
        <f>VLOOKUP(Parameter!T760,Indexing!$K$2:$L$28,2)</f>
        <v>2</v>
      </c>
      <c r="L760">
        <f t="shared" si="34"/>
        <v>20</v>
      </c>
      <c r="N760">
        <f t="shared" si="35"/>
        <v>113</v>
      </c>
    </row>
    <row r="761" spans="1:14">
      <c r="A761" s="12" t="s">
        <v>373</v>
      </c>
      <c r="B761" t="s">
        <v>11</v>
      </c>
      <c r="C761" s="2" t="s">
        <v>13</v>
      </c>
      <c r="D761">
        <f>VLOOKUP(Parameter!O761,Indexing!$A$2:$B$28,2)</f>
        <v>26</v>
      </c>
      <c r="E761">
        <f>VLOOKUP(Parameter!P761,Indexing!$C$2:$D$28,2)</f>
        <v>21</v>
      </c>
      <c r="F761">
        <f>VLOOKUP(Parameter!Q761,Indexing!$E$2:$F$28,2)</f>
        <v>20</v>
      </c>
      <c r="G761">
        <f>VLOOKUP(Parameter!R761,Indexing!$G$2:$H$28,2)</f>
        <v>26</v>
      </c>
      <c r="H761">
        <f t="shared" si="33"/>
        <v>23.25</v>
      </c>
      <c r="J761">
        <f>VLOOKUP(Parameter!S761,Indexing!$I$2:$J$28,2)</f>
        <v>18</v>
      </c>
      <c r="K761">
        <f>VLOOKUP(Parameter!T761,Indexing!$K$2:$L$28,2)</f>
        <v>2</v>
      </c>
      <c r="L761">
        <f t="shared" si="34"/>
        <v>20</v>
      </c>
      <c r="N761">
        <f t="shared" si="35"/>
        <v>113</v>
      </c>
    </row>
    <row r="762" spans="1:14">
      <c r="A762" s="12" t="s">
        <v>372</v>
      </c>
      <c r="B762" t="s">
        <v>11</v>
      </c>
      <c r="C762" s="2" t="s">
        <v>13</v>
      </c>
      <c r="D762">
        <f>VLOOKUP(Parameter!O762,Indexing!$A$2:$B$28,2)</f>
        <v>24</v>
      </c>
      <c r="E762">
        <f>VLOOKUP(Parameter!P762,Indexing!$C$2:$D$28,2)</f>
        <v>15</v>
      </c>
      <c r="F762">
        <f>VLOOKUP(Parameter!Q762,Indexing!$E$2:$F$28,2)</f>
        <v>1</v>
      </c>
      <c r="G762">
        <f>VLOOKUP(Parameter!R762,Indexing!$G$2:$H$28,2)</f>
        <v>6</v>
      </c>
      <c r="H762">
        <f t="shared" si="33"/>
        <v>11.5</v>
      </c>
      <c r="J762">
        <f>VLOOKUP(Parameter!S762,Indexing!$I$2:$J$28,2)</f>
        <v>1</v>
      </c>
      <c r="K762">
        <f>VLOOKUP(Parameter!T762,Indexing!$K$2:$L$28,2)</f>
        <v>1</v>
      </c>
      <c r="L762">
        <f t="shared" si="34"/>
        <v>2</v>
      </c>
      <c r="N762">
        <f t="shared" si="35"/>
        <v>48</v>
      </c>
    </row>
    <row r="763" spans="1:14">
      <c r="A763" s="12" t="s">
        <v>374</v>
      </c>
      <c r="B763" t="s">
        <v>8</v>
      </c>
      <c r="C763" s="2" t="s">
        <v>13</v>
      </c>
      <c r="D763">
        <f>VLOOKUP(Parameter!O763,Indexing!$A$2:$B$28,2)</f>
        <v>24</v>
      </c>
      <c r="E763">
        <f>VLOOKUP(Parameter!P763,Indexing!$C$2:$D$28,2)</f>
        <v>15</v>
      </c>
      <c r="F763">
        <f>VLOOKUP(Parameter!Q763,Indexing!$E$2:$F$28,2)</f>
        <v>1</v>
      </c>
      <c r="G763">
        <f>VLOOKUP(Parameter!R763,Indexing!$G$2:$H$28,2)</f>
        <v>6</v>
      </c>
      <c r="H763">
        <f t="shared" si="33"/>
        <v>11.5</v>
      </c>
      <c r="J763">
        <f>VLOOKUP(Parameter!S763,Indexing!$I$2:$J$28,2)</f>
        <v>1</v>
      </c>
      <c r="K763">
        <f>VLOOKUP(Parameter!T763,Indexing!$K$2:$L$28,2)</f>
        <v>1</v>
      </c>
      <c r="L763">
        <f t="shared" si="34"/>
        <v>2</v>
      </c>
      <c r="N763">
        <f t="shared" si="35"/>
        <v>48</v>
      </c>
    </row>
    <row r="764" spans="1:14">
      <c r="A764" s="12" t="s">
        <v>374</v>
      </c>
      <c r="B764" t="s">
        <v>10</v>
      </c>
      <c r="C764" s="2" t="s">
        <v>13</v>
      </c>
      <c r="D764">
        <f>VLOOKUP(Parameter!O764,Indexing!$A$2:$B$28,2)</f>
        <v>24</v>
      </c>
      <c r="E764">
        <f>VLOOKUP(Parameter!P764,Indexing!$C$2:$D$28,2)</f>
        <v>15</v>
      </c>
      <c r="F764">
        <f>VLOOKUP(Parameter!Q764,Indexing!$E$2:$F$28,2)</f>
        <v>1</v>
      </c>
      <c r="G764">
        <f>VLOOKUP(Parameter!R764,Indexing!$G$2:$H$28,2)</f>
        <v>6</v>
      </c>
      <c r="H764">
        <f t="shared" si="33"/>
        <v>11.5</v>
      </c>
      <c r="J764">
        <f>VLOOKUP(Parameter!S764,Indexing!$I$2:$J$28,2)</f>
        <v>1</v>
      </c>
      <c r="K764">
        <f>VLOOKUP(Parameter!T764,Indexing!$K$2:$L$28,2)</f>
        <v>1</v>
      </c>
      <c r="L764">
        <f t="shared" si="34"/>
        <v>2</v>
      </c>
      <c r="N764">
        <f t="shared" si="35"/>
        <v>48</v>
      </c>
    </row>
    <row r="765" spans="1:14">
      <c r="A765" s="12" t="s">
        <v>375</v>
      </c>
      <c r="B765" t="s">
        <v>8</v>
      </c>
      <c r="C765" s="2" t="s">
        <v>13</v>
      </c>
      <c r="D765">
        <f>VLOOKUP(Parameter!O765,Indexing!$A$2:$B$28,2)</f>
        <v>9</v>
      </c>
      <c r="E765">
        <f>VLOOKUP(Parameter!P765,Indexing!$C$2:$D$28,2)</f>
        <v>22</v>
      </c>
      <c r="F765">
        <f>VLOOKUP(Parameter!Q765,Indexing!$E$2:$F$28,2)</f>
        <v>9</v>
      </c>
      <c r="G765">
        <f>VLOOKUP(Parameter!R765,Indexing!$G$2:$H$28,2)</f>
        <v>15</v>
      </c>
      <c r="H765">
        <f t="shared" si="33"/>
        <v>13.75</v>
      </c>
      <c r="J765">
        <f>VLOOKUP(Parameter!S765,Indexing!$I$2:$J$28,2)</f>
        <v>5</v>
      </c>
      <c r="K765">
        <f>VLOOKUP(Parameter!T765,Indexing!$K$2:$L$28,2)</f>
        <v>1</v>
      </c>
      <c r="L765">
        <f t="shared" si="34"/>
        <v>6</v>
      </c>
      <c r="N765">
        <f t="shared" si="35"/>
        <v>61</v>
      </c>
    </row>
    <row r="766" spans="1:14">
      <c r="A766" s="12" t="s">
        <v>375</v>
      </c>
      <c r="B766" t="s">
        <v>10</v>
      </c>
      <c r="C766" s="2" t="s">
        <v>13</v>
      </c>
      <c r="D766">
        <f>VLOOKUP(Parameter!O766,Indexing!$A$2:$B$28,2)</f>
        <v>9</v>
      </c>
      <c r="E766">
        <f>VLOOKUP(Parameter!P766,Indexing!$C$2:$D$28,2)</f>
        <v>22</v>
      </c>
      <c r="F766">
        <f>VLOOKUP(Parameter!Q766,Indexing!$E$2:$F$28,2)</f>
        <v>9</v>
      </c>
      <c r="G766">
        <f>VLOOKUP(Parameter!R766,Indexing!$G$2:$H$28,2)</f>
        <v>15</v>
      </c>
      <c r="H766">
        <f t="shared" si="33"/>
        <v>13.75</v>
      </c>
      <c r="J766">
        <f>VLOOKUP(Parameter!S766,Indexing!$I$2:$J$28,2)</f>
        <v>5</v>
      </c>
      <c r="K766">
        <f>VLOOKUP(Parameter!T766,Indexing!$K$2:$L$28,2)</f>
        <v>1</v>
      </c>
      <c r="L766">
        <f t="shared" si="34"/>
        <v>6</v>
      </c>
      <c r="N766">
        <f t="shared" si="35"/>
        <v>61</v>
      </c>
    </row>
    <row r="767" spans="1:14">
      <c r="A767" s="12" t="s">
        <v>375</v>
      </c>
      <c r="B767" t="s">
        <v>11</v>
      </c>
      <c r="C767" s="2" t="s">
        <v>13</v>
      </c>
      <c r="D767">
        <f>VLOOKUP(Parameter!O767,Indexing!$A$2:$B$28,2)</f>
        <v>9</v>
      </c>
      <c r="E767">
        <f>VLOOKUP(Parameter!P767,Indexing!$C$2:$D$28,2)</f>
        <v>22</v>
      </c>
      <c r="F767">
        <f>VLOOKUP(Parameter!Q767,Indexing!$E$2:$F$28,2)</f>
        <v>9</v>
      </c>
      <c r="G767">
        <f>VLOOKUP(Parameter!R767,Indexing!$G$2:$H$28,2)</f>
        <v>15</v>
      </c>
      <c r="H767">
        <f t="shared" si="33"/>
        <v>13.75</v>
      </c>
      <c r="J767">
        <f>VLOOKUP(Parameter!S767,Indexing!$I$2:$J$28,2)</f>
        <v>5</v>
      </c>
      <c r="K767">
        <f>VLOOKUP(Parameter!T767,Indexing!$K$2:$L$28,2)</f>
        <v>1</v>
      </c>
      <c r="L767">
        <f t="shared" si="34"/>
        <v>6</v>
      </c>
      <c r="N767">
        <f t="shared" si="35"/>
        <v>61</v>
      </c>
    </row>
    <row r="768" spans="1:14">
      <c r="A768" s="12" t="s">
        <v>374</v>
      </c>
      <c r="B768" t="s">
        <v>11</v>
      </c>
      <c r="C768" s="2" t="s">
        <v>13</v>
      </c>
      <c r="D768">
        <f>VLOOKUP(Parameter!O768,Indexing!$A$2:$B$28,2)</f>
        <v>24</v>
      </c>
      <c r="E768">
        <f>VLOOKUP(Parameter!P768,Indexing!$C$2:$D$28,2)</f>
        <v>15</v>
      </c>
      <c r="F768">
        <f>VLOOKUP(Parameter!Q768,Indexing!$E$2:$F$28,2)</f>
        <v>1</v>
      </c>
      <c r="G768">
        <f>VLOOKUP(Parameter!R768,Indexing!$G$2:$H$28,2)</f>
        <v>6</v>
      </c>
      <c r="H768">
        <f t="shared" si="33"/>
        <v>11.5</v>
      </c>
      <c r="J768">
        <f>VLOOKUP(Parameter!S768,Indexing!$I$2:$J$28,2)</f>
        <v>1</v>
      </c>
      <c r="K768">
        <f>VLOOKUP(Parameter!T768,Indexing!$K$2:$L$28,2)</f>
        <v>1</v>
      </c>
      <c r="L768">
        <f t="shared" si="34"/>
        <v>2</v>
      </c>
      <c r="N768">
        <f t="shared" si="35"/>
        <v>48</v>
      </c>
    </row>
    <row r="769" spans="1:14">
      <c r="A769" s="12" t="s">
        <v>376</v>
      </c>
      <c r="B769" t="s">
        <v>8</v>
      </c>
      <c r="C769" s="2" t="s">
        <v>13</v>
      </c>
      <c r="D769">
        <f>VLOOKUP(Parameter!O769,Indexing!$A$2:$B$28,2)</f>
        <v>24</v>
      </c>
      <c r="E769">
        <f>VLOOKUP(Parameter!P769,Indexing!$C$2:$D$28,2)</f>
        <v>15</v>
      </c>
      <c r="F769">
        <f>VLOOKUP(Parameter!Q769,Indexing!$E$2:$F$28,2)</f>
        <v>1</v>
      </c>
      <c r="G769">
        <f>VLOOKUP(Parameter!R769,Indexing!$G$2:$H$28,2)</f>
        <v>6</v>
      </c>
      <c r="H769">
        <f t="shared" si="33"/>
        <v>11.5</v>
      </c>
      <c r="J769">
        <f>VLOOKUP(Parameter!S769,Indexing!$I$2:$J$28,2)</f>
        <v>1</v>
      </c>
      <c r="K769">
        <f>VLOOKUP(Parameter!T769,Indexing!$K$2:$L$28,2)</f>
        <v>1</v>
      </c>
      <c r="L769">
        <f t="shared" si="34"/>
        <v>2</v>
      </c>
      <c r="N769">
        <f t="shared" si="35"/>
        <v>48</v>
      </c>
    </row>
    <row r="770" spans="1:14">
      <c r="A770" s="12" t="s">
        <v>376</v>
      </c>
      <c r="B770" t="s">
        <v>10</v>
      </c>
      <c r="C770" s="2" t="s">
        <v>13</v>
      </c>
      <c r="D770">
        <f>VLOOKUP(Parameter!O770,Indexing!$A$2:$B$28,2)</f>
        <v>24</v>
      </c>
      <c r="E770">
        <f>VLOOKUP(Parameter!P770,Indexing!$C$2:$D$28,2)</f>
        <v>15</v>
      </c>
      <c r="F770">
        <f>VLOOKUP(Parameter!Q770,Indexing!$E$2:$F$28,2)</f>
        <v>1</v>
      </c>
      <c r="G770">
        <f>VLOOKUP(Parameter!R770,Indexing!$G$2:$H$28,2)</f>
        <v>6</v>
      </c>
      <c r="H770">
        <f t="shared" ref="H770:H833" si="36">(AVERAGE(D770:G770))</f>
        <v>11.5</v>
      </c>
      <c r="J770">
        <f>VLOOKUP(Parameter!S770,Indexing!$I$2:$J$28,2)</f>
        <v>1</v>
      </c>
      <c r="K770">
        <f>VLOOKUP(Parameter!T770,Indexing!$K$2:$L$28,2)</f>
        <v>1</v>
      </c>
      <c r="L770">
        <f t="shared" ref="L770:L833" si="37">AVERAGE(J770+K770)</f>
        <v>2</v>
      </c>
      <c r="N770">
        <f t="shared" ref="N770:N833" si="38">(SUM(D770:G770))+(SUM(J770+K770))</f>
        <v>48</v>
      </c>
    </row>
    <row r="771" spans="1:14">
      <c r="A771" s="12" t="s">
        <v>376</v>
      </c>
      <c r="B771" t="s">
        <v>11</v>
      </c>
      <c r="C771" s="2" t="s">
        <v>13</v>
      </c>
      <c r="D771">
        <f>VLOOKUP(Parameter!O771,Indexing!$A$2:$B$28,2)</f>
        <v>24</v>
      </c>
      <c r="E771">
        <f>VLOOKUP(Parameter!P771,Indexing!$C$2:$D$28,2)</f>
        <v>15</v>
      </c>
      <c r="F771">
        <f>VLOOKUP(Parameter!Q771,Indexing!$E$2:$F$28,2)</f>
        <v>1</v>
      </c>
      <c r="G771">
        <f>VLOOKUP(Parameter!R771,Indexing!$G$2:$H$28,2)</f>
        <v>6</v>
      </c>
      <c r="H771">
        <f t="shared" si="36"/>
        <v>11.5</v>
      </c>
      <c r="J771">
        <f>VLOOKUP(Parameter!S771,Indexing!$I$2:$J$28,2)</f>
        <v>1</v>
      </c>
      <c r="K771">
        <f>VLOOKUP(Parameter!T771,Indexing!$K$2:$L$28,2)</f>
        <v>1</v>
      </c>
      <c r="L771">
        <f t="shared" si="37"/>
        <v>2</v>
      </c>
      <c r="N771">
        <f t="shared" si="38"/>
        <v>48</v>
      </c>
    </row>
    <row r="772" spans="1:14">
      <c r="A772" s="12" t="s">
        <v>377</v>
      </c>
      <c r="B772" t="s">
        <v>8</v>
      </c>
      <c r="C772" s="2" t="s">
        <v>13</v>
      </c>
      <c r="D772">
        <f>VLOOKUP(Parameter!O772,Indexing!$A$2:$B$28,2)</f>
        <v>20</v>
      </c>
      <c r="E772">
        <f>VLOOKUP(Parameter!P772,Indexing!$C$2:$D$28,2)</f>
        <v>25</v>
      </c>
      <c r="F772">
        <f>VLOOKUP(Parameter!Q772,Indexing!$E$2:$F$28,2)</f>
        <v>26</v>
      </c>
      <c r="G772">
        <f>VLOOKUP(Parameter!R772,Indexing!$G$2:$H$28,2)</f>
        <v>14</v>
      </c>
      <c r="H772">
        <f t="shared" si="36"/>
        <v>21.25</v>
      </c>
      <c r="J772">
        <f>VLOOKUP(Parameter!S772,Indexing!$I$2:$J$28,2)</f>
        <v>6</v>
      </c>
      <c r="K772">
        <f>VLOOKUP(Parameter!T772,Indexing!$K$2:$L$28,2)</f>
        <v>1</v>
      </c>
      <c r="L772">
        <f t="shared" si="37"/>
        <v>7</v>
      </c>
      <c r="N772">
        <f t="shared" si="38"/>
        <v>92</v>
      </c>
    </row>
    <row r="773" spans="1:14">
      <c r="A773" s="12" t="s">
        <v>377</v>
      </c>
      <c r="B773" t="s">
        <v>10</v>
      </c>
      <c r="C773" s="2" t="s">
        <v>13</v>
      </c>
      <c r="D773">
        <f>VLOOKUP(Parameter!O773,Indexing!$A$2:$B$28,2)</f>
        <v>20</v>
      </c>
      <c r="E773">
        <f>VLOOKUP(Parameter!P773,Indexing!$C$2:$D$28,2)</f>
        <v>25</v>
      </c>
      <c r="F773">
        <f>VLOOKUP(Parameter!Q773,Indexing!$E$2:$F$28,2)</f>
        <v>26</v>
      </c>
      <c r="G773">
        <f>VLOOKUP(Parameter!R773,Indexing!$G$2:$H$28,2)</f>
        <v>14</v>
      </c>
      <c r="H773">
        <f t="shared" si="36"/>
        <v>21.25</v>
      </c>
      <c r="J773">
        <f>VLOOKUP(Parameter!S773,Indexing!$I$2:$J$28,2)</f>
        <v>6</v>
      </c>
      <c r="K773">
        <f>VLOOKUP(Parameter!T773,Indexing!$K$2:$L$28,2)</f>
        <v>1</v>
      </c>
      <c r="L773">
        <f t="shared" si="37"/>
        <v>7</v>
      </c>
      <c r="N773">
        <f t="shared" si="38"/>
        <v>92</v>
      </c>
    </row>
    <row r="774" spans="1:14">
      <c r="A774" s="12" t="s">
        <v>377</v>
      </c>
      <c r="B774" t="s">
        <v>11</v>
      </c>
      <c r="C774" s="2" t="s">
        <v>13</v>
      </c>
      <c r="D774">
        <f>VLOOKUP(Parameter!O774,Indexing!$A$2:$B$28,2)</f>
        <v>20</v>
      </c>
      <c r="E774">
        <f>VLOOKUP(Parameter!P774,Indexing!$C$2:$D$28,2)</f>
        <v>25</v>
      </c>
      <c r="F774">
        <f>VLOOKUP(Parameter!Q774,Indexing!$E$2:$F$28,2)</f>
        <v>26</v>
      </c>
      <c r="G774">
        <f>VLOOKUP(Parameter!R774,Indexing!$G$2:$H$28,2)</f>
        <v>14</v>
      </c>
      <c r="H774">
        <f t="shared" si="36"/>
        <v>21.25</v>
      </c>
      <c r="J774">
        <f>VLOOKUP(Parameter!S774,Indexing!$I$2:$J$28,2)</f>
        <v>6</v>
      </c>
      <c r="K774">
        <f>VLOOKUP(Parameter!T774,Indexing!$K$2:$L$28,2)</f>
        <v>1</v>
      </c>
      <c r="L774">
        <f t="shared" si="37"/>
        <v>7</v>
      </c>
      <c r="N774">
        <f t="shared" si="38"/>
        <v>92</v>
      </c>
    </row>
    <row r="775" spans="1:14">
      <c r="A775" s="12" t="s">
        <v>378</v>
      </c>
      <c r="B775" t="s">
        <v>8</v>
      </c>
      <c r="C775" s="2" t="s">
        <v>13</v>
      </c>
      <c r="D775">
        <f>VLOOKUP(Parameter!O775,Indexing!$A$2:$B$28,2)</f>
        <v>4</v>
      </c>
      <c r="E775">
        <f>VLOOKUP(Parameter!P775,Indexing!$C$2:$D$28,2)</f>
        <v>21</v>
      </c>
      <c r="F775">
        <f>VLOOKUP(Parameter!Q775,Indexing!$E$2:$F$28,2)</f>
        <v>26</v>
      </c>
      <c r="G775">
        <f>VLOOKUP(Parameter!R775,Indexing!$G$2:$H$28,2)</f>
        <v>19</v>
      </c>
      <c r="H775">
        <f t="shared" si="36"/>
        <v>17.5</v>
      </c>
      <c r="J775">
        <f>VLOOKUP(Parameter!S775,Indexing!$I$2:$J$28,2)</f>
        <v>5</v>
      </c>
      <c r="K775">
        <f>VLOOKUP(Parameter!T775,Indexing!$K$2:$L$28,2)</f>
        <v>1</v>
      </c>
      <c r="L775">
        <f t="shared" si="37"/>
        <v>6</v>
      </c>
      <c r="N775">
        <f t="shared" si="38"/>
        <v>76</v>
      </c>
    </row>
    <row r="776" spans="1:14">
      <c r="A776" s="12" t="s">
        <v>378</v>
      </c>
      <c r="B776" t="s">
        <v>10</v>
      </c>
      <c r="C776" s="2" t="s">
        <v>13</v>
      </c>
      <c r="D776">
        <f>VLOOKUP(Parameter!O776,Indexing!$A$2:$B$28,2)</f>
        <v>4</v>
      </c>
      <c r="E776">
        <f>VLOOKUP(Parameter!P776,Indexing!$C$2:$D$28,2)</f>
        <v>21</v>
      </c>
      <c r="F776">
        <f>VLOOKUP(Parameter!Q776,Indexing!$E$2:$F$28,2)</f>
        <v>26</v>
      </c>
      <c r="G776">
        <f>VLOOKUP(Parameter!R776,Indexing!$G$2:$H$28,2)</f>
        <v>19</v>
      </c>
      <c r="H776">
        <f t="shared" si="36"/>
        <v>17.5</v>
      </c>
      <c r="J776">
        <f>VLOOKUP(Parameter!S776,Indexing!$I$2:$J$28,2)</f>
        <v>5</v>
      </c>
      <c r="K776">
        <f>VLOOKUP(Parameter!T776,Indexing!$K$2:$L$28,2)</f>
        <v>1</v>
      </c>
      <c r="L776">
        <f t="shared" si="37"/>
        <v>6</v>
      </c>
      <c r="N776">
        <f t="shared" si="38"/>
        <v>76</v>
      </c>
    </row>
    <row r="777" spans="1:14">
      <c r="A777" s="12" t="s">
        <v>378</v>
      </c>
      <c r="B777" t="s">
        <v>11</v>
      </c>
      <c r="C777" s="2" t="s">
        <v>13</v>
      </c>
      <c r="D777">
        <f>VLOOKUP(Parameter!O777,Indexing!$A$2:$B$28,2)</f>
        <v>4</v>
      </c>
      <c r="E777">
        <f>VLOOKUP(Parameter!P777,Indexing!$C$2:$D$28,2)</f>
        <v>21</v>
      </c>
      <c r="F777">
        <f>VLOOKUP(Parameter!Q777,Indexing!$E$2:$F$28,2)</f>
        <v>26</v>
      </c>
      <c r="G777">
        <f>VLOOKUP(Parameter!R777,Indexing!$G$2:$H$28,2)</f>
        <v>19</v>
      </c>
      <c r="H777">
        <f t="shared" si="36"/>
        <v>17.5</v>
      </c>
      <c r="J777">
        <f>VLOOKUP(Parameter!S777,Indexing!$I$2:$J$28,2)</f>
        <v>5</v>
      </c>
      <c r="K777">
        <f>VLOOKUP(Parameter!T777,Indexing!$K$2:$L$28,2)</f>
        <v>1</v>
      </c>
      <c r="L777">
        <f t="shared" si="37"/>
        <v>6</v>
      </c>
      <c r="N777">
        <f t="shared" si="38"/>
        <v>76</v>
      </c>
    </row>
    <row r="778" spans="1:14">
      <c r="A778" s="12" t="s">
        <v>379</v>
      </c>
      <c r="B778" t="s">
        <v>8</v>
      </c>
      <c r="C778" s="2" t="s">
        <v>13</v>
      </c>
      <c r="D778">
        <f>VLOOKUP(Parameter!O778,Indexing!$A$2:$B$28,2)</f>
        <v>26</v>
      </c>
      <c r="E778">
        <f>VLOOKUP(Parameter!P778,Indexing!$C$2:$D$28,2)</f>
        <v>21</v>
      </c>
      <c r="F778">
        <f>VLOOKUP(Parameter!Q778,Indexing!$E$2:$F$28,2)</f>
        <v>1</v>
      </c>
      <c r="G778">
        <f>VLOOKUP(Parameter!R778,Indexing!$G$2:$H$28,2)</f>
        <v>22</v>
      </c>
      <c r="H778">
        <f t="shared" si="36"/>
        <v>17.5</v>
      </c>
      <c r="J778">
        <f>VLOOKUP(Parameter!S778,Indexing!$I$2:$J$28,2)</f>
        <v>26</v>
      </c>
      <c r="K778">
        <f>VLOOKUP(Parameter!T778,Indexing!$K$2:$L$28,2)</f>
        <v>26</v>
      </c>
      <c r="L778">
        <f t="shared" si="37"/>
        <v>52</v>
      </c>
      <c r="N778">
        <f t="shared" si="38"/>
        <v>122</v>
      </c>
    </row>
    <row r="779" spans="1:14">
      <c r="A779" s="12" t="s">
        <v>379</v>
      </c>
      <c r="B779" t="s">
        <v>10</v>
      </c>
      <c r="C779" s="2" t="s">
        <v>13</v>
      </c>
      <c r="D779">
        <f>VLOOKUP(Parameter!O779,Indexing!$A$2:$B$28,2)</f>
        <v>26</v>
      </c>
      <c r="E779">
        <f>VLOOKUP(Parameter!P779,Indexing!$C$2:$D$28,2)</f>
        <v>21</v>
      </c>
      <c r="F779">
        <f>VLOOKUP(Parameter!Q779,Indexing!$E$2:$F$28,2)</f>
        <v>1</v>
      </c>
      <c r="G779">
        <f>VLOOKUP(Parameter!R779,Indexing!$G$2:$H$28,2)</f>
        <v>22</v>
      </c>
      <c r="H779">
        <f t="shared" si="36"/>
        <v>17.5</v>
      </c>
      <c r="J779">
        <f>VLOOKUP(Parameter!S779,Indexing!$I$2:$J$28,2)</f>
        <v>26</v>
      </c>
      <c r="K779">
        <f>VLOOKUP(Parameter!T779,Indexing!$K$2:$L$28,2)</f>
        <v>26</v>
      </c>
      <c r="L779">
        <f t="shared" si="37"/>
        <v>52</v>
      </c>
      <c r="N779">
        <f t="shared" si="38"/>
        <v>122</v>
      </c>
    </row>
    <row r="780" spans="1:14">
      <c r="A780" s="12" t="s">
        <v>379</v>
      </c>
      <c r="B780" t="s">
        <v>11</v>
      </c>
      <c r="C780" s="2" t="s">
        <v>13</v>
      </c>
      <c r="D780">
        <f>VLOOKUP(Parameter!O780,Indexing!$A$2:$B$28,2)</f>
        <v>26</v>
      </c>
      <c r="E780">
        <f>VLOOKUP(Parameter!P780,Indexing!$C$2:$D$28,2)</f>
        <v>21</v>
      </c>
      <c r="F780">
        <f>VLOOKUP(Parameter!Q780,Indexing!$E$2:$F$28,2)</f>
        <v>1</v>
      </c>
      <c r="G780">
        <f>VLOOKUP(Parameter!R780,Indexing!$G$2:$H$28,2)</f>
        <v>22</v>
      </c>
      <c r="H780">
        <f t="shared" si="36"/>
        <v>17.5</v>
      </c>
      <c r="J780">
        <f>VLOOKUP(Parameter!S780,Indexing!$I$2:$J$28,2)</f>
        <v>26</v>
      </c>
      <c r="K780">
        <f>VLOOKUP(Parameter!T780,Indexing!$K$2:$L$28,2)</f>
        <v>26</v>
      </c>
      <c r="L780">
        <f t="shared" si="37"/>
        <v>52</v>
      </c>
      <c r="N780">
        <f t="shared" si="38"/>
        <v>122</v>
      </c>
    </row>
    <row r="781" spans="1:14">
      <c r="A781" s="12" t="s">
        <v>380</v>
      </c>
      <c r="B781" t="s">
        <v>8</v>
      </c>
      <c r="C781" s="2" t="s">
        <v>13</v>
      </c>
      <c r="D781">
        <f>VLOOKUP(Parameter!O781,Indexing!$A$2:$B$28,2)</f>
        <v>15</v>
      </c>
      <c r="E781">
        <f>VLOOKUP(Parameter!P781,Indexing!$C$2:$D$28,2)</f>
        <v>21</v>
      </c>
      <c r="F781">
        <f>VLOOKUP(Parameter!Q781,Indexing!$E$2:$F$28,2)</f>
        <v>18</v>
      </c>
      <c r="G781">
        <f>VLOOKUP(Parameter!R781,Indexing!$G$2:$H$28,2)</f>
        <v>26</v>
      </c>
      <c r="H781">
        <f t="shared" si="36"/>
        <v>20</v>
      </c>
      <c r="J781">
        <f>VLOOKUP(Parameter!S781,Indexing!$I$2:$J$28,2)</f>
        <v>26</v>
      </c>
      <c r="K781">
        <f>VLOOKUP(Parameter!T781,Indexing!$K$2:$L$28,2)</f>
        <v>1</v>
      </c>
      <c r="L781">
        <f t="shared" si="37"/>
        <v>27</v>
      </c>
      <c r="N781">
        <f t="shared" si="38"/>
        <v>107</v>
      </c>
    </row>
    <row r="782" spans="1:14">
      <c r="A782" s="12" t="s">
        <v>380</v>
      </c>
      <c r="B782" t="s">
        <v>10</v>
      </c>
      <c r="C782" s="2" t="s">
        <v>13</v>
      </c>
      <c r="D782">
        <f>VLOOKUP(Parameter!O782,Indexing!$A$2:$B$28,2)</f>
        <v>15</v>
      </c>
      <c r="E782">
        <f>VLOOKUP(Parameter!P782,Indexing!$C$2:$D$28,2)</f>
        <v>21</v>
      </c>
      <c r="F782">
        <f>VLOOKUP(Parameter!Q782,Indexing!$E$2:$F$28,2)</f>
        <v>18</v>
      </c>
      <c r="G782">
        <f>VLOOKUP(Parameter!R782,Indexing!$G$2:$H$28,2)</f>
        <v>26</v>
      </c>
      <c r="H782">
        <f t="shared" si="36"/>
        <v>20</v>
      </c>
      <c r="J782">
        <f>VLOOKUP(Parameter!S782,Indexing!$I$2:$J$28,2)</f>
        <v>26</v>
      </c>
      <c r="K782">
        <f>VLOOKUP(Parameter!T782,Indexing!$K$2:$L$28,2)</f>
        <v>1</v>
      </c>
      <c r="L782">
        <f t="shared" si="37"/>
        <v>27</v>
      </c>
      <c r="N782">
        <f t="shared" si="38"/>
        <v>107</v>
      </c>
    </row>
    <row r="783" spans="1:14">
      <c r="A783" s="12" t="s">
        <v>380</v>
      </c>
      <c r="B783" t="s">
        <v>11</v>
      </c>
      <c r="C783" s="2" t="s">
        <v>13</v>
      </c>
      <c r="D783">
        <f>VLOOKUP(Parameter!O783,Indexing!$A$2:$B$28,2)</f>
        <v>15</v>
      </c>
      <c r="E783">
        <f>VLOOKUP(Parameter!P783,Indexing!$C$2:$D$28,2)</f>
        <v>21</v>
      </c>
      <c r="F783">
        <f>VLOOKUP(Parameter!Q783,Indexing!$E$2:$F$28,2)</f>
        <v>18</v>
      </c>
      <c r="G783">
        <f>VLOOKUP(Parameter!R783,Indexing!$G$2:$H$28,2)</f>
        <v>26</v>
      </c>
      <c r="H783">
        <f t="shared" si="36"/>
        <v>20</v>
      </c>
      <c r="J783">
        <f>VLOOKUP(Parameter!S783,Indexing!$I$2:$J$28,2)</f>
        <v>26</v>
      </c>
      <c r="K783">
        <f>VLOOKUP(Parameter!T783,Indexing!$K$2:$L$28,2)</f>
        <v>1</v>
      </c>
      <c r="L783">
        <f t="shared" si="37"/>
        <v>27</v>
      </c>
      <c r="N783">
        <f t="shared" si="38"/>
        <v>107</v>
      </c>
    </row>
    <row r="784" spans="1:14">
      <c r="A784" s="12" t="s">
        <v>381</v>
      </c>
      <c r="B784" t="s">
        <v>8</v>
      </c>
      <c r="C784" s="2" t="s">
        <v>13</v>
      </c>
      <c r="D784">
        <f>VLOOKUP(Parameter!O784,Indexing!$A$2:$B$28,2)</f>
        <v>2</v>
      </c>
      <c r="E784">
        <f>VLOOKUP(Parameter!P784,Indexing!$C$2:$D$28,2)</f>
        <v>23</v>
      </c>
      <c r="F784">
        <f>VLOOKUP(Parameter!Q784,Indexing!$E$2:$F$28,2)</f>
        <v>9</v>
      </c>
      <c r="G784">
        <f>VLOOKUP(Parameter!R784,Indexing!$G$2:$H$28,2)</f>
        <v>5</v>
      </c>
      <c r="H784">
        <f t="shared" si="36"/>
        <v>9.75</v>
      </c>
      <c r="J784">
        <f>VLOOKUP(Parameter!S784,Indexing!$I$2:$J$28,2)</f>
        <v>19</v>
      </c>
      <c r="K784">
        <f>VLOOKUP(Parameter!T784,Indexing!$K$2:$L$28,2)</f>
        <v>18</v>
      </c>
      <c r="L784">
        <f t="shared" si="37"/>
        <v>37</v>
      </c>
      <c r="N784">
        <f t="shared" si="38"/>
        <v>76</v>
      </c>
    </row>
    <row r="785" spans="1:14">
      <c r="A785" s="12" t="s">
        <v>381</v>
      </c>
      <c r="B785" t="s">
        <v>10</v>
      </c>
      <c r="C785" s="2" t="s">
        <v>13</v>
      </c>
      <c r="D785">
        <f>VLOOKUP(Parameter!O785,Indexing!$A$2:$B$28,2)</f>
        <v>2</v>
      </c>
      <c r="E785">
        <f>VLOOKUP(Parameter!P785,Indexing!$C$2:$D$28,2)</f>
        <v>23</v>
      </c>
      <c r="F785">
        <f>VLOOKUP(Parameter!Q785,Indexing!$E$2:$F$28,2)</f>
        <v>9</v>
      </c>
      <c r="G785">
        <f>VLOOKUP(Parameter!R785,Indexing!$G$2:$H$28,2)</f>
        <v>5</v>
      </c>
      <c r="H785">
        <f t="shared" si="36"/>
        <v>9.75</v>
      </c>
      <c r="J785">
        <f>VLOOKUP(Parameter!S785,Indexing!$I$2:$J$28,2)</f>
        <v>19</v>
      </c>
      <c r="K785">
        <f>VLOOKUP(Parameter!T785,Indexing!$K$2:$L$28,2)</f>
        <v>18</v>
      </c>
      <c r="L785">
        <f t="shared" si="37"/>
        <v>37</v>
      </c>
      <c r="N785">
        <f t="shared" si="38"/>
        <v>76</v>
      </c>
    </row>
    <row r="786" spans="1:14">
      <c r="A786" s="12" t="s">
        <v>381</v>
      </c>
      <c r="B786" t="s">
        <v>11</v>
      </c>
      <c r="C786" s="2" t="s">
        <v>13</v>
      </c>
      <c r="D786">
        <f>VLOOKUP(Parameter!O786,Indexing!$A$2:$B$28,2)</f>
        <v>2</v>
      </c>
      <c r="E786">
        <f>VLOOKUP(Parameter!P786,Indexing!$C$2:$D$28,2)</f>
        <v>23</v>
      </c>
      <c r="F786">
        <f>VLOOKUP(Parameter!Q786,Indexing!$E$2:$F$28,2)</f>
        <v>9</v>
      </c>
      <c r="G786">
        <f>VLOOKUP(Parameter!R786,Indexing!$G$2:$H$28,2)</f>
        <v>5</v>
      </c>
      <c r="H786">
        <f t="shared" si="36"/>
        <v>9.75</v>
      </c>
      <c r="J786">
        <f>VLOOKUP(Parameter!S786,Indexing!$I$2:$J$28,2)</f>
        <v>19</v>
      </c>
      <c r="K786">
        <f>VLOOKUP(Parameter!T786,Indexing!$K$2:$L$28,2)</f>
        <v>18</v>
      </c>
      <c r="L786">
        <f t="shared" si="37"/>
        <v>37</v>
      </c>
      <c r="N786">
        <f t="shared" si="38"/>
        <v>76</v>
      </c>
    </row>
    <row r="787" spans="1:14">
      <c r="A787" s="12" t="s">
        <v>382</v>
      </c>
      <c r="B787" t="s">
        <v>8</v>
      </c>
      <c r="C787" s="2" t="s">
        <v>13</v>
      </c>
      <c r="D787">
        <f>VLOOKUP(Parameter!O787,Indexing!$A$2:$B$28,2)</f>
        <v>1</v>
      </c>
      <c r="E787">
        <f>VLOOKUP(Parameter!P787,Indexing!$C$2:$D$28,2)</f>
        <v>19</v>
      </c>
      <c r="F787">
        <f>VLOOKUP(Parameter!Q787,Indexing!$E$2:$F$28,2)</f>
        <v>7</v>
      </c>
      <c r="G787">
        <f>VLOOKUP(Parameter!R787,Indexing!$G$2:$H$28,2)</f>
        <v>13</v>
      </c>
      <c r="H787">
        <f t="shared" si="36"/>
        <v>10</v>
      </c>
      <c r="J787">
        <f>VLOOKUP(Parameter!S787,Indexing!$I$2:$J$28,2)</f>
        <v>5</v>
      </c>
      <c r="K787">
        <f>VLOOKUP(Parameter!T787,Indexing!$K$2:$L$28,2)</f>
        <v>1</v>
      </c>
      <c r="L787">
        <f t="shared" si="37"/>
        <v>6</v>
      </c>
      <c r="N787">
        <f t="shared" si="38"/>
        <v>46</v>
      </c>
    </row>
    <row r="788" spans="1:14">
      <c r="A788" s="12" t="s">
        <v>382</v>
      </c>
      <c r="B788" t="s">
        <v>10</v>
      </c>
      <c r="C788" s="2" t="s">
        <v>13</v>
      </c>
      <c r="D788">
        <f>VLOOKUP(Parameter!O788,Indexing!$A$2:$B$28,2)</f>
        <v>1</v>
      </c>
      <c r="E788">
        <f>VLOOKUP(Parameter!P788,Indexing!$C$2:$D$28,2)</f>
        <v>19</v>
      </c>
      <c r="F788">
        <f>VLOOKUP(Parameter!Q788,Indexing!$E$2:$F$28,2)</f>
        <v>7</v>
      </c>
      <c r="G788">
        <f>VLOOKUP(Parameter!R788,Indexing!$G$2:$H$28,2)</f>
        <v>13</v>
      </c>
      <c r="H788">
        <f t="shared" si="36"/>
        <v>10</v>
      </c>
      <c r="J788">
        <f>VLOOKUP(Parameter!S788,Indexing!$I$2:$J$28,2)</f>
        <v>5</v>
      </c>
      <c r="K788">
        <f>VLOOKUP(Parameter!T788,Indexing!$K$2:$L$28,2)</f>
        <v>1</v>
      </c>
      <c r="L788">
        <f t="shared" si="37"/>
        <v>6</v>
      </c>
      <c r="N788">
        <f t="shared" si="38"/>
        <v>46</v>
      </c>
    </row>
    <row r="789" spans="1:14">
      <c r="A789" s="12" t="s">
        <v>382</v>
      </c>
      <c r="B789" t="s">
        <v>11</v>
      </c>
      <c r="C789" s="2" t="s">
        <v>13</v>
      </c>
      <c r="D789">
        <f>VLOOKUP(Parameter!O789,Indexing!$A$2:$B$28,2)</f>
        <v>1</v>
      </c>
      <c r="E789">
        <f>VLOOKUP(Parameter!P789,Indexing!$C$2:$D$28,2)</f>
        <v>19</v>
      </c>
      <c r="F789">
        <f>VLOOKUP(Parameter!Q789,Indexing!$E$2:$F$28,2)</f>
        <v>7</v>
      </c>
      <c r="G789">
        <f>VLOOKUP(Parameter!R789,Indexing!$G$2:$H$28,2)</f>
        <v>13</v>
      </c>
      <c r="H789">
        <f t="shared" si="36"/>
        <v>10</v>
      </c>
      <c r="J789">
        <f>VLOOKUP(Parameter!S789,Indexing!$I$2:$J$28,2)</f>
        <v>5</v>
      </c>
      <c r="K789">
        <f>VLOOKUP(Parameter!T789,Indexing!$K$2:$L$28,2)</f>
        <v>1</v>
      </c>
      <c r="L789">
        <f t="shared" si="37"/>
        <v>6</v>
      </c>
      <c r="N789">
        <f t="shared" si="38"/>
        <v>46</v>
      </c>
    </row>
    <row r="790" spans="1:14">
      <c r="A790" s="12" t="s">
        <v>383</v>
      </c>
      <c r="B790" t="s">
        <v>8</v>
      </c>
      <c r="C790" s="2" t="s">
        <v>13</v>
      </c>
      <c r="D790">
        <f>VLOOKUP(Parameter!O790,Indexing!$A$2:$B$28,2)</f>
        <v>1</v>
      </c>
      <c r="E790">
        <f>VLOOKUP(Parameter!P790,Indexing!$C$2:$D$28,2)</f>
        <v>14</v>
      </c>
      <c r="F790">
        <f>VLOOKUP(Parameter!Q790,Indexing!$E$2:$F$28,2)</f>
        <v>10</v>
      </c>
      <c r="G790">
        <f>VLOOKUP(Parameter!R790,Indexing!$G$2:$H$28,2)</f>
        <v>14</v>
      </c>
      <c r="H790">
        <f t="shared" si="36"/>
        <v>9.75</v>
      </c>
      <c r="J790">
        <f>VLOOKUP(Parameter!S790,Indexing!$I$2:$J$28,2)</f>
        <v>10</v>
      </c>
      <c r="K790">
        <f>VLOOKUP(Parameter!T790,Indexing!$K$2:$L$28,2)</f>
        <v>1</v>
      </c>
      <c r="L790">
        <f t="shared" si="37"/>
        <v>11</v>
      </c>
      <c r="N790">
        <f t="shared" si="38"/>
        <v>50</v>
      </c>
    </row>
    <row r="791" spans="1:14">
      <c r="A791" s="12" t="s">
        <v>383</v>
      </c>
      <c r="B791" t="s">
        <v>10</v>
      </c>
      <c r="C791" s="2" t="s">
        <v>13</v>
      </c>
      <c r="D791">
        <f>VLOOKUP(Parameter!O791,Indexing!$A$2:$B$28,2)</f>
        <v>1</v>
      </c>
      <c r="E791">
        <f>VLOOKUP(Parameter!P791,Indexing!$C$2:$D$28,2)</f>
        <v>14</v>
      </c>
      <c r="F791">
        <f>VLOOKUP(Parameter!Q791,Indexing!$E$2:$F$28,2)</f>
        <v>10</v>
      </c>
      <c r="G791">
        <f>VLOOKUP(Parameter!R791,Indexing!$G$2:$H$28,2)</f>
        <v>14</v>
      </c>
      <c r="H791">
        <f t="shared" si="36"/>
        <v>9.75</v>
      </c>
      <c r="J791">
        <f>VLOOKUP(Parameter!S791,Indexing!$I$2:$J$28,2)</f>
        <v>10</v>
      </c>
      <c r="K791">
        <f>VLOOKUP(Parameter!T791,Indexing!$K$2:$L$28,2)</f>
        <v>1</v>
      </c>
      <c r="L791">
        <f t="shared" si="37"/>
        <v>11</v>
      </c>
      <c r="N791">
        <f t="shared" si="38"/>
        <v>50</v>
      </c>
    </row>
    <row r="792" spans="1:14">
      <c r="A792" s="12" t="s">
        <v>383</v>
      </c>
      <c r="B792" t="s">
        <v>11</v>
      </c>
      <c r="C792" s="2" t="s">
        <v>13</v>
      </c>
      <c r="D792">
        <f>VLOOKUP(Parameter!O792,Indexing!$A$2:$B$28,2)</f>
        <v>1</v>
      </c>
      <c r="E792">
        <f>VLOOKUP(Parameter!P792,Indexing!$C$2:$D$28,2)</f>
        <v>14</v>
      </c>
      <c r="F792">
        <f>VLOOKUP(Parameter!Q792,Indexing!$E$2:$F$28,2)</f>
        <v>10</v>
      </c>
      <c r="G792">
        <f>VLOOKUP(Parameter!R792,Indexing!$G$2:$H$28,2)</f>
        <v>14</v>
      </c>
      <c r="H792">
        <f t="shared" si="36"/>
        <v>9.75</v>
      </c>
      <c r="J792">
        <f>VLOOKUP(Parameter!S792,Indexing!$I$2:$J$28,2)</f>
        <v>10</v>
      </c>
      <c r="K792">
        <f>VLOOKUP(Parameter!T792,Indexing!$K$2:$L$28,2)</f>
        <v>1</v>
      </c>
      <c r="L792">
        <f t="shared" si="37"/>
        <v>11</v>
      </c>
      <c r="N792">
        <f t="shared" si="38"/>
        <v>50</v>
      </c>
    </row>
    <row r="793" spans="1:14">
      <c r="A793" s="12" t="s">
        <v>384</v>
      </c>
      <c r="B793" t="s">
        <v>8</v>
      </c>
      <c r="C793" s="2" t="s">
        <v>13</v>
      </c>
      <c r="D793">
        <f>VLOOKUP(Parameter!O793,Indexing!$A$2:$B$28,2)</f>
        <v>1</v>
      </c>
      <c r="E793">
        <f>VLOOKUP(Parameter!P793,Indexing!$C$2:$D$28,2)</f>
        <v>24</v>
      </c>
      <c r="F793">
        <f>VLOOKUP(Parameter!Q793,Indexing!$E$2:$F$28,2)</f>
        <v>26</v>
      </c>
      <c r="G793">
        <f>VLOOKUP(Parameter!R793,Indexing!$G$2:$H$28,2)</f>
        <v>26</v>
      </c>
      <c r="H793">
        <f t="shared" si="36"/>
        <v>19.25</v>
      </c>
      <c r="J793">
        <f>VLOOKUP(Parameter!S793,Indexing!$I$2:$J$28,2)</f>
        <v>3</v>
      </c>
      <c r="K793">
        <f>VLOOKUP(Parameter!T793,Indexing!$K$2:$L$28,2)</f>
        <v>1</v>
      </c>
      <c r="L793">
        <f t="shared" si="37"/>
        <v>4</v>
      </c>
      <c r="N793">
        <f t="shared" si="38"/>
        <v>81</v>
      </c>
    </row>
    <row r="794" spans="1:14">
      <c r="A794" s="12" t="s">
        <v>384</v>
      </c>
      <c r="B794" t="s">
        <v>10</v>
      </c>
      <c r="C794" s="2" t="s">
        <v>13</v>
      </c>
      <c r="D794">
        <f>VLOOKUP(Parameter!O794,Indexing!$A$2:$B$28,2)</f>
        <v>1</v>
      </c>
      <c r="E794">
        <f>VLOOKUP(Parameter!P794,Indexing!$C$2:$D$28,2)</f>
        <v>24</v>
      </c>
      <c r="F794">
        <f>VLOOKUP(Parameter!Q794,Indexing!$E$2:$F$28,2)</f>
        <v>26</v>
      </c>
      <c r="G794">
        <f>VLOOKUP(Parameter!R794,Indexing!$G$2:$H$28,2)</f>
        <v>26</v>
      </c>
      <c r="H794">
        <f t="shared" si="36"/>
        <v>19.25</v>
      </c>
      <c r="J794">
        <f>VLOOKUP(Parameter!S794,Indexing!$I$2:$J$28,2)</f>
        <v>3</v>
      </c>
      <c r="K794">
        <f>VLOOKUP(Parameter!T794,Indexing!$K$2:$L$28,2)</f>
        <v>1</v>
      </c>
      <c r="L794">
        <f t="shared" si="37"/>
        <v>4</v>
      </c>
      <c r="N794">
        <f t="shared" si="38"/>
        <v>81</v>
      </c>
    </row>
    <row r="795" spans="1:14">
      <c r="A795" s="12" t="s">
        <v>384</v>
      </c>
      <c r="B795" t="s">
        <v>11</v>
      </c>
      <c r="C795" s="2" t="s">
        <v>13</v>
      </c>
      <c r="D795">
        <f>VLOOKUP(Parameter!O795,Indexing!$A$2:$B$28,2)</f>
        <v>1</v>
      </c>
      <c r="E795">
        <f>VLOOKUP(Parameter!P795,Indexing!$C$2:$D$28,2)</f>
        <v>24</v>
      </c>
      <c r="F795">
        <f>VLOOKUP(Parameter!Q795,Indexing!$E$2:$F$28,2)</f>
        <v>26</v>
      </c>
      <c r="G795">
        <f>VLOOKUP(Parameter!R795,Indexing!$G$2:$H$28,2)</f>
        <v>26</v>
      </c>
      <c r="H795">
        <f t="shared" si="36"/>
        <v>19.25</v>
      </c>
      <c r="J795">
        <f>VLOOKUP(Parameter!S795,Indexing!$I$2:$J$28,2)</f>
        <v>3</v>
      </c>
      <c r="K795">
        <f>VLOOKUP(Parameter!T795,Indexing!$K$2:$L$28,2)</f>
        <v>1</v>
      </c>
      <c r="L795">
        <f t="shared" si="37"/>
        <v>4</v>
      </c>
      <c r="N795">
        <f t="shared" si="38"/>
        <v>81</v>
      </c>
    </row>
    <row r="796" spans="1:14">
      <c r="A796" s="12" t="s">
        <v>385</v>
      </c>
      <c r="B796" t="s">
        <v>8</v>
      </c>
      <c r="C796" s="2" t="s">
        <v>13</v>
      </c>
      <c r="D796">
        <f>VLOOKUP(Parameter!O796,Indexing!$A$2:$B$28,2)</f>
        <v>1</v>
      </c>
      <c r="E796">
        <f>VLOOKUP(Parameter!P796,Indexing!$C$2:$D$28,2)</f>
        <v>25</v>
      </c>
      <c r="F796">
        <f>VLOOKUP(Parameter!Q796,Indexing!$E$2:$F$28,2)</f>
        <v>14</v>
      </c>
      <c r="G796">
        <f>VLOOKUP(Parameter!R796,Indexing!$G$2:$H$28,2)</f>
        <v>14</v>
      </c>
      <c r="H796">
        <f t="shared" si="36"/>
        <v>13.5</v>
      </c>
      <c r="J796">
        <f>VLOOKUP(Parameter!S796,Indexing!$I$2:$J$28,2)</f>
        <v>5</v>
      </c>
      <c r="K796">
        <f>VLOOKUP(Parameter!T796,Indexing!$K$2:$L$28,2)</f>
        <v>1</v>
      </c>
      <c r="L796">
        <f t="shared" si="37"/>
        <v>6</v>
      </c>
      <c r="N796">
        <f t="shared" si="38"/>
        <v>60</v>
      </c>
    </row>
    <row r="797" spans="1:14">
      <c r="A797" s="12" t="s">
        <v>385</v>
      </c>
      <c r="B797" t="s">
        <v>10</v>
      </c>
      <c r="C797" s="2" t="s">
        <v>13</v>
      </c>
      <c r="D797">
        <f>VLOOKUP(Parameter!O797,Indexing!$A$2:$B$28,2)</f>
        <v>1</v>
      </c>
      <c r="E797">
        <f>VLOOKUP(Parameter!P797,Indexing!$C$2:$D$28,2)</f>
        <v>25</v>
      </c>
      <c r="F797">
        <f>VLOOKUP(Parameter!Q797,Indexing!$E$2:$F$28,2)</f>
        <v>14</v>
      </c>
      <c r="G797">
        <f>VLOOKUP(Parameter!R797,Indexing!$G$2:$H$28,2)</f>
        <v>14</v>
      </c>
      <c r="H797">
        <f t="shared" si="36"/>
        <v>13.5</v>
      </c>
      <c r="J797">
        <f>VLOOKUP(Parameter!S797,Indexing!$I$2:$J$28,2)</f>
        <v>5</v>
      </c>
      <c r="K797">
        <f>VLOOKUP(Parameter!T797,Indexing!$K$2:$L$28,2)</f>
        <v>1</v>
      </c>
      <c r="L797">
        <f t="shared" si="37"/>
        <v>6</v>
      </c>
      <c r="N797">
        <f t="shared" si="38"/>
        <v>60</v>
      </c>
    </row>
    <row r="798" spans="1:14">
      <c r="A798" s="12" t="s">
        <v>385</v>
      </c>
      <c r="B798" t="s">
        <v>11</v>
      </c>
      <c r="C798" s="2" t="s">
        <v>13</v>
      </c>
      <c r="D798">
        <f>VLOOKUP(Parameter!O798,Indexing!$A$2:$B$28,2)</f>
        <v>1</v>
      </c>
      <c r="E798">
        <f>VLOOKUP(Parameter!P798,Indexing!$C$2:$D$28,2)</f>
        <v>25</v>
      </c>
      <c r="F798">
        <f>VLOOKUP(Parameter!Q798,Indexing!$E$2:$F$28,2)</f>
        <v>14</v>
      </c>
      <c r="G798">
        <f>VLOOKUP(Parameter!R798,Indexing!$G$2:$H$28,2)</f>
        <v>14</v>
      </c>
      <c r="H798">
        <f t="shared" si="36"/>
        <v>13.5</v>
      </c>
      <c r="J798">
        <f>VLOOKUP(Parameter!S798,Indexing!$I$2:$J$28,2)</f>
        <v>5</v>
      </c>
      <c r="K798">
        <f>VLOOKUP(Parameter!T798,Indexing!$K$2:$L$28,2)</f>
        <v>1</v>
      </c>
      <c r="L798">
        <f t="shared" si="37"/>
        <v>6</v>
      </c>
      <c r="N798">
        <f t="shared" si="38"/>
        <v>60</v>
      </c>
    </row>
    <row r="799" spans="1:14">
      <c r="A799" s="12" t="s">
        <v>386</v>
      </c>
      <c r="B799" t="s">
        <v>8</v>
      </c>
      <c r="C799" s="2" t="s">
        <v>13</v>
      </c>
      <c r="D799">
        <f>VLOOKUP(Parameter!O799,Indexing!$A$2:$B$28,2)</f>
        <v>1</v>
      </c>
      <c r="E799">
        <f>VLOOKUP(Parameter!P799,Indexing!$C$2:$D$28,2)</f>
        <v>24</v>
      </c>
      <c r="F799">
        <f>VLOOKUP(Parameter!Q799,Indexing!$E$2:$F$28,2)</f>
        <v>7</v>
      </c>
      <c r="G799">
        <f>VLOOKUP(Parameter!R799,Indexing!$G$2:$H$28,2)</f>
        <v>14</v>
      </c>
      <c r="H799">
        <f t="shared" si="36"/>
        <v>11.5</v>
      </c>
      <c r="J799">
        <f>VLOOKUP(Parameter!S799,Indexing!$I$2:$J$28,2)</f>
        <v>5</v>
      </c>
      <c r="K799">
        <f>VLOOKUP(Parameter!T799,Indexing!$K$2:$L$28,2)</f>
        <v>1</v>
      </c>
      <c r="L799">
        <f t="shared" si="37"/>
        <v>6</v>
      </c>
      <c r="N799">
        <f t="shared" si="38"/>
        <v>52</v>
      </c>
    </row>
    <row r="800" spans="1:14">
      <c r="A800" s="12" t="s">
        <v>386</v>
      </c>
      <c r="B800" t="s">
        <v>10</v>
      </c>
      <c r="C800" s="2" t="s">
        <v>13</v>
      </c>
      <c r="D800">
        <f>VLOOKUP(Parameter!O800,Indexing!$A$2:$B$28,2)</f>
        <v>1</v>
      </c>
      <c r="E800">
        <f>VLOOKUP(Parameter!P800,Indexing!$C$2:$D$28,2)</f>
        <v>24</v>
      </c>
      <c r="F800">
        <f>VLOOKUP(Parameter!Q800,Indexing!$E$2:$F$28,2)</f>
        <v>7</v>
      </c>
      <c r="G800">
        <f>VLOOKUP(Parameter!R800,Indexing!$G$2:$H$28,2)</f>
        <v>14</v>
      </c>
      <c r="H800">
        <f t="shared" si="36"/>
        <v>11.5</v>
      </c>
      <c r="J800">
        <f>VLOOKUP(Parameter!S800,Indexing!$I$2:$J$28,2)</f>
        <v>5</v>
      </c>
      <c r="K800">
        <f>VLOOKUP(Parameter!T800,Indexing!$K$2:$L$28,2)</f>
        <v>1</v>
      </c>
      <c r="L800">
        <f t="shared" si="37"/>
        <v>6</v>
      </c>
      <c r="N800">
        <f t="shared" si="38"/>
        <v>52</v>
      </c>
    </row>
    <row r="801" spans="1:14">
      <c r="A801" s="12" t="s">
        <v>386</v>
      </c>
      <c r="B801" t="s">
        <v>11</v>
      </c>
      <c r="C801" s="2" t="s">
        <v>13</v>
      </c>
      <c r="D801">
        <f>VLOOKUP(Parameter!O801,Indexing!$A$2:$B$28,2)</f>
        <v>1</v>
      </c>
      <c r="E801">
        <f>VLOOKUP(Parameter!P801,Indexing!$C$2:$D$28,2)</f>
        <v>24</v>
      </c>
      <c r="F801">
        <f>VLOOKUP(Parameter!Q801,Indexing!$E$2:$F$28,2)</f>
        <v>7</v>
      </c>
      <c r="G801">
        <f>VLOOKUP(Parameter!R801,Indexing!$G$2:$H$28,2)</f>
        <v>14</v>
      </c>
      <c r="H801">
        <f t="shared" si="36"/>
        <v>11.5</v>
      </c>
      <c r="J801">
        <f>VLOOKUP(Parameter!S801,Indexing!$I$2:$J$28,2)</f>
        <v>5</v>
      </c>
      <c r="K801">
        <f>VLOOKUP(Parameter!T801,Indexing!$K$2:$L$28,2)</f>
        <v>1</v>
      </c>
      <c r="L801">
        <f t="shared" si="37"/>
        <v>6</v>
      </c>
      <c r="N801">
        <f t="shared" si="38"/>
        <v>52</v>
      </c>
    </row>
    <row r="802" spans="1:14">
      <c r="A802" s="12" t="s">
        <v>387</v>
      </c>
      <c r="B802" t="s">
        <v>8</v>
      </c>
      <c r="C802" s="2" t="s">
        <v>13</v>
      </c>
      <c r="D802">
        <f>VLOOKUP(Parameter!O802,Indexing!$A$2:$B$28,2)</f>
        <v>2</v>
      </c>
      <c r="E802">
        <f>VLOOKUP(Parameter!P802,Indexing!$C$2:$D$28,2)</f>
        <v>4</v>
      </c>
      <c r="F802">
        <f>VLOOKUP(Parameter!Q802,Indexing!$E$2:$F$28,2)</f>
        <v>26</v>
      </c>
      <c r="G802">
        <f>VLOOKUP(Parameter!R802,Indexing!$G$2:$H$28,2)</f>
        <v>26</v>
      </c>
      <c r="H802">
        <f t="shared" si="36"/>
        <v>14.5</v>
      </c>
      <c r="J802">
        <f>VLOOKUP(Parameter!S802,Indexing!$I$2:$J$28,2)</f>
        <v>4</v>
      </c>
      <c r="K802">
        <f>VLOOKUP(Parameter!T802,Indexing!$K$2:$L$28,2)</f>
        <v>9</v>
      </c>
      <c r="L802">
        <f t="shared" si="37"/>
        <v>13</v>
      </c>
      <c r="N802">
        <f t="shared" si="38"/>
        <v>71</v>
      </c>
    </row>
    <row r="803" spans="1:14">
      <c r="A803" s="12" t="s">
        <v>387</v>
      </c>
      <c r="B803" t="s">
        <v>10</v>
      </c>
      <c r="C803" s="2" t="s">
        <v>13</v>
      </c>
      <c r="D803">
        <f>VLOOKUP(Parameter!O803,Indexing!$A$2:$B$28,2)</f>
        <v>2</v>
      </c>
      <c r="E803">
        <f>VLOOKUP(Parameter!P803,Indexing!$C$2:$D$28,2)</f>
        <v>4</v>
      </c>
      <c r="F803">
        <f>VLOOKUP(Parameter!Q803,Indexing!$E$2:$F$28,2)</f>
        <v>26</v>
      </c>
      <c r="G803">
        <f>VLOOKUP(Parameter!R803,Indexing!$G$2:$H$28,2)</f>
        <v>26</v>
      </c>
      <c r="H803">
        <f t="shared" si="36"/>
        <v>14.5</v>
      </c>
      <c r="J803">
        <f>VLOOKUP(Parameter!S803,Indexing!$I$2:$J$28,2)</f>
        <v>4</v>
      </c>
      <c r="K803">
        <f>VLOOKUP(Parameter!T803,Indexing!$K$2:$L$28,2)</f>
        <v>9</v>
      </c>
      <c r="L803">
        <f t="shared" si="37"/>
        <v>13</v>
      </c>
      <c r="N803">
        <f t="shared" si="38"/>
        <v>71</v>
      </c>
    </row>
    <row r="804" spans="1:14">
      <c r="A804" s="12" t="s">
        <v>387</v>
      </c>
      <c r="B804" t="s">
        <v>11</v>
      </c>
      <c r="C804" s="2" t="s">
        <v>13</v>
      </c>
      <c r="D804">
        <f>VLOOKUP(Parameter!O804,Indexing!$A$2:$B$28,2)</f>
        <v>2</v>
      </c>
      <c r="E804">
        <f>VLOOKUP(Parameter!P804,Indexing!$C$2:$D$28,2)</f>
        <v>4</v>
      </c>
      <c r="F804">
        <f>VLOOKUP(Parameter!Q804,Indexing!$E$2:$F$28,2)</f>
        <v>26</v>
      </c>
      <c r="G804">
        <f>VLOOKUP(Parameter!R804,Indexing!$G$2:$H$28,2)</f>
        <v>26</v>
      </c>
      <c r="H804">
        <f t="shared" si="36"/>
        <v>14.5</v>
      </c>
      <c r="J804">
        <f>VLOOKUP(Parameter!S804,Indexing!$I$2:$J$28,2)</f>
        <v>4</v>
      </c>
      <c r="K804">
        <f>VLOOKUP(Parameter!T804,Indexing!$K$2:$L$28,2)</f>
        <v>9</v>
      </c>
      <c r="L804">
        <f t="shared" si="37"/>
        <v>13</v>
      </c>
      <c r="N804">
        <f t="shared" si="38"/>
        <v>71</v>
      </c>
    </row>
    <row r="805" spans="1:14">
      <c r="A805" s="12" t="s">
        <v>388</v>
      </c>
      <c r="B805" t="s">
        <v>8</v>
      </c>
      <c r="C805" s="2" t="s">
        <v>13</v>
      </c>
      <c r="D805">
        <f>VLOOKUP(Parameter!O805,Indexing!$A$2:$B$28,2)</f>
        <v>3</v>
      </c>
      <c r="E805">
        <f>VLOOKUP(Parameter!P805,Indexing!$C$2:$D$28,2)</f>
        <v>24</v>
      </c>
      <c r="F805">
        <f>VLOOKUP(Parameter!Q805,Indexing!$E$2:$F$28,2)</f>
        <v>7</v>
      </c>
      <c r="G805">
        <f>VLOOKUP(Parameter!R805,Indexing!$G$2:$H$28,2)</f>
        <v>5</v>
      </c>
      <c r="H805">
        <f t="shared" si="36"/>
        <v>9.75</v>
      </c>
      <c r="J805">
        <f>VLOOKUP(Parameter!S805,Indexing!$I$2:$J$28,2)</f>
        <v>4</v>
      </c>
      <c r="K805">
        <f>VLOOKUP(Parameter!T805,Indexing!$K$2:$L$28,2)</f>
        <v>1</v>
      </c>
      <c r="L805">
        <f t="shared" si="37"/>
        <v>5</v>
      </c>
      <c r="N805">
        <f t="shared" si="38"/>
        <v>44</v>
      </c>
    </row>
    <row r="806" spans="1:14">
      <c r="A806" s="12" t="s">
        <v>388</v>
      </c>
      <c r="B806" t="s">
        <v>10</v>
      </c>
      <c r="C806" s="2" t="s">
        <v>13</v>
      </c>
      <c r="D806">
        <f>VLOOKUP(Parameter!O806,Indexing!$A$2:$B$28,2)</f>
        <v>3</v>
      </c>
      <c r="E806">
        <f>VLOOKUP(Parameter!P806,Indexing!$C$2:$D$28,2)</f>
        <v>24</v>
      </c>
      <c r="F806">
        <f>VLOOKUP(Parameter!Q806,Indexing!$E$2:$F$28,2)</f>
        <v>7</v>
      </c>
      <c r="G806">
        <f>VLOOKUP(Parameter!R806,Indexing!$G$2:$H$28,2)</f>
        <v>5</v>
      </c>
      <c r="H806">
        <f t="shared" si="36"/>
        <v>9.75</v>
      </c>
      <c r="J806">
        <f>VLOOKUP(Parameter!S806,Indexing!$I$2:$J$28,2)</f>
        <v>4</v>
      </c>
      <c r="K806">
        <f>VLOOKUP(Parameter!T806,Indexing!$K$2:$L$28,2)</f>
        <v>1</v>
      </c>
      <c r="L806">
        <f t="shared" si="37"/>
        <v>5</v>
      </c>
      <c r="N806">
        <f t="shared" si="38"/>
        <v>44</v>
      </c>
    </row>
    <row r="807" spans="1:14">
      <c r="A807" s="12" t="s">
        <v>388</v>
      </c>
      <c r="B807" t="s">
        <v>11</v>
      </c>
      <c r="C807" s="2" t="s">
        <v>13</v>
      </c>
      <c r="D807">
        <f>VLOOKUP(Parameter!O807,Indexing!$A$2:$B$28,2)</f>
        <v>3</v>
      </c>
      <c r="E807">
        <f>VLOOKUP(Parameter!P807,Indexing!$C$2:$D$28,2)</f>
        <v>24</v>
      </c>
      <c r="F807">
        <f>VLOOKUP(Parameter!Q807,Indexing!$E$2:$F$28,2)</f>
        <v>7</v>
      </c>
      <c r="G807">
        <f>VLOOKUP(Parameter!R807,Indexing!$G$2:$H$28,2)</f>
        <v>5</v>
      </c>
      <c r="H807">
        <f t="shared" si="36"/>
        <v>9.75</v>
      </c>
      <c r="J807">
        <f>VLOOKUP(Parameter!S807,Indexing!$I$2:$J$28,2)</f>
        <v>4</v>
      </c>
      <c r="K807">
        <f>VLOOKUP(Parameter!T807,Indexing!$K$2:$L$28,2)</f>
        <v>1</v>
      </c>
      <c r="L807">
        <f t="shared" si="37"/>
        <v>5</v>
      </c>
      <c r="N807">
        <f t="shared" si="38"/>
        <v>44</v>
      </c>
    </row>
    <row r="808" spans="1:14">
      <c r="A808" s="12" t="s">
        <v>389</v>
      </c>
      <c r="B808" t="s">
        <v>8</v>
      </c>
      <c r="C808" s="2" t="s">
        <v>13</v>
      </c>
      <c r="D808">
        <f>VLOOKUP(Parameter!O808,Indexing!$A$2:$B$28,2)</f>
        <v>26</v>
      </c>
      <c r="E808">
        <f>VLOOKUP(Parameter!P808,Indexing!$C$2:$D$28,2)</f>
        <v>24</v>
      </c>
      <c r="F808">
        <f>VLOOKUP(Parameter!Q808,Indexing!$E$2:$F$28,2)</f>
        <v>20</v>
      </c>
      <c r="G808">
        <f>VLOOKUP(Parameter!R808,Indexing!$G$2:$H$28,2)</f>
        <v>10</v>
      </c>
      <c r="H808">
        <f t="shared" si="36"/>
        <v>20</v>
      </c>
      <c r="J808">
        <f>VLOOKUP(Parameter!S808,Indexing!$I$2:$J$28,2)</f>
        <v>5</v>
      </c>
      <c r="K808">
        <f>VLOOKUP(Parameter!T808,Indexing!$K$2:$L$28,2)</f>
        <v>1</v>
      </c>
      <c r="L808">
        <f t="shared" si="37"/>
        <v>6</v>
      </c>
      <c r="N808">
        <f t="shared" si="38"/>
        <v>86</v>
      </c>
    </row>
    <row r="809" spans="1:14">
      <c r="A809" s="12" t="s">
        <v>389</v>
      </c>
      <c r="B809" t="s">
        <v>10</v>
      </c>
      <c r="C809" s="2" t="s">
        <v>13</v>
      </c>
      <c r="D809">
        <f>VLOOKUP(Parameter!O809,Indexing!$A$2:$B$28,2)</f>
        <v>26</v>
      </c>
      <c r="E809">
        <f>VLOOKUP(Parameter!P809,Indexing!$C$2:$D$28,2)</f>
        <v>24</v>
      </c>
      <c r="F809">
        <f>VLOOKUP(Parameter!Q809,Indexing!$E$2:$F$28,2)</f>
        <v>20</v>
      </c>
      <c r="G809">
        <f>VLOOKUP(Parameter!R809,Indexing!$G$2:$H$28,2)</f>
        <v>10</v>
      </c>
      <c r="H809">
        <f t="shared" si="36"/>
        <v>20</v>
      </c>
      <c r="J809">
        <f>VLOOKUP(Parameter!S809,Indexing!$I$2:$J$28,2)</f>
        <v>5</v>
      </c>
      <c r="K809">
        <f>VLOOKUP(Parameter!T809,Indexing!$K$2:$L$28,2)</f>
        <v>1</v>
      </c>
      <c r="L809">
        <f t="shared" si="37"/>
        <v>6</v>
      </c>
      <c r="N809">
        <f t="shared" si="38"/>
        <v>86</v>
      </c>
    </row>
    <row r="810" spans="1:14">
      <c r="A810" s="12" t="s">
        <v>389</v>
      </c>
      <c r="B810" t="s">
        <v>11</v>
      </c>
      <c r="C810" s="2" t="s">
        <v>13</v>
      </c>
      <c r="D810">
        <f>VLOOKUP(Parameter!O810,Indexing!$A$2:$B$28,2)</f>
        <v>26</v>
      </c>
      <c r="E810">
        <f>VLOOKUP(Parameter!P810,Indexing!$C$2:$D$28,2)</f>
        <v>24</v>
      </c>
      <c r="F810">
        <f>VLOOKUP(Parameter!Q810,Indexing!$E$2:$F$28,2)</f>
        <v>20</v>
      </c>
      <c r="G810">
        <f>VLOOKUP(Parameter!R810,Indexing!$G$2:$H$28,2)</f>
        <v>10</v>
      </c>
      <c r="H810">
        <f t="shared" si="36"/>
        <v>20</v>
      </c>
      <c r="J810">
        <f>VLOOKUP(Parameter!S810,Indexing!$I$2:$J$28,2)</f>
        <v>5</v>
      </c>
      <c r="K810">
        <f>VLOOKUP(Parameter!T810,Indexing!$K$2:$L$28,2)</f>
        <v>1</v>
      </c>
      <c r="L810">
        <f t="shared" si="37"/>
        <v>6</v>
      </c>
      <c r="N810">
        <f t="shared" si="38"/>
        <v>86</v>
      </c>
    </row>
    <row r="811" spans="1:14">
      <c r="A811" s="12" t="s">
        <v>390</v>
      </c>
      <c r="B811" t="s">
        <v>8</v>
      </c>
      <c r="C811" s="2" t="s">
        <v>13</v>
      </c>
      <c r="D811">
        <f>VLOOKUP(Parameter!O811,Indexing!$A$2:$B$28,2)</f>
        <v>26</v>
      </c>
      <c r="E811">
        <f>VLOOKUP(Parameter!P811,Indexing!$C$2:$D$28,2)</f>
        <v>24</v>
      </c>
      <c r="F811">
        <f>VLOOKUP(Parameter!Q811,Indexing!$E$2:$F$28,2)</f>
        <v>20</v>
      </c>
      <c r="G811">
        <f>VLOOKUP(Parameter!R811,Indexing!$G$2:$H$28,2)</f>
        <v>10</v>
      </c>
      <c r="H811">
        <f t="shared" si="36"/>
        <v>20</v>
      </c>
      <c r="J811">
        <f>VLOOKUP(Parameter!S811,Indexing!$I$2:$J$28,2)</f>
        <v>5</v>
      </c>
      <c r="K811">
        <f>VLOOKUP(Parameter!T811,Indexing!$K$2:$L$28,2)</f>
        <v>1</v>
      </c>
      <c r="L811">
        <f t="shared" si="37"/>
        <v>6</v>
      </c>
      <c r="N811">
        <f t="shared" si="38"/>
        <v>86</v>
      </c>
    </row>
    <row r="812" spans="1:14">
      <c r="A812" s="12" t="s">
        <v>390</v>
      </c>
      <c r="B812" t="s">
        <v>10</v>
      </c>
      <c r="C812" s="2" t="s">
        <v>13</v>
      </c>
      <c r="D812">
        <f>VLOOKUP(Parameter!O812,Indexing!$A$2:$B$28,2)</f>
        <v>26</v>
      </c>
      <c r="E812">
        <f>VLOOKUP(Parameter!P812,Indexing!$C$2:$D$28,2)</f>
        <v>24</v>
      </c>
      <c r="F812">
        <f>VLOOKUP(Parameter!Q812,Indexing!$E$2:$F$28,2)</f>
        <v>20</v>
      </c>
      <c r="G812">
        <f>VLOOKUP(Parameter!R812,Indexing!$G$2:$H$28,2)</f>
        <v>10</v>
      </c>
      <c r="H812">
        <f t="shared" si="36"/>
        <v>20</v>
      </c>
      <c r="J812">
        <f>VLOOKUP(Parameter!S812,Indexing!$I$2:$J$28,2)</f>
        <v>5</v>
      </c>
      <c r="K812">
        <f>VLOOKUP(Parameter!T812,Indexing!$K$2:$L$28,2)</f>
        <v>1</v>
      </c>
      <c r="L812">
        <f t="shared" si="37"/>
        <v>6</v>
      </c>
      <c r="N812">
        <f t="shared" si="38"/>
        <v>86</v>
      </c>
    </row>
    <row r="813" spans="1:14">
      <c r="A813" s="12" t="s">
        <v>390</v>
      </c>
      <c r="B813" t="s">
        <v>11</v>
      </c>
      <c r="C813" s="2" t="s">
        <v>13</v>
      </c>
      <c r="D813">
        <f>VLOOKUP(Parameter!O813,Indexing!$A$2:$B$28,2)</f>
        <v>26</v>
      </c>
      <c r="E813">
        <f>VLOOKUP(Parameter!P813,Indexing!$C$2:$D$28,2)</f>
        <v>24</v>
      </c>
      <c r="F813">
        <f>VLOOKUP(Parameter!Q813,Indexing!$E$2:$F$28,2)</f>
        <v>20</v>
      </c>
      <c r="G813">
        <f>VLOOKUP(Parameter!R813,Indexing!$G$2:$H$28,2)</f>
        <v>10</v>
      </c>
      <c r="H813">
        <f t="shared" si="36"/>
        <v>20</v>
      </c>
      <c r="J813">
        <f>VLOOKUP(Parameter!S813,Indexing!$I$2:$J$28,2)</f>
        <v>5</v>
      </c>
      <c r="K813">
        <f>VLOOKUP(Parameter!T813,Indexing!$K$2:$L$28,2)</f>
        <v>1</v>
      </c>
      <c r="L813">
        <f t="shared" si="37"/>
        <v>6</v>
      </c>
      <c r="N813">
        <f t="shared" si="38"/>
        <v>86</v>
      </c>
    </row>
    <row r="814" spans="1:14">
      <c r="A814" s="12" t="s">
        <v>391</v>
      </c>
      <c r="B814" t="s">
        <v>8</v>
      </c>
      <c r="C814" s="2" t="s">
        <v>13</v>
      </c>
      <c r="D814">
        <f>VLOOKUP(Parameter!O814,Indexing!$A$2:$B$28,2)</f>
        <v>17</v>
      </c>
      <c r="E814">
        <f>VLOOKUP(Parameter!P814,Indexing!$C$2:$D$28,2)</f>
        <v>10</v>
      </c>
      <c r="F814">
        <f>VLOOKUP(Parameter!Q814,Indexing!$E$2:$F$28,2)</f>
        <v>22</v>
      </c>
      <c r="G814">
        <f>VLOOKUP(Parameter!R814,Indexing!$G$2:$H$28,2)</f>
        <v>21</v>
      </c>
      <c r="H814">
        <f t="shared" si="36"/>
        <v>17.5</v>
      </c>
      <c r="J814">
        <f>VLOOKUP(Parameter!S814,Indexing!$I$2:$J$28,2)</f>
        <v>4</v>
      </c>
      <c r="K814">
        <f>VLOOKUP(Parameter!T814,Indexing!$K$2:$L$28,2)</f>
        <v>1</v>
      </c>
      <c r="L814">
        <f t="shared" si="37"/>
        <v>5</v>
      </c>
      <c r="N814">
        <f t="shared" si="38"/>
        <v>75</v>
      </c>
    </row>
    <row r="815" spans="1:14">
      <c r="A815" s="12" t="s">
        <v>391</v>
      </c>
      <c r="B815" t="s">
        <v>10</v>
      </c>
      <c r="C815" s="2" t="s">
        <v>13</v>
      </c>
      <c r="D815">
        <f>VLOOKUP(Parameter!O815,Indexing!$A$2:$B$28,2)</f>
        <v>17</v>
      </c>
      <c r="E815">
        <f>VLOOKUP(Parameter!P815,Indexing!$C$2:$D$28,2)</f>
        <v>10</v>
      </c>
      <c r="F815">
        <f>VLOOKUP(Parameter!Q815,Indexing!$E$2:$F$28,2)</f>
        <v>22</v>
      </c>
      <c r="G815">
        <f>VLOOKUP(Parameter!R815,Indexing!$G$2:$H$28,2)</f>
        <v>21</v>
      </c>
      <c r="H815">
        <f t="shared" si="36"/>
        <v>17.5</v>
      </c>
      <c r="J815">
        <f>VLOOKUP(Parameter!S815,Indexing!$I$2:$J$28,2)</f>
        <v>4</v>
      </c>
      <c r="K815">
        <f>VLOOKUP(Parameter!T815,Indexing!$K$2:$L$28,2)</f>
        <v>1</v>
      </c>
      <c r="L815">
        <f t="shared" si="37"/>
        <v>5</v>
      </c>
      <c r="N815">
        <f t="shared" si="38"/>
        <v>75</v>
      </c>
    </row>
    <row r="816" spans="1:14">
      <c r="A816" s="12" t="s">
        <v>391</v>
      </c>
      <c r="B816" t="s">
        <v>11</v>
      </c>
      <c r="C816" s="2" t="s">
        <v>13</v>
      </c>
      <c r="D816">
        <f>VLOOKUP(Parameter!O816,Indexing!$A$2:$B$28,2)</f>
        <v>17</v>
      </c>
      <c r="E816">
        <f>VLOOKUP(Parameter!P816,Indexing!$C$2:$D$28,2)</f>
        <v>10</v>
      </c>
      <c r="F816">
        <f>VLOOKUP(Parameter!Q816,Indexing!$E$2:$F$28,2)</f>
        <v>22</v>
      </c>
      <c r="G816">
        <f>VLOOKUP(Parameter!R816,Indexing!$G$2:$H$28,2)</f>
        <v>21</v>
      </c>
      <c r="H816">
        <f t="shared" si="36"/>
        <v>17.5</v>
      </c>
      <c r="J816">
        <f>VLOOKUP(Parameter!S816,Indexing!$I$2:$J$28,2)</f>
        <v>4</v>
      </c>
      <c r="K816">
        <f>VLOOKUP(Parameter!T816,Indexing!$K$2:$L$28,2)</f>
        <v>1</v>
      </c>
      <c r="L816">
        <f t="shared" si="37"/>
        <v>5</v>
      </c>
      <c r="N816">
        <f t="shared" si="38"/>
        <v>75</v>
      </c>
    </row>
    <row r="817" spans="1:14">
      <c r="A817" s="12" t="s">
        <v>392</v>
      </c>
      <c r="B817" t="s">
        <v>8</v>
      </c>
      <c r="C817" s="2" t="s">
        <v>13</v>
      </c>
      <c r="D817">
        <f>VLOOKUP(Parameter!O817,Indexing!$A$2:$B$28,2)</f>
        <v>16</v>
      </c>
      <c r="E817">
        <f>VLOOKUP(Parameter!P817,Indexing!$C$2:$D$28,2)</f>
        <v>21</v>
      </c>
      <c r="F817">
        <f>VLOOKUP(Parameter!Q817,Indexing!$E$2:$F$28,2)</f>
        <v>1</v>
      </c>
      <c r="G817">
        <f>VLOOKUP(Parameter!R817,Indexing!$G$2:$H$28,2)</f>
        <v>11</v>
      </c>
      <c r="H817">
        <f t="shared" si="36"/>
        <v>12.25</v>
      </c>
      <c r="J817">
        <f>VLOOKUP(Parameter!S817,Indexing!$I$2:$J$28,2)</f>
        <v>10</v>
      </c>
      <c r="K817">
        <f>VLOOKUP(Parameter!T817,Indexing!$K$2:$L$28,2)</f>
        <v>1</v>
      </c>
      <c r="L817">
        <f t="shared" si="37"/>
        <v>11</v>
      </c>
      <c r="N817">
        <f t="shared" si="38"/>
        <v>60</v>
      </c>
    </row>
    <row r="818" spans="1:14">
      <c r="A818" s="12" t="s">
        <v>392</v>
      </c>
      <c r="B818" t="s">
        <v>10</v>
      </c>
      <c r="C818" s="2" t="s">
        <v>13</v>
      </c>
      <c r="D818">
        <f>VLOOKUP(Parameter!O818,Indexing!$A$2:$B$28,2)</f>
        <v>16</v>
      </c>
      <c r="E818">
        <f>VLOOKUP(Parameter!P818,Indexing!$C$2:$D$28,2)</f>
        <v>21</v>
      </c>
      <c r="F818">
        <f>VLOOKUP(Parameter!Q818,Indexing!$E$2:$F$28,2)</f>
        <v>1</v>
      </c>
      <c r="G818">
        <f>VLOOKUP(Parameter!R818,Indexing!$G$2:$H$28,2)</f>
        <v>11</v>
      </c>
      <c r="H818">
        <f t="shared" si="36"/>
        <v>12.25</v>
      </c>
      <c r="J818">
        <f>VLOOKUP(Parameter!S818,Indexing!$I$2:$J$28,2)</f>
        <v>10</v>
      </c>
      <c r="K818">
        <f>VLOOKUP(Parameter!T818,Indexing!$K$2:$L$28,2)</f>
        <v>1</v>
      </c>
      <c r="L818">
        <f t="shared" si="37"/>
        <v>11</v>
      </c>
      <c r="N818">
        <f t="shared" si="38"/>
        <v>60</v>
      </c>
    </row>
    <row r="819" spans="1:14">
      <c r="A819" s="12" t="s">
        <v>392</v>
      </c>
      <c r="B819" t="s">
        <v>11</v>
      </c>
      <c r="C819" s="2" t="s">
        <v>13</v>
      </c>
      <c r="D819">
        <f>VLOOKUP(Parameter!O819,Indexing!$A$2:$B$28,2)</f>
        <v>16</v>
      </c>
      <c r="E819">
        <f>VLOOKUP(Parameter!P819,Indexing!$C$2:$D$28,2)</f>
        <v>21</v>
      </c>
      <c r="F819">
        <f>VLOOKUP(Parameter!Q819,Indexing!$E$2:$F$28,2)</f>
        <v>1</v>
      </c>
      <c r="G819">
        <f>VLOOKUP(Parameter!R819,Indexing!$G$2:$H$28,2)</f>
        <v>11</v>
      </c>
      <c r="H819">
        <f t="shared" si="36"/>
        <v>12.25</v>
      </c>
      <c r="J819">
        <f>VLOOKUP(Parameter!S819,Indexing!$I$2:$J$28,2)</f>
        <v>10</v>
      </c>
      <c r="K819">
        <f>VLOOKUP(Parameter!T819,Indexing!$K$2:$L$28,2)</f>
        <v>1</v>
      </c>
      <c r="L819">
        <f t="shared" si="37"/>
        <v>11</v>
      </c>
      <c r="N819">
        <f t="shared" si="38"/>
        <v>60</v>
      </c>
    </row>
    <row r="820" spans="1:14">
      <c r="A820" s="12" t="s">
        <v>393</v>
      </c>
      <c r="B820" t="s">
        <v>8</v>
      </c>
      <c r="C820" s="2" t="s">
        <v>13</v>
      </c>
      <c r="D820">
        <f>VLOOKUP(Parameter!O820,Indexing!$A$2:$B$28,2)</f>
        <v>11</v>
      </c>
      <c r="E820">
        <f>VLOOKUP(Parameter!P820,Indexing!$C$2:$D$28,2)</f>
        <v>25</v>
      </c>
      <c r="F820">
        <f>VLOOKUP(Parameter!Q820,Indexing!$E$2:$F$28,2)</f>
        <v>17</v>
      </c>
      <c r="G820">
        <f>VLOOKUP(Parameter!R820,Indexing!$G$2:$H$28,2)</f>
        <v>9</v>
      </c>
      <c r="H820">
        <f t="shared" si="36"/>
        <v>15.5</v>
      </c>
      <c r="J820">
        <f>VLOOKUP(Parameter!S820,Indexing!$I$2:$J$28,2)</f>
        <v>3</v>
      </c>
      <c r="K820">
        <f>VLOOKUP(Parameter!T820,Indexing!$K$2:$L$28,2)</f>
        <v>1</v>
      </c>
      <c r="L820">
        <f t="shared" si="37"/>
        <v>4</v>
      </c>
      <c r="N820">
        <f t="shared" si="38"/>
        <v>66</v>
      </c>
    </row>
    <row r="821" spans="1:14">
      <c r="A821" s="12" t="s">
        <v>393</v>
      </c>
      <c r="B821" t="s">
        <v>10</v>
      </c>
      <c r="C821" s="2" t="s">
        <v>13</v>
      </c>
      <c r="D821">
        <f>VLOOKUP(Parameter!O821,Indexing!$A$2:$B$28,2)</f>
        <v>11</v>
      </c>
      <c r="E821">
        <f>VLOOKUP(Parameter!P821,Indexing!$C$2:$D$28,2)</f>
        <v>25</v>
      </c>
      <c r="F821">
        <f>VLOOKUP(Parameter!Q821,Indexing!$E$2:$F$28,2)</f>
        <v>17</v>
      </c>
      <c r="G821">
        <f>VLOOKUP(Parameter!R821,Indexing!$G$2:$H$28,2)</f>
        <v>9</v>
      </c>
      <c r="H821">
        <f t="shared" si="36"/>
        <v>15.5</v>
      </c>
      <c r="J821">
        <f>VLOOKUP(Parameter!S821,Indexing!$I$2:$J$28,2)</f>
        <v>3</v>
      </c>
      <c r="K821">
        <f>VLOOKUP(Parameter!T821,Indexing!$K$2:$L$28,2)</f>
        <v>1</v>
      </c>
      <c r="L821">
        <f t="shared" si="37"/>
        <v>4</v>
      </c>
      <c r="N821">
        <f t="shared" si="38"/>
        <v>66</v>
      </c>
    </row>
    <row r="822" spans="1:14">
      <c r="A822" s="12" t="s">
        <v>393</v>
      </c>
      <c r="B822" t="s">
        <v>11</v>
      </c>
      <c r="C822" s="2" t="s">
        <v>13</v>
      </c>
      <c r="D822">
        <f>VLOOKUP(Parameter!O822,Indexing!$A$2:$B$28,2)</f>
        <v>11</v>
      </c>
      <c r="E822">
        <f>VLOOKUP(Parameter!P822,Indexing!$C$2:$D$28,2)</f>
        <v>25</v>
      </c>
      <c r="F822">
        <f>VLOOKUP(Parameter!Q822,Indexing!$E$2:$F$28,2)</f>
        <v>17</v>
      </c>
      <c r="G822">
        <f>VLOOKUP(Parameter!R822,Indexing!$G$2:$H$28,2)</f>
        <v>9</v>
      </c>
      <c r="H822">
        <f t="shared" si="36"/>
        <v>15.5</v>
      </c>
      <c r="J822">
        <f>VLOOKUP(Parameter!S822,Indexing!$I$2:$J$28,2)</f>
        <v>3</v>
      </c>
      <c r="K822">
        <f>VLOOKUP(Parameter!T822,Indexing!$K$2:$L$28,2)</f>
        <v>1</v>
      </c>
      <c r="L822">
        <f t="shared" si="37"/>
        <v>4</v>
      </c>
      <c r="N822">
        <f t="shared" si="38"/>
        <v>66</v>
      </c>
    </row>
    <row r="823" spans="1:14">
      <c r="A823" s="12" t="s">
        <v>394</v>
      </c>
      <c r="B823" t="s">
        <v>8</v>
      </c>
      <c r="C823" s="2" t="s">
        <v>13</v>
      </c>
      <c r="D823">
        <f>VLOOKUP(Parameter!O823,Indexing!$A$2:$B$28,2)</f>
        <v>8</v>
      </c>
      <c r="E823">
        <f>VLOOKUP(Parameter!P823,Indexing!$C$2:$D$28,2)</f>
        <v>23</v>
      </c>
      <c r="F823">
        <f>VLOOKUP(Parameter!Q823,Indexing!$E$2:$F$28,2)</f>
        <v>26</v>
      </c>
      <c r="G823">
        <f>VLOOKUP(Parameter!R823,Indexing!$G$2:$H$28,2)</f>
        <v>6</v>
      </c>
      <c r="H823">
        <f t="shared" si="36"/>
        <v>15.75</v>
      </c>
      <c r="J823">
        <f>VLOOKUP(Parameter!S823,Indexing!$I$2:$J$28,2)</f>
        <v>3</v>
      </c>
      <c r="K823">
        <f>VLOOKUP(Parameter!T823,Indexing!$K$2:$L$28,2)</f>
        <v>1</v>
      </c>
      <c r="L823">
        <f t="shared" si="37"/>
        <v>4</v>
      </c>
      <c r="N823">
        <f t="shared" si="38"/>
        <v>67</v>
      </c>
    </row>
    <row r="824" spans="1:14">
      <c r="A824" s="12" t="s">
        <v>394</v>
      </c>
      <c r="B824" t="s">
        <v>10</v>
      </c>
      <c r="C824" s="2" t="s">
        <v>13</v>
      </c>
      <c r="D824">
        <f>VLOOKUP(Parameter!O824,Indexing!$A$2:$B$28,2)</f>
        <v>8</v>
      </c>
      <c r="E824">
        <f>VLOOKUP(Parameter!P824,Indexing!$C$2:$D$28,2)</f>
        <v>23</v>
      </c>
      <c r="F824">
        <f>VLOOKUP(Parameter!Q824,Indexing!$E$2:$F$28,2)</f>
        <v>26</v>
      </c>
      <c r="G824">
        <f>VLOOKUP(Parameter!R824,Indexing!$G$2:$H$28,2)</f>
        <v>6</v>
      </c>
      <c r="H824">
        <f t="shared" si="36"/>
        <v>15.75</v>
      </c>
      <c r="J824">
        <f>VLOOKUP(Parameter!S824,Indexing!$I$2:$J$28,2)</f>
        <v>3</v>
      </c>
      <c r="K824">
        <f>VLOOKUP(Parameter!T824,Indexing!$K$2:$L$28,2)</f>
        <v>1</v>
      </c>
      <c r="L824">
        <f t="shared" si="37"/>
        <v>4</v>
      </c>
      <c r="N824">
        <f t="shared" si="38"/>
        <v>67</v>
      </c>
    </row>
    <row r="825" spans="1:14">
      <c r="A825" s="12" t="s">
        <v>394</v>
      </c>
      <c r="B825" t="s">
        <v>11</v>
      </c>
      <c r="C825" s="2" t="s">
        <v>13</v>
      </c>
      <c r="D825">
        <f>VLOOKUP(Parameter!O825,Indexing!$A$2:$B$28,2)</f>
        <v>8</v>
      </c>
      <c r="E825">
        <f>VLOOKUP(Parameter!P825,Indexing!$C$2:$D$28,2)</f>
        <v>23</v>
      </c>
      <c r="F825">
        <f>VLOOKUP(Parameter!Q825,Indexing!$E$2:$F$28,2)</f>
        <v>26</v>
      </c>
      <c r="G825">
        <f>VLOOKUP(Parameter!R825,Indexing!$G$2:$H$28,2)</f>
        <v>6</v>
      </c>
      <c r="H825">
        <f t="shared" si="36"/>
        <v>15.75</v>
      </c>
      <c r="J825">
        <f>VLOOKUP(Parameter!S825,Indexing!$I$2:$J$28,2)</f>
        <v>3</v>
      </c>
      <c r="K825">
        <f>VLOOKUP(Parameter!T825,Indexing!$K$2:$L$28,2)</f>
        <v>1</v>
      </c>
      <c r="L825">
        <f t="shared" si="37"/>
        <v>4</v>
      </c>
      <c r="N825">
        <f t="shared" si="38"/>
        <v>67</v>
      </c>
    </row>
    <row r="826" spans="1:14">
      <c r="A826" s="12" t="s">
        <v>395</v>
      </c>
      <c r="B826" t="s">
        <v>8</v>
      </c>
      <c r="C826" s="2" t="s">
        <v>13</v>
      </c>
      <c r="D826">
        <f>VLOOKUP(Parameter!O826,Indexing!$A$2:$B$28,2)</f>
        <v>24</v>
      </c>
      <c r="E826">
        <f>VLOOKUP(Parameter!P826,Indexing!$C$2:$D$28,2)</f>
        <v>23</v>
      </c>
      <c r="F826">
        <f>VLOOKUP(Parameter!Q826,Indexing!$E$2:$F$28,2)</f>
        <v>24</v>
      </c>
      <c r="G826">
        <f>VLOOKUP(Parameter!R826,Indexing!$G$2:$H$28,2)</f>
        <v>11</v>
      </c>
      <c r="H826">
        <f t="shared" si="36"/>
        <v>20.5</v>
      </c>
      <c r="J826">
        <f>VLOOKUP(Parameter!S826,Indexing!$I$2:$J$28,2)</f>
        <v>26</v>
      </c>
      <c r="K826">
        <f>VLOOKUP(Parameter!T826,Indexing!$K$2:$L$28,2)</f>
        <v>2</v>
      </c>
      <c r="L826">
        <f t="shared" si="37"/>
        <v>28</v>
      </c>
      <c r="N826">
        <f t="shared" si="38"/>
        <v>110</v>
      </c>
    </row>
    <row r="827" spans="1:14">
      <c r="A827" s="12" t="s">
        <v>395</v>
      </c>
      <c r="B827" t="s">
        <v>10</v>
      </c>
      <c r="C827" s="2" t="s">
        <v>13</v>
      </c>
      <c r="D827">
        <f>VLOOKUP(Parameter!O827,Indexing!$A$2:$B$28,2)</f>
        <v>24</v>
      </c>
      <c r="E827">
        <f>VLOOKUP(Parameter!P827,Indexing!$C$2:$D$28,2)</f>
        <v>23</v>
      </c>
      <c r="F827">
        <f>VLOOKUP(Parameter!Q827,Indexing!$E$2:$F$28,2)</f>
        <v>24</v>
      </c>
      <c r="G827">
        <f>VLOOKUP(Parameter!R827,Indexing!$G$2:$H$28,2)</f>
        <v>11</v>
      </c>
      <c r="H827">
        <f t="shared" si="36"/>
        <v>20.5</v>
      </c>
      <c r="J827">
        <f>VLOOKUP(Parameter!S827,Indexing!$I$2:$J$28,2)</f>
        <v>26</v>
      </c>
      <c r="K827">
        <f>VLOOKUP(Parameter!T827,Indexing!$K$2:$L$28,2)</f>
        <v>2</v>
      </c>
      <c r="L827">
        <f t="shared" si="37"/>
        <v>28</v>
      </c>
      <c r="N827">
        <f t="shared" si="38"/>
        <v>110</v>
      </c>
    </row>
    <row r="828" spans="1:14">
      <c r="A828" s="12" t="s">
        <v>395</v>
      </c>
      <c r="B828" t="s">
        <v>11</v>
      </c>
      <c r="C828" s="2" t="s">
        <v>13</v>
      </c>
      <c r="D828">
        <f>VLOOKUP(Parameter!O828,Indexing!$A$2:$B$28,2)</f>
        <v>24</v>
      </c>
      <c r="E828">
        <f>VLOOKUP(Parameter!P828,Indexing!$C$2:$D$28,2)</f>
        <v>23</v>
      </c>
      <c r="F828">
        <f>VLOOKUP(Parameter!Q828,Indexing!$E$2:$F$28,2)</f>
        <v>24</v>
      </c>
      <c r="G828">
        <f>VLOOKUP(Parameter!R828,Indexing!$G$2:$H$28,2)</f>
        <v>11</v>
      </c>
      <c r="H828">
        <f t="shared" si="36"/>
        <v>20.5</v>
      </c>
      <c r="J828">
        <f>VLOOKUP(Parameter!S828,Indexing!$I$2:$J$28,2)</f>
        <v>26</v>
      </c>
      <c r="K828">
        <f>VLOOKUP(Parameter!T828,Indexing!$K$2:$L$28,2)</f>
        <v>2</v>
      </c>
      <c r="L828">
        <f t="shared" si="37"/>
        <v>28</v>
      </c>
      <c r="N828">
        <f t="shared" si="38"/>
        <v>110</v>
      </c>
    </row>
    <row r="829" spans="1:14">
      <c r="A829" s="12" t="s">
        <v>396</v>
      </c>
      <c r="B829" t="s">
        <v>8</v>
      </c>
      <c r="C829" s="2" t="s">
        <v>13</v>
      </c>
      <c r="D829">
        <f>VLOOKUP(Parameter!O829,Indexing!$A$2:$B$28,2)</f>
        <v>1</v>
      </c>
      <c r="E829">
        <f>VLOOKUP(Parameter!P829,Indexing!$C$2:$D$28,2)</f>
        <v>5</v>
      </c>
      <c r="F829">
        <f>VLOOKUP(Parameter!Q829,Indexing!$E$2:$F$28,2)</f>
        <v>6</v>
      </c>
      <c r="G829">
        <f>VLOOKUP(Parameter!R829,Indexing!$G$2:$H$28,2)</f>
        <v>26</v>
      </c>
      <c r="H829">
        <f t="shared" si="36"/>
        <v>9.5</v>
      </c>
      <c r="J829">
        <f>VLOOKUP(Parameter!S829,Indexing!$I$2:$J$28,2)</f>
        <v>9</v>
      </c>
      <c r="K829">
        <f>VLOOKUP(Parameter!T829,Indexing!$K$2:$L$28,2)</f>
        <v>1</v>
      </c>
      <c r="L829">
        <f t="shared" si="37"/>
        <v>10</v>
      </c>
      <c r="N829">
        <f t="shared" si="38"/>
        <v>48</v>
      </c>
    </row>
    <row r="830" spans="1:14">
      <c r="A830" s="12" t="s">
        <v>396</v>
      </c>
      <c r="B830" t="s">
        <v>10</v>
      </c>
      <c r="C830" s="2" t="s">
        <v>13</v>
      </c>
      <c r="D830">
        <f>VLOOKUP(Parameter!O830,Indexing!$A$2:$B$28,2)</f>
        <v>1</v>
      </c>
      <c r="E830">
        <f>VLOOKUP(Parameter!P830,Indexing!$C$2:$D$28,2)</f>
        <v>5</v>
      </c>
      <c r="F830">
        <f>VLOOKUP(Parameter!Q830,Indexing!$E$2:$F$28,2)</f>
        <v>6</v>
      </c>
      <c r="G830">
        <f>VLOOKUP(Parameter!R830,Indexing!$G$2:$H$28,2)</f>
        <v>26</v>
      </c>
      <c r="H830">
        <f t="shared" si="36"/>
        <v>9.5</v>
      </c>
      <c r="J830">
        <f>VLOOKUP(Parameter!S830,Indexing!$I$2:$J$28,2)</f>
        <v>9</v>
      </c>
      <c r="K830">
        <f>VLOOKUP(Parameter!T830,Indexing!$K$2:$L$28,2)</f>
        <v>1</v>
      </c>
      <c r="L830">
        <f t="shared" si="37"/>
        <v>10</v>
      </c>
      <c r="N830">
        <f t="shared" si="38"/>
        <v>48</v>
      </c>
    </row>
    <row r="831" spans="1:14">
      <c r="A831" s="12" t="s">
        <v>396</v>
      </c>
      <c r="B831" t="s">
        <v>11</v>
      </c>
      <c r="C831" s="2" t="s">
        <v>13</v>
      </c>
      <c r="D831">
        <f>VLOOKUP(Parameter!O831,Indexing!$A$2:$B$28,2)</f>
        <v>1</v>
      </c>
      <c r="E831">
        <f>VLOOKUP(Parameter!P831,Indexing!$C$2:$D$28,2)</f>
        <v>5</v>
      </c>
      <c r="F831">
        <f>VLOOKUP(Parameter!Q831,Indexing!$E$2:$F$28,2)</f>
        <v>6</v>
      </c>
      <c r="G831">
        <f>VLOOKUP(Parameter!R831,Indexing!$G$2:$H$28,2)</f>
        <v>26</v>
      </c>
      <c r="H831">
        <f t="shared" si="36"/>
        <v>9.5</v>
      </c>
      <c r="J831">
        <f>VLOOKUP(Parameter!S831,Indexing!$I$2:$J$28,2)</f>
        <v>9</v>
      </c>
      <c r="K831">
        <f>VLOOKUP(Parameter!T831,Indexing!$K$2:$L$28,2)</f>
        <v>1</v>
      </c>
      <c r="L831">
        <f t="shared" si="37"/>
        <v>10</v>
      </c>
      <c r="N831">
        <f t="shared" si="38"/>
        <v>48</v>
      </c>
    </row>
    <row r="832" spans="1:14">
      <c r="A832" s="12" t="s">
        <v>397</v>
      </c>
      <c r="B832" t="s">
        <v>8</v>
      </c>
      <c r="C832" s="2" t="s">
        <v>13</v>
      </c>
      <c r="D832">
        <f>VLOOKUP(Parameter!O832,Indexing!$A$2:$B$28,2)</f>
        <v>26</v>
      </c>
      <c r="E832">
        <f>VLOOKUP(Parameter!P832,Indexing!$C$2:$D$28,2)</f>
        <v>22</v>
      </c>
      <c r="F832">
        <f>VLOOKUP(Parameter!Q832,Indexing!$E$2:$F$28,2)</f>
        <v>18</v>
      </c>
      <c r="G832">
        <f>VLOOKUP(Parameter!R832,Indexing!$G$2:$H$28,2)</f>
        <v>14</v>
      </c>
      <c r="H832">
        <f t="shared" si="36"/>
        <v>20</v>
      </c>
      <c r="J832">
        <f>VLOOKUP(Parameter!S832,Indexing!$I$2:$J$28,2)</f>
        <v>26</v>
      </c>
      <c r="K832">
        <f>VLOOKUP(Parameter!T832,Indexing!$K$2:$L$28,2)</f>
        <v>1</v>
      </c>
      <c r="L832">
        <f t="shared" si="37"/>
        <v>27</v>
      </c>
      <c r="N832">
        <f t="shared" si="38"/>
        <v>107</v>
      </c>
    </row>
    <row r="833" spans="1:14">
      <c r="A833" s="12" t="s">
        <v>397</v>
      </c>
      <c r="B833" t="s">
        <v>10</v>
      </c>
      <c r="C833" s="2" t="s">
        <v>13</v>
      </c>
      <c r="D833">
        <f>VLOOKUP(Parameter!O833,Indexing!$A$2:$B$28,2)</f>
        <v>26</v>
      </c>
      <c r="E833">
        <f>VLOOKUP(Parameter!P833,Indexing!$C$2:$D$28,2)</f>
        <v>22</v>
      </c>
      <c r="F833">
        <f>VLOOKUP(Parameter!Q833,Indexing!$E$2:$F$28,2)</f>
        <v>18</v>
      </c>
      <c r="G833">
        <f>VLOOKUP(Parameter!R833,Indexing!$G$2:$H$28,2)</f>
        <v>14</v>
      </c>
      <c r="H833">
        <f t="shared" si="36"/>
        <v>20</v>
      </c>
      <c r="J833">
        <f>VLOOKUP(Parameter!S833,Indexing!$I$2:$J$28,2)</f>
        <v>26</v>
      </c>
      <c r="K833">
        <f>VLOOKUP(Parameter!T833,Indexing!$K$2:$L$28,2)</f>
        <v>1</v>
      </c>
      <c r="L833">
        <f t="shared" si="37"/>
        <v>27</v>
      </c>
      <c r="N833">
        <f t="shared" si="38"/>
        <v>107</v>
      </c>
    </row>
    <row r="834" spans="1:14">
      <c r="A834" s="12" t="s">
        <v>397</v>
      </c>
      <c r="B834" t="s">
        <v>11</v>
      </c>
      <c r="C834" s="2" t="s">
        <v>13</v>
      </c>
      <c r="D834">
        <f>VLOOKUP(Parameter!O834,Indexing!$A$2:$B$28,2)</f>
        <v>26</v>
      </c>
      <c r="E834">
        <f>VLOOKUP(Parameter!P834,Indexing!$C$2:$D$28,2)</f>
        <v>22</v>
      </c>
      <c r="F834">
        <f>VLOOKUP(Parameter!Q834,Indexing!$E$2:$F$28,2)</f>
        <v>18</v>
      </c>
      <c r="G834">
        <f>VLOOKUP(Parameter!R834,Indexing!$G$2:$H$28,2)</f>
        <v>14</v>
      </c>
      <c r="H834">
        <f t="shared" ref="H834:H897" si="39">(AVERAGE(D834:G834))</f>
        <v>20</v>
      </c>
      <c r="J834">
        <f>VLOOKUP(Parameter!S834,Indexing!$I$2:$J$28,2)</f>
        <v>26</v>
      </c>
      <c r="K834">
        <f>VLOOKUP(Parameter!T834,Indexing!$K$2:$L$28,2)</f>
        <v>1</v>
      </c>
      <c r="L834">
        <f t="shared" ref="L834:L897" si="40">AVERAGE(J834+K834)</f>
        <v>27</v>
      </c>
      <c r="N834">
        <f t="shared" ref="N834:N897" si="41">(SUM(D834:G834))+(SUM(J834+K834))</f>
        <v>107</v>
      </c>
    </row>
    <row r="835" spans="1:14">
      <c r="A835" s="12" t="s">
        <v>398</v>
      </c>
      <c r="B835" t="s">
        <v>8</v>
      </c>
      <c r="C835" s="2" t="s">
        <v>13</v>
      </c>
      <c r="D835">
        <f>VLOOKUP(Parameter!O835,Indexing!$A$2:$B$28,2)</f>
        <v>26</v>
      </c>
      <c r="E835">
        <f>VLOOKUP(Parameter!P835,Indexing!$C$2:$D$28,2)</f>
        <v>21</v>
      </c>
      <c r="F835">
        <f>VLOOKUP(Parameter!Q835,Indexing!$E$2:$F$28,2)</f>
        <v>1</v>
      </c>
      <c r="G835">
        <f>VLOOKUP(Parameter!R835,Indexing!$G$2:$H$28,2)</f>
        <v>10</v>
      </c>
      <c r="H835">
        <f t="shared" si="39"/>
        <v>14.5</v>
      </c>
      <c r="J835">
        <f>VLOOKUP(Parameter!S835,Indexing!$I$2:$J$28,2)</f>
        <v>1</v>
      </c>
      <c r="K835">
        <f>VLOOKUP(Parameter!T835,Indexing!$K$2:$L$28,2)</f>
        <v>2</v>
      </c>
      <c r="L835">
        <f t="shared" si="40"/>
        <v>3</v>
      </c>
      <c r="N835">
        <f t="shared" si="41"/>
        <v>61</v>
      </c>
    </row>
    <row r="836" spans="1:14">
      <c r="A836" s="12" t="s">
        <v>398</v>
      </c>
      <c r="B836" t="s">
        <v>10</v>
      </c>
      <c r="C836" s="2" t="s">
        <v>13</v>
      </c>
      <c r="D836">
        <f>VLOOKUP(Parameter!O836,Indexing!$A$2:$B$28,2)</f>
        <v>26</v>
      </c>
      <c r="E836">
        <f>VLOOKUP(Parameter!P836,Indexing!$C$2:$D$28,2)</f>
        <v>21</v>
      </c>
      <c r="F836">
        <f>VLOOKUP(Parameter!Q836,Indexing!$E$2:$F$28,2)</f>
        <v>1</v>
      </c>
      <c r="G836">
        <f>VLOOKUP(Parameter!R836,Indexing!$G$2:$H$28,2)</f>
        <v>10</v>
      </c>
      <c r="H836">
        <f t="shared" si="39"/>
        <v>14.5</v>
      </c>
      <c r="J836">
        <f>VLOOKUP(Parameter!S836,Indexing!$I$2:$J$28,2)</f>
        <v>1</v>
      </c>
      <c r="K836">
        <f>VLOOKUP(Parameter!T836,Indexing!$K$2:$L$28,2)</f>
        <v>2</v>
      </c>
      <c r="L836">
        <f t="shared" si="40"/>
        <v>3</v>
      </c>
      <c r="N836">
        <f t="shared" si="41"/>
        <v>61</v>
      </c>
    </row>
    <row r="837" spans="1:14">
      <c r="A837" s="12" t="s">
        <v>398</v>
      </c>
      <c r="B837" t="s">
        <v>11</v>
      </c>
      <c r="C837" s="2" t="s">
        <v>13</v>
      </c>
      <c r="D837">
        <f>VLOOKUP(Parameter!O837,Indexing!$A$2:$B$28,2)</f>
        <v>26</v>
      </c>
      <c r="E837">
        <f>VLOOKUP(Parameter!P837,Indexing!$C$2:$D$28,2)</f>
        <v>21</v>
      </c>
      <c r="F837">
        <f>VLOOKUP(Parameter!Q837,Indexing!$E$2:$F$28,2)</f>
        <v>1</v>
      </c>
      <c r="G837">
        <f>VLOOKUP(Parameter!R837,Indexing!$G$2:$H$28,2)</f>
        <v>10</v>
      </c>
      <c r="H837">
        <f t="shared" si="39"/>
        <v>14.5</v>
      </c>
      <c r="J837">
        <f>VLOOKUP(Parameter!S837,Indexing!$I$2:$J$28,2)</f>
        <v>1</v>
      </c>
      <c r="K837">
        <f>VLOOKUP(Parameter!T837,Indexing!$K$2:$L$28,2)</f>
        <v>2</v>
      </c>
      <c r="L837">
        <f t="shared" si="40"/>
        <v>3</v>
      </c>
      <c r="N837">
        <f t="shared" si="41"/>
        <v>61</v>
      </c>
    </row>
    <row r="838" spans="1:14">
      <c r="A838" s="12" t="s">
        <v>399</v>
      </c>
      <c r="B838" t="s">
        <v>8</v>
      </c>
      <c r="C838" s="2" t="s">
        <v>13</v>
      </c>
      <c r="D838">
        <f>VLOOKUP(Parameter!O838,Indexing!$A$2:$B$28,2)</f>
        <v>26</v>
      </c>
      <c r="E838">
        <f>VLOOKUP(Parameter!P838,Indexing!$C$2:$D$28,2)</f>
        <v>22</v>
      </c>
      <c r="F838">
        <f>VLOOKUP(Parameter!Q838,Indexing!$E$2:$F$28,2)</f>
        <v>2</v>
      </c>
      <c r="G838">
        <f>VLOOKUP(Parameter!R838,Indexing!$G$2:$H$28,2)</f>
        <v>11</v>
      </c>
      <c r="H838">
        <f t="shared" si="39"/>
        <v>15.25</v>
      </c>
      <c r="J838">
        <f>VLOOKUP(Parameter!S838,Indexing!$I$2:$J$28,2)</f>
        <v>23</v>
      </c>
      <c r="K838">
        <f>VLOOKUP(Parameter!T838,Indexing!$K$2:$L$28,2)</f>
        <v>5</v>
      </c>
      <c r="L838">
        <f t="shared" si="40"/>
        <v>28</v>
      </c>
      <c r="N838">
        <f t="shared" si="41"/>
        <v>89</v>
      </c>
    </row>
    <row r="839" spans="1:14">
      <c r="A839" s="12" t="s">
        <v>399</v>
      </c>
      <c r="B839" t="s">
        <v>10</v>
      </c>
      <c r="C839" s="2" t="s">
        <v>13</v>
      </c>
      <c r="D839">
        <f>VLOOKUP(Parameter!O839,Indexing!$A$2:$B$28,2)</f>
        <v>26</v>
      </c>
      <c r="E839">
        <f>VLOOKUP(Parameter!P839,Indexing!$C$2:$D$28,2)</f>
        <v>22</v>
      </c>
      <c r="F839">
        <f>VLOOKUP(Parameter!Q839,Indexing!$E$2:$F$28,2)</f>
        <v>2</v>
      </c>
      <c r="G839">
        <f>VLOOKUP(Parameter!R839,Indexing!$G$2:$H$28,2)</f>
        <v>11</v>
      </c>
      <c r="H839">
        <f t="shared" si="39"/>
        <v>15.25</v>
      </c>
      <c r="J839">
        <f>VLOOKUP(Parameter!S839,Indexing!$I$2:$J$28,2)</f>
        <v>23</v>
      </c>
      <c r="K839">
        <f>VLOOKUP(Parameter!T839,Indexing!$K$2:$L$28,2)</f>
        <v>5</v>
      </c>
      <c r="L839">
        <f t="shared" si="40"/>
        <v>28</v>
      </c>
      <c r="N839">
        <f t="shared" si="41"/>
        <v>89</v>
      </c>
    </row>
    <row r="840" spans="1:14">
      <c r="A840" s="12" t="s">
        <v>399</v>
      </c>
      <c r="B840" t="s">
        <v>11</v>
      </c>
      <c r="C840" s="2" t="s">
        <v>13</v>
      </c>
      <c r="D840">
        <f>VLOOKUP(Parameter!O840,Indexing!$A$2:$B$28,2)</f>
        <v>26</v>
      </c>
      <c r="E840">
        <f>VLOOKUP(Parameter!P840,Indexing!$C$2:$D$28,2)</f>
        <v>22</v>
      </c>
      <c r="F840">
        <f>VLOOKUP(Parameter!Q840,Indexing!$E$2:$F$28,2)</f>
        <v>2</v>
      </c>
      <c r="G840">
        <f>VLOOKUP(Parameter!R840,Indexing!$G$2:$H$28,2)</f>
        <v>11</v>
      </c>
      <c r="H840">
        <f t="shared" si="39"/>
        <v>15.25</v>
      </c>
      <c r="J840">
        <f>VLOOKUP(Parameter!S840,Indexing!$I$2:$J$28,2)</f>
        <v>23</v>
      </c>
      <c r="K840">
        <f>VLOOKUP(Parameter!T840,Indexing!$K$2:$L$28,2)</f>
        <v>5</v>
      </c>
      <c r="L840">
        <f t="shared" si="40"/>
        <v>28</v>
      </c>
      <c r="N840">
        <f t="shared" si="41"/>
        <v>89</v>
      </c>
    </row>
    <row r="841" spans="1:14">
      <c r="A841" s="12" t="s">
        <v>400</v>
      </c>
      <c r="B841" t="s">
        <v>8</v>
      </c>
      <c r="C841" s="2" t="s">
        <v>13</v>
      </c>
      <c r="D841">
        <f>VLOOKUP(Parameter!O841,Indexing!$A$2:$B$28,2)</f>
        <v>26</v>
      </c>
      <c r="E841">
        <f>VLOOKUP(Parameter!P841,Indexing!$C$2:$D$28,2)</f>
        <v>25</v>
      </c>
      <c r="F841">
        <f>VLOOKUP(Parameter!Q841,Indexing!$E$2:$F$28,2)</f>
        <v>26</v>
      </c>
      <c r="G841">
        <f>VLOOKUP(Parameter!R841,Indexing!$G$2:$H$28,2)</f>
        <v>21</v>
      </c>
      <c r="H841">
        <f t="shared" si="39"/>
        <v>24.5</v>
      </c>
      <c r="J841">
        <f>VLOOKUP(Parameter!S841,Indexing!$I$2:$J$28,2)</f>
        <v>9</v>
      </c>
      <c r="K841">
        <f>VLOOKUP(Parameter!T841,Indexing!$K$2:$L$28,2)</f>
        <v>2</v>
      </c>
      <c r="L841">
        <f t="shared" si="40"/>
        <v>11</v>
      </c>
      <c r="N841">
        <f t="shared" si="41"/>
        <v>109</v>
      </c>
    </row>
    <row r="842" spans="1:14">
      <c r="A842" s="12" t="s">
        <v>400</v>
      </c>
      <c r="B842" t="s">
        <v>10</v>
      </c>
      <c r="C842" s="2" t="s">
        <v>13</v>
      </c>
      <c r="D842">
        <f>VLOOKUP(Parameter!O842,Indexing!$A$2:$B$28,2)</f>
        <v>26</v>
      </c>
      <c r="E842">
        <f>VLOOKUP(Parameter!P842,Indexing!$C$2:$D$28,2)</f>
        <v>25</v>
      </c>
      <c r="F842">
        <f>VLOOKUP(Parameter!Q842,Indexing!$E$2:$F$28,2)</f>
        <v>26</v>
      </c>
      <c r="G842">
        <f>VLOOKUP(Parameter!R842,Indexing!$G$2:$H$28,2)</f>
        <v>21</v>
      </c>
      <c r="H842">
        <f t="shared" si="39"/>
        <v>24.5</v>
      </c>
      <c r="J842">
        <f>VLOOKUP(Parameter!S842,Indexing!$I$2:$J$28,2)</f>
        <v>9</v>
      </c>
      <c r="K842">
        <f>VLOOKUP(Parameter!T842,Indexing!$K$2:$L$28,2)</f>
        <v>2</v>
      </c>
      <c r="L842">
        <f t="shared" si="40"/>
        <v>11</v>
      </c>
      <c r="N842">
        <f t="shared" si="41"/>
        <v>109</v>
      </c>
    </row>
    <row r="843" spans="1:14">
      <c r="A843" s="12" t="s">
        <v>400</v>
      </c>
      <c r="B843" t="s">
        <v>11</v>
      </c>
      <c r="C843" s="2" t="s">
        <v>13</v>
      </c>
      <c r="D843">
        <f>VLOOKUP(Parameter!O843,Indexing!$A$2:$B$28,2)</f>
        <v>26</v>
      </c>
      <c r="E843">
        <f>VLOOKUP(Parameter!P843,Indexing!$C$2:$D$28,2)</f>
        <v>25</v>
      </c>
      <c r="F843">
        <f>VLOOKUP(Parameter!Q843,Indexing!$E$2:$F$28,2)</f>
        <v>26</v>
      </c>
      <c r="G843">
        <f>VLOOKUP(Parameter!R843,Indexing!$G$2:$H$28,2)</f>
        <v>21</v>
      </c>
      <c r="H843">
        <f t="shared" si="39"/>
        <v>24.5</v>
      </c>
      <c r="J843">
        <f>VLOOKUP(Parameter!S843,Indexing!$I$2:$J$28,2)</f>
        <v>9</v>
      </c>
      <c r="K843">
        <f>VLOOKUP(Parameter!T843,Indexing!$K$2:$L$28,2)</f>
        <v>2</v>
      </c>
      <c r="L843">
        <f t="shared" si="40"/>
        <v>11</v>
      </c>
      <c r="N843">
        <f t="shared" si="41"/>
        <v>109</v>
      </c>
    </row>
    <row r="844" spans="1:14">
      <c r="A844" s="12" t="s">
        <v>401</v>
      </c>
      <c r="B844" t="s">
        <v>8</v>
      </c>
      <c r="C844" s="2" t="s">
        <v>13</v>
      </c>
      <c r="D844">
        <f>VLOOKUP(Parameter!O844,Indexing!$A$2:$B$28,2)</f>
        <v>20</v>
      </c>
      <c r="E844">
        <f>VLOOKUP(Parameter!P844,Indexing!$C$2:$D$28,2)</f>
        <v>12</v>
      </c>
      <c r="F844">
        <f>VLOOKUP(Parameter!Q844,Indexing!$E$2:$F$28,2)</f>
        <v>9</v>
      </c>
      <c r="G844">
        <f>VLOOKUP(Parameter!R844,Indexing!$G$2:$H$28,2)</f>
        <v>13</v>
      </c>
      <c r="H844">
        <f t="shared" si="39"/>
        <v>13.5</v>
      </c>
      <c r="J844">
        <f>VLOOKUP(Parameter!S844,Indexing!$I$2:$J$28,2)</f>
        <v>1</v>
      </c>
      <c r="K844">
        <f>VLOOKUP(Parameter!T844,Indexing!$K$2:$L$28,2)</f>
        <v>1</v>
      </c>
      <c r="L844">
        <f t="shared" si="40"/>
        <v>2</v>
      </c>
      <c r="N844">
        <f t="shared" si="41"/>
        <v>56</v>
      </c>
    </row>
    <row r="845" spans="1:14">
      <c r="A845" s="12" t="s">
        <v>401</v>
      </c>
      <c r="B845" t="s">
        <v>10</v>
      </c>
      <c r="C845" s="2" t="s">
        <v>13</v>
      </c>
      <c r="D845">
        <f>VLOOKUP(Parameter!O845,Indexing!$A$2:$B$28,2)</f>
        <v>20</v>
      </c>
      <c r="E845">
        <f>VLOOKUP(Parameter!P845,Indexing!$C$2:$D$28,2)</f>
        <v>12</v>
      </c>
      <c r="F845">
        <f>VLOOKUP(Parameter!Q845,Indexing!$E$2:$F$28,2)</f>
        <v>9</v>
      </c>
      <c r="G845">
        <f>VLOOKUP(Parameter!R845,Indexing!$G$2:$H$28,2)</f>
        <v>13</v>
      </c>
      <c r="H845">
        <f t="shared" si="39"/>
        <v>13.5</v>
      </c>
      <c r="J845">
        <f>VLOOKUP(Parameter!S845,Indexing!$I$2:$J$28,2)</f>
        <v>1</v>
      </c>
      <c r="K845">
        <f>VLOOKUP(Parameter!T845,Indexing!$K$2:$L$28,2)</f>
        <v>1</v>
      </c>
      <c r="L845">
        <f t="shared" si="40"/>
        <v>2</v>
      </c>
      <c r="N845">
        <f t="shared" si="41"/>
        <v>56</v>
      </c>
    </row>
    <row r="846" spans="1:14">
      <c r="A846" s="12" t="s">
        <v>401</v>
      </c>
      <c r="B846" t="s">
        <v>11</v>
      </c>
      <c r="C846" s="2" t="s">
        <v>13</v>
      </c>
      <c r="D846">
        <f>VLOOKUP(Parameter!O846,Indexing!$A$2:$B$28,2)</f>
        <v>20</v>
      </c>
      <c r="E846">
        <f>VLOOKUP(Parameter!P846,Indexing!$C$2:$D$28,2)</f>
        <v>12</v>
      </c>
      <c r="F846">
        <f>VLOOKUP(Parameter!Q846,Indexing!$E$2:$F$28,2)</f>
        <v>9</v>
      </c>
      <c r="G846">
        <f>VLOOKUP(Parameter!R846,Indexing!$G$2:$H$28,2)</f>
        <v>13</v>
      </c>
      <c r="H846">
        <f t="shared" si="39"/>
        <v>13.5</v>
      </c>
      <c r="J846">
        <f>VLOOKUP(Parameter!S846,Indexing!$I$2:$J$28,2)</f>
        <v>1</v>
      </c>
      <c r="K846">
        <f>VLOOKUP(Parameter!T846,Indexing!$K$2:$L$28,2)</f>
        <v>1</v>
      </c>
      <c r="L846">
        <f t="shared" si="40"/>
        <v>2</v>
      </c>
      <c r="N846">
        <f t="shared" si="41"/>
        <v>56</v>
      </c>
    </row>
    <row r="847" spans="1:14">
      <c r="A847" s="12" t="s">
        <v>402</v>
      </c>
      <c r="B847" t="s">
        <v>8</v>
      </c>
      <c r="C847" s="2" t="s">
        <v>13</v>
      </c>
      <c r="D847">
        <f>VLOOKUP(Parameter!O847,Indexing!$A$2:$B$28,2)</f>
        <v>23</v>
      </c>
      <c r="E847">
        <f>VLOOKUP(Parameter!P847,Indexing!$C$2:$D$28,2)</f>
        <v>9</v>
      </c>
      <c r="F847">
        <f>VLOOKUP(Parameter!Q847,Indexing!$E$2:$F$28,2)</f>
        <v>17</v>
      </c>
      <c r="G847">
        <f>VLOOKUP(Parameter!R847,Indexing!$G$2:$H$28,2)</f>
        <v>15</v>
      </c>
      <c r="H847">
        <f t="shared" si="39"/>
        <v>16</v>
      </c>
      <c r="J847">
        <f>VLOOKUP(Parameter!S847,Indexing!$I$2:$J$28,2)</f>
        <v>1</v>
      </c>
      <c r="K847">
        <f>VLOOKUP(Parameter!T847,Indexing!$K$2:$L$28,2)</f>
        <v>3</v>
      </c>
      <c r="L847">
        <f t="shared" si="40"/>
        <v>4</v>
      </c>
      <c r="N847">
        <f t="shared" si="41"/>
        <v>68</v>
      </c>
    </row>
    <row r="848" spans="1:14">
      <c r="A848" s="12" t="s">
        <v>402</v>
      </c>
      <c r="B848" t="s">
        <v>10</v>
      </c>
      <c r="C848" s="2" t="s">
        <v>13</v>
      </c>
      <c r="D848">
        <f>VLOOKUP(Parameter!O848,Indexing!$A$2:$B$28,2)</f>
        <v>23</v>
      </c>
      <c r="E848">
        <f>VLOOKUP(Parameter!P848,Indexing!$C$2:$D$28,2)</f>
        <v>9</v>
      </c>
      <c r="F848">
        <f>VLOOKUP(Parameter!Q848,Indexing!$E$2:$F$28,2)</f>
        <v>17</v>
      </c>
      <c r="G848">
        <f>VLOOKUP(Parameter!R848,Indexing!$G$2:$H$28,2)</f>
        <v>15</v>
      </c>
      <c r="H848">
        <f t="shared" si="39"/>
        <v>16</v>
      </c>
      <c r="J848">
        <f>VLOOKUP(Parameter!S848,Indexing!$I$2:$J$28,2)</f>
        <v>1</v>
      </c>
      <c r="K848">
        <f>VLOOKUP(Parameter!T848,Indexing!$K$2:$L$28,2)</f>
        <v>3</v>
      </c>
      <c r="L848">
        <f t="shared" si="40"/>
        <v>4</v>
      </c>
      <c r="N848">
        <f t="shared" si="41"/>
        <v>68</v>
      </c>
    </row>
    <row r="849" spans="1:14">
      <c r="A849" s="12" t="s">
        <v>402</v>
      </c>
      <c r="B849" t="s">
        <v>11</v>
      </c>
      <c r="C849" s="2" t="s">
        <v>13</v>
      </c>
      <c r="D849">
        <f>VLOOKUP(Parameter!O849,Indexing!$A$2:$B$28,2)</f>
        <v>23</v>
      </c>
      <c r="E849">
        <f>VLOOKUP(Parameter!P849,Indexing!$C$2:$D$28,2)</f>
        <v>9</v>
      </c>
      <c r="F849">
        <f>VLOOKUP(Parameter!Q849,Indexing!$E$2:$F$28,2)</f>
        <v>17</v>
      </c>
      <c r="G849">
        <f>VLOOKUP(Parameter!R849,Indexing!$G$2:$H$28,2)</f>
        <v>15</v>
      </c>
      <c r="H849">
        <f t="shared" si="39"/>
        <v>16</v>
      </c>
      <c r="J849">
        <f>VLOOKUP(Parameter!S849,Indexing!$I$2:$J$28,2)</f>
        <v>1</v>
      </c>
      <c r="K849">
        <f>VLOOKUP(Parameter!T849,Indexing!$K$2:$L$28,2)</f>
        <v>3</v>
      </c>
      <c r="L849">
        <f t="shared" si="40"/>
        <v>4</v>
      </c>
      <c r="N849">
        <f t="shared" si="41"/>
        <v>68</v>
      </c>
    </row>
    <row r="850" spans="1:14">
      <c r="A850" s="12" t="s">
        <v>403</v>
      </c>
      <c r="B850" t="s">
        <v>8</v>
      </c>
      <c r="C850" s="2" t="s">
        <v>13</v>
      </c>
      <c r="D850">
        <f>VLOOKUP(Parameter!O850,Indexing!$A$2:$B$28,2)</f>
        <v>23</v>
      </c>
      <c r="E850">
        <f>VLOOKUP(Parameter!P850,Indexing!$C$2:$D$28,2)</f>
        <v>9</v>
      </c>
      <c r="F850">
        <f>VLOOKUP(Parameter!Q850,Indexing!$E$2:$F$28,2)</f>
        <v>17</v>
      </c>
      <c r="G850">
        <f>VLOOKUP(Parameter!R850,Indexing!$G$2:$H$28,2)</f>
        <v>15</v>
      </c>
      <c r="H850">
        <f t="shared" si="39"/>
        <v>16</v>
      </c>
      <c r="J850">
        <f>VLOOKUP(Parameter!S850,Indexing!$I$2:$J$28,2)</f>
        <v>1</v>
      </c>
      <c r="K850">
        <f>VLOOKUP(Parameter!T850,Indexing!$K$2:$L$28,2)</f>
        <v>3</v>
      </c>
      <c r="L850">
        <f t="shared" si="40"/>
        <v>4</v>
      </c>
      <c r="N850">
        <f t="shared" si="41"/>
        <v>68</v>
      </c>
    </row>
    <row r="851" spans="1:14">
      <c r="A851" s="12" t="s">
        <v>403</v>
      </c>
      <c r="B851" t="s">
        <v>10</v>
      </c>
      <c r="C851" s="2" t="s">
        <v>13</v>
      </c>
      <c r="D851">
        <f>VLOOKUP(Parameter!O851,Indexing!$A$2:$B$28,2)</f>
        <v>23</v>
      </c>
      <c r="E851">
        <f>VLOOKUP(Parameter!P851,Indexing!$C$2:$D$28,2)</f>
        <v>9</v>
      </c>
      <c r="F851">
        <f>VLOOKUP(Parameter!Q851,Indexing!$E$2:$F$28,2)</f>
        <v>17</v>
      </c>
      <c r="G851">
        <f>VLOOKUP(Parameter!R851,Indexing!$G$2:$H$28,2)</f>
        <v>15</v>
      </c>
      <c r="H851">
        <f t="shared" si="39"/>
        <v>16</v>
      </c>
      <c r="J851">
        <f>VLOOKUP(Parameter!S851,Indexing!$I$2:$J$28,2)</f>
        <v>1</v>
      </c>
      <c r="K851">
        <f>VLOOKUP(Parameter!T851,Indexing!$K$2:$L$28,2)</f>
        <v>3</v>
      </c>
      <c r="L851">
        <f t="shared" si="40"/>
        <v>4</v>
      </c>
      <c r="N851">
        <f t="shared" si="41"/>
        <v>68</v>
      </c>
    </row>
    <row r="852" spans="1:14">
      <c r="A852" s="12" t="s">
        <v>403</v>
      </c>
      <c r="B852" t="s">
        <v>11</v>
      </c>
      <c r="C852" s="2" t="s">
        <v>13</v>
      </c>
      <c r="D852">
        <f>VLOOKUP(Parameter!O852,Indexing!$A$2:$B$28,2)</f>
        <v>23</v>
      </c>
      <c r="E852">
        <f>VLOOKUP(Parameter!P852,Indexing!$C$2:$D$28,2)</f>
        <v>9</v>
      </c>
      <c r="F852">
        <f>VLOOKUP(Parameter!Q852,Indexing!$E$2:$F$28,2)</f>
        <v>17</v>
      </c>
      <c r="G852">
        <f>VLOOKUP(Parameter!R852,Indexing!$G$2:$H$28,2)</f>
        <v>15</v>
      </c>
      <c r="H852">
        <f t="shared" si="39"/>
        <v>16</v>
      </c>
      <c r="J852">
        <f>VLOOKUP(Parameter!S852,Indexing!$I$2:$J$28,2)</f>
        <v>1</v>
      </c>
      <c r="K852">
        <f>VLOOKUP(Parameter!T852,Indexing!$K$2:$L$28,2)</f>
        <v>3</v>
      </c>
      <c r="L852">
        <f t="shared" si="40"/>
        <v>4</v>
      </c>
      <c r="N852">
        <f t="shared" si="41"/>
        <v>68</v>
      </c>
    </row>
    <row r="853" spans="1:14">
      <c r="A853" s="12" t="s">
        <v>404</v>
      </c>
      <c r="B853" t="s">
        <v>8</v>
      </c>
      <c r="C853" s="2" t="s">
        <v>13</v>
      </c>
      <c r="D853">
        <f>VLOOKUP(Parameter!O853,Indexing!$A$2:$B$28,2)</f>
        <v>3</v>
      </c>
      <c r="E853">
        <f>VLOOKUP(Parameter!P853,Indexing!$C$2:$D$28,2)</f>
        <v>15</v>
      </c>
      <c r="F853">
        <f>VLOOKUP(Parameter!Q853,Indexing!$E$2:$F$28,2)</f>
        <v>1</v>
      </c>
      <c r="G853">
        <f>VLOOKUP(Parameter!R853,Indexing!$G$2:$H$28,2)</f>
        <v>26</v>
      </c>
      <c r="H853">
        <f t="shared" si="39"/>
        <v>11.25</v>
      </c>
      <c r="J853">
        <f>VLOOKUP(Parameter!S853,Indexing!$I$2:$J$28,2)</f>
        <v>26</v>
      </c>
      <c r="K853">
        <f>VLOOKUP(Parameter!T853,Indexing!$K$2:$L$28,2)</f>
        <v>5</v>
      </c>
      <c r="L853">
        <f t="shared" si="40"/>
        <v>31</v>
      </c>
      <c r="N853">
        <f t="shared" si="41"/>
        <v>76</v>
      </c>
    </row>
    <row r="854" spans="1:14">
      <c r="A854" s="12" t="s">
        <v>404</v>
      </c>
      <c r="B854" t="s">
        <v>10</v>
      </c>
      <c r="C854" s="2" t="s">
        <v>13</v>
      </c>
      <c r="D854">
        <f>VLOOKUP(Parameter!O854,Indexing!$A$2:$B$28,2)</f>
        <v>3</v>
      </c>
      <c r="E854">
        <f>VLOOKUP(Parameter!P854,Indexing!$C$2:$D$28,2)</f>
        <v>15</v>
      </c>
      <c r="F854">
        <f>VLOOKUP(Parameter!Q854,Indexing!$E$2:$F$28,2)</f>
        <v>1</v>
      </c>
      <c r="G854">
        <f>VLOOKUP(Parameter!R854,Indexing!$G$2:$H$28,2)</f>
        <v>26</v>
      </c>
      <c r="H854">
        <f t="shared" si="39"/>
        <v>11.25</v>
      </c>
      <c r="J854">
        <f>VLOOKUP(Parameter!S854,Indexing!$I$2:$J$28,2)</f>
        <v>26</v>
      </c>
      <c r="K854">
        <f>VLOOKUP(Parameter!T854,Indexing!$K$2:$L$28,2)</f>
        <v>5</v>
      </c>
      <c r="L854">
        <f t="shared" si="40"/>
        <v>31</v>
      </c>
      <c r="N854">
        <f t="shared" si="41"/>
        <v>76</v>
      </c>
    </row>
    <row r="855" spans="1:14">
      <c r="A855" s="12" t="s">
        <v>404</v>
      </c>
      <c r="B855" t="s">
        <v>11</v>
      </c>
      <c r="C855" s="2" t="s">
        <v>13</v>
      </c>
      <c r="D855">
        <f>VLOOKUP(Parameter!O855,Indexing!$A$2:$B$28,2)</f>
        <v>3</v>
      </c>
      <c r="E855">
        <f>VLOOKUP(Parameter!P855,Indexing!$C$2:$D$28,2)</f>
        <v>15</v>
      </c>
      <c r="F855">
        <f>VLOOKUP(Parameter!Q855,Indexing!$E$2:$F$28,2)</f>
        <v>1</v>
      </c>
      <c r="G855">
        <f>VLOOKUP(Parameter!R855,Indexing!$G$2:$H$28,2)</f>
        <v>26</v>
      </c>
      <c r="H855">
        <f t="shared" si="39"/>
        <v>11.25</v>
      </c>
      <c r="J855">
        <f>VLOOKUP(Parameter!S855,Indexing!$I$2:$J$28,2)</f>
        <v>26</v>
      </c>
      <c r="K855">
        <f>VLOOKUP(Parameter!T855,Indexing!$K$2:$L$28,2)</f>
        <v>5</v>
      </c>
      <c r="L855">
        <f t="shared" si="40"/>
        <v>31</v>
      </c>
      <c r="N855">
        <f t="shared" si="41"/>
        <v>76</v>
      </c>
    </row>
    <row r="856" spans="1:14">
      <c r="A856" s="12" t="s">
        <v>405</v>
      </c>
      <c r="B856" t="s">
        <v>8</v>
      </c>
      <c r="C856" s="2" t="s">
        <v>13</v>
      </c>
      <c r="D856">
        <f>VLOOKUP(Parameter!O856,Indexing!$A$2:$B$28,2)</f>
        <v>26</v>
      </c>
      <c r="E856">
        <f>VLOOKUP(Parameter!P856,Indexing!$C$2:$D$28,2)</f>
        <v>21</v>
      </c>
      <c r="F856">
        <f>VLOOKUP(Parameter!Q856,Indexing!$E$2:$F$28,2)</f>
        <v>1</v>
      </c>
      <c r="G856">
        <f>VLOOKUP(Parameter!R856,Indexing!$G$2:$H$28,2)</f>
        <v>10</v>
      </c>
      <c r="H856">
        <f t="shared" si="39"/>
        <v>14.5</v>
      </c>
      <c r="J856">
        <f>VLOOKUP(Parameter!S856,Indexing!$I$2:$J$28,2)</f>
        <v>21</v>
      </c>
      <c r="K856">
        <f>VLOOKUP(Parameter!T856,Indexing!$K$2:$L$28,2)</f>
        <v>1</v>
      </c>
      <c r="L856">
        <f t="shared" si="40"/>
        <v>22</v>
      </c>
      <c r="N856">
        <f t="shared" si="41"/>
        <v>80</v>
      </c>
    </row>
    <row r="857" spans="1:14">
      <c r="A857" s="12" t="s">
        <v>405</v>
      </c>
      <c r="B857" t="s">
        <v>10</v>
      </c>
      <c r="C857" s="2" t="s">
        <v>13</v>
      </c>
      <c r="D857">
        <f>VLOOKUP(Parameter!O857,Indexing!$A$2:$B$28,2)</f>
        <v>26</v>
      </c>
      <c r="E857">
        <f>VLOOKUP(Parameter!P857,Indexing!$C$2:$D$28,2)</f>
        <v>21</v>
      </c>
      <c r="F857">
        <f>VLOOKUP(Parameter!Q857,Indexing!$E$2:$F$28,2)</f>
        <v>1</v>
      </c>
      <c r="G857">
        <f>VLOOKUP(Parameter!R857,Indexing!$G$2:$H$28,2)</f>
        <v>10</v>
      </c>
      <c r="H857">
        <f t="shared" si="39"/>
        <v>14.5</v>
      </c>
      <c r="J857">
        <f>VLOOKUP(Parameter!S857,Indexing!$I$2:$J$28,2)</f>
        <v>21</v>
      </c>
      <c r="K857">
        <f>VLOOKUP(Parameter!T857,Indexing!$K$2:$L$28,2)</f>
        <v>1</v>
      </c>
      <c r="L857">
        <f t="shared" si="40"/>
        <v>22</v>
      </c>
      <c r="N857">
        <f t="shared" si="41"/>
        <v>80</v>
      </c>
    </row>
    <row r="858" spans="1:14">
      <c r="A858" s="12" t="s">
        <v>405</v>
      </c>
      <c r="B858" t="s">
        <v>11</v>
      </c>
      <c r="C858" s="2" t="s">
        <v>13</v>
      </c>
      <c r="D858">
        <f>VLOOKUP(Parameter!O858,Indexing!$A$2:$B$28,2)</f>
        <v>26</v>
      </c>
      <c r="E858">
        <f>VLOOKUP(Parameter!P858,Indexing!$C$2:$D$28,2)</f>
        <v>21</v>
      </c>
      <c r="F858">
        <f>VLOOKUP(Parameter!Q858,Indexing!$E$2:$F$28,2)</f>
        <v>1</v>
      </c>
      <c r="G858">
        <f>VLOOKUP(Parameter!R858,Indexing!$G$2:$H$28,2)</f>
        <v>10</v>
      </c>
      <c r="H858">
        <f t="shared" si="39"/>
        <v>14.5</v>
      </c>
      <c r="J858">
        <f>VLOOKUP(Parameter!S858,Indexing!$I$2:$J$28,2)</f>
        <v>21</v>
      </c>
      <c r="K858">
        <f>VLOOKUP(Parameter!T858,Indexing!$K$2:$L$28,2)</f>
        <v>1</v>
      </c>
      <c r="L858">
        <f t="shared" si="40"/>
        <v>22</v>
      </c>
      <c r="N858">
        <f t="shared" si="41"/>
        <v>80</v>
      </c>
    </row>
    <row r="859" spans="1:14">
      <c r="A859" s="12" t="s">
        <v>406</v>
      </c>
      <c r="B859" t="s">
        <v>8</v>
      </c>
      <c r="C859" s="2" t="s">
        <v>13</v>
      </c>
      <c r="D859">
        <f>VLOOKUP(Parameter!O859,Indexing!$A$2:$B$28,2)</f>
        <v>26</v>
      </c>
      <c r="E859">
        <f>VLOOKUP(Parameter!P859,Indexing!$C$2:$D$28,2)</f>
        <v>21</v>
      </c>
      <c r="F859">
        <f>VLOOKUP(Parameter!Q859,Indexing!$E$2:$F$28,2)</f>
        <v>1</v>
      </c>
      <c r="G859">
        <f>VLOOKUP(Parameter!R859,Indexing!$G$2:$H$28,2)</f>
        <v>25</v>
      </c>
      <c r="H859">
        <f t="shared" si="39"/>
        <v>18.25</v>
      </c>
      <c r="J859">
        <f>VLOOKUP(Parameter!S859,Indexing!$I$2:$J$28,2)</f>
        <v>21</v>
      </c>
      <c r="K859">
        <f>VLOOKUP(Parameter!T859,Indexing!$K$2:$L$28,2)</f>
        <v>2</v>
      </c>
      <c r="L859">
        <f t="shared" si="40"/>
        <v>23</v>
      </c>
      <c r="N859">
        <f t="shared" si="41"/>
        <v>96</v>
      </c>
    </row>
    <row r="860" spans="1:14">
      <c r="A860" s="12" t="s">
        <v>406</v>
      </c>
      <c r="B860" t="s">
        <v>10</v>
      </c>
      <c r="C860" s="2" t="s">
        <v>13</v>
      </c>
      <c r="D860">
        <f>VLOOKUP(Parameter!O860,Indexing!$A$2:$B$28,2)</f>
        <v>26</v>
      </c>
      <c r="E860">
        <f>VLOOKUP(Parameter!P860,Indexing!$C$2:$D$28,2)</f>
        <v>21</v>
      </c>
      <c r="F860">
        <f>VLOOKUP(Parameter!Q860,Indexing!$E$2:$F$28,2)</f>
        <v>1</v>
      </c>
      <c r="G860">
        <f>VLOOKUP(Parameter!R860,Indexing!$G$2:$H$28,2)</f>
        <v>25</v>
      </c>
      <c r="H860">
        <f t="shared" si="39"/>
        <v>18.25</v>
      </c>
      <c r="J860">
        <f>VLOOKUP(Parameter!S860,Indexing!$I$2:$J$28,2)</f>
        <v>21</v>
      </c>
      <c r="K860">
        <f>VLOOKUP(Parameter!T860,Indexing!$K$2:$L$28,2)</f>
        <v>2</v>
      </c>
      <c r="L860">
        <f t="shared" si="40"/>
        <v>23</v>
      </c>
      <c r="N860">
        <f t="shared" si="41"/>
        <v>96</v>
      </c>
    </row>
    <row r="861" spans="1:14">
      <c r="A861" s="12" t="s">
        <v>406</v>
      </c>
      <c r="B861" t="s">
        <v>11</v>
      </c>
      <c r="C861" s="2" t="s">
        <v>13</v>
      </c>
      <c r="D861">
        <f>VLOOKUP(Parameter!O861,Indexing!$A$2:$B$28,2)</f>
        <v>26</v>
      </c>
      <c r="E861">
        <f>VLOOKUP(Parameter!P861,Indexing!$C$2:$D$28,2)</f>
        <v>21</v>
      </c>
      <c r="F861">
        <f>VLOOKUP(Parameter!Q861,Indexing!$E$2:$F$28,2)</f>
        <v>1</v>
      </c>
      <c r="G861">
        <f>VLOOKUP(Parameter!R861,Indexing!$G$2:$H$28,2)</f>
        <v>25</v>
      </c>
      <c r="H861">
        <f t="shared" si="39"/>
        <v>18.25</v>
      </c>
      <c r="J861">
        <f>VLOOKUP(Parameter!S861,Indexing!$I$2:$J$28,2)</f>
        <v>21</v>
      </c>
      <c r="K861">
        <f>VLOOKUP(Parameter!T861,Indexing!$K$2:$L$28,2)</f>
        <v>2</v>
      </c>
      <c r="L861">
        <f t="shared" si="40"/>
        <v>23</v>
      </c>
      <c r="N861">
        <f t="shared" si="41"/>
        <v>96</v>
      </c>
    </row>
    <row r="862" spans="1:14">
      <c r="A862" s="12" t="s">
        <v>407</v>
      </c>
      <c r="B862" t="s">
        <v>8</v>
      </c>
      <c r="C862" s="2" t="s">
        <v>13</v>
      </c>
      <c r="D862">
        <f>VLOOKUP(Parameter!O862,Indexing!$A$2:$B$28,2)</f>
        <v>26</v>
      </c>
      <c r="E862">
        <f>VLOOKUP(Parameter!P862,Indexing!$C$2:$D$28,2)</f>
        <v>22</v>
      </c>
      <c r="F862">
        <f>VLOOKUP(Parameter!Q862,Indexing!$E$2:$F$28,2)</f>
        <v>2</v>
      </c>
      <c r="G862">
        <f>VLOOKUP(Parameter!R862,Indexing!$G$2:$H$28,2)</f>
        <v>21</v>
      </c>
      <c r="H862">
        <f t="shared" si="39"/>
        <v>17.75</v>
      </c>
      <c r="J862">
        <f>VLOOKUP(Parameter!S862,Indexing!$I$2:$J$28,2)</f>
        <v>4</v>
      </c>
      <c r="K862">
        <f>VLOOKUP(Parameter!T862,Indexing!$K$2:$L$28,2)</f>
        <v>2</v>
      </c>
      <c r="L862">
        <f t="shared" si="40"/>
        <v>6</v>
      </c>
      <c r="N862">
        <f t="shared" si="41"/>
        <v>77</v>
      </c>
    </row>
    <row r="863" spans="1:14">
      <c r="A863" s="12" t="s">
        <v>407</v>
      </c>
      <c r="B863" t="s">
        <v>10</v>
      </c>
      <c r="C863" s="2" t="s">
        <v>13</v>
      </c>
      <c r="D863">
        <f>VLOOKUP(Parameter!O863,Indexing!$A$2:$B$28,2)</f>
        <v>26</v>
      </c>
      <c r="E863">
        <f>VLOOKUP(Parameter!P863,Indexing!$C$2:$D$28,2)</f>
        <v>22</v>
      </c>
      <c r="F863">
        <f>VLOOKUP(Parameter!Q863,Indexing!$E$2:$F$28,2)</f>
        <v>2</v>
      </c>
      <c r="G863">
        <f>VLOOKUP(Parameter!R863,Indexing!$G$2:$H$28,2)</f>
        <v>21</v>
      </c>
      <c r="H863">
        <f t="shared" si="39"/>
        <v>17.75</v>
      </c>
      <c r="J863">
        <f>VLOOKUP(Parameter!S863,Indexing!$I$2:$J$28,2)</f>
        <v>4</v>
      </c>
      <c r="K863">
        <f>VLOOKUP(Parameter!T863,Indexing!$K$2:$L$28,2)</f>
        <v>2</v>
      </c>
      <c r="L863">
        <f t="shared" si="40"/>
        <v>6</v>
      </c>
      <c r="N863">
        <f t="shared" si="41"/>
        <v>77</v>
      </c>
    </row>
    <row r="864" spans="1:14">
      <c r="A864" s="12" t="s">
        <v>407</v>
      </c>
      <c r="B864" t="s">
        <v>11</v>
      </c>
      <c r="C864" s="2" t="s">
        <v>13</v>
      </c>
      <c r="D864">
        <f>VLOOKUP(Parameter!O864,Indexing!$A$2:$B$28,2)</f>
        <v>26</v>
      </c>
      <c r="E864">
        <f>VLOOKUP(Parameter!P864,Indexing!$C$2:$D$28,2)</f>
        <v>22</v>
      </c>
      <c r="F864">
        <f>VLOOKUP(Parameter!Q864,Indexing!$E$2:$F$28,2)</f>
        <v>2</v>
      </c>
      <c r="G864">
        <f>VLOOKUP(Parameter!R864,Indexing!$G$2:$H$28,2)</f>
        <v>21</v>
      </c>
      <c r="H864">
        <f t="shared" si="39"/>
        <v>17.75</v>
      </c>
      <c r="J864">
        <f>VLOOKUP(Parameter!S864,Indexing!$I$2:$J$28,2)</f>
        <v>4</v>
      </c>
      <c r="K864">
        <f>VLOOKUP(Parameter!T864,Indexing!$K$2:$L$28,2)</f>
        <v>2</v>
      </c>
      <c r="L864">
        <f t="shared" si="40"/>
        <v>6</v>
      </c>
      <c r="N864">
        <f t="shared" si="41"/>
        <v>77</v>
      </c>
    </row>
    <row r="865" spans="1:14">
      <c r="A865" s="12" t="s">
        <v>408</v>
      </c>
      <c r="B865" t="s">
        <v>8</v>
      </c>
      <c r="C865" s="2" t="s">
        <v>13</v>
      </c>
      <c r="D865">
        <f>VLOOKUP(Parameter!O865,Indexing!$A$2:$B$28,2)</f>
        <v>26</v>
      </c>
      <c r="E865">
        <f>VLOOKUP(Parameter!P865,Indexing!$C$2:$D$28,2)</f>
        <v>23</v>
      </c>
      <c r="F865">
        <f>VLOOKUP(Parameter!Q865,Indexing!$E$2:$F$28,2)</f>
        <v>1</v>
      </c>
      <c r="G865">
        <f>VLOOKUP(Parameter!R865,Indexing!$G$2:$H$28,2)</f>
        <v>21</v>
      </c>
      <c r="H865">
        <f t="shared" si="39"/>
        <v>17.75</v>
      </c>
      <c r="J865">
        <f>VLOOKUP(Parameter!S865,Indexing!$I$2:$J$28,2)</f>
        <v>2</v>
      </c>
      <c r="K865">
        <f>VLOOKUP(Parameter!T865,Indexing!$K$2:$L$28,2)</f>
        <v>26</v>
      </c>
      <c r="L865">
        <f t="shared" si="40"/>
        <v>28</v>
      </c>
      <c r="N865">
        <f t="shared" si="41"/>
        <v>99</v>
      </c>
    </row>
    <row r="866" spans="1:14">
      <c r="A866" s="12" t="s">
        <v>408</v>
      </c>
      <c r="B866" t="s">
        <v>10</v>
      </c>
      <c r="C866" s="2" t="s">
        <v>13</v>
      </c>
      <c r="D866">
        <f>VLOOKUP(Parameter!O866,Indexing!$A$2:$B$28,2)</f>
        <v>26</v>
      </c>
      <c r="E866">
        <f>VLOOKUP(Parameter!P866,Indexing!$C$2:$D$28,2)</f>
        <v>23</v>
      </c>
      <c r="F866">
        <f>VLOOKUP(Parameter!Q866,Indexing!$E$2:$F$28,2)</f>
        <v>1</v>
      </c>
      <c r="G866">
        <f>VLOOKUP(Parameter!R866,Indexing!$G$2:$H$28,2)</f>
        <v>21</v>
      </c>
      <c r="H866">
        <f t="shared" si="39"/>
        <v>17.75</v>
      </c>
      <c r="J866">
        <f>VLOOKUP(Parameter!S866,Indexing!$I$2:$J$28,2)</f>
        <v>2</v>
      </c>
      <c r="K866">
        <f>VLOOKUP(Parameter!T866,Indexing!$K$2:$L$28,2)</f>
        <v>26</v>
      </c>
      <c r="L866">
        <f t="shared" si="40"/>
        <v>28</v>
      </c>
      <c r="N866">
        <f t="shared" si="41"/>
        <v>99</v>
      </c>
    </row>
    <row r="867" spans="1:14">
      <c r="A867" s="12" t="s">
        <v>408</v>
      </c>
      <c r="B867" t="s">
        <v>11</v>
      </c>
      <c r="C867" s="2" t="s">
        <v>13</v>
      </c>
      <c r="D867">
        <f>VLOOKUP(Parameter!O867,Indexing!$A$2:$B$28,2)</f>
        <v>26</v>
      </c>
      <c r="E867">
        <f>VLOOKUP(Parameter!P867,Indexing!$C$2:$D$28,2)</f>
        <v>23</v>
      </c>
      <c r="F867">
        <f>VLOOKUP(Parameter!Q867,Indexing!$E$2:$F$28,2)</f>
        <v>1</v>
      </c>
      <c r="G867">
        <f>VLOOKUP(Parameter!R867,Indexing!$G$2:$H$28,2)</f>
        <v>21</v>
      </c>
      <c r="H867">
        <f t="shared" si="39"/>
        <v>17.75</v>
      </c>
      <c r="J867">
        <f>VLOOKUP(Parameter!S867,Indexing!$I$2:$J$28,2)</f>
        <v>2</v>
      </c>
      <c r="K867">
        <f>VLOOKUP(Parameter!T867,Indexing!$K$2:$L$28,2)</f>
        <v>26</v>
      </c>
      <c r="L867">
        <f t="shared" si="40"/>
        <v>28</v>
      </c>
      <c r="N867">
        <f t="shared" si="41"/>
        <v>99</v>
      </c>
    </row>
    <row r="868" spans="1:14">
      <c r="A868" s="12" t="s">
        <v>409</v>
      </c>
      <c r="B868" t="s">
        <v>8</v>
      </c>
      <c r="C868" s="2" t="s">
        <v>13</v>
      </c>
      <c r="D868">
        <f>VLOOKUP(Parameter!O868,Indexing!$A$2:$B$28,2)</f>
        <v>26</v>
      </c>
      <c r="E868">
        <f>VLOOKUP(Parameter!P868,Indexing!$C$2:$D$28,2)</f>
        <v>21</v>
      </c>
      <c r="F868">
        <f>VLOOKUP(Parameter!Q868,Indexing!$E$2:$F$28,2)</f>
        <v>1</v>
      </c>
      <c r="G868">
        <f>VLOOKUP(Parameter!R868,Indexing!$G$2:$H$28,2)</f>
        <v>22</v>
      </c>
      <c r="H868">
        <f t="shared" si="39"/>
        <v>17.5</v>
      </c>
      <c r="J868">
        <f>VLOOKUP(Parameter!S868,Indexing!$I$2:$J$28,2)</f>
        <v>8</v>
      </c>
      <c r="K868">
        <f>VLOOKUP(Parameter!T868,Indexing!$K$2:$L$28,2)</f>
        <v>26</v>
      </c>
      <c r="L868">
        <f t="shared" si="40"/>
        <v>34</v>
      </c>
      <c r="N868">
        <f t="shared" si="41"/>
        <v>104</v>
      </c>
    </row>
    <row r="869" spans="1:14">
      <c r="A869" s="12" t="s">
        <v>409</v>
      </c>
      <c r="B869" t="s">
        <v>10</v>
      </c>
      <c r="C869" s="2" t="s">
        <v>13</v>
      </c>
      <c r="D869">
        <f>VLOOKUP(Parameter!O869,Indexing!$A$2:$B$28,2)</f>
        <v>26</v>
      </c>
      <c r="E869">
        <f>VLOOKUP(Parameter!P869,Indexing!$C$2:$D$28,2)</f>
        <v>21</v>
      </c>
      <c r="F869">
        <f>VLOOKUP(Parameter!Q869,Indexing!$E$2:$F$28,2)</f>
        <v>1</v>
      </c>
      <c r="G869">
        <f>VLOOKUP(Parameter!R869,Indexing!$G$2:$H$28,2)</f>
        <v>22</v>
      </c>
      <c r="H869">
        <f t="shared" si="39"/>
        <v>17.5</v>
      </c>
      <c r="J869">
        <f>VLOOKUP(Parameter!S869,Indexing!$I$2:$J$28,2)</f>
        <v>8</v>
      </c>
      <c r="K869">
        <f>VLOOKUP(Parameter!T869,Indexing!$K$2:$L$28,2)</f>
        <v>26</v>
      </c>
      <c r="L869">
        <f t="shared" si="40"/>
        <v>34</v>
      </c>
      <c r="N869">
        <f t="shared" si="41"/>
        <v>104</v>
      </c>
    </row>
    <row r="870" spans="1:14">
      <c r="A870" s="12" t="s">
        <v>409</v>
      </c>
      <c r="B870" t="s">
        <v>11</v>
      </c>
      <c r="C870" s="2" t="s">
        <v>13</v>
      </c>
      <c r="D870">
        <f>VLOOKUP(Parameter!O870,Indexing!$A$2:$B$28,2)</f>
        <v>26</v>
      </c>
      <c r="E870">
        <f>VLOOKUP(Parameter!P870,Indexing!$C$2:$D$28,2)</f>
        <v>21</v>
      </c>
      <c r="F870">
        <f>VLOOKUP(Parameter!Q870,Indexing!$E$2:$F$28,2)</f>
        <v>1</v>
      </c>
      <c r="G870">
        <f>VLOOKUP(Parameter!R870,Indexing!$G$2:$H$28,2)</f>
        <v>22</v>
      </c>
      <c r="H870">
        <f t="shared" si="39"/>
        <v>17.5</v>
      </c>
      <c r="J870">
        <f>VLOOKUP(Parameter!S870,Indexing!$I$2:$J$28,2)</f>
        <v>8</v>
      </c>
      <c r="K870">
        <f>VLOOKUP(Parameter!T870,Indexing!$K$2:$L$28,2)</f>
        <v>26</v>
      </c>
      <c r="L870">
        <f t="shared" si="40"/>
        <v>34</v>
      </c>
      <c r="N870">
        <f t="shared" si="41"/>
        <v>104</v>
      </c>
    </row>
    <row r="871" spans="1:14">
      <c r="A871" s="12" t="s">
        <v>410</v>
      </c>
      <c r="B871" t="s">
        <v>8</v>
      </c>
      <c r="C871" s="2" t="s">
        <v>13</v>
      </c>
      <c r="D871">
        <f>VLOOKUP(Parameter!O871,Indexing!$A$2:$B$28,2)</f>
        <v>7</v>
      </c>
      <c r="E871">
        <f>VLOOKUP(Parameter!P871,Indexing!$C$2:$D$28,2)</f>
        <v>8</v>
      </c>
      <c r="F871">
        <f>VLOOKUP(Parameter!Q871,Indexing!$E$2:$F$28,2)</f>
        <v>26</v>
      </c>
      <c r="G871">
        <f>VLOOKUP(Parameter!R871,Indexing!$G$2:$H$28,2)</f>
        <v>13</v>
      </c>
      <c r="H871">
        <f t="shared" si="39"/>
        <v>13.5</v>
      </c>
      <c r="J871">
        <f>VLOOKUP(Parameter!S871,Indexing!$I$2:$J$28,2)</f>
        <v>7</v>
      </c>
      <c r="K871">
        <f>VLOOKUP(Parameter!T871,Indexing!$K$2:$L$28,2)</f>
        <v>1</v>
      </c>
      <c r="L871">
        <f t="shared" si="40"/>
        <v>8</v>
      </c>
      <c r="N871">
        <f t="shared" si="41"/>
        <v>62</v>
      </c>
    </row>
    <row r="872" spans="1:14">
      <c r="A872" s="12" t="s">
        <v>410</v>
      </c>
      <c r="B872" t="s">
        <v>10</v>
      </c>
      <c r="C872" s="2" t="s">
        <v>13</v>
      </c>
      <c r="D872">
        <f>VLOOKUP(Parameter!O872,Indexing!$A$2:$B$28,2)</f>
        <v>7</v>
      </c>
      <c r="E872">
        <f>VLOOKUP(Parameter!P872,Indexing!$C$2:$D$28,2)</f>
        <v>8</v>
      </c>
      <c r="F872">
        <f>VLOOKUP(Parameter!Q872,Indexing!$E$2:$F$28,2)</f>
        <v>26</v>
      </c>
      <c r="G872">
        <f>VLOOKUP(Parameter!R872,Indexing!$G$2:$H$28,2)</f>
        <v>13</v>
      </c>
      <c r="H872">
        <f t="shared" si="39"/>
        <v>13.5</v>
      </c>
      <c r="J872">
        <f>VLOOKUP(Parameter!S872,Indexing!$I$2:$J$28,2)</f>
        <v>7</v>
      </c>
      <c r="K872">
        <f>VLOOKUP(Parameter!T872,Indexing!$K$2:$L$28,2)</f>
        <v>1</v>
      </c>
      <c r="L872">
        <f t="shared" si="40"/>
        <v>8</v>
      </c>
      <c r="N872">
        <f t="shared" si="41"/>
        <v>62</v>
      </c>
    </row>
    <row r="873" spans="1:14">
      <c r="A873" s="12" t="s">
        <v>410</v>
      </c>
      <c r="B873" t="s">
        <v>11</v>
      </c>
      <c r="C873" s="2" t="s">
        <v>13</v>
      </c>
      <c r="D873">
        <f>VLOOKUP(Parameter!O873,Indexing!$A$2:$B$28,2)</f>
        <v>7</v>
      </c>
      <c r="E873">
        <f>VLOOKUP(Parameter!P873,Indexing!$C$2:$D$28,2)</f>
        <v>8</v>
      </c>
      <c r="F873">
        <f>VLOOKUP(Parameter!Q873,Indexing!$E$2:$F$28,2)</f>
        <v>26</v>
      </c>
      <c r="G873">
        <f>VLOOKUP(Parameter!R873,Indexing!$G$2:$H$28,2)</f>
        <v>13</v>
      </c>
      <c r="H873">
        <f t="shared" si="39"/>
        <v>13.5</v>
      </c>
      <c r="J873">
        <f>VLOOKUP(Parameter!S873,Indexing!$I$2:$J$28,2)</f>
        <v>7</v>
      </c>
      <c r="K873">
        <f>VLOOKUP(Parameter!T873,Indexing!$K$2:$L$28,2)</f>
        <v>1</v>
      </c>
      <c r="L873">
        <f t="shared" si="40"/>
        <v>8</v>
      </c>
      <c r="N873">
        <f t="shared" si="41"/>
        <v>62</v>
      </c>
    </row>
    <row r="874" spans="1:14">
      <c r="A874" s="12" t="s">
        <v>411</v>
      </c>
      <c r="B874" t="s">
        <v>8</v>
      </c>
      <c r="C874" s="2" t="s">
        <v>13</v>
      </c>
      <c r="D874">
        <f>VLOOKUP(Parameter!O874,Indexing!$A$2:$B$28,2)</f>
        <v>20</v>
      </c>
      <c r="E874">
        <f>VLOOKUP(Parameter!P874,Indexing!$C$2:$D$28,2)</f>
        <v>23</v>
      </c>
      <c r="F874">
        <f>VLOOKUP(Parameter!Q874,Indexing!$E$2:$F$28,2)</f>
        <v>23</v>
      </c>
      <c r="G874">
        <f>VLOOKUP(Parameter!R874,Indexing!$G$2:$H$28,2)</f>
        <v>13</v>
      </c>
      <c r="H874">
        <f t="shared" si="39"/>
        <v>19.75</v>
      </c>
      <c r="J874">
        <f>VLOOKUP(Parameter!S874,Indexing!$I$2:$J$28,2)</f>
        <v>7</v>
      </c>
      <c r="K874">
        <f>VLOOKUP(Parameter!T874,Indexing!$K$2:$L$28,2)</f>
        <v>1</v>
      </c>
      <c r="L874">
        <f t="shared" si="40"/>
        <v>8</v>
      </c>
      <c r="N874">
        <f t="shared" si="41"/>
        <v>87</v>
      </c>
    </row>
    <row r="875" spans="1:14">
      <c r="A875" s="12" t="s">
        <v>411</v>
      </c>
      <c r="B875" t="s">
        <v>10</v>
      </c>
      <c r="C875" s="2" t="s">
        <v>13</v>
      </c>
      <c r="D875">
        <f>VLOOKUP(Parameter!O875,Indexing!$A$2:$B$28,2)</f>
        <v>20</v>
      </c>
      <c r="E875">
        <f>VLOOKUP(Parameter!P875,Indexing!$C$2:$D$28,2)</f>
        <v>23</v>
      </c>
      <c r="F875">
        <f>VLOOKUP(Parameter!Q875,Indexing!$E$2:$F$28,2)</f>
        <v>23</v>
      </c>
      <c r="G875">
        <f>VLOOKUP(Parameter!R875,Indexing!$G$2:$H$28,2)</f>
        <v>13</v>
      </c>
      <c r="H875">
        <f t="shared" si="39"/>
        <v>19.75</v>
      </c>
      <c r="J875">
        <f>VLOOKUP(Parameter!S875,Indexing!$I$2:$J$28,2)</f>
        <v>7</v>
      </c>
      <c r="K875">
        <f>VLOOKUP(Parameter!T875,Indexing!$K$2:$L$28,2)</f>
        <v>1</v>
      </c>
      <c r="L875">
        <f t="shared" si="40"/>
        <v>8</v>
      </c>
      <c r="N875">
        <f t="shared" si="41"/>
        <v>87</v>
      </c>
    </row>
    <row r="876" spans="1:14">
      <c r="A876" s="12" t="s">
        <v>411</v>
      </c>
      <c r="B876" t="s">
        <v>11</v>
      </c>
      <c r="C876" s="2" t="s">
        <v>13</v>
      </c>
      <c r="D876">
        <f>VLOOKUP(Parameter!O876,Indexing!$A$2:$B$28,2)</f>
        <v>20</v>
      </c>
      <c r="E876">
        <f>VLOOKUP(Parameter!P876,Indexing!$C$2:$D$28,2)</f>
        <v>23</v>
      </c>
      <c r="F876">
        <f>VLOOKUP(Parameter!Q876,Indexing!$E$2:$F$28,2)</f>
        <v>23</v>
      </c>
      <c r="G876">
        <f>VLOOKUP(Parameter!R876,Indexing!$G$2:$H$28,2)</f>
        <v>13</v>
      </c>
      <c r="H876">
        <f t="shared" si="39"/>
        <v>19.75</v>
      </c>
      <c r="J876">
        <f>VLOOKUP(Parameter!S876,Indexing!$I$2:$J$28,2)</f>
        <v>7</v>
      </c>
      <c r="K876">
        <f>VLOOKUP(Parameter!T876,Indexing!$K$2:$L$28,2)</f>
        <v>1</v>
      </c>
      <c r="L876">
        <f t="shared" si="40"/>
        <v>8</v>
      </c>
      <c r="N876">
        <f t="shared" si="41"/>
        <v>87</v>
      </c>
    </row>
    <row r="877" spans="1:14">
      <c r="A877" s="12" t="s">
        <v>412</v>
      </c>
      <c r="B877" t="s">
        <v>10</v>
      </c>
      <c r="C877" s="2" t="s">
        <v>13</v>
      </c>
      <c r="D877">
        <f>VLOOKUP(Parameter!O877,Indexing!$A$2:$B$28,2)</f>
        <v>1</v>
      </c>
      <c r="E877">
        <f>VLOOKUP(Parameter!P877,Indexing!$C$2:$D$28,2)</f>
        <v>3</v>
      </c>
      <c r="F877">
        <f>VLOOKUP(Parameter!Q877,Indexing!$E$2:$F$28,2)</f>
        <v>3</v>
      </c>
      <c r="G877">
        <f>VLOOKUP(Parameter!R877,Indexing!$G$2:$H$28,2)</f>
        <v>26</v>
      </c>
      <c r="H877">
        <f t="shared" si="39"/>
        <v>8.25</v>
      </c>
      <c r="J877">
        <f>VLOOKUP(Parameter!S877,Indexing!$I$2:$J$28,2)</f>
        <v>3</v>
      </c>
      <c r="K877">
        <f>VLOOKUP(Parameter!T877,Indexing!$K$2:$L$28,2)</f>
        <v>2</v>
      </c>
      <c r="L877">
        <f t="shared" si="40"/>
        <v>5</v>
      </c>
      <c r="N877">
        <f t="shared" si="41"/>
        <v>38</v>
      </c>
    </row>
    <row r="878" spans="1:14">
      <c r="A878" s="12" t="s">
        <v>412</v>
      </c>
      <c r="B878" t="s">
        <v>11</v>
      </c>
      <c r="C878" s="2" t="s">
        <v>13</v>
      </c>
      <c r="D878">
        <f>VLOOKUP(Parameter!O878,Indexing!$A$2:$B$28,2)</f>
        <v>1</v>
      </c>
      <c r="E878">
        <f>VLOOKUP(Parameter!P878,Indexing!$C$2:$D$28,2)</f>
        <v>3</v>
      </c>
      <c r="F878">
        <f>VLOOKUP(Parameter!Q878,Indexing!$E$2:$F$28,2)</f>
        <v>3</v>
      </c>
      <c r="G878">
        <f>VLOOKUP(Parameter!R878,Indexing!$G$2:$H$28,2)</f>
        <v>26</v>
      </c>
      <c r="H878">
        <f t="shared" si="39"/>
        <v>8.25</v>
      </c>
      <c r="J878">
        <f>VLOOKUP(Parameter!S878,Indexing!$I$2:$J$28,2)</f>
        <v>3</v>
      </c>
      <c r="K878">
        <f>VLOOKUP(Parameter!T878,Indexing!$K$2:$L$28,2)</f>
        <v>2</v>
      </c>
      <c r="L878">
        <f t="shared" si="40"/>
        <v>5</v>
      </c>
      <c r="N878">
        <f t="shared" si="41"/>
        <v>38</v>
      </c>
    </row>
    <row r="879" spans="1:14">
      <c r="A879" s="12" t="s">
        <v>413</v>
      </c>
      <c r="B879" t="s">
        <v>10</v>
      </c>
      <c r="C879" s="2" t="s">
        <v>13</v>
      </c>
      <c r="D879">
        <f>VLOOKUP(Parameter!O879,Indexing!$A$2:$B$28,2)</f>
        <v>1</v>
      </c>
      <c r="E879">
        <f>VLOOKUP(Parameter!P879,Indexing!$C$2:$D$28,2)</f>
        <v>23</v>
      </c>
      <c r="F879">
        <f>VLOOKUP(Parameter!Q879,Indexing!$E$2:$F$28,2)</f>
        <v>3</v>
      </c>
      <c r="G879">
        <f>VLOOKUP(Parameter!R879,Indexing!$G$2:$H$28,2)</f>
        <v>26</v>
      </c>
      <c r="H879">
        <f t="shared" si="39"/>
        <v>13.25</v>
      </c>
      <c r="J879">
        <f>VLOOKUP(Parameter!S879,Indexing!$I$2:$J$28,2)</f>
        <v>3</v>
      </c>
      <c r="K879">
        <f>VLOOKUP(Parameter!T879,Indexing!$K$2:$L$28,2)</f>
        <v>1</v>
      </c>
      <c r="L879">
        <f t="shared" si="40"/>
        <v>4</v>
      </c>
      <c r="N879">
        <f t="shared" si="41"/>
        <v>57</v>
      </c>
    </row>
    <row r="880" spans="1:14">
      <c r="A880" s="12" t="s">
        <v>413</v>
      </c>
      <c r="B880" t="s">
        <v>11</v>
      </c>
      <c r="C880" s="2" t="s">
        <v>13</v>
      </c>
      <c r="D880">
        <f>VLOOKUP(Parameter!O880,Indexing!$A$2:$B$28,2)</f>
        <v>1</v>
      </c>
      <c r="E880">
        <f>VLOOKUP(Parameter!P880,Indexing!$C$2:$D$28,2)</f>
        <v>23</v>
      </c>
      <c r="F880">
        <f>VLOOKUP(Parameter!Q880,Indexing!$E$2:$F$28,2)</f>
        <v>3</v>
      </c>
      <c r="G880">
        <f>VLOOKUP(Parameter!R880,Indexing!$G$2:$H$28,2)</f>
        <v>26</v>
      </c>
      <c r="H880">
        <f t="shared" si="39"/>
        <v>13.25</v>
      </c>
      <c r="J880">
        <f>VLOOKUP(Parameter!S880,Indexing!$I$2:$J$28,2)</f>
        <v>3</v>
      </c>
      <c r="K880">
        <f>VLOOKUP(Parameter!T880,Indexing!$K$2:$L$28,2)</f>
        <v>1</v>
      </c>
      <c r="L880">
        <f t="shared" si="40"/>
        <v>4</v>
      </c>
      <c r="N880">
        <f t="shared" si="41"/>
        <v>57</v>
      </c>
    </row>
    <row r="881" spans="1:14">
      <c r="A881" s="12" t="s">
        <v>414</v>
      </c>
      <c r="B881" t="s">
        <v>8</v>
      </c>
      <c r="C881" s="2" t="s">
        <v>13</v>
      </c>
      <c r="D881">
        <f>VLOOKUP(Parameter!O881,Indexing!$A$2:$B$28,2)</f>
        <v>26</v>
      </c>
      <c r="E881">
        <f>VLOOKUP(Parameter!P881,Indexing!$C$2:$D$28,2)</f>
        <v>25</v>
      </c>
      <c r="F881">
        <f>VLOOKUP(Parameter!Q881,Indexing!$E$2:$F$28,2)</f>
        <v>26</v>
      </c>
      <c r="G881">
        <f>VLOOKUP(Parameter!R881,Indexing!$G$2:$H$28,2)</f>
        <v>10</v>
      </c>
      <c r="H881">
        <f t="shared" si="39"/>
        <v>21.75</v>
      </c>
      <c r="J881">
        <f>VLOOKUP(Parameter!S881,Indexing!$I$2:$J$28,2)</f>
        <v>17</v>
      </c>
      <c r="K881">
        <f>VLOOKUP(Parameter!T881,Indexing!$K$2:$L$28,2)</f>
        <v>2</v>
      </c>
      <c r="L881">
        <f t="shared" si="40"/>
        <v>19</v>
      </c>
      <c r="N881">
        <f t="shared" si="41"/>
        <v>106</v>
      </c>
    </row>
    <row r="882" spans="1:14">
      <c r="A882" s="12" t="s">
        <v>414</v>
      </c>
      <c r="B882" t="s">
        <v>10</v>
      </c>
      <c r="C882" s="2" t="s">
        <v>13</v>
      </c>
      <c r="D882">
        <f>VLOOKUP(Parameter!O882,Indexing!$A$2:$B$28,2)</f>
        <v>26</v>
      </c>
      <c r="E882">
        <f>VLOOKUP(Parameter!P882,Indexing!$C$2:$D$28,2)</f>
        <v>25</v>
      </c>
      <c r="F882">
        <f>VLOOKUP(Parameter!Q882,Indexing!$E$2:$F$28,2)</f>
        <v>26</v>
      </c>
      <c r="G882">
        <f>VLOOKUP(Parameter!R882,Indexing!$G$2:$H$28,2)</f>
        <v>10</v>
      </c>
      <c r="H882">
        <f t="shared" si="39"/>
        <v>21.75</v>
      </c>
      <c r="J882">
        <f>VLOOKUP(Parameter!S882,Indexing!$I$2:$J$28,2)</f>
        <v>17</v>
      </c>
      <c r="K882">
        <f>VLOOKUP(Parameter!T882,Indexing!$K$2:$L$28,2)</f>
        <v>2</v>
      </c>
      <c r="L882">
        <f t="shared" si="40"/>
        <v>19</v>
      </c>
      <c r="N882">
        <f t="shared" si="41"/>
        <v>106</v>
      </c>
    </row>
    <row r="883" spans="1:14">
      <c r="A883" s="12" t="s">
        <v>414</v>
      </c>
      <c r="B883" t="s">
        <v>11</v>
      </c>
      <c r="C883" s="2" t="s">
        <v>13</v>
      </c>
      <c r="D883">
        <f>VLOOKUP(Parameter!O883,Indexing!$A$2:$B$28,2)</f>
        <v>26</v>
      </c>
      <c r="E883">
        <f>VLOOKUP(Parameter!P883,Indexing!$C$2:$D$28,2)</f>
        <v>25</v>
      </c>
      <c r="F883">
        <f>VLOOKUP(Parameter!Q883,Indexing!$E$2:$F$28,2)</f>
        <v>26</v>
      </c>
      <c r="G883">
        <f>VLOOKUP(Parameter!R883,Indexing!$G$2:$H$28,2)</f>
        <v>10</v>
      </c>
      <c r="H883">
        <f t="shared" si="39"/>
        <v>21.75</v>
      </c>
      <c r="J883">
        <f>VLOOKUP(Parameter!S883,Indexing!$I$2:$J$28,2)</f>
        <v>17</v>
      </c>
      <c r="K883">
        <f>VLOOKUP(Parameter!T883,Indexing!$K$2:$L$28,2)</f>
        <v>2</v>
      </c>
      <c r="L883">
        <f t="shared" si="40"/>
        <v>19</v>
      </c>
      <c r="N883">
        <f t="shared" si="41"/>
        <v>106</v>
      </c>
    </row>
    <row r="884" spans="1:14">
      <c r="A884" s="12" t="s">
        <v>415</v>
      </c>
      <c r="B884" t="s">
        <v>8</v>
      </c>
      <c r="C884" s="2" t="s">
        <v>13</v>
      </c>
      <c r="D884">
        <f>VLOOKUP(Parameter!O884,Indexing!$A$2:$B$28,2)</f>
        <v>1</v>
      </c>
      <c r="E884">
        <f>VLOOKUP(Parameter!P884,Indexing!$C$2:$D$28,2)</f>
        <v>23</v>
      </c>
      <c r="F884">
        <f>VLOOKUP(Parameter!Q884,Indexing!$E$2:$F$28,2)</f>
        <v>10</v>
      </c>
      <c r="G884">
        <f>VLOOKUP(Parameter!R884,Indexing!$G$2:$H$28,2)</f>
        <v>4</v>
      </c>
      <c r="H884">
        <f t="shared" si="39"/>
        <v>9.5</v>
      </c>
      <c r="J884">
        <f>VLOOKUP(Parameter!S884,Indexing!$I$2:$J$28,2)</f>
        <v>7</v>
      </c>
      <c r="K884">
        <f>VLOOKUP(Parameter!T884,Indexing!$K$2:$L$28,2)</f>
        <v>2</v>
      </c>
      <c r="L884">
        <f t="shared" si="40"/>
        <v>9</v>
      </c>
      <c r="N884">
        <f t="shared" si="41"/>
        <v>47</v>
      </c>
    </row>
    <row r="885" spans="1:14">
      <c r="A885" s="12" t="s">
        <v>415</v>
      </c>
      <c r="B885" t="s">
        <v>10</v>
      </c>
      <c r="C885" s="2" t="s">
        <v>13</v>
      </c>
      <c r="D885">
        <f>VLOOKUP(Parameter!O885,Indexing!$A$2:$B$28,2)</f>
        <v>1</v>
      </c>
      <c r="E885">
        <f>VLOOKUP(Parameter!P885,Indexing!$C$2:$D$28,2)</f>
        <v>23</v>
      </c>
      <c r="F885">
        <f>VLOOKUP(Parameter!Q885,Indexing!$E$2:$F$28,2)</f>
        <v>10</v>
      </c>
      <c r="G885">
        <f>VLOOKUP(Parameter!R885,Indexing!$G$2:$H$28,2)</f>
        <v>4</v>
      </c>
      <c r="H885">
        <f t="shared" si="39"/>
        <v>9.5</v>
      </c>
      <c r="J885">
        <f>VLOOKUP(Parameter!S885,Indexing!$I$2:$J$28,2)</f>
        <v>7</v>
      </c>
      <c r="K885">
        <f>VLOOKUP(Parameter!T885,Indexing!$K$2:$L$28,2)</f>
        <v>2</v>
      </c>
      <c r="L885">
        <f t="shared" si="40"/>
        <v>9</v>
      </c>
      <c r="N885">
        <f t="shared" si="41"/>
        <v>47</v>
      </c>
    </row>
    <row r="886" spans="1:14">
      <c r="A886" s="12" t="s">
        <v>415</v>
      </c>
      <c r="B886" t="s">
        <v>11</v>
      </c>
      <c r="C886" s="2" t="s">
        <v>13</v>
      </c>
      <c r="D886">
        <f>VLOOKUP(Parameter!O886,Indexing!$A$2:$B$28,2)</f>
        <v>1</v>
      </c>
      <c r="E886">
        <f>VLOOKUP(Parameter!P886,Indexing!$C$2:$D$28,2)</f>
        <v>23</v>
      </c>
      <c r="F886">
        <f>VLOOKUP(Parameter!Q886,Indexing!$E$2:$F$28,2)</f>
        <v>10</v>
      </c>
      <c r="G886">
        <f>VLOOKUP(Parameter!R886,Indexing!$G$2:$H$28,2)</f>
        <v>4</v>
      </c>
      <c r="H886">
        <f t="shared" si="39"/>
        <v>9.5</v>
      </c>
      <c r="J886">
        <f>VLOOKUP(Parameter!S886,Indexing!$I$2:$J$28,2)</f>
        <v>7</v>
      </c>
      <c r="K886">
        <f>VLOOKUP(Parameter!T886,Indexing!$K$2:$L$28,2)</f>
        <v>2</v>
      </c>
      <c r="L886">
        <f t="shared" si="40"/>
        <v>9</v>
      </c>
      <c r="N886">
        <f t="shared" si="41"/>
        <v>47</v>
      </c>
    </row>
    <row r="887" spans="1:14">
      <c r="A887" s="12" t="s">
        <v>416</v>
      </c>
      <c r="B887" t="s">
        <v>8</v>
      </c>
      <c r="C887" s="2" t="s">
        <v>13</v>
      </c>
      <c r="D887">
        <f>VLOOKUP(Parameter!O887,Indexing!$A$2:$B$28,2)</f>
        <v>17</v>
      </c>
      <c r="E887">
        <f>VLOOKUP(Parameter!P887,Indexing!$C$2:$D$28,2)</f>
        <v>22</v>
      </c>
      <c r="F887">
        <f>VLOOKUP(Parameter!Q887,Indexing!$E$2:$F$28,2)</f>
        <v>26</v>
      </c>
      <c r="G887">
        <f>VLOOKUP(Parameter!R887,Indexing!$G$2:$H$28,2)</f>
        <v>18</v>
      </c>
      <c r="H887">
        <f t="shared" si="39"/>
        <v>20.75</v>
      </c>
      <c r="J887">
        <f>VLOOKUP(Parameter!S887,Indexing!$I$2:$J$28,2)</f>
        <v>1</v>
      </c>
      <c r="K887">
        <f>VLOOKUP(Parameter!T887,Indexing!$K$2:$L$28,2)</f>
        <v>1</v>
      </c>
      <c r="L887">
        <f t="shared" si="40"/>
        <v>2</v>
      </c>
      <c r="N887">
        <f t="shared" si="41"/>
        <v>85</v>
      </c>
    </row>
    <row r="888" spans="1:14">
      <c r="A888" s="12" t="s">
        <v>416</v>
      </c>
      <c r="B888" t="s">
        <v>10</v>
      </c>
      <c r="C888" s="2" t="s">
        <v>13</v>
      </c>
      <c r="D888">
        <f>VLOOKUP(Parameter!O888,Indexing!$A$2:$B$28,2)</f>
        <v>17</v>
      </c>
      <c r="E888">
        <f>VLOOKUP(Parameter!P888,Indexing!$C$2:$D$28,2)</f>
        <v>22</v>
      </c>
      <c r="F888">
        <f>VLOOKUP(Parameter!Q888,Indexing!$E$2:$F$28,2)</f>
        <v>26</v>
      </c>
      <c r="G888">
        <f>VLOOKUP(Parameter!R888,Indexing!$G$2:$H$28,2)</f>
        <v>18</v>
      </c>
      <c r="H888">
        <f t="shared" si="39"/>
        <v>20.75</v>
      </c>
      <c r="J888">
        <f>VLOOKUP(Parameter!S888,Indexing!$I$2:$J$28,2)</f>
        <v>1</v>
      </c>
      <c r="K888">
        <f>VLOOKUP(Parameter!T888,Indexing!$K$2:$L$28,2)</f>
        <v>1</v>
      </c>
      <c r="L888">
        <f t="shared" si="40"/>
        <v>2</v>
      </c>
      <c r="N888">
        <f t="shared" si="41"/>
        <v>85</v>
      </c>
    </row>
    <row r="889" spans="1:14">
      <c r="A889" s="12" t="s">
        <v>416</v>
      </c>
      <c r="B889" t="s">
        <v>11</v>
      </c>
      <c r="C889" s="2" t="s">
        <v>13</v>
      </c>
      <c r="D889">
        <f>VLOOKUP(Parameter!O889,Indexing!$A$2:$B$28,2)</f>
        <v>17</v>
      </c>
      <c r="E889">
        <f>VLOOKUP(Parameter!P889,Indexing!$C$2:$D$28,2)</f>
        <v>22</v>
      </c>
      <c r="F889">
        <f>VLOOKUP(Parameter!Q889,Indexing!$E$2:$F$28,2)</f>
        <v>26</v>
      </c>
      <c r="G889">
        <f>VLOOKUP(Parameter!R889,Indexing!$G$2:$H$28,2)</f>
        <v>18</v>
      </c>
      <c r="H889">
        <f t="shared" si="39"/>
        <v>20.75</v>
      </c>
      <c r="J889">
        <f>VLOOKUP(Parameter!S889,Indexing!$I$2:$J$28,2)</f>
        <v>1</v>
      </c>
      <c r="K889">
        <f>VLOOKUP(Parameter!T889,Indexing!$K$2:$L$28,2)</f>
        <v>1</v>
      </c>
      <c r="L889">
        <f t="shared" si="40"/>
        <v>2</v>
      </c>
      <c r="N889">
        <f t="shared" si="41"/>
        <v>85</v>
      </c>
    </row>
    <row r="890" spans="1:14">
      <c r="A890" s="12" t="s">
        <v>417</v>
      </c>
      <c r="B890" t="s">
        <v>8</v>
      </c>
      <c r="C890" s="2" t="s">
        <v>13</v>
      </c>
      <c r="D890">
        <f>VLOOKUP(Parameter!O890,Indexing!$A$2:$B$28,2)</f>
        <v>16</v>
      </c>
      <c r="E890">
        <f>VLOOKUP(Parameter!P890,Indexing!$C$2:$D$28,2)</f>
        <v>24</v>
      </c>
      <c r="F890">
        <f>VLOOKUP(Parameter!Q890,Indexing!$E$2:$F$28,2)</f>
        <v>1</v>
      </c>
      <c r="G890">
        <f>VLOOKUP(Parameter!R890,Indexing!$G$2:$H$28,2)</f>
        <v>26</v>
      </c>
      <c r="H890">
        <f t="shared" si="39"/>
        <v>16.75</v>
      </c>
      <c r="J890">
        <f>VLOOKUP(Parameter!S890,Indexing!$I$2:$J$28,2)</f>
        <v>17</v>
      </c>
      <c r="K890">
        <f>VLOOKUP(Parameter!T890,Indexing!$K$2:$L$28,2)</f>
        <v>1</v>
      </c>
      <c r="L890">
        <f t="shared" si="40"/>
        <v>18</v>
      </c>
      <c r="N890">
        <f t="shared" si="41"/>
        <v>85</v>
      </c>
    </row>
    <row r="891" spans="1:14">
      <c r="A891" s="12" t="s">
        <v>417</v>
      </c>
      <c r="B891" t="s">
        <v>10</v>
      </c>
      <c r="C891" s="2" t="s">
        <v>13</v>
      </c>
      <c r="D891">
        <f>VLOOKUP(Parameter!O891,Indexing!$A$2:$B$28,2)</f>
        <v>16</v>
      </c>
      <c r="E891">
        <f>VLOOKUP(Parameter!P891,Indexing!$C$2:$D$28,2)</f>
        <v>24</v>
      </c>
      <c r="F891">
        <f>VLOOKUP(Parameter!Q891,Indexing!$E$2:$F$28,2)</f>
        <v>1</v>
      </c>
      <c r="G891">
        <f>VLOOKUP(Parameter!R891,Indexing!$G$2:$H$28,2)</f>
        <v>26</v>
      </c>
      <c r="H891">
        <f t="shared" si="39"/>
        <v>16.75</v>
      </c>
      <c r="J891">
        <f>VLOOKUP(Parameter!S891,Indexing!$I$2:$J$28,2)</f>
        <v>17</v>
      </c>
      <c r="K891">
        <f>VLOOKUP(Parameter!T891,Indexing!$K$2:$L$28,2)</f>
        <v>1</v>
      </c>
      <c r="L891">
        <f t="shared" si="40"/>
        <v>18</v>
      </c>
      <c r="N891">
        <f t="shared" si="41"/>
        <v>85</v>
      </c>
    </row>
    <row r="892" spans="1:14">
      <c r="A892" s="12" t="s">
        <v>417</v>
      </c>
      <c r="B892" t="s">
        <v>11</v>
      </c>
      <c r="C892" s="2" t="s">
        <v>13</v>
      </c>
      <c r="D892">
        <f>VLOOKUP(Parameter!O892,Indexing!$A$2:$B$28,2)</f>
        <v>16</v>
      </c>
      <c r="E892">
        <f>VLOOKUP(Parameter!P892,Indexing!$C$2:$D$28,2)</f>
        <v>24</v>
      </c>
      <c r="F892">
        <f>VLOOKUP(Parameter!Q892,Indexing!$E$2:$F$28,2)</f>
        <v>1</v>
      </c>
      <c r="G892">
        <f>VLOOKUP(Parameter!R892,Indexing!$G$2:$H$28,2)</f>
        <v>26</v>
      </c>
      <c r="H892">
        <f t="shared" si="39"/>
        <v>16.75</v>
      </c>
      <c r="J892">
        <f>VLOOKUP(Parameter!S892,Indexing!$I$2:$J$28,2)</f>
        <v>17</v>
      </c>
      <c r="K892">
        <f>VLOOKUP(Parameter!T892,Indexing!$K$2:$L$28,2)</f>
        <v>1</v>
      </c>
      <c r="L892">
        <f t="shared" si="40"/>
        <v>18</v>
      </c>
      <c r="N892">
        <f t="shared" si="41"/>
        <v>85</v>
      </c>
    </row>
    <row r="893" spans="1:14">
      <c r="A893" s="12" t="s">
        <v>418</v>
      </c>
      <c r="B893" t="s">
        <v>8</v>
      </c>
      <c r="C893" s="2" t="s">
        <v>13</v>
      </c>
      <c r="D893">
        <f>VLOOKUP(Parameter!O893,Indexing!$A$2:$B$28,2)</f>
        <v>6</v>
      </c>
      <c r="E893">
        <f>VLOOKUP(Parameter!P893,Indexing!$C$2:$D$28,2)</f>
        <v>1</v>
      </c>
      <c r="F893">
        <f>VLOOKUP(Parameter!Q893,Indexing!$E$2:$F$28,2)</f>
        <v>16</v>
      </c>
      <c r="G893">
        <f>VLOOKUP(Parameter!R893,Indexing!$G$2:$H$28,2)</f>
        <v>6</v>
      </c>
      <c r="H893">
        <f t="shared" si="39"/>
        <v>7.25</v>
      </c>
      <c r="J893">
        <f>VLOOKUP(Parameter!S893,Indexing!$I$2:$J$28,2)</f>
        <v>5</v>
      </c>
      <c r="K893">
        <f>VLOOKUP(Parameter!T893,Indexing!$K$2:$L$28,2)</f>
        <v>1</v>
      </c>
      <c r="L893">
        <f t="shared" si="40"/>
        <v>6</v>
      </c>
      <c r="N893">
        <f t="shared" si="41"/>
        <v>35</v>
      </c>
    </row>
    <row r="894" spans="1:14">
      <c r="A894" s="12" t="s">
        <v>418</v>
      </c>
      <c r="B894" t="s">
        <v>10</v>
      </c>
      <c r="C894" s="2" t="s">
        <v>13</v>
      </c>
      <c r="D894">
        <f>VLOOKUP(Parameter!O894,Indexing!$A$2:$B$28,2)</f>
        <v>6</v>
      </c>
      <c r="E894">
        <f>VLOOKUP(Parameter!P894,Indexing!$C$2:$D$28,2)</f>
        <v>1</v>
      </c>
      <c r="F894">
        <f>VLOOKUP(Parameter!Q894,Indexing!$E$2:$F$28,2)</f>
        <v>16</v>
      </c>
      <c r="G894">
        <f>VLOOKUP(Parameter!R894,Indexing!$G$2:$H$28,2)</f>
        <v>6</v>
      </c>
      <c r="H894">
        <f t="shared" si="39"/>
        <v>7.25</v>
      </c>
      <c r="J894">
        <f>VLOOKUP(Parameter!S894,Indexing!$I$2:$J$28,2)</f>
        <v>5</v>
      </c>
      <c r="K894">
        <f>VLOOKUP(Parameter!T894,Indexing!$K$2:$L$28,2)</f>
        <v>1</v>
      </c>
      <c r="L894">
        <f t="shared" si="40"/>
        <v>6</v>
      </c>
      <c r="N894">
        <f t="shared" si="41"/>
        <v>35</v>
      </c>
    </row>
    <row r="895" spans="1:14">
      <c r="A895" s="12" t="s">
        <v>418</v>
      </c>
      <c r="B895" t="s">
        <v>11</v>
      </c>
      <c r="C895" s="2" t="s">
        <v>13</v>
      </c>
      <c r="D895">
        <f>VLOOKUP(Parameter!O895,Indexing!$A$2:$B$28,2)</f>
        <v>6</v>
      </c>
      <c r="E895">
        <f>VLOOKUP(Parameter!P895,Indexing!$C$2:$D$28,2)</f>
        <v>1</v>
      </c>
      <c r="F895">
        <f>VLOOKUP(Parameter!Q895,Indexing!$E$2:$F$28,2)</f>
        <v>16</v>
      </c>
      <c r="G895">
        <f>VLOOKUP(Parameter!R895,Indexing!$G$2:$H$28,2)</f>
        <v>6</v>
      </c>
      <c r="H895">
        <f t="shared" si="39"/>
        <v>7.25</v>
      </c>
      <c r="J895">
        <f>VLOOKUP(Parameter!S895,Indexing!$I$2:$J$28,2)</f>
        <v>5</v>
      </c>
      <c r="K895">
        <f>VLOOKUP(Parameter!T895,Indexing!$K$2:$L$28,2)</f>
        <v>1</v>
      </c>
      <c r="L895">
        <f t="shared" si="40"/>
        <v>6</v>
      </c>
      <c r="N895">
        <f t="shared" si="41"/>
        <v>35</v>
      </c>
    </row>
    <row r="896" spans="1:14">
      <c r="A896" s="12" t="s">
        <v>419</v>
      </c>
      <c r="B896" t="s">
        <v>8</v>
      </c>
      <c r="C896" s="2" t="s">
        <v>13</v>
      </c>
      <c r="D896">
        <f>VLOOKUP(Parameter!O896,Indexing!$A$2:$B$28,2)</f>
        <v>26</v>
      </c>
      <c r="E896">
        <f>VLOOKUP(Parameter!P896,Indexing!$C$2:$D$28,2)</f>
        <v>23</v>
      </c>
      <c r="F896">
        <f>VLOOKUP(Parameter!Q896,Indexing!$E$2:$F$28,2)</f>
        <v>1</v>
      </c>
      <c r="G896">
        <f>VLOOKUP(Parameter!R896,Indexing!$G$2:$H$28,2)</f>
        <v>21</v>
      </c>
      <c r="H896">
        <f t="shared" si="39"/>
        <v>17.75</v>
      </c>
      <c r="J896">
        <f>VLOOKUP(Parameter!S896,Indexing!$I$2:$J$28,2)</f>
        <v>2</v>
      </c>
      <c r="K896">
        <f>VLOOKUP(Parameter!T896,Indexing!$K$2:$L$28,2)</f>
        <v>26</v>
      </c>
      <c r="L896">
        <f t="shared" si="40"/>
        <v>28</v>
      </c>
      <c r="N896">
        <f t="shared" si="41"/>
        <v>99</v>
      </c>
    </row>
    <row r="897" spans="1:14">
      <c r="A897" s="12" t="s">
        <v>419</v>
      </c>
      <c r="B897" t="s">
        <v>10</v>
      </c>
      <c r="C897" s="2" t="s">
        <v>13</v>
      </c>
      <c r="D897">
        <f>VLOOKUP(Parameter!O897,Indexing!$A$2:$B$28,2)</f>
        <v>26</v>
      </c>
      <c r="E897">
        <f>VLOOKUP(Parameter!P897,Indexing!$C$2:$D$28,2)</f>
        <v>23</v>
      </c>
      <c r="F897">
        <f>VLOOKUP(Parameter!Q897,Indexing!$E$2:$F$28,2)</f>
        <v>1</v>
      </c>
      <c r="G897">
        <f>VLOOKUP(Parameter!R897,Indexing!$G$2:$H$28,2)</f>
        <v>21</v>
      </c>
      <c r="H897">
        <f t="shared" si="39"/>
        <v>17.75</v>
      </c>
      <c r="J897">
        <f>VLOOKUP(Parameter!S897,Indexing!$I$2:$J$28,2)</f>
        <v>2</v>
      </c>
      <c r="K897">
        <f>VLOOKUP(Parameter!T897,Indexing!$K$2:$L$28,2)</f>
        <v>26</v>
      </c>
      <c r="L897">
        <f t="shared" si="40"/>
        <v>28</v>
      </c>
      <c r="N897">
        <f t="shared" si="41"/>
        <v>99</v>
      </c>
    </row>
    <row r="898" spans="1:14">
      <c r="A898" s="12" t="s">
        <v>419</v>
      </c>
      <c r="B898" t="s">
        <v>11</v>
      </c>
      <c r="C898" s="2" t="s">
        <v>13</v>
      </c>
      <c r="D898">
        <f>VLOOKUP(Parameter!O898,Indexing!$A$2:$B$28,2)</f>
        <v>26</v>
      </c>
      <c r="E898">
        <f>VLOOKUP(Parameter!P898,Indexing!$C$2:$D$28,2)</f>
        <v>23</v>
      </c>
      <c r="F898">
        <f>VLOOKUP(Parameter!Q898,Indexing!$E$2:$F$28,2)</f>
        <v>1</v>
      </c>
      <c r="G898">
        <f>VLOOKUP(Parameter!R898,Indexing!$G$2:$H$28,2)</f>
        <v>21</v>
      </c>
      <c r="H898">
        <f t="shared" ref="H898:H961" si="42">(AVERAGE(D898:G898))</f>
        <v>17.75</v>
      </c>
      <c r="J898">
        <f>VLOOKUP(Parameter!S898,Indexing!$I$2:$J$28,2)</f>
        <v>2</v>
      </c>
      <c r="K898">
        <f>VLOOKUP(Parameter!T898,Indexing!$K$2:$L$28,2)</f>
        <v>26</v>
      </c>
      <c r="L898">
        <f t="shared" ref="L898:L961" si="43">AVERAGE(J898+K898)</f>
        <v>28</v>
      </c>
      <c r="N898">
        <f t="shared" ref="N898:N961" si="44">(SUM(D898:G898))+(SUM(J898+K898))</f>
        <v>99</v>
      </c>
    </row>
    <row r="899" spans="1:14">
      <c r="A899" s="12" t="s">
        <v>420</v>
      </c>
      <c r="B899" t="s">
        <v>10</v>
      </c>
      <c r="C899" s="2" t="s">
        <v>13</v>
      </c>
      <c r="D899">
        <f>VLOOKUP(Parameter!O899,Indexing!$A$2:$B$28,2)</f>
        <v>1</v>
      </c>
      <c r="E899">
        <f>VLOOKUP(Parameter!P899,Indexing!$C$2:$D$28,2)</f>
        <v>25</v>
      </c>
      <c r="F899">
        <f>VLOOKUP(Parameter!Q899,Indexing!$E$2:$F$28,2)</f>
        <v>15</v>
      </c>
      <c r="G899">
        <f>VLOOKUP(Parameter!R899,Indexing!$G$2:$H$28,2)</f>
        <v>26</v>
      </c>
      <c r="H899">
        <f t="shared" si="42"/>
        <v>16.75</v>
      </c>
      <c r="J899">
        <f>VLOOKUP(Parameter!S899,Indexing!$I$2:$J$28,2)</f>
        <v>6</v>
      </c>
      <c r="K899">
        <f>VLOOKUP(Parameter!T899,Indexing!$K$2:$L$28,2)</f>
        <v>2</v>
      </c>
      <c r="L899">
        <f t="shared" si="43"/>
        <v>8</v>
      </c>
      <c r="N899">
        <f t="shared" si="44"/>
        <v>75</v>
      </c>
    </row>
    <row r="900" spans="1:14">
      <c r="A900" s="12" t="s">
        <v>420</v>
      </c>
      <c r="B900" t="s">
        <v>11</v>
      </c>
      <c r="C900" s="2" t="s">
        <v>13</v>
      </c>
      <c r="D900">
        <f>VLOOKUP(Parameter!O900,Indexing!$A$2:$B$28,2)</f>
        <v>1</v>
      </c>
      <c r="E900">
        <f>VLOOKUP(Parameter!P900,Indexing!$C$2:$D$28,2)</f>
        <v>25</v>
      </c>
      <c r="F900">
        <f>VLOOKUP(Parameter!Q900,Indexing!$E$2:$F$28,2)</f>
        <v>15</v>
      </c>
      <c r="G900">
        <f>VLOOKUP(Parameter!R900,Indexing!$G$2:$H$28,2)</f>
        <v>26</v>
      </c>
      <c r="H900">
        <f t="shared" si="42"/>
        <v>16.75</v>
      </c>
      <c r="J900">
        <f>VLOOKUP(Parameter!S900,Indexing!$I$2:$J$28,2)</f>
        <v>6</v>
      </c>
      <c r="K900">
        <f>VLOOKUP(Parameter!T900,Indexing!$K$2:$L$28,2)</f>
        <v>2</v>
      </c>
      <c r="L900">
        <f t="shared" si="43"/>
        <v>8</v>
      </c>
      <c r="N900">
        <f t="shared" si="44"/>
        <v>75</v>
      </c>
    </row>
    <row r="901" spans="1:14">
      <c r="A901" s="12" t="s">
        <v>56</v>
      </c>
      <c r="B901" t="s">
        <v>10</v>
      </c>
      <c r="C901" s="2" t="s">
        <v>13</v>
      </c>
      <c r="D901">
        <f>VLOOKUP(Parameter!O901,Indexing!$A$2:$B$28,2)</f>
        <v>18</v>
      </c>
      <c r="E901">
        <f>VLOOKUP(Parameter!P901,Indexing!$C$2:$D$28,2)</f>
        <v>24</v>
      </c>
      <c r="F901">
        <f>VLOOKUP(Parameter!Q901,Indexing!$E$2:$F$28,2)</f>
        <v>20</v>
      </c>
      <c r="G901">
        <f>VLOOKUP(Parameter!R901,Indexing!$G$2:$H$28,2)</f>
        <v>4</v>
      </c>
      <c r="H901">
        <f t="shared" si="42"/>
        <v>16.5</v>
      </c>
      <c r="J901">
        <f>VLOOKUP(Parameter!S901,Indexing!$I$2:$J$28,2)</f>
        <v>26</v>
      </c>
      <c r="K901">
        <f>VLOOKUP(Parameter!T901,Indexing!$K$2:$L$28,2)</f>
        <v>4</v>
      </c>
      <c r="L901">
        <f t="shared" si="43"/>
        <v>30</v>
      </c>
      <c r="N901">
        <f t="shared" si="44"/>
        <v>96</v>
      </c>
    </row>
    <row r="902" spans="1:14">
      <c r="A902" s="12" t="s">
        <v>421</v>
      </c>
      <c r="B902" t="s">
        <v>8</v>
      </c>
      <c r="C902" s="2" t="s">
        <v>13</v>
      </c>
      <c r="D902">
        <f>VLOOKUP(Parameter!O902,Indexing!$A$2:$B$28,2)</f>
        <v>23</v>
      </c>
      <c r="E902">
        <f>VLOOKUP(Parameter!P902,Indexing!$C$2:$D$28,2)</f>
        <v>25</v>
      </c>
      <c r="F902">
        <f>VLOOKUP(Parameter!Q902,Indexing!$E$2:$F$28,2)</f>
        <v>26</v>
      </c>
      <c r="G902">
        <f>VLOOKUP(Parameter!R902,Indexing!$G$2:$H$28,2)</f>
        <v>7</v>
      </c>
      <c r="H902">
        <f t="shared" si="42"/>
        <v>20.25</v>
      </c>
      <c r="J902">
        <f>VLOOKUP(Parameter!S902,Indexing!$I$2:$J$28,2)</f>
        <v>12</v>
      </c>
      <c r="K902">
        <f>VLOOKUP(Parameter!T902,Indexing!$K$2:$L$28,2)</f>
        <v>1</v>
      </c>
      <c r="L902">
        <f t="shared" si="43"/>
        <v>13</v>
      </c>
      <c r="N902">
        <f t="shared" si="44"/>
        <v>94</v>
      </c>
    </row>
    <row r="903" spans="1:14">
      <c r="A903" s="12" t="s">
        <v>421</v>
      </c>
      <c r="B903" t="s">
        <v>10</v>
      </c>
      <c r="C903" s="2" t="s">
        <v>13</v>
      </c>
      <c r="D903">
        <f>VLOOKUP(Parameter!O903,Indexing!$A$2:$B$28,2)</f>
        <v>23</v>
      </c>
      <c r="E903">
        <f>VLOOKUP(Parameter!P903,Indexing!$C$2:$D$28,2)</f>
        <v>25</v>
      </c>
      <c r="F903">
        <f>VLOOKUP(Parameter!Q903,Indexing!$E$2:$F$28,2)</f>
        <v>26</v>
      </c>
      <c r="G903">
        <f>VLOOKUP(Parameter!R903,Indexing!$G$2:$H$28,2)</f>
        <v>7</v>
      </c>
      <c r="H903">
        <f t="shared" si="42"/>
        <v>20.25</v>
      </c>
      <c r="J903">
        <f>VLOOKUP(Parameter!S903,Indexing!$I$2:$J$28,2)</f>
        <v>12</v>
      </c>
      <c r="K903">
        <f>VLOOKUP(Parameter!T903,Indexing!$K$2:$L$28,2)</f>
        <v>1</v>
      </c>
      <c r="L903">
        <f t="shared" si="43"/>
        <v>13</v>
      </c>
      <c r="N903">
        <f t="shared" si="44"/>
        <v>94</v>
      </c>
    </row>
    <row r="904" spans="1:14">
      <c r="A904" s="12" t="s">
        <v>421</v>
      </c>
      <c r="B904" t="s">
        <v>11</v>
      </c>
      <c r="C904" s="2" t="s">
        <v>13</v>
      </c>
      <c r="D904">
        <f>VLOOKUP(Parameter!O904,Indexing!$A$2:$B$28,2)</f>
        <v>23</v>
      </c>
      <c r="E904">
        <f>VLOOKUP(Parameter!P904,Indexing!$C$2:$D$28,2)</f>
        <v>25</v>
      </c>
      <c r="F904">
        <f>VLOOKUP(Parameter!Q904,Indexing!$E$2:$F$28,2)</f>
        <v>26</v>
      </c>
      <c r="G904">
        <f>VLOOKUP(Parameter!R904,Indexing!$G$2:$H$28,2)</f>
        <v>7</v>
      </c>
      <c r="H904">
        <f t="shared" si="42"/>
        <v>20.25</v>
      </c>
      <c r="J904">
        <f>VLOOKUP(Parameter!S904,Indexing!$I$2:$J$28,2)</f>
        <v>12</v>
      </c>
      <c r="K904">
        <f>VLOOKUP(Parameter!T904,Indexing!$K$2:$L$28,2)</f>
        <v>1</v>
      </c>
      <c r="L904">
        <f t="shared" si="43"/>
        <v>13</v>
      </c>
      <c r="N904">
        <f t="shared" si="44"/>
        <v>94</v>
      </c>
    </row>
    <row r="905" spans="1:14">
      <c r="A905" s="12" t="s">
        <v>422</v>
      </c>
      <c r="B905" t="s">
        <v>8</v>
      </c>
      <c r="C905" s="2" t="s">
        <v>13</v>
      </c>
      <c r="D905">
        <f>VLOOKUP(Parameter!O905,Indexing!$A$2:$B$28,2)</f>
        <v>19</v>
      </c>
      <c r="E905">
        <f>VLOOKUP(Parameter!P905,Indexing!$C$2:$D$28,2)</f>
        <v>17</v>
      </c>
      <c r="F905">
        <f>VLOOKUP(Parameter!Q905,Indexing!$E$2:$F$28,2)</f>
        <v>21</v>
      </c>
      <c r="G905">
        <f>VLOOKUP(Parameter!R905,Indexing!$G$2:$H$28,2)</f>
        <v>1</v>
      </c>
      <c r="H905">
        <f t="shared" si="42"/>
        <v>14.5</v>
      </c>
      <c r="J905">
        <f>VLOOKUP(Parameter!S905,Indexing!$I$2:$J$28,2)</f>
        <v>3</v>
      </c>
      <c r="K905">
        <f>VLOOKUP(Parameter!T905,Indexing!$K$2:$L$28,2)</f>
        <v>1</v>
      </c>
      <c r="L905">
        <f t="shared" si="43"/>
        <v>4</v>
      </c>
      <c r="N905">
        <f t="shared" si="44"/>
        <v>62</v>
      </c>
    </row>
    <row r="906" spans="1:14">
      <c r="A906" s="12" t="s">
        <v>422</v>
      </c>
      <c r="B906" t="s">
        <v>10</v>
      </c>
      <c r="C906" s="2" t="s">
        <v>13</v>
      </c>
      <c r="D906">
        <f>VLOOKUP(Parameter!O906,Indexing!$A$2:$B$28,2)</f>
        <v>19</v>
      </c>
      <c r="E906">
        <f>VLOOKUP(Parameter!P906,Indexing!$C$2:$D$28,2)</f>
        <v>17</v>
      </c>
      <c r="F906">
        <f>VLOOKUP(Parameter!Q906,Indexing!$E$2:$F$28,2)</f>
        <v>21</v>
      </c>
      <c r="G906">
        <f>VLOOKUP(Parameter!R906,Indexing!$G$2:$H$28,2)</f>
        <v>1</v>
      </c>
      <c r="H906">
        <f t="shared" si="42"/>
        <v>14.5</v>
      </c>
      <c r="J906">
        <f>VLOOKUP(Parameter!S906,Indexing!$I$2:$J$28,2)</f>
        <v>3</v>
      </c>
      <c r="K906">
        <f>VLOOKUP(Parameter!T906,Indexing!$K$2:$L$28,2)</f>
        <v>1</v>
      </c>
      <c r="L906">
        <f t="shared" si="43"/>
        <v>4</v>
      </c>
      <c r="N906">
        <f t="shared" si="44"/>
        <v>62</v>
      </c>
    </row>
    <row r="907" spans="1:14">
      <c r="A907" s="12" t="s">
        <v>422</v>
      </c>
      <c r="B907" t="s">
        <v>11</v>
      </c>
      <c r="C907" s="2" t="s">
        <v>13</v>
      </c>
      <c r="D907">
        <f>VLOOKUP(Parameter!O907,Indexing!$A$2:$B$28,2)</f>
        <v>19</v>
      </c>
      <c r="E907">
        <f>VLOOKUP(Parameter!P907,Indexing!$C$2:$D$28,2)</f>
        <v>17</v>
      </c>
      <c r="F907">
        <f>VLOOKUP(Parameter!Q907,Indexing!$E$2:$F$28,2)</f>
        <v>21</v>
      </c>
      <c r="G907">
        <f>VLOOKUP(Parameter!R907,Indexing!$G$2:$H$28,2)</f>
        <v>1</v>
      </c>
      <c r="H907">
        <f t="shared" si="42"/>
        <v>14.5</v>
      </c>
      <c r="J907">
        <f>VLOOKUP(Parameter!S907,Indexing!$I$2:$J$28,2)</f>
        <v>3</v>
      </c>
      <c r="K907">
        <f>VLOOKUP(Parameter!T907,Indexing!$K$2:$L$28,2)</f>
        <v>1</v>
      </c>
      <c r="L907">
        <f t="shared" si="43"/>
        <v>4</v>
      </c>
      <c r="N907">
        <f t="shared" si="44"/>
        <v>62</v>
      </c>
    </row>
    <row r="908" spans="1:14">
      <c r="A908" s="12" t="s">
        <v>423</v>
      </c>
      <c r="B908" t="s">
        <v>8</v>
      </c>
      <c r="C908" s="2" t="s">
        <v>13</v>
      </c>
      <c r="D908">
        <f>VLOOKUP(Parameter!O908,Indexing!$A$2:$B$28,2)</f>
        <v>1</v>
      </c>
      <c r="E908">
        <f>VLOOKUP(Parameter!P908,Indexing!$C$2:$D$28,2)</f>
        <v>19</v>
      </c>
      <c r="F908">
        <f>VLOOKUP(Parameter!Q908,Indexing!$E$2:$F$28,2)</f>
        <v>1</v>
      </c>
      <c r="G908">
        <f>VLOOKUP(Parameter!R908,Indexing!$G$2:$H$28,2)</f>
        <v>13</v>
      </c>
      <c r="H908">
        <f t="shared" si="42"/>
        <v>8.5</v>
      </c>
      <c r="J908">
        <f>VLOOKUP(Parameter!S908,Indexing!$I$2:$J$28,2)</f>
        <v>26</v>
      </c>
      <c r="K908">
        <f>VLOOKUP(Parameter!T908,Indexing!$K$2:$L$28,2)</f>
        <v>1</v>
      </c>
      <c r="L908">
        <f t="shared" si="43"/>
        <v>27</v>
      </c>
      <c r="N908">
        <f t="shared" si="44"/>
        <v>61</v>
      </c>
    </row>
    <row r="909" spans="1:14">
      <c r="A909" s="12" t="s">
        <v>423</v>
      </c>
      <c r="B909" t="s">
        <v>10</v>
      </c>
      <c r="C909" s="2" t="s">
        <v>13</v>
      </c>
      <c r="D909">
        <f>VLOOKUP(Parameter!O909,Indexing!$A$2:$B$28,2)</f>
        <v>1</v>
      </c>
      <c r="E909">
        <f>VLOOKUP(Parameter!P909,Indexing!$C$2:$D$28,2)</f>
        <v>19</v>
      </c>
      <c r="F909">
        <f>VLOOKUP(Parameter!Q909,Indexing!$E$2:$F$28,2)</f>
        <v>1</v>
      </c>
      <c r="G909">
        <f>VLOOKUP(Parameter!R909,Indexing!$G$2:$H$28,2)</f>
        <v>13</v>
      </c>
      <c r="H909">
        <f t="shared" si="42"/>
        <v>8.5</v>
      </c>
      <c r="J909">
        <f>VLOOKUP(Parameter!S909,Indexing!$I$2:$J$28,2)</f>
        <v>26</v>
      </c>
      <c r="K909">
        <f>VLOOKUP(Parameter!T909,Indexing!$K$2:$L$28,2)</f>
        <v>1</v>
      </c>
      <c r="L909">
        <f t="shared" si="43"/>
        <v>27</v>
      </c>
      <c r="N909">
        <f t="shared" si="44"/>
        <v>61</v>
      </c>
    </row>
    <row r="910" spans="1:14">
      <c r="A910" s="12" t="s">
        <v>423</v>
      </c>
      <c r="B910" t="s">
        <v>11</v>
      </c>
      <c r="C910" s="2" t="s">
        <v>13</v>
      </c>
      <c r="D910">
        <f>VLOOKUP(Parameter!O910,Indexing!$A$2:$B$28,2)</f>
        <v>1</v>
      </c>
      <c r="E910">
        <f>VLOOKUP(Parameter!P910,Indexing!$C$2:$D$28,2)</f>
        <v>19</v>
      </c>
      <c r="F910">
        <f>VLOOKUP(Parameter!Q910,Indexing!$E$2:$F$28,2)</f>
        <v>1</v>
      </c>
      <c r="G910">
        <f>VLOOKUP(Parameter!R910,Indexing!$G$2:$H$28,2)</f>
        <v>13</v>
      </c>
      <c r="H910">
        <f t="shared" si="42"/>
        <v>8.5</v>
      </c>
      <c r="J910">
        <f>VLOOKUP(Parameter!S910,Indexing!$I$2:$J$28,2)</f>
        <v>26</v>
      </c>
      <c r="K910">
        <f>VLOOKUP(Parameter!T910,Indexing!$K$2:$L$28,2)</f>
        <v>1</v>
      </c>
      <c r="L910">
        <f t="shared" si="43"/>
        <v>27</v>
      </c>
      <c r="N910">
        <f t="shared" si="44"/>
        <v>61</v>
      </c>
    </row>
    <row r="911" spans="1:14">
      <c r="A911" s="12" t="s">
        <v>424</v>
      </c>
      <c r="B911" t="s">
        <v>8</v>
      </c>
      <c r="C911" s="2" t="s">
        <v>13</v>
      </c>
      <c r="D911">
        <f>VLOOKUP(Parameter!O911,Indexing!$A$2:$B$28,2)</f>
        <v>23</v>
      </c>
      <c r="E911">
        <f>VLOOKUP(Parameter!P911,Indexing!$C$2:$D$28,2)</f>
        <v>25</v>
      </c>
      <c r="F911">
        <f>VLOOKUP(Parameter!Q911,Indexing!$E$2:$F$28,2)</f>
        <v>26</v>
      </c>
      <c r="G911">
        <f>VLOOKUP(Parameter!R911,Indexing!$G$2:$H$28,2)</f>
        <v>8</v>
      </c>
      <c r="H911">
        <f t="shared" si="42"/>
        <v>20.5</v>
      </c>
      <c r="J911">
        <f>VLOOKUP(Parameter!S911,Indexing!$I$2:$J$28,2)</f>
        <v>26</v>
      </c>
      <c r="K911">
        <f>VLOOKUP(Parameter!T911,Indexing!$K$2:$L$28,2)</f>
        <v>1</v>
      </c>
      <c r="L911">
        <f t="shared" si="43"/>
        <v>27</v>
      </c>
      <c r="N911">
        <f t="shared" si="44"/>
        <v>109</v>
      </c>
    </row>
    <row r="912" spans="1:14">
      <c r="A912" s="12" t="s">
        <v>424</v>
      </c>
      <c r="B912" t="s">
        <v>10</v>
      </c>
      <c r="C912" s="2" t="s">
        <v>13</v>
      </c>
      <c r="D912">
        <f>VLOOKUP(Parameter!O912,Indexing!$A$2:$B$28,2)</f>
        <v>23</v>
      </c>
      <c r="E912">
        <f>VLOOKUP(Parameter!P912,Indexing!$C$2:$D$28,2)</f>
        <v>25</v>
      </c>
      <c r="F912">
        <f>VLOOKUP(Parameter!Q912,Indexing!$E$2:$F$28,2)</f>
        <v>26</v>
      </c>
      <c r="G912">
        <f>VLOOKUP(Parameter!R912,Indexing!$G$2:$H$28,2)</f>
        <v>8</v>
      </c>
      <c r="H912">
        <f t="shared" si="42"/>
        <v>20.5</v>
      </c>
      <c r="J912">
        <f>VLOOKUP(Parameter!S912,Indexing!$I$2:$J$28,2)</f>
        <v>26</v>
      </c>
      <c r="K912">
        <f>VLOOKUP(Parameter!T912,Indexing!$K$2:$L$28,2)</f>
        <v>1</v>
      </c>
      <c r="L912">
        <f t="shared" si="43"/>
        <v>27</v>
      </c>
      <c r="N912">
        <f t="shared" si="44"/>
        <v>109</v>
      </c>
    </row>
    <row r="913" spans="1:14">
      <c r="A913" s="12" t="s">
        <v>424</v>
      </c>
      <c r="B913" t="s">
        <v>11</v>
      </c>
      <c r="C913" s="2" t="s">
        <v>13</v>
      </c>
      <c r="D913">
        <f>VLOOKUP(Parameter!O913,Indexing!$A$2:$B$28,2)</f>
        <v>23</v>
      </c>
      <c r="E913">
        <f>VLOOKUP(Parameter!P913,Indexing!$C$2:$D$28,2)</f>
        <v>25</v>
      </c>
      <c r="F913">
        <f>VLOOKUP(Parameter!Q913,Indexing!$E$2:$F$28,2)</f>
        <v>26</v>
      </c>
      <c r="G913">
        <f>VLOOKUP(Parameter!R913,Indexing!$G$2:$H$28,2)</f>
        <v>8</v>
      </c>
      <c r="H913">
        <f t="shared" si="42"/>
        <v>20.5</v>
      </c>
      <c r="J913">
        <f>VLOOKUP(Parameter!S913,Indexing!$I$2:$J$28,2)</f>
        <v>26</v>
      </c>
      <c r="K913">
        <f>VLOOKUP(Parameter!T913,Indexing!$K$2:$L$28,2)</f>
        <v>1</v>
      </c>
      <c r="L913">
        <f t="shared" si="43"/>
        <v>27</v>
      </c>
      <c r="N913">
        <f t="shared" si="44"/>
        <v>109</v>
      </c>
    </row>
    <row r="914" spans="1:14">
      <c r="A914" s="12" t="s">
        <v>425</v>
      </c>
      <c r="B914" t="s">
        <v>8</v>
      </c>
      <c r="C914" s="2" t="s">
        <v>13</v>
      </c>
      <c r="D914">
        <f>VLOOKUP(Parameter!O914,Indexing!$A$2:$B$28,2)</f>
        <v>20</v>
      </c>
      <c r="E914">
        <f>VLOOKUP(Parameter!P914,Indexing!$C$2:$D$28,2)</f>
        <v>22</v>
      </c>
      <c r="F914">
        <f>VLOOKUP(Parameter!Q914,Indexing!$E$2:$F$28,2)</f>
        <v>6</v>
      </c>
      <c r="G914">
        <f>VLOOKUP(Parameter!R914,Indexing!$G$2:$H$28,2)</f>
        <v>13</v>
      </c>
      <c r="H914">
        <f t="shared" si="42"/>
        <v>15.25</v>
      </c>
      <c r="J914">
        <f>VLOOKUP(Parameter!S914,Indexing!$I$2:$J$28,2)</f>
        <v>3</v>
      </c>
      <c r="K914">
        <f>VLOOKUP(Parameter!T914,Indexing!$K$2:$L$28,2)</f>
        <v>1</v>
      </c>
      <c r="L914">
        <f t="shared" si="43"/>
        <v>4</v>
      </c>
      <c r="N914">
        <f t="shared" si="44"/>
        <v>65</v>
      </c>
    </row>
    <row r="915" spans="1:14">
      <c r="A915" s="12" t="s">
        <v>425</v>
      </c>
      <c r="B915" t="s">
        <v>10</v>
      </c>
      <c r="C915" s="2" t="s">
        <v>13</v>
      </c>
      <c r="D915">
        <f>VLOOKUP(Parameter!O915,Indexing!$A$2:$B$28,2)</f>
        <v>20</v>
      </c>
      <c r="E915">
        <f>VLOOKUP(Parameter!P915,Indexing!$C$2:$D$28,2)</f>
        <v>22</v>
      </c>
      <c r="F915">
        <f>VLOOKUP(Parameter!Q915,Indexing!$E$2:$F$28,2)</f>
        <v>6</v>
      </c>
      <c r="G915">
        <f>VLOOKUP(Parameter!R915,Indexing!$G$2:$H$28,2)</f>
        <v>13</v>
      </c>
      <c r="H915">
        <f t="shared" si="42"/>
        <v>15.25</v>
      </c>
      <c r="J915">
        <f>VLOOKUP(Parameter!S915,Indexing!$I$2:$J$28,2)</f>
        <v>3</v>
      </c>
      <c r="K915">
        <f>VLOOKUP(Parameter!T915,Indexing!$K$2:$L$28,2)</f>
        <v>1</v>
      </c>
      <c r="L915">
        <f t="shared" si="43"/>
        <v>4</v>
      </c>
      <c r="N915">
        <f t="shared" si="44"/>
        <v>65</v>
      </c>
    </row>
    <row r="916" spans="1:14">
      <c r="A916" s="12" t="s">
        <v>425</v>
      </c>
      <c r="B916" t="s">
        <v>11</v>
      </c>
      <c r="C916" s="2" t="s">
        <v>13</v>
      </c>
      <c r="D916">
        <f>VLOOKUP(Parameter!O916,Indexing!$A$2:$B$28,2)</f>
        <v>20</v>
      </c>
      <c r="E916">
        <f>VLOOKUP(Parameter!P916,Indexing!$C$2:$D$28,2)</f>
        <v>22</v>
      </c>
      <c r="F916">
        <f>VLOOKUP(Parameter!Q916,Indexing!$E$2:$F$28,2)</f>
        <v>6</v>
      </c>
      <c r="G916">
        <f>VLOOKUP(Parameter!R916,Indexing!$G$2:$H$28,2)</f>
        <v>13</v>
      </c>
      <c r="H916">
        <f t="shared" si="42"/>
        <v>15.25</v>
      </c>
      <c r="J916">
        <f>VLOOKUP(Parameter!S916,Indexing!$I$2:$J$28,2)</f>
        <v>3</v>
      </c>
      <c r="K916">
        <f>VLOOKUP(Parameter!T916,Indexing!$K$2:$L$28,2)</f>
        <v>1</v>
      </c>
      <c r="L916">
        <f t="shared" si="43"/>
        <v>4</v>
      </c>
      <c r="N916">
        <f t="shared" si="44"/>
        <v>65</v>
      </c>
    </row>
    <row r="917" spans="1:14">
      <c r="A917" s="12" t="s">
        <v>426</v>
      </c>
      <c r="B917" t="s">
        <v>8</v>
      </c>
      <c r="C917" s="2" t="s">
        <v>13</v>
      </c>
      <c r="D917">
        <f>VLOOKUP(Parameter!O917,Indexing!$A$2:$B$28,2)</f>
        <v>14</v>
      </c>
      <c r="E917">
        <f>VLOOKUP(Parameter!P917,Indexing!$C$2:$D$28,2)</f>
        <v>24</v>
      </c>
      <c r="F917">
        <f>VLOOKUP(Parameter!Q917,Indexing!$E$2:$F$28,2)</f>
        <v>22</v>
      </c>
      <c r="G917">
        <f>VLOOKUP(Parameter!R917,Indexing!$G$2:$H$28,2)</f>
        <v>26</v>
      </c>
      <c r="H917">
        <f t="shared" si="42"/>
        <v>21.5</v>
      </c>
      <c r="J917">
        <f>VLOOKUP(Parameter!S917,Indexing!$I$2:$J$28,2)</f>
        <v>19</v>
      </c>
      <c r="K917">
        <f>VLOOKUP(Parameter!T917,Indexing!$K$2:$L$28,2)</f>
        <v>19</v>
      </c>
      <c r="L917">
        <f t="shared" si="43"/>
        <v>38</v>
      </c>
      <c r="N917">
        <f t="shared" si="44"/>
        <v>124</v>
      </c>
    </row>
    <row r="918" spans="1:14">
      <c r="A918" s="12" t="s">
        <v>426</v>
      </c>
      <c r="B918" t="s">
        <v>10</v>
      </c>
      <c r="C918" s="2" t="s">
        <v>13</v>
      </c>
      <c r="D918">
        <f>VLOOKUP(Parameter!O918,Indexing!$A$2:$B$28,2)</f>
        <v>14</v>
      </c>
      <c r="E918">
        <f>VLOOKUP(Parameter!P918,Indexing!$C$2:$D$28,2)</f>
        <v>24</v>
      </c>
      <c r="F918">
        <f>VLOOKUP(Parameter!Q918,Indexing!$E$2:$F$28,2)</f>
        <v>22</v>
      </c>
      <c r="G918">
        <f>VLOOKUP(Parameter!R918,Indexing!$G$2:$H$28,2)</f>
        <v>26</v>
      </c>
      <c r="H918">
        <f t="shared" si="42"/>
        <v>21.5</v>
      </c>
      <c r="J918">
        <f>VLOOKUP(Parameter!S918,Indexing!$I$2:$J$28,2)</f>
        <v>19</v>
      </c>
      <c r="K918">
        <f>VLOOKUP(Parameter!T918,Indexing!$K$2:$L$28,2)</f>
        <v>19</v>
      </c>
      <c r="L918">
        <f t="shared" si="43"/>
        <v>38</v>
      </c>
      <c r="N918">
        <f t="shared" si="44"/>
        <v>124</v>
      </c>
    </row>
    <row r="919" spans="1:14">
      <c r="A919" s="12" t="s">
        <v>426</v>
      </c>
      <c r="B919" t="s">
        <v>11</v>
      </c>
      <c r="C919" s="2" t="s">
        <v>13</v>
      </c>
      <c r="D919">
        <f>VLOOKUP(Parameter!O919,Indexing!$A$2:$B$28,2)</f>
        <v>14</v>
      </c>
      <c r="E919">
        <f>VLOOKUP(Parameter!P919,Indexing!$C$2:$D$28,2)</f>
        <v>24</v>
      </c>
      <c r="F919">
        <f>VLOOKUP(Parameter!Q919,Indexing!$E$2:$F$28,2)</f>
        <v>22</v>
      </c>
      <c r="G919">
        <f>VLOOKUP(Parameter!R919,Indexing!$G$2:$H$28,2)</f>
        <v>26</v>
      </c>
      <c r="H919">
        <f t="shared" si="42"/>
        <v>21.5</v>
      </c>
      <c r="J919">
        <f>VLOOKUP(Parameter!S919,Indexing!$I$2:$J$28,2)</f>
        <v>19</v>
      </c>
      <c r="K919">
        <f>VLOOKUP(Parameter!T919,Indexing!$K$2:$L$28,2)</f>
        <v>19</v>
      </c>
      <c r="L919">
        <f t="shared" si="43"/>
        <v>38</v>
      </c>
      <c r="N919">
        <f t="shared" si="44"/>
        <v>124</v>
      </c>
    </row>
    <row r="920" spans="1:14">
      <c r="A920" s="12" t="s">
        <v>427</v>
      </c>
      <c r="B920" t="s">
        <v>8</v>
      </c>
      <c r="C920" s="2" t="s">
        <v>13</v>
      </c>
      <c r="D920">
        <f>VLOOKUP(Parameter!O920,Indexing!$A$2:$B$28,2)</f>
        <v>26</v>
      </c>
      <c r="E920">
        <f>VLOOKUP(Parameter!P920,Indexing!$C$2:$D$28,2)</f>
        <v>21</v>
      </c>
      <c r="F920">
        <f>VLOOKUP(Parameter!Q920,Indexing!$E$2:$F$28,2)</f>
        <v>1</v>
      </c>
      <c r="G920">
        <f>VLOOKUP(Parameter!R920,Indexing!$G$2:$H$28,2)</f>
        <v>22</v>
      </c>
      <c r="H920">
        <f t="shared" si="42"/>
        <v>17.5</v>
      </c>
      <c r="J920">
        <f>VLOOKUP(Parameter!S920,Indexing!$I$2:$J$28,2)</f>
        <v>8</v>
      </c>
      <c r="K920">
        <f>VLOOKUP(Parameter!T920,Indexing!$K$2:$L$28,2)</f>
        <v>26</v>
      </c>
      <c r="L920">
        <f t="shared" si="43"/>
        <v>34</v>
      </c>
      <c r="N920">
        <f t="shared" si="44"/>
        <v>104</v>
      </c>
    </row>
    <row r="921" spans="1:14">
      <c r="A921" s="12" t="s">
        <v>427</v>
      </c>
      <c r="B921" t="s">
        <v>10</v>
      </c>
      <c r="C921" s="2" t="s">
        <v>13</v>
      </c>
      <c r="D921">
        <f>VLOOKUP(Parameter!O921,Indexing!$A$2:$B$28,2)</f>
        <v>26</v>
      </c>
      <c r="E921">
        <f>VLOOKUP(Parameter!P921,Indexing!$C$2:$D$28,2)</f>
        <v>21</v>
      </c>
      <c r="F921">
        <f>VLOOKUP(Parameter!Q921,Indexing!$E$2:$F$28,2)</f>
        <v>1</v>
      </c>
      <c r="G921">
        <f>VLOOKUP(Parameter!R921,Indexing!$G$2:$H$28,2)</f>
        <v>22</v>
      </c>
      <c r="H921">
        <f t="shared" si="42"/>
        <v>17.5</v>
      </c>
      <c r="J921">
        <f>VLOOKUP(Parameter!S921,Indexing!$I$2:$J$28,2)</f>
        <v>8</v>
      </c>
      <c r="K921">
        <f>VLOOKUP(Parameter!T921,Indexing!$K$2:$L$28,2)</f>
        <v>26</v>
      </c>
      <c r="L921">
        <f t="shared" si="43"/>
        <v>34</v>
      </c>
      <c r="N921">
        <f t="shared" si="44"/>
        <v>104</v>
      </c>
    </row>
    <row r="922" spans="1:14">
      <c r="A922" s="12" t="s">
        <v>427</v>
      </c>
      <c r="B922" t="s">
        <v>11</v>
      </c>
      <c r="C922" s="2" t="s">
        <v>13</v>
      </c>
      <c r="D922">
        <f>VLOOKUP(Parameter!O922,Indexing!$A$2:$B$28,2)</f>
        <v>26</v>
      </c>
      <c r="E922">
        <f>VLOOKUP(Parameter!P922,Indexing!$C$2:$D$28,2)</f>
        <v>21</v>
      </c>
      <c r="F922">
        <f>VLOOKUP(Parameter!Q922,Indexing!$E$2:$F$28,2)</f>
        <v>1</v>
      </c>
      <c r="G922">
        <f>VLOOKUP(Parameter!R922,Indexing!$G$2:$H$28,2)</f>
        <v>22</v>
      </c>
      <c r="H922">
        <f t="shared" si="42"/>
        <v>17.5</v>
      </c>
      <c r="J922">
        <f>VLOOKUP(Parameter!S922,Indexing!$I$2:$J$28,2)</f>
        <v>8</v>
      </c>
      <c r="K922">
        <f>VLOOKUP(Parameter!T922,Indexing!$K$2:$L$28,2)</f>
        <v>26</v>
      </c>
      <c r="L922">
        <f t="shared" si="43"/>
        <v>34</v>
      </c>
      <c r="N922">
        <f t="shared" si="44"/>
        <v>104</v>
      </c>
    </row>
    <row r="923" spans="1:14">
      <c r="A923" s="12" t="s">
        <v>428</v>
      </c>
      <c r="B923" t="s">
        <v>8</v>
      </c>
      <c r="C923" s="2" t="s">
        <v>13</v>
      </c>
      <c r="D923">
        <f>VLOOKUP(Parameter!O923,Indexing!$A$2:$B$28,2)</f>
        <v>12</v>
      </c>
      <c r="E923">
        <f>VLOOKUP(Parameter!P923,Indexing!$C$2:$D$28,2)</f>
        <v>22</v>
      </c>
      <c r="F923">
        <f>VLOOKUP(Parameter!Q923,Indexing!$E$2:$F$28,2)</f>
        <v>1</v>
      </c>
      <c r="G923">
        <f>VLOOKUP(Parameter!R923,Indexing!$G$2:$H$28,2)</f>
        <v>26</v>
      </c>
      <c r="H923">
        <f t="shared" si="42"/>
        <v>15.25</v>
      </c>
      <c r="J923">
        <f>VLOOKUP(Parameter!S923,Indexing!$I$2:$J$28,2)</f>
        <v>6</v>
      </c>
      <c r="K923">
        <f>VLOOKUP(Parameter!T923,Indexing!$K$2:$L$28,2)</f>
        <v>1</v>
      </c>
      <c r="L923">
        <f t="shared" si="43"/>
        <v>7</v>
      </c>
      <c r="N923">
        <f t="shared" si="44"/>
        <v>68</v>
      </c>
    </row>
    <row r="924" spans="1:14">
      <c r="A924" s="12" t="s">
        <v>428</v>
      </c>
      <c r="B924" t="s">
        <v>10</v>
      </c>
      <c r="C924" s="2" t="s">
        <v>13</v>
      </c>
      <c r="D924">
        <f>VLOOKUP(Parameter!O924,Indexing!$A$2:$B$28,2)</f>
        <v>12</v>
      </c>
      <c r="E924">
        <f>VLOOKUP(Parameter!P924,Indexing!$C$2:$D$28,2)</f>
        <v>22</v>
      </c>
      <c r="F924">
        <f>VLOOKUP(Parameter!Q924,Indexing!$E$2:$F$28,2)</f>
        <v>1</v>
      </c>
      <c r="G924">
        <f>VLOOKUP(Parameter!R924,Indexing!$G$2:$H$28,2)</f>
        <v>26</v>
      </c>
      <c r="H924">
        <f t="shared" si="42"/>
        <v>15.25</v>
      </c>
      <c r="J924">
        <f>VLOOKUP(Parameter!S924,Indexing!$I$2:$J$28,2)</f>
        <v>6</v>
      </c>
      <c r="K924">
        <f>VLOOKUP(Parameter!T924,Indexing!$K$2:$L$28,2)</f>
        <v>1</v>
      </c>
      <c r="L924">
        <f t="shared" si="43"/>
        <v>7</v>
      </c>
      <c r="N924">
        <f t="shared" si="44"/>
        <v>68</v>
      </c>
    </row>
    <row r="925" spans="1:14">
      <c r="A925" s="12" t="s">
        <v>428</v>
      </c>
      <c r="B925" t="s">
        <v>11</v>
      </c>
      <c r="C925" s="2" t="s">
        <v>13</v>
      </c>
      <c r="D925">
        <f>VLOOKUP(Parameter!O925,Indexing!$A$2:$B$28,2)</f>
        <v>12</v>
      </c>
      <c r="E925">
        <f>VLOOKUP(Parameter!P925,Indexing!$C$2:$D$28,2)</f>
        <v>22</v>
      </c>
      <c r="F925">
        <f>VLOOKUP(Parameter!Q925,Indexing!$E$2:$F$28,2)</f>
        <v>1</v>
      </c>
      <c r="G925">
        <f>VLOOKUP(Parameter!R925,Indexing!$G$2:$H$28,2)</f>
        <v>26</v>
      </c>
      <c r="H925">
        <f t="shared" si="42"/>
        <v>15.25</v>
      </c>
      <c r="J925">
        <f>VLOOKUP(Parameter!S925,Indexing!$I$2:$J$28,2)</f>
        <v>6</v>
      </c>
      <c r="K925">
        <f>VLOOKUP(Parameter!T925,Indexing!$K$2:$L$28,2)</f>
        <v>1</v>
      </c>
      <c r="L925">
        <f t="shared" si="43"/>
        <v>7</v>
      </c>
      <c r="N925">
        <f t="shared" si="44"/>
        <v>68</v>
      </c>
    </row>
    <row r="926" spans="1:14">
      <c r="A926" s="12" t="s">
        <v>429</v>
      </c>
      <c r="B926" t="s">
        <v>8</v>
      </c>
      <c r="C926" t="s">
        <v>13</v>
      </c>
      <c r="D926">
        <f>VLOOKUP(Parameter!O926,Indexing!$A$2:$B$28,2)</f>
        <v>1</v>
      </c>
      <c r="E926">
        <f>VLOOKUP(Parameter!P926,Indexing!$C$2:$D$28,2)</f>
        <v>7</v>
      </c>
      <c r="F926">
        <f>VLOOKUP(Parameter!Q926,Indexing!$E$2:$F$28,2)</f>
        <v>7</v>
      </c>
      <c r="G926">
        <f>VLOOKUP(Parameter!R926,Indexing!$G$2:$H$28,2)</f>
        <v>14</v>
      </c>
      <c r="H926">
        <f t="shared" si="42"/>
        <v>7.25</v>
      </c>
      <c r="J926">
        <f>VLOOKUP(Parameter!S926,Indexing!$I$2:$J$28,2)</f>
        <v>5</v>
      </c>
      <c r="K926">
        <f>VLOOKUP(Parameter!T926,Indexing!$K$2:$L$28,2)</f>
        <v>3</v>
      </c>
      <c r="L926">
        <f t="shared" si="43"/>
        <v>8</v>
      </c>
      <c r="N926">
        <f t="shared" si="44"/>
        <v>37</v>
      </c>
    </row>
    <row r="927" spans="1:14">
      <c r="A927" s="12" t="s">
        <v>429</v>
      </c>
      <c r="B927" t="s">
        <v>10</v>
      </c>
      <c r="C927" t="s">
        <v>13</v>
      </c>
      <c r="D927">
        <f>VLOOKUP(Parameter!O927,Indexing!$A$2:$B$28,2)</f>
        <v>1</v>
      </c>
      <c r="E927">
        <f>VLOOKUP(Parameter!P927,Indexing!$C$2:$D$28,2)</f>
        <v>7</v>
      </c>
      <c r="F927">
        <f>VLOOKUP(Parameter!Q927,Indexing!$E$2:$F$28,2)</f>
        <v>7</v>
      </c>
      <c r="G927">
        <f>VLOOKUP(Parameter!R927,Indexing!$G$2:$H$28,2)</f>
        <v>14</v>
      </c>
      <c r="H927">
        <f t="shared" si="42"/>
        <v>7.25</v>
      </c>
      <c r="J927">
        <f>VLOOKUP(Parameter!S927,Indexing!$I$2:$J$28,2)</f>
        <v>5</v>
      </c>
      <c r="K927">
        <f>VLOOKUP(Parameter!T927,Indexing!$K$2:$L$28,2)</f>
        <v>3</v>
      </c>
      <c r="L927">
        <f t="shared" si="43"/>
        <v>8</v>
      </c>
      <c r="N927">
        <f t="shared" si="44"/>
        <v>37</v>
      </c>
    </row>
    <row r="928" spans="1:14">
      <c r="A928" s="12" t="s">
        <v>429</v>
      </c>
      <c r="B928" t="s">
        <v>11</v>
      </c>
      <c r="C928" t="s">
        <v>13</v>
      </c>
      <c r="D928">
        <f>VLOOKUP(Parameter!O928,Indexing!$A$2:$B$28,2)</f>
        <v>1</v>
      </c>
      <c r="E928">
        <f>VLOOKUP(Parameter!P928,Indexing!$C$2:$D$28,2)</f>
        <v>7</v>
      </c>
      <c r="F928">
        <f>VLOOKUP(Parameter!Q928,Indexing!$E$2:$F$28,2)</f>
        <v>7</v>
      </c>
      <c r="G928">
        <f>VLOOKUP(Parameter!R928,Indexing!$G$2:$H$28,2)</f>
        <v>14</v>
      </c>
      <c r="H928">
        <f t="shared" si="42"/>
        <v>7.25</v>
      </c>
      <c r="J928">
        <f>VLOOKUP(Parameter!S928,Indexing!$I$2:$J$28,2)</f>
        <v>5</v>
      </c>
      <c r="K928">
        <f>VLOOKUP(Parameter!T928,Indexing!$K$2:$L$28,2)</f>
        <v>3</v>
      </c>
      <c r="L928">
        <f t="shared" si="43"/>
        <v>8</v>
      </c>
      <c r="N928">
        <f t="shared" si="44"/>
        <v>37</v>
      </c>
    </row>
    <row r="929" spans="1:14">
      <c r="A929" s="12" t="s">
        <v>430</v>
      </c>
      <c r="B929" t="s">
        <v>8</v>
      </c>
      <c r="C929" t="s">
        <v>13</v>
      </c>
      <c r="D929">
        <f>VLOOKUP(Parameter!O929,Indexing!$A$2:$B$28,2)</f>
        <v>3</v>
      </c>
      <c r="E929">
        <f>VLOOKUP(Parameter!P929,Indexing!$C$2:$D$28,2)</f>
        <v>25</v>
      </c>
      <c r="F929">
        <f>VLOOKUP(Parameter!Q929,Indexing!$E$2:$F$28,2)</f>
        <v>13</v>
      </c>
      <c r="G929">
        <f>VLOOKUP(Parameter!R929,Indexing!$G$2:$H$28,2)</f>
        <v>5</v>
      </c>
      <c r="H929">
        <f t="shared" si="42"/>
        <v>11.5</v>
      </c>
      <c r="J929">
        <f>VLOOKUP(Parameter!S929,Indexing!$I$2:$J$28,2)</f>
        <v>5</v>
      </c>
      <c r="K929">
        <f>VLOOKUP(Parameter!T929,Indexing!$K$2:$L$28,2)</f>
        <v>1</v>
      </c>
      <c r="L929">
        <f t="shared" si="43"/>
        <v>6</v>
      </c>
      <c r="N929">
        <f t="shared" si="44"/>
        <v>52</v>
      </c>
    </row>
    <row r="930" spans="1:14">
      <c r="A930" s="12" t="s">
        <v>430</v>
      </c>
      <c r="B930" t="s">
        <v>10</v>
      </c>
      <c r="C930" t="s">
        <v>13</v>
      </c>
      <c r="D930">
        <f>VLOOKUP(Parameter!O930,Indexing!$A$2:$B$28,2)</f>
        <v>3</v>
      </c>
      <c r="E930">
        <f>VLOOKUP(Parameter!P930,Indexing!$C$2:$D$28,2)</f>
        <v>25</v>
      </c>
      <c r="F930">
        <f>VLOOKUP(Parameter!Q930,Indexing!$E$2:$F$28,2)</f>
        <v>13</v>
      </c>
      <c r="G930">
        <f>VLOOKUP(Parameter!R930,Indexing!$G$2:$H$28,2)</f>
        <v>5</v>
      </c>
      <c r="H930">
        <f t="shared" si="42"/>
        <v>11.5</v>
      </c>
      <c r="J930">
        <f>VLOOKUP(Parameter!S930,Indexing!$I$2:$J$28,2)</f>
        <v>5</v>
      </c>
      <c r="K930">
        <f>VLOOKUP(Parameter!T930,Indexing!$K$2:$L$28,2)</f>
        <v>1</v>
      </c>
      <c r="L930">
        <f t="shared" si="43"/>
        <v>6</v>
      </c>
      <c r="N930">
        <f t="shared" si="44"/>
        <v>52</v>
      </c>
    </row>
    <row r="931" spans="1:14">
      <c r="A931" s="12" t="s">
        <v>430</v>
      </c>
      <c r="B931" t="s">
        <v>11</v>
      </c>
      <c r="C931" t="s">
        <v>13</v>
      </c>
      <c r="D931">
        <f>VLOOKUP(Parameter!O931,Indexing!$A$2:$B$28,2)</f>
        <v>3</v>
      </c>
      <c r="E931">
        <f>VLOOKUP(Parameter!P931,Indexing!$C$2:$D$28,2)</f>
        <v>25</v>
      </c>
      <c r="F931">
        <f>VLOOKUP(Parameter!Q931,Indexing!$E$2:$F$28,2)</f>
        <v>13</v>
      </c>
      <c r="G931">
        <f>VLOOKUP(Parameter!R931,Indexing!$G$2:$H$28,2)</f>
        <v>5</v>
      </c>
      <c r="H931">
        <f t="shared" si="42"/>
        <v>11.5</v>
      </c>
      <c r="J931">
        <f>VLOOKUP(Parameter!S931,Indexing!$I$2:$J$28,2)</f>
        <v>5</v>
      </c>
      <c r="K931">
        <f>VLOOKUP(Parameter!T931,Indexing!$K$2:$L$28,2)</f>
        <v>1</v>
      </c>
      <c r="L931">
        <f t="shared" si="43"/>
        <v>6</v>
      </c>
      <c r="N931">
        <f t="shared" si="44"/>
        <v>52</v>
      </c>
    </row>
    <row r="932" spans="1:14">
      <c r="A932" s="12" t="s">
        <v>431</v>
      </c>
      <c r="B932" t="s">
        <v>8</v>
      </c>
      <c r="C932" s="2" t="s">
        <v>13</v>
      </c>
      <c r="D932">
        <f>VLOOKUP(Parameter!O932,Indexing!$A$2:$B$28,2)</f>
        <v>1</v>
      </c>
      <c r="E932">
        <f>VLOOKUP(Parameter!P932,Indexing!$C$2:$D$28,2)</f>
        <v>24</v>
      </c>
      <c r="F932">
        <f>VLOOKUP(Parameter!Q932,Indexing!$E$2:$F$28,2)</f>
        <v>7</v>
      </c>
      <c r="G932">
        <f>VLOOKUP(Parameter!R932,Indexing!$G$2:$H$28,2)</f>
        <v>14</v>
      </c>
      <c r="H932">
        <f t="shared" si="42"/>
        <v>11.5</v>
      </c>
      <c r="J932">
        <f>VLOOKUP(Parameter!S932,Indexing!$I$2:$J$28,2)</f>
        <v>3</v>
      </c>
      <c r="K932">
        <f>VLOOKUP(Parameter!T932,Indexing!$K$2:$L$28,2)</f>
        <v>1</v>
      </c>
      <c r="L932">
        <f t="shared" si="43"/>
        <v>4</v>
      </c>
      <c r="N932">
        <f t="shared" si="44"/>
        <v>50</v>
      </c>
    </row>
    <row r="933" spans="1:14">
      <c r="A933" s="12" t="s">
        <v>431</v>
      </c>
      <c r="B933" t="s">
        <v>10</v>
      </c>
      <c r="C933" s="2" t="s">
        <v>13</v>
      </c>
      <c r="D933">
        <f>VLOOKUP(Parameter!O933,Indexing!$A$2:$B$28,2)</f>
        <v>1</v>
      </c>
      <c r="E933">
        <f>VLOOKUP(Parameter!P933,Indexing!$C$2:$D$28,2)</f>
        <v>24</v>
      </c>
      <c r="F933">
        <f>VLOOKUP(Parameter!Q933,Indexing!$E$2:$F$28,2)</f>
        <v>7</v>
      </c>
      <c r="G933">
        <f>VLOOKUP(Parameter!R933,Indexing!$G$2:$H$28,2)</f>
        <v>14</v>
      </c>
      <c r="H933">
        <f t="shared" si="42"/>
        <v>11.5</v>
      </c>
      <c r="J933">
        <f>VLOOKUP(Parameter!S933,Indexing!$I$2:$J$28,2)</f>
        <v>3</v>
      </c>
      <c r="K933">
        <f>VLOOKUP(Parameter!T933,Indexing!$K$2:$L$28,2)</f>
        <v>1</v>
      </c>
      <c r="L933">
        <f t="shared" si="43"/>
        <v>4</v>
      </c>
      <c r="N933">
        <f t="shared" si="44"/>
        <v>50</v>
      </c>
    </row>
    <row r="934" spans="1:14">
      <c r="A934" s="12" t="s">
        <v>431</v>
      </c>
      <c r="B934" t="s">
        <v>11</v>
      </c>
      <c r="C934" s="2" t="s">
        <v>13</v>
      </c>
      <c r="D934">
        <f>VLOOKUP(Parameter!O934,Indexing!$A$2:$B$28,2)</f>
        <v>1</v>
      </c>
      <c r="E934">
        <f>VLOOKUP(Parameter!P934,Indexing!$C$2:$D$28,2)</f>
        <v>24</v>
      </c>
      <c r="F934">
        <f>VLOOKUP(Parameter!Q934,Indexing!$E$2:$F$28,2)</f>
        <v>7</v>
      </c>
      <c r="G934">
        <f>VLOOKUP(Parameter!R934,Indexing!$G$2:$H$28,2)</f>
        <v>14</v>
      </c>
      <c r="H934">
        <f t="shared" si="42"/>
        <v>11.5</v>
      </c>
      <c r="J934">
        <f>VLOOKUP(Parameter!S934,Indexing!$I$2:$J$28,2)</f>
        <v>3</v>
      </c>
      <c r="K934">
        <f>VLOOKUP(Parameter!T934,Indexing!$K$2:$L$28,2)</f>
        <v>1</v>
      </c>
      <c r="L934">
        <f t="shared" si="43"/>
        <v>4</v>
      </c>
      <c r="N934">
        <f t="shared" si="44"/>
        <v>50</v>
      </c>
    </row>
    <row r="935" spans="1:14">
      <c r="A935" s="12" t="s">
        <v>432</v>
      </c>
      <c r="B935" t="s">
        <v>8</v>
      </c>
      <c r="C935" t="s">
        <v>13</v>
      </c>
      <c r="D935">
        <f>VLOOKUP(Parameter!O935,Indexing!$A$2:$B$28,2)</f>
        <v>7</v>
      </c>
      <c r="E935">
        <f>VLOOKUP(Parameter!P935,Indexing!$C$2:$D$28,2)</f>
        <v>20</v>
      </c>
      <c r="F935">
        <f>VLOOKUP(Parameter!Q935,Indexing!$E$2:$F$28,2)</f>
        <v>16</v>
      </c>
      <c r="G935">
        <f>VLOOKUP(Parameter!R935,Indexing!$G$2:$H$28,2)</f>
        <v>5</v>
      </c>
      <c r="H935">
        <f t="shared" si="42"/>
        <v>12</v>
      </c>
      <c r="J935">
        <f>VLOOKUP(Parameter!S935,Indexing!$I$2:$J$28,2)</f>
        <v>6</v>
      </c>
      <c r="K935">
        <f>VLOOKUP(Parameter!T935,Indexing!$K$2:$L$28,2)</f>
        <v>2</v>
      </c>
      <c r="L935">
        <f t="shared" si="43"/>
        <v>8</v>
      </c>
      <c r="N935">
        <f t="shared" si="44"/>
        <v>56</v>
      </c>
    </row>
    <row r="936" spans="1:14">
      <c r="A936" s="12" t="s">
        <v>432</v>
      </c>
      <c r="B936" t="s">
        <v>10</v>
      </c>
      <c r="C936" t="s">
        <v>13</v>
      </c>
      <c r="D936">
        <f>VLOOKUP(Parameter!O936,Indexing!$A$2:$B$28,2)</f>
        <v>7</v>
      </c>
      <c r="E936">
        <f>VLOOKUP(Parameter!P936,Indexing!$C$2:$D$28,2)</f>
        <v>20</v>
      </c>
      <c r="F936">
        <f>VLOOKUP(Parameter!Q936,Indexing!$E$2:$F$28,2)</f>
        <v>16</v>
      </c>
      <c r="G936">
        <f>VLOOKUP(Parameter!R936,Indexing!$G$2:$H$28,2)</f>
        <v>5</v>
      </c>
      <c r="H936">
        <f t="shared" si="42"/>
        <v>12</v>
      </c>
      <c r="J936">
        <f>VLOOKUP(Parameter!S936,Indexing!$I$2:$J$28,2)</f>
        <v>6</v>
      </c>
      <c r="K936">
        <f>VLOOKUP(Parameter!T936,Indexing!$K$2:$L$28,2)</f>
        <v>2</v>
      </c>
      <c r="L936">
        <f t="shared" si="43"/>
        <v>8</v>
      </c>
      <c r="N936">
        <f t="shared" si="44"/>
        <v>56</v>
      </c>
    </row>
    <row r="937" spans="1:14">
      <c r="A937" s="12" t="s">
        <v>432</v>
      </c>
      <c r="B937" t="s">
        <v>11</v>
      </c>
      <c r="C937" t="s">
        <v>13</v>
      </c>
      <c r="D937">
        <f>VLOOKUP(Parameter!O937,Indexing!$A$2:$B$28,2)</f>
        <v>7</v>
      </c>
      <c r="E937">
        <f>VLOOKUP(Parameter!P937,Indexing!$C$2:$D$28,2)</f>
        <v>20</v>
      </c>
      <c r="F937">
        <f>VLOOKUP(Parameter!Q937,Indexing!$E$2:$F$28,2)</f>
        <v>16</v>
      </c>
      <c r="G937">
        <f>VLOOKUP(Parameter!R937,Indexing!$G$2:$H$28,2)</f>
        <v>5</v>
      </c>
      <c r="H937">
        <f t="shared" si="42"/>
        <v>12</v>
      </c>
      <c r="J937">
        <f>VLOOKUP(Parameter!S937,Indexing!$I$2:$J$28,2)</f>
        <v>6</v>
      </c>
      <c r="K937">
        <f>VLOOKUP(Parameter!T937,Indexing!$K$2:$L$28,2)</f>
        <v>2</v>
      </c>
      <c r="L937">
        <f t="shared" si="43"/>
        <v>8</v>
      </c>
      <c r="N937">
        <f t="shared" si="44"/>
        <v>56</v>
      </c>
    </row>
    <row r="938" spans="1:14">
      <c r="A938" s="12" t="s">
        <v>433</v>
      </c>
      <c r="B938" t="s">
        <v>8</v>
      </c>
      <c r="C938" t="s">
        <v>13</v>
      </c>
      <c r="D938">
        <f>VLOOKUP(Parameter!O938,Indexing!$A$2:$B$28,2)</f>
        <v>11</v>
      </c>
      <c r="E938">
        <f>VLOOKUP(Parameter!P938,Indexing!$C$2:$D$28,2)</f>
        <v>9</v>
      </c>
      <c r="F938">
        <f>VLOOKUP(Parameter!Q938,Indexing!$E$2:$F$28,2)</f>
        <v>2</v>
      </c>
      <c r="G938">
        <f>VLOOKUP(Parameter!R938,Indexing!$G$2:$H$28,2)</f>
        <v>1</v>
      </c>
      <c r="H938">
        <f t="shared" si="42"/>
        <v>5.75</v>
      </c>
      <c r="J938">
        <f>VLOOKUP(Parameter!S938,Indexing!$I$2:$J$28,2)</f>
        <v>6</v>
      </c>
      <c r="K938">
        <f>VLOOKUP(Parameter!T938,Indexing!$K$2:$L$28,2)</f>
        <v>1</v>
      </c>
      <c r="L938">
        <f t="shared" si="43"/>
        <v>7</v>
      </c>
      <c r="N938">
        <f t="shared" si="44"/>
        <v>30</v>
      </c>
    </row>
    <row r="939" spans="1:14">
      <c r="A939" s="12" t="s">
        <v>433</v>
      </c>
      <c r="B939" t="s">
        <v>10</v>
      </c>
      <c r="C939" t="s">
        <v>13</v>
      </c>
      <c r="D939">
        <f>VLOOKUP(Parameter!O939,Indexing!$A$2:$B$28,2)</f>
        <v>11</v>
      </c>
      <c r="E939">
        <f>VLOOKUP(Parameter!P939,Indexing!$C$2:$D$28,2)</f>
        <v>9</v>
      </c>
      <c r="F939">
        <f>VLOOKUP(Parameter!Q939,Indexing!$E$2:$F$28,2)</f>
        <v>2</v>
      </c>
      <c r="G939">
        <f>VLOOKUP(Parameter!R939,Indexing!$G$2:$H$28,2)</f>
        <v>1</v>
      </c>
      <c r="H939">
        <f t="shared" si="42"/>
        <v>5.75</v>
      </c>
      <c r="J939">
        <f>VLOOKUP(Parameter!S939,Indexing!$I$2:$J$28,2)</f>
        <v>6</v>
      </c>
      <c r="K939">
        <f>VLOOKUP(Parameter!T939,Indexing!$K$2:$L$28,2)</f>
        <v>1</v>
      </c>
      <c r="L939">
        <f t="shared" si="43"/>
        <v>7</v>
      </c>
      <c r="N939">
        <f t="shared" si="44"/>
        <v>30</v>
      </c>
    </row>
    <row r="940" spans="1:14">
      <c r="A940" s="12" t="s">
        <v>433</v>
      </c>
      <c r="B940" t="s">
        <v>11</v>
      </c>
      <c r="C940" t="s">
        <v>13</v>
      </c>
      <c r="D940">
        <f>VLOOKUP(Parameter!O940,Indexing!$A$2:$B$28,2)</f>
        <v>11</v>
      </c>
      <c r="E940">
        <f>VLOOKUP(Parameter!P940,Indexing!$C$2:$D$28,2)</f>
        <v>9</v>
      </c>
      <c r="F940">
        <f>VLOOKUP(Parameter!Q940,Indexing!$E$2:$F$28,2)</f>
        <v>2</v>
      </c>
      <c r="G940">
        <f>VLOOKUP(Parameter!R940,Indexing!$G$2:$H$28,2)</f>
        <v>1</v>
      </c>
      <c r="H940">
        <f t="shared" si="42"/>
        <v>5.75</v>
      </c>
      <c r="J940">
        <f>VLOOKUP(Parameter!S940,Indexing!$I$2:$J$28,2)</f>
        <v>6</v>
      </c>
      <c r="K940">
        <f>VLOOKUP(Parameter!T940,Indexing!$K$2:$L$28,2)</f>
        <v>1</v>
      </c>
      <c r="L940">
        <f t="shared" si="43"/>
        <v>7</v>
      </c>
      <c r="N940">
        <f t="shared" si="44"/>
        <v>30</v>
      </c>
    </row>
    <row r="941" spans="1:14">
      <c r="A941" s="12" t="s">
        <v>434</v>
      </c>
      <c r="B941" t="s">
        <v>8</v>
      </c>
      <c r="C941" s="2" t="s">
        <v>13</v>
      </c>
      <c r="D941">
        <f>VLOOKUP(Parameter!O941,Indexing!$A$2:$B$28,2)</f>
        <v>1</v>
      </c>
      <c r="E941">
        <f>VLOOKUP(Parameter!P941,Indexing!$C$2:$D$28,2)</f>
        <v>5</v>
      </c>
      <c r="F941">
        <f>VLOOKUP(Parameter!Q941,Indexing!$E$2:$F$28,2)</f>
        <v>14</v>
      </c>
      <c r="G941">
        <f>VLOOKUP(Parameter!R941,Indexing!$G$2:$H$28,2)</f>
        <v>14</v>
      </c>
      <c r="H941">
        <f t="shared" si="42"/>
        <v>8.5</v>
      </c>
      <c r="J941">
        <f>VLOOKUP(Parameter!S941,Indexing!$I$2:$J$28,2)</f>
        <v>5</v>
      </c>
      <c r="K941">
        <f>VLOOKUP(Parameter!T941,Indexing!$K$2:$L$28,2)</f>
        <v>1</v>
      </c>
      <c r="L941">
        <f t="shared" si="43"/>
        <v>6</v>
      </c>
      <c r="N941">
        <f t="shared" si="44"/>
        <v>40</v>
      </c>
    </row>
    <row r="942" spans="1:14">
      <c r="A942" s="12" t="s">
        <v>434</v>
      </c>
      <c r="B942" t="s">
        <v>10</v>
      </c>
      <c r="C942" s="2" t="s">
        <v>13</v>
      </c>
      <c r="D942">
        <f>VLOOKUP(Parameter!O942,Indexing!$A$2:$B$28,2)</f>
        <v>1</v>
      </c>
      <c r="E942">
        <f>VLOOKUP(Parameter!P942,Indexing!$C$2:$D$28,2)</f>
        <v>5</v>
      </c>
      <c r="F942">
        <f>VLOOKUP(Parameter!Q942,Indexing!$E$2:$F$28,2)</f>
        <v>14</v>
      </c>
      <c r="G942">
        <f>VLOOKUP(Parameter!R942,Indexing!$G$2:$H$28,2)</f>
        <v>14</v>
      </c>
      <c r="H942">
        <f t="shared" si="42"/>
        <v>8.5</v>
      </c>
      <c r="J942">
        <f>VLOOKUP(Parameter!S942,Indexing!$I$2:$J$28,2)</f>
        <v>5</v>
      </c>
      <c r="K942">
        <f>VLOOKUP(Parameter!T942,Indexing!$K$2:$L$28,2)</f>
        <v>1</v>
      </c>
      <c r="L942">
        <f t="shared" si="43"/>
        <v>6</v>
      </c>
      <c r="N942">
        <f t="shared" si="44"/>
        <v>40</v>
      </c>
    </row>
    <row r="943" spans="1:14">
      <c r="A943" s="12" t="s">
        <v>434</v>
      </c>
      <c r="B943" t="s">
        <v>11</v>
      </c>
      <c r="C943" s="2" t="s">
        <v>13</v>
      </c>
      <c r="D943">
        <f>VLOOKUP(Parameter!O943,Indexing!$A$2:$B$28,2)</f>
        <v>1</v>
      </c>
      <c r="E943">
        <f>VLOOKUP(Parameter!P943,Indexing!$C$2:$D$28,2)</f>
        <v>5</v>
      </c>
      <c r="F943">
        <f>VLOOKUP(Parameter!Q943,Indexing!$E$2:$F$28,2)</f>
        <v>14</v>
      </c>
      <c r="G943">
        <f>VLOOKUP(Parameter!R943,Indexing!$G$2:$H$28,2)</f>
        <v>14</v>
      </c>
      <c r="H943">
        <f t="shared" si="42"/>
        <v>8.5</v>
      </c>
      <c r="J943">
        <f>VLOOKUP(Parameter!S943,Indexing!$I$2:$J$28,2)</f>
        <v>5</v>
      </c>
      <c r="K943">
        <f>VLOOKUP(Parameter!T943,Indexing!$K$2:$L$28,2)</f>
        <v>1</v>
      </c>
      <c r="L943">
        <f t="shared" si="43"/>
        <v>6</v>
      </c>
      <c r="N943">
        <f t="shared" si="44"/>
        <v>40</v>
      </c>
    </row>
    <row r="944" spans="1:14">
      <c r="A944" s="12" t="s">
        <v>435</v>
      </c>
      <c r="B944" t="s">
        <v>8</v>
      </c>
      <c r="C944" t="s">
        <v>13</v>
      </c>
      <c r="D944">
        <f>VLOOKUP(Parameter!O944,Indexing!$A$2:$B$28,2)</f>
        <v>5</v>
      </c>
      <c r="E944">
        <f>VLOOKUP(Parameter!P944,Indexing!$C$2:$D$28,2)</f>
        <v>1</v>
      </c>
      <c r="F944">
        <f>VLOOKUP(Parameter!Q944,Indexing!$E$2:$F$28,2)</f>
        <v>4</v>
      </c>
      <c r="G944">
        <f>VLOOKUP(Parameter!R944,Indexing!$G$2:$H$28,2)</f>
        <v>5</v>
      </c>
      <c r="H944">
        <f t="shared" si="42"/>
        <v>3.75</v>
      </c>
      <c r="J944">
        <f>VLOOKUP(Parameter!S944,Indexing!$I$2:$J$28,2)</f>
        <v>26</v>
      </c>
      <c r="K944">
        <f>VLOOKUP(Parameter!T944,Indexing!$K$2:$L$28,2)</f>
        <v>2</v>
      </c>
      <c r="L944">
        <f t="shared" si="43"/>
        <v>28</v>
      </c>
      <c r="N944">
        <f t="shared" si="44"/>
        <v>43</v>
      </c>
    </row>
    <row r="945" spans="1:14">
      <c r="A945" s="12" t="s">
        <v>435</v>
      </c>
      <c r="B945" t="s">
        <v>10</v>
      </c>
      <c r="C945" t="s">
        <v>13</v>
      </c>
      <c r="D945">
        <f>VLOOKUP(Parameter!O945,Indexing!$A$2:$B$28,2)</f>
        <v>5</v>
      </c>
      <c r="E945">
        <f>VLOOKUP(Parameter!P945,Indexing!$C$2:$D$28,2)</f>
        <v>1</v>
      </c>
      <c r="F945">
        <f>VLOOKUP(Parameter!Q945,Indexing!$E$2:$F$28,2)</f>
        <v>4</v>
      </c>
      <c r="G945">
        <f>VLOOKUP(Parameter!R945,Indexing!$G$2:$H$28,2)</f>
        <v>5</v>
      </c>
      <c r="H945">
        <f t="shared" si="42"/>
        <v>3.75</v>
      </c>
      <c r="J945">
        <f>VLOOKUP(Parameter!S945,Indexing!$I$2:$J$28,2)</f>
        <v>26</v>
      </c>
      <c r="K945">
        <f>VLOOKUP(Parameter!T945,Indexing!$K$2:$L$28,2)</f>
        <v>2</v>
      </c>
      <c r="L945">
        <f t="shared" si="43"/>
        <v>28</v>
      </c>
      <c r="N945">
        <f t="shared" si="44"/>
        <v>43</v>
      </c>
    </row>
    <row r="946" spans="1:14">
      <c r="A946" s="12" t="s">
        <v>435</v>
      </c>
      <c r="B946" t="s">
        <v>11</v>
      </c>
      <c r="C946" t="s">
        <v>13</v>
      </c>
      <c r="D946">
        <f>VLOOKUP(Parameter!O946,Indexing!$A$2:$B$28,2)</f>
        <v>5</v>
      </c>
      <c r="E946">
        <f>VLOOKUP(Parameter!P946,Indexing!$C$2:$D$28,2)</f>
        <v>1</v>
      </c>
      <c r="F946">
        <f>VLOOKUP(Parameter!Q946,Indexing!$E$2:$F$28,2)</f>
        <v>4</v>
      </c>
      <c r="G946">
        <f>VLOOKUP(Parameter!R946,Indexing!$G$2:$H$28,2)</f>
        <v>5</v>
      </c>
      <c r="H946">
        <f t="shared" si="42"/>
        <v>3.75</v>
      </c>
      <c r="J946">
        <f>VLOOKUP(Parameter!S946,Indexing!$I$2:$J$28,2)</f>
        <v>26</v>
      </c>
      <c r="K946">
        <f>VLOOKUP(Parameter!T946,Indexing!$K$2:$L$28,2)</f>
        <v>2</v>
      </c>
      <c r="L946">
        <f t="shared" si="43"/>
        <v>28</v>
      </c>
      <c r="N946">
        <f t="shared" si="44"/>
        <v>43</v>
      </c>
    </row>
    <row r="947" spans="1:14">
      <c r="A947" s="12" t="s">
        <v>436</v>
      </c>
      <c r="B947" t="s">
        <v>8</v>
      </c>
      <c r="C947" t="s">
        <v>13</v>
      </c>
      <c r="D947">
        <f>VLOOKUP(Parameter!O947,Indexing!$A$2:$B$28,2)</f>
        <v>1</v>
      </c>
      <c r="E947">
        <f>VLOOKUP(Parameter!P947,Indexing!$C$2:$D$28,2)</f>
        <v>23</v>
      </c>
      <c r="F947">
        <f>VLOOKUP(Parameter!Q947,Indexing!$E$2:$F$28,2)</f>
        <v>7</v>
      </c>
      <c r="G947">
        <f>VLOOKUP(Parameter!R947,Indexing!$G$2:$H$28,2)</f>
        <v>14</v>
      </c>
      <c r="H947">
        <f t="shared" si="42"/>
        <v>11.25</v>
      </c>
      <c r="J947">
        <f>VLOOKUP(Parameter!S947,Indexing!$I$2:$J$28,2)</f>
        <v>7</v>
      </c>
      <c r="K947">
        <f>VLOOKUP(Parameter!T947,Indexing!$K$2:$L$28,2)</f>
        <v>1</v>
      </c>
      <c r="L947">
        <f t="shared" si="43"/>
        <v>8</v>
      </c>
      <c r="N947">
        <f t="shared" si="44"/>
        <v>53</v>
      </c>
    </row>
    <row r="948" spans="1:14">
      <c r="A948" s="12" t="s">
        <v>436</v>
      </c>
      <c r="B948" t="s">
        <v>10</v>
      </c>
      <c r="C948" t="s">
        <v>13</v>
      </c>
      <c r="D948">
        <f>VLOOKUP(Parameter!O948,Indexing!$A$2:$B$28,2)</f>
        <v>1</v>
      </c>
      <c r="E948">
        <f>VLOOKUP(Parameter!P948,Indexing!$C$2:$D$28,2)</f>
        <v>23</v>
      </c>
      <c r="F948">
        <f>VLOOKUP(Parameter!Q948,Indexing!$E$2:$F$28,2)</f>
        <v>7</v>
      </c>
      <c r="G948">
        <f>VLOOKUP(Parameter!R948,Indexing!$G$2:$H$28,2)</f>
        <v>14</v>
      </c>
      <c r="H948">
        <f t="shared" si="42"/>
        <v>11.25</v>
      </c>
      <c r="J948">
        <f>VLOOKUP(Parameter!S948,Indexing!$I$2:$J$28,2)</f>
        <v>7</v>
      </c>
      <c r="K948">
        <f>VLOOKUP(Parameter!T948,Indexing!$K$2:$L$28,2)</f>
        <v>1</v>
      </c>
      <c r="L948">
        <f t="shared" si="43"/>
        <v>8</v>
      </c>
      <c r="N948">
        <f t="shared" si="44"/>
        <v>53</v>
      </c>
    </row>
    <row r="949" spans="1:14">
      <c r="A949" s="12" t="s">
        <v>436</v>
      </c>
      <c r="B949" t="s">
        <v>11</v>
      </c>
      <c r="C949" t="s">
        <v>13</v>
      </c>
      <c r="D949">
        <f>VLOOKUP(Parameter!O949,Indexing!$A$2:$B$28,2)</f>
        <v>1</v>
      </c>
      <c r="E949">
        <f>VLOOKUP(Parameter!P949,Indexing!$C$2:$D$28,2)</f>
        <v>23</v>
      </c>
      <c r="F949">
        <f>VLOOKUP(Parameter!Q949,Indexing!$E$2:$F$28,2)</f>
        <v>7</v>
      </c>
      <c r="G949">
        <f>VLOOKUP(Parameter!R949,Indexing!$G$2:$H$28,2)</f>
        <v>14</v>
      </c>
      <c r="H949">
        <f t="shared" si="42"/>
        <v>11.25</v>
      </c>
      <c r="J949">
        <f>VLOOKUP(Parameter!S949,Indexing!$I$2:$J$28,2)</f>
        <v>7</v>
      </c>
      <c r="K949">
        <f>VLOOKUP(Parameter!T949,Indexing!$K$2:$L$28,2)</f>
        <v>1</v>
      </c>
      <c r="L949">
        <f t="shared" si="43"/>
        <v>8</v>
      </c>
      <c r="N949">
        <f t="shared" si="44"/>
        <v>53</v>
      </c>
    </row>
    <row r="950" spans="1:14">
      <c r="A950" s="12" t="s">
        <v>437</v>
      </c>
      <c r="B950" t="s">
        <v>8</v>
      </c>
      <c r="C950" t="s">
        <v>13</v>
      </c>
      <c r="D950">
        <f>VLOOKUP(Parameter!O950,Indexing!$A$2:$B$28,2)</f>
        <v>1</v>
      </c>
      <c r="E950">
        <f>VLOOKUP(Parameter!P950,Indexing!$C$2:$D$28,2)</f>
        <v>24</v>
      </c>
      <c r="F950">
        <f>VLOOKUP(Parameter!Q950,Indexing!$E$2:$F$28,2)</f>
        <v>7</v>
      </c>
      <c r="G950">
        <f>VLOOKUP(Parameter!R950,Indexing!$G$2:$H$28,2)</f>
        <v>14</v>
      </c>
      <c r="H950">
        <f t="shared" si="42"/>
        <v>11.5</v>
      </c>
      <c r="J950">
        <f>VLOOKUP(Parameter!S950,Indexing!$I$2:$J$28,2)</f>
        <v>26</v>
      </c>
      <c r="K950">
        <f>VLOOKUP(Parameter!T950,Indexing!$K$2:$L$28,2)</f>
        <v>1</v>
      </c>
      <c r="L950">
        <f t="shared" si="43"/>
        <v>27</v>
      </c>
      <c r="N950">
        <f t="shared" si="44"/>
        <v>73</v>
      </c>
    </row>
    <row r="951" spans="1:14">
      <c r="A951" s="12" t="s">
        <v>437</v>
      </c>
      <c r="B951" t="s">
        <v>10</v>
      </c>
      <c r="C951" t="s">
        <v>13</v>
      </c>
      <c r="D951">
        <f>VLOOKUP(Parameter!O951,Indexing!$A$2:$B$28,2)</f>
        <v>1</v>
      </c>
      <c r="E951">
        <f>VLOOKUP(Parameter!P951,Indexing!$C$2:$D$28,2)</f>
        <v>24</v>
      </c>
      <c r="F951">
        <f>VLOOKUP(Parameter!Q951,Indexing!$E$2:$F$28,2)</f>
        <v>7</v>
      </c>
      <c r="G951">
        <f>VLOOKUP(Parameter!R951,Indexing!$G$2:$H$28,2)</f>
        <v>14</v>
      </c>
      <c r="H951">
        <f t="shared" si="42"/>
        <v>11.5</v>
      </c>
      <c r="J951">
        <f>VLOOKUP(Parameter!S951,Indexing!$I$2:$J$28,2)</f>
        <v>26</v>
      </c>
      <c r="K951">
        <f>VLOOKUP(Parameter!T951,Indexing!$K$2:$L$28,2)</f>
        <v>1</v>
      </c>
      <c r="L951">
        <f t="shared" si="43"/>
        <v>27</v>
      </c>
      <c r="N951">
        <f t="shared" si="44"/>
        <v>73</v>
      </c>
    </row>
    <row r="952" spans="1:14">
      <c r="A952" s="12" t="s">
        <v>437</v>
      </c>
      <c r="B952" t="s">
        <v>11</v>
      </c>
      <c r="C952" t="s">
        <v>13</v>
      </c>
      <c r="D952">
        <f>VLOOKUP(Parameter!O952,Indexing!$A$2:$B$28,2)</f>
        <v>1</v>
      </c>
      <c r="E952">
        <f>VLOOKUP(Parameter!P952,Indexing!$C$2:$D$28,2)</f>
        <v>24</v>
      </c>
      <c r="F952">
        <f>VLOOKUP(Parameter!Q952,Indexing!$E$2:$F$28,2)</f>
        <v>7</v>
      </c>
      <c r="G952">
        <f>VLOOKUP(Parameter!R952,Indexing!$G$2:$H$28,2)</f>
        <v>14</v>
      </c>
      <c r="H952">
        <f t="shared" si="42"/>
        <v>11.5</v>
      </c>
      <c r="J952">
        <f>VLOOKUP(Parameter!S952,Indexing!$I$2:$J$28,2)</f>
        <v>26</v>
      </c>
      <c r="K952">
        <f>VLOOKUP(Parameter!T952,Indexing!$K$2:$L$28,2)</f>
        <v>1</v>
      </c>
      <c r="L952">
        <f t="shared" si="43"/>
        <v>27</v>
      </c>
      <c r="N952">
        <f t="shared" si="44"/>
        <v>73</v>
      </c>
    </row>
    <row r="953" spans="1:14">
      <c r="A953" s="12" t="s">
        <v>438</v>
      </c>
      <c r="B953" t="s">
        <v>8</v>
      </c>
      <c r="C953" t="s">
        <v>13</v>
      </c>
      <c r="D953">
        <f>VLOOKUP(Parameter!O953,Indexing!$A$2:$B$28,2)</f>
        <v>7</v>
      </c>
      <c r="E953">
        <f>VLOOKUP(Parameter!P953,Indexing!$C$2:$D$28,2)</f>
        <v>20</v>
      </c>
      <c r="F953">
        <f>VLOOKUP(Parameter!Q953,Indexing!$E$2:$F$28,2)</f>
        <v>16</v>
      </c>
      <c r="G953">
        <f>VLOOKUP(Parameter!R953,Indexing!$G$2:$H$28,2)</f>
        <v>5</v>
      </c>
      <c r="H953">
        <f t="shared" si="42"/>
        <v>12</v>
      </c>
      <c r="J953">
        <f>VLOOKUP(Parameter!S953,Indexing!$I$2:$J$28,2)</f>
        <v>7</v>
      </c>
      <c r="K953">
        <f>VLOOKUP(Parameter!T953,Indexing!$K$2:$L$28,2)</f>
        <v>3</v>
      </c>
      <c r="L953">
        <f t="shared" si="43"/>
        <v>10</v>
      </c>
      <c r="N953">
        <f t="shared" si="44"/>
        <v>58</v>
      </c>
    </row>
    <row r="954" spans="1:14">
      <c r="A954" s="12" t="s">
        <v>438</v>
      </c>
      <c r="B954" t="s">
        <v>10</v>
      </c>
      <c r="C954" t="s">
        <v>13</v>
      </c>
      <c r="D954">
        <f>VLOOKUP(Parameter!O954,Indexing!$A$2:$B$28,2)</f>
        <v>7</v>
      </c>
      <c r="E954">
        <f>VLOOKUP(Parameter!P954,Indexing!$C$2:$D$28,2)</f>
        <v>20</v>
      </c>
      <c r="F954">
        <f>VLOOKUP(Parameter!Q954,Indexing!$E$2:$F$28,2)</f>
        <v>16</v>
      </c>
      <c r="G954">
        <f>VLOOKUP(Parameter!R954,Indexing!$G$2:$H$28,2)</f>
        <v>5</v>
      </c>
      <c r="H954">
        <f t="shared" si="42"/>
        <v>12</v>
      </c>
      <c r="J954">
        <f>VLOOKUP(Parameter!S954,Indexing!$I$2:$J$28,2)</f>
        <v>7</v>
      </c>
      <c r="K954">
        <f>VLOOKUP(Parameter!T954,Indexing!$K$2:$L$28,2)</f>
        <v>3</v>
      </c>
      <c r="L954">
        <f t="shared" si="43"/>
        <v>10</v>
      </c>
      <c r="N954">
        <f t="shared" si="44"/>
        <v>58</v>
      </c>
    </row>
    <row r="955" spans="1:14">
      <c r="A955" s="12" t="s">
        <v>438</v>
      </c>
      <c r="B955" t="s">
        <v>11</v>
      </c>
      <c r="C955" t="s">
        <v>13</v>
      </c>
      <c r="D955">
        <f>VLOOKUP(Parameter!O955,Indexing!$A$2:$B$28,2)</f>
        <v>7</v>
      </c>
      <c r="E955">
        <f>VLOOKUP(Parameter!P955,Indexing!$C$2:$D$28,2)</f>
        <v>20</v>
      </c>
      <c r="F955">
        <f>VLOOKUP(Parameter!Q955,Indexing!$E$2:$F$28,2)</f>
        <v>16</v>
      </c>
      <c r="G955">
        <f>VLOOKUP(Parameter!R955,Indexing!$G$2:$H$28,2)</f>
        <v>5</v>
      </c>
      <c r="H955">
        <f t="shared" si="42"/>
        <v>12</v>
      </c>
      <c r="J955">
        <f>VLOOKUP(Parameter!S955,Indexing!$I$2:$J$28,2)</f>
        <v>7</v>
      </c>
      <c r="K955">
        <f>VLOOKUP(Parameter!T955,Indexing!$K$2:$L$28,2)</f>
        <v>3</v>
      </c>
      <c r="L955">
        <f t="shared" si="43"/>
        <v>10</v>
      </c>
      <c r="N955">
        <f t="shared" si="44"/>
        <v>58</v>
      </c>
    </row>
    <row r="956" spans="1:14">
      <c r="A956" s="12" t="s">
        <v>439</v>
      </c>
      <c r="B956" t="s">
        <v>8</v>
      </c>
      <c r="C956" t="s">
        <v>13</v>
      </c>
      <c r="D956">
        <f>VLOOKUP(Parameter!O956,Indexing!$A$2:$B$28,2)</f>
        <v>19</v>
      </c>
      <c r="E956">
        <f>VLOOKUP(Parameter!P956,Indexing!$C$2:$D$28,2)</f>
        <v>3</v>
      </c>
      <c r="F956">
        <f>VLOOKUP(Parameter!Q956,Indexing!$E$2:$F$28,2)</f>
        <v>1</v>
      </c>
      <c r="G956">
        <f>VLOOKUP(Parameter!R956,Indexing!$G$2:$H$28,2)</f>
        <v>21</v>
      </c>
      <c r="H956">
        <f t="shared" si="42"/>
        <v>11</v>
      </c>
      <c r="J956">
        <f>VLOOKUP(Parameter!S956,Indexing!$I$2:$J$28,2)</f>
        <v>10</v>
      </c>
      <c r="K956">
        <f>VLOOKUP(Parameter!T956,Indexing!$K$2:$L$28,2)</f>
        <v>2</v>
      </c>
      <c r="L956">
        <f t="shared" si="43"/>
        <v>12</v>
      </c>
      <c r="N956">
        <f t="shared" si="44"/>
        <v>56</v>
      </c>
    </row>
    <row r="957" spans="1:14">
      <c r="A957" s="12" t="s">
        <v>439</v>
      </c>
      <c r="B957" t="s">
        <v>10</v>
      </c>
      <c r="C957" t="s">
        <v>13</v>
      </c>
      <c r="D957">
        <f>VLOOKUP(Parameter!O957,Indexing!$A$2:$B$28,2)</f>
        <v>19</v>
      </c>
      <c r="E957">
        <f>VLOOKUP(Parameter!P957,Indexing!$C$2:$D$28,2)</f>
        <v>3</v>
      </c>
      <c r="F957">
        <f>VLOOKUP(Parameter!Q957,Indexing!$E$2:$F$28,2)</f>
        <v>1</v>
      </c>
      <c r="G957">
        <f>VLOOKUP(Parameter!R957,Indexing!$G$2:$H$28,2)</f>
        <v>21</v>
      </c>
      <c r="H957">
        <f t="shared" si="42"/>
        <v>11</v>
      </c>
      <c r="J957">
        <f>VLOOKUP(Parameter!S957,Indexing!$I$2:$J$28,2)</f>
        <v>10</v>
      </c>
      <c r="K957">
        <f>VLOOKUP(Parameter!T957,Indexing!$K$2:$L$28,2)</f>
        <v>2</v>
      </c>
      <c r="L957">
        <f t="shared" si="43"/>
        <v>12</v>
      </c>
      <c r="N957">
        <f t="shared" si="44"/>
        <v>56</v>
      </c>
    </row>
    <row r="958" spans="1:14">
      <c r="A958" s="12" t="s">
        <v>439</v>
      </c>
      <c r="B958" t="s">
        <v>11</v>
      </c>
      <c r="C958" t="s">
        <v>13</v>
      </c>
      <c r="D958">
        <f>VLOOKUP(Parameter!O958,Indexing!$A$2:$B$28,2)</f>
        <v>19</v>
      </c>
      <c r="E958">
        <f>VLOOKUP(Parameter!P958,Indexing!$C$2:$D$28,2)</f>
        <v>3</v>
      </c>
      <c r="F958">
        <f>VLOOKUP(Parameter!Q958,Indexing!$E$2:$F$28,2)</f>
        <v>1</v>
      </c>
      <c r="G958">
        <f>VLOOKUP(Parameter!R958,Indexing!$G$2:$H$28,2)</f>
        <v>21</v>
      </c>
      <c r="H958">
        <f t="shared" si="42"/>
        <v>11</v>
      </c>
      <c r="J958">
        <f>VLOOKUP(Parameter!S958,Indexing!$I$2:$J$28,2)</f>
        <v>10</v>
      </c>
      <c r="K958">
        <f>VLOOKUP(Parameter!T958,Indexing!$K$2:$L$28,2)</f>
        <v>2</v>
      </c>
      <c r="L958">
        <f t="shared" si="43"/>
        <v>12</v>
      </c>
      <c r="N958">
        <f t="shared" si="44"/>
        <v>56</v>
      </c>
    </row>
    <row r="959" spans="1:14">
      <c r="A959" s="12" t="s">
        <v>440</v>
      </c>
      <c r="B959" t="s">
        <v>8</v>
      </c>
      <c r="C959" t="s">
        <v>13</v>
      </c>
      <c r="D959">
        <f>VLOOKUP(Parameter!O959,Indexing!$A$2:$B$28,2)</f>
        <v>4</v>
      </c>
      <c r="E959">
        <f>VLOOKUP(Parameter!P959,Indexing!$C$2:$D$28,2)</f>
        <v>21</v>
      </c>
      <c r="F959">
        <f>VLOOKUP(Parameter!Q959,Indexing!$E$2:$F$28,2)</f>
        <v>8</v>
      </c>
      <c r="G959">
        <f>VLOOKUP(Parameter!R959,Indexing!$G$2:$H$28,2)</f>
        <v>5</v>
      </c>
      <c r="H959">
        <f t="shared" si="42"/>
        <v>9.5</v>
      </c>
      <c r="J959">
        <f>VLOOKUP(Parameter!S959,Indexing!$I$2:$J$28,2)</f>
        <v>4</v>
      </c>
      <c r="K959">
        <f>VLOOKUP(Parameter!T959,Indexing!$K$2:$L$28,2)</f>
        <v>1</v>
      </c>
      <c r="L959">
        <f t="shared" si="43"/>
        <v>5</v>
      </c>
      <c r="N959">
        <f t="shared" si="44"/>
        <v>43</v>
      </c>
    </row>
    <row r="960" spans="1:14">
      <c r="A960" s="12" t="s">
        <v>440</v>
      </c>
      <c r="B960" t="s">
        <v>10</v>
      </c>
      <c r="C960" t="s">
        <v>13</v>
      </c>
      <c r="D960">
        <f>VLOOKUP(Parameter!O960,Indexing!$A$2:$B$28,2)</f>
        <v>4</v>
      </c>
      <c r="E960">
        <f>VLOOKUP(Parameter!P960,Indexing!$C$2:$D$28,2)</f>
        <v>21</v>
      </c>
      <c r="F960">
        <f>VLOOKUP(Parameter!Q960,Indexing!$E$2:$F$28,2)</f>
        <v>8</v>
      </c>
      <c r="G960">
        <f>VLOOKUP(Parameter!R960,Indexing!$G$2:$H$28,2)</f>
        <v>5</v>
      </c>
      <c r="H960">
        <f t="shared" si="42"/>
        <v>9.5</v>
      </c>
      <c r="J960">
        <f>VLOOKUP(Parameter!S960,Indexing!$I$2:$J$28,2)</f>
        <v>4</v>
      </c>
      <c r="K960">
        <f>VLOOKUP(Parameter!T960,Indexing!$K$2:$L$28,2)</f>
        <v>1</v>
      </c>
      <c r="L960">
        <f t="shared" si="43"/>
        <v>5</v>
      </c>
      <c r="N960">
        <f t="shared" si="44"/>
        <v>43</v>
      </c>
    </row>
    <row r="961" spans="1:14">
      <c r="A961" s="12" t="s">
        <v>440</v>
      </c>
      <c r="B961" t="s">
        <v>11</v>
      </c>
      <c r="C961" t="s">
        <v>13</v>
      </c>
      <c r="D961">
        <f>VLOOKUP(Parameter!O961,Indexing!$A$2:$B$28,2)</f>
        <v>4</v>
      </c>
      <c r="E961">
        <f>VLOOKUP(Parameter!P961,Indexing!$C$2:$D$28,2)</f>
        <v>21</v>
      </c>
      <c r="F961">
        <f>VLOOKUP(Parameter!Q961,Indexing!$E$2:$F$28,2)</f>
        <v>8</v>
      </c>
      <c r="G961">
        <f>VLOOKUP(Parameter!R961,Indexing!$G$2:$H$28,2)</f>
        <v>5</v>
      </c>
      <c r="H961">
        <f t="shared" si="42"/>
        <v>9.5</v>
      </c>
      <c r="J961">
        <f>VLOOKUP(Parameter!S961,Indexing!$I$2:$J$28,2)</f>
        <v>4</v>
      </c>
      <c r="K961">
        <f>VLOOKUP(Parameter!T961,Indexing!$K$2:$L$28,2)</f>
        <v>1</v>
      </c>
      <c r="L961">
        <f t="shared" si="43"/>
        <v>5</v>
      </c>
      <c r="N961">
        <f t="shared" si="44"/>
        <v>43</v>
      </c>
    </row>
    <row r="962" spans="1:14">
      <c r="A962" s="12" t="s">
        <v>441</v>
      </c>
      <c r="B962" t="s">
        <v>8</v>
      </c>
      <c r="C962" t="s">
        <v>13</v>
      </c>
      <c r="D962">
        <f>VLOOKUP(Parameter!O962,Indexing!$A$2:$B$28,2)</f>
        <v>8</v>
      </c>
      <c r="E962">
        <f>VLOOKUP(Parameter!P962,Indexing!$C$2:$D$28,2)</f>
        <v>21</v>
      </c>
      <c r="F962">
        <f>VLOOKUP(Parameter!Q962,Indexing!$E$2:$F$28,2)</f>
        <v>15</v>
      </c>
      <c r="G962">
        <f>VLOOKUP(Parameter!R962,Indexing!$G$2:$H$28,2)</f>
        <v>3</v>
      </c>
      <c r="H962">
        <f t="shared" ref="H962:H1025" si="45">(AVERAGE(D962:G962))</f>
        <v>11.75</v>
      </c>
      <c r="J962">
        <f>VLOOKUP(Parameter!S962,Indexing!$I$2:$J$28,2)</f>
        <v>8</v>
      </c>
      <c r="K962">
        <f>VLOOKUP(Parameter!T962,Indexing!$K$2:$L$28,2)</f>
        <v>1</v>
      </c>
      <c r="L962">
        <f t="shared" ref="L962:L1025" si="46">AVERAGE(J962+K962)</f>
        <v>9</v>
      </c>
      <c r="N962">
        <f t="shared" ref="N962:N1025" si="47">(SUM(D962:G962))+(SUM(J962+K962))</f>
        <v>56</v>
      </c>
    </row>
    <row r="963" spans="1:14">
      <c r="A963" s="12" t="s">
        <v>441</v>
      </c>
      <c r="B963" t="s">
        <v>10</v>
      </c>
      <c r="C963" t="s">
        <v>13</v>
      </c>
      <c r="D963">
        <f>VLOOKUP(Parameter!O963,Indexing!$A$2:$B$28,2)</f>
        <v>8</v>
      </c>
      <c r="E963">
        <f>VLOOKUP(Parameter!P963,Indexing!$C$2:$D$28,2)</f>
        <v>21</v>
      </c>
      <c r="F963">
        <f>VLOOKUP(Parameter!Q963,Indexing!$E$2:$F$28,2)</f>
        <v>15</v>
      </c>
      <c r="G963">
        <f>VLOOKUP(Parameter!R963,Indexing!$G$2:$H$28,2)</f>
        <v>3</v>
      </c>
      <c r="H963">
        <f t="shared" si="45"/>
        <v>11.75</v>
      </c>
      <c r="J963">
        <f>VLOOKUP(Parameter!S963,Indexing!$I$2:$J$28,2)</f>
        <v>8</v>
      </c>
      <c r="K963">
        <f>VLOOKUP(Parameter!T963,Indexing!$K$2:$L$28,2)</f>
        <v>1</v>
      </c>
      <c r="L963">
        <f t="shared" si="46"/>
        <v>9</v>
      </c>
      <c r="N963">
        <f t="shared" si="47"/>
        <v>56</v>
      </c>
    </row>
    <row r="964" spans="1:14">
      <c r="A964" s="12" t="s">
        <v>441</v>
      </c>
      <c r="B964" t="s">
        <v>11</v>
      </c>
      <c r="C964" t="s">
        <v>13</v>
      </c>
      <c r="D964">
        <f>VLOOKUP(Parameter!O964,Indexing!$A$2:$B$28,2)</f>
        <v>8</v>
      </c>
      <c r="E964">
        <f>VLOOKUP(Parameter!P964,Indexing!$C$2:$D$28,2)</f>
        <v>21</v>
      </c>
      <c r="F964">
        <f>VLOOKUP(Parameter!Q964,Indexing!$E$2:$F$28,2)</f>
        <v>15</v>
      </c>
      <c r="G964">
        <f>VLOOKUP(Parameter!R964,Indexing!$G$2:$H$28,2)</f>
        <v>3</v>
      </c>
      <c r="H964">
        <f t="shared" si="45"/>
        <v>11.75</v>
      </c>
      <c r="J964">
        <f>VLOOKUP(Parameter!S964,Indexing!$I$2:$J$28,2)</f>
        <v>8</v>
      </c>
      <c r="K964">
        <f>VLOOKUP(Parameter!T964,Indexing!$K$2:$L$28,2)</f>
        <v>1</v>
      </c>
      <c r="L964">
        <f t="shared" si="46"/>
        <v>9</v>
      </c>
      <c r="N964">
        <f t="shared" si="47"/>
        <v>56</v>
      </c>
    </row>
    <row r="965" spans="1:14">
      <c r="A965" s="12" t="s">
        <v>442</v>
      </c>
      <c r="B965" t="s">
        <v>8</v>
      </c>
      <c r="C965" t="s">
        <v>13</v>
      </c>
      <c r="D965">
        <f>VLOOKUP(Parameter!O965,Indexing!$A$2:$B$28,2)</f>
        <v>5</v>
      </c>
      <c r="E965">
        <f>VLOOKUP(Parameter!P965,Indexing!$C$2:$D$28,2)</f>
        <v>1</v>
      </c>
      <c r="F965">
        <f>VLOOKUP(Parameter!Q965,Indexing!$E$2:$F$28,2)</f>
        <v>11</v>
      </c>
      <c r="G965">
        <f>VLOOKUP(Parameter!R965,Indexing!$G$2:$H$28,2)</f>
        <v>5</v>
      </c>
      <c r="H965">
        <f t="shared" si="45"/>
        <v>5.5</v>
      </c>
      <c r="J965">
        <f>VLOOKUP(Parameter!S965,Indexing!$I$2:$J$28,2)</f>
        <v>7</v>
      </c>
      <c r="K965">
        <f>VLOOKUP(Parameter!T965,Indexing!$K$2:$L$28,2)</f>
        <v>1</v>
      </c>
      <c r="L965">
        <f t="shared" si="46"/>
        <v>8</v>
      </c>
      <c r="N965">
        <f t="shared" si="47"/>
        <v>30</v>
      </c>
    </row>
    <row r="966" spans="1:14">
      <c r="A966" s="12" t="s">
        <v>442</v>
      </c>
      <c r="B966" t="s">
        <v>10</v>
      </c>
      <c r="C966" t="s">
        <v>13</v>
      </c>
      <c r="D966">
        <f>VLOOKUP(Parameter!O966,Indexing!$A$2:$B$28,2)</f>
        <v>5</v>
      </c>
      <c r="E966">
        <f>VLOOKUP(Parameter!P966,Indexing!$C$2:$D$28,2)</f>
        <v>1</v>
      </c>
      <c r="F966">
        <f>VLOOKUP(Parameter!Q966,Indexing!$E$2:$F$28,2)</f>
        <v>11</v>
      </c>
      <c r="G966">
        <f>VLOOKUP(Parameter!R966,Indexing!$G$2:$H$28,2)</f>
        <v>5</v>
      </c>
      <c r="H966">
        <f t="shared" si="45"/>
        <v>5.5</v>
      </c>
      <c r="J966">
        <f>VLOOKUP(Parameter!S966,Indexing!$I$2:$J$28,2)</f>
        <v>7</v>
      </c>
      <c r="K966">
        <f>VLOOKUP(Parameter!T966,Indexing!$K$2:$L$28,2)</f>
        <v>1</v>
      </c>
      <c r="L966">
        <f t="shared" si="46"/>
        <v>8</v>
      </c>
      <c r="N966">
        <f t="shared" si="47"/>
        <v>30</v>
      </c>
    </row>
    <row r="967" spans="1:14">
      <c r="A967" s="12" t="s">
        <v>442</v>
      </c>
      <c r="B967" t="s">
        <v>11</v>
      </c>
      <c r="C967" t="s">
        <v>13</v>
      </c>
      <c r="D967">
        <f>VLOOKUP(Parameter!O967,Indexing!$A$2:$B$28,2)</f>
        <v>5</v>
      </c>
      <c r="E967">
        <f>VLOOKUP(Parameter!P967,Indexing!$C$2:$D$28,2)</f>
        <v>1</v>
      </c>
      <c r="F967">
        <f>VLOOKUP(Parameter!Q967,Indexing!$E$2:$F$28,2)</f>
        <v>11</v>
      </c>
      <c r="G967">
        <f>VLOOKUP(Parameter!R967,Indexing!$G$2:$H$28,2)</f>
        <v>5</v>
      </c>
      <c r="H967">
        <f t="shared" si="45"/>
        <v>5.5</v>
      </c>
      <c r="J967">
        <f>VLOOKUP(Parameter!S967,Indexing!$I$2:$J$28,2)</f>
        <v>7</v>
      </c>
      <c r="K967">
        <f>VLOOKUP(Parameter!T967,Indexing!$K$2:$L$28,2)</f>
        <v>1</v>
      </c>
      <c r="L967">
        <f t="shared" si="46"/>
        <v>8</v>
      </c>
      <c r="N967">
        <f t="shared" si="47"/>
        <v>30</v>
      </c>
    </row>
    <row r="968" spans="1:14">
      <c r="A968" s="12" t="s">
        <v>443</v>
      </c>
      <c r="B968" t="s">
        <v>8</v>
      </c>
      <c r="C968" t="s">
        <v>13</v>
      </c>
      <c r="D968">
        <f>VLOOKUP(Parameter!O968,Indexing!$A$2:$B$28,2)</f>
        <v>5</v>
      </c>
      <c r="E968">
        <f>VLOOKUP(Parameter!P968,Indexing!$C$2:$D$28,2)</f>
        <v>1</v>
      </c>
      <c r="F968">
        <f>VLOOKUP(Parameter!Q968,Indexing!$E$2:$F$28,2)</f>
        <v>12</v>
      </c>
      <c r="G968">
        <f>VLOOKUP(Parameter!R968,Indexing!$G$2:$H$28,2)</f>
        <v>5</v>
      </c>
      <c r="H968">
        <f t="shared" si="45"/>
        <v>5.75</v>
      </c>
      <c r="J968">
        <f>VLOOKUP(Parameter!S968,Indexing!$I$2:$J$28,2)</f>
        <v>9</v>
      </c>
      <c r="K968">
        <f>VLOOKUP(Parameter!T968,Indexing!$K$2:$L$28,2)</f>
        <v>11</v>
      </c>
      <c r="L968">
        <f t="shared" si="46"/>
        <v>20</v>
      </c>
      <c r="N968">
        <f t="shared" si="47"/>
        <v>43</v>
      </c>
    </row>
    <row r="969" spans="1:14">
      <c r="A969" s="12" t="s">
        <v>443</v>
      </c>
      <c r="B969" t="s">
        <v>10</v>
      </c>
      <c r="C969" t="s">
        <v>13</v>
      </c>
      <c r="D969">
        <f>VLOOKUP(Parameter!O969,Indexing!$A$2:$B$28,2)</f>
        <v>5</v>
      </c>
      <c r="E969">
        <f>VLOOKUP(Parameter!P969,Indexing!$C$2:$D$28,2)</f>
        <v>1</v>
      </c>
      <c r="F969">
        <f>VLOOKUP(Parameter!Q969,Indexing!$E$2:$F$28,2)</f>
        <v>12</v>
      </c>
      <c r="G969">
        <f>VLOOKUP(Parameter!R969,Indexing!$G$2:$H$28,2)</f>
        <v>5</v>
      </c>
      <c r="H969">
        <f t="shared" si="45"/>
        <v>5.75</v>
      </c>
      <c r="J969">
        <f>VLOOKUP(Parameter!S969,Indexing!$I$2:$J$28,2)</f>
        <v>9</v>
      </c>
      <c r="K969">
        <f>VLOOKUP(Parameter!T969,Indexing!$K$2:$L$28,2)</f>
        <v>11</v>
      </c>
      <c r="L969">
        <f t="shared" si="46"/>
        <v>20</v>
      </c>
      <c r="N969">
        <f t="shared" si="47"/>
        <v>43</v>
      </c>
    </row>
    <row r="970" spans="1:14">
      <c r="A970" s="12" t="s">
        <v>443</v>
      </c>
      <c r="B970" t="s">
        <v>11</v>
      </c>
      <c r="C970" t="s">
        <v>13</v>
      </c>
      <c r="D970">
        <f>VLOOKUP(Parameter!O970,Indexing!$A$2:$B$28,2)</f>
        <v>5</v>
      </c>
      <c r="E970">
        <f>VLOOKUP(Parameter!P970,Indexing!$C$2:$D$28,2)</f>
        <v>1</v>
      </c>
      <c r="F970">
        <f>VLOOKUP(Parameter!Q970,Indexing!$E$2:$F$28,2)</f>
        <v>12</v>
      </c>
      <c r="G970">
        <f>VLOOKUP(Parameter!R970,Indexing!$G$2:$H$28,2)</f>
        <v>5</v>
      </c>
      <c r="H970">
        <f t="shared" si="45"/>
        <v>5.75</v>
      </c>
      <c r="J970">
        <f>VLOOKUP(Parameter!S970,Indexing!$I$2:$J$28,2)</f>
        <v>9</v>
      </c>
      <c r="K970">
        <f>VLOOKUP(Parameter!T970,Indexing!$K$2:$L$28,2)</f>
        <v>11</v>
      </c>
      <c r="L970">
        <f t="shared" si="46"/>
        <v>20</v>
      </c>
      <c r="N970">
        <f t="shared" si="47"/>
        <v>43</v>
      </c>
    </row>
    <row r="971" spans="1:14">
      <c r="A971" s="12" t="s">
        <v>444</v>
      </c>
      <c r="B971" t="s">
        <v>8</v>
      </c>
      <c r="C971" t="s">
        <v>13</v>
      </c>
      <c r="D971">
        <f>VLOOKUP(Parameter!O971,Indexing!$A$2:$B$28,2)</f>
        <v>1</v>
      </c>
      <c r="E971">
        <f>VLOOKUP(Parameter!P971,Indexing!$C$2:$D$28,2)</f>
        <v>19</v>
      </c>
      <c r="F971">
        <f>VLOOKUP(Parameter!Q971,Indexing!$E$2:$F$28,2)</f>
        <v>7</v>
      </c>
      <c r="G971">
        <f>VLOOKUP(Parameter!R971,Indexing!$G$2:$H$28,2)</f>
        <v>13</v>
      </c>
      <c r="H971">
        <f t="shared" si="45"/>
        <v>10</v>
      </c>
      <c r="J971">
        <f>VLOOKUP(Parameter!S971,Indexing!$I$2:$J$28,2)</f>
        <v>8</v>
      </c>
      <c r="K971">
        <f>VLOOKUP(Parameter!T971,Indexing!$K$2:$L$28,2)</f>
        <v>1</v>
      </c>
      <c r="L971">
        <f t="shared" si="46"/>
        <v>9</v>
      </c>
      <c r="N971">
        <f t="shared" si="47"/>
        <v>49</v>
      </c>
    </row>
    <row r="972" spans="1:14">
      <c r="A972" s="12" t="s">
        <v>444</v>
      </c>
      <c r="B972" t="s">
        <v>10</v>
      </c>
      <c r="C972" t="s">
        <v>13</v>
      </c>
      <c r="D972">
        <f>VLOOKUP(Parameter!O972,Indexing!$A$2:$B$28,2)</f>
        <v>1</v>
      </c>
      <c r="E972">
        <f>VLOOKUP(Parameter!P972,Indexing!$C$2:$D$28,2)</f>
        <v>19</v>
      </c>
      <c r="F972">
        <f>VLOOKUP(Parameter!Q972,Indexing!$E$2:$F$28,2)</f>
        <v>7</v>
      </c>
      <c r="G972">
        <f>VLOOKUP(Parameter!R972,Indexing!$G$2:$H$28,2)</f>
        <v>13</v>
      </c>
      <c r="H972">
        <f t="shared" si="45"/>
        <v>10</v>
      </c>
      <c r="J972">
        <f>VLOOKUP(Parameter!S972,Indexing!$I$2:$J$28,2)</f>
        <v>8</v>
      </c>
      <c r="K972">
        <f>VLOOKUP(Parameter!T972,Indexing!$K$2:$L$28,2)</f>
        <v>1</v>
      </c>
      <c r="L972">
        <f t="shared" si="46"/>
        <v>9</v>
      </c>
      <c r="N972">
        <f t="shared" si="47"/>
        <v>49</v>
      </c>
    </row>
    <row r="973" spans="1:14">
      <c r="A973" s="12" t="s">
        <v>444</v>
      </c>
      <c r="B973" t="s">
        <v>11</v>
      </c>
      <c r="C973" t="s">
        <v>13</v>
      </c>
      <c r="D973">
        <f>VLOOKUP(Parameter!O973,Indexing!$A$2:$B$28,2)</f>
        <v>1</v>
      </c>
      <c r="E973">
        <f>VLOOKUP(Parameter!P973,Indexing!$C$2:$D$28,2)</f>
        <v>19</v>
      </c>
      <c r="F973">
        <f>VLOOKUP(Parameter!Q973,Indexing!$E$2:$F$28,2)</f>
        <v>7</v>
      </c>
      <c r="G973">
        <f>VLOOKUP(Parameter!R973,Indexing!$G$2:$H$28,2)</f>
        <v>13</v>
      </c>
      <c r="H973">
        <f t="shared" si="45"/>
        <v>10</v>
      </c>
      <c r="J973">
        <f>VLOOKUP(Parameter!S973,Indexing!$I$2:$J$28,2)</f>
        <v>8</v>
      </c>
      <c r="K973">
        <f>VLOOKUP(Parameter!T973,Indexing!$K$2:$L$28,2)</f>
        <v>1</v>
      </c>
      <c r="L973">
        <f t="shared" si="46"/>
        <v>9</v>
      </c>
      <c r="N973">
        <f t="shared" si="47"/>
        <v>49</v>
      </c>
    </row>
    <row r="974" spans="1:14">
      <c r="A974" s="12" t="s">
        <v>445</v>
      </c>
      <c r="B974" t="s">
        <v>8</v>
      </c>
      <c r="C974" t="s">
        <v>13</v>
      </c>
      <c r="D974">
        <f>VLOOKUP(Parameter!O974,Indexing!$A$2:$B$28,2)</f>
        <v>6</v>
      </c>
      <c r="E974">
        <f>VLOOKUP(Parameter!P974,Indexing!$C$2:$D$28,2)</f>
        <v>7</v>
      </c>
      <c r="F974">
        <f>VLOOKUP(Parameter!Q974,Indexing!$E$2:$F$28,2)</f>
        <v>16</v>
      </c>
      <c r="G974">
        <f>VLOOKUP(Parameter!R974,Indexing!$G$2:$H$28,2)</f>
        <v>5</v>
      </c>
      <c r="H974">
        <f t="shared" si="45"/>
        <v>8.5</v>
      </c>
      <c r="J974">
        <f>VLOOKUP(Parameter!S974,Indexing!$I$2:$J$28,2)</f>
        <v>3</v>
      </c>
      <c r="K974">
        <f>VLOOKUP(Parameter!T974,Indexing!$K$2:$L$28,2)</f>
        <v>1</v>
      </c>
      <c r="L974">
        <f t="shared" si="46"/>
        <v>4</v>
      </c>
      <c r="N974">
        <f t="shared" si="47"/>
        <v>38</v>
      </c>
    </row>
    <row r="975" spans="1:14">
      <c r="A975" s="12" t="s">
        <v>445</v>
      </c>
      <c r="B975" t="s">
        <v>10</v>
      </c>
      <c r="C975" t="s">
        <v>13</v>
      </c>
      <c r="D975">
        <f>VLOOKUP(Parameter!O975,Indexing!$A$2:$B$28,2)</f>
        <v>6</v>
      </c>
      <c r="E975">
        <f>VLOOKUP(Parameter!P975,Indexing!$C$2:$D$28,2)</f>
        <v>7</v>
      </c>
      <c r="F975">
        <f>VLOOKUP(Parameter!Q975,Indexing!$E$2:$F$28,2)</f>
        <v>16</v>
      </c>
      <c r="G975">
        <f>VLOOKUP(Parameter!R975,Indexing!$G$2:$H$28,2)</f>
        <v>5</v>
      </c>
      <c r="H975">
        <f t="shared" si="45"/>
        <v>8.5</v>
      </c>
      <c r="J975">
        <f>VLOOKUP(Parameter!S975,Indexing!$I$2:$J$28,2)</f>
        <v>3</v>
      </c>
      <c r="K975">
        <f>VLOOKUP(Parameter!T975,Indexing!$K$2:$L$28,2)</f>
        <v>1</v>
      </c>
      <c r="L975">
        <f t="shared" si="46"/>
        <v>4</v>
      </c>
      <c r="N975">
        <f t="shared" si="47"/>
        <v>38</v>
      </c>
    </row>
    <row r="976" spans="1:14">
      <c r="A976" s="12" t="s">
        <v>445</v>
      </c>
      <c r="B976" t="s">
        <v>11</v>
      </c>
      <c r="C976" t="s">
        <v>13</v>
      </c>
      <c r="D976">
        <f>VLOOKUP(Parameter!O976,Indexing!$A$2:$B$28,2)</f>
        <v>6</v>
      </c>
      <c r="E976">
        <f>VLOOKUP(Parameter!P976,Indexing!$C$2:$D$28,2)</f>
        <v>7</v>
      </c>
      <c r="F976">
        <f>VLOOKUP(Parameter!Q976,Indexing!$E$2:$F$28,2)</f>
        <v>16</v>
      </c>
      <c r="G976">
        <f>VLOOKUP(Parameter!R976,Indexing!$G$2:$H$28,2)</f>
        <v>5</v>
      </c>
      <c r="H976">
        <f t="shared" si="45"/>
        <v>8.5</v>
      </c>
      <c r="J976">
        <f>VLOOKUP(Parameter!S976,Indexing!$I$2:$J$28,2)</f>
        <v>3</v>
      </c>
      <c r="K976">
        <f>VLOOKUP(Parameter!T976,Indexing!$K$2:$L$28,2)</f>
        <v>1</v>
      </c>
      <c r="L976">
        <f t="shared" si="46"/>
        <v>4</v>
      </c>
      <c r="N976">
        <f t="shared" si="47"/>
        <v>38</v>
      </c>
    </row>
    <row r="977" spans="1:14">
      <c r="A977" s="12" t="s">
        <v>446</v>
      </c>
      <c r="B977" t="s">
        <v>8</v>
      </c>
      <c r="C977" t="s">
        <v>13</v>
      </c>
      <c r="D977">
        <f>VLOOKUP(Parameter!O977,Indexing!$A$2:$B$28,2)</f>
        <v>2</v>
      </c>
      <c r="E977">
        <f>VLOOKUP(Parameter!P977,Indexing!$C$2:$D$28,2)</f>
        <v>4</v>
      </c>
      <c r="F977">
        <f>VLOOKUP(Parameter!Q977,Indexing!$E$2:$F$28,2)</f>
        <v>15</v>
      </c>
      <c r="G977">
        <f>VLOOKUP(Parameter!R977,Indexing!$G$2:$H$28,2)</f>
        <v>5</v>
      </c>
      <c r="H977">
        <f t="shared" si="45"/>
        <v>6.5</v>
      </c>
      <c r="J977">
        <f>VLOOKUP(Parameter!S977,Indexing!$I$2:$J$28,2)</f>
        <v>1</v>
      </c>
      <c r="K977">
        <f>VLOOKUP(Parameter!T977,Indexing!$K$2:$L$28,2)</f>
        <v>1</v>
      </c>
      <c r="L977">
        <f t="shared" si="46"/>
        <v>2</v>
      </c>
      <c r="N977">
        <f t="shared" si="47"/>
        <v>28</v>
      </c>
    </row>
    <row r="978" spans="1:14">
      <c r="A978" s="12" t="s">
        <v>446</v>
      </c>
      <c r="B978" t="s">
        <v>10</v>
      </c>
      <c r="C978" t="s">
        <v>13</v>
      </c>
      <c r="D978">
        <f>VLOOKUP(Parameter!O978,Indexing!$A$2:$B$28,2)</f>
        <v>2</v>
      </c>
      <c r="E978">
        <f>VLOOKUP(Parameter!P978,Indexing!$C$2:$D$28,2)</f>
        <v>4</v>
      </c>
      <c r="F978">
        <f>VLOOKUP(Parameter!Q978,Indexing!$E$2:$F$28,2)</f>
        <v>15</v>
      </c>
      <c r="G978">
        <f>VLOOKUP(Parameter!R978,Indexing!$G$2:$H$28,2)</f>
        <v>5</v>
      </c>
      <c r="H978">
        <f t="shared" si="45"/>
        <v>6.5</v>
      </c>
      <c r="J978">
        <f>VLOOKUP(Parameter!S978,Indexing!$I$2:$J$28,2)</f>
        <v>1</v>
      </c>
      <c r="K978">
        <f>VLOOKUP(Parameter!T978,Indexing!$K$2:$L$28,2)</f>
        <v>1</v>
      </c>
      <c r="L978">
        <f t="shared" si="46"/>
        <v>2</v>
      </c>
      <c r="N978">
        <f t="shared" si="47"/>
        <v>28</v>
      </c>
    </row>
    <row r="979" spans="1:14">
      <c r="A979" s="12" t="s">
        <v>446</v>
      </c>
      <c r="B979" t="s">
        <v>11</v>
      </c>
      <c r="C979" t="s">
        <v>13</v>
      </c>
      <c r="D979">
        <f>VLOOKUP(Parameter!O979,Indexing!$A$2:$B$28,2)</f>
        <v>2</v>
      </c>
      <c r="E979">
        <f>VLOOKUP(Parameter!P979,Indexing!$C$2:$D$28,2)</f>
        <v>4</v>
      </c>
      <c r="F979">
        <f>VLOOKUP(Parameter!Q979,Indexing!$E$2:$F$28,2)</f>
        <v>15</v>
      </c>
      <c r="G979">
        <f>VLOOKUP(Parameter!R979,Indexing!$G$2:$H$28,2)</f>
        <v>5</v>
      </c>
      <c r="H979">
        <f t="shared" si="45"/>
        <v>6.5</v>
      </c>
      <c r="J979">
        <f>VLOOKUP(Parameter!S979,Indexing!$I$2:$J$28,2)</f>
        <v>1</v>
      </c>
      <c r="K979">
        <f>VLOOKUP(Parameter!T979,Indexing!$K$2:$L$28,2)</f>
        <v>1</v>
      </c>
      <c r="L979">
        <f t="shared" si="46"/>
        <v>2</v>
      </c>
      <c r="N979">
        <f t="shared" si="47"/>
        <v>28</v>
      </c>
    </row>
    <row r="980" spans="1:14">
      <c r="A980" s="12" t="s">
        <v>447</v>
      </c>
      <c r="B980" t="s">
        <v>8</v>
      </c>
      <c r="C980" t="s">
        <v>13</v>
      </c>
      <c r="D980">
        <f>VLOOKUP(Parameter!O980,Indexing!$A$2:$B$28,2)</f>
        <v>2</v>
      </c>
      <c r="E980">
        <f>VLOOKUP(Parameter!P980,Indexing!$C$2:$D$28,2)</f>
        <v>4</v>
      </c>
      <c r="F980">
        <f>VLOOKUP(Parameter!Q980,Indexing!$E$2:$F$28,2)</f>
        <v>15</v>
      </c>
      <c r="G980">
        <f>VLOOKUP(Parameter!R980,Indexing!$G$2:$H$28,2)</f>
        <v>5</v>
      </c>
      <c r="H980">
        <f t="shared" si="45"/>
        <v>6.5</v>
      </c>
      <c r="J980">
        <f>VLOOKUP(Parameter!S980,Indexing!$I$2:$J$28,2)</f>
        <v>26</v>
      </c>
      <c r="K980">
        <f>VLOOKUP(Parameter!T980,Indexing!$K$2:$L$28,2)</f>
        <v>1</v>
      </c>
      <c r="L980">
        <f t="shared" si="46"/>
        <v>27</v>
      </c>
      <c r="N980">
        <f t="shared" si="47"/>
        <v>53</v>
      </c>
    </row>
    <row r="981" spans="1:14">
      <c r="A981" s="12" t="s">
        <v>447</v>
      </c>
      <c r="B981" t="s">
        <v>10</v>
      </c>
      <c r="C981" t="s">
        <v>13</v>
      </c>
      <c r="D981">
        <f>VLOOKUP(Parameter!O981,Indexing!$A$2:$B$28,2)</f>
        <v>2</v>
      </c>
      <c r="E981">
        <f>VLOOKUP(Parameter!P981,Indexing!$C$2:$D$28,2)</f>
        <v>4</v>
      </c>
      <c r="F981">
        <f>VLOOKUP(Parameter!Q981,Indexing!$E$2:$F$28,2)</f>
        <v>15</v>
      </c>
      <c r="G981">
        <f>VLOOKUP(Parameter!R981,Indexing!$G$2:$H$28,2)</f>
        <v>5</v>
      </c>
      <c r="H981">
        <f t="shared" si="45"/>
        <v>6.5</v>
      </c>
      <c r="J981">
        <f>VLOOKUP(Parameter!S981,Indexing!$I$2:$J$28,2)</f>
        <v>26</v>
      </c>
      <c r="K981">
        <f>VLOOKUP(Parameter!T981,Indexing!$K$2:$L$28,2)</f>
        <v>1</v>
      </c>
      <c r="L981">
        <f t="shared" si="46"/>
        <v>27</v>
      </c>
      <c r="N981">
        <f t="shared" si="47"/>
        <v>53</v>
      </c>
    </row>
    <row r="982" spans="1:14">
      <c r="A982" s="12" t="s">
        <v>447</v>
      </c>
      <c r="B982" t="s">
        <v>11</v>
      </c>
      <c r="C982" t="s">
        <v>13</v>
      </c>
      <c r="D982">
        <f>VLOOKUP(Parameter!O982,Indexing!$A$2:$B$28,2)</f>
        <v>2</v>
      </c>
      <c r="E982">
        <f>VLOOKUP(Parameter!P982,Indexing!$C$2:$D$28,2)</f>
        <v>4</v>
      </c>
      <c r="F982">
        <f>VLOOKUP(Parameter!Q982,Indexing!$E$2:$F$28,2)</f>
        <v>15</v>
      </c>
      <c r="G982">
        <f>VLOOKUP(Parameter!R982,Indexing!$G$2:$H$28,2)</f>
        <v>5</v>
      </c>
      <c r="H982">
        <f t="shared" si="45"/>
        <v>6.5</v>
      </c>
      <c r="J982">
        <f>VLOOKUP(Parameter!S982,Indexing!$I$2:$J$28,2)</f>
        <v>26</v>
      </c>
      <c r="K982">
        <f>VLOOKUP(Parameter!T982,Indexing!$K$2:$L$28,2)</f>
        <v>1</v>
      </c>
      <c r="L982">
        <f t="shared" si="46"/>
        <v>27</v>
      </c>
      <c r="N982">
        <f t="shared" si="47"/>
        <v>53</v>
      </c>
    </row>
    <row r="983" spans="1:14">
      <c r="A983" s="12" t="s">
        <v>448</v>
      </c>
      <c r="B983" t="s">
        <v>8</v>
      </c>
      <c r="C983" t="s">
        <v>13</v>
      </c>
      <c r="D983">
        <f>VLOOKUP(Parameter!O983,Indexing!$A$2:$B$28,2)</f>
        <v>9</v>
      </c>
      <c r="E983">
        <f>VLOOKUP(Parameter!P983,Indexing!$C$2:$D$28,2)</f>
        <v>25</v>
      </c>
      <c r="F983">
        <f>VLOOKUP(Parameter!Q983,Indexing!$E$2:$F$28,2)</f>
        <v>14</v>
      </c>
      <c r="G983">
        <f>VLOOKUP(Parameter!R983,Indexing!$G$2:$H$28,2)</f>
        <v>15</v>
      </c>
      <c r="H983">
        <f t="shared" si="45"/>
        <v>15.75</v>
      </c>
      <c r="J983">
        <f>VLOOKUP(Parameter!S983,Indexing!$I$2:$J$28,2)</f>
        <v>26</v>
      </c>
      <c r="K983">
        <f>VLOOKUP(Parameter!T983,Indexing!$K$2:$L$28,2)</f>
        <v>2</v>
      </c>
      <c r="L983">
        <f t="shared" si="46"/>
        <v>28</v>
      </c>
      <c r="N983">
        <f t="shared" si="47"/>
        <v>91</v>
      </c>
    </row>
    <row r="984" spans="1:14">
      <c r="A984" s="12" t="s">
        <v>448</v>
      </c>
      <c r="B984" t="s">
        <v>10</v>
      </c>
      <c r="C984" t="s">
        <v>13</v>
      </c>
      <c r="D984">
        <f>VLOOKUP(Parameter!O984,Indexing!$A$2:$B$28,2)</f>
        <v>9</v>
      </c>
      <c r="E984">
        <f>VLOOKUP(Parameter!P984,Indexing!$C$2:$D$28,2)</f>
        <v>25</v>
      </c>
      <c r="F984">
        <f>VLOOKUP(Parameter!Q984,Indexing!$E$2:$F$28,2)</f>
        <v>14</v>
      </c>
      <c r="G984">
        <f>VLOOKUP(Parameter!R984,Indexing!$G$2:$H$28,2)</f>
        <v>15</v>
      </c>
      <c r="H984">
        <f t="shared" si="45"/>
        <v>15.75</v>
      </c>
      <c r="J984">
        <f>VLOOKUP(Parameter!S984,Indexing!$I$2:$J$28,2)</f>
        <v>26</v>
      </c>
      <c r="K984">
        <f>VLOOKUP(Parameter!T984,Indexing!$K$2:$L$28,2)</f>
        <v>2</v>
      </c>
      <c r="L984">
        <f t="shared" si="46"/>
        <v>28</v>
      </c>
      <c r="N984">
        <f t="shared" si="47"/>
        <v>91</v>
      </c>
    </row>
    <row r="985" spans="1:14">
      <c r="A985" s="12" t="s">
        <v>448</v>
      </c>
      <c r="B985" t="s">
        <v>11</v>
      </c>
      <c r="C985" t="s">
        <v>13</v>
      </c>
      <c r="D985">
        <f>VLOOKUP(Parameter!O985,Indexing!$A$2:$B$28,2)</f>
        <v>9</v>
      </c>
      <c r="E985">
        <f>VLOOKUP(Parameter!P985,Indexing!$C$2:$D$28,2)</f>
        <v>25</v>
      </c>
      <c r="F985">
        <f>VLOOKUP(Parameter!Q985,Indexing!$E$2:$F$28,2)</f>
        <v>14</v>
      </c>
      <c r="G985">
        <f>VLOOKUP(Parameter!R985,Indexing!$G$2:$H$28,2)</f>
        <v>15</v>
      </c>
      <c r="H985">
        <f t="shared" si="45"/>
        <v>15.75</v>
      </c>
      <c r="J985">
        <f>VLOOKUP(Parameter!S985,Indexing!$I$2:$J$28,2)</f>
        <v>26</v>
      </c>
      <c r="K985">
        <f>VLOOKUP(Parameter!T985,Indexing!$K$2:$L$28,2)</f>
        <v>2</v>
      </c>
      <c r="L985">
        <f t="shared" si="46"/>
        <v>28</v>
      </c>
      <c r="N985">
        <f t="shared" si="47"/>
        <v>91</v>
      </c>
    </row>
    <row r="986" spans="1:14">
      <c r="A986" s="12" t="s">
        <v>449</v>
      </c>
      <c r="B986" t="s">
        <v>8</v>
      </c>
      <c r="C986" t="s">
        <v>13</v>
      </c>
      <c r="D986">
        <f>VLOOKUP(Parameter!O986,Indexing!$A$2:$B$28,2)</f>
        <v>6</v>
      </c>
      <c r="E986">
        <f>VLOOKUP(Parameter!P986,Indexing!$C$2:$D$28,2)</f>
        <v>23</v>
      </c>
      <c r="F986">
        <f>VLOOKUP(Parameter!Q986,Indexing!$E$2:$F$28,2)</f>
        <v>16</v>
      </c>
      <c r="G986">
        <f>VLOOKUP(Parameter!R986,Indexing!$G$2:$H$28,2)</f>
        <v>5</v>
      </c>
      <c r="H986">
        <f t="shared" si="45"/>
        <v>12.5</v>
      </c>
      <c r="J986">
        <f>VLOOKUP(Parameter!S986,Indexing!$I$2:$J$28,2)</f>
        <v>1</v>
      </c>
      <c r="K986">
        <f>VLOOKUP(Parameter!T986,Indexing!$K$2:$L$28,2)</f>
        <v>3</v>
      </c>
      <c r="L986">
        <f t="shared" si="46"/>
        <v>4</v>
      </c>
      <c r="N986">
        <f t="shared" si="47"/>
        <v>54</v>
      </c>
    </row>
    <row r="987" spans="1:14">
      <c r="A987" s="12" t="s">
        <v>449</v>
      </c>
      <c r="B987" t="s">
        <v>10</v>
      </c>
      <c r="C987" t="s">
        <v>13</v>
      </c>
      <c r="D987">
        <f>VLOOKUP(Parameter!O987,Indexing!$A$2:$B$28,2)</f>
        <v>6</v>
      </c>
      <c r="E987">
        <f>VLOOKUP(Parameter!P987,Indexing!$C$2:$D$28,2)</f>
        <v>23</v>
      </c>
      <c r="F987">
        <f>VLOOKUP(Parameter!Q987,Indexing!$E$2:$F$28,2)</f>
        <v>16</v>
      </c>
      <c r="G987">
        <f>VLOOKUP(Parameter!R987,Indexing!$G$2:$H$28,2)</f>
        <v>5</v>
      </c>
      <c r="H987">
        <f t="shared" si="45"/>
        <v>12.5</v>
      </c>
      <c r="J987">
        <f>VLOOKUP(Parameter!S987,Indexing!$I$2:$J$28,2)</f>
        <v>1</v>
      </c>
      <c r="K987">
        <f>VLOOKUP(Parameter!T987,Indexing!$K$2:$L$28,2)</f>
        <v>3</v>
      </c>
      <c r="L987">
        <f t="shared" si="46"/>
        <v>4</v>
      </c>
      <c r="N987">
        <f t="shared" si="47"/>
        <v>54</v>
      </c>
    </row>
    <row r="988" spans="1:14">
      <c r="A988" s="12" t="s">
        <v>449</v>
      </c>
      <c r="B988" t="s">
        <v>11</v>
      </c>
      <c r="C988" t="s">
        <v>13</v>
      </c>
      <c r="D988">
        <f>VLOOKUP(Parameter!O988,Indexing!$A$2:$B$28,2)</f>
        <v>6</v>
      </c>
      <c r="E988">
        <f>VLOOKUP(Parameter!P988,Indexing!$C$2:$D$28,2)</f>
        <v>23</v>
      </c>
      <c r="F988">
        <f>VLOOKUP(Parameter!Q988,Indexing!$E$2:$F$28,2)</f>
        <v>16</v>
      </c>
      <c r="G988">
        <f>VLOOKUP(Parameter!R988,Indexing!$G$2:$H$28,2)</f>
        <v>5</v>
      </c>
      <c r="H988">
        <f t="shared" si="45"/>
        <v>12.5</v>
      </c>
      <c r="J988">
        <f>VLOOKUP(Parameter!S988,Indexing!$I$2:$J$28,2)</f>
        <v>1</v>
      </c>
      <c r="K988">
        <f>VLOOKUP(Parameter!T988,Indexing!$K$2:$L$28,2)</f>
        <v>3</v>
      </c>
      <c r="L988">
        <f t="shared" si="46"/>
        <v>4</v>
      </c>
      <c r="N988">
        <f t="shared" si="47"/>
        <v>54</v>
      </c>
    </row>
    <row r="989" spans="1:14">
      <c r="A989" s="12" t="s">
        <v>450</v>
      </c>
      <c r="B989" t="s">
        <v>8</v>
      </c>
      <c r="C989" t="s">
        <v>13</v>
      </c>
      <c r="D989">
        <f>VLOOKUP(Parameter!O989,Indexing!$A$2:$B$28,2)</f>
        <v>6</v>
      </c>
      <c r="E989">
        <f>VLOOKUP(Parameter!P989,Indexing!$C$2:$D$28,2)</f>
        <v>23</v>
      </c>
      <c r="F989">
        <f>VLOOKUP(Parameter!Q989,Indexing!$E$2:$F$28,2)</f>
        <v>16</v>
      </c>
      <c r="G989">
        <f>VLOOKUP(Parameter!R989,Indexing!$G$2:$H$28,2)</f>
        <v>5</v>
      </c>
      <c r="H989">
        <f t="shared" si="45"/>
        <v>12.5</v>
      </c>
      <c r="J989">
        <f>VLOOKUP(Parameter!S989,Indexing!$I$2:$J$28,2)</f>
        <v>1</v>
      </c>
      <c r="K989">
        <f>VLOOKUP(Parameter!T989,Indexing!$K$2:$L$28,2)</f>
        <v>3</v>
      </c>
      <c r="L989">
        <f t="shared" si="46"/>
        <v>4</v>
      </c>
      <c r="N989">
        <f t="shared" si="47"/>
        <v>54</v>
      </c>
    </row>
    <row r="990" spans="1:14">
      <c r="A990" s="12" t="s">
        <v>450</v>
      </c>
      <c r="B990" t="s">
        <v>10</v>
      </c>
      <c r="C990" t="s">
        <v>13</v>
      </c>
      <c r="D990">
        <f>VLOOKUP(Parameter!O990,Indexing!$A$2:$B$28,2)</f>
        <v>6</v>
      </c>
      <c r="E990">
        <f>VLOOKUP(Parameter!P990,Indexing!$C$2:$D$28,2)</f>
        <v>23</v>
      </c>
      <c r="F990">
        <f>VLOOKUP(Parameter!Q990,Indexing!$E$2:$F$28,2)</f>
        <v>16</v>
      </c>
      <c r="G990">
        <f>VLOOKUP(Parameter!R990,Indexing!$G$2:$H$28,2)</f>
        <v>5</v>
      </c>
      <c r="H990">
        <f t="shared" si="45"/>
        <v>12.5</v>
      </c>
      <c r="J990">
        <f>VLOOKUP(Parameter!S990,Indexing!$I$2:$J$28,2)</f>
        <v>1</v>
      </c>
      <c r="K990">
        <f>VLOOKUP(Parameter!T990,Indexing!$K$2:$L$28,2)</f>
        <v>3</v>
      </c>
      <c r="L990">
        <f t="shared" si="46"/>
        <v>4</v>
      </c>
      <c r="N990">
        <f t="shared" si="47"/>
        <v>54</v>
      </c>
    </row>
    <row r="991" spans="1:14">
      <c r="A991" s="12" t="s">
        <v>450</v>
      </c>
      <c r="B991" t="s">
        <v>11</v>
      </c>
      <c r="C991" t="s">
        <v>13</v>
      </c>
      <c r="D991">
        <f>VLOOKUP(Parameter!O991,Indexing!$A$2:$B$28,2)</f>
        <v>6</v>
      </c>
      <c r="E991">
        <f>VLOOKUP(Parameter!P991,Indexing!$C$2:$D$28,2)</f>
        <v>23</v>
      </c>
      <c r="F991">
        <f>VLOOKUP(Parameter!Q991,Indexing!$E$2:$F$28,2)</f>
        <v>16</v>
      </c>
      <c r="G991">
        <f>VLOOKUP(Parameter!R991,Indexing!$G$2:$H$28,2)</f>
        <v>5</v>
      </c>
      <c r="H991">
        <f t="shared" si="45"/>
        <v>12.5</v>
      </c>
      <c r="J991">
        <f>VLOOKUP(Parameter!S991,Indexing!$I$2:$J$28,2)</f>
        <v>1</v>
      </c>
      <c r="K991">
        <f>VLOOKUP(Parameter!T991,Indexing!$K$2:$L$28,2)</f>
        <v>3</v>
      </c>
      <c r="L991">
        <f t="shared" si="46"/>
        <v>4</v>
      </c>
      <c r="N991">
        <f t="shared" si="47"/>
        <v>54</v>
      </c>
    </row>
    <row r="992" spans="1:14">
      <c r="A992" s="12" t="s">
        <v>451</v>
      </c>
      <c r="B992" t="s">
        <v>8</v>
      </c>
      <c r="C992" t="s">
        <v>13</v>
      </c>
      <c r="D992">
        <f>VLOOKUP(Parameter!O992,Indexing!$A$2:$B$28,2)</f>
        <v>4</v>
      </c>
      <c r="E992">
        <f>VLOOKUP(Parameter!P992,Indexing!$C$2:$D$28,2)</f>
        <v>25</v>
      </c>
      <c r="F992">
        <f>VLOOKUP(Parameter!Q992,Indexing!$E$2:$F$28,2)</f>
        <v>14</v>
      </c>
      <c r="G992">
        <f>VLOOKUP(Parameter!R992,Indexing!$G$2:$H$28,2)</f>
        <v>5</v>
      </c>
      <c r="H992">
        <f t="shared" si="45"/>
        <v>12</v>
      </c>
      <c r="J992">
        <f>VLOOKUP(Parameter!S992,Indexing!$I$2:$J$28,2)</f>
        <v>7</v>
      </c>
      <c r="K992">
        <f>VLOOKUP(Parameter!T992,Indexing!$K$2:$L$28,2)</f>
        <v>11</v>
      </c>
      <c r="L992">
        <f t="shared" si="46"/>
        <v>18</v>
      </c>
      <c r="N992">
        <f t="shared" si="47"/>
        <v>66</v>
      </c>
    </row>
    <row r="993" spans="1:14">
      <c r="A993" s="12" t="s">
        <v>451</v>
      </c>
      <c r="B993" t="s">
        <v>10</v>
      </c>
      <c r="C993" t="s">
        <v>13</v>
      </c>
      <c r="D993">
        <f>VLOOKUP(Parameter!O993,Indexing!$A$2:$B$28,2)</f>
        <v>4</v>
      </c>
      <c r="E993">
        <f>VLOOKUP(Parameter!P993,Indexing!$C$2:$D$28,2)</f>
        <v>25</v>
      </c>
      <c r="F993">
        <f>VLOOKUP(Parameter!Q993,Indexing!$E$2:$F$28,2)</f>
        <v>14</v>
      </c>
      <c r="G993">
        <f>VLOOKUP(Parameter!R993,Indexing!$G$2:$H$28,2)</f>
        <v>5</v>
      </c>
      <c r="H993">
        <f t="shared" si="45"/>
        <v>12</v>
      </c>
      <c r="J993">
        <f>VLOOKUP(Parameter!S993,Indexing!$I$2:$J$28,2)</f>
        <v>7</v>
      </c>
      <c r="K993">
        <f>VLOOKUP(Parameter!T993,Indexing!$K$2:$L$28,2)</f>
        <v>11</v>
      </c>
      <c r="L993">
        <f t="shared" si="46"/>
        <v>18</v>
      </c>
      <c r="N993">
        <f t="shared" si="47"/>
        <v>66</v>
      </c>
    </row>
    <row r="994" spans="1:14">
      <c r="A994" s="12" t="s">
        <v>451</v>
      </c>
      <c r="B994" t="s">
        <v>11</v>
      </c>
      <c r="C994" t="s">
        <v>13</v>
      </c>
      <c r="D994">
        <f>VLOOKUP(Parameter!O994,Indexing!$A$2:$B$28,2)</f>
        <v>4</v>
      </c>
      <c r="E994">
        <f>VLOOKUP(Parameter!P994,Indexing!$C$2:$D$28,2)</f>
        <v>25</v>
      </c>
      <c r="F994">
        <f>VLOOKUP(Parameter!Q994,Indexing!$E$2:$F$28,2)</f>
        <v>14</v>
      </c>
      <c r="G994">
        <f>VLOOKUP(Parameter!R994,Indexing!$G$2:$H$28,2)</f>
        <v>5</v>
      </c>
      <c r="H994">
        <f t="shared" si="45"/>
        <v>12</v>
      </c>
      <c r="J994">
        <f>VLOOKUP(Parameter!S994,Indexing!$I$2:$J$28,2)</f>
        <v>7</v>
      </c>
      <c r="K994">
        <f>VLOOKUP(Parameter!T994,Indexing!$K$2:$L$28,2)</f>
        <v>11</v>
      </c>
      <c r="L994">
        <f t="shared" si="46"/>
        <v>18</v>
      </c>
      <c r="N994">
        <f t="shared" si="47"/>
        <v>66</v>
      </c>
    </row>
    <row r="995" spans="1:14">
      <c r="A995" s="12" t="s">
        <v>452</v>
      </c>
      <c r="B995" t="s">
        <v>8</v>
      </c>
      <c r="C995" t="s">
        <v>13</v>
      </c>
      <c r="D995">
        <f>VLOOKUP(Parameter!O995,Indexing!$A$2:$B$28,2)</f>
        <v>3</v>
      </c>
      <c r="E995">
        <f>VLOOKUP(Parameter!P995,Indexing!$C$2:$D$28,2)</f>
        <v>15</v>
      </c>
      <c r="F995">
        <f>VLOOKUP(Parameter!Q995,Indexing!$E$2:$F$28,2)</f>
        <v>7</v>
      </c>
      <c r="G995">
        <f>VLOOKUP(Parameter!R995,Indexing!$G$2:$H$28,2)</f>
        <v>5</v>
      </c>
      <c r="H995">
        <f t="shared" si="45"/>
        <v>7.5</v>
      </c>
      <c r="J995">
        <f>VLOOKUP(Parameter!S995,Indexing!$I$2:$J$28,2)</f>
        <v>8</v>
      </c>
      <c r="K995">
        <f>VLOOKUP(Parameter!T995,Indexing!$K$2:$L$28,2)</f>
        <v>2</v>
      </c>
      <c r="L995">
        <f t="shared" si="46"/>
        <v>10</v>
      </c>
      <c r="N995">
        <f t="shared" si="47"/>
        <v>40</v>
      </c>
    </row>
    <row r="996" spans="1:14">
      <c r="A996" s="12" t="s">
        <v>452</v>
      </c>
      <c r="B996" t="s">
        <v>10</v>
      </c>
      <c r="C996" t="s">
        <v>13</v>
      </c>
      <c r="D996">
        <f>VLOOKUP(Parameter!O996,Indexing!$A$2:$B$28,2)</f>
        <v>3</v>
      </c>
      <c r="E996">
        <f>VLOOKUP(Parameter!P996,Indexing!$C$2:$D$28,2)</f>
        <v>15</v>
      </c>
      <c r="F996">
        <f>VLOOKUP(Parameter!Q996,Indexing!$E$2:$F$28,2)</f>
        <v>7</v>
      </c>
      <c r="G996">
        <f>VLOOKUP(Parameter!R996,Indexing!$G$2:$H$28,2)</f>
        <v>5</v>
      </c>
      <c r="H996">
        <f t="shared" si="45"/>
        <v>7.5</v>
      </c>
      <c r="J996">
        <f>VLOOKUP(Parameter!S996,Indexing!$I$2:$J$28,2)</f>
        <v>8</v>
      </c>
      <c r="K996">
        <f>VLOOKUP(Parameter!T996,Indexing!$K$2:$L$28,2)</f>
        <v>2</v>
      </c>
      <c r="L996">
        <f t="shared" si="46"/>
        <v>10</v>
      </c>
      <c r="N996">
        <f t="shared" si="47"/>
        <v>40</v>
      </c>
    </row>
    <row r="997" spans="1:14">
      <c r="A997" s="12" t="s">
        <v>452</v>
      </c>
      <c r="B997" t="s">
        <v>11</v>
      </c>
      <c r="C997" t="s">
        <v>13</v>
      </c>
      <c r="D997">
        <f>VLOOKUP(Parameter!O997,Indexing!$A$2:$B$28,2)</f>
        <v>3</v>
      </c>
      <c r="E997">
        <f>VLOOKUP(Parameter!P997,Indexing!$C$2:$D$28,2)</f>
        <v>15</v>
      </c>
      <c r="F997">
        <f>VLOOKUP(Parameter!Q997,Indexing!$E$2:$F$28,2)</f>
        <v>7</v>
      </c>
      <c r="G997">
        <f>VLOOKUP(Parameter!R997,Indexing!$G$2:$H$28,2)</f>
        <v>5</v>
      </c>
      <c r="H997">
        <f t="shared" si="45"/>
        <v>7.5</v>
      </c>
      <c r="J997">
        <f>VLOOKUP(Parameter!S997,Indexing!$I$2:$J$28,2)</f>
        <v>8</v>
      </c>
      <c r="K997">
        <f>VLOOKUP(Parameter!T997,Indexing!$K$2:$L$28,2)</f>
        <v>2</v>
      </c>
      <c r="L997">
        <f t="shared" si="46"/>
        <v>10</v>
      </c>
      <c r="N997">
        <f t="shared" si="47"/>
        <v>40</v>
      </c>
    </row>
    <row r="998" spans="1:14">
      <c r="A998" s="12" t="s">
        <v>453</v>
      </c>
      <c r="B998" t="s">
        <v>8</v>
      </c>
      <c r="C998" t="s">
        <v>13</v>
      </c>
      <c r="D998">
        <f>VLOOKUP(Parameter!O998,Indexing!$A$2:$B$28,2)</f>
        <v>3</v>
      </c>
      <c r="E998">
        <f>VLOOKUP(Parameter!P998,Indexing!$C$2:$D$28,2)</f>
        <v>15</v>
      </c>
      <c r="F998">
        <f>VLOOKUP(Parameter!Q998,Indexing!$E$2:$F$28,2)</f>
        <v>7</v>
      </c>
      <c r="G998">
        <f>VLOOKUP(Parameter!R998,Indexing!$G$2:$H$28,2)</f>
        <v>5</v>
      </c>
      <c r="H998">
        <f t="shared" si="45"/>
        <v>7.5</v>
      </c>
      <c r="J998">
        <f>VLOOKUP(Parameter!S998,Indexing!$I$2:$J$28,2)</f>
        <v>26</v>
      </c>
      <c r="K998">
        <f>VLOOKUP(Parameter!T998,Indexing!$K$2:$L$28,2)</f>
        <v>10</v>
      </c>
      <c r="L998">
        <f t="shared" si="46"/>
        <v>36</v>
      </c>
      <c r="N998">
        <f t="shared" si="47"/>
        <v>66</v>
      </c>
    </row>
    <row r="999" spans="1:14">
      <c r="A999" s="12" t="s">
        <v>453</v>
      </c>
      <c r="B999" t="s">
        <v>10</v>
      </c>
      <c r="C999" t="s">
        <v>13</v>
      </c>
      <c r="D999">
        <f>VLOOKUP(Parameter!O999,Indexing!$A$2:$B$28,2)</f>
        <v>3</v>
      </c>
      <c r="E999">
        <f>VLOOKUP(Parameter!P999,Indexing!$C$2:$D$28,2)</f>
        <v>15</v>
      </c>
      <c r="F999">
        <f>VLOOKUP(Parameter!Q999,Indexing!$E$2:$F$28,2)</f>
        <v>7</v>
      </c>
      <c r="G999">
        <f>VLOOKUP(Parameter!R999,Indexing!$G$2:$H$28,2)</f>
        <v>5</v>
      </c>
      <c r="H999">
        <f t="shared" si="45"/>
        <v>7.5</v>
      </c>
      <c r="J999">
        <f>VLOOKUP(Parameter!S999,Indexing!$I$2:$J$28,2)</f>
        <v>26</v>
      </c>
      <c r="K999">
        <f>VLOOKUP(Parameter!T999,Indexing!$K$2:$L$28,2)</f>
        <v>10</v>
      </c>
      <c r="L999">
        <f t="shared" si="46"/>
        <v>36</v>
      </c>
      <c r="N999">
        <f t="shared" si="47"/>
        <v>66</v>
      </c>
    </row>
    <row r="1000" spans="1:14">
      <c r="A1000" s="12" t="s">
        <v>453</v>
      </c>
      <c r="B1000" t="s">
        <v>11</v>
      </c>
      <c r="C1000" t="s">
        <v>13</v>
      </c>
      <c r="D1000">
        <f>VLOOKUP(Parameter!O1000,Indexing!$A$2:$B$28,2)</f>
        <v>3</v>
      </c>
      <c r="E1000">
        <f>VLOOKUP(Parameter!P1000,Indexing!$C$2:$D$28,2)</f>
        <v>15</v>
      </c>
      <c r="F1000">
        <f>VLOOKUP(Parameter!Q1000,Indexing!$E$2:$F$28,2)</f>
        <v>7</v>
      </c>
      <c r="G1000">
        <f>VLOOKUP(Parameter!R1000,Indexing!$G$2:$H$28,2)</f>
        <v>5</v>
      </c>
      <c r="H1000">
        <f t="shared" si="45"/>
        <v>7.5</v>
      </c>
      <c r="J1000">
        <f>VLOOKUP(Parameter!S1000,Indexing!$I$2:$J$28,2)</f>
        <v>26</v>
      </c>
      <c r="K1000">
        <f>VLOOKUP(Parameter!T1000,Indexing!$K$2:$L$28,2)</f>
        <v>10</v>
      </c>
      <c r="L1000">
        <f t="shared" si="46"/>
        <v>36</v>
      </c>
      <c r="N1000">
        <f t="shared" si="47"/>
        <v>66</v>
      </c>
    </row>
    <row r="1001" spans="1:14">
      <c r="A1001" s="12" t="s">
        <v>454</v>
      </c>
      <c r="B1001" t="s">
        <v>8</v>
      </c>
      <c r="C1001" t="s">
        <v>13</v>
      </c>
      <c r="D1001">
        <f>VLOOKUP(Parameter!O1001,Indexing!$A$2:$B$28,2)</f>
        <v>9</v>
      </c>
      <c r="E1001">
        <f>VLOOKUP(Parameter!P1001,Indexing!$C$2:$D$28,2)</f>
        <v>23</v>
      </c>
      <c r="F1001">
        <f>VLOOKUP(Parameter!Q1001,Indexing!$E$2:$F$28,2)</f>
        <v>12</v>
      </c>
      <c r="G1001">
        <f>VLOOKUP(Parameter!R1001,Indexing!$G$2:$H$28,2)</f>
        <v>8</v>
      </c>
      <c r="H1001">
        <f t="shared" si="45"/>
        <v>13</v>
      </c>
      <c r="J1001">
        <f>VLOOKUP(Parameter!S1001,Indexing!$I$2:$J$28,2)</f>
        <v>12</v>
      </c>
      <c r="K1001">
        <f>VLOOKUP(Parameter!T1001,Indexing!$K$2:$L$28,2)</f>
        <v>1</v>
      </c>
      <c r="L1001">
        <f t="shared" si="46"/>
        <v>13</v>
      </c>
      <c r="N1001">
        <f t="shared" si="47"/>
        <v>65</v>
      </c>
    </row>
    <row r="1002" spans="1:14">
      <c r="A1002" s="12" t="s">
        <v>454</v>
      </c>
      <c r="B1002" t="s">
        <v>10</v>
      </c>
      <c r="C1002" t="s">
        <v>13</v>
      </c>
      <c r="D1002">
        <f>VLOOKUP(Parameter!O1002,Indexing!$A$2:$B$28,2)</f>
        <v>9</v>
      </c>
      <c r="E1002">
        <f>VLOOKUP(Parameter!P1002,Indexing!$C$2:$D$28,2)</f>
        <v>23</v>
      </c>
      <c r="F1002">
        <f>VLOOKUP(Parameter!Q1002,Indexing!$E$2:$F$28,2)</f>
        <v>12</v>
      </c>
      <c r="G1002">
        <f>VLOOKUP(Parameter!R1002,Indexing!$G$2:$H$28,2)</f>
        <v>8</v>
      </c>
      <c r="H1002">
        <f t="shared" si="45"/>
        <v>13</v>
      </c>
      <c r="J1002">
        <f>VLOOKUP(Parameter!S1002,Indexing!$I$2:$J$28,2)</f>
        <v>12</v>
      </c>
      <c r="K1002">
        <f>VLOOKUP(Parameter!T1002,Indexing!$K$2:$L$28,2)</f>
        <v>1</v>
      </c>
      <c r="L1002">
        <f t="shared" si="46"/>
        <v>13</v>
      </c>
      <c r="N1002">
        <f t="shared" si="47"/>
        <v>65</v>
      </c>
    </row>
    <row r="1003" spans="1:14">
      <c r="A1003" s="12" t="s">
        <v>454</v>
      </c>
      <c r="B1003" t="s">
        <v>11</v>
      </c>
      <c r="C1003" t="s">
        <v>13</v>
      </c>
      <c r="D1003">
        <f>VLOOKUP(Parameter!O1003,Indexing!$A$2:$B$28,2)</f>
        <v>9</v>
      </c>
      <c r="E1003">
        <f>VLOOKUP(Parameter!P1003,Indexing!$C$2:$D$28,2)</f>
        <v>23</v>
      </c>
      <c r="F1003">
        <f>VLOOKUP(Parameter!Q1003,Indexing!$E$2:$F$28,2)</f>
        <v>12</v>
      </c>
      <c r="G1003">
        <f>VLOOKUP(Parameter!R1003,Indexing!$G$2:$H$28,2)</f>
        <v>8</v>
      </c>
      <c r="H1003">
        <f t="shared" si="45"/>
        <v>13</v>
      </c>
      <c r="J1003">
        <f>VLOOKUP(Parameter!S1003,Indexing!$I$2:$J$28,2)</f>
        <v>12</v>
      </c>
      <c r="K1003">
        <f>VLOOKUP(Parameter!T1003,Indexing!$K$2:$L$28,2)</f>
        <v>1</v>
      </c>
      <c r="L1003">
        <f t="shared" si="46"/>
        <v>13</v>
      </c>
      <c r="N1003">
        <f t="shared" si="47"/>
        <v>65</v>
      </c>
    </row>
    <row r="1004" spans="1:14">
      <c r="A1004" s="12" t="s">
        <v>455</v>
      </c>
      <c r="B1004" t="s">
        <v>8</v>
      </c>
      <c r="C1004" t="s">
        <v>13</v>
      </c>
      <c r="D1004">
        <f>VLOOKUP(Parameter!O1004,Indexing!$A$2:$B$28,2)</f>
        <v>7</v>
      </c>
      <c r="E1004">
        <f>VLOOKUP(Parameter!P1004,Indexing!$C$2:$D$28,2)</f>
        <v>20</v>
      </c>
      <c r="F1004">
        <f>VLOOKUP(Parameter!Q1004,Indexing!$E$2:$F$28,2)</f>
        <v>16</v>
      </c>
      <c r="G1004">
        <f>VLOOKUP(Parameter!R1004,Indexing!$G$2:$H$28,2)</f>
        <v>5</v>
      </c>
      <c r="H1004">
        <f t="shared" si="45"/>
        <v>12</v>
      </c>
      <c r="J1004">
        <f>VLOOKUP(Parameter!S1004,Indexing!$I$2:$J$28,2)</f>
        <v>25</v>
      </c>
      <c r="K1004">
        <f>VLOOKUP(Parameter!T1004,Indexing!$K$2:$L$28,2)</f>
        <v>2</v>
      </c>
      <c r="L1004">
        <f t="shared" si="46"/>
        <v>27</v>
      </c>
      <c r="N1004">
        <f t="shared" si="47"/>
        <v>75</v>
      </c>
    </row>
    <row r="1005" spans="1:14">
      <c r="A1005" s="12" t="s">
        <v>455</v>
      </c>
      <c r="B1005" t="s">
        <v>10</v>
      </c>
      <c r="C1005" t="s">
        <v>13</v>
      </c>
      <c r="D1005">
        <f>VLOOKUP(Parameter!O1005,Indexing!$A$2:$B$28,2)</f>
        <v>7</v>
      </c>
      <c r="E1005">
        <f>VLOOKUP(Parameter!P1005,Indexing!$C$2:$D$28,2)</f>
        <v>20</v>
      </c>
      <c r="F1005">
        <f>VLOOKUP(Parameter!Q1005,Indexing!$E$2:$F$28,2)</f>
        <v>16</v>
      </c>
      <c r="G1005">
        <f>VLOOKUP(Parameter!R1005,Indexing!$G$2:$H$28,2)</f>
        <v>5</v>
      </c>
      <c r="H1005">
        <f t="shared" si="45"/>
        <v>12</v>
      </c>
      <c r="J1005">
        <f>VLOOKUP(Parameter!S1005,Indexing!$I$2:$J$28,2)</f>
        <v>25</v>
      </c>
      <c r="K1005">
        <f>VLOOKUP(Parameter!T1005,Indexing!$K$2:$L$28,2)</f>
        <v>2</v>
      </c>
      <c r="L1005">
        <f t="shared" si="46"/>
        <v>27</v>
      </c>
      <c r="N1005">
        <f t="shared" si="47"/>
        <v>75</v>
      </c>
    </row>
    <row r="1006" spans="1:14">
      <c r="A1006" s="12" t="s">
        <v>455</v>
      </c>
      <c r="B1006" t="s">
        <v>11</v>
      </c>
      <c r="C1006" t="s">
        <v>13</v>
      </c>
      <c r="D1006">
        <f>VLOOKUP(Parameter!O1006,Indexing!$A$2:$B$28,2)</f>
        <v>7</v>
      </c>
      <c r="E1006">
        <f>VLOOKUP(Parameter!P1006,Indexing!$C$2:$D$28,2)</f>
        <v>20</v>
      </c>
      <c r="F1006">
        <f>VLOOKUP(Parameter!Q1006,Indexing!$E$2:$F$28,2)</f>
        <v>16</v>
      </c>
      <c r="G1006">
        <f>VLOOKUP(Parameter!R1006,Indexing!$G$2:$H$28,2)</f>
        <v>5</v>
      </c>
      <c r="H1006">
        <f t="shared" si="45"/>
        <v>12</v>
      </c>
      <c r="J1006">
        <f>VLOOKUP(Parameter!S1006,Indexing!$I$2:$J$28,2)</f>
        <v>25</v>
      </c>
      <c r="K1006">
        <f>VLOOKUP(Parameter!T1006,Indexing!$K$2:$L$28,2)</f>
        <v>2</v>
      </c>
      <c r="L1006">
        <f t="shared" si="46"/>
        <v>27</v>
      </c>
      <c r="N1006">
        <f t="shared" si="47"/>
        <v>75</v>
      </c>
    </row>
    <row r="1007" spans="1:14">
      <c r="A1007" s="12" t="s">
        <v>456</v>
      </c>
      <c r="B1007" t="s">
        <v>8</v>
      </c>
      <c r="C1007" t="s">
        <v>13</v>
      </c>
      <c r="D1007">
        <f>VLOOKUP(Parameter!O1007,Indexing!$A$2:$B$28,2)</f>
        <v>1</v>
      </c>
      <c r="E1007">
        <f>VLOOKUP(Parameter!P1007,Indexing!$C$2:$D$28,2)</f>
        <v>24</v>
      </c>
      <c r="F1007">
        <f>VLOOKUP(Parameter!Q1007,Indexing!$E$2:$F$28,2)</f>
        <v>7</v>
      </c>
      <c r="G1007">
        <f>VLOOKUP(Parameter!R1007,Indexing!$G$2:$H$28,2)</f>
        <v>14</v>
      </c>
      <c r="H1007">
        <f t="shared" si="45"/>
        <v>11.5</v>
      </c>
      <c r="J1007">
        <f>VLOOKUP(Parameter!S1007,Indexing!$I$2:$J$28,2)</f>
        <v>7</v>
      </c>
      <c r="K1007">
        <f>VLOOKUP(Parameter!T1007,Indexing!$K$2:$L$28,2)</f>
        <v>1</v>
      </c>
      <c r="L1007">
        <f t="shared" si="46"/>
        <v>8</v>
      </c>
      <c r="N1007">
        <f t="shared" si="47"/>
        <v>54</v>
      </c>
    </row>
    <row r="1008" spans="1:14">
      <c r="A1008" s="12" t="s">
        <v>456</v>
      </c>
      <c r="B1008" t="s">
        <v>10</v>
      </c>
      <c r="C1008" t="s">
        <v>13</v>
      </c>
      <c r="D1008">
        <f>VLOOKUP(Parameter!O1008,Indexing!$A$2:$B$28,2)</f>
        <v>1</v>
      </c>
      <c r="E1008">
        <f>VLOOKUP(Parameter!P1008,Indexing!$C$2:$D$28,2)</f>
        <v>24</v>
      </c>
      <c r="F1008">
        <f>VLOOKUP(Parameter!Q1008,Indexing!$E$2:$F$28,2)</f>
        <v>7</v>
      </c>
      <c r="G1008">
        <f>VLOOKUP(Parameter!R1008,Indexing!$G$2:$H$28,2)</f>
        <v>14</v>
      </c>
      <c r="H1008">
        <f t="shared" si="45"/>
        <v>11.5</v>
      </c>
      <c r="J1008">
        <f>VLOOKUP(Parameter!S1008,Indexing!$I$2:$J$28,2)</f>
        <v>7</v>
      </c>
      <c r="K1008">
        <f>VLOOKUP(Parameter!T1008,Indexing!$K$2:$L$28,2)</f>
        <v>1</v>
      </c>
      <c r="L1008">
        <f t="shared" si="46"/>
        <v>8</v>
      </c>
      <c r="N1008">
        <f t="shared" si="47"/>
        <v>54</v>
      </c>
    </row>
    <row r="1009" spans="1:14">
      <c r="A1009" s="12" t="s">
        <v>456</v>
      </c>
      <c r="B1009" t="s">
        <v>11</v>
      </c>
      <c r="C1009" t="s">
        <v>13</v>
      </c>
      <c r="D1009">
        <f>VLOOKUP(Parameter!O1009,Indexing!$A$2:$B$28,2)</f>
        <v>1</v>
      </c>
      <c r="E1009">
        <f>VLOOKUP(Parameter!P1009,Indexing!$C$2:$D$28,2)</f>
        <v>24</v>
      </c>
      <c r="F1009">
        <f>VLOOKUP(Parameter!Q1009,Indexing!$E$2:$F$28,2)</f>
        <v>7</v>
      </c>
      <c r="G1009">
        <f>VLOOKUP(Parameter!R1009,Indexing!$G$2:$H$28,2)</f>
        <v>14</v>
      </c>
      <c r="H1009">
        <f t="shared" si="45"/>
        <v>11.5</v>
      </c>
      <c r="J1009">
        <f>VLOOKUP(Parameter!S1009,Indexing!$I$2:$J$28,2)</f>
        <v>7</v>
      </c>
      <c r="K1009">
        <f>VLOOKUP(Parameter!T1009,Indexing!$K$2:$L$28,2)</f>
        <v>1</v>
      </c>
      <c r="L1009">
        <f t="shared" si="46"/>
        <v>8</v>
      </c>
      <c r="N1009">
        <f t="shared" si="47"/>
        <v>54</v>
      </c>
    </row>
    <row r="1010" spans="1:14">
      <c r="A1010" s="12" t="s">
        <v>457</v>
      </c>
      <c r="B1010" t="s">
        <v>8</v>
      </c>
      <c r="C1010" t="s">
        <v>13</v>
      </c>
      <c r="D1010">
        <f>VLOOKUP(Parameter!O1010,Indexing!$A$2:$B$28,2)</f>
        <v>1</v>
      </c>
      <c r="E1010">
        <f>VLOOKUP(Parameter!P1010,Indexing!$C$2:$D$28,2)</f>
        <v>5</v>
      </c>
      <c r="F1010">
        <f>VLOOKUP(Parameter!Q1010,Indexing!$E$2:$F$28,2)</f>
        <v>14</v>
      </c>
      <c r="G1010">
        <f>VLOOKUP(Parameter!R1010,Indexing!$G$2:$H$28,2)</f>
        <v>14</v>
      </c>
      <c r="H1010">
        <f t="shared" si="45"/>
        <v>8.5</v>
      </c>
      <c r="J1010">
        <f>VLOOKUP(Parameter!S1010,Indexing!$I$2:$J$28,2)</f>
        <v>26</v>
      </c>
      <c r="K1010">
        <f>VLOOKUP(Parameter!T1010,Indexing!$K$2:$L$28,2)</f>
        <v>10</v>
      </c>
      <c r="L1010">
        <f t="shared" si="46"/>
        <v>36</v>
      </c>
      <c r="N1010">
        <f t="shared" si="47"/>
        <v>70</v>
      </c>
    </row>
    <row r="1011" spans="1:14">
      <c r="A1011" s="12" t="s">
        <v>457</v>
      </c>
      <c r="B1011" t="s">
        <v>10</v>
      </c>
      <c r="C1011" t="s">
        <v>13</v>
      </c>
      <c r="D1011">
        <f>VLOOKUP(Parameter!O1011,Indexing!$A$2:$B$28,2)</f>
        <v>1</v>
      </c>
      <c r="E1011">
        <f>VLOOKUP(Parameter!P1011,Indexing!$C$2:$D$28,2)</f>
        <v>5</v>
      </c>
      <c r="F1011">
        <f>VLOOKUP(Parameter!Q1011,Indexing!$E$2:$F$28,2)</f>
        <v>14</v>
      </c>
      <c r="G1011">
        <f>VLOOKUP(Parameter!R1011,Indexing!$G$2:$H$28,2)</f>
        <v>14</v>
      </c>
      <c r="H1011">
        <f t="shared" si="45"/>
        <v>8.5</v>
      </c>
      <c r="J1011">
        <f>VLOOKUP(Parameter!S1011,Indexing!$I$2:$J$28,2)</f>
        <v>26</v>
      </c>
      <c r="K1011">
        <f>VLOOKUP(Parameter!T1011,Indexing!$K$2:$L$28,2)</f>
        <v>10</v>
      </c>
      <c r="L1011">
        <f t="shared" si="46"/>
        <v>36</v>
      </c>
      <c r="N1011">
        <f t="shared" si="47"/>
        <v>70</v>
      </c>
    </row>
    <row r="1012" spans="1:14">
      <c r="A1012" s="12" t="s">
        <v>457</v>
      </c>
      <c r="B1012" t="s">
        <v>11</v>
      </c>
      <c r="C1012" t="s">
        <v>13</v>
      </c>
      <c r="D1012">
        <f>VLOOKUP(Parameter!O1012,Indexing!$A$2:$B$28,2)</f>
        <v>1</v>
      </c>
      <c r="E1012">
        <f>VLOOKUP(Parameter!P1012,Indexing!$C$2:$D$28,2)</f>
        <v>5</v>
      </c>
      <c r="F1012">
        <f>VLOOKUP(Parameter!Q1012,Indexing!$E$2:$F$28,2)</f>
        <v>14</v>
      </c>
      <c r="G1012">
        <f>VLOOKUP(Parameter!R1012,Indexing!$G$2:$H$28,2)</f>
        <v>14</v>
      </c>
      <c r="H1012">
        <f t="shared" si="45"/>
        <v>8.5</v>
      </c>
      <c r="J1012">
        <f>VLOOKUP(Parameter!S1012,Indexing!$I$2:$J$28,2)</f>
        <v>26</v>
      </c>
      <c r="K1012">
        <f>VLOOKUP(Parameter!T1012,Indexing!$K$2:$L$28,2)</f>
        <v>10</v>
      </c>
      <c r="L1012">
        <f t="shared" si="46"/>
        <v>36</v>
      </c>
      <c r="N1012">
        <f t="shared" si="47"/>
        <v>70</v>
      </c>
    </row>
    <row r="1013" spans="1:14">
      <c r="A1013" s="12" t="s">
        <v>458</v>
      </c>
      <c r="B1013" t="s">
        <v>8</v>
      </c>
      <c r="C1013" t="s">
        <v>13</v>
      </c>
      <c r="D1013">
        <f>VLOOKUP(Parameter!O1013,Indexing!$A$2:$B$28,2)</f>
        <v>1</v>
      </c>
      <c r="E1013">
        <f>VLOOKUP(Parameter!P1013,Indexing!$C$2:$D$28,2)</f>
        <v>24</v>
      </c>
      <c r="F1013">
        <f>VLOOKUP(Parameter!Q1013,Indexing!$E$2:$F$28,2)</f>
        <v>7</v>
      </c>
      <c r="G1013">
        <f>VLOOKUP(Parameter!R1013,Indexing!$G$2:$H$28,2)</f>
        <v>14</v>
      </c>
      <c r="H1013">
        <f t="shared" si="45"/>
        <v>11.5</v>
      </c>
      <c r="J1013">
        <f>VLOOKUP(Parameter!S1013,Indexing!$I$2:$J$28,2)</f>
        <v>5</v>
      </c>
      <c r="K1013">
        <f>VLOOKUP(Parameter!T1013,Indexing!$K$2:$L$28,2)</f>
        <v>1</v>
      </c>
      <c r="L1013">
        <f t="shared" si="46"/>
        <v>6</v>
      </c>
      <c r="N1013">
        <f t="shared" si="47"/>
        <v>52</v>
      </c>
    </row>
    <row r="1014" spans="1:14">
      <c r="A1014" s="12" t="s">
        <v>458</v>
      </c>
      <c r="B1014" t="s">
        <v>10</v>
      </c>
      <c r="C1014" t="s">
        <v>13</v>
      </c>
      <c r="D1014">
        <f>VLOOKUP(Parameter!O1014,Indexing!$A$2:$B$28,2)</f>
        <v>1</v>
      </c>
      <c r="E1014">
        <f>VLOOKUP(Parameter!P1014,Indexing!$C$2:$D$28,2)</f>
        <v>24</v>
      </c>
      <c r="F1014">
        <f>VLOOKUP(Parameter!Q1014,Indexing!$E$2:$F$28,2)</f>
        <v>7</v>
      </c>
      <c r="G1014">
        <f>VLOOKUP(Parameter!R1014,Indexing!$G$2:$H$28,2)</f>
        <v>14</v>
      </c>
      <c r="H1014">
        <f t="shared" si="45"/>
        <v>11.5</v>
      </c>
      <c r="J1014">
        <f>VLOOKUP(Parameter!S1014,Indexing!$I$2:$J$28,2)</f>
        <v>5</v>
      </c>
      <c r="K1014">
        <f>VLOOKUP(Parameter!T1014,Indexing!$K$2:$L$28,2)</f>
        <v>1</v>
      </c>
      <c r="L1014">
        <f t="shared" si="46"/>
        <v>6</v>
      </c>
      <c r="N1014">
        <f t="shared" si="47"/>
        <v>52</v>
      </c>
    </row>
    <row r="1015" spans="1:14">
      <c r="A1015" s="12" t="s">
        <v>458</v>
      </c>
      <c r="B1015" t="s">
        <v>11</v>
      </c>
      <c r="C1015" t="s">
        <v>13</v>
      </c>
      <c r="D1015">
        <f>VLOOKUP(Parameter!O1015,Indexing!$A$2:$B$28,2)</f>
        <v>1</v>
      </c>
      <c r="E1015">
        <f>VLOOKUP(Parameter!P1015,Indexing!$C$2:$D$28,2)</f>
        <v>24</v>
      </c>
      <c r="F1015">
        <f>VLOOKUP(Parameter!Q1015,Indexing!$E$2:$F$28,2)</f>
        <v>7</v>
      </c>
      <c r="G1015">
        <f>VLOOKUP(Parameter!R1015,Indexing!$G$2:$H$28,2)</f>
        <v>14</v>
      </c>
      <c r="H1015">
        <f t="shared" si="45"/>
        <v>11.5</v>
      </c>
      <c r="J1015">
        <f>VLOOKUP(Parameter!S1015,Indexing!$I$2:$J$28,2)</f>
        <v>5</v>
      </c>
      <c r="K1015">
        <f>VLOOKUP(Parameter!T1015,Indexing!$K$2:$L$28,2)</f>
        <v>1</v>
      </c>
      <c r="L1015">
        <f t="shared" si="46"/>
        <v>6</v>
      </c>
      <c r="N1015">
        <f t="shared" si="47"/>
        <v>52</v>
      </c>
    </row>
    <row r="1016" spans="1:14">
      <c r="A1016" s="12" t="s">
        <v>459</v>
      </c>
      <c r="B1016" t="s">
        <v>8</v>
      </c>
      <c r="C1016" t="s">
        <v>13</v>
      </c>
      <c r="D1016">
        <f>VLOOKUP(Parameter!O1016,Indexing!$A$2:$B$28,2)</f>
        <v>3</v>
      </c>
      <c r="E1016">
        <f>VLOOKUP(Parameter!P1016,Indexing!$C$2:$D$28,2)</f>
        <v>24</v>
      </c>
      <c r="F1016">
        <f>VLOOKUP(Parameter!Q1016,Indexing!$E$2:$F$28,2)</f>
        <v>7</v>
      </c>
      <c r="G1016">
        <f>VLOOKUP(Parameter!R1016,Indexing!$G$2:$H$28,2)</f>
        <v>5</v>
      </c>
      <c r="H1016">
        <f t="shared" si="45"/>
        <v>9.75</v>
      </c>
      <c r="J1016">
        <f>VLOOKUP(Parameter!S1016,Indexing!$I$2:$J$28,2)</f>
        <v>26</v>
      </c>
      <c r="K1016">
        <f>VLOOKUP(Parameter!T1016,Indexing!$K$2:$L$28,2)</f>
        <v>2</v>
      </c>
      <c r="L1016">
        <f t="shared" si="46"/>
        <v>28</v>
      </c>
      <c r="N1016">
        <f t="shared" si="47"/>
        <v>67</v>
      </c>
    </row>
    <row r="1017" spans="1:14">
      <c r="A1017" s="12" t="s">
        <v>459</v>
      </c>
      <c r="B1017" t="s">
        <v>10</v>
      </c>
      <c r="C1017" t="s">
        <v>13</v>
      </c>
      <c r="D1017">
        <f>VLOOKUP(Parameter!O1017,Indexing!$A$2:$B$28,2)</f>
        <v>3</v>
      </c>
      <c r="E1017">
        <f>VLOOKUP(Parameter!P1017,Indexing!$C$2:$D$28,2)</f>
        <v>24</v>
      </c>
      <c r="F1017">
        <f>VLOOKUP(Parameter!Q1017,Indexing!$E$2:$F$28,2)</f>
        <v>7</v>
      </c>
      <c r="G1017">
        <f>VLOOKUP(Parameter!R1017,Indexing!$G$2:$H$28,2)</f>
        <v>5</v>
      </c>
      <c r="H1017">
        <f t="shared" si="45"/>
        <v>9.75</v>
      </c>
      <c r="J1017">
        <f>VLOOKUP(Parameter!S1017,Indexing!$I$2:$J$28,2)</f>
        <v>26</v>
      </c>
      <c r="K1017">
        <f>VLOOKUP(Parameter!T1017,Indexing!$K$2:$L$28,2)</f>
        <v>2</v>
      </c>
      <c r="L1017">
        <f t="shared" si="46"/>
        <v>28</v>
      </c>
      <c r="N1017">
        <f t="shared" si="47"/>
        <v>67</v>
      </c>
    </row>
    <row r="1018" spans="1:14">
      <c r="A1018" s="12" t="s">
        <v>459</v>
      </c>
      <c r="B1018" t="s">
        <v>11</v>
      </c>
      <c r="C1018" t="s">
        <v>13</v>
      </c>
      <c r="D1018">
        <f>VLOOKUP(Parameter!O1018,Indexing!$A$2:$B$28,2)</f>
        <v>3</v>
      </c>
      <c r="E1018">
        <f>VLOOKUP(Parameter!P1018,Indexing!$C$2:$D$28,2)</f>
        <v>24</v>
      </c>
      <c r="F1018">
        <f>VLOOKUP(Parameter!Q1018,Indexing!$E$2:$F$28,2)</f>
        <v>7</v>
      </c>
      <c r="G1018">
        <f>VLOOKUP(Parameter!R1018,Indexing!$G$2:$H$28,2)</f>
        <v>5</v>
      </c>
      <c r="H1018">
        <f t="shared" si="45"/>
        <v>9.75</v>
      </c>
      <c r="J1018">
        <f>VLOOKUP(Parameter!S1018,Indexing!$I$2:$J$28,2)</f>
        <v>26</v>
      </c>
      <c r="K1018">
        <f>VLOOKUP(Parameter!T1018,Indexing!$K$2:$L$28,2)</f>
        <v>2</v>
      </c>
      <c r="L1018">
        <f t="shared" si="46"/>
        <v>28</v>
      </c>
      <c r="N1018">
        <f t="shared" si="47"/>
        <v>67</v>
      </c>
    </row>
    <row r="1019" spans="1:14">
      <c r="A1019" s="12" t="s">
        <v>460</v>
      </c>
      <c r="B1019" t="s">
        <v>8</v>
      </c>
      <c r="C1019" t="s">
        <v>13</v>
      </c>
      <c r="D1019">
        <f>VLOOKUP(Parameter!O1019,Indexing!$A$2:$B$28,2)</f>
        <v>2</v>
      </c>
      <c r="E1019">
        <f>VLOOKUP(Parameter!P1019,Indexing!$C$2:$D$28,2)</f>
        <v>15</v>
      </c>
      <c r="F1019">
        <f>VLOOKUP(Parameter!Q1019,Indexing!$E$2:$F$28,2)</f>
        <v>9</v>
      </c>
      <c r="G1019">
        <f>VLOOKUP(Parameter!R1019,Indexing!$G$2:$H$28,2)</f>
        <v>5</v>
      </c>
      <c r="H1019">
        <f t="shared" si="45"/>
        <v>7.75</v>
      </c>
      <c r="J1019">
        <f>VLOOKUP(Parameter!S1019,Indexing!$I$2:$J$28,2)</f>
        <v>7</v>
      </c>
      <c r="K1019">
        <f>VLOOKUP(Parameter!T1019,Indexing!$K$2:$L$28,2)</f>
        <v>11</v>
      </c>
      <c r="L1019">
        <f t="shared" si="46"/>
        <v>18</v>
      </c>
      <c r="N1019">
        <f t="shared" si="47"/>
        <v>49</v>
      </c>
    </row>
    <row r="1020" spans="1:14">
      <c r="A1020" s="12" t="s">
        <v>460</v>
      </c>
      <c r="B1020" t="s">
        <v>10</v>
      </c>
      <c r="C1020" t="s">
        <v>13</v>
      </c>
      <c r="D1020">
        <f>VLOOKUP(Parameter!O1020,Indexing!$A$2:$B$28,2)</f>
        <v>2</v>
      </c>
      <c r="E1020">
        <f>VLOOKUP(Parameter!P1020,Indexing!$C$2:$D$28,2)</f>
        <v>15</v>
      </c>
      <c r="F1020">
        <f>VLOOKUP(Parameter!Q1020,Indexing!$E$2:$F$28,2)</f>
        <v>9</v>
      </c>
      <c r="G1020">
        <f>VLOOKUP(Parameter!R1020,Indexing!$G$2:$H$28,2)</f>
        <v>5</v>
      </c>
      <c r="H1020">
        <f t="shared" si="45"/>
        <v>7.75</v>
      </c>
      <c r="J1020">
        <f>VLOOKUP(Parameter!S1020,Indexing!$I$2:$J$28,2)</f>
        <v>7</v>
      </c>
      <c r="K1020">
        <f>VLOOKUP(Parameter!T1020,Indexing!$K$2:$L$28,2)</f>
        <v>11</v>
      </c>
      <c r="L1020">
        <f t="shared" si="46"/>
        <v>18</v>
      </c>
      <c r="N1020">
        <f t="shared" si="47"/>
        <v>49</v>
      </c>
    </row>
    <row r="1021" spans="1:14">
      <c r="A1021" s="12" t="s">
        <v>460</v>
      </c>
      <c r="B1021" t="s">
        <v>11</v>
      </c>
      <c r="C1021" t="s">
        <v>13</v>
      </c>
      <c r="D1021">
        <f>VLOOKUP(Parameter!O1021,Indexing!$A$2:$B$28,2)</f>
        <v>2</v>
      </c>
      <c r="E1021">
        <f>VLOOKUP(Parameter!P1021,Indexing!$C$2:$D$28,2)</f>
        <v>15</v>
      </c>
      <c r="F1021">
        <f>VLOOKUP(Parameter!Q1021,Indexing!$E$2:$F$28,2)</f>
        <v>9</v>
      </c>
      <c r="G1021">
        <f>VLOOKUP(Parameter!R1021,Indexing!$G$2:$H$28,2)</f>
        <v>5</v>
      </c>
      <c r="H1021">
        <f t="shared" si="45"/>
        <v>7.75</v>
      </c>
      <c r="J1021">
        <f>VLOOKUP(Parameter!S1021,Indexing!$I$2:$J$28,2)</f>
        <v>7</v>
      </c>
      <c r="K1021">
        <f>VLOOKUP(Parameter!T1021,Indexing!$K$2:$L$28,2)</f>
        <v>11</v>
      </c>
      <c r="L1021">
        <f t="shared" si="46"/>
        <v>18</v>
      </c>
      <c r="N1021">
        <f t="shared" si="47"/>
        <v>49</v>
      </c>
    </row>
    <row r="1022" spans="1:14">
      <c r="A1022" s="12" t="s">
        <v>461</v>
      </c>
      <c r="B1022" t="s">
        <v>8</v>
      </c>
      <c r="C1022" t="s">
        <v>13</v>
      </c>
      <c r="D1022">
        <f>VLOOKUP(Parameter!O1022,Indexing!$A$2:$B$28,2)</f>
        <v>1</v>
      </c>
      <c r="E1022">
        <f>VLOOKUP(Parameter!P1022,Indexing!$C$2:$D$28,2)</f>
        <v>24</v>
      </c>
      <c r="F1022">
        <f>VLOOKUP(Parameter!Q1022,Indexing!$E$2:$F$28,2)</f>
        <v>7</v>
      </c>
      <c r="G1022">
        <f>VLOOKUP(Parameter!R1022,Indexing!$G$2:$H$28,2)</f>
        <v>14</v>
      </c>
      <c r="H1022">
        <f t="shared" si="45"/>
        <v>11.5</v>
      </c>
      <c r="J1022">
        <f>VLOOKUP(Parameter!S1022,Indexing!$I$2:$J$28,2)</f>
        <v>2</v>
      </c>
      <c r="K1022">
        <f>VLOOKUP(Parameter!T1022,Indexing!$K$2:$L$28,2)</f>
        <v>1</v>
      </c>
      <c r="L1022">
        <f t="shared" si="46"/>
        <v>3</v>
      </c>
      <c r="N1022">
        <f t="shared" si="47"/>
        <v>49</v>
      </c>
    </row>
    <row r="1023" spans="1:14">
      <c r="A1023" s="12" t="s">
        <v>461</v>
      </c>
      <c r="B1023" t="s">
        <v>10</v>
      </c>
      <c r="C1023" t="s">
        <v>13</v>
      </c>
      <c r="D1023">
        <f>VLOOKUP(Parameter!O1023,Indexing!$A$2:$B$28,2)</f>
        <v>1</v>
      </c>
      <c r="E1023">
        <f>VLOOKUP(Parameter!P1023,Indexing!$C$2:$D$28,2)</f>
        <v>24</v>
      </c>
      <c r="F1023">
        <f>VLOOKUP(Parameter!Q1023,Indexing!$E$2:$F$28,2)</f>
        <v>7</v>
      </c>
      <c r="G1023">
        <f>VLOOKUP(Parameter!R1023,Indexing!$G$2:$H$28,2)</f>
        <v>14</v>
      </c>
      <c r="H1023">
        <f t="shared" si="45"/>
        <v>11.5</v>
      </c>
      <c r="J1023">
        <f>VLOOKUP(Parameter!S1023,Indexing!$I$2:$J$28,2)</f>
        <v>2</v>
      </c>
      <c r="K1023">
        <f>VLOOKUP(Parameter!T1023,Indexing!$K$2:$L$28,2)</f>
        <v>1</v>
      </c>
      <c r="L1023">
        <f t="shared" si="46"/>
        <v>3</v>
      </c>
      <c r="N1023">
        <f t="shared" si="47"/>
        <v>49</v>
      </c>
    </row>
    <row r="1024" spans="1:14">
      <c r="A1024" s="12" t="s">
        <v>461</v>
      </c>
      <c r="B1024" t="s">
        <v>11</v>
      </c>
      <c r="C1024" t="s">
        <v>13</v>
      </c>
      <c r="D1024">
        <f>VLOOKUP(Parameter!O1024,Indexing!$A$2:$B$28,2)</f>
        <v>1</v>
      </c>
      <c r="E1024">
        <f>VLOOKUP(Parameter!P1024,Indexing!$C$2:$D$28,2)</f>
        <v>24</v>
      </c>
      <c r="F1024">
        <f>VLOOKUP(Parameter!Q1024,Indexing!$E$2:$F$28,2)</f>
        <v>7</v>
      </c>
      <c r="G1024">
        <f>VLOOKUP(Parameter!R1024,Indexing!$G$2:$H$28,2)</f>
        <v>14</v>
      </c>
      <c r="H1024">
        <f t="shared" si="45"/>
        <v>11.5</v>
      </c>
      <c r="J1024">
        <f>VLOOKUP(Parameter!S1024,Indexing!$I$2:$J$28,2)</f>
        <v>2</v>
      </c>
      <c r="K1024">
        <f>VLOOKUP(Parameter!T1024,Indexing!$K$2:$L$28,2)</f>
        <v>1</v>
      </c>
      <c r="L1024">
        <f t="shared" si="46"/>
        <v>3</v>
      </c>
      <c r="N1024">
        <f t="shared" si="47"/>
        <v>49</v>
      </c>
    </row>
    <row r="1025" spans="1:14">
      <c r="A1025" s="12" t="s">
        <v>462</v>
      </c>
      <c r="B1025" t="s">
        <v>8</v>
      </c>
      <c r="C1025" t="s">
        <v>13</v>
      </c>
      <c r="D1025">
        <f>VLOOKUP(Parameter!O1025,Indexing!$A$2:$B$28,2)</f>
        <v>5</v>
      </c>
      <c r="E1025">
        <f>VLOOKUP(Parameter!P1025,Indexing!$C$2:$D$28,2)</f>
        <v>1</v>
      </c>
      <c r="F1025">
        <f>VLOOKUP(Parameter!Q1025,Indexing!$E$2:$F$28,2)</f>
        <v>11</v>
      </c>
      <c r="G1025">
        <f>VLOOKUP(Parameter!R1025,Indexing!$G$2:$H$28,2)</f>
        <v>5</v>
      </c>
      <c r="H1025">
        <f t="shared" si="45"/>
        <v>5.5</v>
      </c>
      <c r="J1025">
        <f>VLOOKUP(Parameter!S1025,Indexing!$I$2:$J$28,2)</f>
        <v>17</v>
      </c>
      <c r="K1025">
        <f>VLOOKUP(Parameter!T1025,Indexing!$K$2:$L$28,2)</f>
        <v>7</v>
      </c>
      <c r="L1025">
        <f t="shared" si="46"/>
        <v>24</v>
      </c>
      <c r="N1025">
        <f t="shared" si="47"/>
        <v>46</v>
      </c>
    </row>
    <row r="1026" spans="1:14">
      <c r="A1026" s="12" t="s">
        <v>462</v>
      </c>
      <c r="B1026" t="s">
        <v>10</v>
      </c>
      <c r="C1026" t="s">
        <v>13</v>
      </c>
      <c r="D1026">
        <f>VLOOKUP(Parameter!O1026,Indexing!$A$2:$B$28,2)</f>
        <v>5</v>
      </c>
      <c r="E1026">
        <f>VLOOKUP(Parameter!P1026,Indexing!$C$2:$D$28,2)</f>
        <v>1</v>
      </c>
      <c r="F1026">
        <f>VLOOKUP(Parameter!Q1026,Indexing!$E$2:$F$28,2)</f>
        <v>11</v>
      </c>
      <c r="G1026">
        <f>VLOOKUP(Parameter!R1026,Indexing!$G$2:$H$28,2)</f>
        <v>5</v>
      </c>
      <c r="H1026">
        <f t="shared" ref="H1026:H1089" si="48">(AVERAGE(D1026:G1026))</f>
        <v>5.5</v>
      </c>
      <c r="J1026">
        <f>VLOOKUP(Parameter!S1026,Indexing!$I$2:$J$28,2)</f>
        <v>17</v>
      </c>
      <c r="K1026">
        <f>VLOOKUP(Parameter!T1026,Indexing!$K$2:$L$28,2)</f>
        <v>7</v>
      </c>
      <c r="L1026">
        <f t="shared" ref="L1026:L1089" si="49">AVERAGE(J1026+K1026)</f>
        <v>24</v>
      </c>
      <c r="N1026">
        <f t="shared" ref="N1026:N1089" si="50">(SUM(D1026:G1026))+(SUM(J1026+K1026))</f>
        <v>46</v>
      </c>
    </row>
    <row r="1027" spans="1:14">
      <c r="A1027" s="12" t="s">
        <v>462</v>
      </c>
      <c r="B1027" t="s">
        <v>11</v>
      </c>
      <c r="C1027" t="s">
        <v>13</v>
      </c>
      <c r="D1027">
        <f>VLOOKUP(Parameter!O1027,Indexing!$A$2:$B$28,2)</f>
        <v>5</v>
      </c>
      <c r="E1027">
        <f>VLOOKUP(Parameter!P1027,Indexing!$C$2:$D$28,2)</f>
        <v>1</v>
      </c>
      <c r="F1027">
        <f>VLOOKUP(Parameter!Q1027,Indexing!$E$2:$F$28,2)</f>
        <v>11</v>
      </c>
      <c r="G1027">
        <f>VLOOKUP(Parameter!R1027,Indexing!$G$2:$H$28,2)</f>
        <v>5</v>
      </c>
      <c r="H1027">
        <f t="shared" si="48"/>
        <v>5.5</v>
      </c>
      <c r="J1027">
        <f>VLOOKUP(Parameter!S1027,Indexing!$I$2:$J$28,2)</f>
        <v>17</v>
      </c>
      <c r="K1027">
        <f>VLOOKUP(Parameter!T1027,Indexing!$K$2:$L$28,2)</f>
        <v>7</v>
      </c>
      <c r="L1027">
        <f t="shared" si="49"/>
        <v>24</v>
      </c>
      <c r="N1027">
        <f t="shared" si="50"/>
        <v>46</v>
      </c>
    </row>
    <row r="1028" spans="1:14">
      <c r="A1028" s="12" t="s">
        <v>463</v>
      </c>
      <c r="B1028" t="s">
        <v>8</v>
      </c>
      <c r="C1028" t="s">
        <v>13</v>
      </c>
      <c r="D1028">
        <f>VLOOKUP(Parameter!O1028,Indexing!$A$2:$B$28,2)</f>
        <v>1</v>
      </c>
      <c r="E1028">
        <f>VLOOKUP(Parameter!P1028,Indexing!$C$2:$D$28,2)</f>
        <v>24</v>
      </c>
      <c r="F1028">
        <f>VLOOKUP(Parameter!Q1028,Indexing!$E$2:$F$28,2)</f>
        <v>7</v>
      </c>
      <c r="G1028">
        <f>VLOOKUP(Parameter!R1028,Indexing!$G$2:$H$28,2)</f>
        <v>14</v>
      </c>
      <c r="H1028">
        <f t="shared" si="48"/>
        <v>11.5</v>
      </c>
      <c r="J1028">
        <f>VLOOKUP(Parameter!S1028,Indexing!$I$2:$J$28,2)</f>
        <v>10</v>
      </c>
      <c r="K1028">
        <f>VLOOKUP(Parameter!T1028,Indexing!$K$2:$L$28,2)</f>
        <v>1</v>
      </c>
      <c r="L1028">
        <f t="shared" si="49"/>
        <v>11</v>
      </c>
      <c r="N1028">
        <f t="shared" si="50"/>
        <v>57</v>
      </c>
    </row>
    <row r="1029" spans="1:14">
      <c r="A1029" s="12" t="s">
        <v>463</v>
      </c>
      <c r="B1029" t="s">
        <v>10</v>
      </c>
      <c r="C1029" t="s">
        <v>13</v>
      </c>
      <c r="D1029">
        <f>VLOOKUP(Parameter!O1029,Indexing!$A$2:$B$28,2)</f>
        <v>1</v>
      </c>
      <c r="E1029">
        <f>VLOOKUP(Parameter!P1029,Indexing!$C$2:$D$28,2)</f>
        <v>24</v>
      </c>
      <c r="F1029">
        <f>VLOOKUP(Parameter!Q1029,Indexing!$E$2:$F$28,2)</f>
        <v>7</v>
      </c>
      <c r="G1029">
        <f>VLOOKUP(Parameter!R1029,Indexing!$G$2:$H$28,2)</f>
        <v>14</v>
      </c>
      <c r="H1029">
        <f t="shared" si="48"/>
        <v>11.5</v>
      </c>
      <c r="J1029">
        <f>VLOOKUP(Parameter!S1029,Indexing!$I$2:$J$28,2)</f>
        <v>10</v>
      </c>
      <c r="K1029">
        <f>VLOOKUP(Parameter!T1029,Indexing!$K$2:$L$28,2)</f>
        <v>1</v>
      </c>
      <c r="L1029">
        <f t="shared" si="49"/>
        <v>11</v>
      </c>
      <c r="N1029">
        <f t="shared" si="50"/>
        <v>57</v>
      </c>
    </row>
    <row r="1030" spans="1:14">
      <c r="A1030" s="12" t="s">
        <v>463</v>
      </c>
      <c r="B1030" t="s">
        <v>11</v>
      </c>
      <c r="C1030" t="s">
        <v>13</v>
      </c>
      <c r="D1030">
        <f>VLOOKUP(Parameter!O1030,Indexing!$A$2:$B$28,2)</f>
        <v>1</v>
      </c>
      <c r="E1030">
        <f>VLOOKUP(Parameter!P1030,Indexing!$C$2:$D$28,2)</f>
        <v>24</v>
      </c>
      <c r="F1030">
        <f>VLOOKUP(Parameter!Q1030,Indexing!$E$2:$F$28,2)</f>
        <v>7</v>
      </c>
      <c r="G1030">
        <f>VLOOKUP(Parameter!R1030,Indexing!$G$2:$H$28,2)</f>
        <v>14</v>
      </c>
      <c r="H1030">
        <f t="shared" si="48"/>
        <v>11.5</v>
      </c>
      <c r="J1030">
        <f>VLOOKUP(Parameter!S1030,Indexing!$I$2:$J$28,2)</f>
        <v>10</v>
      </c>
      <c r="K1030">
        <f>VLOOKUP(Parameter!T1030,Indexing!$K$2:$L$28,2)</f>
        <v>1</v>
      </c>
      <c r="L1030">
        <f t="shared" si="49"/>
        <v>11</v>
      </c>
      <c r="N1030">
        <f t="shared" si="50"/>
        <v>57</v>
      </c>
    </row>
    <row r="1031" spans="1:14">
      <c r="A1031" s="12" t="s">
        <v>464</v>
      </c>
      <c r="B1031" t="s">
        <v>8</v>
      </c>
      <c r="C1031" t="s">
        <v>13</v>
      </c>
      <c r="D1031">
        <f>VLOOKUP(Parameter!O1031,Indexing!$A$2:$B$28,2)</f>
        <v>3</v>
      </c>
      <c r="E1031">
        <f>VLOOKUP(Parameter!P1031,Indexing!$C$2:$D$28,2)</f>
        <v>25</v>
      </c>
      <c r="F1031">
        <f>VLOOKUP(Parameter!Q1031,Indexing!$E$2:$F$28,2)</f>
        <v>7</v>
      </c>
      <c r="G1031">
        <f>VLOOKUP(Parameter!R1031,Indexing!$G$2:$H$28,2)</f>
        <v>5</v>
      </c>
      <c r="H1031">
        <f t="shared" si="48"/>
        <v>10</v>
      </c>
      <c r="J1031">
        <f>VLOOKUP(Parameter!S1031,Indexing!$I$2:$J$28,2)</f>
        <v>7</v>
      </c>
      <c r="K1031">
        <f>VLOOKUP(Parameter!T1031,Indexing!$K$2:$L$28,2)</f>
        <v>2</v>
      </c>
      <c r="L1031">
        <f t="shared" si="49"/>
        <v>9</v>
      </c>
      <c r="N1031">
        <f t="shared" si="50"/>
        <v>49</v>
      </c>
    </row>
    <row r="1032" spans="1:14">
      <c r="A1032" s="12" t="s">
        <v>464</v>
      </c>
      <c r="B1032" t="s">
        <v>10</v>
      </c>
      <c r="C1032" t="s">
        <v>13</v>
      </c>
      <c r="D1032">
        <f>VLOOKUP(Parameter!O1032,Indexing!$A$2:$B$28,2)</f>
        <v>3</v>
      </c>
      <c r="E1032">
        <f>VLOOKUP(Parameter!P1032,Indexing!$C$2:$D$28,2)</f>
        <v>25</v>
      </c>
      <c r="F1032">
        <f>VLOOKUP(Parameter!Q1032,Indexing!$E$2:$F$28,2)</f>
        <v>7</v>
      </c>
      <c r="G1032">
        <f>VLOOKUP(Parameter!R1032,Indexing!$G$2:$H$28,2)</f>
        <v>5</v>
      </c>
      <c r="H1032">
        <f t="shared" si="48"/>
        <v>10</v>
      </c>
      <c r="J1032">
        <f>VLOOKUP(Parameter!S1032,Indexing!$I$2:$J$28,2)</f>
        <v>7</v>
      </c>
      <c r="K1032">
        <f>VLOOKUP(Parameter!T1032,Indexing!$K$2:$L$28,2)</f>
        <v>2</v>
      </c>
      <c r="L1032">
        <f t="shared" si="49"/>
        <v>9</v>
      </c>
      <c r="N1032">
        <f t="shared" si="50"/>
        <v>49</v>
      </c>
    </row>
    <row r="1033" spans="1:14">
      <c r="A1033" s="12" t="s">
        <v>464</v>
      </c>
      <c r="B1033" t="s">
        <v>11</v>
      </c>
      <c r="C1033" t="s">
        <v>13</v>
      </c>
      <c r="D1033">
        <f>VLOOKUP(Parameter!O1033,Indexing!$A$2:$B$28,2)</f>
        <v>3</v>
      </c>
      <c r="E1033">
        <f>VLOOKUP(Parameter!P1033,Indexing!$C$2:$D$28,2)</f>
        <v>25</v>
      </c>
      <c r="F1033">
        <f>VLOOKUP(Parameter!Q1033,Indexing!$E$2:$F$28,2)</f>
        <v>7</v>
      </c>
      <c r="G1033">
        <f>VLOOKUP(Parameter!R1033,Indexing!$G$2:$H$28,2)</f>
        <v>5</v>
      </c>
      <c r="H1033">
        <f t="shared" si="48"/>
        <v>10</v>
      </c>
      <c r="J1033">
        <f>VLOOKUP(Parameter!S1033,Indexing!$I$2:$J$28,2)</f>
        <v>7</v>
      </c>
      <c r="K1033">
        <f>VLOOKUP(Parameter!T1033,Indexing!$K$2:$L$28,2)</f>
        <v>2</v>
      </c>
      <c r="L1033">
        <f t="shared" si="49"/>
        <v>9</v>
      </c>
      <c r="N1033">
        <f t="shared" si="50"/>
        <v>49</v>
      </c>
    </row>
    <row r="1034" spans="1:14">
      <c r="A1034" s="12" t="s">
        <v>465</v>
      </c>
      <c r="B1034" t="s">
        <v>8</v>
      </c>
      <c r="C1034" t="s">
        <v>13</v>
      </c>
      <c r="D1034">
        <f>VLOOKUP(Parameter!O1034,Indexing!$A$2:$B$28,2)</f>
        <v>4</v>
      </c>
      <c r="E1034">
        <f>VLOOKUP(Parameter!P1034,Indexing!$C$2:$D$28,2)</f>
        <v>25</v>
      </c>
      <c r="F1034">
        <f>VLOOKUP(Parameter!Q1034,Indexing!$E$2:$F$28,2)</f>
        <v>14</v>
      </c>
      <c r="G1034">
        <f>VLOOKUP(Parameter!R1034,Indexing!$G$2:$H$28,2)</f>
        <v>5</v>
      </c>
      <c r="H1034">
        <f t="shared" si="48"/>
        <v>12</v>
      </c>
      <c r="J1034">
        <f>VLOOKUP(Parameter!S1034,Indexing!$I$2:$J$28,2)</f>
        <v>7</v>
      </c>
      <c r="K1034">
        <f>VLOOKUP(Parameter!T1034,Indexing!$K$2:$L$28,2)</f>
        <v>3</v>
      </c>
      <c r="L1034">
        <f t="shared" si="49"/>
        <v>10</v>
      </c>
      <c r="N1034">
        <f t="shared" si="50"/>
        <v>58</v>
      </c>
    </row>
    <row r="1035" spans="1:14">
      <c r="A1035" s="12" t="s">
        <v>465</v>
      </c>
      <c r="B1035" t="s">
        <v>10</v>
      </c>
      <c r="C1035" t="s">
        <v>13</v>
      </c>
      <c r="D1035">
        <f>VLOOKUP(Parameter!O1035,Indexing!$A$2:$B$28,2)</f>
        <v>4</v>
      </c>
      <c r="E1035">
        <f>VLOOKUP(Parameter!P1035,Indexing!$C$2:$D$28,2)</f>
        <v>25</v>
      </c>
      <c r="F1035">
        <f>VLOOKUP(Parameter!Q1035,Indexing!$E$2:$F$28,2)</f>
        <v>14</v>
      </c>
      <c r="G1035">
        <f>VLOOKUP(Parameter!R1035,Indexing!$G$2:$H$28,2)</f>
        <v>5</v>
      </c>
      <c r="H1035">
        <f t="shared" si="48"/>
        <v>12</v>
      </c>
      <c r="J1035">
        <f>VLOOKUP(Parameter!S1035,Indexing!$I$2:$J$28,2)</f>
        <v>7</v>
      </c>
      <c r="K1035">
        <f>VLOOKUP(Parameter!T1035,Indexing!$K$2:$L$28,2)</f>
        <v>3</v>
      </c>
      <c r="L1035">
        <f t="shared" si="49"/>
        <v>10</v>
      </c>
      <c r="N1035">
        <f t="shared" si="50"/>
        <v>58</v>
      </c>
    </row>
    <row r="1036" spans="1:14">
      <c r="A1036" s="12" t="s">
        <v>465</v>
      </c>
      <c r="B1036" t="s">
        <v>11</v>
      </c>
      <c r="C1036" t="s">
        <v>13</v>
      </c>
      <c r="D1036">
        <f>VLOOKUP(Parameter!O1036,Indexing!$A$2:$B$28,2)</f>
        <v>4</v>
      </c>
      <c r="E1036">
        <f>VLOOKUP(Parameter!P1036,Indexing!$C$2:$D$28,2)</f>
        <v>25</v>
      </c>
      <c r="F1036">
        <f>VLOOKUP(Parameter!Q1036,Indexing!$E$2:$F$28,2)</f>
        <v>14</v>
      </c>
      <c r="G1036">
        <f>VLOOKUP(Parameter!R1036,Indexing!$G$2:$H$28,2)</f>
        <v>5</v>
      </c>
      <c r="H1036">
        <f t="shared" si="48"/>
        <v>12</v>
      </c>
      <c r="J1036">
        <f>VLOOKUP(Parameter!S1036,Indexing!$I$2:$J$28,2)</f>
        <v>7</v>
      </c>
      <c r="K1036">
        <f>VLOOKUP(Parameter!T1036,Indexing!$K$2:$L$28,2)</f>
        <v>3</v>
      </c>
      <c r="L1036">
        <f t="shared" si="49"/>
        <v>10</v>
      </c>
      <c r="N1036">
        <f t="shared" si="50"/>
        <v>58</v>
      </c>
    </row>
    <row r="1037" spans="1:14">
      <c r="A1037" s="12" t="s">
        <v>466</v>
      </c>
      <c r="B1037" t="s">
        <v>8</v>
      </c>
      <c r="C1037" t="s">
        <v>13</v>
      </c>
      <c r="D1037">
        <f>VLOOKUP(Parameter!O1037,Indexing!$A$2:$B$28,2)</f>
        <v>12</v>
      </c>
      <c r="E1037">
        <f>VLOOKUP(Parameter!P1037,Indexing!$C$2:$D$28,2)</f>
        <v>24</v>
      </c>
      <c r="F1037">
        <f>VLOOKUP(Parameter!Q1037,Indexing!$E$2:$F$28,2)</f>
        <v>1</v>
      </c>
      <c r="G1037">
        <f>VLOOKUP(Parameter!R1037,Indexing!$G$2:$H$28,2)</f>
        <v>1</v>
      </c>
      <c r="H1037">
        <f t="shared" si="48"/>
        <v>9.5</v>
      </c>
      <c r="J1037">
        <f>VLOOKUP(Parameter!S1037,Indexing!$I$2:$J$28,2)</f>
        <v>6</v>
      </c>
      <c r="K1037">
        <f>VLOOKUP(Parameter!T1037,Indexing!$K$2:$L$28,2)</f>
        <v>1</v>
      </c>
      <c r="L1037">
        <f t="shared" si="49"/>
        <v>7</v>
      </c>
      <c r="N1037">
        <f t="shared" si="50"/>
        <v>45</v>
      </c>
    </row>
    <row r="1038" spans="1:14">
      <c r="A1038" s="12" t="s">
        <v>466</v>
      </c>
      <c r="B1038" t="s">
        <v>10</v>
      </c>
      <c r="C1038" t="s">
        <v>13</v>
      </c>
      <c r="D1038">
        <f>VLOOKUP(Parameter!O1038,Indexing!$A$2:$B$28,2)</f>
        <v>12</v>
      </c>
      <c r="E1038">
        <f>VLOOKUP(Parameter!P1038,Indexing!$C$2:$D$28,2)</f>
        <v>24</v>
      </c>
      <c r="F1038">
        <f>VLOOKUP(Parameter!Q1038,Indexing!$E$2:$F$28,2)</f>
        <v>1</v>
      </c>
      <c r="G1038">
        <f>VLOOKUP(Parameter!R1038,Indexing!$G$2:$H$28,2)</f>
        <v>1</v>
      </c>
      <c r="H1038">
        <f t="shared" si="48"/>
        <v>9.5</v>
      </c>
      <c r="J1038">
        <f>VLOOKUP(Parameter!S1038,Indexing!$I$2:$J$28,2)</f>
        <v>6</v>
      </c>
      <c r="K1038">
        <f>VLOOKUP(Parameter!T1038,Indexing!$K$2:$L$28,2)</f>
        <v>1</v>
      </c>
      <c r="L1038">
        <f t="shared" si="49"/>
        <v>7</v>
      </c>
      <c r="N1038">
        <f t="shared" si="50"/>
        <v>45</v>
      </c>
    </row>
    <row r="1039" spans="1:14">
      <c r="A1039" s="12" t="s">
        <v>466</v>
      </c>
      <c r="B1039" t="s">
        <v>11</v>
      </c>
      <c r="C1039" t="s">
        <v>13</v>
      </c>
      <c r="D1039">
        <f>VLOOKUP(Parameter!O1039,Indexing!$A$2:$B$28,2)</f>
        <v>12</v>
      </c>
      <c r="E1039">
        <f>VLOOKUP(Parameter!P1039,Indexing!$C$2:$D$28,2)</f>
        <v>24</v>
      </c>
      <c r="F1039">
        <f>VLOOKUP(Parameter!Q1039,Indexing!$E$2:$F$28,2)</f>
        <v>1</v>
      </c>
      <c r="G1039">
        <f>VLOOKUP(Parameter!R1039,Indexing!$G$2:$H$28,2)</f>
        <v>1</v>
      </c>
      <c r="H1039">
        <f t="shared" si="48"/>
        <v>9.5</v>
      </c>
      <c r="J1039">
        <f>VLOOKUP(Parameter!S1039,Indexing!$I$2:$J$28,2)</f>
        <v>6</v>
      </c>
      <c r="K1039">
        <f>VLOOKUP(Parameter!T1039,Indexing!$K$2:$L$28,2)</f>
        <v>1</v>
      </c>
      <c r="L1039">
        <f t="shared" si="49"/>
        <v>7</v>
      </c>
      <c r="N1039">
        <f t="shared" si="50"/>
        <v>45</v>
      </c>
    </row>
    <row r="1040" spans="1:14">
      <c r="A1040" s="12" t="s">
        <v>467</v>
      </c>
      <c r="B1040" t="s">
        <v>8</v>
      </c>
      <c r="C1040" t="s">
        <v>13</v>
      </c>
      <c r="D1040">
        <f>VLOOKUP(Parameter!O1040,Indexing!$A$2:$B$28,2)</f>
        <v>5</v>
      </c>
      <c r="E1040">
        <f>VLOOKUP(Parameter!P1040,Indexing!$C$2:$D$28,2)</f>
        <v>1</v>
      </c>
      <c r="F1040">
        <f>VLOOKUP(Parameter!Q1040,Indexing!$E$2:$F$28,2)</f>
        <v>14</v>
      </c>
      <c r="G1040">
        <f>VLOOKUP(Parameter!R1040,Indexing!$G$2:$H$28,2)</f>
        <v>6</v>
      </c>
      <c r="H1040">
        <f t="shared" si="48"/>
        <v>6.5</v>
      </c>
      <c r="J1040">
        <f>VLOOKUP(Parameter!S1040,Indexing!$I$2:$J$28,2)</f>
        <v>5</v>
      </c>
      <c r="K1040">
        <f>VLOOKUP(Parameter!T1040,Indexing!$K$2:$L$28,2)</f>
        <v>11</v>
      </c>
      <c r="L1040">
        <f t="shared" si="49"/>
        <v>16</v>
      </c>
      <c r="N1040">
        <f t="shared" si="50"/>
        <v>42</v>
      </c>
    </row>
    <row r="1041" spans="1:14">
      <c r="A1041" s="12" t="s">
        <v>467</v>
      </c>
      <c r="B1041" t="s">
        <v>10</v>
      </c>
      <c r="C1041" t="s">
        <v>13</v>
      </c>
      <c r="D1041">
        <f>VLOOKUP(Parameter!O1041,Indexing!$A$2:$B$28,2)</f>
        <v>5</v>
      </c>
      <c r="E1041">
        <f>VLOOKUP(Parameter!P1041,Indexing!$C$2:$D$28,2)</f>
        <v>1</v>
      </c>
      <c r="F1041">
        <f>VLOOKUP(Parameter!Q1041,Indexing!$E$2:$F$28,2)</f>
        <v>14</v>
      </c>
      <c r="G1041">
        <f>VLOOKUP(Parameter!R1041,Indexing!$G$2:$H$28,2)</f>
        <v>6</v>
      </c>
      <c r="H1041">
        <f t="shared" si="48"/>
        <v>6.5</v>
      </c>
      <c r="J1041">
        <f>VLOOKUP(Parameter!S1041,Indexing!$I$2:$J$28,2)</f>
        <v>5</v>
      </c>
      <c r="K1041">
        <f>VLOOKUP(Parameter!T1041,Indexing!$K$2:$L$28,2)</f>
        <v>11</v>
      </c>
      <c r="L1041">
        <f t="shared" si="49"/>
        <v>16</v>
      </c>
      <c r="N1041">
        <f t="shared" si="50"/>
        <v>42</v>
      </c>
    </row>
    <row r="1042" spans="1:14">
      <c r="A1042" s="12" t="s">
        <v>467</v>
      </c>
      <c r="B1042" t="s">
        <v>11</v>
      </c>
      <c r="C1042" t="s">
        <v>13</v>
      </c>
      <c r="D1042">
        <f>VLOOKUP(Parameter!O1042,Indexing!$A$2:$B$28,2)</f>
        <v>5</v>
      </c>
      <c r="E1042">
        <f>VLOOKUP(Parameter!P1042,Indexing!$C$2:$D$28,2)</f>
        <v>1</v>
      </c>
      <c r="F1042">
        <f>VLOOKUP(Parameter!Q1042,Indexing!$E$2:$F$28,2)</f>
        <v>14</v>
      </c>
      <c r="G1042">
        <f>VLOOKUP(Parameter!R1042,Indexing!$G$2:$H$28,2)</f>
        <v>6</v>
      </c>
      <c r="H1042">
        <f t="shared" si="48"/>
        <v>6.5</v>
      </c>
      <c r="J1042">
        <f>VLOOKUP(Parameter!S1042,Indexing!$I$2:$J$28,2)</f>
        <v>5</v>
      </c>
      <c r="K1042">
        <f>VLOOKUP(Parameter!T1042,Indexing!$K$2:$L$28,2)</f>
        <v>11</v>
      </c>
      <c r="L1042">
        <f t="shared" si="49"/>
        <v>16</v>
      </c>
      <c r="N1042">
        <f t="shared" si="50"/>
        <v>42</v>
      </c>
    </row>
    <row r="1043" spans="1:14">
      <c r="A1043" s="12" t="s">
        <v>67</v>
      </c>
      <c r="B1043" t="s">
        <v>8</v>
      </c>
      <c r="C1043" t="s">
        <v>13</v>
      </c>
      <c r="D1043">
        <f>VLOOKUP(Parameter!O1043,Indexing!$A$2:$B$28,2)</f>
        <v>6</v>
      </c>
      <c r="E1043">
        <f>VLOOKUP(Parameter!P1043,Indexing!$C$2:$D$28,2)</f>
        <v>23</v>
      </c>
      <c r="F1043">
        <f>VLOOKUP(Parameter!Q1043,Indexing!$E$2:$F$28,2)</f>
        <v>16</v>
      </c>
      <c r="G1043">
        <f>VLOOKUP(Parameter!R1043,Indexing!$G$2:$H$28,2)</f>
        <v>5</v>
      </c>
      <c r="H1043">
        <f t="shared" si="48"/>
        <v>12.5</v>
      </c>
      <c r="J1043">
        <f>VLOOKUP(Parameter!S1043,Indexing!$I$2:$J$28,2)</f>
        <v>5</v>
      </c>
      <c r="K1043">
        <f>VLOOKUP(Parameter!T1043,Indexing!$K$2:$L$28,2)</f>
        <v>2</v>
      </c>
      <c r="L1043">
        <f t="shared" si="49"/>
        <v>7</v>
      </c>
      <c r="N1043">
        <f t="shared" si="50"/>
        <v>57</v>
      </c>
    </row>
    <row r="1044" spans="1:14">
      <c r="A1044" s="12" t="s">
        <v>468</v>
      </c>
      <c r="B1044" t="s">
        <v>8</v>
      </c>
      <c r="C1044" t="s">
        <v>13</v>
      </c>
      <c r="D1044">
        <f>VLOOKUP(Parameter!O1044,Indexing!$A$2:$B$28,2)</f>
        <v>8</v>
      </c>
      <c r="E1044">
        <f>VLOOKUP(Parameter!P1044,Indexing!$C$2:$D$28,2)</f>
        <v>21</v>
      </c>
      <c r="F1044">
        <f>VLOOKUP(Parameter!Q1044,Indexing!$E$2:$F$28,2)</f>
        <v>15</v>
      </c>
      <c r="G1044">
        <f>VLOOKUP(Parameter!R1044,Indexing!$G$2:$H$28,2)</f>
        <v>3</v>
      </c>
      <c r="H1044">
        <f t="shared" si="48"/>
        <v>11.75</v>
      </c>
      <c r="J1044">
        <f>VLOOKUP(Parameter!S1044,Indexing!$I$2:$J$28,2)</f>
        <v>17</v>
      </c>
      <c r="K1044">
        <f>VLOOKUP(Parameter!T1044,Indexing!$K$2:$L$28,2)</f>
        <v>7</v>
      </c>
      <c r="L1044">
        <f t="shared" si="49"/>
        <v>24</v>
      </c>
      <c r="N1044">
        <f t="shared" si="50"/>
        <v>71</v>
      </c>
    </row>
    <row r="1045" spans="1:14">
      <c r="A1045" s="12" t="s">
        <v>468</v>
      </c>
      <c r="B1045" t="s">
        <v>10</v>
      </c>
      <c r="C1045" t="s">
        <v>13</v>
      </c>
      <c r="D1045">
        <f>VLOOKUP(Parameter!O1045,Indexing!$A$2:$B$28,2)</f>
        <v>8</v>
      </c>
      <c r="E1045">
        <f>VLOOKUP(Parameter!P1045,Indexing!$C$2:$D$28,2)</f>
        <v>21</v>
      </c>
      <c r="F1045">
        <f>VLOOKUP(Parameter!Q1045,Indexing!$E$2:$F$28,2)</f>
        <v>15</v>
      </c>
      <c r="G1045">
        <f>VLOOKUP(Parameter!R1045,Indexing!$G$2:$H$28,2)</f>
        <v>3</v>
      </c>
      <c r="H1045">
        <f t="shared" si="48"/>
        <v>11.75</v>
      </c>
      <c r="J1045">
        <f>VLOOKUP(Parameter!S1045,Indexing!$I$2:$J$28,2)</f>
        <v>17</v>
      </c>
      <c r="K1045">
        <f>VLOOKUP(Parameter!T1045,Indexing!$K$2:$L$28,2)</f>
        <v>7</v>
      </c>
      <c r="L1045">
        <f t="shared" si="49"/>
        <v>24</v>
      </c>
      <c r="N1045">
        <f t="shared" si="50"/>
        <v>71</v>
      </c>
    </row>
    <row r="1046" spans="1:14">
      <c r="A1046" s="12" t="s">
        <v>468</v>
      </c>
      <c r="B1046" t="s">
        <v>11</v>
      </c>
      <c r="C1046" t="s">
        <v>13</v>
      </c>
      <c r="D1046">
        <f>VLOOKUP(Parameter!O1046,Indexing!$A$2:$B$28,2)</f>
        <v>8</v>
      </c>
      <c r="E1046">
        <f>VLOOKUP(Parameter!P1046,Indexing!$C$2:$D$28,2)</f>
        <v>21</v>
      </c>
      <c r="F1046">
        <f>VLOOKUP(Parameter!Q1046,Indexing!$E$2:$F$28,2)</f>
        <v>15</v>
      </c>
      <c r="G1046">
        <f>VLOOKUP(Parameter!R1046,Indexing!$G$2:$H$28,2)</f>
        <v>3</v>
      </c>
      <c r="H1046">
        <f t="shared" si="48"/>
        <v>11.75</v>
      </c>
      <c r="J1046">
        <f>VLOOKUP(Parameter!S1046,Indexing!$I$2:$J$28,2)</f>
        <v>17</v>
      </c>
      <c r="K1046">
        <f>VLOOKUP(Parameter!T1046,Indexing!$K$2:$L$28,2)</f>
        <v>7</v>
      </c>
      <c r="L1046">
        <f t="shared" si="49"/>
        <v>24</v>
      </c>
      <c r="N1046">
        <f t="shared" si="50"/>
        <v>71</v>
      </c>
    </row>
    <row r="1047" spans="1:14">
      <c r="A1047" s="12" t="s">
        <v>469</v>
      </c>
      <c r="B1047" t="s">
        <v>8</v>
      </c>
      <c r="C1047" t="s">
        <v>13</v>
      </c>
      <c r="D1047">
        <f>VLOOKUP(Parameter!O1047,Indexing!$A$2:$B$28,2)</f>
        <v>1</v>
      </c>
      <c r="E1047">
        <f>VLOOKUP(Parameter!P1047,Indexing!$C$2:$D$28,2)</f>
        <v>23</v>
      </c>
      <c r="F1047">
        <f>VLOOKUP(Parameter!Q1047,Indexing!$E$2:$F$28,2)</f>
        <v>10</v>
      </c>
      <c r="G1047">
        <f>VLOOKUP(Parameter!R1047,Indexing!$G$2:$H$28,2)</f>
        <v>4</v>
      </c>
      <c r="H1047">
        <f t="shared" si="48"/>
        <v>9.5</v>
      </c>
      <c r="J1047">
        <f>VLOOKUP(Parameter!S1047,Indexing!$I$2:$J$28,2)</f>
        <v>7</v>
      </c>
      <c r="K1047">
        <f>VLOOKUP(Parameter!T1047,Indexing!$K$2:$L$28,2)</f>
        <v>1</v>
      </c>
      <c r="L1047">
        <f t="shared" si="49"/>
        <v>8</v>
      </c>
      <c r="N1047">
        <f t="shared" si="50"/>
        <v>46</v>
      </c>
    </row>
    <row r="1048" spans="1:14">
      <c r="A1048" s="12" t="s">
        <v>469</v>
      </c>
      <c r="B1048" t="s">
        <v>10</v>
      </c>
      <c r="C1048" t="s">
        <v>13</v>
      </c>
      <c r="D1048">
        <f>VLOOKUP(Parameter!O1048,Indexing!$A$2:$B$28,2)</f>
        <v>1</v>
      </c>
      <c r="E1048">
        <f>VLOOKUP(Parameter!P1048,Indexing!$C$2:$D$28,2)</f>
        <v>23</v>
      </c>
      <c r="F1048">
        <f>VLOOKUP(Parameter!Q1048,Indexing!$E$2:$F$28,2)</f>
        <v>10</v>
      </c>
      <c r="G1048">
        <f>VLOOKUP(Parameter!R1048,Indexing!$G$2:$H$28,2)</f>
        <v>4</v>
      </c>
      <c r="H1048">
        <f t="shared" si="48"/>
        <v>9.5</v>
      </c>
      <c r="J1048">
        <f>VLOOKUP(Parameter!S1048,Indexing!$I$2:$J$28,2)</f>
        <v>7</v>
      </c>
      <c r="K1048">
        <f>VLOOKUP(Parameter!T1048,Indexing!$K$2:$L$28,2)</f>
        <v>1</v>
      </c>
      <c r="L1048">
        <f t="shared" si="49"/>
        <v>8</v>
      </c>
      <c r="N1048">
        <f t="shared" si="50"/>
        <v>46</v>
      </c>
    </row>
    <row r="1049" spans="1:14">
      <c r="A1049" s="12" t="s">
        <v>469</v>
      </c>
      <c r="B1049" t="s">
        <v>11</v>
      </c>
      <c r="C1049" t="s">
        <v>13</v>
      </c>
      <c r="D1049">
        <f>VLOOKUP(Parameter!O1049,Indexing!$A$2:$B$28,2)</f>
        <v>1</v>
      </c>
      <c r="E1049">
        <f>VLOOKUP(Parameter!P1049,Indexing!$C$2:$D$28,2)</f>
        <v>23</v>
      </c>
      <c r="F1049">
        <f>VLOOKUP(Parameter!Q1049,Indexing!$E$2:$F$28,2)</f>
        <v>10</v>
      </c>
      <c r="G1049">
        <f>VLOOKUP(Parameter!R1049,Indexing!$G$2:$H$28,2)</f>
        <v>4</v>
      </c>
      <c r="H1049">
        <f t="shared" si="48"/>
        <v>9.5</v>
      </c>
      <c r="J1049">
        <f>VLOOKUP(Parameter!S1049,Indexing!$I$2:$J$28,2)</f>
        <v>7</v>
      </c>
      <c r="K1049">
        <f>VLOOKUP(Parameter!T1049,Indexing!$K$2:$L$28,2)</f>
        <v>1</v>
      </c>
      <c r="L1049">
        <f t="shared" si="49"/>
        <v>8</v>
      </c>
      <c r="N1049">
        <f t="shared" si="50"/>
        <v>46</v>
      </c>
    </row>
    <row r="1050" spans="1:14">
      <c r="A1050" s="12" t="s">
        <v>470</v>
      </c>
      <c r="B1050" t="s">
        <v>8</v>
      </c>
      <c r="C1050" t="s">
        <v>13</v>
      </c>
      <c r="D1050">
        <f>VLOOKUP(Parameter!O1050,Indexing!$A$2:$B$28,2)</f>
        <v>1</v>
      </c>
      <c r="E1050">
        <f>VLOOKUP(Parameter!P1050,Indexing!$C$2:$D$28,2)</f>
        <v>19</v>
      </c>
      <c r="F1050">
        <f>VLOOKUP(Parameter!Q1050,Indexing!$E$2:$F$28,2)</f>
        <v>7</v>
      </c>
      <c r="G1050">
        <f>VLOOKUP(Parameter!R1050,Indexing!$G$2:$H$28,2)</f>
        <v>13</v>
      </c>
      <c r="H1050">
        <f t="shared" si="48"/>
        <v>10</v>
      </c>
      <c r="J1050">
        <f>VLOOKUP(Parameter!S1050,Indexing!$I$2:$J$28,2)</f>
        <v>7</v>
      </c>
      <c r="K1050">
        <f>VLOOKUP(Parameter!T1050,Indexing!$K$2:$L$28,2)</f>
        <v>1</v>
      </c>
      <c r="L1050">
        <f t="shared" si="49"/>
        <v>8</v>
      </c>
      <c r="N1050">
        <f t="shared" si="50"/>
        <v>48</v>
      </c>
    </row>
    <row r="1051" spans="1:14">
      <c r="A1051" s="12" t="s">
        <v>470</v>
      </c>
      <c r="B1051" t="s">
        <v>10</v>
      </c>
      <c r="C1051" t="s">
        <v>13</v>
      </c>
      <c r="D1051">
        <f>VLOOKUP(Parameter!O1051,Indexing!$A$2:$B$28,2)</f>
        <v>1</v>
      </c>
      <c r="E1051">
        <f>VLOOKUP(Parameter!P1051,Indexing!$C$2:$D$28,2)</f>
        <v>19</v>
      </c>
      <c r="F1051">
        <f>VLOOKUP(Parameter!Q1051,Indexing!$E$2:$F$28,2)</f>
        <v>7</v>
      </c>
      <c r="G1051">
        <f>VLOOKUP(Parameter!R1051,Indexing!$G$2:$H$28,2)</f>
        <v>13</v>
      </c>
      <c r="H1051">
        <f t="shared" si="48"/>
        <v>10</v>
      </c>
      <c r="J1051">
        <f>VLOOKUP(Parameter!S1051,Indexing!$I$2:$J$28,2)</f>
        <v>7</v>
      </c>
      <c r="K1051">
        <f>VLOOKUP(Parameter!T1051,Indexing!$K$2:$L$28,2)</f>
        <v>1</v>
      </c>
      <c r="L1051">
        <f t="shared" si="49"/>
        <v>8</v>
      </c>
      <c r="N1051">
        <f t="shared" si="50"/>
        <v>48</v>
      </c>
    </row>
    <row r="1052" spans="1:14">
      <c r="A1052" s="12" t="s">
        <v>470</v>
      </c>
      <c r="B1052" t="s">
        <v>11</v>
      </c>
      <c r="C1052" t="s">
        <v>13</v>
      </c>
      <c r="D1052">
        <f>VLOOKUP(Parameter!O1052,Indexing!$A$2:$B$28,2)</f>
        <v>1</v>
      </c>
      <c r="E1052">
        <f>VLOOKUP(Parameter!P1052,Indexing!$C$2:$D$28,2)</f>
        <v>19</v>
      </c>
      <c r="F1052">
        <f>VLOOKUP(Parameter!Q1052,Indexing!$E$2:$F$28,2)</f>
        <v>7</v>
      </c>
      <c r="G1052">
        <f>VLOOKUP(Parameter!R1052,Indexing!$G$2:$H$28,2)</f>
        <v>13</v>
      </c>
      <c r="H1052">
        <f t="shared" si="48"/>
        <v>10</v>
      </c>
      <c r="J1052">
        <f>VLOOKUP(Parameter!S1052,Indexing!$I$2:$J$28,2)</f>
        <v>7</v>
      </c>
      <c r="K1052">
        <f>VLOOKUP(Parameter!T1052,Indexing!$K$2:$L$28,2)</f>
        <v>1</v>
      </c>
      <c r="L1052">
        <f t="shared" si="49"/>
        <v>8</v>
      </c>
      <c r="N1052">
        <f t="shared" si="50"/>
        <v>48</v>
      </c>
    </row>
    <row r="1053" spans="1:14">
      <c r="A1053" s="12" t="s">
        <v>471</v>
      </c>
      <c r="B1053" t="s">
        <v>8</v>
      </c>
      <c r="C1053" t="s">
        <v>13</v>
      </c>
      <c r="D1053">
        <f>VLOOKUP(Parameter!O1053,Indexing!$A$2:$B$28,2)</f>
        <v>1</v>
      </c>
      <c r="E1053">
        <f>VLOOKUP(Parameter!P1053,Indexing!$C$2:$D$28,2)</f>
        <v>25</v>
      </c>
      <c r="F1053">
        <f>VLOOKUP(Parameter!Q1053,Indexing!$E$2:$F$28,2)</f>
        <v>14</v>
      </c>
      <c r="G1053">
        <f>VLOOKUP(Parameter!R1053,Indexing!$G$2:$H$28,2)</f>
        <v>14</v>
      </c>
      <c r="H1053">
        <f t="shared" si="48"/>
        <v>13.5</v>
      </c>
      <c r="J1053">
        <f>VLOOKUP(Parameter!S1053,Indexing!$I$2:$J$28,2)</f>
        <v>12</v>
      </c>
      <c r="K1053">
        <f>VLOOKUP(Parameter!T1053,Indexing!$K$2:$L$28,2)</f>
        <v>1</v>
      </c>
      <c r="L1053">
        <f t="shared" si="49"/>
        <v>13</v>
      </c>
      <c r="N1053">
        <f t="shared" si="50"/>
        <v>67</v>
      </c>
    </row>
    <row r="1054" spans="1:14">
      <c r="A1054" s="12" t="s">
        <v>471</v>
      </c>
      <c r="B1054" t="s">
        <v>10</v>
      </c>
      <c r="C1054" t="s">
        <v>13</v>
      </c>
      <c r="D1054">
        <f>VLOOKUP(Parameter!O1054,Indexing!$A$2:$B$28,2)</f>
        <v>1</v>
      </c>
      <c r="E1054">
        <f>VLOOKUP(Parameter!P1054,Indexing!$C$2:$D$28,2)</f>
        <v>25</v>
      </c>
      <c r="F1054">
        <f>VLOOKUP(Parameter!Q1054,Indexing!$E$2:$F$28,2)</f>
        <v>14</v>
      </c>
      <c r="G1054">
        <f>VLOOKUP(Parameter!R1054,Indexing!$G$2:$H$28,2)</f>
        <v>14</v>
      </c>
      <c r="H1054">
        <f t="shared" si="48"/>
        <v>13.5</v>
      </c>
      <c r="J1054">
        <f>VLOOKUP(Parameter!S1054,Indexing!$I$2:$J$28,2)</f>
        <v>12</v>
      </c>
      <c r="K1054">
        <f>VLOOKUP(Parameter!T1054,Indexing!$K$2:$L$28,2)</f>
        <v>1</v>
      </c>
      <c r="L1054">
        <f t="shared" si="49"/>
        <v>13</v>
      </c>
      <c r="N1054">
        <f t="shared" si="50"/>
        <v>67</v>
      </c>
    </row>
    <row r="1055" spans="1:14">
      <c r="A1055" s="12" t="s">
        <v>471</v>
      </c>
      <c r="B1055" t="s">
        <v>11</v>
      </c>
      <c r="C1055" t="s">
        <v>13</v>
      </c>
      <c r="D1055">
        <f>VLOOKUP(Parameter!O1055,Indexing!$A$2:$B$28,2)</f>
        <v>1</v>
      </c>
      <c r="E1055">
        <f>VLOOKUP(Parameter!P1055,Indexing!$C$2:$D$28,2)</f>
        <v>25</v>
      </c>
      <c r="F1055">
        <f>VLOOKUP(Parameter!Q1055,Indexing!$E$2:$F$28,2)</f>
        <v>14</v>
      </c>
      <c r="G1055">
        <f>VLOOKUP(Parameter!R1055,Indexing!$G$2:$H$28,2)</f>
        <v>14</v>
      </c>
      <c r="H1055">
        <f t="shared" si="48"/>
        <v>13.5</v>
      </c>
      <c r="J1055">
        <f>VLOOKUP(Parameter!S1055,Indexing!$I$2:$J$28,2)</f>
        <v>12</v>
      </c>
      <c r="K1055">
        <f>VLOOKUP(Parameter!T1055,Indexing!$K$2:$L$28,2)</f>
        <v>1</v>
      </c>
      <c r="L1055">
        <f t="shared" si="49"/>
        <v>13</v>
      </c>
      <c r="N1055">
        <f t="shared" si="50"/>
        <v>67</v>
      </c>
    </row>
    <row r="1056" spans="1:14">
      <c r="A1056" s="12" t="s">
        <v>472</v>
      </c>
      <c r="B1056" t="s">
        <v>8</v>
      </c>
      <c r="C1056" t="s">
        <v>13</v>
      </c>
      <c r="D1056">
        <f>VLOOKUP(Parameter!O1056,Indexing!$A$2:$B$28,2)</f>
        <v>1</v>
      </c>
      <c r="E1056">
        <f>VLOOKUP(Parameter!P1056,Indexing!$C$2:$D$28,2)</f>
        <v>24</v>
      </c>
      <c r="F1056">
        <f>VLOOKUP(Parameter!Q1056,Indexing!$E$2:$F$28,2)</f>
        <v>7</v>
      </c>
      <c r="G1056">
        <f>VLOOKUP(Parameter!R1056,Indexing!$G$2:$H$28,2)</f>
        <v>14</v>
      </c>
      <c r="H1056">
        <f t="shared" si="48"/>
        <v>11.5</v>
      </c>
      <c r="J1056">
        <f>VLOOKUP(Parameter!S1056,Indexing!$I$2:$J$28,2)</f>
        <v>7</v>
      </c>
      <c r="K1056">
        <f>VLOOKUP(Parameter!T1056,Indexing!$K$2:$L$28,2)</f>
        <v>3</v>
      </c>
      <c r="L1056">
        <f t="shared" si="49"/>
        <v>10</v>
      </c>
      <c r="N1056">
        <f t="shared" si="50"/>
        <v>56</v>
      </c>
    </row>
    <row r="1057" spans="1:14">
      <c r="A1057" s="12" t="s">
        <v>472</v>
      </c>
      <c r="B1057" t="s">
        <v>10</v>
      </c>
      <c r="C1057" t="s">
        <v>13</v>
      </c>
      <c r="D1057">
        <f>VLOOKUP(Parameter!O1057,Indexing!$A$2:$B$28,2)</f>
        <v>1</v>
      </c>
      <c r="E1057">
        <f>VLOOKUP(Parameter!P1057,Indexing!$C$2:$D$28,2)</f>
        <v>24</v>
      </c>
      <c r="F1057">
        <f>VLOOKUP(Parameter!Q1057,Indexing!$E$2:$F$28,2)</f>
        <v>7</v>
      </c>
      <c r="G1057">
        <f>VLOOKUP(Parameter!R1057,Indexing!$G$2:$H$28,2)</f>
        <v>14</v>
      </c>
      <c r="H1057">
        <f t="shared" si="48"/>
        <v>11.5</v>
      </c>
      <c r="J1057">
        <f>VLOOKUP(Parameter!S1057,Indexing!$I$2:$J$28,2)</f>
        <v>7</v>
      </c>
      <c r="K1057">
        <f>VLOOKUP(Parameter!T1057,Indexing!$K$2:$L$28,2)</f>
        <v>3</v>
      </c>
      <c r="L1057">
        <f t="shared" si="49"/>
        <v>10</v>
      </c>
      <c r="N1057">
        <f t="shared" si="50"/>
        <v>56</v>
      </c>
    </row>
    <row r="1058" spans="1:14">
      <c r="A1058" s="12" t="s">
        <v>472</v>
      </c>
      <c r="B1058" t="s">
        <v>11</v>
      </c>
      <c r="C1058" t="s">
        <v>13</v>
      </c>
      <c r="D1058">
        <f>VLOOKUP(Parameter!O1058,Indexing!$A$2:$B$28,2)</f>
        <v>1</v>
      </c>
      <c r="E1058">
        <f>VLOOKUP(Parameter!P1058,Indexing!$C$2:$D$28,2)</f>
        <v>24</v>
      </c>
      <c r="F1058">
        <f>VLOOKUP(Parameter!Q1058,Indexing!$E$2:$F$28,2)</f>
        <v>7</v>
      </c>
      <c r="G1058">
        <f>VLOOKUP(Parameter!R1058,Indexing!$G$2:$H$28,2)</f>
        <v>14</v>
      </c>
      <c r="H1058">
        <f t="shared" si="48"/>
        <v>11.5</v>
      </c>
      <c r="J1058">
        <f>VLOOKUP(Parameter!S1058,Indexing!$I$2:$J$28,2)</f>
        <v>7</v>
      </c>
      <c r="K1058">
        <f>VLOOKUP(Parameter!T1058,Indexing!$K$2:$L$28,2)</f>
        <v>3</v>
      </c>
      <c r="L1058">
        <f t="shared" si="49"/>
        <v>10</v>
      </c>
      <c r="N1058">
        <f t="shared" si="50"/>
        <v>56</v>
      </c>
    </row>
    <row r="1059" spans="1:14">
      <c r="A1059" s="12" t="s">
        <v>473</v>
      </c>
      <c r="B1059" t="s">
        <v>8</v>
      </c>
      <c r="C1059" t="s">
        <v>13</v>
      </c>
      <c r="D1059">
        <f>VLOOKUP(Parameter!O1059,Indexing!$A$2:$B$28,2)</f>
        <v>5</v>
      </c>
      <c r="E1059">
        <f>VLOOKUP(Parameter!P1059,Indexing!$C$2:$D$28,2)</f>
        <v>1</v>
      </c>
      <c r="F1059">
        <f>VLOOKUP(Parameter!Q1059,Indexing!$E$2:$F$28,2)</f>
        <v>4</v>
      </c>
      <c r="G1059">
        <f>VLOOKUP(Parameter!R1059,Indexing!$G$2:$H$28,2)</f>
        <v>5</v>
      </c>
      <c r="H1059">
        <f t="shared" si="48"/>
        <v>3.75</v>
      </c>
      <c r="J1059">
        <f>VLOOKUP(Parameter!S1059,Indexing!$I$2:$J$28,2)</f>
        <v>13</v>
      </c>
      <c r="K1059">
        <f>VLOOKUP(Parameter!T1059,Indexing!$K$2:$L$28,2)</f>
        <v>2</v>
      </c>
      <c r="L1059">
        <f t="shared" si="49"/>
        <v>15</v>
      </c>
      <c r="N1059">
        <f t="shared" si="50"/>
        <v>30</v>
      </c>
    </row>
    <row r="1060" spans="1:14">
      <c r="A1060" s="12" t="s">
        <v>473</v>
      </c>
      <c r="B1060" t="s">
        <v>10</v>
      </c>
      <c r="C1060" t="s">
        <v>13</v>
      </c>
      <c r="D1060">
        <f>VLOOKUP(Parameter!O1060,Indexing!$A$2:$B$28,2)</f>
        <v>5</v>
      </c>
      <c r="E1060">
        <f>VLOOKUP(Parameter!P1060,Indexing!$C$2:$D$28,2)</f>
        <v>1</v>
      </c>
      <c r="F1060">
        <f>VLOOKUP(Parameter!Q1060,Indexing!$E$2:$F$28,2)</f>
        <v>4</v>
      </c>
      <c r="G1060">
        <f>VLOOKUP(Parameter!R1060,Indexing!$G$2:$H$28,2)</f>
        <v>5</v>
      </c>
      <c r="H1060">
        <f t="shared" si="48"/>
        <v>3.75</v>
      </c>
      <c r="J1060">
        <f>VLOOKUP(Parameter!S1060,Indexing!$I$2:$J$28,2)</f>
        <v>13</v>
      </c>
      <c r="K1060">
        <f>VLOOKUP(Parameter!T1060,Indexing!$K$2:$L$28,2)</f>
        <v>2</v>
      </c>
      <c r="L1060">
        <f t="shared" si="49"/>
        <v>15</v>
      </c>
      <c r="N1060">
        <f t="shared" si="50"/>
        <v>30</v>
      </c>
    </row>
    <row r="1061" spans="1:14">
      <c r="A1061" s="12" t="s">
        <v>473</v>
      </c>
      <c r="B1061" t="s">
        <v>11</v>
      </c>
      <c r="C1061" t="s">
        <v>13</v>
      </c>
      <c r="D1061">
        <f>VLOOKUP(Parameter!O1061,Indexing!$A$2:$B$28,2)</f>
        <v>5</v>
      </c>
      <c r="E1061">
        <f>VLOOKUP(Parameter!P1061,Indexing!$C$2:$D$28,2)</f>
        <v>1</v>
      </c>
      <c r="F1061">
        <f>VLOOKUP(Parameter!Q1061,Indexing!$E$2:$F$28,2)</f>
        <v>4</v>
      </c>
      <c r="G1061">
        <f>VLOOKUP(Parameter!R1061,Indexing!$G$2:$H$28,2)</f>
        <v>5</v>
      </c>
      <c r="H1061">
        <f t="shared" si="48"/>
        <v>3.75</v>
      </c>
      <c r="J1061">
        <f>VLOOKUP(Parameter!S1061,Indexing!$I$2:$J$28,2)</f>
        <v>13</v>
      </c>
      <c r="K1061">
        <f>VLOOKUP(Parameter!T1061,Indexing!$K$2:$L$28,2)</f>
        <v>2</v>
      </c>
      <c r="L1061">
        <f t="shared" si="49"/>
        <v>15</v>
      </c>
      <c r="N1061">
        <f t="shared" si="50"/>
        <v>30</v>
      </c>
    </row>
    <row r="1062" spans="1:14">
      <c r="A1062" s="12" t="s">
        <v>474</v>
      </c>
      <c r="B1062" t="s">
        <v>8</v>
      </c>
      <c r="C1062" t="s">
        <v>13</v>
      </c>
      <c r="D1062">
        <f>VLOOKUP(Parameter!O1062,Indexing!$A$2:$B$28,2)</f>
        <v>9</v>
      </c>
      <c r="E1062">
        <f>VLOOKUP(Parameter!P1062,Indexing!$C$2:$D$28,2)</f>
        <v>19</v>
      </c>
      <c r="F1062">
        <f>VLOOKUP(Parameter!Q1062,Indexing!$E$2:$F$28,2)</f>
        <v>18</v>
      </c>
      <c r="G1062">
        <f>VLOOKUP(Parameter!R1062,Indexing!$G$2:$H$28,2)</f>
        <v>6</v>
      </c>
      <c r="H1062">
        <f t="shared" si="48"/>
        <v>13</v>
      </c>
      <c r="J1062">
        <f>VLOOKUP(Parameter!S1062,Indexing!$I$2:$J$28,2)</f>
        <v>6</v>
      </c>
      <c r="K1062">
        <f>VLOOKUP(Parameter!T1062,Indexing!$K$2:$L$28,2)</f>
        <v>1</v>
      </c>
      <c r="L1062">
        <f t="shared" si="49"/>
        <v>7</v>
      </c>
      <c r="N1062">
        <f t="shared" si="50"/>
        <v>59</v>
      </c>
    </row>
    <row r="1063" spans="1:14">
      <c r="A1063" s="12" t="s">
        <v>474</v>
      </c>
      <c r="B1063" t="s">
        <v>10</v>
      </c>
      <c r="C1063" t="s">
        <v>13</v>
      </c>
      <c r="D1063">
        <f>VLOOKUP(Parameter!O1063,Indexing!$A$2:$B$28,2)</f>
        <v>9</v>
      </c>
      <c r="E1063">
        <f>VLOOKUP(Parameter!P1063,Indexing!$C$2:$D$28,2)</f>
        <v>19</v>
      </c>
      <c r="F1063">
        <f>VLOOKUP(Parameter!Q1063,Indexing!$E$2:$F$28,2)</f>
        <v>18</v>
      </c>
      <c r="G1063">
        <f>VLOOKUP(Parameter!R1063,Indexing!$G$2:$H$28,2)</f>
        <v>6</v>
      </c>
      <c r="H1063">
        <f t="shared" si="48"/>
        <v>13</v>
      </c>
      <c r="J1063">
        <f>VLOOKUP(Parameter!S1063,Indexing!$I$2:$J$28,2)</f>
        <v>6</v>
      </c>
      <c r="K1063">
        <f>VLOOKUP(Parameter!T1063,Indexing!$K$2:$L$28,2)</f>
        <v>1</v>
      </c>
      <c r="L1063">
        <f t="shared" si="49"/>
        <v>7</v>
      </c>
      <c r="N1063">
        <f t="shared" si="50"/>
        <v>59</v>
      </c>
    </row>
    <row r="1064" spans="1:14">
      <c r="A1064" s="12" t="s">
        <v>474</v>
      </c>
      <c r="B1064" t="s">
        <v>11</v>
      </c>
      <c r="C1064" t="s">
        <v>13</v>
      </c>
      <c r="D1064">
        <f>VLOOKUP(Parameter!O1064,Indexing!$A$2:$B$28,2)</f>
        <v>9</v>
      </c>
      <c r="E1064">
        <f>VLOOKUP(Parameter!P1064,Indexing!$C$2:$D$28,2)</f>
        <v>19</v>
      </c>
      <c r="F1064">
        <f>VLOOKUP(Parameter!Q1064,Indexing!$E$2:$F$28,2)</f>
        <v>18</v>
      </c>
      <c r="G1064">
        <f>VLOOKUP(Parameter!R1064,Indexing!$G$2:$H$28,2)</f>
        <v>6</v>
      </c>
      <c r="H1064">
        <f t="shared" si="48"/>
        <v>13</v>
      </c>
      <c r="J1064">
        <f>VLOOKUP(Parameter!S1064,Indexing!$I$2:$J$28,2)</f>
        <v>6</v>
      </c>
      <c r="K1064">
        <f>VLOOKUP(Parameter!T1064,Indexing!$K$2:$L$28,2)</f>
        <v>1</v>
      </c>
      <c r="L1064">
        <f t="shared" si="49"/>
        <v>7</v>
      </c>
      <c r="N1064">
        <f t="shared" si="50"/>
        <v>59</v>
      </c>
    </row>
    <row r="1065" spans="1:14">
      <c r="A1065" s="12" t="s">
        <v>475</v>
      </c>
      <c r="B1065" t="s">
        <v>8</v>
      </c>
      <c r="C1065" t="s">
        <v>13</v>
      </c>
      <c r="D1065">
        <f>VLOOKUP(Parameter!O1065,Indexing!$A$2:$B$28,2)</f>
        <v>9</v>
      </c>
      <c r="E1065">
        <f>VLOOKUP(Parameter!P1065,Indexing!$C$2:$D$28,2)</f>
        <v>19</v>
      </c>
      <c r="F1065">
        <f>VLOOKUP(Parameter!Q1065,Indexing!$E$2:$F$28,2)</f>
        <v>18</v>
      </c>
      <c r="G1065">
        <f>VLOOKUP(Parameter!R1065,Indexing!$G$2:$H$28,2)</f>
        <v>6</v>
      </c>
      <c r="H1065">
        <f t="shared" si="48"/>
        <v>13</v>
      </c>
      <c r="J1065">
        <f>VLOOKUP(Parameter!S1065,Indexing!$I$2:$J$28,2)</f>
        <v>6</v>
      </c>
      <c r="K1065">
        <f>VLOOKUP(Parameter!T1065,Indexing!$K$2:$L$28,2)</f>
        <v>1</v>
      </c>
      <c r="L1065">
        <f t="shared" si="49"/>
        <v>7</v>
      </c>
      <c r="N1065">
        <f t="shared" si="50"/>
        <v>59</v>
      </c>
    </row>
    <row r="1066" spans="1:14">
      <c r="A1066" s="12" t="s">
        <v>475</v>
      </c>
      <c r="B1066" t="s">
        <v>10</v>
      </c>
      <c r="C1066" t="s">
        <v>13</v>
      </c>
      <c r="D1066">
        <f>VLOOKUP(Parameter!O1066,Indexing!$A$2:$B$28,2)</f>
        <v>9</v>
      </c>
      <c r="E1066">
        <f>VLOOKUP(Parameter!P1066,Indexing!$C$2:$D$28,2)</f>
        <v>19</v>
      </c>
      <c r="F1066">
        <f>VLOOKUP(Parameter!Q1066,Indexing!$E$2:$F$28,2)</f>
        <v>18</v>
      </c>
      <c r="G1066">
        <f>VLOOKUP(Parameter!R1066,Indexing!$G$2:$H$28,2)</f>
        <v>6</v>
      </c>
      <c r="H1066">
        <f t="shared" si="48"/>
        <v>13</v>
      </c>
      <c r="J1066">
        <f>VLOOKUP(Parameter!S1066,Indexing!$I$2:$J$28,2)</f>
        <v>6</v>
      </c>
      <c r="K1066">
        <f>VLOOKUP(Parameter!T1066,Indexing!$K$2:$L$28,2)</f>
        <v>1</v>
      </c>
      <c r="L1066">
        <f t="shared" si="49"/>
        <v>7</v>
      </c>
      <c r="N1066">
        <f t="shared" si="50"/>
        <v>59</v>
      </c>
    </row>
    <row r="1067" spans="1:14">
      <c r="A1067" s="12" t="s">
        <v>475</v>
      </c>
      <c r="B1067" t="s">
        <v>11</v>
      </c>
      <c r="C1067" t="s">
        <v>13</v>
      </c>
      <c r="D1067">
        <f>VLOOKUP(Parameter!O1067,Indexing!$A$2:$B$28,2)</f>
        <v>9</v>
      </c>
      <c r="E1067">
        <f>VLOOKUP(Parameter!P1067,Indexing!$C$2:$D$28,2)</f>
        <v>19</v>
      </c>
      <c r="F1067">
        <f>VLOOKUP(Parameter!Q1067,Indexing!$E$2:$F$28,2)</f>
        <v>18</v>
      </c>
      <c r="G1067">
        <f>VLOOKUP(Parameter!R1067,Indexing!$G$2:$H$28,2)</f>
        <v>6</v>
      </c>
      <c r="H1067">
        <f t="shared" si="48"/>
        <v>13</v>
      </c>
      <c r="J1067">
        <f>VLOOKUP(Parameter!S1067,Indexing!$I$2:$J$28,2)</f>
        <v>6</v>
      </c>
      <c r="K1067">
        <f>VLOOKUP(Parameter!T1067,Indexing!$K$2:$L$28,2)</f>
        <v>1</v>
      </c>
      <c r="L1067">
        <f t="shared" si="49"/>
        <v>7</v>
      </c>
      <c r="N1067">
        <f t="shared" si="50"/>
        <v>59</v>
      </c>
    </row>
    <row r="1068" spans="1:14">
      <c r="A1068" s="12" t="s">
        <v>476</v>
      </c>
      <c r="B1068" t="s">
        <v>8</v>
      </c>
      <c r="C1068" t="s">
        <v>13</v>
      </c>
      <c r="D1068">
        <f>VLOOKUP(Parameter!O1068,Indexing!$A$2:$B$28,2)</f>
        <v>13</v>
      </c>
      <c r="E1068">
        <f>VLOOKUP(Parameter!P1068,Indexing!$C$2:$D$28,2)</f>
        <v>21</v>
      </c>
      <c r="F1068">
        <f>VLOOKUP(Parameter!Q1068,Indexing!$E$2:$F$28,2)</f>
        <v>1</v>
      </c>
      <c r="G1068">
        <f>VLOOKUP(Parameter!R1068,Indexing!$G$2:$H$28,2)</f>
        <v>26</v>
      </c>
      <c r="H1068">
        <f t="shared" si="48"/>
        <v>15.25</v>
      </c>
      <c r="J1068">
        <f>VLOOKUP(Parameter!S1068,Indexing!$I$2:$J$28,2)</f>
        <v>7</v>
      </c>
      <c r="K1068">
        <f>VLOOKUP(Parameter!T1068,Indexing!$K$2:$L$28,2)</f>
        <v>1</v>
      </c>
      <c r="L1068">
        <f t="shared" si="49"/>
        <v>8</v>
      </c>
      <c r="N1068">
        <f t="shared" si="50"/>
        <v>69</v>
      </c>
    </row>
    <row r="1069" spans="1:14">
      <c r="A1069" s="12" t="s">
        <v>476</v>
      </c>
      <c r="B1069" t="s">
        <v>10</v>
      </c>
      <c r="C1069" t="s">
        <v>13</v>
      </c>
      <c r="D1069">
        <f>VLOOKUP(Parameter!O1069,Indexing!$A$2:$B$28,2)</f>
        <v>13</v>
      </c>
      <c r="E1069">
        <f>VLOOKUP(Parameter!P1069,Indexing!$C$2:$D$28,2)</f>
        <v>21</v>
      </c>
      <c r="F1069">
        <f>VLOOKUP(Parameter!Q1069,Indexing!$E$2:$F$28,2)</f>
        <v>1</v>
      </c>
      <c r="G1069">
        <f>VLOOKUP(Parameter!R1069,Indexing!$G$2:$H$28,2)</f>
        <v>26</v>
      </c>
      <c r="H1069">
        <f t="shared" si="48"/>
        <v>15.25</v>
      </c>
      <c r="J1069">
        <f>VLOOKUP(Parameter!S1069,Indexing!$I$2:$J$28,2)</f>
        <v>7</v>
      </c>
      <c r="K1069">
        <f>VLOOKUP(Parameter!T1069,Indexing!$K$2:$L$28,2)</f>
        <v>1</v>
      </c>
      <c r="L1069">
        <f t="shared" si="49"/>
        <v>8</v>
      </c>
      <c r="N1069">
        <f t="shared" si="50"/>
        <v>69</v>
      </c>
    </row>
    <row r="1070" spans="1:14">
      <c r="A1070" s="12" t="s">
        <v>476</v>
      </c>
      <c r="B1070" t="s">
        <v>11</v>
      </c>
      <c r="C1070" t="s">
        <v>13</v>
      </c>
      <c r="D1070">
        <f>VLOOKUP(Parameter!O1070,Indexing!$A$2:$B$28,2)</f>
        <v>13</v>
      </c>
      <c r="E1070">
        <f>VLOOKUP(Parameter!P1070,Indexing!$C$2:$D$28,2)</f>
        <v>21</v>
      </c>
      <c r="F1070">
        <f>VLOOKUP(Parameter!Q1070,Indexing!$E$2:$F$28,2)</f>
        <v>1</v>
      </c>
      <c r="G1070">
        <f>VLOOKUP(Parameter!R1070,Indexing!$G$2:$H$28,2)</f>
        <v>26</v>
      </c>
      <c r="H1070">
        <f t="shared" si="48"/>
        <v>15.25</v>
      </c>
      <c r="J1070">
        <f>VLOOKUP(Parameter!S1070,Indexing!$I$2:$J$28,2)</f>
        <v>7</v>
      </c>
      <c r="K1070">
        <f>VLOOKUP(Parameter!T1070,Indexing!$K$2:$L$28,2)</f>
        <v>1</v>
      </c>
      <c r="L1070">
        <f t="shared" si="49"/>
        <v>8</v>
      </c>
      <c r="N1070">
        <f t="shared" si="50"/>
        <v>69</v>
      </c>
    </row>
    <row r="1071" spans="1:14">
      <c r="A1071" s="12" t="s">
        <v>477</v>
      </c>
      <c r="B1071" t="s">
        <v>8</v>
      </c>
      <c r="C1071" t="s">
        <v>13</v>
      </c>
      <c r="D1071">
        <f>VLOOKUP(Parameter!O1071,Indexing!$A$2:$B$28,2)</f>
        <v>6</v>
      </c>
      <c r="E1071">
        <f>VLOOKUP(Parameter!P1071,Indexing!$C$2:$D$28,2)</f>
        <v>23</v>
      </c>
      <c r="F1071">
        <f>VLOOKUP(Parameter!Q1071,Indexing!$E$2:$F$28,2)</f>
        <v>16</v>
      </c>
      <c r="G1071">
        <f>VLOOKUP(Parameter!R1071,Indexing!$G$2:$H$28,2)</f>
        <v>5</v>
      </c>
      <c r="H1071">
        <f t="shared" si="48"/>
        <v>12.5</v>
      </c>
      <c r="J1071">
        <f>VLOOKUP(Parameter!S1071,Indexing!$I$2:$J$28,2)</f>
        <v>18</v>
      </c>
      <c r="K1071">
        <f>VLOOKUP(Parameter!T1071,Indexing!$K$2:$L$28,2)</f>
        <v>3</v>
      </c>
      <c r="L1071">
        <f t="shared" si="49"/>
        <v>21</v>
      </c>
      <c r="N1071">
        <f t="shared" si="50"/>
        <v>71</v>
      </c>
    </row>
    <row r="1072" spans="1:14">
      <c r="A1072" s="12" t="s">
        <v>477</v>
      </c>
      <c r="B1072" t="s">
        <v>10</v>
      </c>
      <c r="C1072" t="s">
        <v>13</v>
      </c>
      <c r="D1072">
        <f>VLOOKUP(Parameter!O1072,Indexing!$A$2:$B$28,2)</f>
        <v>6</v>
      </c>
      <c r="E1072">
        <f>VLOOKUP(Parameter!P1072,Indexing!$C$2:$D$28,2)</f>
        <v>23</v>
      </c>
      <c r="F1072">
        <f>VLOOKUP(Parameter!Q1072,Indexing!$E$2:$F$28,2)</f>
        <v>16</v>
      </c>
      <c r="G1072">
        <f>VLOOKUP(Parameter!R1072,Indexing!$G$2:$H$28,2)</f>
        <v>5</v>
      </c>
      <c r="H1072">
        <f t="shared" si="48"/>
        <v>12.5</v>
      </c>
      <c r="J1072">
        <f>VLOOKUP(Parameter!S1072,Indexing!$I$2:$J$28,2)</f>
        <v>18</v>
      </c>
      <c r="K1072">
        <f>VLOOKUP(Parameter!T1072,Indexing!$K$2:$L$28,2)</f>
        <v>3</v>
      </c>
      <c r="L1072">
        <f t="shared" si="49"/>
        <v>21</v>
      </c>
      <c r="N1072">
        <f t="shared" si="50"/>
        <v>71</v>
      </c>
    </row>
    <row r="1073" spans="1:14">
      <c r="A1073" s="12" t="s">
        <v>477</v>
      </c>
      <c r="B1073" t="s">
        <v>11</v>
      </c>
      <c r="C1073" t="s">
        <v>13</v>
      </c>
      <c r="D1073">
        <f>VLOOKUP(Parameter!O1073,Indexing!$A$2:$B$28,2)</f>
        <v>6</v>
      </c>
      <c r="E1073">
        <f>VLOOKUP(Parameter!P1073,Indexing!$C$2:$D$28,2)</f>
        <v>23</v>
      </c>
      <c r="F1073">
        <f>VLOOKUP(Parameter!Q1073,Indexing!$E$2:$F$28,2)</f>
        <v>16</v>
      </c>
      <c r="G1073">
        <f>VLOOKUP(Parameter!R1073,Indexing!$G$2:$H$28,2)</f>
        <v>5</v>
      </c>
      <c r="H1073">
        <f t="shared" si="48"/>
        <v>12.5</v>
      </c>
      <c r="J1073">
        <f>VLOOKUP(Parameter!S1073,Indexing!$I$2:$J$28,2)</f>
        <v>18</v>
      </c>
      <c r="K1073">
        <f>VLOOKUP(Parameter!T1073,Indexing!$K$2:$L$28,2)</f>
        <v>3</v>
      </c>
      <c r="L1073">
        <f t="shared" si="49"/>
        <v>21</v>
      </c>
      <c r="N1073">
        <f t="shared" si="50"/>
        <v>71</v>
      </c>
    </row>
    <row r="1074" spans="1:14">
      <c r="A1074" s="12" t="s">
        <v>478</v>
      </c>
      <c r="B1074" t="s">
        <v>8</v>
      </c>
      <c r="C1074" t="s">
        <v>13</v>
      </c>
      <c r="D1074">
        <f>VLOOKUP(Parameter!O1074,Indexing!$A$2:$B$28,2)</f>
        <v>5</v>
      </c>
      <c r="E1074">
        <f>VLOOKUP(Parameter!P1074,Indexing!$C$2:$D$28,2)</f>
        <v>1</v>
      </c>
      <c r="F1074">
        <f>VLOOKUP(Parameter!Q1074,Indexing!$E$2:$F$28,2)</f>
        <v>14</v>
      </c>
      <c r="G1074">
        <f>VLOOKUP(Parameter!R1074,Indexing!$G$2:$H$28,2)</f>
        <v>6</v>
      </c>
      <c r="H1074">
        <f t="shared" si="48"/>
        <v>6.5</v>
      </c>
      <c r="J1074">
        <f>VLOOKUP(Parameter!S1074,Indexing!$I$2:$J$28,2)</f>
        <v>17</v>
      </c>
      <c r="K1074">
        <f>VLOOKUP(Parameter!T1074,Indexing!$K$2:$L$28,2)</f>
        <v>2</v>
      </c>
      <c r="L1074">
        <f t="shared" si="49"/>
        <v>19</v>
      </c>
      <c r="N1074">
        <f t="shared" si="50"/>
        <v>45</v>
      </c>
    </row>
    <row r="1075" spans="1:14">
      <c r="A1075" s="12" t="s">
        <v>478</v>
      </c>
      <c r="B1075" t="s">
        <v>10</v>
      </c>
      <c r="C1075" t="s">
        <v>13</v>
      </c>
      <c r="D1075">
        <f>VLOOKUP(Parameter!O1075,Indexing!$A$2:$B$28,2)</f>
        <v>5</v>
      </c>
      <c r="E1075">
        <f>VLOOKUP(Parameter!P1075,Indexing!$C$2:$D$28,2)</f>
        <v>1</v>
      </c>
      <c r="F1075">
        <f>VLOOKUP(Parameter!Q1075,Indexing!$E$2:$F$28,2)</f>
        <v>14</v>
      </c>
      <c r="G1075">
        <f>VLOOKUP(Parameter!R1075,Indexing!$G$2:$H$28,2)</f>
        <v>6</v>
      </c>
      <c r="H1075">
        <f t="shared" si="48"/>
        <v>6.5</v>
      </c>
      <c r="J1075">
        <f>VLOOKUP(Parameter!S1075,Indexing!$I$2:$J$28,2)</f>
        <v>17</v>
      </c>
      <c r="K1075">
        <f>VLOOKUP(Parameter!T1075,Indexing!$K$2:$L$28,2)</f>
        <v>2</v>
      </c>
      <c r="L1075">
        <f t="shared" si="49"/>
        <v>19</v>
      </c>
      <c r="N1075">
        <f t="shared" si="50"/>
        <v>45</v>
      </c>
    </row>
    <row r="1076" spans="1:14">
      <c r="A1076" s="12" t="s">
        <v>478</v>
      </c>
      <c r="B1076" t="s">
        <v>11</v>
      </c>
      <c r="C1076" t="s">
        <v>13</v>
      </c>
      <c r="D1076">
        <f>VLOOKUP(Parameter!O1076,Indexing!$A$2:$B$28,2)</f>
        <v>5</v>
      </c>
      <c r="E1076">
        <f>VLOOKUP(Parameter!P1076,Indexing!$C$2:$D$28,2)</f>
        <v>1</v>
      </c>
      <c r="F1076">
        <f>VLOOKUP(Parameter!Q1076,Indexing!$E$2:$F$28,2)</f>
        <v>14</v>
      </c>
      <c r="G1076">
        <f>VLOOKUP(Parameter!R1076,Indexing!$G$2:$H$28,2)</f>
        <v>6</v>
      </c>
      <c r="H1076">
        <f t="shared" si="48"/>
        <v>6.5</v>
      </c>
      <c r="J1076">
        <f>VLOOKUP(Parameter!S1076,Indexing!$I$2:$J$28,2)</f>
        <v>17</v>
      </c>
      <c r="K1076">
        <f>VLOOKUP(Parameter!T1076,Indexing!$K$2:$L$28,2)</f>
        <v>2</v>
      </c>
      <c r="L1076">
        <f t="shared" si="49"/>
        <v>19</v>
      </c>
      <c r="N1076">
        <f t="shared" si="50"/>
        <v>45</v>
      </c>
    </row>
    <row r="1077" spans="1:14">
      <c r="A1077" s="12" t="s">
        <v>479</v>
      </c>
      <c r="B1077" t="s">
        <v>8</v>
      </c>
      <c r="C1077" t="s">
        <v>13</v>
      </c>
      <c r="D1077">
        <f>VLOOKUP(Parameter!O1077,Indexing!$A$2:$B$28,2)</f>
        <v>1</v>
      </c>
      <c r="E1077">
        <f>VLOOKUP(Parameter!P1077,Indexing!$C$2:$D$28,2)</f>
        <v>23</v>
      </c>
      <c r="F1077">
        <f>VLOOKUP(Parameter!Q1077,Indexing!$E$2:$F$28,2)</f>
        <v>7</v>
      </c>
      <c r="G1077">
        <f>VLOOKUP(Parameter!R1077,Indexing!$G$2:$H$28,2)</f>
        <v>14</v>
      </c>
      <c r="H1077">
        <f t="shared" si="48"/>
        <v>11.25</v>
      </c>
      <c r="J1077">
        <f>VLOOKUP(Parameter!S1077,Indexing!$I$2:$J$28,2)</f>
        <v>9</v>
      </c>
      <c r="K1077">
        <f>VLOOKUP(Parameter!T1077,Indexing!$K$2:$L$28,2)</f>
        <v>3</v>
      </c>
      <c r="L1077">
        <f t="shared" si="49"/>
        <v>12</v>
      </c>
      <c r="N1077">
        <f t="shared" si="50"/>
        <v>57</v>
      </c>
    </row>
    <row r="1078" spans="1:14">
      <c r="A1078" s="12" t="s">
        <v>479</v>
      </c>
      <c r="B1078" t="s">
        <v>10</v>
      </c>
      <c r="C1078" t="s">
        <v>13</v>
      </c>
      <c r="D1078">
        <f>VLOOKUP(Parameter!O1078,Indexing!$A$2:$B$28,2)</f>
        <v>1</v>
      </c>
      <c r="E1078">
        <f>VLOOKUP(Parameter!P1078,Indexing!$C$2:$D$28,2)</f>
        <v>23</v>
      </c>
      <c r="F1078">
        <f>VLOOKUP(Parameter!Q1078,Indexing!$E$2:$F$28,2)</f>
        <v>7</v>
      </c>
      <c r="G1078">
        <f>VLOOKUP(Parameter!R1078,Indexing!$G$2:$H$28,2)</f>
        <v>14</v>
      </c>
      <c r="H1078">
        <f t="shared" si="48"/>
        <v>11.25</v>
      </c>
      <c r="J1078">
        <f>VLOOKUP(Parameter!S1078,Indexing!$I$2:$J$28,2)</f>
        <v>9</v>
      </c>
      <c r="K1078">
        <f>VLOOKUP(Parameter!T1078,Indexing!$K$2:$L$28,2)</f>
        <v>3</v>
      </c>
      <c r="L1078">
        <f t="shared" si="49"/>
        <v>12</v>
      </c>
      <c r="N1078">
        <f t="shared" si="50"/>
        <v>57</v>
      </c>
    </row>
    <row r="1079" spans="1:14">
      <c r="A1079" s="12" t="s">
        <v>479</v>
      </c>
      <c r="B1079" t="s">
        <v>11</v>
      </c>
      <c r="C1079" t="s">
        <v>13</v>
      </c>
      <c r="D1079">
        <f>VLOOKUP(Parameter!O1079,Indexing!$A$2:$B$28,2)</f>
        <v>1</v>
      </c>
      <c r="E1079">
        <f>VLOOKUP(Parameter!P1079,Indexing!$C$2:$D$28,2)</f>
        <v>23</v>
      </c>
      <c r="F1079">
        <f>VLOOKUP(Parameter!Q1079,Indexing!$E$2:$F$28,2)</f>
        <v>7</v>
      </c>
      <c r="G1079">
        <f>VLOOKUP(Parameter!R1079,Indexing!$G$2:$H$28,2)</f>
        <v>14</v>
      </c>
      <c r="H1079">
        <f t="shared" si="48"/>
        <v>11.25</v>
      </c>
      <c r="J1079">
        <f>VLOOKUP(Parameter!S1079,Indexing!$I$2:$J$28,2)</f>
        <v>9</v>
      </c>
      <c r="K1079">
        <f>VLOOKUP(Parameter!T1079,Indexing!$K$2:$L$28,2)</f>
        <v>3</v>
      </c>
      <c r="L1079">
        <f t="shared" si="49"/>
        <v>12</v>
      </c>
      <c r="N1079">
        <f t="shared" si="50"/>
        <v>57</v>
      </c>
    </row>
    <row r="1080" spans="1:14">
      <c r="A1080" s="12" t="s">
        <v>480</v>
      </c>
      <c r="B1080" t="s">
        <v>8</v>
      </c>
      <c r="C1080" t="s">
        <v>13</v>
      </c>
      <c r="D1080">
        <f>VLOOKUP(Parameter!O1080,Indexing!$A$2:$B$28,2)</f>
        <v>4</v>
      </c>
      <c r="E1080">
        <f>VLOOKUP(Parameter!P1080,Indexing!$C$2:$D$28,2)</f>
        <v>25</v>
      </c>
      <c r="F1080">
        <f>VLOOKUP(Parameter!Q1080,Indexing!$E$2:$F$28,2)</f>
        <v>15</v>
      </c>
      <c r="G1080">
        <f>VLOOKUP(Parameter!R1080,Indexing!$G$2:$H$28,2)</f>
        <v>5</v>
      </c>
      <c r="H1080">
        <f t="shared" si="48"/>
        <v>12.25</v>
      </c>
      <c r="J1080">
        <f>VLOOKUP(Parameter!S1080,Indexing!$I$2:$J$28,2)</f>
        <v>4</v>
      </c>
      <c r="K1080">
        <f>VLOOKUP(Parameter!T1080,Indexing!$K$2:$L$28,2)</f>
        <v>2</v>
      </c>
      <c r="L1080">
        <f t="shared" si="49"/>
        <v>6</v>
      </c>
      <c r="N1080">
        <f t="shared" si="50"/>
        <v>55</v>
      </c>
    </row>
    <row r="1081" spans="1:14">
      <c r="A1081" s="12" t="s">
        <v>480</v>
      </c>
      <c r="B1081" t="s">
        <v>10</v>
      </c>
      <c r="C1081" t="s">
        <v>13</v>
      </c>
      <c r="D1081">
        <f>VLOOKUP(Parameter!O1081,Indexing!$A$2:$B$28,2)</f>
        <v>4</v>
      </c>
      <c r="E1081">
        <f>VLOOKUP(Parameter!P1081,Indexing!$C$2:$D$28,2)</f>
        <v>25</v>
      </c>
      <c r="F1081">
        <f>VLOOKUP(Parameter!Q1081,Indexing!$E$2:$F$28,2)</f>
        <v>15</v>
      </c>
      <c r="G1081">
        <f>VLOOKUP(Parameter!R1081,Indexing!$G$2:$H$28,2)</f>
        <v>5</v>
      </c>
      <c r="H1081">
        <f t="shared" si="48"/>
        <v>12.25</v>
      </c>
      <c r="J1081">
        <f>VLOOKUP(Parameter!S1081,Indexing!$I$2:$J$28,2)</f>
        <v>4</v>
      </c>
      <c r="K1081">
        <f>VLOOKUP(Parameter!T1081,Indexing!$K$2:$L$28,2)</f>
        <v>2</v>
      </c>
      <c r="L1081">
        <f t="shared" si="49"/>
        <v>6</v>
      </c>
      <c r="N1081">
        <f t="shared" si="50"/>
        <v>55</v>
      </c>
    </row>
    <row r="1082" spans="1:14">
      <c r="A1082" s="12" t="s">
        <v>480</v>
      </c>
      <c r="B1082" t="s">
        <v>11</v>
      </c>
      <c r="C1082" t="s">
        <v>13</v>
      </c>
      <c r="D1082">
        <f>VLOOKUP(Parameter!O1082,Indexing!$A$2:$B$28,2)</f>
        <v>4</v>
      </c>
      <c r="E1082">
        <f>VLOOKUP(Parameter!P1082,Indexing!$C$2:$D$28,2)</f>
        <v>25</v>
      </c>
      <c r="F1082">
        <f>VLOOKUP(Parameter!Q1082,Indexing!$E$2:$F$28,2)</f>
        <v>15</v>
      </c>
      <c r="G1082">
        <f>VLOOKUP(Parameter!R1082,Indexing!$G$2:$H$28,2)</f>
        <v>5</v>
      </c>
      <c r="H1082">
        <f t="shared" si="48"/>
        <v>12.25</v>
      </c>
      <c r="J1082">
        <f>VLOOKUP(Parameter!S1082,Indexing!$I$2:$J$28,2)</f>
        <v>4</v>
      </c>
      <c r="K1082">
        <f>VLOOKUP(Parameter!T1082,Indexing!$K$2:$L$28,2)</f>
        <v>2</v>
      </c>
      <c r="L1082">
        <f t="shared" si="49"/>
        <v>6</v>
      </c>
      <c r="N1082">
        <f t="shared" si="50"/>
        <v>55</v>
      </c>
    </row>
    <row r="1083" spans="1:14">
      <c r="A1083" s="12" t="s">
        <v>481</v>
      </c>
      <c r="B1083" t="s">
        <v>8</v>
      </c>
      <c r="C1083" t="s">
        <v>13</v>
      </c>
      <c r="D1083">
        <f>VLOOKUP(Parameter!O1083,Indexing!$A$2:$B$28,2)</f>
        <v>4</v>
      </c>
      <c r="E1083">
        <f>VLOOKUP(Parameter!P1083,Indexing!$C$2:$D$28,2)</f>
        <v>19</v>
      </c>
      <c r="F1083">
        <f>VLOOKUP(Parameter!Q1083,Indexing!$E$2:$F$28,2)</f>
        <v>11</v>
      </c>
      <c r="G1083">
        <f>VLOOKUP(Parameter!R1083,Indexing!$G$2:$H$28,2)</f>
        <v>5</v>
      </c>
      <c r="H1083">
        <f t="shared" si="48"/>
        <v>9.75</v>
      </c>
      <c r="J1083">
        <f>VLOOKUP(Parameter!S1083,Indexing!$I$2:$J$28,2)</f>
        <v>9</v>
      </c>
      <c r="K1083">
        <f>VLOOKUP(Parameter!T1083,Indexing!$K$2:$L$28,2)</f>
        <v>11</v>
      </c>
      <c r="L1083">
        <f t="shared" si="49"/>
        <v>20</v>
      </c>
      <c r="N1083">
        <f t="shared" si="50"/>
        <v>59</v>
      </c>
    </row>
    <row r="1084" spans="1:14">
      <c r="A1084" s="12" t="s">
        <v>481</v>
      </c>
      <c r="B1084" t="s">
        <v>10</v>
      </c>
      <c r="C1084" t="s">
        <v>13</v>
      </c>
      <c r="D1084">
        <f>VLOOKUP(Parameter!O1084,Indexing!$A$2:$B$28,2)</f>
        <v>4</v>
      </c>
      <c r="E1084">
        <f>VLOOKUP(Parameter!P1084,Indexing!$C$2:$D$28,2)</f>
        <v>19</v>
      </c>
      <c r="F1084">
        <f>VLOOKUP(Parameter!Q1084,Indexing!$E$2:$F$28,2)</f>
        <v>11</v>
      </c>
      <c r="G1084">
        <f>VLOOKUP(Parameter!R1084,Indexing!$G$2:$H$28,2)</f>
        <v>5</v>
      </c>
      <c r="H1084">
        <f t="shared" si="48"/>
        <v>9.75</v>
      </c>
      <c r="J1084">
        <f>VLOOKUP(Parameter!S1084,Indexing!$I$2:$J$28,2)</f>
        <v>9</v>
      </c>
      <c r="K1084">
        <f>VLOOKUP(Parameter!T1084,Indexing!$K$2:$L$28,2)</f>
        <v>11</v>
      </c>
      <c r="L1084">
        <f t="shared" si="49"/>
        <v>20</v>
      </c>
      <c r="N1084">
        <f t="shared" si="50"/>
        <v>59</v>
      </c>
    </row>
    <row r="1085" spans="1:14">
      <c r="A1085" s="12" t="s">
        <v>481</v>
      </c>
      <c r="B1085" t="s">
        <v>11</v>
      </c>
      <c r="C1085" t="s">
        <v>13</v>
      </c>
      <c r="D1085">
        <f>VLOOKUP(Parameter!O1085,Indexing!$A$2:$B$28,2)</f>
        <v>4</v>
      </c>
      <c r="E1085">
        <f>VLOOKUP(Parameter!P1085,Indexing!$C$2:$D$28,2)</f>
        <v>19</v>
      </c>
      <c r="F1085">
        <f>VLOOKUP(Parameter!Q1085,Indexing!$E$2:$F$28,2)</f>
        <v>11</v>
      </c>
      <c r="G1085">
        <f>VLOOKUP(Parameter!R1085,Indexing!$G$2:$H$28,2)</f>
        <v>5</v>
      </c>
      <c r="H1085">
        <f t="shared" si="48"/>
        <v>9.75</v>
      </c>
      <c r="J1085">
        <f>VLOOKUP(Parameter!S1085,Indexing!$I$2:$J$28,2)</f>
        <v>9</v>
      </c>
      <c r="K1085">
        <f>VLOOKUP(Parameter!T1085,Indexing!$K$2:$L$28,2)</f>
        <v>11</v>
      </c>
      <c r="L1085">
        <f t="shared" si="49"/>
        <v>20</v>
      </c>
      <c r="N1085">
        <f t="shared" si="50"/>
        <v>59</v>
      </c>
    </row>
    <row r="1086" spans="1:14">
      <c r="A1086" s="12" t="s">
        <v>482</v>
      </c>
      <c r="B1086" t="s">
        <v>8</v>
      </c>
      <c r="C1086" t="s">
        <v>13</v>
      </c>
      <c r="D1086">
        <f>VLOOKUP(Parameter!O1086,Indexing!$A$2:$B$28,2)</f>
        <v>4</v>
      </c>
      <c r="E1086">
        <f>VLOOKUP(Parameter!P1086,Indexing!$C$2:$D$28,2)</f>
        <v>25</v>
      </c>
      <c r="F1086">
        <f>VLOOKUP(Parameter!Q1086,Indexing!$E$2:$F$28,2)</f>
        <v>14</v>
      </c>
      <c r="G1086">
        <f>VLOOKUP(Parameter!R1086,Indexing!$G$2:$H$28,2)</f>
        <v>5</v>
      </c>
      <c r="H1086">
        <f t="shared" si="48"/>
        <v>12</v>
      </c>
      <c r="J1086">
        <f>VLOOKUP(Parameter!S1086,Indexing!$I$2:$J$28,2)</f>
        <v>25</v>
      </c>
      <c r="K1086">
        <f>VLOOKUP(Parameter!T1086,Indexing!$K$2:$L$28,2)</f>
        <v>2</v>
      </c>
      <c r="L1086">
        <f t="shared" si="49"/>
        <v>27</v>
      </c>
      <c r="N1086">
        <f t="shared" si="50"/>
        <v>75</v>
      </c>
    </row>
    <row r="1087" spans="1:14">
      <c r="A1087" s="12" t="s">
        <v>482</v>
      </c>
      <c r="B1087" t="s">
        <v>10</v>
      </c>
      <c r="C1087" t="s">
        <v>13</v>
      </c>
      <c r="D1087">
        <f>VLOOKUP(Parameter!O1087,Indexing!$A$2:$B$28,2)</f>
        <v>4</v>
      </c>
      <c r="E1087">
        <f>VLOOKUP(Parameter!P1087,Indexing!$C$2:$D$28,2)</f>
        <v>25</v>
      </c>
      <c r="F1087">
        <f>VLOOKUP(Parameter!Q1087,Indexing!$E$2:$F$28,2)</f>
        <v>14</v>
      </c>
      <c r="G1087">
        <f>VLOOKUP(Parameter!R1087,Indexing!$G$2:$H$28,2)</f>
        <v>5</v>
      </c>
      <c r="H1087">
        <f t="shared" si="48"/>
        <v>12</v>
      </c>
      <c r="J1087">
        <f>VLOOKUP(Parameter!S1087,Indexing!$I$2:$J$28,2)</f>
        <v>25</v>
      </c>
      <c r="K1087">
        <f>VLOOKUP(Parameter!T1087,Indexing!$K$2:$L$28,2)</f>
        <v>2</v>
      </c>
      <c r="L1087">
        <f t="shared" si="49"/>
        <v>27</v>
      </c>
      <c r="N1087">
        <f t="shared" si="50"/>
        <v>75</v>
      </c>
    </row>
    <row r="1088" spans="1:14">
      <c r="A1088" s="12" t="s">
        <v>482</v>
      </c>
      <c r="B1088" t="s">
        <v>11</v>
      </c>
      <c r="C1088" t="s">
        <v>13</v>
      </c>
      <c r="D1088">
        <f>VLOOKUP(Parameter!O1088,Indexing!$A$2:$B$28,2)</f>
        <v>4</v>
      </c>
      <c r="E1088">
        <f>VLOOKUP(Parameter!P1088,Indexing!$C$2:$D$28,2)</f>
        <v>25</v>
      </c>
      <c r="F1088">
        <f>VLOOKUP(Parameter!Q1088,Indexing!$E$2:$F$28,2)</f>
        <v>14</v>
      </c>
      <c r="G1088">
        <f>VLOOKUP(Parameter!R1088,Indexing!$G$2:$H$28,2)</f>
        <v>5</v>
      </c>
      <c r="H1088">
        <f t="shared" si="48"/>
        <v>12</v>
      </c>
      <c r="J1088">
        <f>VLOOKUP(Parameter!S1088,Indexing!$I$2:$J$28,2)</f>
        <v>25</v>
      </c>
      <c r="K1088">
        <f>VLOOKUP(Parameter!T1088,Indexing!$K$2:$L$28,2)</f>
        <v>2</v>
      </c>
      <c r="L1088">
        <f t="shared" si="49"/>
        <v>27</v>
      </c>
      <c r="N1088">
        <f t="shared" si="50"/>
        <v>75</v>
      </c>
    </row>
    <row r="1089" spans="1:14">
      <c r="A1089" s="12" t="s">
        <v>483</v>
      </c>
      <c r="B1089" t="s">
        <v>8</v>
      </c>
      <c r="C1089" t="s">
        <v>13</v>
      </c>
      <c r="D1089">
        <f>VLOOKUP(Parameter!O1089,Indexing!$A$2:$B$28,2)</f>
        <v>1</v>
      </c>
      <c r="E1089">
        <f>VLOOKUP(Parameter!P1089,Indexing!$C$2:$D$28,2)</f>
        <v>24</v>
      </c>
      <c r="F1089">
        <f>VLOOKUP(Parameter!Q1089,Indexing!$E$2:$F$28,2)</f>
        <v>7</v>
      </c>
      <c r="G1089">
        <f>VLOOKUP(Parameter!R1089,Indexing!$G$2:$H$28,2)</f>
        <v>14</v>
      </c>
      <c r="H1089">
        <f t="shared" si="48"/>
        <v>11.5</v>
      </c>
      <c r="J1089">
        <f>VLOOKUP(Parameter!S1089,Indexing!$I$2:$J$28,2)</f>
        <v>9</v>
      </c>
      <c r="K1089">
        <f>VLOOKUP(Parameter!T1089,Indexing!$K$2:$L$28,2)</f>
        <v>1</v>
      </c>
      <c r="L1089">
        <f t="shared" si="49"/>
        <v>10</v>
      </c>
      <c r="N1089">
        <f t="shared" si="50"/>
        <v>56</v>
      </c>
    </row>
    <row r="1090" spans="1:14">
      <c r="A1090" s="12" t="s">
        <v>483</v>
      </c>
      <c r="B1090" t="s">
        <v>10</v>
      </c>
      <c r="C1090" t="s">
        <v>13</v>
      </c>
      <c r="D1090">
        <f>VLOOKUP(Parameter!O1090,Indexing!$A$2:$B$28,2)</f>
        <v>1</v>
      </c>
      <c r="E1090">
        <f>VLOOKUP(Parameter!P1090,Indexing!$C$2:$D$28,2)</f>
        <v>24</v>
      </c>
      <c r="F1090">
        <f>VLOOKUP(Parameter!Q1090,Indexing!$E$2:$F$28,2)</f>
        <v>7</v>
      </c>
      <c r="G1090">
        <f>VLOOKUP(Parameter!R1090,Indexing!$G$2:$H$28,2)</f>
        <v>14</v>
      </c>
      <c r="H1090">
        <f t="shared" ref="H1090:H1153" si="51">(AVERAGE(D1090:G1090))</f>
        <v>11.5</v>
      </c>
      <c r="J1090">
        <f>VLOOKUP(Parameter!S1090,Indexing!$I$2:$J$28,2)</f>
        <v>9</v>
      </c>
      <c r="K1090">
        <f>VLOOKUP(Parameter!T1090,Indexing!$K$2:$L$28,2)</f>
        <v>1</v>
      </c>
      <c r="L1090">
        <f t="shared" ref="L1090:L1153" si="52">AVERAGE(J1090+K1090)</f>
        <v>10</v>
      </c>
      <c r="N1090">
        <f t="shared" ref="N1090:N1153" si="53">(SUM(D1090:G1090))+(SUM(J1090+K1090))</f>
        <v>56</v>
      </c>
    </row>
    <row r="1091" spans="1:14">
      <c r="A1091" s="12" t="s">
        <v>483</v>
      </c>
      <c r="B1091" t="s">
        <v>11</v>
      </c>
      <c r="C1091" t="s">
        <v>13</v>
      </c>
      <c r="D1091">
        <f>VLOOKUP(Parameter!O1091,Indexing!$A$2:$B$28,2)</f>
        <v>1</v>
      </c>
      <c r="E1091">
        <f>VLOOKUP(Parameter!P1091,Indexing!$C$2:$D$28,2)</f>
        <v>24</v>
      </c>
      <c r="F1091">
        <f>VLOOKUP(Parameter!Q1091,Indexing!$E$2:$F$28,2)</f>
        <v>7</v>
      </c>
      <c r="G1091">
        <f>VLOOKUP(Parameter!R1091,Indexing!$G$2:$H$28,2)</f>
        <v>14</v>
      </c>
      <c r="H1091">
        <f t="shared" si="51"/>
        <v>11.5</v>
      </c>
      <c r="J1091">
        <f>VLOOKUP(Parameter!S1091,Indexing!$I$2:$J$28,2)</f>
        <v>9</v>
      </c>
      <c r="K1091">
        <f>VLOOKUP(Parameter!T1091,Indexing!$K$2:$L$28,2)</f>
        <v>1</v>
      </c>
      <c r="L1091">
        <f t="shared" si="52"/>
        <v>10</v>
      </c>
      <c r="N1091">
        <f t="shared" si="53"/>
        <v>56</v>
      </c>
    </row>
    <row r="1092" spans="1:14">
      <c r="A1092" s="12" t="s">
        <v>484</v>
      </c>
      <c r="B1092" t="s">
        <v>8</v>
      </c>
      <c r="C1092" t="s">
        <v>13</v>
      </c>
      <c r="D1092">
        <f>VLOOKUP(Parameter!O1092,Indexing!$A$2:$B$28,2)</f>
        <v>5</v>
      </c>
      <c r="E1092">
        <f>VLOOKUP(Parameter!P1092,Indexing!$C$2:$D$28,2)</f>
        <v>1</v>
      </c>
      <c r="F1092">
        <f>VLOOKUP(Parameter!Q1092,Indexing!$E$2:$F$28,2)</f>
        <v>4</v>
      </c>
      <c r="G1092">
        <f>VLOOKUP(Parameter!R1092,Indexing!$G$2:$H$28,2)</f>
        <v>5</v>
      </c>
      <c r="H1092">
        <f t="shared" si="51"/>
        <v>3.75</v>
      </c>
      <c r="J1092">
        <f>VLOOKUP(Parameter!S1092,Indexing!$I$2:$J$28,2)</f>
        <v>2</v>
      </c>
      <c r="K1092">
        <f>VLOOKUP(Parameter!T1092,Indexing!$K$2:$L$28,2)</f>
        <v>2</v>
      </c>
      <c r="L1092">
        <f t="shared" si="52"/>
        <v>4</v>
      </c>
      <c r="N1092">
        <f t="shared" si="53"/>
        <v>19</v>
      </c>
    </row>
    <row r="1093" spans="1:14">
      <c r="A1093" s="12" t="s">
        <v>484</v>
      </c>
      <c r="B1093" t="s">
        <v>10</v>
      </c>
      <c r="C1093" t="s">
        <v>13</v>
      </c>
      <c r="D1093">
        <f>VLOOKUP(Parameter!O1093,Indexing!$A$2:$B$28,2)</f>
        <v>5</v>
      </c>
      <c r="E1093">
        <f>VLOOKUP(Parameter!P1093,Indexing!$C$2:$D$28,2)</f>
        <v>1</v>
      </c>
      <c r="F1093">
        <f>VLOOKUP(Parameter!Q1093,Indexing!$E$2:$F$28,2)</f>
        <v>4</v>
      </c>
      <c r="G1093">
        <f>VLOOKUP(Parameter!R1093,Indexing!$G$2:$H$28,2)</f>
        <v>5</v>
      </c>
      <c r="H1093">
        <f t="shared" si="51"/>
        <v>3.75</v>
      </c>
      <c r="J1093">
        <f>VLOOKUP(Parameter!S1093,Indexing!$I$2:$J$28,2)</f>
        <v>2</v>
      </c>
      <c r="K1093">
        <f>VLOOKUP(Parameter!T1093,Indexing!$K$2:$L$28,2)</f>
        <v>2</v>
      </c>
      <c r="L1093">
        <f t="shared" si="52"/>
        <v>4</v>
      </c>
      <c r="N1093">
        <f t="shared" si="53"/>
        <v>19</v>
      </c>
    </row>
    <row r="1094" spans="1:14">
      <c r="A1094" s="12" t="s">
        <v>484</v>
      </c>
      <c r="B1094" t="s">
        <v>11</v>
      </c>
      <c r="C1094" t="s">
        <v>13</v>
      </c>
      <c r="D1094">
        <f>VLOOKUP(Parameter!O1094,Indexing!$A$2:$B$28,2)</f>
        <v>5</v>
      </c>
      <c r="E1094">
        <f>VLOOKUP(Parameter!P1094,Indexing!$C$2:$D$28,2)</f>
        <v>1</v>
      </c>
      <c r="F1094">
        <f>VLOOKUP(Parameter!Q1094,Indexing!$E$2:$F$28,2)</f>
        <v>4</v>
      </c>
      <c r="G1094">
        <f>VLOOKUP(Parameter!R1094,Indexing!$G$2:$H$28,2)</f>
        <v>5</v>
      </c>
      <c r="H1094">
        <f t="shared" si="51"/>
        <v>3.75</v>
      </c>
      <c r="J1094">
        <f>VLOOKUP(Parameter!S1094,Indexing!$I$2:$J$28,2)</f>
        <v>2</v>
      </c>
      <c r="K1094">
        <f>VLOOKUP(Parameter!T1094,Indexing!$K$2:$L$28,2)</f>
        <v>2</v>
      </c>
      <c r="L1094">
        <f t="shared" si="52"/>
        <v>4</v>
      </c>
      <c r="N1094">
        <f t="shared" si="53"/>
        <v>19</v>
      </c>
    </row>
    <row r="1095" spans="1:14">
      <c r="A1095" s="12" t="s">
        <v>485</v>
      </c>
      <c r="B1095" t="s">
        <v>8</v>
      </c>
      <c r="C1095" t="s">
        <v>13</v>
      </c>
      <c r="D1095">
        <f>VLOOKUP(Parameter!O1095,Indexing!$A$2:$B$28,2)</f>
        <v>3</v>
      </c>
      <c r="E1095">
        <f>VLOOKUP(Parameter!P1095,Indexing!$C$2:$D$28,2)</f>
        <v>24</v>
      </c>
      <c r="F1095">
        <f>VLOOKUP(Parameter!Q1095,Indexing!$E$2:$F$28,2)</f>
        <v>7</v>
      </c>
      <c r="G1095">
        <f>VLOOKUP(Parameter!R1095,Indexing!$G$2:$H$28,2)</f>
        <v>5</v>
      </c>
      <c r="H1095">
        <f t="shared" si="51"/>
        <v>9.75</v>
      </c>
      <c r="J1095">
        <f>VLOOKUP(Parameter!S1095,Indexing!$I$2:$J$28,2)</f>
        <v>9</v>
      </c>
      <c r="K1095">
        <f>VLOOKUP(Parameter!T1095,Indexing!$K$2:$L$28,2)</f>
        <v>2</v>
      </c>
      <c r="L1095">
        <f t="shared" si="52"/>
        <v>11</v>
      </c>
      <c r="N1095">
        <f t="shared" si="53"/>
        <v>50</v>
      </c>
    </row>
    <row r="1096" spans="1:14">
      <c r="A1096" s="12" t="s">
        <v>485</v>
      </c>
      <c r="B1096" t="s">
        <v>10</v>
      </c>
      <c r="C1096" t="s">
        <v>13</v>
      </c>
      <c r="D1096">
        <f>VLOOKUP(Parameter!O1096,Indexing!$A$2:$B$28,2)</f>
        <v>3</v>
      </c>
      <c r="E1096">
        <f>VLOOKUP(Parameter!P1096,Indexing!$C$2:$D$28,2)</f>
        <v>24</v>
      </c>
      <c r="F1096">
        <f>VLOOKUP(Parameter!Q1096,Indexing!$E$2:$F$28,2)</f>
        <v>7</v>
      </c>
      <c r="G1096">
        <f>VLOOKUP(Parameter!R1096,Indexing!$G$2:$H$28,2)</f>
        <v>5</v>
      </c>
      <c r="H1096">
        <f t="shared" si="51"/>
        <v>9.75</v>
      </c>
      <c r="J1096">
        <f>VLOOKUP(Parameter!S1096,Indexing!$I$2:$J$28,2)</f>
        <v>9</v>
      </c>
      <c r="K1096">
        <f>VLOOKUP(Parameter!T1096,Indexing!$K$2:$L$28,2)</f>
        <v>2</v>
      </c>
      <c r="L1096">
        <f t="shared" si="52"/>
        <v>11</v>
      </c>
      <c r="N1096">
        <f t="shared" si="53"/>
        <v>50</v>
      </c>
    </row>
    <row r="1097" spans="1:14">
      <c r="A1097" s="12" t="s">
        <v>485</v>
      </c>
      <c r="B1097" t="s">
        <v>11</v>
      </c>
      <c r="C1097" t="s">
        <v>13</v>
      </c>
      <c r="D1097">
        <f>VLOOKUP(Parameter!O1097,Indexing!$A$2:$B$28,2)</f>
        <v>3</v>
      </c>
      <c r="E1097">
        <f>VLOOKUP(Parameter!P1097,Indexing!$C$2:$D$28,2)</f>
        <v>24</v>
      </c>
      <c r="F1097">
        <f>VLOOKUP(Parameter!Q1097,Indexing!$E$2:$F$28,2)</f>
        <v>7</v>
      </c>
      <c r="G1097">
        <f>VLOOKUP(Parameter!R1097,Indexing!$G$2:$H$28,2)</f>
        <v>5</v>
      </c>
      <c r="H1097">
        <f t="shared" si="51"/>
        <v>9.75</v>
      </c>
      <c r="J1097">
        <f>VLOOKUP(Parameter!S1097,Indexing!$I$2:$J$28,2)</f>
        <v>9</v>
      </c>
      <c r="K1097">
        <f>VLOOKUP(Parameter!T1097,Indexing!$K$2:$L$28,2)</f>
        <v>2</v>
      </c>
      <c r="L1097">
        <f t="shared" si="52"/>
        <v>11</v>
      </c>
      <c r="N1097">
        <f t="shared" si="53"/>
        <v>50</v>
      </c>
    </row>
    <row r="1098" spans="1:14">
      <c r="A1098" s="12" t="s">
        <v>486</v>
      </c>
      <c r="B1098" t="s">
        <v>8</v>
      </c>
      <c r="C1098" t="s">
        <v>13</v>
      </c>
      <c r="D1098">
        <f>VLOOKUP(Parameter!O1098,Indexing!$A$2:$B$28,2)</f>
        <v>6</v>
      </c>
      <c r="E1098">
        <f>VLOOKUP(Parameter!P1098,Indexing!$C$2:$D$28,2)</f>
        <v>1</v>
      </c>
      <c r="F1098">
        <f>VLOOKUP(Parameter!Q1098,Indexing!$E$2:$F$28,2)</f>
        <v>16</v>
      </c>
      <c r="G1098">
        <f>VLOOKUP(Parameter!R1098,Indexing!$G$2:$H$28,2)</f>
        <v>6</v>
      </c>
      <c r="H1098">
        <f t="shared" si="51"/>
        <v>7.25</v>
      </c>
      <c r="J1098">
        <f>VLOOKUP(Parameter!S1098,Indexing!$I$2:$J$28,2)</f>
        <v>22</v>
      </c>
      <c r="K1098">
        <f>VLOOKUP(Parameter!T1098,Indexing!$K$2:$L$28,2)</f>
        <v>26</v>
      </c>
      <c r="L1098">
        <f t="shared" si="52"/>
        <v>48</v>
      </c>
      <c r="N1098">
        <f t="shared" si="53"/>
        <v>77</v>
      </c>
    </row>
    <row r="1099" spans="1:14">
      <c r="A1099" s="12" t="s">
        <v>486</v>
      </c>
      <c r="B1099" t="s">
        <v>10</v>
      </c>
      <c r="C1099" t="s">
        <v>13</v>
      </c>
      <c r="D1099">
        <f>VLOOKUP(Parameter!O1099,Indexing!$A$2:$B$28,2)</f>
        <v>6</v>
      </c>
      <c r="E1099">
        <f>VLOOKUP(Parameter!P1099,Indexing!$C$2:$D$28,2)</f>
        <v>1</v>
      </c>
      <c r="F1099">
        <f>VLOOKUP(Parameter!Q1099,Indexing!$E$2:$F$28,2)</f>
        <v>16</v>
      </c>
      <c r="G1099">
        <f>VLOOKUP(Parameter!R1099,Indexing!$G$2:$H$28,2)</f>
        <v>6</v>
      </c>
      <c r="H1099">
        <f t="shared" si="51"/>
        <v>7.25</v>
      </c>
      <c r="J1099">
        <f>VLOOKUP(Parameter!S1099,Indexing!$I$2:$J$28,2)</f>
        <v>22</v>
      </c>
      <c r="K1099">
        <f>VLOOKUP(Parameter!T1099,Indexing!$K$2:$L$28,2)</f>
        <v>26</v>
      </c>
      <c r="L1099">
        <f t="shared" si="52"/>
        <v>48</v>
      </c>
      <c r="N1099">
        <f t="shared" si="53"/>
        <v>77</v>
      </c>
    </row>
    <row r="1100" spans="1:14">
      <c r="A1100" s="12" t="s">
        <v>486</v>
      </c>
      <c r="B1100" t="s">
        <v>11</v>
      </c>
      <c r="C1100" t="s">
        <v>13</v>
      </c>
      <c r="D1100">
        <f>VLOOKUP(Parameter!O1100,Indexing!$A$2:$B$28,2)</f>
        <v>6</v>
      </c>
      <c r="E1100">
        <f>VLOOKUP(Parameter!P1100,Indexing!$C$2:$D$28,2)</f>
        <v>1</v>
      </c>
      <c r="F1100">
        <f>VLOOKUP(Parameter!Q1100,Indexing!$E$2:$F$28,2)</f>
        <v>16</v>
      </c>
      <c r="G1100">
        <f>VLOOKUP(Parameter!R1100,Indexing!$G$2:$H$28,2)</f>
        <v>6</v>
      </c>
      <c r="H1100">
        <f t="shared" si="51"/>
        <v>7.25</v>
      </c>
      <c r="J1100">
        <f>VLOOKUP(Parameter!S1100,Indexing!$I$2:$J$28,2)</f>
        <v>22</v>
      </c>
      <c r="K1100">
        <f>VLOOKUP(Parameter!T1100,Indexing!$K$2:$L$28,2)</f>
        <v>26</v>
      </c>
      <c r="L1100">
        <f t="shared" si="52"/>
        <v>48</v>
      </c>
      <c r="N1100">
        <f t="shared" si="53"/>
        <v>77</v>
      </c>
    </row>
    <row r="1101" spans="1:14">
      <c r="A1101" s="12" t="s">
        <v>487</v>
      </c>
      <c r="B1101" t="s">
        <v>8</v>
      </c>
      <c r="C1101" t="s">
        <v>13</v>
      </c>
      <c r="D1101">
        <f>VLOOKUP(Parameter!O1101,Indexing!$A$2:$B$28,2)</f>
        <v>13</v>
      </c>
      <c r="E1101">
        <f>VLOOKUP(Parameter!P1101,Indexing!$C$2:$D$28,2)</f>
        <v>9</v>
      </c>
      <c r="F1101">
        <f>VLOOKUP(Parameter!Q1101,Indexing!$E$2:$F$28,2)</f>
        <v>1</v>
      </c>
      <c r="G1101">
        <f>VLOOKUP(Parameter!R1101,Indexing!$G$2:$H$28,2)</f>
        <v>26</v>
      </c>
      <c r="H1101">
        <f t="shared" si="51"/>
        <v>12.25</v>
      </c>
      <c r="J1101">
        <f>VLOOKUP(Parameter!S1101,Indexing!$I$2:$J$28,2)</f>
        <v>6</v>
      </c>
      <c r="K1101">
        <f>VLOOKUP(Parameter!T1101,Indexing!$K$2:$L$28,2)</f>
        <v>1</v>
      </c>
      <c r="L1101">
        <f t="shared" si="52"/>
        <v>7</v>
      </c>
      <c r="N1101">
        <f t="shared" si="53"/>
        <v>56</v>
      </c>
    </row>
    <row r="1102" spans="1:14">
      <c r="A1102" s="12" t="s">
        <v>487</v>
      </c>
      <c r="B1102" t="s">
        <v>10</v>
      </c>
      <c r="C1102" t="s">
        <v>13</v>
      </c>
      <c r="D1102">
        <f>VLOOKUP(Parameter!O1102,Indexing!$A$2:$B$28,2)</f>
        <v>13</v>
      </c>
      <c r="E1102">
        <f>VLOOKUP(Parameter!P1102,Indexing!$C$2:$D$28,2)</f>
        <v>9</v>
      </c>
      <c r="F1102">
        <f>VLOOKUP(Parameter!Q1102,Indexing!$E$2:$F$28,2)</f>
        <v>1</v>
      </c>
      <c r="G1102">
        <f>VLOOKUP(Parameter!R1102,Indexing!$G$2:$H$28,2)</f>
        <v>26</v>
      </c>
      <c r="H1102">
        <f t="shared" si="51"/>
        <v>12.25</v>
      </c>
      <c r="J1102">
        <f>VLOOKUP(Parameter!S1102,Indexing!$I$2:$J$28,2)</f>
        <v>6</v>
      </c>
      <c r="K1102">
        <f>VLOOKUP(Parameter!T1102,Indexing!$K$2:$L$28,2)</f>
        <v>1</v>
      </c>
      <c r="L1102">
        <f t="shared" si="52"/>
        <v>7</v>
      </c>
      <c r="N1102">
        <f t="shared" si="53"/>
        <v>56</v>
      </c>
    </row>
    <row r="1103" spans="1:14">
      <c r="A1103" s="12" t="s">
        <v>487</v>
      </c>
      <c r="B1103" t="s">
        <v>11</v>
      </c>
      <c r="C1103" t="s">
        <v>13</v>
      </c>
      <c r="D1103">
        <f>VLOOKUP(Parameter!O1103,Indexing!$A$2:$B$28,2)</f>
        <v>13</v>
      </c>
      <c r="E1103">
        <f>VLOOKUP(Parameter!P1103,Indexing!$C$2:$D$28,2)</f>
        <v>9</v>
      </c>
      <c r="F1103">
        <f>VLOOKUP(Parameter!Q1103,Indexing!$E$2:$F$28,2)</f>
        <v>1</v>
      </c>
      <c r="G1103">
        <f>VLOOKUP(Parameter!R1103,Indexing!$G$2:$H$28,2)</f>
        <v>26</v>
      </c>
      <c r="H1103">
        <f t="shared" si="51"/>
        <v>12.25</v>
      </c>
      <c r="J1103">
        <f>VLOOKUP(Parameter!S1103,Indexing!$I$2:$J$28,2)</f>
        <v>6</v>
      </c>
      <c r="K1103">
        <f>VLOOKUP(Parameter!T1103,Indexing!$K$2:$L$28,2)</f>
        <v>1</v>
      </c>
      <c r="L1103">
        <f t="shared" si="52"/>
        <v>7</v>
      </c>
      <c r="N1103">
        <f t="shared" si="53"/>
        <v>56</v>
      </c>
    </row>
    <row r="1104" spans="1:14">
      <c r="A1104" s="12" t="s">
        <v>488</v>
      </c>
      <c r="B1104" t="s">
        <v>8</v>
      </c>
      <c r="C1104" t="s">
        <v>13</v>
      </c>
      <c r="D1104">
        <f>VLOOKUP(Parameter!O1104,Indexing!$A$2:$B$28,2)</f>
        <v>1</v>
      </c>
      <c r="E1104">
        <f>VLOOKUP(Parameter!P1104,Indexing!$C$2:$D$28,2)</f>
        <v>5</v>
      </c>
      <c r="F1104">
        <f>VLOOKUP(Parameter!Q1104,Indexing!$E$2:$F$28,2)</f>
        <v>14</v>
      </c>
      <c r="G1104">
        <f>VLOOKUP(Parameter!R1104,Indexing!$G$2:$H$28,2)</f>
        <v>14</v>
      </c>
      <c r="H1104">
        <f t="shared" si="51"/>
        <v>8.5</v>
      </c>
      <c r="J1104">
        <f>VLOOKUP(Parameter!S1104,Indexing!$I$2:$J$28,2)</f>
        <v>6</v>
      </c>
      <c r="K1104">
        <f>VLOOKUP(Parameter!T1104,Indexing!$K$2:$L$28,2)</f>
        <v>1</v>
      </c>
      <c r="L1104">
        <f t="shared" si="52"/>
        <v>7</v>
      </c>
      <c r="N1104">
        <f t="shared" si="53"/>
        <v>41</v>
      </c>
    </row>
    <row r="1105" spans="1:14">
      <c r="A1105" s="12" t="s">
        <v>488</v>
      </c>
      <c r="B1105" t="s">
        <v>10</v>
      </c>
      <c r="C1105" t="s">
        <v>13</v>
      </c>
      <c r="D1105">
        <f>VLOOKUP(Parameter!O1105,Indexing!$A$2:$B$28,2)</f>
        <v>1</v>
      </c>
      <c r="E1105">
        <f>VLOOKUP(Parameter!P1105,Indexing!$C$2:$D$28,2)</f>
        <v>5</v>
      </c>
      <c r="F1105">
        <f>VLOOKUP(Parameter!Q1105,Indexing!$E$2:$F$28,2)</f>
        <v>14</v>
      </c>
      <c r="G1105">
        <f>VLOOKUP(Parameter!R1105,Indexing!$G$2:$H$28,2)</f>
        <v>14</v>
      </c>
      <c r="H1105">
        <f t="shared" si="51"/>
        <v>8.5</v>
      </c>
      <c r="J1105">
        <f>VLOOKUP(Parameter!S1105,Indexing!$I$2:$J$28,2)</f>
        <v>6</v>
      </c>
      <c r="K1105">
        <f>VLOOKUP(Parameter!T1105,Indexing!$K$2:$L$28,2)</f>
        <v>1</v>
      </c>
      <c r="L1105">
        <f t="shared" si="52"/>
        <v>7</v>
      </c>
      <c r="N1105">
        <f t="shared" si="53"/>
        <v>41</v>
      </c>
    </row>
    <row r="1106" spans="1:14">
      <c r="A1106" s="12" t="s">
        <v>488</v>
      </c>
      <c r="B1106" t="s">
        <v>11</v>
      </c>
      <c r="C1106" t="s">
        <v>13</v>
      </c>
      <c r="D1106">
        <f>VLOOKUP(Parameter!O1106,Indexing!$A$2:$B$28,2)</f>
        <v>1</v>
      </c>
      <c r="E1106">
        <f>VLOOKUP(Parameter!P1106,Indexing!$C$2:$D$28,2)</f>
        <v>5</v>
      </c>
      <c r="F1106">
        <f>VLOOKUP(Parameter!Q1106,Indexing!$E$2:$F$28,2)</f>
        <v>14</v>
      </c>
      <c r="G1106">
        <f>VLOOKUP(Parameter!R1106,Indexing!$G$2:$H$28,2)</f>
        <v>14</v>
      </c>
      <c r="H1106">
        <f t="shared" si="51"/>
        <v>8.5</v>
      </c>
      <c r="J1106">
        <f>VLOOKUP(Parameter!S1106,Indexing!$I$2:$J$28,2)</f>
        <v>6</v>
      </c>
      <c r="K1106">
        <f>VLOOKUP(Parameter!T1106,Indexing!$K$2:$L$28,2)</f>
        <v>1</v>
      </c>
      <c r="L1106">
        <f t="shared" si="52"/>
        <v>7</v>
      </c>
      <c r="N1106">
        <f t="shared" si="53"/>
        <v>41</v>
      </c>
    </row>
    <row r="1107" spans="1:14">
      <c r="A1107" s="12" t="s">
        <v>489</v>
      </c>
      <c r="B1107" t="s">
        <v>8</v>
      </c>
      <c r="C1107" t="s">
        <v>13</v>
      </c>
      <c r="D1107">
        <f>VLOOKUP(Parameter!O1107,Indexing!$A$2:$B$28,2)</f>
        <v>8</v>
      </c>
      <c r="E1107">
        <f>VLOOKUP(Parameter!P1107,Indexing!$C$2:$D$28,2)</f>
        <v>24</v>
      </c>
      <c r="F1107">
        <f>VLOOKUP(Parameter!Q1107,Indexing!$E$2:$F$28,2)</f>
        <v>15</v>
      </c>
      <c r="G1107">
        <f>VLOOKUP(Parameter!R1107,Indexing!$G$2:$H$28,2)</f>
        <v>3</v>
      </c>
      <c r="H1107">
        <f t="shared" si="51"/>
        <v>12.5</v>
      </c>
      <c r="J1107">
        <f>VLOOKUP(Parameter!S1107,Indexing!$I$2:$J$28,2)</f>
        <v>26</v>
      </c>
      <c r="K1107">
        <f>VLOOKUP(Parameter!T1107,Indexing!$K$2:$L$28,2)</f>
        <v>2</v>
      </c>
      <c r="L1107">
        <f t="shared" si="52"/>
        <v>28</v>
      </c>
      <c r="N1107">
        <f t="shared" si="53"/>
        <v>78</v>
      </c>
    </row>
    <row r="1108" spans="1:14">
      <c r="A1108" s="12" t="s">
        <v>489</v>
      </c>
      <c r="B1108" t="s">
        <v>10</v>
      </c>
      <c r="C1108" t="s">
        <v>13</v>
      </c>
      <c r="D1108">
        <f>VLOOKUP(Parameter!O1108,Indexing!$A$2:$B$28,2)</f>
        <v>8</v>
      </c>
      <c r="E1108">
        <f>VLOOKUP(Parameter!P1108,Indexing!$C$2:$D$28,2)</f>
        <v>24</v>
      </c>
      <c r="F1108">
        <f>VLOOKUP(Parameter!Q1108,Indexing!$E$2:$F$28,2)</f>
        <v>15</v>
      </c>
      <c r="G1108">
        <f>VLOOKUP(Parameter!R1108,Indexing!$G$2:$H$28,2)</f>
        <v>3</v>
      </c>
      <c r="H1108">
        <f t="shared" si="51"/>
        <v>12.5</v>
      </c>
      <c r="J1108">
        <f>VLOOKUP(Parameter!S1108,Indexing!$I$2:$J$28,2)</f>
        <v>26</v>
      </c>
      <c r="K1108">
        <f>VLOOKUP(Parameter!T1108,Indexing!$K$2:$L$28,2)</f>
        <v>2</v>
      </c>
      <c r="L1108">
        <f t="shared" si="52"/>
        <v>28</v>
      </c>
      <c r="N1108">
        <f t="shared" si="53"/>
        <v>78</v>
      </c>
    </row>
    <row r="1109" spans="1:14">
      <c r="A1109" s="12" t="s">
        <v>489</v>
      </c>
      <c r="B1109" t="s">
        <v>11</v>
      </c>
      <c r="C1109" t="s">
        <v>13</v>
      </c>
      <c r="D1109">
        <f>VLOOKUP(Parameter!O1109,Indexing!$A$2:$B$28,2)</f>
        <v>8</v>
      </c>
      <c r="E1109">
        <f>VLOOKUP(Parameter!P1109,Indexing!$C$2:$D$28,2)</f>
        <v>24</v>
      </c>
      <c r="F1109">
        <f>VLOOKUP(Parameter!Q1109,Indexing!$E$2:$F$28,2)</f>
        <v>15</v>
      </c>
      <c r="G1109">
        <f>VLOOKUP(Parameter!R1109,Indexing!$G$2:$H$28,2)</f>
        <v>3</v>
      </c>
      <c r="H1109">
        <f t="shared" si="51"/>
        <v>12.5</v>
      </c>
      <c r="J1109">
        <f>VLOOKUP(Parameter!S1109,Indexing!$I$2:$J$28,2)</f>
        <v>26</v>
      </c>
      <c r="K1109">
        <f>VLOOKUP(Parameter!T1109,Indexing!$K$2:$L$28,2)</f>
        <v>2</v>
      </c>
      <c r="L1109">
        <f t="shared" si="52"/>
        <v>28</v>
      </c>
      <c r="N1109">
        <f t="shared" si="53"/>
        <v>78</v>
      </c>
    </row>
    <row r="1110" spans="1:14">
      <c r="A1110" s="12" t="s">
        <v>490</v>
      </c>
      <c r="B1110" t="s">
        <v>8</v>
      </c>
      <c r="C1110" t="s">
        <v>13</v>
      </c>
      <c r="D1110">
        <f>VLOOKUP(Parameter!O1110,Indexing!$A$2:$B$28,2)</f>
        <v>8</v>
      </c>
      <c r="E1110">
        <f>VLOOKUP(Parameter!P1110,Indexing!$C$2:$D$28,2)</f>
        <v>24</v>
      </c>
      <c r="F1110">
        <f>VLOOKUP(Parameter!Q1110,Indexing!$E$2:$F$28,2)</f>
        <v>15</v>
      </c>
      <c r="G1110">
        <f>VLOOKUP(Parameter!R1110,Indexing!$G$2:$H$28,2)</f>
        <v>3</v>
      </c>
      <c r="H1110">
        <f t="shared" si="51"/>
        <v>12.5</v>
      </c>
      <c r="J1110">
        <f>VLOOKUP(Parameter!S1110,Indexing!$I$2:$J$28,2)</f>
        <v>26</v>
      </c>
      <c r="K1110">
        <f>VLOOKUP(Parameter!T1110,Indexing!$K$2:$L$28,2)</f>
        <v>2</v>
      </c>
      <c r="L1110">
        <f t="shared" si="52"/>
        <v>28</v>
      </c>
      <c r="N1110">
        <f t="shared" si="53"/>
        <v>78</v>
      </c>
    </row>
    <row r="1111" spans="1:14">
      <c r="A1111" s="12" t="s">
        <v>490</v>
      </c>
      <c r="B1111" t="s">
        <v>10</v>
      </c>
      <c r="C1111" t="s">
        <v>13</v>
      </c>
      <c r="D1111">
        <f>VLOOKUP(Parameter!O1111,Indexing!$A$2:$B$28,2)</f>
        <v>8</v>
      </c>
      <c r="E1111">
        <f>VLOOKUP(Parameter!P1111,Indexing!$C$2:$D$28,2)</f>
        <v>24</v>
      </c>
      <c r="F1111">
        <f>VLOOKUP(Parameter!Q1111,Indexing!$E$2:$F$28,2)</f>
        <v>15</v>
      </c>
      <c r="G1111">
        <f>VLOOKUP(Parameter!R1111,Indexing!$G$2:$H$28,2)</f>
        <v>3</v>
      </c>
      <c r="H1111">
        <f t="shared" si="51"/>
        <v>12.5</v>
      </c>
      <c r="J1111">
        <f>VLOOKUP(Parameter!S1111,Indexing!$I$2:$J$28,2)</f>
        <v>26</v>
      </c>
      <c r="K1111">
        <f>VLOOKUP(Parameter!T1111,Indexing!$K$2:$L$28,2)</f>
        <v>2</v>
      </c>
      <c r="L1111">
        <f t="shared" si="52"/>
        <v>28</v>
      </c>
      <c r="N1111">
        <f t="shared" si="53"/>
        <v>78</v>
      </c>
    </row>
    <row r="1112" spans="1:14">
      <c r="A1112" s="12" t="s">
        <v>490</v>
      </c>
      <c r="B1112" t="s">
        <v>11</v>
      </c>
      <c r="C1112" t="s">
        <v>13</v>
      </c>
      <c r="D1112">
        <f>VLOOKUP(Parameter!O1112,Indexing!$A$2:$B$28,2)</f>
        <v>8</v>
      </c>
      <c r="E1112">
        <f>VLOOKUP(Parameter!P1112,Indexing!$C$2:$D$28,2)</f>
        <v>24</v>
      </c>
      <c r="F1112">
        <f>VLOOKUP(Parameter!Q1112,Indexing!$E$2:$F$28,2)</f>
        <v>15</v>
      </c>
      <c r="G1112">
        <f>VLOOKUP(Parameter!R1112,Indexing!$G$2:$H$28,2)</f>
        <v>3</v>
      </c>
      <c r="H1112">
        <f t="shared" si="51"/>
        <v>12.5</v>
      </c>
      <c r="J1112">
        <f>VLOOKUP(Parameter!S1112,Indexing!$I$2:$J$28,2)</f>
        <v>26</v>
      </c>
      <c r="K1112">
        <f>VLOOKUP(Parameter!T1112,Indexing!$K$2:$L$28,2)</f>
        <v>2</v>
      </c>
      <c r="L1112">
        <f t="shared" si="52"/>
        <v>28</v>
      </c>
      <c r="N1112">
        <f t="shared" si="53"/>
        <v>78</v>
      </c>
    </row>
    <row r="1113" spans="1:14">
      <c r="A1113" s="12" t="s">
        <v>491</v>
      </c>
      <c r="B1113" t="s">
        <v>8</v>
      </c>
      <c r="C1113" t="s">
        <v>13</v>
      </c>
      <c r="D1113">
        <f>VLOOKUP(Parameter!O1113,Indexing!$A$2:$B$28,2)</f>
        <v>8</v>
      </c>
      <c r="E1113">
        <f>VLOOKUP(Parameter!P1113,Indexing!$C$2:$D$28,2)</f>
        <v>24</v>
      </c>
      <c r="F1113">
        <f>VLOOKUP(Parameter!Q1113,Indexing!$E$2:$F$28,2)</f>
        <v>15</v>
      </c>
      <c r="G1113">
        <f>VLOOKUP(Parameter!R1113,Indexing!$G$2:$H$28,2)</f>
        <v>3</v>
      </c>
      <c r="H1113">
        <f t="shared" si="51"/>
        <v>12.5</v>
      </c>
      <c r="J1113">
        <f>VLOOKUP(Parameter!S1113,Indexing!$I$2:$J$28,2)</f>
        <v>26</v>
      </c>
      <c r="K1113">
        <f>VLOOKUP(Parameter!T1113,Indexing!$K$2:$L$28,2)</f>
        <v>2</v>
      </c>
      <c r="L1113">
        <f t="shared" si="52"/>
        <v>28</v>
      </c>
      <c r="N1113">
        <f t="shared" si="53"/>
        <v>78</v>
      </c>
    </row>
    <row r="1114" spans="1:14">
      <c r="A1114" s="12" t="s">
        <v>491</v>
      </c>
      <c r="B1114" t="s">
        <v>10</v>
      </c>
      <c r="C1114" t="s">
        <v>13</v>
      </c>
      <c r="D1114">
        <f>VLOOKUP(Parameter!O1114,Indexing!$A$2:$B$28,2)</f>
        <v>8</v>
      </c>
      <c r="E1114">
        <f>VLOOKUP(Parameter!P1114,Indexing!$C$2:$D$28,2)</f>
        <v>24</v>
      </c>
      <c r="F1114">
        <f>VLOOKUP(Parameter!Q1114,Indexing!$E$2:$F$28,2)</f>
        <v>15</v>
      </c>
      <c r="G1114">
        <f>VLOOKUP(Parameter!R1114,Indexing!$G$2:$H$28,2)</f>
        <v>3</v>
      </c>
      <c r="H1114">
        <f t="shared" si="51"/>
        <v>12.5</v>
      </c>
      <c r="J1114">
        <f>VLOOKUP(Parameter!S1114,Indexing!$I$2:$J$28,2)</f>
        <v>26</v>
      </c>
      <c r="K1114">
        <f>VLOOKUP(Parameter!T1114,Indexing!$K$2:$L$28,2)</f>
        <v>2</v>
      </c>
      <c r="L1114">
        <f t="shared" si="52"/>
        <v>28</v>
      </c>
      <c r="N1114">
        <f t="shared" si="53"/>
        <v>78</v>
      </c>
    </row>
    <row r="1115" spans="1:14">
      <c r="A1115" s="12" t="s">
        <v>491</v>
      </c>
      <c r="B1115" t="s">
        <v>11</v>
      </c>
      <c r="C1115" t="s">
        <v>13</v>
      </c>
      <c r="D1115">
        <f>VLOOKUP(Parameter!O1115,Indexing!$A$2:$B$28,2)</f>
        <v>8</v>
      </c>
      <c r="E1115">
        <f>VLOOKUP(Parameter!P1115,Indexing!$C$2:$D$28,2)</f>
        <v>24</v>
      </c>
      <c r="F1115">
        <f>VLOOKUP(Parameter!Q1115,Indexing!$E$2:$F$28,2)</f>
        <v>15</v>
      </c>
      <c r="G1115">
        <f>VLOOKUP(Parameter!R1115,Indexing!$G$2:$H$28,2)</f>
        <v>3</v>
      </c>
      <c r="H1115">
        <f t="shared" si="51"/>
        <v>12.5</v>
      </c>
      <c r="J1115">
        <f>VLOOKUP(Parameter!S1115,Indexing!$I$2:$J$28,2)</f>
        <v>26</v>
      </c>
      <c r="K1115">
        <f>VLOOKUP(Parameter!T1115,Indexing!$K$2:$L$28,2)</f>
        <v>2</v>
      </c>
      <c r="L1115">
        <f t="shared" si="52"/>
        <v>28</v>
      </c>
      <c r="N1115">
        <f t="shared" si="53"/>
        <v>78</v>
      </c>
    </row>
    <row r="1116" spans="1:14">
      <c r="A1116" s="12" t="s">
        <v>492</v>
      </c>
      <c r="B1116" t="s">
        <v>8</v>
      </c>
      <c r="C1116" t="s">
        <v>13</v>
      </c>
      <c r="D1116">
        <f>VLOOKUP(Parameter!O1116,Indexing!$A$2:$B$28,2)</f>
        <v>9</v>
      </c>
      <c r="E1116">
        <f>VLOOKUP(Parameter!P1116,Indexing!$C$2:$D$28,2)</f>
        <v>23</v>
      </c>
      <c r="F1116">
        <f>VLOOKUP(Parameter!Q1116,Indexing!$E$2:$F$28,2)</f>
        <v>12</v>
      </c>
      <c r="G1116">
        <f>VLOOKUP(Parameter!R1116,Indexing!$G$2:$H$28,2)</f>
        <v>8</v>
      </c>
      <c r="H1116">
        <f t="shared" si="51"/>
        <v>13</v>
      </c>
      <c r="J1116">
        <f>VLOOKUP(Parameter!S1116,Indexing!$I$2:$J$28,2)</f>
        <v>10</v>
      </c>
      <c r="K1116">
        <f>VLOOKUP(Parameter!T1116,Indexing!$K$2:$L$28,2)</f>
        <v>1</v>
      </c>
      <c r="L1116">
        <f t="shared" si="52"/>
        <v>11</v>
      </c>
      <c r="N1116">
        <f t="shared" si="53"/>
        <v>63</v>
      </c>
    </row>
    <row r="1117" spans="1:14">
      <c r="A1117" s="12" t="s">
        <v>492</v>
      </c>
      <c r="B1117" t="s">
        <v>10</v>
      </c>
      <c r="C1117" t="s">
        <v>13</v>
      </c>
      <c r="D1117">
        <f>VLOOKUP(Parameter!O1117,Indexing!$A$2:$B$28,2)</f>
        <v>9</v>
      </c>
      <c r="E1117">
        <f>VLOOKUP(Parameter!P1117,Indexing!$C$2:$D$28,2)</f>
        <v>23</v>
      </c>
      <c r="F1117">
        <f>VLOOKUP(Parameter!Q1117,Indexing!$E$2:$F$28,2)</f>
        <v>12</v>
      </c>
      <c r="G1117">
        <f>VLOOKUP(Parameter!R1117,Indexing!$G$2:$H$28,2)</f>
        <v>8</v>
      </c>
      <c r="H1117">
        <f t="shared" si="51"/>
        <v>13</v>
      </c>
      <c r="J1117">
        <f>VLOOKUP(Parameter!S1117,Indexing!$I$2:$J$28,2)</f>
        <v>10</v>
      </c>
      <c r="K1117">
        <f>VLOOKUP(Parameter!T1117,Indexing!$K$2:$L$28,2)</f>
        <v>1</v>
      </c>
      <c r="L1117">
        <f t="shared" si="52"/>
        <v>11</v>
      </c>
      <c r="N1117">
        <f t="shared" si="53"/>
        <v>63</v>
      </c>
    </row>
    <row r="1118" spans="1:14">
      <c r="A1118" s="12" t="s">
        <v>492</v>
      </c>
      <c r="B1118" t="s">
        <v>11</v>
      </c>
      <c r="C1118" t="s">
        <v>13</v>
      </c>
      <c r="D1118">
        <f>VLOOKUP(Parameter!O1118,Indexing!$A$2:$B$28,2)</f>
        <v>9</v>
      </c>
      <c r="E1118">
        <f>VLOOKUP(Parameter!P1118,Indexing!$C$2:$D$28,2)</f>
        <v>23</v>
      </c>
      <c r="F1118">
        <f>VLOOKUP(Parameter!Q1118,Indexing!$E$2:$F$28,2)</f>
        <v>12</v>
      </c>
      <c r="G1118">
        <f>VLOOKUP(Parameter!R1118,Indexing!$G$2:$H$28,2)</f>
        <v>8</v>
      </c>
      <c r="H1118">
        <f t="shared" si="51"/>
        <v>13</v>
      </c>
      <c r="J1118">
        <f>VLOOKUP(Parameter!S1118,Indexing!$I$2:$J$28,2)</f>
        <v>10</v>
      </c>
      <c r="K1118">
        <f>VLOOKUP(Parameter!T1118,Indexing!$K$2:$L$28,2)</f>
        <v>1</v>
      </c>
      <c r="L1118">
        <f t="shared" si="52"/>
        <v>11</v>
      </c>
      <c r="N1118">
        <f t="shared" si="53"/>
        <v>63</v>
      </c>
    </row>
    <row r="1119" spans="1:14">
      <c r="A1119" s="12" t="s">
        <v>493</v>
      </c>
      <c r="B1119" t="s">
        <v>8</v>
      </c>
      <c r="C1119" t="s">
        <v>13</v>
      </c>
      <c r="D1119">
        <f>VLOOKUP(Parameter!O1119,Indexing!$A$2:$B$28,2)</f>
        <v>19</v>
      </c>
      <c r="E1119">
        <f>VLOOKUP(Parameter!P1119,Indexing!$C$2:$D$28,2)</f>
        <v>3</v>
      </c>
      <c r="F1119">
        <f>VLOOKUP(Parameter!Q1119,Indexing!$E$2:$F$28,2)</f>
        <v>1</v>
      </c>
      <c r="G1119">
        <f>VLOOKUP(Parameter!R1119,Indexing!$G$2:$H$28,2)</f>
        <v>21</v>
      </c>
      <c r="H1119">
        <f t="shared" si="51"/>
        <v>11</v>
      </c>
      <c r="J1119">
        <f>VLOOKUP(Parameter!S1119,Indexing!$I$2:$J$28,2)</f>
        <v>4</v>
      </c>
      <c r="K1119">
        <f>VLOOKUP(Parameter!T1119,Indexing!$K$2:$L$28,2)</f>
        <v>1</v>
      </c>
      <c r="L1119">
        <f t="shared" si="52"/>
        <v>5</v>
      </c>
      <c r="N1119">
        <f t="shared" si="53"/>
        <v>49</v>
      </c>
    </row>
    <row r="1120" spans="1:14">
      <c r="A1120" s="12" t="s">
        <v>493</v>
      </c>
      <c r="B1120" t="s">
        <v>10</v>
      </c>
      <c r="C1120" t="s">
        <v>13</v>
      </c>
      <c r="D1120">
        <f>VLOOKUP(Parameter!O1120,Indexing!$A$2:$B$28,2)</f>
        <v>19</v>
      </c>
      <c r="E1120">
        <f>VLOOKUP(Parameter!P1120,Indexing!$C$2:$D$28,2)</f>
        <v>3</v>
      </c>
      <c r="F1120">
        <f>VLOOKUP(Parameter!Q1120,Indexing!$E$2:$F$28,2)</f>
        <v>1</v>
      </c>
      <c r="G1120">
        <f>VLOOKUP(Parameter!R1120,Indexing!$G$2:$H$28,2)</f>
        <v>21</v>
      </c>
      <c r="H1120">
        <f t="shared" si="51"/>
        <v>11</v>
      </c>
      <c r="J1120">
        <f>VLOOKUP(Parameter!S1120,Indexing!$I$2:$J$28,2)</f>
        <v>4</v>
      </c>
      <c r="K1120">
        <f>VLOOKUP(Parameter!T1120,Indexing!$K$2:$L$28,2)</f>
        <v>1</v>
      </c>
      <c r="L1120">
        <f t="shared" si="52"/>
        <v>5</v>
      </c>
      <c r="N1120">
        <f t="shared" si="53"/>
        <v>49</v>
      </c>
    </row>
    <row r="1121" spans="1:14">
      <c r="A1121" s="12" t="s">
        <v>493</v>
      </c>
      <c r="B1121" t="s">
        <v>11</v>
      </c>
      <c r="C1121" t="s">
        <v>13</v>
      </c>
      <c r="D1121">
        <f>VLOOKUP(Parameter!O1121,Indexing!$A$2:$B$28,2)</f>
        <v>19</v>
      </c>
      <c r="E1121">
        <f>VLOOKUP(Parameter!P1121,Indexing!$C$2:$D$28,2)</f>
        <v>3</v>
      </c>
      <c r="F1121">
        <f>VLOOKUP(Parameter!Q1121,Indexing!$E$2:$F$28,2)</f>
        <v>1</v>
      </c>
      <c r="G1121">
        <f>VLOOKUP(Parameter!R1121,Indexing!$G$2:$H$28,2)</f>
        <v>21</v>
      </c>
      <c r="H1121">
        <f t="shared" si="51"/>
        <v>11</v>
      </c>
      <c r="J1121">
        <f>VLOOKUP(Parameter!S1121,Indexing!$I$2:$J$28,2)</f>
        <v>4</v>
      </c>
      <c r="K1121">
        <f>VLOOKUP(Parameter!T1121,Indexing!$K$2:$L$28,2)</f>
        <v>1</v>
      </c>
      <c r="L1121">
        <f t="shared" si="52"/>
        <v>5</v>
      </c>
      <c r="N1121">
        <f t="shared" si="53"/>
        <v>49</v>
      </c>
    </row>
    <row r="1122" spans="1:14">
      <c r="A1122" s="12" t="s">
        <v>494</v>
      </c>
      <c r="B1122" t="s">
        <v>8</v>
      </c>
      <c r="C1122" t="s">
        <v>13</v>
      </c>
      <c r="D1122">
        <f>VLOOKUP(Parameter!O1122,Indexing!$A$2:$B$28,2)</f>
        <v>5</v>
      </c>
      <c r="E1122">
        <f>VLOOKUP(Parameter!P1122,Indexing!$C$2:$D$28,2)</f>
        <v>19</v>
      </c>
      <c r="F1122">
        <f>VLOOKUP(Parameter!Q1122,Indexing!$E$2:$F$28,2)</f>
        <v>11</v>
      </c>
      <c r="G1122">
        <f>VLOOKUP(Parameter!R1122,Indexing!$G$2:$H$28,2)</f>
        <v>5</v>
      </c>
      <c r="H1122">
        <f t="shared" si="51"/>
        <v>10</v>
      </c>
      <c r="J1122">
        <f>VLOOKUP(Parameter!S1122,Indexing!$I$2:$J$28,2)</f>
        <v>26</v>
      </c>
      <c r="K1122">
        <f>VLOOKUP(Parameter!T1122,Indexing!$K$2:$L$28,2)</f>
        <v>9</v>
      </c>
      <c r="L1122">
        <f t="shared" si="52"/>
        <v>35</v>
      </c>
      <c r="N1122">
        <f t="shared" si="53"/>
        <v>75</v>
      </c>
    </row>
    <row r="1123" spans="1:14">
      <c r="A1123" s="12" t="s">
        <v>494</v>
      </c>
      <c r="B1123" t="s">
        <v>10</v>
      </c>
      <c r="C1123" t="s">
        <v>13</v>
      </c>
      <c r="D1123">
        <f>VLOOKUP(Parameter!O1123,Indexing!$A$2:$B$28,2)</f>
        <v>5</v>
      </c>
      <c r="E1123">
        <f>VLOOKUP(Parameter!P1123,Indexing!$C$2:$D$28,2)</f>
        <v>19</v>
      </c>
      <c r="F1123">
        <f>VLOOKUP(Parameter!Q1123,Indexing!$E$2:$F$28,2)</f>
        <v>11</v>
      </c>
      <c r="G1123">
        <f>VLOOKUP(Parameter!R1123,Indexing!$G$2:$H$28,2)</f>
        <v>5</v>
      </c>
      <c r="H1123">
        <f t="shared" si="51"/>
        <v>10</v>
      </c>
      <c r="J1123">
        <f>VLOOKUP(Parameter!S1123,Indexing!$I$2:$J$28,2)</f>
        <v>26</v>
      </c>
      <c r="K1123">
        <f>VLOOKUP(Parameter!T1123,Indexing!$K$2:$L$28,2)</f>
        <v>9</v>
      </c>
      <c r="L1123">
        <f t="shared" si="52"/>
        <v>35</v>
      </c>
      <c r="N1123">
        <f t="shared" si="53"/>
        <v>75</v>
      </c>
    </row>
    <row r="1124" spans="1:14">
      <c r="A1124" s="12" t="s">
        <v>494</v>
      </c>
      <c r="B1124" t="s">
        <v>11</v>
      </c>
      <c r="C1124" t="s">
        <v>13</v>
      </c>
      <c r="D1124">
        <f>VLOOKUP(Parameter!O1124,Indexing!$A$2:$B$28,2)</f>
        <v>5</v>
      </c>
      <c r="E1124">
        <f>VLOOKUP(Parameter!P1124,Indexing!$C$2:$D$28,2)</f>
        <v>19</v>
      </c>
      <c r="F1124">
        <f>VLOOKUP(Parameter!Q1124,Indexing!$E$2:$F$28,2)</f>
        <v>11</v>
      </c>
      <c r="G1124">
        <f>VLOOKUP(Parameter!R1124,Indexing!$G$2:$H$28,2)</f>
        <v>5</v>
      </c>
      <c r="H1124">
        <f t="shared" si="51"/>
        <v>10</v>
      </c>
      <c r="J1124">
        <f>VLOOKUP(Parameter!S1124,Indexing!$I$2:$J$28,2)</f>
        <v>26</v>
      </c>
      <c r="K1124">
        <f>VLOOKUP(Parameter!T1124,Indexing!$K$2:$L$28,2)</f>
        <v>9</v>
      </c>
      <c r="L1124">
        <f t="shared" si="52"/>
        <v>35</v>
      </c>
      <c r="N1124">
        <f t="shared" si="53"/>
        <v>75</v>
      </c>
    </row>
    <row r="1125" spans="1:14">
      <c r="A1125" s="12" t="s">
        <v>495</v>
      </c>
      <c r="B1125" t="s">
        <v>8</v>
      </c>
      <c r="C1125" t="s">
        <v>13</v>
      </c>
      <c r="D1125">
        <f>VLOOKUP(Parameter!O1125,Indexing!$A$2:$B$28,2)</f>
        <v>1</v>
      </c>
      <c r="E1125">
        <f>VLOOKUP(Parameter!P1125,Indexing!$C$2:$D$28,2)</f>
        <v>1</v>
      </c>
      <c r="F1125">
        <f>VLOOKUP(Parameter!Q1125,Indexing!$E$2:$F$28,2)</f>
        <v>14</v>
      </c>
      <c r="G1125">
        <f>VLOOKUP(Parameter!R1125,Indexing!$G$2:$H$28,2)</f>
        <v>14</v>
      </c>
      <c r="H1125">
        <f t="shared" si="51"/>
        <v>7.5</v>
      </c>
      <c r="J1125">
        <f>VLOOKUP(Parameter!S1125,Indexing!$I$2:$J$28,2)</f>
        <v>5</v>
      </c>
      <c r="K1125">
        <f>VLOOKUP(Parameter!T1125,Indexing!$K$2:$L$28,2)</f>
        <v>1</v>
      </c>
      <c r="L1125">
        <f t="shared" si="52"/>
        <v>6</v>
      </c>
      <c r="N1125">
        <f t="shared" si="53"/>
        <v>36</v>
      </c>
    </row>
    <row r="1126" spans="1:14">
      <c r="A1126" s="12" t="s">
        <v>495</v>
      </c>
      <c r="B1126" t="s">
        <v>10</v>
      </c>
      <c r="C1126" t="s">
        <v>13</v>
      </c>
      <c r="D1126">
        <f>VLOOKUP(Parameter!O1126,Indexing!$A$2:$B$28,2)</f>
        <v>1</v>
      </c>
      <c r="E1126">
        <f>VLOOKUP(Parameter!P1126,Indexing!$C$2:$D$28,2)</f>
        <v>1</v>
      </c>
      <c r="F1126">
        <f>VLOOKUP(Parameter!Q1126,Indexing!$E$2:$F$28,2)</f>
        <v>14</v>
      </c>
      <c r="G1126">
        <f>VLOOKUP(Parameter!R1126,Indexing!$G$2:$H$28,2)</f>
        <v>14</v>
      </c>
      <c r="H1126">
        <f t="shared" si="51"/>
        <v>7.5</v>
      </c>
      <c r="J1126">
        <f>VLOOKUP(Parameter!S1126,Indexing!$I$2:$J$28,2)</f>
        <v>5</v>
      </c>
      <c r="K1126">
        <f>VLOOKUP(Parameter!T1126,Indexing!$K$2:$L$28,2)</f>
        <v>1</v>
      </c>
      <c r="L1126">
        <f t="shared" si="52"/>
        <v>6</v>
      </c>
      <c r="N1126">
        <f t="shared" si="53"/>
        <v>36</v>
      </c>
    </row>
    <row r="1127" spans="1:14">
      <c r="A1127" s="12" t="s">
        <v>495</v>
      </c>
      <c r="B1127" t="s">
        <v>11</v>
      </c>
      <c r="C1127" t="s">
        <v>13</v>
      </c>
      <c r="D1127">
        <f>VLOOKUP(Parameter!O1127,Indexing!$A$2:$B$28,2)</f>
        <v>1</v>
      </c>
      <c r="E1127">
        <f>VLOOKUP(Parameter!P1127,Indexing!$C$2:$D$28,2)</f>
        <v>1</v>
      </c>
      <c r="F1127">
        <f>VLOOKUP(Parameter!Q1127,Indexing!$E$2:$F$28,2)</f>
        <v>14</v>
      </c>
      <c r="G1127">
        <f>VLOOKUP(Parameter!R1127,Indexing!$G$2:$H$28,2)</f>
        <v>14</v>
      </c>
      <c r="H1127">
        <f t="shared" si="51"/>
        <v>7.5</v>
      </c>
      <c r="J1127">
        <f>VLOOKUP(Parameter!S1127,Indexing!$I$2:$J$28,2)</f>
        <v>5</v>
      </c>
      <c r="K1127">
        <f>VLOOKUP(Parameter!T1127,Indexing!$K$2:$L$28,2)</f>
        <v>1</v>
      </c>
      <c r="L1127">
        <f t="shared" si="52"/>
        <v>6</v>
      </c>
      <c r="N1127">
        <f t="shared" si="53"/>
        <v>36</v>
      </c>
    </row>
    <row r="1128" spans="1:14">
      <c r="A1128" s="12" t="s">
        <v>496</v>
      </c>
      <c r="B1128" t="s">
        <v>8</v>
      </c>
      <c r="C1128" t="s">
        <v>13</v>
      </c>
      <c r="D1128">
        <f>VLOOKUP(Parameter!O1128,Indexing!$A$2:$B$28,2)</f>
        <v>6</v>
      </c>
      <c r="E1128">
        <f>VLOOKUP(Parameter!P1128,Indexing!$C$2:$D$28,2)</f>
        <v>23</v>
      </c>
      <c r="F1128">
        <f>VLOOKUP(Parameter!Q1128,Indexing!$E$2:$F$28,2)</f>
        <v>16</v>
      </c>
      <c r="G1128">
        <f>VLOOKUP(Parameter!R1128,Indexing!$G$2:$H$28,2)</f>
        <v>5</v>
      </c>
      <c r="H1128">
        <f t="shared" si="51"/>
        <v>12.5</v>
      </c>
      <c r="J1128">
        <f>VLOOKUP(Parameter!S1128,Indexing!$I$2:$J$28,2)</f>
        <v>17</v>
      </c>
      <c r="K1128">
        <f>VLOOKUP(Parameter!T1128,Indexing!$K$2:$L$28,2)</f>
        <v>2</v>
      </c>
      <c r="L1128">
        <f t="shared" si="52"/>
        <v>19</v>
      </c>
      <c r="N1128">
        <f t="shared" si="53"/>
        <v>69</v>
      </c>
    </row>
    <row r="1129" spans="1:14">
      <c r="A1129" s="12" t="s">
        <v>496</v>
      </c>
      <c r="B1129" t="s">
        <v>10</v>
      </c>
      <c r="C1129" t="s">
        <v>13</v>
      </c>
      <c r="D1129">
        <f>VLOOKUP(Parameter!O1129,Indexing!$A$2:$B$28,2)</f>
        <v>6</v>
      </c>
      <c r="E1129">
        <f>VLOOKUP(Parameter!P1129,Indexing!$C$2:$D$28,2)</f>
        <v>23</v>
      </c>
      <c r="F1129">
        <f>VLOOKUP(Parameter!Q1129,Indexing!$E$2:$F$28,2)</f>
        <v>16</v>
      </c>
      <c r="G1129">
        <f>VLOOKUP(Parameter!R1129,Indexing!$G$2:$H$28,2)</f>
        <v>5</v>
      </c>
      <c r="H1129">
        <f t="shared" si="51"/>
        <v>12.5</v>
      </c>
      <c r="J1129">
        <f>VLOOKUP(Parameter!S1129,Indexing!$I$2:$J$28,2)</f>
        <v>17</v>
      </c>
      <c r="K1129">
        <f>VLOOKUP(Parameter!T1129,Indexing!$K$2:$L$28,2)</f>
        <v>2</v>
      </c>
      <c r="L1129">
        <f t="shared" si="52"/>
        <v>19</v>
      </c>
      <c r="N1129">
        <f t="shared" si="53"/>
        <v>69</v>
      </c>
    </row>
    <row r="1130" spans="1:14">
      <c r="A1130" s="12" t="s">
        <v>496</v>
      </c>
      <c r="B1130" t="s">
        <v>11</v>
      </c>
      <c r="C1130" t="s">
        <v>13</v>
      </c>
      <c r="D1130">
        <f>VLOOKUP(Parameter!O1130,Indexing!$A$2:$B$28,2)</f>
        <v>6</v>
      </c>
      <c r="E1130">
        <f>VLOOKUP(Parameter!P1130,Indexing!$C$2:$D$28,2)</f>
        <v>23</v>
      </c>
      <c r="F1130">
        <f>VLOOKUP(Parameter!Q1130,Indexing!$E$2:$F$28,2)</f>
        <v>16</v>
      </c>
      <c r="G1130">
        <f>VLOOKUP(Parameter!R1130,Indexing!$G$2:$H$28,2)</f>
        <v>5</v>
      </c>
      <c r="H1130">
        <f t="shared" si="51"/>
        <v>12.5</v>
      </c>
      <c r="J1130">
        <f>VLOOKUP(Parameter!S1130,Indexing!$I$2:$J$28,2)</f>
        <v>17</v>
      </c>
      <c r="K1130">
        <f>VLOOKUP(Parameter!T1130,Indexing!$K$2:$L$28,2)</f>
        <v>2</v>
      </c>
      <c r="L1130">
        <f t="shared" si="52"/>
        <v>19</v>
      </c>
      <c r="N1130">
        <f t="shared" si="53"/>
        <v>69</v>
      </c>
    </row>
    <row r="1131" spans="1:14">
      <c r="A1131" s="12" t="s">
        <v>497</v>
      </c>
      <c r="B1131" t="s">
        <v>8</v>
      </c>
      <c r="C1131" t="s">
        <v>13</v>
      </c>
      <c r="D1131">
        <f>VLOOKUP(Parameter!O1131,Indexing!$A$2:$B$28,2)</f>
        <v>4</v>
      </c>
      <c r="E1131">
        <f>VLOOKUP(Parameter!P1131,Indexing!$C$2:$D$28,2)</f>
        <v>25</v>
      </c>
      <c r="F1131">
        <f>VLOOKUP(Parameter!Q1131,Indexing!$E$2:$F$28,2)</f>
        <v>16</v>
      </c>
      <c r="G1131">
        <f>VLOOKUP(Parameter!R1131,Indexing!$G$2:$H$28,2)</f>
        <v>5</v>
      </c>
      <c r="H1131">
        <f t="shared" si="51"/>
        <v>12.5</v>
      </c>
      <c r="J1131">
        <f>VLOOKUP(Parameter!S1131,Indexing!$I$2:$J$28,2)</f>
        <v>5</v>
      </c>
      <c r="K1131">
        <f>VLOOKUP(Parameter!T1131,Indexing!$K$2:$L$28,2)</f>
        <v>1</v>
      </c>
      <c r="L1131">
        <f t="shared" si="52"/>
        <v>6</v>
      </c>
      <c r="N1131">
        <f t="shared" si="53"/>
        <v>56</v>
      </c>
    </row>
    <row r="1132" spans="1:14">
      <c r="A1132" s="12" t="s">
        <v>497</v>
      </c>
      <c r="B1132" t="s">
        <v>10</v>
      </c>
      <c r="C1132" t="s">
        <v>13</v>
      </c>
      <c r="D1132">
        <f>VLOOKUP(Parameter!O1132,Indexing!$A$2:$B$28,2)</f>
        <v>4</v>
      </c>
      <c r="E1132">
        <f>VLOOKUP(Parameter!P1132,Indexing!$C$2:$D$28,2)</f>
        <v>25</v>
      </c>
      <c r="F1132">
        <f>VLOOKUP(Parameter!Q1132,Indexing!$E$2:$F$28,2)</f>
        <v>16</v>
      </c>
      <c r="G1132">
        <f>VLOOKUP(Parameter!R1132,Indexing!$G$2:$H$28,2)</f>
        <v>5</v>
      </c>
      <c r="H1132">
        <f t="shared" si="51"/>
        <v>12.5</v>
      </c>
      <c r="J1132">
        <f>VLOOKUP(Parameter!S1132,Indexing!$I$2:$J$28,2)</f>
        <v>5</v>
      </c>
      <c r="K1132">
        <f>VLOOKUP(Parameter!T1132,Indexing!$K$2:$L$28,2)</f>
        <v>1</v>
      </c>
      <c r="L1132">
        <f t="shared" si="52"/>
        <v>6</v>
      </c>
      <c r="N1132">
        <f t="shared" si="53"/>
        <v>56</v>
      </c>
    </row>
    <row r="1133" spans="1:14">
      <c r="A1133" s="12" t="s">
        <v>497</v>
      </c>
      <c r="B1133" t="s">
        <v>11</v>
      </c>
      <c r="C1133" t="s">
        <v>13</v>
      </c>
      <c r="D1133">
        <f>VLOOKUP(Parameter!O1133,Indexing!$A$2:$B$28,2)</f>
        <v>4</v>
      </c>
      <c r="E1133">
        <f>VLOOKUP(Parameter!P1133,Indexing!$C$2:$D$28,2)</f>
        <v>25</v>
      </c>
      <c r="F1133">
        <f>VLOOKUP(Parameter!Q1133,Indexing!$E$2:$F$28,2)</f>
        <v>16</v>
      </c>
      <c r="G1133">
        <f>VLOOKUP(Parameter!R1133,Indexing!$G$2:$H$28,2)</f>
        <v>5</v>
      </c>
      <c r="H1133">
        <f t="shared" si="51"/>
        <v>12.5</v>
      </c>
      <c r="J1133">
        <f>VLOOKUP(Parameter!S1133,Indexing!$I$2:$J$28,2)</f>
        <v>5</v>
      </c>
      <c r="K1133">
        <f>VLOOKUP(Parameter!T1133,Indexing!$K$2:$L$28,2)</f>
        <v>1</v>
      </c>
      <c r="L1133">
        <f t="shared" si="52"/>
        <v>6</v>
      </c>
      <c r="N1133">
        <f t="shared" si="53"/>
        <v>56</v>
      </c>
    </row>
    <row r="1134" spans="1:14">
      <c r="A1134" s="12" t="s">
        <v>498</v>
      </c>
      <c r="B1134" t="s">
        <v>8</v>
      </c>
      <c r="C1134" t="s">
        <v>13</v>
      </c>
      <c r="D1134">
        <f>VLOOKUP(Parameter!O1134,Indexing!$A$2:$B$28,2)</f>
        <v>7</v>
      </c>
      <c r="E1134">
        <f>VLOOKUP(Parameter!P1134,Indexing!$C$2:$D$28,2)</f>
        <v>20</v>
      </c>
      <c r="F1134">
        <f>VLOOKUP(Parameter!Q1134,Indexing!$E$2:$F$28,2)</f>
        <v>16</v>
      </c>
      <c r="G1134">
        <f>VLOOKUP(Parameter!R1134,Indexing!$G$2:$H$28,2)</f>
        <v>5</v>
      </c>
      <c r="H1134">
        <f t="shared" si="51"/>
        <v>12</v>
      </c>
      <c r="J1134">
        <f>VLOOKUP(Parameter!S1134,Indexing!$I$2:$J$28,2)</f>
        <v>4</v>
      </c>
      <c r="K1134">
        <f>VLOOKUP(Parameter!T1134,Indexing!$K$2:$L$28,2)</f>
        <v>2</v>
      </c>
      <c r="L1134">
        <f t="shared" si="52"/>
        <v>6</v>
      </c>
      <c r="N1134">
        <f t="shared" si="53"/>
        <v>54</v>
      </c>
    </row>
    <row r="1135" spans="1:14">
      <c r="A1135" s="12" t="s">
        <v>498</v>
      </c>
      <c r="B1135" t="s">
        <v>10</v>
      </c>
      <c r="C1135" t="s">
        <v>13</v>
      </c>
      <c r="D1135">
        <f>VLOOKUP(Parameter!O1135,Indexing!$A$2:$B$28,2)</f>
        <v>7</v>
      </c>
      <c r="E1135">
        <f>VLOOKUP(Parameter!P1135,Indexing!$C$2:$D$28,2)</f>
        <v>20</v>
      </c>
      <c r="F1135">
        <f>VLOOKUP(Parameter!Q1135,Indexing!$E$2:$F$28,2)</f>
        <v>16</v>
      </c>
      <c r="G1135">
        <f>VLOOKUP(Parameter!R1135,Indexing!$G$2:$H$28,2)</f>
        <v>5</v>
      </c>
      <c r="H1135">
        <f t="shared" si="51"/>
        <v>12</v>
      </c>
      <c r="J1135">
        <f>VLOOKUP(Parameter!S1135,Indexing!$I$2:$J$28,2)</f>
        <v>4</v>
      </c>
      <c r="K1135">
        <f>VLOOKUP(Parameter!T1135,Indexing!$K$2:$L$28,2)</f>
        <v>2</v>
      </c>
      <c r="L1135">
        <f t="shared" si="52"/>
        <v>6</v>
      </c>
      <c r="N1135">
        <f t="shared" si="53"/>
        <v>54</v>
      </c>
    </row>
    <row r="1136" spans="1:14">
      <c r="A1136" s="12" t="s">
        <v>498</v>
      </c>
      <c r="B1136" t="s">
        <v>11</v>
      </c>
      <c r="C1136" t="s">
        <v>13</v>
      </c>
      <c r="D1136">
        <f>VLOOKUP(Parameter!O1136,Indexing!$A$2:$B$28,2)</f>
        <v>7</v>
      </c>
      <c r="E1136">
        <f>VLOOKUP(Parameter!P1136,Indexing!$C$2:$D$28,2)</f>
        <v>20</v>
      </c>
      <c r="F1136">
        <f>VLOOKUP(Parameter!Q1136,Indexing!$E$2:$F$28,2)</f>
        <v>16</v>
      </c>
      <c r="G1136">
        <f>VLOOKUP(Parameter!R1136,Indexing!$G$2:$H$28,2)</f>
        <v>5</v>
      </c>
      <c r="H1136">
        <f t="shared" si="51"/>
        <v>12</v>
      </c>
      <c r="J1136">
        <f>VLOOKUP(Parameter!S1136,Indexing!$I$2:$J$28,2)</f>
        <v>4</v>
      </c>
      <c r="K1136">
        <f>VLOOKUP(Parameter!T1136,Indexing!$K$2:$L$28,2)</f>
        <v>2</v>
      </c>
      <c r="L1136">
        <f t="shared" si="52"/>
        <v>6</v>
      </c>
      <c r="N1136">
        <f t="shared" si="53"/>
        <v>54</v>
      </c>
    </row>
    <row r="1137" spans="1:14">
      <c r="A1137" s="12" t="s">
        <v>499</v>
      </c>
      <c r="B1137" t="s">
        <v>8</v>
      </c>
      <c r="C1137" t="s">
        <v>13</v>
      </c>
      <c r="D1137">
        <f>VLOOKUP(Parameter!O1137,Indexing!$A$2:$B$28,2)</f>
        <v>6</v>
      </c>
      <c r="E1137">
        <f>VLOOKUP(Parameter!P1137,Indexing!$C$2:$D$28,2)</f>
        <v>1</v>
      </c>
      <c r="F1137">
        <f>VLOOKUP(Parameter!Q1137,Indexing!$E$2:$F$28,2)</f>
        <v>16</v>
      </c>
      <c r="G1137">
        <f>VLOOKUP(Parameter!R1137,Indexing!$G$2:$H$28,2)</f>
        <v>6</v>
      </c>
      <c r="H1137">
        <f t="shared" si="51"/>
        <v>7.25</v>
      </c>
      <c r="J1137">
        <f>VLOOKUP(Parameter!S1137,Indexing!$I$2:$J$28,2)</f>
        <v>7</v>
      </c>
      <c r="K1137">
        <f>VLOOKUP(Parameter!T1137,Indexing!$K$2:$L$28,2)</f>
        <v>1</v>
      </c>
      <c r="L1137">
        <f t="shared" si="52"/>
        <v>8</v>
      </c>
      <c r="N1137">
        <f t="shared" si="53"/>
        <v>37</v>
      </c>
    </row>
    <row r="1138" spans="1:14">
      <c r="A1138" s="12" t="s">
        <v>499</v>
      </c>
      <c r="B1138" t="s">
        <v>10</v>
      </c>
      <c r="C1138" t="s">
        <v>13</v>
      </c>
      <c r="D1138">
        <f>VLOOKUP(Parameter!O1138,Indexing!$A$2:$B$28,2)</f>
        <v>6</v>
      </c>
      <c r="E1138">
        <f>VLOOKUP(Parameter!P1138,Indexing!$C$2:$D$28,2)</f>
        <v>1</v>
      </c>
      <c r="F1138">
        <f>VLOOKUP(Parameter!Q1138,Indexing!$E$2:$F$28,2)</f>
        <v>16</v>
      </c>
      <c r="G1138">
        <f>VLOOKUP(Parameter!R1138,Indexing!$G$2:$H$28,2)</f>
        <v>6</v>
      </c>
      <c r="H1138">
        <f t="shared" si="51"/>
        <v>7.25</v>
      </c>
      <c r="J1138">
        <f>VLOOKUP(Parameter!S1138,Indexing!$I$2:$J$28,2)</f>
        <v>7</v>
      </c>
      <c r="K1138">
        <f>VLOOKUP(Parameter!T1138,Indexing!$K$2:$L$28,2)</f>
        <v>1</v>
      </c>
      <c r="L1138">
        <f t="shared" si="52"/>
        <v>8</v>
      </c>
      <c r="N1138">
        <f t="shared" si="53"/>
        <v>37</v>
      </c>
    </row>
    <row r="1139" spans="1:14">
      <c r="A1139" s="12" t="s">
        <v>499</v>
      </c>
      <c r="B1139" t="s">
        <v>11</v>
      </c>
      <c r="C1139" t="s">
        <v>13</v>
      </c>
      <c r="D1139">
        <f>VLOOKUP(Parameter!O1139,Indexing!$A$2:$B$28,2)</f>
        <v>6</v>
      </c>
      <c r="E1139">
        <f>VLOOKUP(Parameter!P1139,Indexing!$C$2:$D$28,2)</f>
        <v>1</v>
      </c>
      <c r="F1139">
        <f>VLOOKUP(Parameter!Q1139,Indexing!$E$2:$F$28,2)</f>
        <v>16</v>
      </c>
      <c r="G1139">
        <f>VLOOKUP(Parameter!R1139,Indexing!$G$2:$H$28,2)</f>
        <v>6</v>
      </c>
      <c r="H1139">
        <f t="shared" si="51"/>
        <v>7.25</v>
      </c>
      <c r="J1139">
        <f>VLOOKUP(Parameter!S1139,Indexing!$I$2:$J$28,2)</f>
        <v>7</v>
      </c>
      <c r="K1139">
        <f>VLOOKUP(Parameter!T1139,Indexing!$K$2:$L$28,2)</f>
        <v>1</v>
      </c>
      <c r="L1139">
        <f t="shared" si="52"/>
        <v>8</v>
      </c>
      <c r="N1139">
        <f t="shared" si="53"/>
        <v>37</v>
      </c>
    </row>
    <row r="1140" spans="1:14">
      <c r="A1140" s="12" t="s">
        <v>500</v>
      </c>
      <c r="B1140" t="s">
        <v>8</v>
      </c>
      <c r="C1140" t="s">
        <v>13</v>
      </c>
      <c r="D1140">
        <f>VLOOKUP(Parameter!O1140,Indexing!$A$2:$B$28,2)</f>
        <v>4</v>
      </c>
      <c r="E1140">
        <f>VLOOKUP(Parameter!P1140,Indexing!$C$2:$D$28,2)</f>
        <v>21</v>
      </c>
      <c r="F1140">
        <f>VLOOKUP(Parameter!Q1140,Indexing!$E$2:$F$28,2)</f>
        <v>8</v>
      </c>
      <c r="G1140">
        <f>VLOOKUP(Parameter!R1140,Indexing!$G$2:$H$28,2)</f>
        <v>5</v>
      </c>
      <c r="H1140">
        <f t="shared" si="51"/>
        <v>9.5</v>
      </c>
      <c r="J1140">
        <f>VLOOKUP(Parameter!S1140,Indexing!$I$2:$J$28,2)</f>
        <v>10</v>
      </c>
      <c r="K1140">
        <f>VLOOKUP(Parameter!T1140,Indexing!$K$2:$L$28,2)</f>
        <v>3</v>
      </c>
      <c r="L1140">
        <f t="shared" si="52"/>
        <v>13</v>
      </c>
      <c r="N1140">
        <f t="shared" si="53"/>
        <v>51</v>
      </c>
    </row>
    <row r="1141" spans="1:14">
      <c r="A1141" s="12" t="s">
        <v>500</v>
      </c>
      <c r="B1141" t="s">
        <v>10</v>
      </c>
      <c r="C1141" t="s">
        <v>13</v>
      </c>
      <c r="D1141">
        <f>VLOOKUP(Parameter!O1141,Indexing!$A$2:$B$28,2)</f>
        <v>4</v>
      </c>
      <c r="E1141">
        <f>VLOOKUP(Parameter!P1141,Indexing!$C$2:$D$28,2)</f>
        <v>21</v>
      </c>
      <c r="F1141">
        <f>VLOOKUP(Parameter!Q1141,Indexing!$E$2:$F$28,2)</f>
        <v>8</v>
      </c>
      <c r="G1141">
        <f>VLOOKUP(Parameter!R1141,Indexing!$G$2:$H$28,2)</f>
        <v>5</v>
      </c>
      <c r="H1141">
        <f t="shared" si="51"/>
        <v>9.5</v>
      </c>
      <c r="J1141">
        <f>VLOOKUP(Parameter!S1141,Indexing!$I$2:$J$28,2)</f>
        <v>10</v>
      </c>
      <c r="K1141">
        <f>VLOOKUP(Parameter!T1141,Indexing!$K$2:$L$28,2)</f>
        <v>3</v>
      </c>
      <c r="L1141">
        <f t="shared" si="52"/>
        <v>13</v>
      </c>
      <c r="N1141">
        <f t="shared" si="53"/>
        <v>51</v>
      </c>
    </row>
    <row r="1142" spans="1:14">
      <c r="A1142" s="12" t="s">
        <v>500</v>
      </c>
      <c r="B1142" t="s">
        <v>11</v>
      </c>
      <c r="C1142" t="s">
        <v>13</v>
      </c>
      <c r="D1142">
        <f>VLOOKUP(Parameter!O1142,Indexing!$A$2:$B$28,2)</f>
        <v>4</v>
      </c>
      <c r="E1142">
        <f>VLOOKUP(Parameter!P1142,Indexing!$C$2:$D$28,2)</f>
        <v>21</v>
      </c>
      <c r="F1142">
        <f>VLOOKUP(Parameter!Q1142,Indexing!$E$2:$F$28,2)</f>
        <v>8</v>
      </c>
      <c r="G1142">
        <f>VLOOKUP(Parameter!R1142,Indexing!$G$2:$H$28,2)</f>
        <v>5</v>
      </c>
      <c r="H1142">
        <f t="shared" si="51"/>
        <v>9.5</v>
      </c>
      <c r="J1142">
        <f>VLOOKUP(Parameter!S1142,Indexing!$I$2:$J$28,2)</f>
        <v>10</v>
      </c>
      <c r="K1142">
        <f>VLOOKUP(Parameter!T1142,Indexing!$K$2:$L$28,2)</f>
        <v>3</v>
      </c>
      <c r="L1142">
        <f t="shared" si="52"/>
        <v>13</v>
      </c>
      <c r="N1142">
        <f t="shared" si="53"/>
        <v>51</v>
      </c>
    </row>
    <row r="1143" spans="1:14">
      <c r="A1143" s="12" t="s">
        <v>501</v>
      </c>
      <c r="B1143" t="s">
        <v>8</v>
      </c>
      <c r="C1143" t="s">
        <v>13</v>
      </c>
      <c r="D1143">
        <f>VLOOKUP(Parameter!O1143,Indexing!$A$2:$B$28,2)</f>
        <v>7</v>
      </c>
      <c r="E1143">
        <f>VLOOKUP(Parameter!P1143,Indexing!$C$2:$D$28,2)</f>
        <v>20</v>
      </c>
      <c r="F1143">
        <f>VLOOKUP(Parameter!Q1143,Indexing!$E$2:$F$28,2)</f>
        <v>16</v>
      </c>
      <c r="G1143">
        <f>VLOOKUP(Parameter!R1143,Indexing!$G$2:$H$28,2)</f>
        <v>5</v>
      </c>
      <c r="H1143">
        <f t="shared" si="51"/>
        <v>12</v>
      </c>
      <c r="J1143">
        <f>VLOOKUP(Parameter!S1143,Indexing!$I$2:$J$28,2)</f>
        <v>10</v>
      </c>
      <c r="K1143">
        <f>VLOOKUP(Parameter!T1143,Indexing!$K$2:$L$28,2)</f>
        <v>7</v>
      </c>
      <c r="L1143">
        <f t="shared" si="52"/>
        <v>17</v>
      </c>
      <c r="N1143">
        <f t="shared" si="53"/>
        <v>65</v>
      </c>
    </row>
    <row r="1144" spans="1:14">
      <c r="A1144" s="12" t="s">
        <v>501</v>
      </c>
      <c r="B1144" t="s">
        <v>10</v>
      </c>
      <c r="C1144" t="s">
        <v>13</v>
      </c>
      <c r="D1144">
        <f>VLOOKUP(Parameter!O1144,Indexing!$A$2:$B$28,2)</f>
        <v>7</v>
      </c>
      <c r="E1144">
        <f>VLOOKUP(Parameter!P1144,Indexing!$C$2:$D$28,2)</f>
        <v>20</v>
      </c>
      <c r="F1144">
        <f>VLOOKUP(Parameter!Q1144,Indexing!$E$2:$F$28,2)</f>
        <v>16</v>
      </c>
      <c r="G1144">
        <f>VLOOKUP(Parameter!R1144,Indexing!$G$2:$H$28,2)</f>
        <v>5</v>
      </c>
      <c r="H1144">
        <f t="shared" si="51"/>
        <v>12</v>
      </c>
      <c r="J1144">
        <f>VLOOKUP(Parameter!S1144,Indexing!$I$2:$J$28,2)</f>
        <v>10</v>
      </c>
      <c r="K1144">
        <f>VLOOKUP(Parameter!T1144,Indexing!$K$2:$L$28,2)</f>
        <v>7</v>
      </c>
      <c r="L1144">
        <f t="shared" si="52"/>
        <v>17</v>
      </c>
      <c r="N1144">
        <f t="shared" si="53"/>
        <v>65</v>
      </c>
    </row>
    <row r="1145" spans="1:14">
      <c r="A1145" s="12" t="s">
        <v>501</v>
      </c>
      <c r="B1145" t="s">
        <v>11</v>
      </c>
      <c r="C1145" t="s">
        <v>13</v>
      </c>
      <c r="D1145">
        <f>VLOOKUP(Parameter!O1145,Indexing!$A$2:$B$28,2)</f>
        <v>7</v>
      </c>
      <c r="E1145">
        <f>VLOOKUP(Parameter!P1145,Indexing!$C$2:$D$28,2)</f>
        <v>20</v>
      </c>
      <c r="F1145">
        <f>VLOOKUP(Parameter!Q1145,Indexing!$E$2:$F$28,2)</f>
        <v>16</v>
      </c>
      <c r="G1145">
        <f>VLOOKUP(Parameter!R1145,Indexing!$G$2:$H$28,2)</f>
        <v>5</v>
      </c>
      <c r="H1145">
        <f t="shared" si="51"/>
        <v>12</v>
      </c>
      <c r="J1145">
        <f>VLOOKUP(Parameter!S1145,Indexing!$I$2:$J$28,2)</f>
        <v>10</v>
      </c>
      <c r="K1145">
        <f>VLOOKUP(Parameter!T1145,Indexing!$K$2:$L$28,2)</f>
        <v>7</v>
      </c>
      <c r="L1145">
        <f t="shared" si="52"/>
        <v>17</v>
      </c>
      <c r="N1145">
        <f t="shared" si="53"/>
        <v>65</v>
      </c>
    </row>
    <row r="1146" spans="1:14">
      <c r="A1146" s="12" t="s">
        <v>502</v>
      </c>
      <c r="B1146" t="s">
        <v>8</v>
      </c>
      <c r="C1146" t="s">
        <v>13</v>
      </c>
      <c r="D1146">
        <f>VLOOKUP(Parameter!O1146,Indexing!$A$2:$B$28,2)</f>
        <v>9</v>
      </c>
      <c r="E1146">
        <f>VLOOKUP(Parameter!P1146,Indexing!$C$2:$D$28,2)</f>
        <v>19</v>
      </c>
      <c r="F1146">
        <f>VLOOKUP(Parameter!Q1146,Indexing!$E$2:$F$28,2)</f>
        <v>18</v>
      </c>
      <c r="G1146">
        <f>VLOOKUP(Parameter!R1146,Indexing!$G$2:$H$28,2)</f>
        <v>6</v>
      </c>
      <c r="H1146">
        <f t="shared" si="51"/>
        <v>13</v>
      </c>
      <c r="J1146">
        <f>VLOOKUP(Parameter!S1146,Indexing!$I$2:$J$28,2)</f>
        <v>11</v>
      </c>
      <c r="K1146">
        <f>VLOOKUP(Parameter!T1146,Indexing!$K$2:$L$28,2)</f>
        <v>1</v>
      </c>
      <c r="L1146">
        <f t="shared" si="52"/>
        <v>12</v>
      </c>
      <c r="N1146">
        <f t="shared" si="53"/>
        <v>64</v>
      </c>
    </row>
    <row r="1147" spans="1:14">
      <c r="A1147" s="12" t="s">
        <v>502</v>
      </c>
      <c r="B1147" t="s">
        <v>10</v>
      </c>
      <c r="C1147" t="s">
        <v>13</v>
      </c>
      <c r="D1147">
        <f>VLOOKUP(Parameter!O1147,Indexing!$A$2:$B$28,2)</f>
        <v>9</v>
      </c>
      <c r="E1147">
        <f>VLOOKUP(Parameter!P1147,Indexing!$C$2:$D$28,2)</f>
        <v>19</v>
      </c>
      <c r="F1147">
        <f>VLOOKUP(Parameter!Q1147,Indexing!$E$2:$F$28,2)</f>
        <v>18</v>
      </c>
      <c r="G1147">
        <f>VLOOKUP(Parameter!R1147,Indexing!$G$2:$H$28,2)</f>
        <v>6</v>
      </c>
      <c r="H1147">
        <f t="shared" si="51"/>
        <v>13</v>
      </c>
      <c r="J1147">
        <f>VLOOKUP(Parameter!S1147,Indexing!$I$2:$J$28,2)</f>
        <v>11</v>
      </c>
      <c r="K1147">
        <f>VLOOKUP(Parameter!T1147,Indexing!$K$2:$L$28,2)</f>
        <v>1</v>
      </c>
      <c r="L1147">
        <f t="shared" si="52"/>
        <v>12</v>
      </c>
      <c r="N1147">
        <f t="shared" si="53"/>
        <v>64</v>
      </c>
    </row>
    <row r="1148" spans="1:14">
      <c r="A1148" s="12" t="s">
        <v>502</v>
      </c>
      <c r="B1148" t="s">
        <v>11</v>
      </c>
      <c r="C1148" t="s">
        <v>13</v>
      </c>
      <c r="D1148">
        <f>VLOOKUP(Parameter!O1148,Indexing!$A$2:$B$28,2)</f>
        <v>9</v>
      </c>
      <c r="E1148">
        <f>VLOOKUP(Parameter!P1148,Indexing!$C$2:$D$28,2)</f>
        <v>19</v>
      </c>
      <c r="F1148">
        <f>VLOOKUP(Parameter!Q1148,Indexing!$E$2:$F$28,2)</f>
        <v>18</v>
      </c>
      <c r="G1148">
        <f>VLOOKUP(Parameter!R1148,Indexing!$G$2:$H$28,2)</f>
        <v>6</v>
      </c>
      <c r="H1148">
        <f t="shared" si="51"/>
        <v>13</v>
      </c>
      <c r="J1148">
        <f>VLOOKUP(Parameter!S1148,Indexing!$I$2:$J$28,2)</f>
        <v>11</v>
      </c>
      <c r="K1148">
        <f>VLOOKUP(Parameter!T1148,Indexing!$K$2:$L$28,2)</f>
        <v>1</v>
      </c>
      <c r="L1148">
        <f t="shared" si="52"/>
        <v>12</v>
      </c>
      <c r="N1148">
        <f t="shared" si="53"/>
        <v>64</v>
      </c>
    </row>
    <row r="1149" spans="1:14">
      <c r="A1149" s="12" t="s">
        <v>503</v>
      </c>
      <c r="B1149" t="s">
        <v>8</v>
      </c>
      <c r="C1149" t="s">
        <v>13</v>
      </c>
      <c r="D1149">
        <f>VLOOKUP(Parameter!O1149,Indexing!$A$2:$B$28,2)</f>
        <v>1</v>
      </c>
      <c r="E1149">
        <f>VLOOKUP(Parameter!P1149,Indexing!$C$2:$D$28,2)</f>
        <v>23</v>
      </c>
      <c r="F1149">
        <f>VLOOKUP(Parameter!Q1149,Indexing!$E$2:$F$28,2)</f>
        <v>7</v>
      </c>
      <c r="G1149">
        <f>VLOOKUP(Parameter!R1149,Indexing!$G$2:$H$28,2)</f>
        <v>14</v>
      </c>
      <c r="H1149">
        <f t="shared" si="51"/>
        <v>11.25</v>
      </c>
      <c r="J1149">
        <f>VLOOKUP(Parameter!S1149,Indexing!$I$2:$J$28,2)</f>
        <v>11</v>
      </c>
      <c r="K1149">
        <f>VLOOKUP(Parameter!T1149,Indexing!$K$2:$L$28,2)</f>
        <v>3</v>
      </c>
      <c r="L1149">
        <f t="shared" si="52"/>
        <v>14</v>
      </c>
      <c r="N1149">
        <f t="shared" si="53"/>
        <v>59</v>
      </c>
    </row>
    <row r="1150" spans="1:14">
      <c r="A1150" s="12" t="s">
        <v>503</v>
      </c>
      <c r="B1150" t="s">
        <v>10</v>
      </c>
      <c r="C1150" t="s">
        <v>13</v>
      </c>
      <c r="D1150">
        <f>VLOOKUP(Parameter!O1150,Indexing!$A$2:$B$28,2)</f>
        <v>1</v>
      </c>
      <c r="E1150">
        <f>VLOOKUP(Parameter!P1150,Indexing!$C$2:$D$28,2)</f>
        <v>23</v>
      </c>
      <c r="F1150">
        <f>VLOOKUP(Parameter!Q1150,Indexing!$E$2:$F$28,2)</f>
        <v>7</v>
      </c>
      <c r="G1150">
        <f>VLOOKUP(Parameter!R1150,Indexing!$G$2:$H$28,2)</f>
        <v>14</v>
      </c>
      <c r="H1150">
        <f t="shared" si="51"/>
        <v>11.25</v>
      </c>
      <c r="J1150">
        <f>VLOOKUP(Parameter!S1150,Indexing!$I$2:$J$28,2)</f>
        <v>11</v>
      </c>
      <c r="K1150">
        <f>VLOOKUP(Parameter!T1150,Indexing!$K$2:$L$28,2)</f>
        <v>3</v>
      </c>
      <c r="L1150">
        <f t="shared" si="52"/>
        <v>14</v>
      </c>
      <c r="N1150">
        <f t="shared" si="53"/>
        <v>59</v>
      </c>
    </row>
    <row r="1151" spans="1:14">
      <c r="A1151" s="12" t="s">
        <v>503</v>
      </c>
      <c r="B1151" t="s">
        <v>11</v>
      </c>
      <c r="C1151" t="s">
        <v>13</v>
      </c>
      <c r="D1151">
        <f>VLOOKUP(Parameter!O1151,Indexing!$A$2:$B$28,2)</f>
        <v>1</v>
      </c>
      <c r="E1151">
        <f>VLOOKUP(Parameter!P1151,Indexing!$C$2:$D$28,2)</f>
        <v>23</v>
      </c>
      <c r="F1151">
        <f>VLOOKUP(Parameter!Q1151,Indexing!$E$2:$F$28,2)</f>
        <v>7</v>
      </c>
      <c r="G1151">
        <f>VLOOKUP(Parameter!R1151,Indexing!$G$2:$H$28,2)</f>
        <v>14</v>
      </c>
      <c r="H1151">
        <f t="shared" si="51"/>
        <v>11.25</v>
      </c>
      <c r="J1151">
        <f>VLOOKUP(Parameter!S1151,Indexing!$I$2:$J$28,2)</f>
        <v>11</v>
      </c>
      <c r="K1151">
        <f>VLOOKUP(Parameter!T1151,Indexing!$K$2:$L$28,2)</f>
        <v>3</v>
      </c>
      <c r="L1151">
        <f t="shared" si="52"/>
        <v>14</v>
      </c>
      <c r="N1151">
        <f t="shared" si="53"/>
        <v>59</v>
      </c>
    </row>
    <row r="1152" spans="1:14">
      <c r="A1152" s="12" t="s">
        <v>504</v>
      </c>
      <c r="B1152" t="s">
        <v>8</v>
      </c>
      <c r="C1152" t="s">
        <v>13</v>
      </c>
      <c r="D1152">
        <f>VLOOKUP(Parameter!O1152,Indexing!$A$2:$B$28,2)</f>
        <v>1</v>
      </c>
      <c r="E1152">
        <f>VLOOKUP(Parameter!P1152,Indexing!$C$2:$D$28,2)</f>
        <v>19</v>
      </c>
      <c r="F1152">
        <f>VLOOKUP(Parameter!Q1152,Indexing!$E$2:$F$28,2)</f>
        <v>7</v>
      </c>
      <c r="G1152">
        <f>VLOOKUP(Parameter!R1152,Indexing!$G$2:$H$28,2)</f>
        <v>13</v>
      </c>
      <c r="H1152">
        <f t="shared" si="51"/>
        <v>10</v>
      </c>
      <c r="J1152">
        <f>VLOOKUP(Parameter!S1152,Indexing!$I$2:$J$28,2)</f>
        <v>9</v>
      </c>
      <c r="K1152">
        <f>VLOOKUP(Parameter!T1152,Indexing!$K$2:$L$28,2)</f>
        <v>1</v>
      </c>
      <c r="L1152">
        <f t="shared" si="52"/>
        <v>10</v>
      </c>
      <c r="N1152">
        <f t="shared" si="53"/>
        <v>50</v>
      </c>
    </row>
    <row r="1153" spans="1:14">
      <c r="A1153" s="12" t="s">
        <v>504</v>
      </c>
      <c r="B1153" t="s">
        <v>10</v>
      </c>
      <c r="C1153" t="s">
        <v>13</v>
      </c>
      <c r="D1153">
        <f>VLOOKUP(Parameter!O1153,Indexing!$A$2:$B$28,2)</f>
        <v>1</v>
      </c>
      <c r="E1153">
        <f>VLOOKUP(Parameter!P1153,Indexing!$C$2:$D$28,2)</f>
        <v>19</v>
      </c>
      <c r="F1153">
        <f>VLOOKUP(Parameter!Q1153,Indexing!$E$2:$F$28,2)</f>
        <v>7</v>
      </c>
      <c r="G1153">
        <f>VLOOKUP(Parameter!R1153,Indexing!$G$2:$H$28,2)</f>
        <v>13</v>
      </c>
      <c r="H1153">
        <f t="shared" si="51"/>
        <v>10</v>
      </c>
      <c r="J1153">
        <f>VLOOKUP(Parameter!S1153,Indexing!$I$2:$J$28,2)</f>
        <v>9</v>
      </c>
      <c r="K1153">
        <f>VLOOKUP(Parameter!T1153,Indexing!$K$2:$L$28,2)</f>
        <v>1</v>
      </c>
      <c r="L1153">
        <f t="shared" si="52"/>
        <v>10</v>
      </c>
      <c r="N1153">
        <f t="shared" si="53"/>
        <v>50</v>
      </c>
    </row>
    <row r="1154" spans="1:14">
      <c r="A1154" s="12" t="s">
        <v>504</v>
      </c>
      <c r="B1154" t="s">
        <v>11</v>
      </c>
      <c r="C1154" t="s">
        <v>13</v>
      </c>
      <c r="D1154">
        <f>VLOOKUP(Parameter!O1154,Indexing!$A$2:$B$28,2)</f>
        <v>1</v>
      </c>
      <c r="E1154">
        <f>VLOOKUP(Parameter!P1154,Indexing!$C$2:$D$28,2)</f>
        <v>19</v>
      </c>
      <c r="F1154">
        <f>VLOOKUP(Parameter!Q1154,Indexing!$E$2:$F$28,2)</f>
        <v>7</v>
      </c>
      <c r="G1154">
        <f>VLOOKUP(Parameter!R1154,Indexing!$G$2:$H$28,2)</f>
        <v>13</v>
      </c>
      <c r="H1154">
        <f t="shared" ref="H1154:H1190" si="54">(AVERAGE(D1154:G1154))</f>
        <v>10</v>
      </c>
      <c r="J1154">
        <f>VLOOKUP(Parameter!S1154,Indexing!$I$2:$J$28,2)</f>
        <v>9</v>
      </c>
      <c r="K1154">
        <f>VLOOKUP(Parameter!T1154,Indexing!$K$2:$L$28,2)</f>
        <v>1</v>
      </c>
      <c r="L1154">
        <f t="shared" ref="L1154:L1190" si="55">AVERAGE(J1154+K1154)</f>
        <v>10</v>
      </c>
      <c r="N1154">
        <f t="shared" ref="N1154:N1217" si="56">(SUM(D1154:G1154))+(SUM(J1154+K1154))</f>
        <v>50</v>
      </c>
    </row>
    <row r="1155" spans="1:14">
      <c r="A1155" s="12" t="s">
        <v>505</v>
      </c>
      <c r="B1155" t="s">
        <v>8</v>
      </c>
      <c r="C1155" t="s">
        <v>13</v>
      </c>
      <c r="D1155">
        <f>VLOOKUP(Parameter!O1155,Indexing!$A$2:$B$28,2)</f>
        <v>12</v>
      </c>
      <c r="E1155">
        <f>VLOOKUP(Parameter!P1155,Indexing!$C$2:$D$28,2)</f>
        <v>6</v>
      </c>
      <c r="F1155">
        <f>VLOOKUP(Parameter!Q1155,Indexing!$E$2:$F$28,2)</f>
        <v>1</v>
      </c>
      <c r="G1155">
        <f>VLOOKUP(Parameter!R1155,Indexing!$G$2:$H$28,2)</f>
        <v>26</v>
      </c>
      <c r="H1155">
        <f t="shared" si="54"/>
        <v>11.25</v>
      </c>
      <c r="J1155">
        <f>VLOOKUP(Parameter!S1155,Indexing!$I$2:$J$28,2)</f>
        <v>4</v>
      </c>
      <c r="K1155">
        <f>VLOOKUP(Parameter!T1155,Indexing!$K$2:$L$28,2)</f>
        <v>2</v>
      </c>
      <c r="L1155">
        <f t="shared" si="55"/>
        <v>6</v>
      </c>
      <c r="N1155">
        <f t="shared" si="56"/>
        <v>51</v>
      </c>
    </row>
    <row r="1156" spans="1:14">
      <c r="A1156" s="12" t="s">
        <v>505</v>
      </c>
      <c r="B1156" t="s">
        <v>10</v>
      </c>
      <c r="C1156" t="s">
        <v>13</v>
      </c>
      <c r="D1156">
        <f>VLOOKUP(Parameter!O1156,Indexing!$A$2:$B$28,2)</f>
        <v>12</v>
      </c>
      <c r="E1156">
        <f>VLOOKUP(Parameter!P1156,Indexing!$C$2:$D$28,2)</f>
        <v>6</v>
      </c>
      <c r="F1156">
        <f>VLOOKUP(Parameter!Q1156,Indexing!$E$2:$F$28,2)</f>
        <v>1</v>
      </c>
      <c r="G1156">
        <f>VLOOKUP(Parameter!R1156,Indexing!$G$2:$H$28,2)</f>
        <v>26</v>
      </c>
      <c r="H1156">
        <f t="shared" si="54"/>
        <v>11.25</v>
      </c>
      <c r="J1156">
        <f>VLOOKUP(Parameter!S1156,Indexing!$I$2:$J$28,2)</f>
        <v>4</v>
      </c>
      <c r="K1156">
        <f>VLOOKUP(Parameter!T1156,Indexing!$K$2:$L$28,2)</f>
        <v>2</v>
      </c>
      <c r="L1156">
        <f t="shared" si="55"/>
        <v>6</v>
      </c>
      <c r="N1156">
        <f t="shared" si="56"/>
        <v>51</v>
      </c>
    </row>
    <row r="1157" spans="1:14">
      <c r="A1157" s="12" t="s">
        <v>505</v>
      </c>
      <c r="B1157" t="s">
        <v>11</v>
      </c>
      <c r="C1157" t="s">
        <v>13</v>
      </c>
      <c r="D1157">
        <f>VLOOKUP(Parameter!O1157,Indexing!$A$2:$B$28,2)</f>
        <v>12</v>
      </c>
      <c r="E1157">
        <f>VLOOKUP(Parameter!P1157,Indexing!$C$2:$D$28,2)</f>
        <v>6</v>
      </c>
      <c r="F1157">
        <f>VLOOKUP(Parameter!Q1157,Indexing!$E$2:$F$28,2)</f>
        <v>1</v>
      </c>
      <c r="G1157">
        <f>VLOOKUP(Parameter!R1157,Indexing!$G$2:$H$28,2)</f>
        <v>26</v>
      </c>
      <c r="H1157">
        <f t="shared" si="54"/>
        <v>11.25</v>
      </c>
      <c r="J1157">
        <f>VLOOKUP(Parameter!S1157,Indexing!$I$2:$J$28,2)</f>
        <v>4</v>
      </c>
      <c r="K1157">
        <f>VLOOKUP(Parameter!T1157,Indexing!$K$2:$L$28,2)</f>
        <v>2</v>
      </c>
      <c r="L1157">
        <f t="shared" si="55"/>
        <v>6</v>
      </c>
      <c r="N1157">
        <f t="shared" si="56"/>
        <v>51</v>
      </c>
    </row>
    <row r="1158" spans="1:14">
      <c r="A1158" s="12" t="s">
        <v>506</v>
      </c>
      <c r="B1158" t="s">
        <v>8</v>
      </c>
      <c r="C1158" t="s">
        <v>13</v>
      </c>
      <c r="D1158">
        <f>VLOOKUP(Parameter!O1158,Indexing!$A$2:$B$28,2)</f>
        <v>8</v>
      </c>
      <c r="E1158">
        <f>VLOOKUP(Parameter!P1158,Indexing!$C$2:$D$28,2)</f>
        <v>21</v>
      </c>
      <c r="F1158">
        <f>VLOOKUP(Parameter!Q1158,Indexing!$E$2:$F$28,2)</f>
        <v>15</v>
      </c>
      <c r="G1158">
        <f>VLOOKUP(Parameter!R1158,Indexing!$G$2:$H$28,2)</f>
        <v>3</v>
      </c>
      <c r="H1158">
        <f t="shared" si="54"/>
        <v>11.75</v>
      </c>
      <c r="J1158">
        <f>VLOOKUP(Parameter!S1158,Indexing!$I$2:$J$28,2)</f>
        <v>4</v>
      </c>
      <c r="K1158">
        <f>VLOOKUP(Parameter!T1158,Indexing!$K$2:$L$28,2)</f>
        <v>1</v>
      </c>
      <c r="L1158">
        <f t="shared" si="55"/>
        <v>5</v>
      </c>
      <c r="N1158">
        <f t="shared" si="56"/>
        <v>52</v>
      </c>
    </row>
    <row r="1159" spans="1:14">
      <c r="A1159" s="12" t="s">
        <v>506</v>
      </c>
      <c r="B1159" t="s">
        <v>10</v>
      </c>
      <c r="C1159" t="s">
        <v>13</v>
      </c>
      <c r="D1159">
        <f>VLOOKUP(Parameter!O1159,Indexing!$A$2:$B$28,2)</f>
        <v>8</v>
      </c>
      <c r="E1159">
        <f>VLOOKUP(Parameter!P1159,Indexing!$C$2:$D$28,2)</f>
        <v>21</v>
      </c>
      <c r="F1159">
        <f>VLOOKUP(Parameter!Q1159,Indexing!$E$2:$F$28,2)</f>
        <v>15</v>
      </c>
      <c r="G1159">
        <f>VLOOKUP(Parameter!R1159,Indexing!$G$2:$H$28,2)</f>
        <v>3</v>
      </c>
      <c r="H1159">
        <f t="shared" si="54"/>
        <v>11.75</v>
      </c>
      <c r="J1159">
        <f>VLOOKUP(Parameter!S1159,Indexing!$I$2:$J$28,2)</f>
        <v>4</v>
      </c>
      <c r="K1159">
        <f>VLOOKUP(Parameter!T1159,Indexing!$K$2:$L$28,2)</f>
        <v>1</v>
      </c>
      <c r="L1159">
        <f t="shared" si="55"/>
        <v>5</v>
      </c>
      <c r="N1159">
        <f t="shared" si="56"/>
        <v>52</v>
      </c>
    </row>
    <row r="1160" spans="1:14">
      <c r="A1160" s="12" t="s">
        <v>506</v>
      </c>
      <c r="B1160" t="s">
        <v>11</v>
      </c>
      <c r="C1160" t="s">
        <v>13</v>
      </c>
      <c r="D1160">
        <f>VLOOKUP(Parameter!O1160,Indexing!$A$2:$B$28,2)</f>
        <v>8</v>
      </c>
      <c r="E1160">
        <f>VLOOKUP(Parameter!P1160,Indexing!$C$2:$D$28,2)</f>
        <v>21</v>
      </c>
      <c r="F1160">
        <f>VLOOKUP(Parameter!Q1160,Indexing!$E$2:$F$28,2)</f>
        <v>15</v>
      </c>
      <c r="G1160">
        <f>VLOOKUP(Parameter!R1160,Indexing!$G$2:$H$28,2)</f>
        <v>3</v>
      </c>
      <c r="H1160">
        <f t="shared" si="54"/>
        <v>11.75</v>
      </c>
      <c r="J1160">
        <f>VLOOKUP(Parameter!S1160,Indexing!$I$2:$J$28,2)</f>
        <v>4</v>
      </c>
      <c r="K1160">
        <f>VLOOKUP(Parameter!T1160,Indexing!$K$2:$L$28,2)</f>
        <v>1</v>
      </c>
      <c r="L1160">
        <f t="shared" si="55"/>
        <v>5</v>
      </c>
      <c r="N1160">
        <f t="shared" si="56"/>
        <v>52</v>
      </c>
    </row>
    <row r="1161" spans="1:14">
      <c r="A1161" s="12" t="s">
        <v>507</v>
      </c>
      <c r="B1161" t="s">
        <v>8</v>
      </c>
      <c r="C1161" t="s">
        <v>13</v>
      </c>
      <c r="D1161">
        <f>VLOOKUP(Parameter!O1161,Indexing!$A$2:$B$28,2)</f>
        <v>3</v>
      </c>
      <c r="E1161">
        <f>VLOOKUP(Parameter!P1161,Indexing!$C$2:$D$28,2)</f>
        <v>25</v>
      </c>
      <c r="F1161">
        <f>VLOOKUP(Parameter!Q1161,Indexing!$E$2:$F$28,2)</f>
        <v>7</v>
      </c>
      <c r="G1161">
        <f>VLOOKUP(Parameter!R1161,Indexing!$G$2:$H$28,2)</f>
        <v>5</v>
      </c>
      <c r="H1161">
        <f t="shared" si="54"/>
        <v>10</v>
      </c>
      <c r="J1161">
        <f>VLOOKUP(Parameter!S1161,Indexing!$I$2:$J$28,2)</f>
        <v>9</v>
      </c>
      <c r="K1161">
        <f>VLOOKUP(Parameter!T1161,Indexing!$K$2:$L$28,2)</f>
        <v>1</v>
      </c>
      <c r="L1161">
        <f t="shared" si="55"/>
        <v>10</v>
      </c>
      <c r="N1161">
        <f t="shared" si="56"/>
        <v>50</v>
      </c>
    </row>
    <row r="1162" spans="1:14">
      <c r="A1162" s="12" t="s">
        <v>507</v>
      </c>
      <c r="B1162" t="s">
        <v>10</v>
      </c>
      <c r="C1162" t="s">
        <v>13</v>
      </c>
      <c r="D1162">
        <f>VLOOKUP(Parameter!O1162,Indexing!$A$2:$B$28,2)</f>
        <v>3</v>
      </c>
      <c r="E1162">
        <f>VLOOKUP(Parameter!P1162,Indexing!$C$2:$D$28,2)</f>
        <v>25</v>
      </c>
      <c r="F1162">
        <f>VLOOKUP(Parameter!Q1162,Indexing!$E$2:$F$28,2)</f>
        <v>7</v>
      </c>
      <c r="G1162">
        <f>VLOOKUP(Parameter!R1162,Indexing!$G$2:$H$28,2)</f>
        <v>5</v>
      </c>
      <c r="H1162">
        <f t="shared" si="54"/>
        <v>10</v>
      </c>
      <c r="J1162">
        <f>VLOOKUP(Parameter!S1162,Indexing!$I$2:$J$28,2)</f>
        <v>9</v>
      </c>
      <c r="K1162">
        <f>VLOOKUP(Parameter!T1162,Indexing!$K$2:$L$28,2)</f>
        <v>1</v>
      </c>
      <c r="L1162">
        <f t="shared" si="55"/>
        <v>10</v>
      </c>
      <c r="N1162">
        <f t="shared" si="56"/>
        <v>50</v>
      </c>
    </row>
    <row r="1163" spans="1:14">
      <c r="A1163" s="12" t="s">
        <v>507</v>
      </c>
      <c r="B1163" t="s">
        <v>11</v>
      </c>
      <c r="C1163" t="s">
        <v>13</v>
      </c>
      <c r="D1163">
        <f>VLOOKUP(Parameter!O1163,Indexing!$A$2:$B$28,2)</f>
        <v>3</v>
      </c>
      <c r="E1163">
        <f>VLOOKUP(Parameter!P1163,Indexing!$C$2:$D$28,2)</f>
        <v>25</v>
      </c>
      <c r="F1163">
        <f>VLOOKUP(Parameter!Q1163,Indexing!$E$2:$F$28,2)</f>
        <v>7</v>
      </c>
      <c r="G1163">
        <f>VLOOKUP(Parameter!R1163,Indexing!$G$2:$H$28,2)</f>
        <v>5</v>
      </c>
      <c r="H1163">
        <f t="shared" si="54"/>
        <v>10</v>
      </c>
      <c r="J1163">
        <f>VLOOKUP(Parameter!S1163,Indexing!$I$2:$J$28,2)</f>
        <v>9</v>
      </c>
      <c r="K1163">
        <f>VLOOKUP(Parameter!T1163,Indexing!$K$2:$L$28,2)</f>
        <v>1</v>
      </c>
      <c r="L1163">
        <f t="shared" si="55"/>
        <v>10</v>
      </c>
      <c r="N1163">
        <f t="shared" si="56"/>
        <v>50</v>
      </c>
    </row>
    <row r="1164" spans="1:14">
      <c r="A1164" s="12" t="s">
        <v>508</v>
      </c>
      <c r="B1164" t="s">
        <v>8</v>
      </c>
      <c r="C1164" t="s">
        <v>13</v>
      </c>
      <c r="D1164">
        <f>VLOOKUP(Parameter!O1164,Indexing!$A$2:$B$28,2)</f>
        <v>3</v>
      </c>
      <c r="E1164">
        <f>VLOOKUP(Parameter!P1164,Indexing!$C$2:$D$28,2)</f>
        <v>25</v>
      </c>
      <c r="F1164">
        <f>VLOOKUP(Parameter!Q1164,Indexing!$E$2:$F$28,2)</f>
        <v>7</v>
      </c>
      <c r="G1164">
        <f>VLOOKUP(Parameter!R1164,Indexing!$G$2:$H$28,2)</f>
        <v>5</v>
      </c>
      <c r="H1164">
        <f t="shared" si="54"/>
        <v>10</v>
      </c>
      <c r="J1164">
        <f>VLOOKUP(Parameter!S1164,Indexing!$I$2:$J$28,2)</f>
        <v>9</v>
      </c>
      <c r="K1164">
        <f>VLOOKUP(Parameter!T1164,Indexing!$K$2:$L$28,2)</f>
        <v>1</v>
      </c>
      <c r="L1164">
        <f t="shared" si="55"/>
        <v>10</v>
      </c>
      <c r="N1164">
        <f t="shared" si="56"/>
        <v>50</v>
      </c>
    </row>
    <row r="1165" spans="1:14">
      <c r="A1165" s="12" t="s">
        <v>508</v>
      </c>
      <c r="B1165" t="s">
        <v>10</v>
      </c>
      <c r="C1165" t="s">
        <v>13</v>
      </c>
      <c r="D1165">
        <f>VLOOKUP(Parameter!O1165,Indexing!$A$2:$B$28,2)</f>
        <v>3</v>
      </c>
      <c r="E1165">
        <f>VLOOKUP(Parameter!P1165,Indexing!$C$2:$D$28,2)</f>
        <v>25</v>
      </c>
      <c r="F1165">
        <f>VLOOKUP(Parameter!Q1165,Indexing!$E$2:$F$28,2)</f>
        <v>7</v>
      </c>
      <c r="G1165">
        <f>VLOOKUP(Parameter!R1165,Indexing!$G$2:$H$28,2)</f>
        <v>5</v>
      </c>
      <c r="H1165">
        <f t="shared" si="54"/>
        <v>10</v>
      </c>
      <c r="J1165">
        <f>VLOOKUP(Parameter!S1165,Indexing!$I$2:$J$28,2)</f>
        <v>9</v>
      </c>
      <c r="K1165">
        <f>VLOOKUP(Parameter!T1165,Indexing!$K$2:$L$28,2)</f>
        <v>1</v>
      </c>
      <c r="L1165">
        <f t="shared" si="55"/>
        <v>10</v>
      </c>
      <c r="N1165">
        <f t="shared" si="56"/>
        <v>50</v>
      </c>
    </row>
    <row r="1166" spans="1:14">
      <c r="A1166" s="12" t="s">
        <v>508</v>
      </c>
      <c r="B1166" t="s">
        <v>11</v>
      </c>
      <c r="C1166" t="s">
        <v>13</v>
      </c>
      <c r="D1166">
        <f>VLOOKUP(Parameter!O1166,Indexing!$A$2:$B$28,2)</f>
        <v>3</v>
      </c>
      <c r="E1166">
        <f>VLOOKUP(Parameter!P1166,Indexing!$C$2:$D$28,2)</f>
        <v>25</v>
      </c>
      <c r="F1166">
        <f>VLOOKUP(Parameter!Q1166,Indexing!$E$2:$F$28,2)</f>
        <v>7</v>
      </c>
      <c r="G1166">
        <f>VLOOKUP(Parameter!R1166,Indexing!$G$2:$H$28,2)</f>
        <v>5</v>
      </c>
      <c r="H1166">
        <f t="shared" si="54"/>
        <v>10</v>
      </c>
      <c r="J1166">
        <f>VLOOKUP(Parameter!S1166,Indexing!$I$2:$J$28,2)</f>
        <v>9</v>
      </c>
      <c r="K1166">
        <f>VLOOKUP(Parameter!T1166,Indexing!$K$2:$L$28,2)</f>
        <v>1</v>
      </c>
      <c r="L1166">
        <f t="shared" si="55"/>
        <v>10</v>
      </c>
      <c r="N1166">
        <f t="shared" si="56"/>
        <v>50</v>
      </c>
    </row>
    <row r="1167" spans="1:14">
      <c r="A1167" s="12" t="s">
        <v>509</v>
      </c>
      <c r="B1167" t="s">
        <v>8</v>
      </c>
      <c r="C1167" t="s">
        <v>13</v>
      </c>
      <c r="D1167">
        <f>VLOOKUP(Parameter!O1167,Indexing!$A$2:$B$28,2)</f>
        <v>1</v>
      </c>
      <c r="E1167">
        <f>VLOOKUP(Parameter!P1167,Indexing!$C$2:$D$28,2)</f>
        <v>23</v>
      </c>
      <c r="F1167">
        <f>VLOOKUP(Parameter!Q1167,Indexing!$E$2:$F$28,2)</f>
        <v>7</v>
      </c>
      <c r="G1167">
        <f>VLOOKUP(Parameter!R1167,Indexing!$G$2:$H$28,2)</f>
        <v>14</v>
      </c>
      <c r="H1167">
        <f t="shared" si="54"/>
        <v>11.25</v>
      </c>
      <c r="J1167">
        <f>VLOOKUP(Parameter!S1167,Indexing!$I$2:$J$28,2)</f>
        <v>4</v>
      </c>
      <c r="K1167">
        <f>VLOOKUP(Parameter!T1167,Indexing!$K$2:$L$28,2)</f>
        <v>2</v>
      </c>
      <c r="L1167">
        <f t="shared" si="55"/>
        <v>6</v>
      </c>
      <c r="N1167">
        <f t="shared" si="56"/>
        <v>51</v>
      </c>
    </row>
    <row r="1168" spans="1:14">
      <c r="A1168" s="12" t="s">
        <v>509</v>
      </c>
      <c r="B1168" t="s">
        <v>10</v>
      </c>
      <c r="C1168" t="s">
        <v>13</v>
      </c>
      <c r="D1168">
        <f>VLOOKUP(Parameter!O1168,Indexing!$A$2:$B$28,2)</f>
        <v>1</v>
      </c>
      <c r="E1168">
        <f>VLOOKUP(Parameter!P1168,Indexing!$C$2:$D$28,2)</f>
        <v>23</v>
      </c>
      <c r="F1168">
        <f>VLOOKUP(Parameter!Q1168,Indexing!$E$2:$F$28,2)</f>
        <v>7</v>
      </c>
      <c r="G1168">
        <f>VLOOKUP(Parameter!R1168,Indexing!$G$2:$H$28,2)</f>
        <v>14</v>
      </c>
      <c r="H1168">
        <f t="shared" si="54"/>
        <v>11.25</v>
      </c>
      <c r="J1168">
        <f>VLOOKUP(Parameter!S1168,Indexing!$I$2:$J$28,2)</f>
        <v>4</v>
      </c>
      <c r="K1168">
        <f>VLOOKUP(Parameter!T1168,Indexing!$K$2:$L$28,2)</f>
        <v>2</v>
      </c>
      <c r="L1168">
        <f t="shared" si="55"/>
        <v>6</v>
      </c>
      <c r="N1168">
        <f t="shared" si="56"/>
        <v>51</v>
      </c>
    </row>
    <row r="1169" spans="1:14">
      <c r="A1169" s="12" t="s">
        <v>509</v>
      </c>
      <c r="B1169" t="s">
        <v>11</v>
      </c>
      <c r="C1169" t="s">
        <v>13</v>
      </c>
      <c r="D1169">
        <f>VLOOKUP(Parameter!O1169,Indexing!$A$2:$B$28,2)</f>
        <v>1</v>
      </c>
      <c r="E1169">
        <f>VLOOKUP(Parameter!P1169,Indexing!$C$2:$D$28,2)</f>
        <v>23</v>
      </c>
      <c r="F1169">
        <f>VLOOKUP(Parameter!Q1169,Indexing!$E$2:$F$28,2)</f>
        <v>7</v>
      </c>
      <c r="G1169">
        <f>VLOOKUP(Parameter!R1169,Indexing!$G$2:$H$28,2)</f>
        <v>14</v>
      </c>
      <c r="H1169">
        <f t="shared" si="54"/>
        <v>11.25</v>
      </c>
      <c r="J1169">
        <f>VLOOKUP(Parameter!S1169,Indexing!$I$2:$J$28,2)</f>
        <v>4</v>
      </c>
      <c r="K1169">
        <f>VLOOKUP(Parameter!T1169,Indexing!$K$2:$L$28,2)</f>
        <v>2</v>
      </c>
      <c r="L1169">
        <f t="shared" si="55"/>
        <v>6</v>
      </c>
      <c r="N1169">
        <f t="shared" si="56"/>
        <v>51</v>
      </c>
    </row>
    <row r="1170" spans="1:14">
      <c r="A1170" s="12" t="s">
        <v>510</v>
      </c>
      <c r="B1170" t="s">
        <v>8</v>
      </c>
      <c r="C1170" t="s">
        <v>13</v>
      </c>
      <c r="D1170">
        <f>VLOOKUP(Parameter!O1170,Indexing!$A$2:$B$28,2)</f>
        <v>5</v>
      </c>
      <c r="E1170">
        <f>VLOOKUP(Parameter!P1170,Indexing!$C$2:$D$28,2)</f>
        <v>1</v>
      </c>
      <c r="F1170">
        <f>VLOOKUP(Parameter!Q1170,Indexing!$E$2:$F$28,2)</f>
        <v>11</v>
      </c>
      <c r="G1170">
        <f>VLOOKUP(Parameter!R1170,Indexing!$G$2:$H$28,2)</f>
        <v>5</v>
      </c>
      <c r="H1170">
        <f t="shared" si="54"/>
        <v>5.5</v>
      </c>
      <c r="J1170">
        <f>VLOOKUP(Parameter!S1170,Indexing!$I$2:$J$28,2)</f>
        <v>8</v>
      </c>
      <c r="K1170">
        <f>VLOOKUP(Parameter!T1170,Indexing!$K$2:$L$28,2)</f>
        <v>11</v>
      </c>
      <c r="L1170">
        <f t="shared" si="55"/>
        <v>19</v>
      </c>
      <c r="N1170">
        <f t="shared" si="56"/>
        <v>41</v>
      </c>
    </row>
    <row r="1171" spans="1:14">
      <c r="A1171" s="12" t="s">
        <v>510</v>
      </c>
      <c r="B1171" t="s">
        <v>10</v>
      </c>
      <c r="C1171" t="s">
        <v>13</v>
      </c>
      <c r="D1171">
        <f>VLOOKUP(Parameter!O1171,Indexing!$A$2:$B$28,2)</f>
        <v>5</v>
      </c>
      <c r="E1171">
        <f>VLOOKUP(Parameter!P1171,Indexing!$C$2:$D$28,2)</f>
        <v>1</v>
      </c>
      <c r="F1171">
        <f>VLOOKUP(Parameter!Q1171,Indexing!$E$2:$F$28,2)</f>
        <v>11</v>
      </c>
      <c r="G1171">
        <f>VLOOKUP(Parameter!R1171,Indexing!$G$2:$H$28,2)</f>
        <v>5</v>
      </c>
      <c r="H1171">
        <f t="shared" si="54"/>
        <v>5.5</v>
      </c>
      <c r="J1171">
        <f>VLOOKUP(Parameter!S1171,Indexing!$I$2:$J$28,2)</f>
        <v>8</v>
      </c>
      <c r="K1171">
        <f>VLOOKUP(Parameter!T1171,Indexing!$K$2:$L$28,2)</f>
        <v>11</v>
      </c>
      <c r="L1171">
        <f t="shared" si="55"/>
        <v>19</v>
      </c>
      <c r="N1171">
        <f t="shared" si="56"/>
        <v>41</v>
      </c>
    </row>
    <row r="1172" spans="1:14">
      <c r="A1172" s="12" t="s">
        <v>510</v>
      </c>
      <c r="B1172" t="s">
        <v>11</v>
      </c>
      <c r="C1172" t="s">
        <v>13</v>
      </c>
      <c r="D1172">
        <f>VLOOKUP(Parameter!O1172,Indexing!$A$2:$B$28,2)</f>
        <v>5</v>
      </c>
      <c r="E1172">
        <f>VLOOKUP(Parameter!P1172,Indexing!$C$2:$D$28,2)</f>
        <v>1</v>
      </c>
      <c r="F1172">
        <f>VLOOKUP(Parameter!Q1172,Indexing!$E$2:$F$28,2)</f>
        <v>11</v>
      </c>
      <c r="G1172">
        <f>VLOOKUP(Parameter!R1172,Indexing!$G$2:$H$28,2)</f>
        <v>5</v>
      </c>
      <c r="H1172">
        <f t="shared" si="54"/>
        <v>5.5</v>
      </c>
      <c r="J1172">
        <f>VLOOKUP(Parameter!S1172,Indexing!$I$2:$J$28,2)</f>
        <v>8</v>
      </c>
      <c r="K1172">
        <f>VLOOKUP(Parameter!T1172,Indexing!$K$2:$L$28,2)</f>
        <v>11</v>
      </c>
      <c r="L1172">
        <f t="shared" si="55"/>
        <v>19</v>
      </c>
      <c r="N1172">
        <f t="shared" si="56"/>
        <v>41</v>
      </c>
    </row>
    <row r="1173" spans="1:14">
      <c r="A1173" s="12" t="s">
        <v>511</v>
      </c>
      <c r="B1173" t="s">
        <v>8</v>
      </c>
      <c r="C1173" t="s">
        <v>13</v>
      </c>
      <c r="D1173">
        <f>VLOOKUP(Parameter!O1173,Indexing!$A$2:$B$28,2)</f>
        <v>1</v>
      </c>
      <c r="E1173">
        <f>VLOOKUP(Parameter!P1173,Indexing!$C$2:$D$28,2)</f>
        <v>19</v>
      </c>
      <c r="F1173">
        <f>VLOOKUP(Parameter!Q1173,Indexing!$E$2:$F$28,2)</f>
        <v>7</v>
      </c>
      <c r="G1173">
        <f>VLOOKUP(Parameter!R1173,Indexing!$G$2:$H$28,2)</f>
        <v>13</v>
      </c>
      <c r="H1173">
        <f t="shared" si="54"/>
        <v>10</v>
      </c>
      <c r="J1173">
        <f>VLOOKUP(Parameter!S1173,Indexing!$I$2:$J$28,2)</f>
        <v>7</v>
      </c>
      <c r="K1173">
        <f>VLOOKUP(Parameter!T1173,Indexing!$K$2:$L$28,2)</f>
        <v>1</v>
      </c>
      <c r="L1173">
        <f t="shared" si="55"/>
        <v>8</v>
      </c>
      <c r="N1173">
        <f t="shared" si="56"/>
        <v>48</v>
      </c>
    </row>
    <row r="1174" spans="1:14">
      <c r="A1174" s="12" t="s">
        <v>511</v>
      </c>
      <c r="B1174" t="s">
        <v>10</v>
      </c>
      <c r="C1174" t="s">
        <v>13</v>
      </c>
      <c r="D1174">
        <f>VLOOKUP(Parameter!O1174,Indexing!$A$2:$B$28,2)</f>
        <v>1</v>
      </c>
      <c r="E1174">
        <f>VLOOKUP(Parameter!P1174,Indexing!$C$2:$D$28,2)</f>
        <v>19</v>
      </c>
      <c r="F1174">
        <f>VLOOKUP(Parameter!Q1174,Indexing!$E$2:$F$28,2)</f>
        <v>7</v>
      </c>
      <c r="G1174">
        <f>VLOOKUP(Parameter!R1174,Indexing!$G$2:$H$28,2)</f>
        <v>13</v>
      </c>
      <c r="H1174">
        <f t="shared" si="54"/>
        <v>10</v>
      </c>
      <c r="J1174">
        <f>VLOOKUP(Parameter!S1174,Indexing!$I$2:$J$28,2)</f>
        <v>7</v>
      </c>
      <c r="K1174">
        <f>VLOOKUP(Parameter!T1174,Indexing!$K$2:$L$28,2)</f>
        <v>1</v>
      </c>
      <c r="L1174">
        <f t="shared" si="55"/>
        <v>8</v>
      </c>
      <c r="N1174">
        <f t="shared" si="56"/>
        <v>48</v>
      </c>
    </row>
    <row r="1175" spans="1:14">
      <c r="A1175" s="12" t="s">
        <v>511</v>
      </c>
      <c r="B1175" t="s">
        <v>11</v>
      </c>
      <c r="C1175" t="s">
        <v>13</v>
      </c>
      <c r="D1175">
        <f>VLOOKUP(Parameter!O1175,Indexing!$A$2:$B$28,2)</f>
        <v>1</v>
      </c>
      <c r="E1175">
        <f>VLOOKUP(Parameter!P1175,Indexing!$C$2:$D$28,2)</f>
        <v>19</v>
      </c>
      <c r="F1175">
        <f>VLOOKUP(Parameter!Q1175,Indexing!$E$2:$F$28,2)</f>
        <v>7</v>
      </c>
      <c r="G1175">
        <f>VLOOKUP(Parameter!R1175,Indexing!$G$2:$H$28,2)</f>
        <v>13</v>
      </c>
      <c r="H1175">
        <f t="shared" si="54"/>
        <v>10</v>
      </c>
      <c r="J1175">
        <f>VLOOKUP(Parameter!S1175,Indexing!$I$2:$J$28,2)</f>
        <v>7</v>
      </c>
      <c r="K1175">
        <f>VLOOKUP(Parameter!T1175,Indexing!$K$2:$L$28,2)</f>
        <v>1</v>
      </c>
      <c r="L1175">
        <f t="shared" si="55"/>
        <v>8</v>
      </c>
      <c r="N1175">
        <f t="shared" si="56"/>
        <v>48</v>
      </c>
    </row>
    <row r="1176" spans="1:14">
      <c r="A1176" s="12" t="s">
        <v>512</v>
      </c>
      <c r="B1176" t="s">
        <v>8</v>
      </c>
      <c r="C1176" t="s">
        <v>13</v>
      </c>
      <c r="D1176">
        <f>VLOOKUP(Parameter!O1176,Indexing!$A$2:$B$28,2)</f>
        <v>2</v>
      </c>
      <c r="E1176">
        <f>VLOOKUP(Parameter!P1176,Indexing!$C$2:$D$28,2)</f>
        <v>23</v>
      </c>
      <c r="F1176">
        <f>VLOOKUP(Parameter!Q1176,Indexing!$E$2:$F$28,2)</f>
        <v>6</v>
      </c>
      <c r="G1176">
        <f>VLOOKUP(Parameter!R1176,Indexing!$G$2:$H$28,2)</f>
        <v>5</v>
      </c>
      <c r="H1176">
        <f t="shared" si="54"/>
        <v>9</v>
      </c>
      <c r="J1176">
        <f>VLOOKUP(Parameter!S1176,Indexing!$I$2:$J$28,2)</f>
        <v>9</v>
      </c>
      <c r="K1176">
        <f>VLOOKUP(Parameter!T1176,Indexing!$K$2:$L$28,2)</f>
        <v>1</v>
      </c>
      <c r="L1176">
        <f t="shared" si="55"/>
        <v>10</v>
      </c>
      <c r="N1176">
        <f t="shared" si="56"/>
        <v>46</v>
      </c>
    </row>
    <row r="1177" spans="1:14">
      <c r="A1177" s="12" t="s">
        <v>512</v>
      </c>
      <c r="B1177" t="s">
        <v>10</v>
      </c>
      <c r="C1177" t="s">
        <v>13</v>
      </c>
      <c r="D1177">
        <f>VLOOKUP(Parameter!O1177,Indexing!$A$2:$B$28,2)</f>
        <v>2</v>
      </c>
      <c r="E1177">
        <f>VLOOKUP(Parameter!P1177,Indexing!$C$2:$D$28,2)</f>
        <v>23</v>
      </c>
      <c r="F1177">
        <f>VLOOKUP(Parameter!Q1177,Indexing!$E$2:$F$28,2)</f>
        <v>6</v>
      </c>
      <c r="G1177">
        <f>VLOOKUP(Parameter!R1177,Indexing!$G$2:$H$28,2)</f>
        <v>5</v>
      </c>
      <c r="H1177">
        <f t="shared" si="54"/>
        <v>9</v>
      </c>
      <c r="J1177">
        <f>VLOOKUP(Parameter!S1177,Indexing!$I$2:$J$28,2)</f>
        <v>9</v>
      </c>
      <c r="K1177">
        <f>VLOOKUP(Parameter!T1177,Indexing!$K$2:$L$28,2)</f>
        <v>1</v>
      </c>
      <c r="L1177">
        <f t="shared" si="55"/>
        <v>10</v>
      </c>
      <c r="N1177">
        <f t="shared" si="56"/>
        <v>46</v>
      </c>
    </row>
    <row r="1178" spans="1:14">
      <c r="A1178" s="12" t="s">
        <v>512</v>
      </c>
      <c r="B1178" t="s">
        <v>11</v>
      </c>
      <c r="C1178" t="s">
        <v>13</v>
      </c>
      <c r="D1178">
        <f>VLOOKUP(Parameter!O1178,Indexing!$A$2:$B$28,2)</f>
        <v>2</v>
      </c>
      <c r="E1178">
        <f>VLOOKUP(Parameter!P1178,Indexing!$C$2:$D$28,2)</f>
        <v>23</v>
      </c>
      <c r="F1178">
        <f>VLOOKUP(Parameter!Q1178,Indexing!$E$2:$F$28,2)</f>
        <v>6</v>
      </c>
      <c r="G1178">
        <f>VLOOKUP(Parameter!R1178,Indexing!$G$2:$H$28,2)</f>
        <v>5</v>
      </c>
      <c r="H1178">
        <f t="shared" si="54"/>
        <v>9</v>
      </c>
      <c r="J1178">
        <f>VLOOKUP(Parameter!S1178,Indexing!$I$2:$J$28,2)</f>
        <v>9</v>
      </c>
      <c r="K1178">
        <f>VLOOKUP(Parameter!T1178,Indexing!$K$2:$L$28,2)</f>
        <v>1</v>
      </c>
      <c r="L1178">
        <f t="shared" si="55"/>
        <v>10</v>
      </c>
      <c r="N1178">
        <f t="shared" si="56"/>
        <v>46</v>
      </c>
    </row>
    <row r="1179" spans="1:14">
      <c r="A1179" s="12" t="s">
        <v>513</v>
      </c>
      <c r="B1179" t="s">
        <v>8</v>
      </c>
      <c r="C1179" t="s">
        <v>13</v>
      </c>
      <c r="D1179">
        <f>VLOOKUP(Parameter!O1179,Indexing!$A$2:$B$28,2)</f>
        <v>3</v>
      </c>
      <c r="E1179">
        <f>VLOOKUP(Parameter!P1179,Indexing!$C$2:$D$28,2)</f>
        <v>25</v>
      </c>
      <c r="F1179">
        <f>VLOOKUP(Parameter!Q1179,Indexing!$E$2:$F$28,2)</f>
        <v>7</v>
      </c>
      <c r="G1179">
        <f>VLOOKUP(Parameter!R1179,Indexing!$G$2:$H$28,2)</f>
        <v>5</v>
      </c>
      <c r="H1179">
        <f t="shared" si="54"/>
        <v>10</v>
      </c>
      <c r="J1179">
        <f>VLOOKUP(Parameter!S1179,Indexing!$I$2:$J$28,2)</f>
        <v>4</v>
      </c>
      <c r="K1179">
        <f>VLOOKUP(Parameter!T1179,Indexing!$K$2:$L$28,2)</f>
        <v>2</v>
      </c>
      <c r="L1179">
        <f t="shared" si="55"/>
        <v>6</v>
      </c>
      <c r="N1179">
        <f t="shared" si="56"/>
        <v>46</v>
      </c>
    </row>
    <row r="1180" spans="1:14">
      <c r="A1180" s="12" t="s">
        <v>513</v>
      </c>
      <c r="B1180" t="s">
        <v>10</v>
      </c>
      <c r="C1180" t="s">
        <v>13</v>
      </c>
      <c r="D1180">
        <f>VLOOKUP(Parameter!O1180,Indexing!$A$2:$B$28,2)</f>
        <v>3</v>
      </c>
      <c r="E1180">
        <f>VLOOKUP(Parameter!P1180,Indexing!$C$2:$D$28,2)</f>
        <v>25</v>
      </c>
      <c r="F1180">
        <f>VLOOKUP(Parameter!Q1180,Indexing!$E$2:$F$28,2)</f>
        <v>7</v>
      </c>
      <c r="G1180">
        <f>VLOOKUP(Parameter!R1180,Indexing!$G$2:$H$28,2)</f>
        <v>5</v>
      </c>
      <c r="H1180">
        <f t="shared" si="54"/>
        <v>10</v>
      </c>
      <c r="J1180">
        <f>VLOOKUP(Parameter!S1180,Indexing!$I$2:$J$28,2)</f>
        <v>4</v>
      </c>
      <c r="K1180">
        <f>VLOOKUP(Parameter!T1180,Indexing!$K$2:$L$28,2)</f>
        <v>2</v>
      </c>
      <c r="L1180">
        <f t="shared" si="55"/>
        <v>6</v>
      </c>
      <c r="N1180">
        <f t="shared" si="56"/>
        <v>46</v>
      </c>
    </row>
    <row r="1181" spans="1:14">
      <c r="A1181" s="12" t="s">
        <v>513</v>
      </c>
      <c r="B1181" t="s">
        <v>11</v>
      </c>
      <c r="C1181" t="s">
        <v>13</v>
      </c>
      <c r="D1181">
        <f>VLOOKUP(Parameter!O1181,Indexing!$A$2:$B$28,2)</f>
        <v>3</v>
      </c>
      <c r="E1181">
        <f>VLOOKUP(Parameter!P1181,Indexing!$C$2:$D$28,2)</f>
        <v>25</v>
      </c>
      <c r="F1181">
        <f>VLOOKUP(Parameter!Q1181,Indexing!$E$2:$F$28,2)</f>
        <v>7</v>
      </c>
      <c r="G1181">
        <f>VLOOKUP(Parameter!R1181,Indexing!$G$2:$H$28,2)</f>
        <v>5</v>
      </c>
      <c r="H1181">
        <f t="shared" si="54"/>
        <v>10</v>
      </c>
      <c r="J1181">
        <f>VLOOKUP(Parameter!S1181,Indexing!$I$2:$J$28,2)</f>
        <v>4</v>
      </c>
      <c r="K1181">
        <f>VLOOKUP(Parameter!T1181,Indexing!$K$2:$L$28,2)</f>
        <v>2</v>
      </c>
      <c r="L1181">
        <f t="shared" si="55"/>
        <v>6</v>
      </c>
      <c r="N1181">
        <f t="shared" si="56"/>
        <v>46</v>
      </c>
    </row>
    <row r="1182" spans="1:14">
      <c r="A1182" s="12" t="s">
        <v>514</v>
      </c>
      <c r="B1182" t="s">
        <v>8</v>
      </c>
      <c r="C1182" t="s">
        <v>13</v>
      </c>
      <c r="D1182">
        <f>VLOOKUP(Parameter!O1182,Indexing!$A$2:$B$28,2)</f>
        <v>1</v>
      </c>
      <c r="E1182">
        <f>VLOOKUP(Parameter!P1182,Indexing!$C$2:$D$28,2)</f>
        <v>23</v>
      </c>
      <c r="F1182">
        <f>VLOOKUP(Parameter!Q1182,Indexing!$E$2:$F$28,2)</f>
        <v>10</v>
      </c>
      <c r="G1182">
        <f>VLOOKUP(Parameter!R1182,Indexing!$G$2:$H$28,2)</f>
        <v>4</v>
      </c>
      <c r="H1182">
        <f t="shared" si="54"/>
        <v>9.5</v>
      </c>
      <c r="J1182">
        <f>VLOOKUP(Parameter!S1182,Indexing!$I$2:$J$28,2)</f>
        <v>7</v>
      </c>
      <c r="K1182">
        <f>VLOOKUP(Parameter!T1182,Indexing!$K$2:$L$28,2)</f>
        <v>2</v>
      </c>
      <c r="L1182">
        <f t="shared" si="55"/>
        <v>9</v>
      </c>
      <c r="N1182">
        <f t="shared" si="56"/>
        <v>47</v>
      </c>
    </row>
    <row r="1183" spans="1:14">
      <c r="A1183" s="12" t="s">
        <v>514</v>
      </c>
      <c r="B1183" t="s">
        <v>10</v>
      </c>
      <c r="C1183" t="s">
        <v>13</v>
      </c>
      <c r="D1183">
        <f>VLOOKUP(Parameter!O1183,Indexing!$A$2:$B$28,2)</f>
        <v>1</v>
      </c>
      <c r="E1183">
        <f>VLOOKUP(Parameter!P1183,Indexing!$C$2:$D$28,2)</f>
        <v>23</v>
      </c>
      <c r="F1183">
        <f>VLOOKUP(Parameter!Q1183,Indexing!$E$2:$F$28,2)</f>
        <v>10</v>
      </c>
      <c r="G1183">
        <f>VLOOKUP(Parameter!R1183,Indexing!$G$2:$H$28,2)</f>
        <v>4</v>
      </c>
      <c r="H1183">
        <f t="shared" si="54"/>
        <v>9.5</v>
      </c>
      <c r="J1183">
        <f>VLOOKUP(Parameter!S1183,Indexing!$I$2:$J$28,2)</f>
        <v>7</v>
      </c>
      <c r="K1183">
        <f>VLOOKUP(Parameter!T1183,Indexing!$K$2:$L$28,2)</f>
        <v>2</v>
      </c>
      <c r="L1183">
        <f t="shared" si="55"/>
        <v>9</v>
      </c>
      <c r="N1183">
        <f t="shared" si="56"/>
        <v>47</v>
      </c>
    </row>
    <row r="1184" spans="1:14">
      <c r="A1184" s="12" t="s">
        <v>514</v>
      </c>
      <c r="B1184" t="s">
        <v>11</v>
      </c>
      <c r="C1184" t="s">
        <v>13</v>
      </c>
      <c r="D1184">
        <f>VLOOKUP(Parameter!O1184,Indexing!$A$2:$B$28,2)</f>
        <v>1</v>
      </c>
      <c r="E1184">
        <f>VLOOKUP(Parameter!P1184,Indexing!$C$2:$D$28,2)</f>
        <v>23</v>
      </c>
      <c r="F1184">
        <f>VLOOKUP(Parameter!Q1184,Indexing!$E$2:$F$28,2)</f>
        <v>10</v>
      </c>
      <c r="G1184">
        <f>VLOOKUP(Parameter!R1184,Indexing!$G$2:$H$28,2)</f>
        <v>4</v>
      </c>
      <c r="H1184">
        <f t="shared" si="54"/>
        <v>9.5</v>
      </c>
      <c r="J1184">
        <f>VLOOKUP(Parameter!S1184,Indexing!$I$2:$J$28,2)</f>
        <v>7</v>
      </c>
      <c r="K1184">
        <f>VLOOKUP(Parameter!T1184,Indexing!$K$2:$L$28,2)</f>
        <v>2</v>
      </c>
      <c r="L1184">
        <f t="shared" si="55"/>
        <v>9</v>
      </c>
      <c r="N1184">
        <f t="shared" si="56"/>
        <v>47</v>
      </c>
    </row>
    <row r="1185" spans="1:14">
      <c r="A1185" s="12" t="s">
        <v>515</v>
      </c>
      <c r="B1185" t="s">
        <v>8</v>
      </c>
      <c r="C1185" t="s">
        <v>13</v>
      </c>
      <c r="D1185">
        <f>VLOOKUP(Parameter!O1185,Indexing!$A$2:$B$28,2)</f>
        <v>1</v>
      </c>
      <c r="E1185">
        <f>VLOOKUP(Parameter!P1185,Indexing!$C$2:$D$28,2)</f>
        <v>19</v>
      </c>
      <c r="F1185">
        <f>VLOOKUP(Parameter!Q1185,Indexing!$E$2:$F$28,2)</f>
        <v>7</v>
      </c>
      <c r="G1185">
        <f>VLOOKUP(Parameter!R1185,Indexing!$G$2:$H$28,2)</f>
        <v>13</v>
      </c>
      <c r="H1185">
        <f t="shared" si="54"/>
        <v>10</v>
      </c>
      <c r="J1185">
        <f>VLOOKUP(Parameter!S1185,Indexing!$I$2:$J$28,2)</f>
        <v>6</v>
      </c>
      <c r="K1185">
        <f>VLOOKUP(Parameter!T1185,Indexing!$K$2:$L$28,2)</f>
        <v>1</v>
      </c>
      <c r="L1185">
        <f t="shared" si="55"/>
        <v>7</v>
      </c>
      <c r="N1185">
        <f t="shared" si="56"/>
        <v>47</v>
      </c>
    </row>
    <row r="1186" spans="1:14">
      <c r="A1186" s="12" t="s">
        <v>515</v>
      </c>
      <c r="B1186" t="s">
        <v>10</v>
      </c>
      <c r="C1186" t="s">
        <v>13</v>
      </c>
      <c r="D1186">
        <f>VLOOKUP(Parameter!O1186,Indexing!$A$2:$B$28,2)</f>
        <v>1</v>
      </c>
      <c r="E1186">
        <f>VLOOKUP(Parameter!P1186,Indexing!$C$2:$D$28,2)</f>
        <v>19</v>
      </c>
      <c r="F1186">
        <f>VLOOKUP(Parameter!Q1186,Indexing!$E$2:$F$28,2)</f>
        <v>7</v>
      </c>
      <c r="G1186">
        <f>VLOOKUP(Parameter!R1186,Indexing!$G$2:$H$28,2)</f>
        <v>13</v>
      </c>
      <c r="H1186">
        <f t="shared" si="54"/>
        <v>10</v>
      </c>
      <c r="J1186">
        <f>VLOOKUP(Parameter!S1186,Indexing!$I$2:$J$28,2)</f>
        <v>6</v>
      </c>
      <c r="K1186">
        <f>VLOOKUP(Parameter!T1186,Indexing!$K$2:$L$28,2)</f>
        <v>1</v>
      </c>
      <c r="L1186">
        <f t="shared" si="55"/>
        <v>7</v>
      </c>
      <c r="N1186">
        <f t="shared" si="56"/>
        <v>47</v>
      </c>
    </row>
    <row r="1187" spans="1:14">
      <c r="A1187" s="12" t="s">
        <v>515</v>
      </c>
      <c r="B1187" t="s">
        <v>11</v>
      </c>
      <c r="C1187" t="s">
        <v>13</v>
      </c>
      <c r="D1187">
        <f>VLOOKUP(Parameter!O1187,Indexing!$A$2:$B$28,2)</f>
        <v>1</v>
      </c>
      <c r="E1187">
        <f>VLOOKUP(Parameter!P1187,Indexing!$C$2:$D$28,2)</f>
        <v>19</v>
      </c>
      <c r="F1187">
        <f>VLOOKUP(Parameter!Q1187,Indexing!$E$2:$F$28,2)</f>
        <v>7</v>
      </c>
      <c r="G1187">
        <f>VLOOKUP(Parameter!R1187,Indexing!$G$2:$H$28,2)</f>
        <v>13</v>
      </c>
      <c r="H1187">
        <f t="shared" si="54"/>
        <v>10</v>
      </c>
      <c r="J1187">
        <f>VLOOKUP(Parameter!S1187,Indexing!$I$2:$J$28,2)</f>
        <v>6</v>
      </c>
      <c r="K1187">
        <f>VLOOKUP(Parameter!T1187,Indexing!$K$2:$L$28,2)</f>
        <v>1</v>
      </c>
      <c r="L1187">
        <f t="shared" si="55"/>
        <v>7</v>
      </c>
      <c r="N1187">
        <f t="shared" si="56"/>
        <v>47</v>
      </c>
    </row>
    <row r="1188" spans="1:14">
      <c r="A1188" s="12" t="s">
        <v>516</v>
      </c>
      <c r="B1188" t="s">
        <v>8</v>
      </c>
      <c r="C1188" s="2" t="s">
        <v>13</v>
      </c>
      <c r="D1188">
        <f>VLOOKUP(Parameter!O1188,Indexing!$A$2:$B$28,2)</f>
        <v>1</v>
      </c>
      <c r="E1188">
        <f>VLOOKUP(Parameter!P1188,Indexing!$C$2:$D$28,2)</f>
        <v>23</v>
      </c>
      <c r="F1188">
        <f>VLOOKUP(Parameter!Q1188,Indexing!$E$2:$F$28,2)</f>
        <v>10</v>
      </c>
      <c r="G1188">
        <f>VLOOKUP(Parameter!R1188,Indexing!$G$2:$H$28,2)</f>
        <v>4</v>
      </c>
      <c r="H1188">
        <f t="shared" si="54"/>
        <v>9.5</v>
      </c>
      <c r="J1188">
        <f>VLOOKUP(Parameter!S1188,Indexing!$I$2:$J$28,2)</f>
        <v>8</v>
      </c>
      <c r="K1188">
        <f>VLOOKUP(Parameter!T1188,Indexing!$K$2:$L$28,2)</f>
        <v>1</v>
      </c>
      <c r="L1188">
        <f t="shared" si="55"/>
        <v>9</v>
      </c>
      <c r="N1188">
        <f t="shared" si="56"/>
        <v>47</v>
      </c>
    </row>
    <row r="1189" spans="1:14">
      <c r="A1189" s="12" t="s">
        <v>516</v>
      </c>
      <c r="B1189" t="s">
        <v>10</v>
      </c>
      <c r="C1189" s="2" t="s">
        <v>13</v>
      </c>
      <c r="D1189">
        <f>VLOOKUP(Parameter!O1189,Indexing!$A$2:$B$28,2)</f>
        <v>1</v>
      </c>
      <c r="E1189">
        <f>VLOOKUP(Parameter!P1189,Indexing!$C$2:$D$28,2)</f>
        <v>23</v>
      </c>
      <c r="F1189">
        <f>VLOOKUP(Parameter!Q1189,Indexing!$E$2:$F$28,2)</f>
        <v>10</v>
      </c>
      <c r="G1189">
        <f>VLOOKUP(Parameter!R1189,Indexing!$G$2:$H$28,2)</f>
        <v>4</v>
      </c>
      <c r="H1189">
        <f t="shared" si="54"/>
        <v>9.5</v>
      </c>
      <c r="J1189">
        <f>VLOOKUP(Parameter!S1189,Indexing!$I$2:$J$28,2)</f>
        <v>8</v>
      </c>
      <c r="K1189">
        <f>VLOOKUP(Parameter!T1189,Indexing!$K$2:$L$28,2)</f>
        <v>1</v>
      </c>
      <c r="L1189">
        <f t="shared" si="55"/>
        <v>9</v>
      </c>
      <c r="N1189">
        <f t="shared" si="56"/>
        <v>47</v>
      </c>
    </row>
    <row r="1190" spans="1:14">
      <c r="A1190" s="12" t="s">
        <v>516</v>
      </c>
      <c r="B1190" t="s">
        <v>11</v>
      </c>
      <c r="C1190" s="2" t="s">
        <v>13</v>
      </c>
      <c r="D1190">
        <f>VLOOKUP(Parameter!O1190,Indexing!$A$2:$B$28,2)</f>
        <v>1</v>
      </c>
      <c r="E1190">
        <f>VLOOKUP(Parameter!P1190,Indexing!$C$2:$D$28,2)</f>
        <v>23</v>
      </c>
      <c r="F1190">
        <f>VLOOKUP(Parameter!Q1190,Indexing!$E$2:$F$28,2)</f>
        <v>10</v>
      </c>
      <c r="G1190">
        <f>VLOOKUP(Parameter!R1190,Indexing!$G$2:$H$28,2)</f>
        <v>4</v>
      </c>
      <c r="H1190">
        <f t="shared" si="54"/>
        <v>9.5</v>
      </c>
      <c r="J1190">
        <f>VLOOKUP(Parameter!S1190,Indexing!$I$2:$J$28,2)</f>
        <v>8</v>
      </c>
      <c r="K1190">
        <f>VLOOKUP(Parameter!T1190,Indexing!$K$2:$L$28,2)</f>
        <v>1</v>
      </c>
      <c r="L1190">
        <f t="shared" si="55"/>
        <v>9</v>
      </c>
      <c r="N1190" s="13">
        <f t="shared" si="56"/>
        <v>47</v>
      </c>
    </row>
    <row r="1191" spans="1:14">
      <c r="A1191" s="18" t="s">
        <v>868</v>
      </c>
      <c r="B1191" s="13" t="s">
        <v>10</v>
      </c>
      <c r="C1191" s="2" t="s">
        <v>13</v>
      </c>
      <c r="D1191" s="13">
        <f>VLOOKUP(Parameter!O1191,Indexing!$A$2:$B$28,2)</f>
        <v>17</v>
      </c>
      <c r="E1191" s="13">
        <f>VLOOKUP(Parameter!P1191,Indexing!$C$2:$D$28,2)</f>
        <v>15</v>
      </c>
      <c r="F1191" s="13">
        <f>VLOOKUP(Parameter!Q1191,Indexing!$E$2:$F$28,2)</f>
        <v>14</v>
      </c>
      <c r="G1191" s="13">
        <f>VLOOKUP(Parameter!R1191,Indexing!$G$2:$H$28,2)</f>
        <v>23</v>
      </c>
      <c r="H1191" s="13">
        <f t="shared" ref="H1191:H1254" si="57">(AVERAGE(D1191:G1191))</f>
        <v>17.25</v>
      </c>
      <c r="J1191" s="13">
        <f>VLOOKUP(Parameter!S1191,Indexing!$I$2:$J$28,2)</f>
        <v>6</v>
      </c>
      <c r="K1191" s="13">
        <f>VLOOKUP(Parameter!T1191,Indexing!$K$2:$L$28,2)</f>
        <v>3</v>
      </c>
      <c r="L1191" s="13">
        <f t="shared" ref="L1191:L1254" si="58">AVERAGE(J1191+K1191)</f>
        <v>9</v>
      </c>
      <c r="N1191" s="13">
        <f t="shared" si="56"/>
        <v>78</v>
      </c>
    </row>
    <row r="1192" spans="1:14">
      <c r="A1192" s="21" t="s">
        <v>869</v>
      </c>
      <c r="B1192" s="13" t="s">
        <v>10</v>
      </c>
      <c r="C1192" s="2" t="s">
        <v>13</v>
      </c>
      <c r="D1192" s="13">
        <f>VLOOKUP(Parameter!O1192,Indexing!$A$2:$B$28,2)</f>
        <v>9</v>
      </c>
      <c r="E1192" s="13">
        <f>VLOOKUP(Parameter!P1192,Indexing!$C$2:$D$28,2)</f>
        <v>1</v>
      </c>
      <c r="F1192" s="13">
        <f>VLOOKUP(Parameter!Q1192,Indexing!$E$2:$F$28,2)</f>
        <v>16</v>
      </c>
      <c r="G1192" s="13">
        <f>VLOOKUP(Parameter!R1192,Indexing!$G$2:$H$28,2)</f>
        <v>6</v>
      </c>
      <c r="H1192" s="13">
        <f t="shared" ref="H1192:H1222" si="59">(AVERAGE(D1192:G1192))</f>
        <v>8</v>
      </c>
      <c r="J1192" s="13">
        <f>VLOOKUP(Parameter!S1192,Indexing!$I$2:$J$28,2)</f>
        <v>6</v>
      </c>
      <c r="K1192" s="13">
        <f>VLOOKUP(Parameter!T1192,Indexing!$K$2:$L$28,2)</f>
        <v>2</v>
      </c>
      <c r="L1192" s="13">
        <f t="shared" ref="L1192:L1222" si="60">AVERAGE(J1192+K1192)</f>
        <v>8</v>
      </c>
      <c r="N1192" s="13">
        <f t="shared" si="56"/>
        <v>40</v>
      </c>
    </row>
    <row r="1193" spans="1:14">
      <c r="A1193" s="18" t="s">
        <v>870</v>
      </c>
      <c r="B1193" s="13" t="s">
        <v>10</v>
      </c>
      <c r="C1193" s="2" t="s">
        <v>13</v>
      </c>
      <c r="D1193" s="13">
        <f>VLOOKUP(Parameter!O1193,Indexing!$A$2:$B$28,2)</f>
        <v>15</v>
      </c>
      <c r="E1193" s="13">
        <f>VLOOKUP(Parameter!P1193,Indexing!$C$2:$D$28,2)</f>
        <v>19</v>
      </c>
      <c r="F1193" s="13">
        <f>VLOOKUP(Parameter!Q1193,Indexing!$E$2:$F$28,2)</f>
        <v>13</v>
      </c>
      <c r="G1193" s="13">
        <f>VLOOKUP(Parameter!R1193,Indexing!$G$2:$H$28,2)</f>
        <v>26</v>
      </c>
      <c r="H1193" s="13">
        <f t="shared" si="59"/>
        <v>18.25</v>
      </c>
      <c r="J1193" s="13">
        <f>VLOOKUP(Parameter!S1193,Indexing!$I$2:$J$28,2)</f>
        <v>10</v>
      </c>
      <c r="K1193" s="13">
        <f>VLOOKUP(Parameter!T1193,Indexing!$K$2:$L$28,2)</f>
        <v>1</v>
      </c>
      <c r="L1193" s="13">
        <f t="shared" si="60"/>
        <v>11</v>
      </c>
      <c r="N1193" s="13">
        <f t="shared" si="56"/>
        <v>84</v>
      </c>
    </row>
    <row r="1194" spans="1:14">
      <c r="A1194" s="21" t="s">
        <v>871</v>
      </c>
      <c r="B1194" s="13" t="s">
        <v>10</v>
      </c>
      <c r="C1194" s="2" t="s">
        <v>13</v>
      </c>
      <c r="D1194" s="13">
        <f>VLOOKUP(Parameter!O1194,Indexing!$A$2:$B$28,2)</f>
        <v>11</v>
      </c>
      <c r="E1194" s="13">
        <f>VLOOKUP(Parameter!P1194,Indexing!$C$2:$D$28,2)</f>
        <v>24</v>
      </c>
      <c r="F1194" s="13">
        <f>VLOOKUP(Parameter!Q1194,Indexing!$E$2:$F$28,2)</f>
        <v>16</v>
      </c>
      <c r="G1194" s="13">
        <f>VLOOKUP(Parameter!R1194,Indexing!$G$2:$H$28,2)</f>
        <v>1</v>
      </c>
      <c r="H1194" s="13">
        <f t="shared" si="59"/>
        <v>13</v>
      </c>
      <c r="J1194" s="13">
        <f>VLOOKUP(Parameter!S1194,Indexing!$I$2:$J$28,2)</f>
        <v>11</v>
      </c>
      <c r="K1194" s="13">
        <f>VLOOKUP(Parameter!T1194,Indexing!$K$2:$L$28,2)</f>
        <v>3</v>
      </c>
      <c r="L1194" s="13">
        <f t="shared" si="60"/>
        <v>14</v>
      </c>
      <c r="N1194" s="13">
        <f t="shared" si="56"/>
        <v>66</v>
      </c>
    </row>
    <row r="1195" spans="1:14">
      <c r="A1195" s="21" t="s">
        <v>872</v>
      </c>
      <c r="B1195" s="13" t="s">
        <v>10</v>
      </c>
      <c r="C1195" s="2" t="s">
        <v>13</v>
      </c>
      <c r="D1195" s="13">
        <f>VLOOKUP(Parameter!O1195,Indexing!$A$2:$B$28,2)</f>
        <v>14</v>
      </c>
      <c r="E1195" s="13">
        <f>VLOOKUP(Parameter!P1195,Indexing!$C$2:$D$28,2)</f>
        <v>21</v>
      </c>
      <c r="F1195" s="13">
        <f>VLOOKUP(Parameter!Q1195,Indexing!$E$2:$F$28,2)</f>
        <v>9</v>
      </c>
      <c r="G1195" s="13">
        <f>VLOOKUP(Parameter!R1195,Indexing!$G$2:$H$28,2)</f>
        <v>26</v>
      </c>
      <c r="H1195" s="13">
        <f t="shared" si="59"/>
        <v>17.5</v>
      </c>
      <c r="J1195" s="13">
        <f>VLOOKUP(Parameter!S1195,Indexing!$I$2:$J$28,2)</f>
        <v>10</v>
      </c>
      <c r="K1195" s="13">
        <f>VLOOKUP(Parameter!T1195,Indexing!$K$2:$L$28,2)</f>
        <v>4</v>
      </c>
      <c r="L1195" s="13">
        <f t="shared" si="60"/>
        <v>14</v>
      </c>
      <c r="N1195" s="13">
        <f t="shared" si="56"/>
        <v>84</v>
      </c>
    </row>
    <row r="1196" spans="1:14">
      <c r="A1196" s="21" t="s">
        <v>897</v>
      </c>
      <c r="B1196" s="13" t="s">
        <v>10</v>
      </c>
      <c r="C1196" s="2" t="s">
        <v>13</v>
      </c>
      <c r="D1196" s="13">
        <f>VLOOKUP(Parameter!O1196,Indexing!$A$2:$B$28,2)</f>
        <v>13</v>
      </c>
      <c r="E1196" s="13">
        <f>VLOOKUP(Parameter!P1196,Indexing!$C$2:$D$28,2)</f>
        <v>23</v>
      </c>
      <c r="F1196" s="13">
        <f>VLOOKUP(Parameter!Q1196,Indexing!$E$2:$F$28,2)</f>
        <v>4</v>
      </c>
      <c r="G1196" s="13">
        <f>VLOOKUP(Parameter!R1196,Indexing!$G$2:$H$28,2)</f>
        <v>26</v>
      </c>
      <c r="H1196" s="13">
        <f t="shared" si="59"/>
        <v>16.5</v>
      </c>
      <c r="J1196" s="13">
        <f>VLOOKUP(Parameter!S1196,Indexing!$I$2:$J$28,2)</f>
        <v>16</v>
      </c>
      <c r="K1196" s="13">
        <f>VLOOKUP(Parameter!T1196,Indexing!$K$2:$L$28,2)</f>
        <v>2</v>
      </c>
      <c r="L1196" s="13">
        <f t="shared" si="60"/>
        <v>18</v>
      </c>
      <c r="N1196" s="13">
        <f t="shared" si="56"/>
        <v>84</v>
      </c>
    </row>
    <row r="1197" spans="1:14">
      <c r="A1197" s="21" t="s">
        <v>898</v>
      </c>
      <c r="B1197" s="13" t="s">
        <v>10</v>
      </c>
      <c r="C1197" s="2" t="s">
        <v>13</v>
      </c>
      <c r="D1197" s="13">
        <f>VLOOKUP(Parameter!O1197,Indexing!$A$2:$B$28,2)</f>
        <v>15</v>
      </c>
      <c r="E1197" s="13">
        <f>VLOOKUP(Parameter!P1197,Indexing!$C$2:$D$28,2)</f>
        <v>19</v>
      </c>
      <c r="F1197" s="13">
        <f>VLOOKUP(Parameter!Q1197,Indexing!$E$2:$F$28,2)</f>
        <v>13</v>
      </c>
      <c r="G1197" s="13">
        <f>VLOOKUP(Parameter!R1197,Indexing!$G$2:$H$28,2)</f>
        <v>26</v>
      </c>
      <c r="H1197" s="13">
        <f t="shared" si="59"/>
        <v>18.25</v>
      </c>
      <c r="J1197" s="13">
        <f>VLOOKUP(Parameter!S1197,Indexing!$I$2:$J$28,2)</f>
        <v>9</v>
      </c>
      <c r="K1197" s="13">
        <f>VLOOKUP(Parameter!T1197,Indexing!$K$2:$L$28,2)</f>
        <v>1</v>
      </c>
      <c r="L1197" s="13">
        <f t="shared" si="60"/>
        <v>10</v>
      </c>
      <c r="N1197" s="13">
        <f t="shared" si="56"/>
        <v>83</v>
      </c>
    </row>
    <row r="1198" spans="1:14">
      <c r="A1198" s="21" t="s">
        <v>899</v>
      </c>
      <c r="B1198" s="13" t="s">
        <v>10</v>
      </c>
      <c r="C1198" s="2" t="s">
        <v>13</v>
      </c>
      <c r="D1198" s="13">
        <f>VLOOKUP(Parameter!O1198,Indexing!$A$2:$B$28,2)</f>
        <v>10</v>
      </c>
      <c r="E1198" s="13">
        <f>VLOOKUP(Parameter!P1198,Indexing!$C$2:$D$28,2)</f>
        <v>24</v>
      </c>
      <c r="F1198" s="13">
        <f>VLOOKUP(Parameter!Q1198,Indexing!$E$2:$F$28,2)</f>
        <v>16</v>
      </c>
      <c r="G1198" s="13">
        <f>VLOOKUP(Parameter!R1198,Indexing!$G$2:$H$28,2)</f>
        <v>11</v>
      </c>
      <c r="H1198" s="13">
        <f t="shared" si="59"/>
        <v>15.25</v>
      </c>
      <c r="J1198" s="13">
        <f>VLOOKUP(Parameter!S1198,Indexing!$I$2:$J$28,2)</f>
        <v>10</v>
      </c>
      <c r="K1198" s="13">
        <f>VLOOKUP(Parameter!T1198,Indexing!$K$2:$L$28,2)</f>
        <v>1</v>
      </c>
      <c r="L1198" s="13">
        <f t="shared" si="60"/>
        <v>11</v>
      </c>
      <c r="N1198" s="13">
        <f t="shared" si="56"/>
        <v>72</v>
      </c>
    </row>
    <row r="1199" spans="1:14">
      <c r="A1199" s="21" t="s">
        <v>873</v>
      </c>
      <c r="B1199" s="13" t="s">
        <v>10</v>
      </c>
      <c r="C1199" s="2" t="s">
        <v>13</v>
      </c>
      <c r="D1199" s="13">
        <f>VLOOKUP(Parameter!O1199,Indexing!$A$2:$B$28,2)</f>
        <v>13</v>
      </c>
      <c r="E1199" s="13">
        <f>VLOOKUP(Parameter!P1199,Indexing!$C$2:$D$28,2)</f>
        <v>20</v>
      </c>
      <c r="F1199" s="13">
        <f>VLOOKUP(Parameter!Q1199,Indexing!$E$2:$F$28,2)</f>
        <v>4</v>
      </c>
      <c r="G1199" s="13">
        <f>VLOOKUP(Parameter!R1199,Indexing!$G$2:$H$28,2)</f>
        <v>26</v>
      </c>
      <c r="H1199" s="13">
        <f t="shared" si="59"/>
        <v>15.75</v>
      </c>
      <c r="J1199" s="13">
        <f>VLOOKUP(Parameter!S1199,Indexing!$I$2:$J$28,2)</f>
        <v>9</v>
      </c>
      <c r="K1199" s="13">
        <f>VLOOKUP(Parameter!T1199,Indexing!$K$2:$L$28,2)</f>
        <v>7</v>
      </c>
      <c r="L1199" s="13">
        <f t="shared" si="60"/>
        <v>16</v>
      </c>
      <c r="N1199" s="13">
        <f t="shared" si="56"/>
        <v>79</v>
      </c>
    </row>
    <row r="1200" spans="1:14">
      <c r="A1200" s="21" t="s">
        <v>874</v>
      </c>
      <c r="B1200" s="13" t="s">
        <v>10</v>
      </c>
      <c r="C1200" s="2" t="s">
        <v>13</v>
      </c>
      <c r="D1200" s="13">
        <f>VLOOKUP(Parameter!O1200,Indexing!$A$2:$B$28,2)</f>
        <v>9</v>
      </c>
      <c r="E1200" s="13">
        <f>VLOOKUP(Parameter!P1200,Indexing!$C$2:$D$28,2)</f>
        <v>16</v>
      </c>
      <c r="F1200" s="13">
        <f>VLOOKUP(Parameter!Q1200,Indexing!$E$2:$F$28,2)</f>
        <v>15</v>
      </c>
      <c r="G1200" s="13">
        <f>VLOOKUP(Parameter!R1200,Indexing!$G$2:$H$28,2)</f>
        <v>7</v>
      </c>
      <c r="H1200" s="13">
        <f t="shared" si="59"/>
        <v>11.75</v>
      </c>
      <c r="J1200" s="13">
        <f>VLOOKUP(Parameter!S1200,Indexing!$I$2:$J$28,2)</f>
        <v>4</v>
      </c>
      <c r="K1200" s="13">
        <f>VLOOKUP(Parameter!T1200,Indexing!$K$2:$L$28,2)</f>
        <v>1</v>
      </c>
      <c r="L1200" s="13">
        <f t="shared" si="60"/>
        <v>5</v>
      </c>
      <c r="N1200" s="13">
        <f t="shared" si="56"/>
        <v>52</v>
      </c>
    </row>
    <row r="1201" spans="1:14">
      <c r="A1201" s="21" t="s">
        <v>875</v>
      </c>
      <c r="B1201" s="13" t="s">
        <v>10</v>
      </c>
      <c r="C1201" s="2" t="s">
        <v>13</v>
      </c>
      <c r="D1201" s="13">
        <f>VLOOKUP(Parameter!O1201,Indexing!$A$2:$B$28,2)</f>
        <v>7</v>
      </c>
      <c r="E1201" s="13">
        <f>VLOOKUP(Parameter!P1201,Indexing!$C$2:$D$28,2)</f>
        <v>20</v>
      </c>
      <c r="F1201" s="13">
        <f>VLOOKUP(Parameter!Q1201,Indexing!$E$2:$F$28,2)</f>
        <v>15</v>
      </c>
      <c r="G1201" s="13">
        <f>VLOOKUP(Parameter!R1201,Indexing!$G$2:$H$28,2)</f>
        <v>5</v>
      </c>
      <c r="H1201" s="13">
        <f t="shared" si="59"/>
        <v>11.75</v>
      </c>
      <c r="J1201" s="13">
        <f>VLOOKUP(Parameter!S1201,Indexing!$I$2:$J$28,2)</f>
        <v>5</v>
      </c>
      <c r="K1201" s="13">
        <f>VLOOKUP(Parameter!T1201,Indexing!$K$2:$L$28,2)</f>
        <v>4</v>
      </c>
      <c r="L1201" s="13">
        <f t="shared" si="60"/>
        <v>9</v>
      </c>
      <c r="N1201" s="13">
        <f t="shared" si="56"/>
        <v>56</v>
      </c>
    </row>
    <row r="1202" spans="1:14">
      <c r="A1202" s="21" t="s">
        <v>876</v>
      </c>
      <c r="B1202" s="13" t="s">
        <v>10</v>
      </c>
      <c r="C1202" s="2" t="s">
        <v>13</v>
      </c>
      <c r="D1202" s="13">
        <f>VLOOKUP(Parameter!O1202,Indexing!$A$2:$B$28,2)</f>
        <v>11</v>
      </c>
      <c r="E1202" s="13">
        <f>VLOOKUP(Parameter!P1202,Indexing!$C$2:$D$28,2)</f>
        <v>11</v>
      </c>
      <c r="F1202" s="13">
        <f>VLOOKUP(Parameter!Q1202,Indexing!$E$2:$F$28,2)</f>
        <v>12</v>
      </c>
      <c r="G1202" s="13">
        <f>VLOOKUP(Parameter!R1202,Indexing!$G$2:$H$28,2)</f>
        <v>1</v>
      </c>
      <c r="H1202" s="13">
        <f t="shared" si="59"/>
        <v>8.75</v>
      </c>
      <c r="J1202" s="13">
        <f>VLOOKUP(Parameter!S1202,Indexing!$I$2:$J$28,2)</f>
        <v>14</v>
      </c>
      <c r="K1202" s="13">
        <f>VLOOKUP(Parameter!T1202,Indexing!$K$2:$L$28,2)</f>
        <v>4</v>
      </c>
      <c r="L1202" s="13">
        <f t="shared" si="60"/>
        <v>18</v>
      </c>
      <c r="N1202" s="13">
        <f t="shared" si="56"/>
        <v>53</v>
      </c>
    </row>
    <row r="1203" spans="1:14">
      <c r="A1203" s="21" t="s">
        <v>877</v>
      </c>
      <c r="B1203" s="13" t="s">
        <v>10</v>
      </c>
      <c r="C1203" s="2" t="s">
        <v>13</v>
      </c>
      <c r="D1203" s="13">
        <f>VLOOKUP(Parameter!O1203,Indexing!$A$2:$B$28,2)</f>
        <v>13</v>
      </c>
      <c r="E1203" s="13">
        <f>VLOOKUP(Parameter!P1203,Indexing!$C$2:$D$28,2)</f>
        <v>11</v>
      </c>
      <c r="F1203" s="13">
        <f>VLOOKUP(Parameter!Q1203,Indexing!$E$2:$F$28,2)</f>
        <v>4</v>
      </c>
      <c r="G1203" s="13">
        <f>VLOOKUP(Parameter!R1203,Indexing!$G$2:$H$28,2)</f>
        <v>26</v>
      </c>
      <c r="H1203" s="13">
        <f t="shared" si="59"/>
        <v>13.5</v>
      </c>
      <c r="J1203" s="13">
        <f>VLOOKUP(Parameter!S1203,Indexing!$I$2:$J$28,2)</f>
        <v>26</v>
      </c>
      <c r="K1203" s="13">
        <f>VLOOKUP(Parameter!T1203,Indexing!$K$2:$L$28,2)</f>
        <v>2</v>
      </c>
      <c r="L1203" s="13">
        <f t="shared" si="60"/>
        <v>28</v>
      </c>
      <c r="N1203" s="13">
        <f t="shared" si="56"/>
        <v>82</v>
      </c>
    </row>
    <row r="1204" spans="1:14">
      <c r="A1204" s="21" t="s">
        <v>878</v>
      </c>
      <c r="B1204" s="13" t="s">
        <v>10</v>
      </c>
      <c r="C1204" s="2" t="s">
        <v>13</v>
      </c>
      <c r="D1204" s="13">
        <f>VLOOKUP(Parameter!O1204,Indexing!$A$2:$B$28,2)</f>
        <v>17</v>
      </c>
      <c r="E1204" s="13">
        <f>VLOOKUP(Parameter!P1204,Indexing!$C$2:$D$28,2)</f>
        <v>15</v>
      </c>
      <c r="F1204" s="13">
        <f>VLOOKUP(Parameter!Q1204,Indexing!$E$2:$F$28,2)</f>
        <v>14</v>
      </c>
      <c r="G1204" s="13">
        <f>VLOOKUP(Parameter!R1204,Indexing!$G$2:$H$28,2)</f>
        <v>23</v>
      </c>
      <c r="H1204" s="13">
        <f t="shared" si="59"/>
        <v>17.25</v>
      </c>
      <c r="J1204" s="13">
        <f>VLOOKUP(Parameter!S1204,Indexing!$I$2:$J$28,2)</f>
        <v>6</v>
      </c>
      <c r="K1204" s="13">
        <f>VLOOKUP(Parameter!T1204,Indexing!$K$2:$L$28,2)</f>
        <v>3</v>
      </c>
      <c r="L1204" s="13">
        <f t="shared" si="60"/>
        <v>9</v>
      </c>
      <c r="N1204" s="13">
        <f t="shared" si="56"/>
        <v>78</v>
      </c>
    </row>
    <row r="1205" spans="1:14">
      <c r="A1205" s="21" t="s">
        <v>879</v>
      </c>
      <c r="B1205" s="13" t="s">
        <v>10</v>
      </c>
      <c r="C1205" s="2" t="s">
        <v>13</v>
      </c>
      <c r="D1205" s="13">
        <f>VLOOKUP(Parameter!O1205,Indexing!$A$2:$B$28,2)</f>
        <v>7</v>
      </c>
      <c r="E1205" s="13">
        <f>VLOOKUP(Parameter!P1205,Indexing!$C$2:$D$28,2)</f>
        <v>20</v>
      </c>
      <c r="F1205" s="13">
        <f>VLOOKUP(Parameter!Q1205,Indexing!$E$2:$F$28,2)</f>
        <v>15</v>
      </c>
      <c r="G1205" s="13">
        <f>VLOOKUP(Parameter!R1205,Indexing!$G$2:$H$28,2)</f>
        <v>5</v>
      </c>
      <c r="H1205" s="13">
        <f t="shared" si="59"/>
        <v>11.75</v>
      </c>
      <c r="J1205" s="13">
        <f>VLOOKUP(Parameter!S1205,Indexing!$I$2:$J$28,2)</f>
        <v>5</v>
      </c>
      <c r="K1205" s="13">
        <f>VLOOKUP(Parameter!T1205,Indexing!$K$2:$L$28,2)</f>
        <v>4</v>
      </c>
      <c r="L1205" s="13">
        <f t="shared" si="60"/>
        <v>9</v>
      </c>
      <c r="N1205" s="13">
        <f t="shared" si="56"/>
        <v>56</v>
      </c>
    </row>
    <row r="1206" spans="1:14">
      <c r="A1206" s="21" t="s">
        <v>880</v>
      </c>
      <c r="B1206" s="13" t="s">
        <v>10</v>
      </c>
      <c r="C1206" s="2" t="s">
        <v>13</v>
      </c>
      <c r="D1206" s="13">
        <f>VLOOKUP(Parameter!O1206,Indexing!$A$2:$B$28,2)</f>
        <v>11</v>
      </c>
      <c r="E1206" s="13">
        <f>VLOOKUP(Parameter!P1206,Indexing!$C$2:$D$28,2)</f>
        <v>11</v>
      </c>
      <c r="F1206" s="13">
        <f>VLOOKUP(Parameter!Q1206,Indexing!$E$2:$F$28,2)</f>
        <v>10</v>
      </c>
      <c r="G1206" s="13">
        <f>VLOOKUP(Parameter!R1206,Indexing!$G$2:$H$28,2)</f>
        <v>1</v>
      </c>
      <c r="H1206" s="13">
        <f t="shared" si="59"/>
        <v>8.25</v>
      </c>
      <c r="J1206" s="13">
        <f>VLOOKUP(Parameter!S1206,Indexing!$I$2:$J$28,2)</f>
        <v>16</v>
      </c>
      <c r="K1206" s="13">
        <f>VLOOKUP(Parameter!T1206,Indexing!$K$2:$L$28,2)</f>
        <v>4</v>
      </c>
      <c r="L1206" s="13">
        <f t="shared" si="60"/>
        <v>20</v>
      </c>
      <c r="N1206" s="13">
        <f t="shared" si="56"/>
        <v>53</v>
      </c>
    </row>
    <row r="1207" spans="1:14">
      <c r="A1207" s="21" t="s">
        <v>881</v>
      </c>
      <c r="B1207" s="13" t="s">
        <v>10</v>
      </c>
      <c r="C1207" s="2" t="s">
        <v>13</v>
      </c>
      <c r="D1207" s="13">
        <f>VLOOKUP(Parameter!O1207,Indexing!$A$2:$B$28,2)</f>
        <v>11</v>
      </c>
      <c r="E1207" s="13">
        <f>VLOOKUP(Parameter!P1207,Indexing!$C$2:$D$28,2)</f>
        <v>24</v>
      </c>
      <c r="F1207" s="13">
        <f>VLOOKUP(Parameter!Q1207,Indexing!$E$2:$F$28,2)</f>
        <v>16</v>
      </c>
      <c r="G1207" s="13">
        <f>VLOOKUP(Parameter!R1207,Indexing!$G$2:$H$28,2)</f>
        <v>1</v>
      </c>
      <c r="H1207" s="13">
        <f t="shared" si="59"/>
        <v>13</v>
      </c>
      <c r="J1207" s="13">
        <f>VLOOKUP(Parameter!S1207,Indexing!$I$2:$J$28,2)</f>
        <v>12</v>
      </c>
      <c r="K1207" s="13">
        <f>VLOOKUP(Parameter!T1207,Indexing!$K$2:$L$28,2)</f>
        <v>4</v>
      </c>
      <c r="L1207" s="13">
        <f t="shared" si="60"/>
        <v>16</v>
      </c>
      <c r="N1207" s="13">
        <f t="shared" si="56"/>
        <v>68</v>
      </c>
    </row>
    <row r="1208" spans="1:14">
      <c r="A1208" s="21" t="s">
        <v>882</v>
      </c>
      <c r="B1208" s="13" t="s">
        <v>10</v>
      </c>
      <c r="C1208" s="2" t="s">
        <v>13</v>
      </c>
      <c r="D1208" s="13">
        <f>VLOOKUP(Parameter!O1208,Indexing!$A$2:$B$28,2)</f>
        <v>16</v>
      </c>
      <c r="E1208" s="13">
        <f>VLOOKUP(Parameter!P1208,Indexing!$C$2:$D$28,2)</f>
        <v>21</v>
      </c>
      <c r="F1208" s="13">
        <f>VLOOKUP(Parameter!Q1208,Indexing!$E$2:$F$28,2)</f>
        <v>14</v>
      </c>
      <c r="G1208" s="13">
        <f>VLOOKUP(Parameter!R1208,Indexing!$G$2:$H$28,2)</f>
        <v>26</v>
      </c>
      <c r="H1208" s="13">
        <f t="shared" si="59"/>
        <v>19.25</v>
      </c>
      <c r="J1208" s="13">
        <f>VLOOKUP(Parameter!S1208,Indexing!$I$2:$J$28,2)</f>
        <v>7</v>
      </c>
      <c r="K1208" s="13">
        <f>VLOOKUP(Parameter!T1208,Indexing!$K$2:$L$28,2)</f>
        <v>3</v>
      </c>
      <c r="L1208" s="13">
        <f t="shared" si="60"/>
        <v>10</v>
      </c>
      <c r="N1208" s="13">
        <f t="shared" si="56"/>
        <v>87</v>
      </c>
    </row>
    <row r="1209" spans="1:14">
      <c r="A1209" s="21" t="s">
        <v>883</v>
      </c>
      <c r="B1209" s="13" t="s">
        <v>10</v>
      </c>
      <c r="C1209" s="2" t="s">
        <v>13</v>
      </c>
      <c r="D1209" s="13">
        <f>VLOOKUP(Parameter!O1209,Indexing!$A$2:$B$28,2)</f>
        <v>5</v>
      </c>
      <c r="E1209" s="13">
        <f>VLOOKUP(Parameter!P1209,Indexing!$C$2:$D$28,2)</f>
        <v>19</v>
      </c>
      <c r="F1209" s="13">
        <f>VLOOKUP(Parameter!Q1209,Indexing!$E$2:$F$28,2)</f>
        <v>11</v>
      </c>
      <c r="G1209" s="13">
        <f>VLOOKUP(Parameter!R1209,Indexing!$G$2:$H$28,2)</f>
        <v>5</v>
      </c>
      <c r="H1209" s="13">
        <f t="shared" si="59"/>
        <v>10</v>
      </c>
      <c r="J1209" s="13">
        <f>VLOOKUP(Parameter!S1209,Indexing!$I$2:$J$28,2)</f>
        <v>3</v>
      </c>
      <c r="K1209" s="13">
        <f>VLOOKUP(Parameter!T1209,Indexing!$K$2:$L$28,2)</f>
        <v>1</v>
      </c>
      <c r="L1209" s="13">
        <f t="shared" si="60"/>
        <v>4</v>
      </c>
      <c r="N1209" s="13">
        <f t="shared" si="56"/>
        <v>44</v>
      </c>
    </row>
    <row r="1210" spans="1:14">
      <c r="A1210" s="21" t="s">
        <v>884</v>
      </c>
      <c r="B1210" s="13" t="s">
        <v>10</v>
      </c>
      <c r="C1210" s="2" t="s">
        <v>13</v>
      </c>
      <c r="D1210" s="13">
        <f>VLOOKUP(Parameter!O1210,Indexing!$A$2:$B$28,2)</f>
        <v>14</v>
      </c>
      <c r="E1210" s="13">
        <f>VLOOKUP(Parameter!P1210,Indexing!$C$2:$D$28,2)</f>
        <v>21</v>
      </c>
      <c r="F1210" s="13">
        <f>VLOOKUP(Parameter!Q1210,Indexing!$E$2:$F$28,2)</f>
        <v>9</v>
      </c>
      <c r="G1210" s="13">
        <f>VLOOKUP(Parameter!R1210,Indexing!$G$2:$H$28,2)</f>
        <v>26</v>
      </c>
      <c r="H1210" s="13">
        <f t="shared" si="59"/>
        <v>17.5</v>
      </c>
      <c r="J1210" s="13">
        <f>VLOOKUP(Parameter!S1210,Indexing!$I$2:$J$28,2)</f>
        <v>11</v>
      </c>
      <c r="K1210" s="13">
        <f>VLOOKUP(Parameter!T1210,Indexing!$K$2:$L$28,2)</f>
        <v>10</v>
      </c>
      <c r="L1210" s="13">
        <f t="shared" si="60"/>
        <v>21</v>
      </c>
      <c r="N1210" s="13">
        <f t="shared" si="56"/>
        <v>91</v>
      </c>
    </row>
    <row r="1211" spans="1:14">
      <c r="A1211" s="18" t="s">
        <v>885</v>
      </c>
      <c r="B1211" s="13" t="s">
        <v>10</v>
      </c>
      <c r="C1211" s="2" t="s">
        <v>13</v>
      </c>
      <c r="D1211" s="13">
        <f>VLOOKUP(Parameter!O1211,Indexing!$A$2:$B$28,2)</f>
        <v>10</v>
      </c>
      <c r="E1211" s="13">
        <f>VLOOKUP(Parameter!P1211,Indexing!$C$2:$D$28,2)</f>
        <v>24</v>
      </c>
      <c r="F1211" s="13">
        <f>VLOOKUP(Parameter!Q1211,Indexing!$E$2:$F$28,2)</f>
        <v>16</v>
      </c>
      <c r="G1211" s="13">
        <f>VLOOKUP(Parameter!R1211,Indexing!$G$2:$H$28,2)</f>
        <v>8</v>
      </c>
      <c r="H1211" s="13">
        <f t="shared" si="59"/>
        <v>14.5</v>
      </c>
      <c r="J1211" s="13">
        <f>VLOOKUP(Parameter!S1211,Indexing!$I$2:$J$28,2)</f>
        <v>8</v>
      </c>
      <c r="K1211" s="13">
        <f>VLOOKUP(Parameter!T1211,Indexing!$K$2:$L$28,2)</f>
        <v>2</v>
      </c>
      <c r="L1211" s="13">
        <f t="shared" si="60"/>
        <v>10</v>
      </c>
      <c r="N1211" s="13">
        <f t="shared" si="56"/>
        <v>68</v>
      </c>
    </row>
    <row r="1212" spans="1:14">
      <c r="A1212" s="21" t="s">
        <v>886</v>
      </c>
      <c r="B1212" s="13" t="s">
        <v>10</v>
      </c>
      <c r="C1212" s="2" t="s">
        <v>13</v>
      </c>
      <c r="D1212" s="13">
        <f>VLOOKUP(Parameter!O1212,Indexing!$A$2:$B$28,2)</f>
        <v>12</v>
      </c>
      <c r="E1212" s="13">
        <f>VLOOKUP(Parameter!P1212,Indexing!$C$2:$D$28,2)</f>
        <v>21</v>
      </c>
      <c r="F1212" s="13">
        <f>VLOOKUP(Parameter!Q1212,Indexing!$E$2:$F$28,2)</f>
        <v>6</v>
      </c>
      <c r="G1212" s="13">
        <f>VLOOKUP(Parameter!R1212,Indexing!$G$2:$H$28,2)</f>
        <v>1</v>
      </c>
      <c r="H1212" s="13">
        <f t="shared" si="59"/>
        <v>10</v>
      </c>
      <c r="J1212" s="13">
        <f>VLOOKUP(Parameter!S1212,Indexing!$I$2:$J$28,2)</f>
        <v>6</v>
      </c>
      <c r="K1212" s="13">
        <f>VLOOKUP(Parameter!T1212,Indexing!$K$2:$L$28,2)</f>
        <v>4</v>
      </c>
      <c r="L1212" s="13">
        <f t="shared" si="60"/>
        <v>10</v>
      </c>
      <c r="N1212" s="13">
        <f t="shared" si="56"/>
        <v>50</v>
      </c>
    </row>
    <row r="1213" spans="1:14">
      <c r="A1213" s="21" t="s">
        <v>900</v>
      </c>
      <c r="B1213" s="13" t="s">
        <v>10</v>
      </c>
      <c r="C1213" s="2" t="s">
        <v>13</v>
      </c>
      <c r="D1213" s="13">
        <f>VLOOKUP(Parameter!O1213,Indexing!$A$2:$B$28,2)</f>
        <v>10</v>
      </c>
      <c r="E1213" s="13">
        <f>VLOOKUP(Parameter!P1213,Indexing!$C$2:$D$28,2)</f>
        <v>24</v>
      </c>
      <c r="F1213" s="13">
        <f>VLOOKUP(Parameter!Q1213,Indexing!$E$2:$F$28,2)</f>
        <v>16</v>
      </c>
      <c r="G1213" s="13">
        <f>VLOOKUP(Parameter!R1213,Indexing!$G$2:$H$28,2)</f>
        <v>8</v>
      </c>
      <c r="H1213" s="13">
        <f t="shared" si="59"/>
        <v>14.5</v>
      </c>
      <c r="J1213" s="13">
        <f>VLOOKUP(Parameter!S1213,Indexing!$I$2:$J$28,2)</f>
        <v>6</v>
      </c>
      <c r="K1213" s="13">
        <f>VLOOKUP(Parameter!T1213,Indexing!$K$2:$L$28,2)</f>
        <v>1</v>
      </c>
      <c r="L1213" s="13">
        <f t="shared" si="60"/>
        <v>7</v>
      </c>
      <c r="N1213" s="13">
        <f t="shared" si="56"/>
        <v>65</v>
      </c>
    </row>
    <row r="1214" spans="1:14">
      <c r="A1214" s="21" t="s">
        <v>901</v>
      </c>
      <c r="B1214" s="13" t="s">
        <v>10</v>
      </c>
      <c r="C1214" s="2" t="s">
        <v>13</v>
      </c>
      <c r="D1214" s="13">
        <f>VLOOKUP(Parameter!O1214,Indexing!$A$2:$B$28,2)</f>
        <v>16</v>
      </c>
      <c r="E1214" s="13">
        <f>VLOOKUP(Parameter!P1214,Indexing!$C$2:$D$28,2)</f>
        <v>20</v>
      </c>
      <c r="F1214" s="13">
        <f>VLOOKUP(Parameter!Q1214,Indexing!$E$2:$F$28,2)</f>
        <v>13</v>
      </c>
      <c r="G1214" s="13">
        <f>VLOOKUP(Parameter!R1214,Indexing!$G$2:$H$28,2)</f>
        <v>26</v>
      </c>
      <c r="H1214" s="13">
        <f t="shared" si="59"/>
        <v>18.75</v>
      </c>
      <c r="J1214" s="13">
        <f>VLOOKUP(Parameter!S1214,Indexing!$I$2:$J$28,2)</f>
        <v>10</v>
      </c>
      <c r="K1214" s="13">
        <f>VLOOKUP(Parameter!T1214,Indexing!$K$2:$L$28,2)</f>
        <v>3</v>
      </c>
      <c r="L1214" s="13">
        <f t="shared" si="60"/>
        <v>13</v>
      </c>
      <c r="N1214" s="13">
        <f t="shared" si="56"/>
        <v>88</v>
      </c>
    </row>
    <row r="1215" spans="1:14">
      <c r="A1215" s="21" t="s">
        <v>887</v>
      </c>
      <c r="B1215" s="13" t="s">
        <v>10</v>
      </c>
      <c r="C1215" s="2" t="s">
        <v>13</v>
      </c>
      <c r="D1215" s="13">
        <f>VLOOKUP(Parameter!O1215,Indexing!$A$2:$B$28,2)</f>
        <v>14</v>
      </c>
      <c r="E1215" s="13">
        <f>VLOOKUP(Parameter!P1215,Indexing!$C$2:$D$28,2)</f>
        <v>24</v>
      </c>
      <c r="F1215" s="13">
        <f>VLOOKUP(Parameter!Q1215,Indexing!$E$2:$F$28,2)</f>
        <v>14</v>
      </c>
      <c r="G1215" s="13">
        <f>VLOOKUP(Parameter!R1215,Indexing!$G$2:$H$28,2)</f>
        <v>26</v>
      </c>
      <c r="H1215" s="13">
        <f t="shared" si="59"/>
        <v>19.5</v>
      </c>
      <c r="J1215" s="13">
        <f>VLOOKUP(Parameter!S1215,Indexing!$I$2:$J$28,2)</f>
        <v>11</v>
      </c>
      <c r="K1215" s="13">
        <f>VLOOKUP(Parameter!T1215,Indexing!$K$2:$L$28,2)</f>
        <v>4</v>
      </c>
      <c r="L1215" s="13">
        <f t="shared" si="60"/>
        <v>15</v>
      </c>
      <c r="N1215" s="13">
        <f t="shared" si="56"/>
        <v>93</v>
      </c>
    </row>
    <row r="1216" spans="1:14">
      <c r="A1216" s="21" t="s">
        <v>888</v>
      </c>
      <c r="B1216" s="13" t="s">
        <v>10</v>
      </c>
      <c r="C1216" s="2" t="s">
        <v>13</v>
      </c>
      <c r="D1216" s="13">
        <f>VLOOKUP(Parameter!O1216,Indexing!$A$2:$B$28,2)</f>
        <v>16</v>
      </c>
      <c r="E1216" s="13">
        <f>VLOOKUP(Parameter!P1216,Indexing!$C$2:$D$28,2)</f>
        <v>22</v>
      </c>
      <c r="F1216" s="13">
        <f>VLOOKUP(Parameter!Q1216,Indexing!$E$2:$F$28,2)</f>
        <v>14</v>
      </c>
      <c r="G1216" s="13">
        <f>VLOOKUP(Parameter!R1216,Indexing!$G$2:$H$28,2)</f>
        <v>26</v>
      </c>
      <c r="H1216" s="13">
        <f t="shared" si="59"/>
        <v>19.5</v>
      </c>
      <c r="J1216" s="13">
        <f>VLOOKUP(Parameter!S1216,Indexing!$I$2:$J$28,2)</f>
        <v>19</v>
      </c>
      <c r="K1216" s="13">
        <f>VLOOKUP(Parameter!T1216,Indexing!$K$2:$L$28,2)</f>
        <v>3</v>
      </c>
      <c r="L1216" s="13">
        <f t="shared" si="60"/>
        <v>22</v>
      </c>
      <c r="N1216" s="13">
        <f>(SUM(D1216:G1216))+(SUM(J1216+K1216))</f>
        <v>100</v>
      </c>
    </row>
    <row r="1217" spans="1:14">
      <c r="A1217" s="21" t="s">
        <v>889</v>
      </c>
      <c r="B1217" s="13" t="s">
        <v>10</v>
      </c>
      <c r="C1217" s="2" t="s">
        <v>13</v>
      </c>
      <c r="D1217" s="13">
        <f>VLOOKUP(Parameter!O1217,Indexing!$A$2:$B$28,2)</f>
        <v>17</v>
      </c>
      <c r="E1217" s="13">
        <f>VLOOKUP(Parameter!P1217,Indexing!$C$2:$D$28,2)</f>
        <v>20</v>
      </c>
      <c r="F1217" s="13">
        <f>VLOOKUP(Parameter!Q1217,Indexing!$E$2:$F$28,2)</f>
        <v>14</v>
      </c>
      <c r="G1217" s="13">
        <f>VLOOKUP(Parameter!R1217,Indexing!$G$2:$H$28,2)</f>
        <v>19</v>
      </c>
      <c r="H1217" s="13">
        <f t="shared" si="59"/>
        <v>17.5</v>
      </c>
      <c r="J1217" s="13">
        <f>VLOOKUP(Parameter!S1217,Indexing!$I$2:$J$28,2)</f>
        <v>10</v>
      </c>
      <c r="K1217" s="13">
        <f>VLOOKUP(Parameter!T1217,Indexing!$K$2:$L$28,2)</f>
        <v>6</v>
      </c>
      <c r="L1217" s="13">
        <f t="shared" si="60"/>
        <v>16</v>
      </c>
      <c r="N1217" s="13">
        <f t="shared" si="56"/>
        <v>86</v>
      </c>
    </row>
    <row r="1218" spans="1:14">
      <c r="A1218" s="21" t="s">
        <v>890</v>
      </c>
      <c r="B1218" s="13" t="s">
        <v>10</v>
      </c>
      <c r="C1218" s="2" t="s">
        <v>13</v>
      </c>
      <c r="D1218" s="13">
        <f>VLOOKUP(Parameter!O1218,Indexing!$A$2:$B$28,2)</f>
        <v>9</v>
      </c>
      <c r="E1218" s="13">
        <f>VLOOKUP(Parameter!P1218,Indexing!$C$2:$D$28,2)</f>
        <v>22</v>
      </c>
      <c r="F1218" s="13">
        <f>VLOOKUP(Parameter!Q1218,Indexing!$E$2:$F$28,2)</f>
        <v>9</v>
      </c>
      <c r="G1218" s="13">
        <f>VLOOKUP(Parameter!R1218,Indexing!$G$2:$H$28,2)</f>
        <v>8</v>
      </c>
      <c r="H1218" s="13">
        <f t="shared" si="59"/>
        <v>12</v>
      </c>
      <c r="J1218" s="13">
        <f>VLOOKUP(Parameter!S1218,Indexing!$I$2:$J$28,2)</f>
        <v>10</v>
      </c>
      <c r="K1218" s="13">
        <f>VLOOKUP(Parameter!T1218,Indexing!$K$2:$L$28,2)</f>
        <v>1</v>
      </c>
      <c r="L1218" s="13">
        <f t="shared" si="60"/>
        <v>11</v>
      </c>
      <c r="N1218" s="13">
        <f t="shared" ref="N1218:N1222" si="61">(SUM(D1218:G1218))+(SUM(J1218+K1218))</f>
        <v>59</v>
      </c>
    </row>
    <row r="1219" spans="1:14">
      <c r="A1219" s="21" t="s">
        <v>891</v>
      </c>
      <c r="B1219" s="13" t="s">
        <v>10</v>
      </c>
      <c r="C1219" s="2" t="s">
        <v>13</v>
      </c>
      <c r="D1219" s="13">
        <f>VLOOKUP(Parameter!O1219,Indexing!$A$2:$B$28,2)</f>
        <v>13</v>
      </c>
      <c r="E1219" s="13">
        <f>VLOOKUP(Parameter!P1219,Indexing!$C$2:$D$28,2)</f>
        <v>11</v>
      </c>
      <c r="F1219" s="13">
        <f>VLOOKUP(Parameter!Q1219,Indexing!$E$2:$F$28,2)</f>
        <v>4</v>
      </c>
      <c r="G1219" s="13">
        <f>VLOOKUP(Parameter!R1219,Indexing!$G$2:$H$28,2)</f>
        <v>26</v>
      </c>
      <c r="H1219" s="13">
        <f t="shared" si="59"/>
        <v>13.5</v>
      </c>
      <c r="J1219" s="13">
        <f>VLOOKUP(Parameter!S1219,Indexing!$I$2:$J$28,2)</f>
        <v>11</v>
      </c>
      <c r="K1219" s="13">
        <f>VLOOKUP(Parameter!T1219,Indexing!$K$2:$L$28,2)</f>
        <v>5</v>
      </c>
      <c r="L1219" s="13">
        <f t="shared" si="60"/>
        <v>16</v>
      </c>
      <c r="N1219" s="13">
        <f t="shared" si="61"/>
        <v>70</v>
      </c>
    </row>
    <row r="1220" spans="1:14">
      <c r="A1220" s="18" t="s">
        <v>892</v>
      </c>
      <c r="B1220" s="13" t="s">
        <v>10</v>
      </c>
      <c r="C1220" s="2" t="s">
        <v>13</v>
      </c>
      <c r="D1220" s="13">
        <f>VLOOKUP(Parameter!O1220,Indexing!$A$2:$B$28,2)</f>
        <v>14</v>
      </c>
      <c r="E1220" s="13">
        <f>VLOOKUP(Parameter!P1220,Indexing!$C$2:$D$28,2)</f>
        <v>24</v>
      </c>
      <c r="F1220" s="13">
        <f>VLOOKUP(Parameter!Q1220,Indexing!$E$2:$F$28,2)</f>
        <v>15</v>
      </c>
      <c r="G1220" s="13">
        <f>VLOOKUP(Parameter!R1220,Indexing!$G$2:$H$28,2)</f>
        <v>26</v>
      </c>
      <c r="H1220" s="13">
        <f t="shared" si="59"/>
        <v>19.75</v>
      </c>
      <c r="J1220" s="13">
        <f>VLOOKUP(Parameter!S1220,Indexing!$I$2:$J$28,2)</f>
        <v>22</v>
      </c>
      <c r="K1220" s="13">
        <f>VLOOKUP(Parameter!T1220,Indexing!$K$2:$L$28,2)</f>
        <v>3</v>
      </c>
      <c r="L1220" s="13">
        <f t="shared" si="60"/>
        <v>25</v>
      </c>
      <c r="N1220" s="13">
        <f t="shared" si="61"/>
        <v>104</v>
      </c>
    </row>
    <row r="1221" spans="1:14">
      <c r="A1221" s="18" t="s">
        <v>893</v>
      </c>
      <c r="B1221" s="13" t="s">
        <v>10</v>
      </c>
      <c r="C1221" s="2" t="s">
        <v>13</v>
      </c>
      <c r="D1221" s="13">
        <f>VLOOKUP(Parameter!O1221,Indexing!$A$2:$B$28,2)</f>
        <v>15</v>
      </c>
      <c r="E1221" s="13">
        <f>VLOOKUP(Parameter!P1221,Indexing!$C$2:$D$28,2)</f>
        <v>20</v>
      </c>
      <c r="F1221" s="13">
        <f>VLOOKUP(Parameter!Q1221,Indexing!$E$2:$F$28,2)</f>
        <v>12</v>
      </c>
      <c r="G1221" s="13">
        <f>VLOOKUP(Parameter!R1221,Indexing!$G$2:$H$28,2)</f>
        <v>26</v>
      </c>
      <c r="H1221" s="13">
        <f t="shared" si="59"/>
        <v>18.25</v>
      </c>
      <c r="J1221" s="13">
        <f>VLOOKUP(Parameter!S1221,Indexing!$I$2:$J$28,2)</f>
        <v>10</v>
      </c>
      <c r="K1221" s="13">
        <f>VLOOKUP(Parameter!T1221,Indexing!$K$2:$L$28,2)</f>
        <v>2</v>
      </c>
      <c r="L1221" s="13">
        <f t="shared" si="60"/>
        <v>12</v>
      </c>
      <c r="N1221" s="13">
        <f t="shared" si="61"/>
        <v>85</v>
      </c>
    </row>
    <row r="1222" spans="1:14">
      <c r="A1222" s="18" t="s">
        <v>894</v>
      </c>
      <c r="B1222" s="13" t="s">
        <v>10</v>
      </c>
      <c r="C1222" s="2" t="s">
        <v>13</v>
      </c>
      <c r="D1222" s="13">
        <f>VLOOKUP(Parameter!O1222,Indexing!$A$2:$B$28,2)</f>
        <v>13</v>
      </c>
      <c r="E1222" s="13">
        <f>VLOOKUP(Parameter!P1222,Indexing!$C$2:$D$28,2)</f>
        <v>20</v>
      </c>
      <c r="F1222" s="13">
        <f>VLOOKUP(Parameter!Q1222,Indexing!$E$2:$F$28,2)</f>
        <v>4</v>
      </c>
      <c r="G1222" s="13">
        <f>VLOOKUP(Parameter!R1222,Indexing!$G$2:$H$28,2)</f>
        <v>26</v>
      </c>
      <c r="H1222" s="13">
        <f t="shared" si="59"/>
        <v>15.75</v>
      </c>
      <c r="J1222" s="13">
        <f>VLOOKUP(Parameter!S1222,Indexing!$I$2:$J$28,2)</f>
        <v>8</v>
      </c>
      <c r="K1222" s="13">
        <f>VLOOKUP(Parameter!T1222,Indexing!$K$2:$L$28,2)</f>
        <v>3</v>
      </c>
      <c r="L1222" s="13">
        <f t="shared" si="60"/>
        <v>11</v>
      </c>
      <c r="N1222" s="13">
        <f t="shared" si="61"/>
        <v>74</v>
      </c>
    </row>
    <row r="1223" spans="1:14">
      <c r="A1223" s="16"/>
      <c r="D1223" s="13">
        <f>VLOOKUP(Parameter!O1223,Indexing!$A$2:$B$28,2)</f>
        <v>50</v>
      </c>
      <c r="E1223" s="13">
        <f>VLOOKUP(Parameter!P1223,Indexing!$C$2:$D$28,2)</f>
        <v>50</v>
      </c>
      <c r="F1223" s="13">
        <f>VLOOKUP(Parameter!Q1223,Indexing!$E$2:$F$28,2)</f>
        <v>50</v>
      </c>
      <c r="G1223" s="13">
        <f>VLOOKUP(Parameter!R1223,Indexing!$G$2:$H$28,2)</f>
        <v>50</v>
      </c>
      <c r="H1223" s="13">
        <f t="shared" si="57"/>
        <v>50</v>
      </c>
      <c r="J1223" s="13">
        <f>VLOOKUP(Parameter!S1223,Indexing!$I$2:$J$28,2)</f>
        <v>50</v>
      </c>
      <c r="K1223" s="13">
        <f>VLOOKUP(Parameter!T1223,Indexing!$K$2:$L$28,2)</f>
        <v>50</v>
      </c>
      <c r="L1223" s="13">
        <f t="shared" ref="L1223:L1228" si="62">AVERAGE(J1223+K1223)</f>
        <v>100</v>
      </c>
      <c r="N1223">
        <f t="shared" ref="N1223:N1281" si="63">(SUM(D1223:G1223))+(SUM(J1223+K1223))</f>
        <v>300</v>
      </c>
    </row>
    <row r="1224" spans="1:14">
      <c r="A1224" s="16"/>
      <c r="D1224" s="13">
        <f>VLOOKUP(Parameter!O1224,Indexing!$A$2:$B$28,2)</f>
        <v>50</v>
      </c>
      <c r="E1224" s="13">
        <f>VLOOKUP(Parameter!P1224,Indexing!$C$2:$D$28,2)</f>
        <v>50</v>
      </c>
      <c r="F1224" s="13">
        <f>VLOOKUP(Parameter!Q1224,Indexing!$E$2:$F$28,2)</f>
        <v>50</v>
      </c>
      <c r="G1224" s="13">
        <f>VLOOKUP(Parameter!R1224,Indexing!$G$2:$H$28,2)</f>
        <v>50</v>
      </c>
      <c r="H1224" s="13">
        <f t="shared" si="57"/>
        <v>50</v>
      </c>
      <c r="J1224" s="13">
        <f>VLOOKUP(Parameter!S1224,Indexing!$I$2:$J$28,2)</f>
        <v>50</v>
      </c>
      <c r="K1224" s="13">
        <f>VLOOKUP(Parameter!T1224,Indexing!$K$2:$L$28,2)</f>
        <v>50</v>
      </c>
      <c r="L1224" s="13">
        <f t="shared" si="62"/>
        <v>100</v>
      </c>
      <c r="N1224">
        <f t="shared" si="63"/>
        <v>300</v>
      </c>
    </row>
    <row r="1225" spans="1:14">
      <c r="A1225" s="16"/>
      <c r="D1225" s="13">
        <f>VLOOKUP(Parameter!O1225,Indexing!$A$2:$B$28,2)</f>
        <v>50</v>
      </c>
      <c r="E1225" s="13">
        <f>VLOOKUP(Parameter!P1225,Indexing!$C$2:$D$28,2)</f>
        <v>50</v>
      </c>
      <c r="F1225" s="13">
        <f>VLOOKUP(Parameter!Q1225,Indexing!$E$2:$F$28,2)</f>
        <v>50</v>
      </c>
      <c r="G1225" s="13">
        <f>VLOOKUP(Parameter!R1225,Indexing!$G$2:$H$28,2)</f>
        <v>50</v>
      </c>
      <c r="H1225" s="13">
        <f t="shared" si="57"/>
        <v>50</v>
      </c>
      <c r="J1225" s="13">
        <f>VLOOKUP(Parameter!S1225,Indexing!$I$2:$J$28,2)</f>
        <v>50</v>
      </c>
      <c r="K1225" s="13">
        <f>VLOOKUP(Parameter!T1225,Indexing!$K$2:$L$28,2)</f>
        <v>50</v>
      </c>
      <c r="L1225" s="13">
        <f t="shared" si="62"/>
        <v>100</v>
      </c>
      <c r="N1225">
        <f t="shared" si="63"/>
        <v>300</v>
      </c>
    </row>
    <row r="1226" spans="1:14">
      <c r="A1226" s="16"/>
      <c r="D1226" s="13">
        <f>VLOOKUP(Parameter!O1226,Indexing!$A$2:$B$28,2)</f>
        <v>50</v>
      </c>
      <c r="E1226" s="13">
        <f>VLOOKUP(Parameter!P1226,Indexing!$C$2:$D$28,2)</f>
        <v>50</v>
      </c>
      <c r="F1226" s="13">
        <f>VLOOKUP(Parameter!Q1226,Indexing!$E$2:$F$28,2)</f>
        <v>50</v>
      </c>
      <c r="G1226" s="13">
        <f>VLOOKUP(Parameter!R1226,Indexing!$G$2:$H$28,2)</f>
        <v>50</v>
      </c>
      <c r="H1226" s="13">
        <f t="shared" si="57"/>
        <v>50</v>
      </c>
      <c r="J1226" s="13">
        <f>VLOOKUP(Parameter!S1226,Indexing!$I$2:$J$28,2)</f>
        <v>50</v>
      </c>
      <c r="K1226" s="13">
        <f>VLOOKUP(Parameter!T1226,Indexing!$K$2:$L$28,2)</f>
        <v>50</v>
      </c>
      <c r="L1226" s="13">
        <f t="shared" si="62"/>
        <v>100</v>
      </c>
      <c r="N1226">
        <f t="shared" si="63"/>
        <v>300</v>
      </c>
    </row>
    <row r="1227" spans="1:14">
      <c r="A1227" s="16"/>
      <c r="D1227" s="13">
        <f>VLOOKUP(Parameter!O1227,Indexing!$A$2:$B$28,2)</f>
        <v>50</v>
      </c>
      <c r="E1227" s="13">
        <f>VLOOKUP(Parameter!P1227,Indexing!$C$2:$D$28,2)</f>
        <v>50</v>
      </c>
      <c r="F1227" s="13">
        <f>VLOOKUP(Parameter!Q1227,Indexing!$E$2:$F$28,2)</f>
        <v>50</v>
      </c>
      <c r="G1227" s="13">
        <f>VLOOKUP(Parameter!R1227,Indexing!$G$2:$H$28,2)</f>
        <v>50</v>
      </c>
      <c r="H1227" s="13">
        <f t="shared" si="57"/>
        <v>50</v>
      </c>
      <c r="J1227" s="13">
        <f>VLOOKUP(Parameter!S1227,Indexing!$I$2:$J$28,2)</f>
        <v>50</v>
      </c>
      <c r="K1227" s="13">
        <f>VLOOKUP(Parameter!T1227,Indexing!$K$2:$L$28,2)</f>
        <v>50</v>
      </c>
      <c r="L1227" s="13">
        <f t="shared" si="62"/>
        <v>100</v>
      </c>
      <c r="N1227">
        <f t="shared" si="63"/>
        <v>300</v>
      </c>
    </row>
    <row r="1228" spans="1:14">
      <c r="A1228" s="16"/>
      <c r="D1228" s="13">
        <f>VLOOKUP(Parameter!O1228,Indexing!$A$2:$B$28,2)</f>
        <v>50</v>
      </c>
      <c r="E1228" s="13">
        <f>VLOOKUP(Parameter!P1228,Indexing!$C$2:$D$28,2)</f>
        <v>50</v>
      </c>
      <c r="F1228" s="13">
        <f>VLOOKUP(Parameter!Q1228,Indexing!$E$2:$F$28,2)</f>
        <v>50</v>
      </c>
      <c r="G1228" s="13">
        <f>VLOOKUP(Parameter!R1228,Indexing!$G$2:$H$28,2)</f>
        <v>50</v>
      </c>
      <c r="H1228" s="13">
        <f t="shared" si="57"/>
        <v>50</v>
      </c>
      <c r="J1228" s="13">
        <f>VLOOKUP(Parameter!S1228,Indexing!$I$2:$J$28,2)</f>
        <v>50</v>
      </c>
      <c r="K1228" s="13">
        <f>VLOOKUP(Parameter!T1228,Indexing!$K$2:$L$28,2)</f>
        <v>50</v>
      </c>
      <c r="L1228" s="13">
        <f t="shared" si="62"/>
        <v>100</v>
      </c>
      <c r="N1228">
        <f t="shared" si="63"/>
        <v>300</v>
      </c>
    </row>
    <row r="1229" spans="1:14">
      <c r="D1229" s="13" t="e">
        <f>VLOOKUP(Parameter!#REF!,Indexing!$A$2:$B$28,2)</f>
        <v>#REF!</v>
      </c>
      <c r="E1229" s="13" t="e">
        <f>VLOOKUP(Parameter!#REF!,Indexing!$C$2:$D$28,2)</f>
        <v>#REF!</v>
      </c>
      <c r="F1229" s="13" t="e">
        <f>VLOOKUP(Parameter!#REF!,Indexing!$E$2:$F$28,2)</f>
        <v>#REF!</v>
      </c>
      <c r="G1229" s="13" t="e">
        <f>VLOOKUP(Parameter!#REF!,Indexing!$G$2:$H$28,2)</f>
        <v>#REF!</v>
      </c>
      <c r="H1229" s="13" t="e">
        <f t="shared" si="57"/>
        <v>#REF!</v>
      </c>
      <c r="J1229" s="13" t="e">
        <f>VLOOKUP(Parameter!#REF!,Indexing!$I$2:$J$28,2)</f>
        <v>#REF!</v>
      </c>
      <c r="K1229" s="13" t="e">
        <f>VLOOKUP(Parameter!#REF!,Indexing!$K$2:$L$28,2)</f>
        <v>#REF!</v>
      </c>
      <c r="L1229" s="13" t="e">
        <f t="shared" si="58"/>
        <v>#REF!</v>
      </c>
      <c r="N1229" t="e">
        <f t="shared" si="63"/>
        <v>#REF!</v>
      </c>
    </row>
    <row r="1230" spans="1:14">
      <c r="D1230" s="13" t="e">
        <f>VLOOKUP(Parameter!#REF!,Indexing!$A$2:$B$28,2)</f>
        <v>#REF!</v>
      </c>
      <c r="E1230" s="13" t="e">
        <f>VLOOKUP(Parameter!#REF!,Indexing!$C$2:$D$28,2)</f>
        <v>#REF!</v>
      </c>
      <c r="F1230" s="13" t="e">
        <f>VLOOKUP(Parameter!#REF!,Indexing!$E$2:$F$28,2)</f>
        <v>#REF!</v>
      </c>
      <c r="G1230" s="13" t="e">
        <f>VLOOKUP(Parameter!#REF!,Indexing!$G$2:$H$28,2)</f>
        <v>#REF!</v>
      </c>
      <c r="H1230" s="13" t="e">
        <f t="shared" si="57"/>
        <v>#REF!</v>
      </c>
      <c r="J1230" s="13" t="e">
        <f>VLOOKUP(Parameter!#REF!,Indexing!$I$2:$J$28,2)</f>
        <v>#REF!</v>
      </c>
      <c r="K1230" s="13" t="e">
        <f>VLOOKUP(Parameter!#REF!,Indexing!$K$2:$L$28,2)</f>
        <v>#REF!</v>
      </c>
      <c r="L1230" s="13" t="e">
        <f t="shared" si="58"/>
        <v>#REF!</v>
      </c>
      <c r="N1230" t="e">
        <f t="shared" si="63"/>
        <v>#REF!</v>
      </c>
    </row>
    <row r="1231" spans="1:14">
      <c r="D1231" s="13" t="e">
        <f>VLOOKUP(Parameter!#REF!,Indexing!$A$2:$B$28,2)</f>
        <v>#REF!</v>
      </c>
      <c r="E1231" s="13" t="e">
        <f>VLOOKUP(Parameter!#REF!,Indexing!$C$2:$D$28,2)</f>
        <v>#REF!</v>
      </c>
      <c r="F1231" s="13" t="e">
        <f>VLOOKUP(Parameter!#REF!,Indexing!$E$2:$F$28,2)</f>
        <v>#REF!</v>
      </c>
      <c r="G1231" s="13" t="e">
        <f>VLOOKUP(Parameter!#REF!,Indexing!$G$2:$H$28,2)</f>
        <v>#REF!</v>
      </c>
      <c r="H1231" s="13" t="e">
        <f t="shared" si="57"/>
        <v>#REF!</v>
      </c>
      <c r="J1231" s="13" t="e">
        <f>VLOOKUP(Parameter!#REF!,Indexing!$I$2:$J$28,2)</f>
        <v>#REF!</v>
      </c>
      <c r="K1231" s="13" t="e">
        <f>VLOOKUP(Parameter!#REF!,Indexing!$K$2:$L$28,2)</f>
        <v>#REF!</v>
      </c>
      <c r="L1231" s="13" t="e">
        <f t="shared" si="58"/>
        <v>#REF!</v>
      </c>
      <c r="N1231" t="e">
        <f t="shared" si="63"/>
        <v>#REF!</v>
      </c>
    </row>
    <row r="1232" spans="1:14">
      <c r="D1232" s="13" t="e">
        <f>VLOOKUP(Parameter!#REF!,Indexing!$A$2:$B$28,2)</f>
        <v>#REF!</v>
      </c>
      <c r="E1232" s="13" t="e">
        <f>VLOOKUP(Parameter!#REF!,Indexing!$C$2:$D$28,2)</f>
        <v>#REF!</v>
      </c>
      <c r="F1232" s="13" t="e">
        <f>VLOOKUP(Parameter!#REF!,Indexing!$E$2:$F$28,2)</f>
        <v>#REF!</v>
      </c>
      <c r="G1232" s="13" t="e">
        <f>VLOOKUP(Parameter!#REF!,Indexing!$G$2:$H$28,2)</f>
        <v>#REF!</v>
      </c>
      <c r="H1232" s="13" t="e">
        <f t="shared" si="57"/>
        <v>#REF!</v>
      </c>
      <c r="J1232" s="13" t="e">
        <f>VLOOKUP(Parameter!#REF!,Indexing!$I$2:$J$28,2)</f>
        <v>#REF!</v>
      </c>
      <c r="K1232" s="13" t="e">
        <f>VLOOKUP(Parameter!#REF!,Indexing!$K$2:$L$28,2)</f>
        <v>#REF!</v>
      </c>
      <c r="L1232" s="13" t="e">
        <f t="shared" si="58"/>
        <v>#REF!</v>
      </c>
      <c r="N1232" t="e">
        <f t="shared" si="63"/>
        <v>#REF!</v>
      </c>
    </row>
    <row r="1233" spans="4:14">
      <c r="D1233" s="13" t="e">
        <f>VLOOKUP(Parameter!#REF!,Indexing!$A$2:$B$28,2)</f>
        <v>#REF!</v>
      </c>
      <c r="E1233" s="13" t="e">
        <f>VLOOKUP(Parameter!#REF!,Indexing!$C$2:$D$28,2)</f>
        <v>#REF!</v>
      </c>
      <c r="F1233" s="13" t="e">
        <f>VLOOKUP(Parameter!#REF!,Indexing!$E$2:$F$28,2)</f>
        <v>#REF!</v>
      </c>
      <c r="G1233" s="13" t="e">
        <f>VLOOKUP(Parameter!#REF!,Indexing!$G$2:$H$28,2)</f>
        <v>#REF!</v>
      </c>
      <c r="H1233" s="13" t="e">
        <f t="shared" si="57"/>
        <v>#REF!</v>
      </c>
      <c r="J1233" s="13" t="e">
        <f>VLOOKUP(Parameter!#REF!,Indexing!$I$2:$J$28,2)</f>
        <v>#REF!</v>
      </c>
      <c r="K1233" s="13" t="e">
        <f>VLOOKUP(Parameter!#REF!,Indexing!$K$2:$L$28,2)</f>
        <v>#REF!</v>
      </c>
      <c r="L1233" s="13" t="e">
        <f t="shared" si="58"/>
        <v>#REF!</v>
      </c>
      <c r="N1233" t="e">
        <f t="shared" si="63"/>
        <v>#REF!</v>
      </c>
    </row>
    <row r="1234" spans="4:14">
      <c r="D1234" s="13" t="e">
        <f>VLOOKUP(Parameter!#REF!,Indexing!$A$2:$B$28,2)</f>
        <v>#REF!</v>
      </c>
      <c r="E1234" s="13" t="e">
        <f>VLOOKUP(Parameter!#REF!,Indexing!$C$2:$D$28,2)</f>
        <v>#REF!</v>
      </c>
      <c r="F1234" s="13" t="e">
        <f>VLOOKUP(Parameter!#REF!,Indexing!$E$2:$F$28,2)</f>
        <v>#REF!</v>
      </c>
      <c r="G1234" s="13" t="e">
        <f>VLOOKUP(Parameter!#REF!,Indexing!$G$2:$H$28,2)</f>
        <v>#REF!</v>
      </c>
      <c r="H1234" s="13" t="e">
        <f t="shared" si="57"/>
        <v>#REF!</v>
      </c>
      <c r="J1234" s="13" t="e">
        <f>VLOOKUP(Parameter!#REF!,Indexing!$I$2:$J$28,2)</f>
        <v>#REF!</v>
      </c>
      <c r="K1234" s="13" t="e">
        <f>VLOOKUP(Parameter!#REF!,Indexing!$K$2:$L$28,2)</f>
        <v>#REF!</v>
      </c>
      <c r="L1234" s="13" t="e">
        <f t="shared" si="58"/>
        <v>#REF!</v>
      </c>
      <c r="N1234" t="e">
        <f t="shared" si="63"/>
        <v>#REF!</v>
      </c>
    </row>
    <row r="1235" spans="4:14">
      <c r="D1235" s="13" t="e">
        <f>VLOOKUP(Parameter!#REF!,Indexing!$A$2:$B$28,2)</f>
        <v>#REF!</v>
      </c>
      <c r="E1235" s="13" t="e">
        <f>VLOOKUP(Parameter!#REF!,Indexing!$C$2:$D$28,2)</f>
        <v>#REF!</v>
      </c>
      <c r="F1235" s="13" t="e">
        <f>VLOOKUP(Parameter!#REF!,Indexing!$E$2:$F$28,2)</f>
        <v>#REF!</v>
      </c>
      <c r="G1235" s="13" t="e">
        <f>VLOOKUP(Parameter!#REF!,Indexing!$G$2:$H$28,2)</f>
        <v>#REF!</v>
      </c>
      <c r="H1235" s="13" t="e">
        <f t="shared" si="57"/>
        <v>#REF!</v>
      </c>
      <c r="J1235" s="13" t="e">
        <f>VLOOKUP(Parameter!#REF!,Indexing!$I$2:$J$28,2)</f>
        <v>#REF!</v>
      </c>
      <c r="K1235" s="13" t="e">
        <f>VLOOKUP(Parameter!#REF!,Indexing!$K$2:$L$28,2)</f>
        <v>#REF!</v>
      </c>
      <c r="L1235" s="13" t="e">
        <f t="shared" si="58"/>
        <v>#REF!</v>
      </c>
      <c r="N1235" t="e">
        <f t="shared" si="63"/>
        <v>#REF!</v>
      </c>
    </row>
    <row r="1236" spans="4:14">
      <c r="D1236" s="13" t="e">
        <f>VLOOKUP(Parameter!#REF!,Indexing!$A$2:$B$28,2)</f>
        <v>#REF!</v>
      </c>
      <c r="E1236" s="13" t="e">
        <f>VLOOKUP(Parameter!#REF!,Indexing!$C$2:$D$28,2)</f>
        <v>#REF!</v>
      </c>
      <c r="F1236" s="13" t="e">
        <f>VLOOKUP(Parameter!#REF!,Indexing!$E$2:$F$28,2)</f>
        <v>#REF!</v>
      </c>
      <c r="G1236" s="13" t="e">
        <f>VLOOKUP(Parameter!#REF!,Indexing!$G$2:$H$28,2)</f>
        <v>#REF!</v>
      </c>
      <c r="H1236" s="13" t="e">
        <f t="shared" si="57"/>
        <v>#REF!</v>
      </c>
      <c r="J1236" s="13" t="e">
        <f>VLOOKUP(Parameter!#REF!,Indexing!$I$2:$J$28,2)</f>
        <v>#REF!</v>
      </c>
      <c r="K1236" s="13" t="e">
        <f>VLOOKUP(Parameter!#REF!,Indexing!$K$2:$L$28,2)</f>
        <v>#REF!</v>
      </c>
      <c r="L1236" s="13" t="e">
        <f t="shared" si="58"/>
        <v>#REF!</v>
      </c>
      <c r="N1236" t="e">
        <f t="shared" si="63"/>
        <v>#REF!</v>
      </c>
    </row>
    <row r="1237" spans="4:14">
      <c r="D1237" s="13" t="e">
        <f>VLOOKUP(Parameter!#REF!,Indexing!$A$2:$B$28,2)</f>
        <v>#REF!</v>
      </c>
      <c r="E1237" s="13" t="e">
        <f>VLOOKUP(Parameter!#REF!,Indexing!$C$2:$D$28,2)</f>
        <v>#REF!</v>
      </c>
      <c r="F1237" s="13" t="e">
        <f>VLOOKUP(Parameter!#REF!,Indexing!$E$2:$F$28,2)</f>
        <v>#REF!</v>
      </c>
      <c r="G1237" s="13" t="e">
        <f>VLOOKUP(Parameter!#REF!,Indexing!$G$2:$H$28,2)</f>
        <v>#REF!</v>
      </c>
      <c r="H1237" s="13" t="e">
        <f t="shared" si="57"/>
        <v>#REF!</v>
      </c>
      <c r="J1237" s="13" t="e">
        <f>VLOOKUP(Parameter!#REF!,Indexing!$I$2:$J$28,2)</f>
        <v>#REF!</v>
      </c>
      <c r="K1237" s="13" t="e">
        <f>VLOOKUP(Parameter!#REF!,Indexing!$K$2:$L$28,2)</f>
        <v>#REF!</v>
      </c>
      <c r="L1237" s="13" t="e">
        <f t="shared" si="58"/>
        <v>#REF!</v>
      </c>
      <c r="N1237" t="e">
        <f t="shared" si="63"/>
        <v>#REF!</v>
      </c>
    </row>
    <row r="1238" spans="4:14">
      <c r="D1238" s="13" t="e">
        <f>VLOOKUP(Parameter!#REF!,Indexing!$A$2:$B$28,2)</f>
        <v>#REF!</v>
      </c>
      <c r="E1238" s="13" t="e">
        <f>VLOOKUP(Parameter!#REF!,Indexing!$C$2:$D$28,2)</f>
        <v>#REF!</v>
      </c>
      <c r="F1238" s="13" t="e">
        <f>VLOOKUP(Parameter!#REF!,Indexing!$E$2:$F$28,2)</f>
        <v>#REF!</v>
      </c>
      <c r="G1238" s="13" t="e">
        <f>VLOOKUP(Parameter!#REF!,Indexing!$G$2:$H$28,2)</f>
        <v>#REF!</v>
      </c>
      <c r="H1238" s="13" t="e">
        <f t="shared" si="57"/>
        <v>#REF!</v>
      </c>
      <c r="J1238" s="13" t="e">
        <f>VLOOKUP(Parameter!#REF!,Indexing!$I$2:$J$28,2)</f>
        <v>#REF!</v>
      </c>
      <c r="K1238" s="13" t="e">
        <f>VLOOKUP(Parameter!#REF!,Indexing!$K$2:$L$28,2)</f>
        <v>#REF!</v>
      </c>
      <c r="L1238" s="13" t="e">
        <f t="shared" si="58"/>
        <v>#REF!</v>
      </c>
      <c r="N1238" t="e">
        <f t="shared" si="63"/>
        <v>#REF!</v>
      </c>
    </row>
    <row r="1239" spans="4:14">
      <c r="D1239" s="13" t="e">
        <f>VLOOKUP(Parameter!#REF!,Indexing!$A$2:$B$28,2)</f>
        <v>#REF!</v>
      </c>
      <c r="E1239" s="13" t="e">
        <f>VLOOKUP(Parameter!#REF!,Indexing!$C$2:$D$28,2)</f>
        <v>#REF!</v>
      </c>
      <c r="F1239" s="13" t="e">
        <f>VLOOKUP(Parameter!#REF!,Indexing!$E$2:$F$28,2)</f>
        <v>#REF!</v>
      </c>
      <c r="G1239" s="13" t="e">
        <f>VLOOKUP(Parameter!#REF!,Indexing!$G$2:$H$28,2)</f>
        <v>#REF!</v>
      </c>
      <c r="H1239" s="13" t="e">
        <f t="shared" si="57"/>
        <v>#REF!</v>
      </c>
      <c r="J1239" s="13" t="e">
        <f>VLOOKUP(Parameter!#REF!,Indexing!$I$2:$J$28,2)</f>
        <v>#REF!</v>
      </c>
      <c r="K1239" s="13" t="e">
        <f>VLOOKUP(Parameter!#REF!,Indexing!$K$2:$L$28,2)</f>
        <v>#REF!</v>
      </c>
      <c r="L1239" s="13" t="e">
        <f t="shared" si="58"/>
        <v>#REF!</v>
      </c>
      <c r="N1239" t="e">
        <f t="shared" si="63"/>
        <v>#REF!</v>
      </c>
    </row>
    <row r="1240" spans="4:14">
      <c r="D1240" s="13" t="e">
        <f>VLOOKUP(Parameter!#REF!,Indexing!$A$2:$B$28,2)</f>
        <v>#REF!</v>
      </c>
      <c r="E1240" s="13" t="e">
        <f>VLOOKUP(Parameter!#REF!,Indexing!$C$2:$D$28,2)</f>
        <v>#REF!</v>
      </c>
      <c r="F1240" s="13" t="e">
        <f>VLOOKUP(Parameter!#REF!,Indexing!$E$2:$F$28,2)</f>
        <v>#REF!</v>
      </c>
      <c r="G1240" s="13" t="e">
        <f>VLOOKUP(Parameter!#REF!,Indexing!$G$2:$H$28,2)</f>
        <v>#REF!</v>
      </c>
      <c r="H1240" s="13" t="e">
        <f t="shared" si="57"/>
        <v>#REF!</v>
      </c>
      <c r="J1240" s="13" t="e">
        <f>VLOOKUP(Parameter!#REF!,Indexing!$I$2:$J$28,2)</f>
        <v>#REF!</v>
      </c>
      <c r="K1240" s="13" t="e">
        <f>VLOOKUP(Parameter!#REF!,Indexing!$K$2:$L$28,2)</f>
        <v>#REF!</v>
      </c>
      <c r="L1240" s="13" t="e">
        <f t="shared" si="58"/>
        <v>#REF!</v>
      </c>
      <c r="N1240" t="e">
        <f t="shared" si="63"/>
        <v>#REF!</v>
      </c>
    </row>
    <row r="1241" spans="4:14">
      <c r="D1241" s="13" t="e">
        <f>VLOOKUP(Parameter!#REF!,Indexing!$A$2:$B$28,2)</f>
        <v>#REF!</v>
      </c>
      <c r="E1241" s="13" t="e">
        <f>VLOOKUP(Parameter!#REF!,Indexing!$C$2:$D$28,2)</f>
        <v>#REF!</v>
      </c>
      <c r="F1241" s="13" t="e">
        <f>VLOOKUP(Parameter!#REF!,Indexing!$E$2:$F$28,2)</f>
        <v>#REF!</v>
      </c>
      <c r="G1241" s="13" t="e">
        <f>VLOOKUP(Parameter!#REF!,Indexing!$G$2:$H$28,2)</f>
        <v>#REF!</v>
      </c>
      <c r="H1241" s="13" t="e">
        <f t="shared" si="57"/>
        <v>#REF!</v>
      </c>
      <c r="J1241" s="13" t="e">
        <f>VLOOKUP(Parameter!#REF!,Indexing!$I$2:$J$28,2)</f>
        <v>#REF!</v>
      </c>
      <c r="K1241" s="13" t="e">
        <f>VLOOKUP(Parameter!#REF!,Indexing!$K$2:$L$28,2)</f>
        <v>#REF!</v>
      </c>
      <c r="L1241" s="13" t="e">
        <f t="shared" si="58"/>
        <v>#REF!</v>
      </c>
      <c r="N1241" t="e">
        <f t="shared" si="63"/>
        <v>#REF!</v>
      </c>
    </row>
    <row r="1242" spans="4:14">
      <c r="D1242" s="13" t="e">
        <f>VLOOKUP(Parameter!#REF!,Indexing!$A$2:$B$28,2)</f>
        <v>#REF!</v>
      </c>
      <c r="E1242" s="13" t="e">
        <f>VLOOKUP(Parameter!#REF!,Indexing!$C$2:$D$28,2)</f>
        <v>#REF!</v>
      </c>
      <c r="F1242" s="13" t="e">
        <f>VLOOKUP(Parameter!#REF!,Indexing!$E$2:$F$28,2)</f>
        <v>#REF!</v>
      </c>
      <c r="G1242" s="13" t="e">
        <f>VLOOKUP(Parameter!#REF!,Indexing!$G$2:$H$28,2)</f>
        <v>#REF!</v>
      </c>
      <c r="H1242" s="13" t="e">
        <f t="shared" si="57"/>
        <v>#REF!</v>
      </c>
      <c r="J1242" s="13" t="e">
        <f>VLOOKUP(Parameter!#REF!,Indexing!$I$2:$J$28,2)</f>
        <v>#REF!</v>
      </c>
      <c r="K1242" s="13" t="e">
        <f>VLOOKUP(Parameter!#REF!,Indexing!$K$2:$L$28,2)</f>
        <v>#REF!</v>
      </c>
      <c r="L1242" s="13" t="e">
        <f t="shared" si="58"/>
        <v>#REF!</v>
      </c>
      <c r="N1242" t="e">
        <f t="shared" si="63"/>
        <v>#REF!</v>
      </c>
    </row>
    <row r="1243" spans="4:14">
      <c r="D1243" s="13" t="e">
        <f>VLOOKUP(Parameter!#REF!,Indexing!$A$2:$B$28,2)</f>
        <v>#REF!</v>
      </c>
      <c r="E1243" s="13" t="e">
        <f>VLOOKUP(Parameter!#REF!,Indexing!$C$2:$D$28,2)</f>
        <v>#REF!</v>
      </c>
      <c r="F1243" s="13" t="e">
        <f>VLOOKUP(Parameter!#REF!,Indexing!$E$2:$F$28,2)</f>
        <v>#REF!</v>
      </c>
      <c r="G1243" s="13" t="e">
        <f>VLOOKUP(Parameter!#REF!,Indexing!$G$2:$H$28,2)</f>
        <v>#REF!</v>
      </c>
      <c r="H1243" s="13" t="e">
        <f t="shared" si="57"/>
        <v>#REF!</v>
      </c>
      <c r="J1243" s="13" t="e">
        <f>VLOOKUP(Parameter!#REF!,Indexing!$I$2:$J$28,2)</f>
        <v>#REF!</v>
      </c>
      <c r="K1243" s="13" t="e">
        <f>VLOOKUP(Parameter!#REF!,Indexing!$K$2:$L$28,2)</f>
        <v>#REF!</v>
      </c>
      <c r="L1243" s="13" t="e">
        <f t="shared" si="58"/>
        <v>#REF!</v>
      </c>
      <c r="N1243" t="e">
        <f t="shared" si="63"/>
        <v>#REF!</v>
      </c>
    </row>
    <row r="1244" spans="4:14">
      <c r="D1244" s="13" t="e">
        <f>VLOOKUP(Parameter!#REF!,Indexing!$A$2:$B$28,2)</f>
        <v>#REF!</v>
      </c>
      <c r="E1244" s="13" t="e">
        <f>VLOOKUP(Parameter!#REF!,Indexing!$C$2:$D$28,2)</f>
        <v>#REF!</v>
      </c>
      <c r="F1244" s="13" t="e">
        <f>VLOOKUP(Parameter!#REF!,Indexing!$E$2:$F$28,2)</f>
        <v>#REF!</v>
      </c>
      <c r="G1244" s="13" t="e">
        <f>VLOOKUP(Parameter!#REF!,Indexing!$G$2:$H$28,2)</f>
        <v>#REF!</v>
      </c>
      <c r="H1244" s="13" t="e">
        <f t="shared" si="57"/>
        <v>#REF!</v>
      </c>
      <c r="J1244" s="13" t="e">
        <f>VLOOKUP(Parameter!#REF!,Indexing!$I$2:$J$28,2)</f>
        <v>#REF!</v>
      </c>
      <c r="K1244" s="13" t="e">
        <f>VLOOKUP(Parameter!#REF!,Indexing!$K$2:$L$28,2)</f>
        <v>#REF!</v>
      </c>
      <c r="L1244" s="13" t="e">
        <f t="shared" si="58"/>
        <v>#REF!</v>
      </c>
      <c r="N1244" t="e">
        <f t="shared" si="63"/>
        <v>#REF!</v>
      </c>
    </row>
    <row r="1245" spans="4:14">
      <c r="D1245" s="13" t="e">
        <f>VLOOKUP(Parameter!#REF!,Indexing!$A$2:$B$28,2)</f>
        <v>#REF!</v>
      </c>
      <c r="E1245" s="13" t="e">
        <f>VLOOKUP(Parameter!#REF!,Indexing!$C$2:$D$28,2)</f>
        <v>#REF!</v>
      </c>
      <c r="F1245" s="13" t="e">
        <f>VLOOKUP(Parameter!#REF!,Indexing!$E$2:$F$28,2)</f>
        <v>#REF!</v>
      </c>
      <c r="G1245" s="13" t="e">
        <f>VLOOKUP(Parameter!#REF!,Indexing!$G$2:$H$28,2)</f>
        <v>#REF!</v>
      </c>
      <c r="H1245" s="13" t="e">
        <f t="shared" si="57"/>
        <v>#REF!</v>
      </c>
      <c r="J1245" s="13" t="e">
        <f>VLOOKUP(Parameter!#REF!,Indexing!$I$2:$J$28,2)</f>
        <v>#REF!</v>
      </c>
      <c r="K1245" s="13" t="e">
        <f>VLOOKUP(Parameter!#REF!,Indexing!$K$2:$L$28,2)</f>
        <v>#REF!</v>
      </c>
      <c r="L1245" s="13" t="e">
        <f t="shared" si="58"/>
        <v>#REF!</v>
      </c>
      <c r="N1245" t="e">
        <f t="shared" si="63"/>
        <v>#REF!</v>
      </c>
    </row>
    <row r="1246" spans="4:14">
      <c r="D1246" s="13" t="e">
        <f>VLOOKUP(Parameter!#REF!,Indexing!$A$2:$B$28,2)</f>
        <v>#REF!</v>
      </c>
      <c r="E1246" s="13" t="e">
        <f>VLOOKUP(Parameter!#REF!,Indexing!$C$2:$D$28,2)</f>
        <v>#REF!</v>
      </c>
      <c r="F1246" s="13" t="e">
        <f>VLOOKUP(Parameter!#REF!,Indexing!$E$2:$F$28,2)</f>
        <v>#REF!</v>
      </c>
      <c r="G1246" s="13" t="e">
        <f>VLOOKUP(Parameter!#REF!,Indexing!$G$2:$H$28,2)</f>
        <v>#REF!</v>
      </c>
      <c r="H1246" s="13" t="e">
        <f t="shared" si="57"/>
        <v>#REF!</v>
      </c>
      <c r="J1246" s="13" t="e">
        <f>VLOOKUP(Parameter!#REF!,Indexing!$I$2:$J$28,2)</f>
        <v>#REF!</v>
      </c>
      <c r="K1246" s="13" t="e">
        <f>VLOOKUP(Parameter!#REF!,Indexing!$K$2:$L$28,2)</f>
        <v>#REF!</v>
      </c>
      <c r="L1246" s="13" t="e">
        <f t="shared" si="58"/>
        <v>#REF!</v>
      </c>
      <c r="N1246" t="e">
        <f t="shared" si="63"/>
        <v>#REF!</v>
      </c>
    </row>
    <row r="1247" spans="4:14">
      <c r="D1247" s="13" t="e">
        <f>VLOOKUP(Parameter!#REF!,Indexing!$A$2:$B$28,2)</f>
        <v>#REF!</v>
      </c>
      <c r="E1247" s="13" t="e">
        <f>VLOOKUP(Parameter!#REF!,Indexing!$C$2:$D$28,2)</f>
        <v>#REF!</v>
      </c>
      <c r="F1247" s="13" t="e">
        <f>VLOOKUP(Parameter!#REF!,Indexing!$E$2:$F$28,2)</f>
        <v>#REF!</v>
      </c>
      <c r="G1247" s="13" t="e">
        <f>VLOOKUP(Parameter!#REF!,Indexing!$G$2:$H$28,2)</f>
        <v>#REF!</v>
      </c>
      <c r="H1247" s="13" t="e">
        <f t="shared" si="57"/>
        <v>#REF!</v>
      </c>
      <c r="J1247" s="13" t="e">
        <f>VLOOKUP(Parameter!#REF!,Indexing!$I$2:$J$28,2)</f>
        <v>#REF!</v>
      </c>
      <c r="K1247" s="13" t="e">
        <f>VLOOKUP(Parameter!#REF!,Indexing!$K$2:$L$28,2)</f>
        <v>#REF!</v>
      </c>
      <c r="L1247" s="13" t="e">
        <f t="shared" si="58"/>
        <v>#REF!</v>
      </c>
      <c r="N1247" t="e">
        <f t="shared" si="63"/>
        <v>#REF!</v>
      </c>
    </row>
    <row r="1248" spans="4:14">
      <c r="D1248" s="13" t="e">
        <f>VLOOKUP(Parameter!#REF!,Indexing!$A$2:$B$28,2)</f>
        <v>#REF!</v>
      </c>
      <c r="E1248" s="13" t="e">
        <f>VLOOKUP(Parameter!#REF!,Indexing!$C$2:$D$28,2)</f>
        <v>#REF!</v>
      </c>
      <c r="F1248" s="13" t="e">
        <f>VLOOKUP(Parameter!#REF!,Indexing!$E$2:$F$28,2)</f>
        <v>#REF!</v>
      </c>
      <c r="G1248" s="13" t="e">
        <f>VLOOKUP(Parameter!#REF!,Indexing!$G$2:$H$28,2)</f>
        <v>#REF!</v>
      </c>
      <c r="H1248" s="13" t="e">
        <f t="shared" si="57"/>
        <v>#REF!</v>
      </c>
      <c r="J1248" s="13" t="e">
        <f>VLOOKUP(Parameter!#REF!,Indexing!$I$2:$J$28,2)</f>
        <v>#REF!</v>
      </c>
      <c r="K1248" s="13" t="e">
        <f>VLOOKUP(Parameter!#REF!,Indexing!$K$2:$L$28,2)</f>
        <v>#REF!</v>
      </c>
      <c r="L1248" s="13" t="e">
        <f t="shared" si="58"/>
        <v>#REF!</v>
      </c>
      <c r="N1248" t="e">
        <f t="shared" si="63"/>
        <v>#REF!</v>
      </c>
    </row>
    <row r="1249" spans="4:14">
      <c r="D1249" s="13" t="e">
        <f>VLOOKUP(Parameter!#REF!,Indexing!$A$2:$B$28,2)</f>
        <v>#REF!</v>
      </c>
      <c r="E1249" s="13" t="e">
        <f>VLOOKUP(Parameter!#REF!,Indexing!$C$2:$D$28,2)</f>
        <v>#REF!</v>
      </c>
      <c r="F1249" s="13" t="e">
        <f>VLOOKUP(Parameter!#REF!,Indexing!$E$2:$F$28,2)</f>
        <v>#REF!</v>
      </c>
      <c r="G1249" s="13" t="e">
        <f>VLOOKUP(Parameter!#REF!,Indexing!$G$2:$H$28,2)</f>
        <v>#REF!</v>
      </c>
      <c r="H1249" s="13" t="e">
        <f t="shared" si="57"/>
        <v>#REF!</v>
      </c>
      <c r="J1249" s="13" t="e">
        <f>VLOOKUP(Parameter!#REF!,Indexing!$I$2:$J$28,2)</f>
        <v>#REF!</v>
      </c>
      <c r="K1249" s="13" t="e">
        <f>VLOOKUP(Parameter!#REF!,Indexing!$K$2:$L$28,2)</f>
        <v>#REF!</v>
      </c>
      <c r="L1249" s="13" t="e">
        <f t="shared" si="58"/>
        <v>#REF!</v>
      </c>
      <c r="N1249" t="e">
        <f t="shared" si="63"/>
        <v>#REF!</v>
      </c>
    </row>
    <row r="1250" spans="4:14">
      <c r="D1250" s="13" t="e">
        <f>VLOOKUP(Parameter!#REF!,Indexing!$A$2:$B$28,2)</f>
        <v>#REF!</v>
      </c>
      <c r="E1250" s="13" t="e">
        <f>VLOOKUP(Parameter!#REF!,Indexing!$C$2:$D$28,2)</f>
        <v>#REF!</v>
      </c>
      <c r="F1250" s="13" t="e">
        <f>VLOOKUP(Parameter!#REF!,Indexing!$E$2:$F$28,2)</f>
        <v>#REF!</v>
      </c>
      <c r="G1250" s="13" t="e">
        <f>VLOOKUP(Parameter!#REF!,Indexing!$G$2:$H$28,2)</f>
        <v>#REF!</v>
      </c>
      <c r="H1250" s="13" t="e">
        <f t="shared" si="57"/>
        <v>#REF!</v>
      </c>
      <c r="J1250" s="13" t="e">
        <f>VLOOKUP(Parameter!#REF!,Indexing!$I$2:$J$28,2)</f>
        <v>#REF!</v>
      </c>
      <c r="K1250" s="13" t="e">
        <f>VLOOKUP(Parameter!#REF!,Indexing!$K$2:$L$28,2)</f>
        <v>#REF!</v>
      </c>
      <c r="L1250" s="13" t="e">
        <f t="shared" si="58"/>
        <v>#REF!</v>
      </c>
      <c r="N1250" t="e">
        <f t="shared" si="63"/>
        <v>#REF!</v>
      </c>
    </row>
    <row r="1251" spans="4:14">
      <c r="D1251" s="13" t="e">
        <f>VLOOKUP(Parameter!#REF!,Indexing!$A$2:$B$28,2)</f>
        <v>#REF!</v>
      </c>
      <c r="E1251" s="13" t="e">
        <f>VLOOKUP(Parameter!#REF!,Indexing!$C$2:$D$28,2)</f>
        <v>#REF!</v>
      </c>
      <c r="F1251" s="13" t="e">
        <f>VLOOKUP(Parameter!#REF!,Indexing!$E$2:$F$28,2)</f>
        <v>#REF!</v>
      </c>
      <c r="G1251" s="13" t="e">
        <f>VLOOKUP(Parameter!#REF!,Indexing!$G$2:$H$28,2)</f>
        <v>#REF!</v>
      </c>
      <c r="H1251" s="13" t="e">
        <f t="shared" si="57"/>
        <v>#REF!</v>
      </c>
      <c r="J1251" s="13" t="e">
        <f>VLOOKUP(Parameter!#REF!,Indexing!$I$2:$J$28,2)</f>
        <v>#REF!</v>
      </c>
      <c r="K1251" s="13" t="e">
        <f>VLOOKUP(Parameter!#REF!,Indexing!$K$2:$L$28,2)</f>
        <v>#REF!</v>
      </c>
      <c r="L1251" s="13" t="e">
        <f t="shared" si="58"/>
        <v>#REF!</v>
      </c>
      <c r="N1251" t="e">
        <f t="shared" si="63"/>
        <v>#REF!</v>
      </c>
    </row>
    <row r="1252" spans="4:14">
      <c r="D1252" s="13" t="e">
        <f>VLOOKUP(Parameter!#REF!,Indexing!$A$2:$B$28,2)</f>
        <v>#REF!</v>
      </c>
      <c r="E1252" s="13" t="e">
        <f>VLOOKUP(Parameter!#REF!,Indexing!$C$2:$D$28,2)</f>
        <v>#REF!</v>
      </c>
      <c r="F1252" s="13" t="e">
        <f>VLOOKUP(Parameter!#REF!,Indexing!$E$2:$F$28,2)</f>
        <v>#REF!</v>
      </c>
      <c r="G1252" s="13" t="e">
        <f>VLOOKUP(Parameter!#REF!,Indexing!$G$2:$H$28,2)</f>
        <v>#REF!</v>
      </c>
      <c r="H1252" s="13" t="e">
        <f t="shared" si="57"/>
        <v>#REF!</v>
      </c>
      <c r="J1252" s="13" t="e">
        <f>VLOOKUP(Parameter!#REF!,Indexing!$I$2:$J$28,2)</f>
        <v>#REF!</v>
      </c>
      <c r="K1252" s="13" t="e">
        <f>VLOOKUP(Parameter!#REF!,Indexing!$K$2:$L$28,2)</f>
        <v>#REF!</v>
      </c>
      <c r="L1252" s="13" t="e">
        <f t="shared" si="58"/>
        <v>#REF!</v>
      </c>
      <c r="N1252" t="e">
        <f t="shared" si="63"/>
        <v>#REF!</v>
      </c>
    </row>
    <row r="1253" spans="4:14">
      <c r="D1253" s="13" t="e">
        <f>VLOOKUP(Parameter!#REF!,Indexing!$A$2:$B$28,2)</f>
        <v>#REF!</v>
      </c>
      <c r="E1253" s="13" t="e">
        <f>VLOOKUP(Parameter!#REF!,Indexing!$C$2:$D$28,2)</f>
        <v>#REF!</v>
      </c>
      <c r="F1253" s="13" t="e">
        <f>VLOOKUP(Parameter!#REF!,Indexing!$E$2:$F$28,2)</f>
        <v>#REF!</v>
      </c>
      <c r="G1253" s="13" t="e">
        <f>VLOOKUP(Parameter!#REF!,Indexing!$G$2:$H$28,2)</f>
        <v>#REF!</v>
      </c>
      <c r="H1253" s="13" t="e">
        <f t="shared" si="57"/>
        <v>#REF!</v>
      </c>
      <c r="J1253" s="13" t="e">
        <f>VLOOKUP(Parameter!#REF!,Indexing!$I$2:$J$28,2)</f>
        <v>#REF!</v>
      </c>
      <c r="K1253" s="13" t="e">
        <f>VLOOKUP(Parameter!#REF!,Indexing!$K$2:$L$28,2)</f>
        <v>#REF!</v>
      </c>
      <c r="L1253" s="13" t="e">
        <f t="shared" si="58"/>
        <v>#REF!</v>
      </c>
      <c r="N1253" t="e">
        <f t="shared" si="63"/>
        <v>#REF!</v>
      </c>
    </row>
    <row r="1254" spans="4:14">
      <c r="D1254" s="13" t="e">
        <f>VLOOKUP(Parameter!#REF!,Indexing!$A$2:$B$28,2)</f>
        <v>#REF!</v>
      </c>
      <c r="E1254" s="13" t="e">
        <f>VLOOKUP(Parameter!#REF!,Indexing!$C$2:$D$28,2)</f>
        <v>#REF!</v>
      </c>
      <c r="F1254" s="13" t="e">
        <f>VLOOKUP(Parameter!#REF!,Indexing!$E$2:$F$28,2)</f>
        <v>#REF!</v>
      </c>
      <c r="G1254" s="13" t="e">
        <f>VLOOKUP(Parameter!#REF!,Indexing!$G$2:$H$28,2)</f>
        <v>#REF!</v>
      </c>
      <c r="H1254" s="13" t="e">
        <f t="shared" si="57"/>
        <v>#REF!</v>
      </c>
      <c r="J1254" s="13" t="e">
        <f>VLOOKUP(Parameter!#REF!,Indexing!$I$2:$J$28,2)</f>
        <v>#REF!</v>
      </c>
      <c r="K1254" s="13" t="e">
        <f>VLOOKUP(Parameter!#REF!,Indexing!$K$2:$L$28,2)</f>
        <v>#REF!</v>
      </c>
      <c r="L1254" s="13" t="e">
        <f t="shared" si="58"/>
        <v>#REF!</v>
      </c>
      <c r="N1254" t="e">
        <f t="shared" si="63"/>
        <v>#REF!</v>
      </c>
    </row>
    <row r="1255" spans="4:14">
      <c r="D1255" s="13" t="e">
        <f>VLOOKUP(Parameter!#REF!,Indexing!$A$2:$B$28,2)</f>
        <v>#REF!</v>
      </c>
      <c r="E1255" s="13" t="e">
        <f>VLOOKUP(Parameter!#REF!,Indexing!$C$2:$D$28,2)</f>
        <v>#REF!</v>
      </c>
      <c r="F1255" s="13" t="e">
        <f>VLOOKUP(Parameter!#REF!,Indexing!$E$2:$F$28,2)</f>
        <v>#REF!</v>
      </c>
      <c r="G1255" s="13" t="e">
        <f>VLOOKUP(Parameter!#REF!,Indexing!$G$2:$H$28,2)</f>
        <v>#REF!</v>
      </c>
      <c r="H1255" s="13" t="e">
        <f t="shared" ref="H1255:H1318" si="64">(AVERAGE(D1255:G1255))</f>
        <v>#REF!</v>
      </c>
      <c r="J1255" s="13" t="e">
        <f>VLOOKUP(Parameter!#REF!,Indexing!$I$2:$J$28,2)</f>
        <v>#REF!</v>
      </c>
      <c r="K1255" s="13" t="e">
        <f>VLOOKUP(Parameter!#REF!,Indexing!$K$2:$L$28,2)</f>
        <v>#REF!</v>
      </c>
      <c r="L1255" s="13" t="e">
        <f t="shared" ref="L1255:L1318" si="65">AVERAGE(J1255+K1255)</f>
        <v>#REF!</v>
      </c>
      <c r="N1255" t="e">
        <f t="shared" si="63"/>
        <v>#REF!</v>
      </c>
    </row>
    <row r="1256" spans="4:14">
      <c r="D1256" s="13" t="e">
        <f>VLOOKUP(Parameter!#REF!,Indexing!$A$2:$B$28,2)</f>
        <v>#REF!</v>
      </c>
      <c r="E1256" s="13" t="e">
        <f>VLOOKUP(Parameter!#REF!,Indexing!$C$2:$D$28,2)</f>
        <v>#REF!</v>
      </c>
      <c r="F1256" s="13" t="e">
        <f>VLOOKUP(Parameter!#REF!,Indexing!$E$2:$F$28,2)</f>
        <v>#REF!</v>
      </c>
      <c r="G1256" s="13" t="e">
        <f>VLOOKUP(Parameter!#REF!,Indexing!$G$2:$H$28,2)</f>
        <v>#REF!</v>
      </c>
      <c r="H1256" s="13" t="e">
        <f t="shared" si="64"/>
        <v>#REF!</v>
      </c>
      <c r="J1256" s="13" t="e">
        <f>VLOOKUP(Parameter!#REF!,Indexing!$I$2:$J$28,2)</f>
        <v>#REF!</v>
      </c>
      <c r="K1256" s="13" t="e">
        <f>VLOOKUP(Parameter!#REF!,Indexing!$K$2:$L$28,2)</f>
        <v>#REF!</v>
      </c>
      <c r="L1256" s="13" t="e">
        <f t="shared" si="65"/>
        <v>#REF!</v>
      </c>
      <c r="N1256" t="e">
        <f t="shared" si="63"/>
        <v>#REF!</v>
      </c>
    </row>
    <row r="1257" spans="4:14">
      <c r="D1257" s="13" t="e">
        <f>VLOOKUP(Parameter!#REF!,Indexing!$A$2:$B$28,2)</f>
        <v>#REF!</v>
      </c>
      <c r="E1257" s="13" t="e">
        <f>VLOOKUP(Parameter!#REF!,Indexing!$C$2:$D$28,2)</f>
        <v>#REF!</v>
      </c>
      <c r="F1257" s="13" t="e">
        <f>VLOOKUP(Parameter!#REF!,Indexing!$E$2:$F$28,2)</f>
        <v>#REF!</v>
      </c>
      <c r="G1257" s="13" t="e">
        <f>VLOOKUP(Parameter!#REF!,Indexing!$G$2:$H$28,2)</f>
        <v>#REF!</v>
      </c>
      <c r="H1257" s="13" t="e">
        <f t="shared" si="64"/>
        <v>#REF!</v>
      </c>
      <c r="J1257" s="13" t="e">
        <f>VLOOKUP(Parameter!#REF!,Indexing!$I$2:$J$28,2)</f>
        <v>#REF!</v>
      </c>
      <c r="K1257" s="13" t="e">
        <f>VLOOKUP(Parameter!#REF!,Indexing!$K$2:$L$28,2)</f>
        <v>#REF!</v>
      </c>
      <c r="L1257" s="13" t="e">
        <f t="shared" si="65"/>
        <v>#REF!</v>
      </c>
      <c r="N1257" t="e">
        <f t="shared" si="63"/>
        <v>#REF!</v>
      </c>
    </row>
    <row r="1258" spans="4:14">
      <c r="D1258" s="13" t="e">
        <f>VLOOKUP(Parameter!#REF!,Indexing!$A$2:$B$28,2)</f>
        <v>#REF!</v>
      </c>
      <c r="E1258" s="13" t="e">
        <f>VLOOKUP(Parameter!#REF!,Indexing!$C$2:$D$28,2)</f>
        <v>#REF!</v>
      </c>
      <c r="F1258" s="13" t="e">
        <f>VLOOKUP(Parameter!#REF!,Indexing!$E$2:$F$28,2)</f>
        <v>#REF!</v>
      </c>
      <c r="G1258" s="13" t="e">
        <f>VLOOKUP(Parameter!#REF!,Indexing!$G$2:$H$28,2)</f>
        <v>#REF!</v>
      </c>
      <c r="H1258" s="13" t="e">
        <f t="shared" si="64"/>
        <v>#REF!</v>
      </c>
      <c r="J1258" s="13" t="e">
        <f>VLOOKUP(Parameter!#REF!,Indexing!$I$2:$J$28,2)</f>
        <v>#REF!</v>
      </c>
      <c r="K1258" s="13" t="e">
        <f>VLOOKUP(Parameter!#REF!,Indexing!$K$2:$L$28,2)</f>
        <v>#REF!</v>
      </c>
      <c r="L1258" s="13" t="e">
        <f t="shared" si="65"/>
        <v>#REF!</v>
      </c>
      <c r="N1258" t="e">
        <f t="shared" si="63"/>
        <v>#REF!</v>
      </c>
    </row>
    <row r="1259" spans="4:14">
      <c r="D1259" s="13" t="e">
        <f>VLOOKUP(Parameter!#REF!,Indexing!$A$2:$B$28,2)</f>
        <v>#REF!</v>
      </c>
      <c r="E1259" s="13" t="e">
        <f>VLOOKUP(Parameter!#REF!,Indexing!$C$2:$D$28,2)</f>
        <v>#REF!</v>
      </c>
      <c r="F1259" s="13" t="e">
        <f>VLOOKUP(Parameter!#REF!,Indexing!$E$2:$F$28,2)</f>
        <v>#REF!</v>
      </c>
      <c r="G1259" s="13" t="e">
        <f>VLOOKUP(Parameter!#REF!,Indexing!$G$2:$H$28,2)</f>
        <v>#REF!</v>
      </c>
      <c r="H1259" s="13" t="e">
        <f t="shared" si="64"/>
        <v>#REF!</v>
      </c>
      <c r="J1259" s="13" t="e">
        <f>VLOOKUP(Parameter!#REF!,Indexing!$I$2:$J$28,2)</f>
        <v>#REF!</v>
      </c>
      <c r="K1259" s="13" t="e">
        <f>VLOOKUP(Parameter!#REF!,Indexing!$K$2:$L$28,2)</f>
        <v>#REF!</v>
      </c>
      <c r="L1259" s="13" t="e">
        <f t="shared" si="65"/>
        <v>#REF!</v>
      </c>
      <c r="N1259" t="e">
        <f t="shared" si="63"/>
        <v>#REF!</v>
      </c>
    </row>
    <row r="1260" spans="4:14">
      <c r="D1260" s="13" t="e">
        <f>VLOOKUP(Parameter!#REF!,Indexing!$A$2:$B$28,2)</f>
        <v>#REF!</v>
      </c>
      <c r="E1260" s="13" t="e">
        <f>VLOOKUP(Parameter!#REF!,Indexing!$C$2:$D$28,2)</f>
        <v>#REF!</v>
      </c>
      <c r="F1260" s="13" t="e">
        <f>VLOOKUP(Parameter!#REF!,Indexing!$E$2:$F$28,2)</f>
        <v>#REF!</v>
      </c>
      <c r="G1260" s="13" t="e">
        <f>VLOOKUP(Parameter!#REF!,Indexing!$G$2:$H$28,2)</f>
        <v>#REF!</v>
      </c>
      <c r="H1260" s="13" t="e">
        <f t="shared" si="64"/>
        <v>#REF!</v>
      </c>
      <c r="J1260" s="13" t="e">
        <f>VLOOKUP(Parameter!#REF!,Indexing!$I$2:$J$28,2)</f>
        <v>#REF!</v>
      </c>
      <c r="K1260" s="13" t="e">
        <f>VLOOKUP(Parameter!#REF!,Indexing!$K$2:$L$28,2)</f>
        <v>#REF!</v>
      </c>
      <c r="L1260" s="13" t="e">
        <f t="shared" si="65"/>
        <v>#REF!</v>
      </c>
      <c r="N1260" t="e">
        <f t="shared" si="63"/>
        <v>#REF!</v>
      </c>
    </row>
    <row r="1261" spans="4:14">
      <c r="D1261" s="13" t="e">
        <f>VLOOKUP(Parameter!#REF!,Indexing!$A$2:$B$28,2)</f>
        <v>#REF!</v>
      </c>
      <c r="E1261" s="13" t="e">
        <f>VLOOKUP(Parameter!#REF!,Indexing!$C$2:$D$28,2)</f>
        <v>#REF!</v>
      </c>
      <c r="F1261" s="13" t="e">
        <f>VLOOKUP(Parameter!#REF!,Indexing!$E$2:$F$28,2)</f>
        <v>#REF!</v>
      </c>
      <c r="G1261" s="13" t="e">
        <f>VLOOKUP(Parameter!#REF!,Indexing!$G$2:$H$28,2)</f>
        <v>#REF!</v>
      </c>
      <c r="H1261" s="13" t="e">
        <f t="shared" si="64"/>
        <v>#REF!</v>
      </c>
      <c r="J1261" s="13" t="e">
        <f>VLOOKUP(Parameter!#REF!,Indexing!$I$2:$J$28,2)</f>
        <v>#REF!</v>
      </c>
      <c r="K1261" s="13" t="e">
        <f>VLOOKUP(Parameter!#REF!,Indexing!$K$2:$L$28,2)</f>
        <v>#REF!</v>
      </c>
      <c r="L1261" s="13" t="e">
        <f t="shared" si="65"/>
        <v>#REF!</v>
      </c>
      <c r="N1261" t="e">
        <f t="shared" si="63"/>
        <v>#REF!</v>
      </c>
    </row>
    <row r="1262" spans="4:14">
      <c r="D1262" s="13" t="e">
        <f>VLOOKUP(Parameter!#REF!,Indexing!$A$2:$B$28,2)</f>
        <v>#REF!</v>
      </c>
      <c r="E1262" s="13" t="e">
        <f>VLOOKUP(Parameter!#REF!,Indexing!$C$2:$D$28,2)</f>
        <v>#REF!</v>
      </c>
      <c r="F1262" s="13" t="e">
        <f>VLOOKUP(Parameter!#REF!,Indexing!$E$2:$F$28,2)</f>
        <v>#REF!</v>
      </c>
      <c r="G1262" s="13" t="e">
        <f>VLOOKUP(Parameter!#REF!,Indexing!$G$2:$H$28,2)</f>
        <v>#REF!</v>
      </c>
      <c r="H1262" s="13" t="e">
        <f t="shared" si="64"/>
        <v>#REF!</v>
      </c>
      <c r="J1262" s="13" t="e">
        <f>VLOOKUP(Parameter!#REF!,Indexing!$I$2:$J$28,2)</f>
        <v>#REF!</v>
      </c>
      <c r="K1262" s="13" t="e">
        <f>VLOOKUP(Parameter!#REF!,Indexing!$K$2:$L$28,2)</f>
        <v>#REF!</v>
      </c>
      <c r="L1262" s="13" t="e">
        <f t="shared" si="65"/>
        <v>#REF!</v>
      </c>
      <c r="N1262" t="e">
        <f t="shared" si="63"/>
        <v>#REF!</v>
      </c>
    </row>
    <row r="1263" spans="4:14">
      <c r="D1263" s="13" t="e">
        <f>VLOOKUP(Parameter!#REF!,Indexing!$A$2:$B$28,2)</f>
        <v>#REF!</v>
      </c>
      <c r="E1263" s="13" t="e">
        <f>VLOOKUP(Parameter!#REF!,Indexing!$C$2:$D$28,2)</f>
        <v>#REF!</v>
      </c>
      <c r="F1263" s="13" t="e">
        <f>VLOOKUP(Parameter!#REF!,Indexing!$E$2:$F$28,2)</f>
        <v>#REF!</v>
      </c>
      <c r="G1263" s="13" t="e">
        <f>VLOOKUP(Parameter!#REF!,Indexing!$G$2:$H$28,2)</f>
        <v>#REF!</v>
      </c>
      <c r="H1263" s="13" t="e">
        <f t="shared" si="64"/>
        <v>#REF!</v>
      </c>
      <c r="J1263" s="13" t="e">
        <f>VLOOKUP(Parameter!#REF!,Indexing!$I$2:$J$28,2)</f>
        <v>#REF!</v>
      </c>
      <c r="K1263" s="13" t="e">
        <f>VLOOKUP(Parameter!#REF!,Indexing!$K$2:$L$28,2)</f>
        <v>#REF!</v>
      </c>
      <c r="L1263" s="13" t="e">
        <f t="shared" si="65"/>
        <v>#REF!</v>
      </c>
      <c r="N1263" t="e">
        <f t="shared" si="63"/>
        <v>#REF!</v>
      </c>
    </row>
    <row r="1264" spans="4:14">
      <c r="D1264" s="13" t="e">
        <f>VLOOKUP(Parameter!#REF!,Indexing!$A$2:$B$28,2)</f>
        <v>#REF!</v>
      </c>
      <c r="E1264" s="13" t="e">
        <f>VLOOKUP(Parameter!#REF!,Indexing!$C$2:$D$28,2)</f>
        <v>#REF!</v>
      </c>
      <c r="F1264" s="13" t="e">
        <f>VLOOKUP(Parameter!#REF!,Indexing!$E$2:$F$28,2)</f>
        <v>#REF!</v>
      </c>
      <c r="G1264" s="13" t="e">
        <f>VLOOKUP(Parameter!#REF!,Indexing!$G$2:$H$28,2)</f>
        <v>#REF!</v>
      </c>
      <c r="H1264" s="13" t="e">
        <f t="shared" si="64"/>
        <v>#REF!</v>
      </c>
      <c r="J1264" s="13" t="e">
        <f>VLOOKUP(Parameter!#REF!,Indexing!$I$2:$J$28,2)</f>
        <v>#REF!</v>
      </c>
      <c r="K1264" s="13" t="e">
        <f>VLOOKUP(Parameter!#REF!,Indexing!$K$2:$L$28,2)</f>
        <v>#REF!</v>
      </c>
      <c r="L1264" s="13" t="e">
        <f t="shared" si="65"/>
        <v>#REF!</v>
      </c>
      <c r="N1264" t="e">
        <f t="shared" si="63"/>
        <v>#REF!</v>
      </c>
    </row>
    <row r="1265" spans="4:14">
      <c r="D1265" s="13" t="e">
        <f>VLOOKUP(Parameter!#REF!,Indexing!$A$2:$B$28,2)</f>
        <v>#REF!</v>
      </c>
      <c r="E1265" s="13" t="e">
        <f>VLOOKUP(Parameter!#REF!,Indexing!$C$2:$D$28,2)</f>
        <v>#REF!</v>
      </c>
      <c r="F1265" s="13" t="e">
        <f>VLOOKUP(Parameter!#REF!,Indexing!$E$2:$F$28,2)</f>
        <v>#REF!</v>
      </c>
      <c r="G1265" s="13" t="e">
        <f>VLOOKUP(Parameter!#REF!,Indexing!$G$2:$H$28,2)</f>
        <v>#REF!</v>
      </c>
      <c r="H1265" s="13" t="e">
        <f t="shared" si="64"/>
        <v>#REF!</v>
      </c>
      <c r="J1265" s="13" t="e">
        <f>VLOOKUP(Parameter!#REF!,Indexing!$I$2:$J$28,2)</f>
        <v>#REF!</v>
      </c>
      <c r="K1265" s="13" t="e">
        <f>VLOOKUP(Parameter!#REF!,Indexing!$K$2:$L$28,2)</f>
        <v>#REF!</v>
      </c>
      <c r="L1265" s="13" t="e">
        <f t="shared" si="65"/>
        <v>#REF!</v>
      </c>
      <c r="N1265" t="e">
        <f t="shared" si="63"/>
        <v>#REF!</v>
      </c>
    </row>
    <row r="1266" spans="4:14">
      <c r="D1266" s="13" t="e">
        <f>VLOOKUP(Parameter!#REF!,Indexing!$A$2:$B$28,2)</f>
        <v>#REF!</v>
      </c>
      <c r="E1266" s="13" t="e">
        <f>VLOOKUP(Parameter!#REF!,Indexing!$C$2:$D$28,2)</f>
        <v>#REF!</v>
      </c>
      <c r="F1266" s="13" t="e">
        <f>VLOOKUP(Parameter!#REF!,Indexing!$E$2:$F$28,2)</f>
        <v>#REF!</v>
      </c>
      <c r="G1266" s="13" t="e">
        <f>VLOOKUP(Parameter!#REF!,Indexing!$G$2:$H$28,2)</f>
        <v>#REF!</v>
      </c>
      <c r="H1266" s="13" t="e">
        <f t="shared" si="64"/>
        <v>#REF!</v>
      </c>
      <c r="J1266" s="13" t="e">
        <f>VLOOKUP(Parameter!#REF!,Indexing!$I$2:$J$28,2)</f>
        <v>#REF!</v>
      </c>
      <c r="K1266" s="13" t="e">
        <f>VLOOKUP(Parameter!#REF!,Indexing!$K$2:$L$28,2)</f>
        <v>#REF!</v>
      </c>
      <c r="L1266" s="13" t="e">
        <f t="shared" si="65"/>
        <v>#REF!</v>
      </c>
      <c r="N1266" t="e">
        <f t="shared" si="63"/>
        <v>#REF!</v>
      </c>
    </row>
    <row r="1267" spans="4:14">
      <c r="D1267" s="13" t="e">
        <f>VLOOKUP(Parameter!#REF!,Indexing!$A$2:$B$28,2)</f>
        <v>#REF!</v>
      </c>
      <c r="E1267" s="13" t="e">
        <f>VLOOKUP(Parameter!#REF!,Indexing!$C$2:$D$28,2)</f>
        <v>#REF!</v>
      </c>
      <c r="F1267" s="13" t="e">
        <f>VLOOKUP(Parameter!#REF!,Indexing!$E$2:$F$28,2)</f>
        <v>#REF!</v>
      </c>
      <c r="G1267" s="13" t="e">
        <f>VLOOKUP(Parameter!#REF!,Indexing!$G$2:$H$28,2)</f>
        <v>#REF!</v>
      </c>
      <c r="H1267" s="13" t="e">
        <f t="shared" si="64"/>
        <v>#REF!</v>
      </c>
      <c r="J1267" s="13" t="e">
        <f>VLOOKUP(Parameter!#REF!,Indexing!$I$2:$J$28,2)</f>
        <v>#REF!</v>
      </c>
      <c r="K1267" s="13" t="e">
        <f>VLOOKUP(Parameter!#REF!,Indexing!$K$2:$L$28,2)</f>
        <v>#REF!</v>
      </c>
      <c r="L1267" s="13" t="e">
        <f t="shared" si="65"/>
        <v>#REF!</v>
      </c>
      <c r="N1267" t="e">
        <f t="shared" si="63"/>
        <v>#REF!</v>
      </c>
    </row>
    <row r="1268" spans="4:14">
      <c r="D1268" s="13" t="e">
        <f>VLOOKUP(Parameter!#REF!,Indexing!$A$2:$B$28,2)</f>
        <v>#REF!</v>
      </c>
      <c r="E1268" s="13" t="e">
        <f>VLOOKUP(Parameter!#REF!,Indexing!$C$2:$D$28,2)</f>
        <v>#REF!</v>
      </c>
      <c r="F1268" s="13" t="e">
        <f>VLOOKUP(Parameter!#REF!,Indexing!$E$2:$F$28,2)</f>
        <v>#REF!</v>
      </c>
      <c r="G1268" s="13" t="e">
        <f>VLOOKUP(Parameter!#REF!,Indexing!$G$2:$H$28,2)</f>
        <v>#REF!</v>
      </c>
      <c r="H1268" s="13" t="e">
        <f t="shared" si="64"/>
        <v>#REF!</v>
      </c>
      <c r="J1268" s="13" t="e">
        <f>VLOOKUP(Parameter!#REF!,Indexing!$I$2:$J$28,2)</f>
        <v>#REF!</v>
      </c>
      <c r="K1268" s="13" t="e">
        <f>VLOOKUP(Parameter!#REF!,Indexing!$K$2:$L$28,2)</f>
        <v>#REF!</v>
      </c>
      <c r="L1268" s="13" t="e">
        <f t="shared" si="65"/>
        <v>#REF!</v>
      </c>
      <c r="N1268" t="e">
        <f t="shared" si="63"/>
        <v>#REF!</v>
      </c>
    </row>
    <row r="1269" spans="4:14">
      <c r="D1269" s="13" t="e">
        <f>VLOOKUP(Parameter!#REF!,Indexing!$A$2:$B$28,2)</f>
        <v>#REF!</v>
      </c>
      <c r="E1269" s="13" t="e">
        <f>VLOOKUP(Parameter!#REF!,Indexing!$C$2:$D$28,2)</f>
        <v>#REF!</v>
      </c>
      <c r="F1269" s="13" t="e">
        <f>VLOOKUP(Parameter!#REF!,Indexing!$E$2:$F$28,2)</f>
        <v>#REF!</v>
      </c>
      <c r="G1269" s="13" t="e">
        <f>VLOOKUP(Parameter!#REF!,Indexing!$G$2:$H$28,2)</f>
        <v>#REF!</v>
      </c>
      <c r="H1269" s="13" t="e">
        <f t="shared" si="64"/>
        <v>#REF!</v>
      </c>
      <c r="J1269" s="13" t="e">
        <f>VLOOKUP(Parameter!#REF!,Indexing!$I$2:$J$28,2)</f>
        <v>#REF!</v>
      </c>
      <c r="K1269" s="13" t="e">
        <f>VLOOKUP(Parameter!#REF!,Indexing!$K$2:$L$28,2)</f>
        <v>#REF!</v>
      </c>
      <c r="L1269" s="13" t="e">
        <f t="shared" si="65"/>
        <v>#REF!</v>
      </c>
      <c r="N1269" t="e">
        <f t="shared" si="63"/>
        <v>#REF!</v>
      </c>
    </row>
    <row r="1270" spans="4:14">
      <c r="D1270" s="13" t="e">
        <f>VLOOKUP(Parameter!#REF!,Indexing!$A$2:$B$28,2)</f>
        <v>#REF!</v>
      </c>
      <c r="E1270" s="13" t="e">
        <f>VLOOKUP(Parameter!#REF!,Indexing!$C$2:$D$28,2)</f>
        <v>#REF!</v>
      </c>
      <c r="F1270" s="13" t="e">
        <f>VLOOKUP(Parameter!#REF!,Indexing!$E$2:$F$28,2)</f>
        <v>#REF!</v>
      </c>
      <c r="G1270" s="13" t="e">
        <f>VLOOKUP(Parameter!#REF!,Indexing!$G$2:$H$28,2)</f>
        <v>#REF!</v>
      </c>
      <c r="H1270" s="13" t="e">
        <f t="shared" si="64"/>
        <v>#REF!</v>
      </c>
      <c r="J1270" s="13" t="e">
        <f>VLOOKUP(Parameter!#REF!,Indexing!$I$2:$J$28,2)</f>
        <v>#REF!</v>
      </c>
      <c r="K1270" s="13" t="e">
        <f>VLOOKUP(Parameter!#REF!,Indexing!$K$2:$L$28,2)</f>
        <v>#REF!</v>
      </c>
      <c r="L1270" s="13" t="e">
        <f t="shared" si="65"/>
        <v>#REF!</v>
      </c>
      <c r="N1270" t="e">
        <f t="shared" si="63"/>
        <v>#REF!</v>
      </c>
    </row>
    <row r="1271" spans="4:14">
      <c r="D1271" s="13" t="e">
        <f>VLOOKUP(Parameter!#REF!,Indexing!$A$2:$B$28,2)</f>
        <v>#REF!</v>
      </c>
      <c r="E1271" s="13" t="e">
        <f>VLOOKUP(Parameter!#REF!,Indexing!$C$2:$D$28,2)</f>
        <v>#REF!</v>
      </c>
      <c r="F1271" s="13" t="e">
        <f>VLOOKUP(Parameter!#REF!,Indexing!$E$2:$F$28,2)</f>
        <v>#REF!</v>
      </c>
      <c r="G1271" s="13" t="e">
        <f>VLOOKUP(Parameter!#REF!,Indexing!$G$2:$H$28,2)</f>
        <v>#REF!</v>
      </c>
      <c r="H1271" s="13" t="e">
        <f t="shared" si="64"/>
        <v>#REF!</v>
      </c>
      <c r="J1271" s="13" t="e">
        <f>VLOOKUP(Parameter!#REF!,Indexing!$I$2:$J$28,2)</f>
        <v>#REF!</v>
      </c>
      <c r="K1271" s="13" t="e">
        <f>VLOOKUP(Parameter!#REF!,Indexing!$K$2:$L$28,2)</f>
        <v>#REF!</v>
      </c>
      <c r="L1271" s="13" t="e">
        <f t="shared" si="65"/>
        <v>#REF!</v>
      </c>
      <c r="N1271" t="e">
        <f t="shared" si="63"/>
        <v>#REF!</v>
      </c>
    </row>
    <row r="1272" spans="4:14">
      <c r="D1272" s="13" t="e">
        <f>VLOOKUP(Parameter!#REF!,Indexing!$A$2:$B$28,2)</f>
        <v>#REF!</v>
      </c>
      <c r="E1272" s="13" t="e">
        <f>VLOOKUP(Parameter!#REF!,Indexing!$C$2:$D$28,2)</f>
        <v>#REF!</v>
      </c>
      <c r="F1272" s="13" t="e">
        <f>VLOOKUP(Parameter!#REF!,Indexing!$E$2:$F$28,2)</f>
        <v>#REF!</v>
      </c>
      <c r="G1272" s="13" t="e">
        <f>VLOOKUP(Parameter!#REF!,Indexing!$G$2:$H$28,2)</f>
        <v>#REF!</v>
      </c>
      <c r="H1272" s="13" t="e">
        <f t="shared" si="64"/>
        <v>#REF!</v>
      </c>
      <c r="J1272" s="13" t="e">
        <f>VLOOKUP(Parameter!#REF!,Indexing!$I$2:$J$28,2)</f>
        <v>#REF!</v>
      </c>
      <c r="K1272" s="13" t="e">
        <f>VLOOKUP(Parameter!#REF!,Indexing!$K$2:$L$28,2)</f>
        <v>#REF!</v>
      </c>
      <c r="L1272" s="13" t="e">
        <f t="shared" si="65"/>
        <v>#REF!</v>
      </c>
      <c r="N1272" t="e">
        <f t="shared" si="63"/>
        <v>#REF!</v>
      </c>
    </row>
    <row r="1273" spans="4:14">
      <c r="D1273" s="13" t="e">
        <f>VLOOKUP(Parameter!#REF!,Indexing!$A$2:$B$28,2)</f>
        <v>#REF!</v>
      </c>
      <c r="E1273" s="13" t="e">
        <f>VLOOKUP(Parameter!#REF!,Indexing!$C$2:$D$28,2)</f>
        <v>#REF!</v>
      </c>
      <c r="F1273" s="13" t="e">
        <f>VLOOKUP(Parameter!#REF!,Indexing!$E$2:$F$28,2)</f>
        <v>#REF!</v>
      </c>
      <c r="G1273" s="13" t="e">
        <f>VLOOKUP(Parameter!#REF!,Indexing!$G$2:$H$28,2)</f>
        <v>#REF!</v>
      </c>
      <c r="H1273" s="13" t="e">
        <f t="shared" si="64"/>
        <v>#REF!</v>
      </c>
      <c r="J1273" s="13" t="e">
        <f>VLOOKUP(Parameter!#REF!,Indexing!$I$2:$J$28,2)</f>
        <v>#REF!</v>
      </c>
      <c r="K1273" s="13" t="e">
        <f>VLOOKUP(Parameter!#REF!,Indexing!$K$2:$L$28,2)</f>
        <v>#REF!</v>
      </c>
      <c r="L1273" s="13" t="e">
        <f t="shared" si="65"/>
        <v>#REF!</v>
      </c>
      <c r="N1273" t="e">
        <f t="shared" si="63"/>
        <v>#REF!</v>
      </c>
    </row>
    <row r="1274" spans="4:14">
      <c r="D1274" s="13" t="e">
        <f>VLOOKUP(Parameter!#REF!,Indexing!$A$2:$B$28,2)</f>
        <v>#REF!</v>
      </c>
      <c r="E1274" s="13" t="e">
        <f>VLOOKUP(Parameter!#REF!,Indexing!$C$2:$D$28,2)</f>
        <v>#REF!</v>
      </c>
      <c r="F1274" s="13" t="e">
        <f>VLOOKUP(Parameter!#REF!,Indexing!$E$2:$F$28,2)</f>
        <v>#REF!</v>
      </c>
      <c r="G1274" s="13" t="e">
        <f>VLOOKUP(Parameter!#REF!,Indexing!$G$2:$H$28,2)</f>
        <v>#REF!</v>
      </c>
      <c r="H1274" s="13" t="e">
        <f t="shared" si="64"/>
        <v>#REF!</v>
      </c>
      <c r="J1274" s="13" t="e">
        <f>VLOOKUP(Parameter!#REF!,Indexing!$I$2:$J$28,2)</f>
        <v>#REF!</v>
      </c>
      <c r="K1274" s="13" t="e">
        <f>VLOOKUP(Parameter!#REF!,Indexing!$K$2:$L$28,2)</f>
        <v>#REF!</v>
      </c>
      <c r="L1274" s="13" t="e">
        <f t="shared" si="65"/>
        <v>#REF!</v>
      </c>
      <c r="N1274" t="e">
        <f t="shared" si="63"/>
        <v>#REF!</v>
      </c>
    </row>
    <row r="1275" spans="4:14">
      <c r="D1275" s="13" t="e">
        <f>VLOOKUP(Parameter!#REF!,Indexing!$A$2:$B$28,2)</f>
        <v>#REF!</v>
      </c>
      <c r="E1275" s="13" t="e">
        <f>VLOOKUP(Parameter!#REF!,Indexing!$C$2:$D$28,2)</f>
        <v>#REF!</v>
      </c>
      <c r="F1275" s="13" t="e">
        <f>VLOOKUP(Parameter!#REF!,Indexing!$E$2:$F$28,2)</f>
        <v>#REF!</v>
      </c>
      <c r="G1275" s="13" t="e">
        <f>VLOOKUP(Parameter!#REF!,Indexing!$G$2:$H$28,2)</f>
        <v>#REF!</v>
      </c>
      <c r="H1275" s="13" t="e">
        <f t="shared" si="64"/>
        <v>#REF!</v>
      </c>
      <c r="J1275" s="13" t="e">
        <f>VLOOKUP(Parameter!#REF!,Indexing!$I$2:$J$28,2)</f>
        <v>#REF!</v>
      </c>
      <c r="K1275" s="13" t="e">
        <f>VLOOKUP(Parameter!#REF!,Indexing!$K$2:$L$28,2)</f>
        <v>#REF!</v>
      </c>
      <c r="L1275" s="13" t="e">
        <f t="shared" si="65"/>
        <v>#REF!</v>
      </c>
      <c r="N1275" t="e">
        <f t="shared" si="63"/>
        <v>#REF!</v>
      </c>
    </row>
    <row r="1276" spans="4:14">
      <c r="D1276" s="13" t="e">
        <f>VLOOKUP(Parameter!#REF!,Indexing!$A$2:$B$28,2)</f>
        <v>#REF!</v>
      </c>
      <c r="E1276" s="13" t="e">
        <f>VLOOKUP(Parameter!#REF!,Indexing!$C$2:$D$28,2)</f>
        <v>#REF!</v>
      </c>
      <c r="F1276" s="13" t="e">
        <f>VLOOKUP(Parameter!#REF!,Indexing!$E$2:$F$28,2)</f>
        <v>#REF!</v>
      </c>
      <c r="G1276" s="13" t="e">
        <f>VLOOKUP(Parameter!#REF!,Indexing!$G$2:$H$28,2)</f>
        <v>#REF!</v>
      </c>
      <c r="H1276" s="13" t="e">
        <f t="shared" si="64"/>
        <v>#REF!</v>
      </c>
      <c r="J1276" s="13" t="e">
        <f>VLOOKUP(Parameter!#REF!,Indexing!$I$2:$J$28,2)</f>
        <v>#REF!</v>
      </c>
      <c r="K1276" s="13" t="e">
        <f>VLOOKUP(Parameter!#REF!,Indexing!$K$2:$L$28,2)</f>
        <v>#REF!</v>
      </c>
      <c r="L1276" s="13" t="e">
        <f t="shared" si="65"/>
        <v>#REF!</v>
      </c>
      <c r="N1276" t="e">
        <f t="shared" si="63"/>
        <v>#REF!</v>
      </c>
    </row>
    <row r="1277" spans="4:14">
      <c r="D1277" s="13" t="e">
        <f>VLOOKUP(Parameter!#REF!,Indexing!$A$2:$B$28,2)</f>
        <v>#REF!</v>
      </c>
      <c r="E1277" s="13" t="e">
        <f>VLOOKUP(Parameter!#REF!,Indexing!$C$2:$D$28,2)</f>
        <v>#REF!</v>
      </c>
      <c r="F1277" s="13" t="e">
        <f>VLOOKUP(Parameter!#REF!,Indexing!$E$2:$F$28,2)</f>
        <v>#REF!</v>
      </c>
      <c r="G1277" s="13" t="e">
        <f>VLOOKUP(Parameter!#REF!,Indexing!$G$2:$H$28,2)</f>
        <v>#REF!</v>
      </c>
      <c r="H1277" s="13" t="e">
        <f t="shared" si="64"/>
        <v>#REF!</v>
      </c>
      <c r="J1277" s="13" t="e">
        <f>VLOOKUP(Parameter!#REF!,Indexing!$I$2:$J$28,2)</f>
        <v>#REF!</v>
      </c>
      <c r="K1277" s="13" t="e">
        <f>VLOOKUP(Parameter!#REF!,Indexing!$K$2:$L$28,2)</f>
        <v>#REF!</v>
      </c>
      <c r="L1277" s="13" t="e">
        <f t="shared" si="65"/>
        <v>#REF!</v>
      </c>
      <c r="N1277" t="e">
        <f t="shared" si="63"/>
        <v>#REF!</v>
      </c>
    </row>
    <row r="1278" spans="4:14">
      <c r="D1278" s="13" t="e">
        <f>VLOOKUP(Parameter!#REF!,Indexing!$A$2:$B$28,2)</f>
        <v>#REF!</v>
      </c>
      <c r="E1278" s="13" t="e">
        <f>VLOOKUP(Parameter!#REF!,Indexing!$C$2:$D$28,2)</f>
        <v>#REF!</v>
      </c>
      <c r="F1278" s="13" t="e">
        <f>VLOOKUP(Parameter!#REF!,Indexing!$E$2:$F$28,2)</f>
        <v>#REF!</v>
      </c>
      <c r="G1278" s="13" t="e">
        <f>VLOOKUP(Parameter!#REF!,Indexing!$G$2:$H$28,2)</f>
        <v>#REF!</v>
      </c>
      <c r="H1278" s="13" t="e">
        <f t="shared" si="64"/>
        <v>#REF!</v>
      </c>
      <c r="J1278" s="13" t="e">
        <f>VLOOKUP(Parameter!#REF!,Indexing!$I$2:$J$28,2)</f>
        <v>#REF!</v>
      </c>
      <c r="K1278" s="13" t="e">
        <f>VLOOKUP(Parameter!#REF!,Indexing!$K$2:$L$28,2)</f>
        <v>#REF!</v>
      </c>
      <c r="L1278" s="13" t="e">
        <f t="shared" si="65"/>
        <v>#REF!</v>
      </c>
      <c r="N1278" t="e">
        <f t="shared" si="63"/>
        <v>#REF!</v>
      </c>
    </row>
    <row r="1279" spans="4:14">
      <c r="D1279" s="13" t="e">
        <f>VLOOKUP(Parameter!#REF!,Indexing!$A$2:$B$28,2)</f>
        <v>#REF!</v>
      </c>
      <c r="E1279" s="13" t="e">
        <f>VLOOKUP(Parameter!#REF!,Indexing!$C$2:$D$28,2)</f>
        <v>#REF!</v>
      </c>
      <c r="F1279" s="13" t="e">
        <f>VLOOKUP(Parameter!#REF!,Indexing!$E$2:$F$28,2)</f>
        <v>#REF!</v>
      </c>
      <c r="G1279" s="13" t="e">
        <f>VLOOKUP(Parameter!#REF!,Indexing!$G$2:$H$28,2)</f>
        <v>#REF!</v>
      </c>
      <c r="H1279" s="13" t="e">
        <f t="shared" si="64"/>
        <v>#REF!</v>
      </c>
      <c r="J1279" s="13" t="e">
        <f>VLOOKUP(Parameter!#REF!,Indexing!$I$2:$J$28,2)</f>
        <v>#REF!</v>
      </c>
      <c r="K1279" s="13" t="e">
        <f>VLOOKUP(Parameter!#REF!,Indexing!$K$2:$L$28,2)</f>
        <v>#REF!</v>
      </c>
      <c r="L1279" s="13" t="e">
        <f t="shared" si="65"/>
        <v>#REF!</v>
      </c>
      <c r="N1279" t="e">
        <f t="shared" si="63"/>
        <v>#REF!</v>
      </c>
    </row>
    <row r="1280" spans="4:14">
      <c r="D1280" s="13" t="e">
        <f>VLOOKUP(Parameter!#REF!,Indexing!$A$2:$B$28,2)</f>
        <v>#REF!</v>
      </c>
      <c r="E1280" s="13" t="e">
        <f>VLOOKUP(Parameter!#REF!,Indexing!$C$2:$D$28,2)</f>
        <v>#REF!</v>
      </c>
      <c r="F1280" s="13" t="e">
        <f>VLOOKUP(Parameter!#REF!,Indexing!$E$2:$F$28,2)</f>
        <v>#REF!</v>
      </c>
      <c r="G1280" s="13" t="e">
        <f>VLOOKUP(Parameter!#REF!,Indexing!$G$2:$H$28,2)</f>
        <v>#REF!</v>
      </c>
      <c r="H1280" s="13" t="e">
        <f t="shared" si="64"/>
        <v>#REF!</v>
      </c>
      <c r="J1280" s="13" t="e">
        <f>VLOOKUP(Parameter!#REF!,Indexing!$I$2:$J$28,2)</f>
        <v>#REF!</v>
      </c>
      <c r="K1280" s="13" t="e">
        <f>VLOOKUP(Parameter!#REF!,Indexing!$K$2:$L$28,2)</f>
        <v>#REF!</v>
      </c>
      <c r="L1280" s="13" t="e">
        <f t="shared" si="65"/>
        <v>#REF!</v>
      </c>
      <c r="N1280" t="e">
        <f t="shared" si="63"/>
        <v>#REF!</v>
      </c>
    </row>
    <row r="1281" spans="4:14">
      <c r="D1281" s="13" t="e">
        <f>VLOOKUP(Parameter!#REF!,Indexing!$A$2:$B$28,2)</f>
        <v>#REF!</v>
      </c>
      <c r="E1281" s="13" t="e">
        <f>VLOOKUP(Parameter!#REF!,Indexing!$C$2:$D$28,2)</f>
        <v>#REF!</v>
      </c>
      <c r="F1281" s="13" t="e">
        <f>VLOOKUP(Parameter!#REF!,Indexing!$E$2:$F$28,2)</f>
        <v>#REF!</v>
      </c>
      <c r="G1281" s="13" t="e">
        <f>VLOOKUP(Parameter!#REF!,Indexing!$G$2:$H$28,2)</f>
        <v>#REF!</v>
      </c>
      <c r="H1281" s="13" t="e">
        <f t="shared" si="64"/>
        <v>#REF!</v>
      </c>
      <c r="J1281" s="13" t="e">
        <f>VLOOKUP(Parameter!#REF!,Indexing!$I$2:$J$28,2)</f>
        <v>#REF!</v>
      </c>
      <c r="K1281" s="13" t="e">
        <f>VLOOKUP(Parameter!#REF!,Indexing!$K$2:$L$28,2)</f>
        <v>#REF!</v>
      </c>
      <c r="L1281" s="13" t="e">
        <f t="shared" si="65"/>
        <v>#REF!</v>
      </c>
      <c r="N1281" t="e">
        <f t="shared" si="63"/>
        <v>#REF!</v>
      </c>
    </row>
    <row r="1282" spans="4:14">
      <c r="D1282" s="13" t="e">
        <f>VLOOKUP(Parameter!#REF!,Indexing!$A$2:$B$28,2)</f>
        <v>#REF!</v>
      </c>
      <c r="E1282" s="13" t="e">
        <f>VLOOKUP(Parameter!#REF!,Indexing!$C$2:$D$28,2)</f>
        <v>#REF!</v>
      </c>
      <c r="F1282" s="13" t="e">
        <f>VLOOKUP(Parameter!#REF!,Indexing!$E$2:$F$28,2)</f>
        <v>#REF!</v>
      </c>
      <c r="G1282" s="13" t="e">
        <f>VLOOKUP(Parameter!#REF!,Indexing!$G$2:$H$28,2)</f>
        <v>#REF!</v>
      </c>
      <c r="H1282" s="13" t="e">
        <f t="shared" si="64"/>
        <v>#REF!</v>
      </c>
      <c r="J1282" s="13" t="e">
        <f>VLOOKUP(Parameter!#REF!,Indexing!$I$2:$J$28,2)</f>
        <v>#REF!</v>
      </c>
      <c r="K1282" s="13" t="e">
        <f>VLOOKUP(Parameter!#REF!,Indexing!$K$2:$L$28,2)</f>
        <v>#REF!</v>
      </c>
      <c r="L1282" s="13" t="e">
        <f t="shared" si="65"/>
        <v>#REF!</v>
      </c>
      <c r="N1282" t="e">
        <f t="shared" ref="N1282:N1345" si="66">(SUM(D1282:G1282))+(SUM(J1282+K1282))</f>
        <v>#REF!</v>
      </c>
    </row>
    <row r="1283" spans="4:14">
      <c r="D1283" s="13" t="e">
        <f>VLOOKUP(Parameter!#REF!,Indexing!$A$2:$B$28,2)</f>
        <v>#REF!</v>
      </c>
      <c r="E1283" s="13" t="e">
        <f>VLOOKUP(Parameter!#REF!,Indexing!$C$2:$D$28,2)</f>
        <v>#REF!</v>
      </c>
      <c r="F1283" s="13" t="e">
        <f>VLOOKUP(Parameter!#REF!,Indexing!$E$2:$F$28,2)</f>
        <v>#REF!</v>
      </c>
      <c r="G1283" s="13" t="e">
        <f>VLOOKUP(Parameter!#REF!,Indexing!$G$2:$H$28,2)</f>
        <v>#REF!</v>
      </c>
      <c r="H1283" s="13" t="e">
        <f t="shared" si="64"/>
        <v>#REF!</v>
      </c>
      <c r="J1283" s="13" t="e">
        <f>VLOOKUP(Parameter!#REF!,Indexing!$I$2:$J$28,2)</f>
        <v>#REF!</v>
      </c>
      <c r="K1283" s="13" t="e">
        <f>VLOOKUP(Parameter!#REF!,Indexing!$K$2:$L$28,2)</f>
        <v>#REF!</v>
      </c>
      <c r="L1283" s="13" t="e">
        <f t="shared" si="65"/>
        <v>#REF!</v>
      </c>
      <c r="N1283" t="e">
        <f t="shared" si="66"/>
        <v>#REF!</v>
      </c>
    </row>
    <row r="1284" spans="4:14">
      <c r="D1284" s="13" t="e">
        <f>VLOOKUP(Parameter!#REF!,Indexing!$A$2:$B$28,2)</f>
        <v>#REF!</v>
      </c>
      <c r="E1284" s="13" t="e">
        <f>VLOOKUP(Parameter!#REF!,Indexing!$C$2:$D$28,2)</f>
        <v>#REF!</v>
      </c>
      <c r="F1284" s="13" t="e">
        <f>VLOOKUP(Parameter!#REF!,Indexing!$E$2:$F$28,2)</f>
        <v>#REF!</v>
      </c>
      <c r="G1284" s="13" t="e">
        <f>VLOOKUP(Parameter!#REF!,Indexing!$G$2:$H$28,2)</f>
        <v>#REF!</v>
      </c>
      <c r="H1284" s="13" t="e">
        <f t="shared" si="64"/>
        <v>#REF!</v>
      </c>
      <c r="J1284" s="13" t="e">
        <f>VLOOKUP(Parameter!#REF!,Indexing!$I$2:$J$28,2)</f>
        <v>#REF!</v>
      </c>
      <c r="K1284" s="13" t="e">
        <f>VLOOKUP(Parameter!#REF!,Indexing!$K$2:$L$28,2)</f>
        <v>#REF!</v>
      </c>
      <c r="L1284" s="13" t="e">
        <f t="shared" si="65"/>
        <v>#REF!</v>
      </c>
      <c r="N1284" t="e">
        <f t="shared" si="66"/>
        <v>#REF!</v>
      </c>
    </row>
    <row r="1285" spans="4:14">
      <c r="D1285" s="13" t="e">
        <f>VLOOKUP(Parameter!#REF!,Indexing!$A$2:$B$28,2)</f>
        <v>#REF!</v>
      </c>
      <c r="E1285" s="13" t="e">
        <f>VLOOKUP(Parameter!#REF!,Indexing!$C$2:$D$28,2)</f>
        <v>#REF!</v>
      </c>
      <c r="F1285" s="13" t="e">
        <f>VLOOKUP(Parameter!#REF!,Indexing!$E$2:$F$28,2)</f>
        <v>#REF!</v>
      </c>
      <c r="G1285" s="13" t="e">
        <f>VLOOKUP(Parameter!#REF!,Indexing!$G$2:$H$28,2)</f>
        <v>#REF!</v>
      </c>
      <c r="H1285" s="13" t="e">
        <f t="shared" si="64"/>
        <v>#REF!</v>
      </c>
      <c r="J1285" s="13" t="e">
        <f>VLOOKUP(Parameter!#REF!,Indexing!$I$2:$J$28,2)</f>
        <v>#REF!</v>
      </c>
      <c r="K1285" s="13" t="e">
        <f>VLOOKUP(Parameter!#REF!,Indexing!$K$2:$L$28,2)</f>
        <v>#REF!</v>
      </c>
      <c r="L1285" s="13" t="e">
        <f t="shared" si="65"/>
        <v>#REF!</v>
      </c>
      <c r="N1285" t="e">
        <f t="shared" si="66"/>
        <v>#REF!</v>
      </c>
    </row>
    <row r="1286" spans="4:14">
      <c r="D1286" s="13" t="e">
        <f>VLOOKUP(Parameter!#REF!,Indexing!$A$2:$B$28,2)</f>
        <v>#REF!</v>
      </c>
      <c r="E1286" s="13" t="e">
        <f>VLOOKUP(Parameter!#REF!,Indexing!$C$2:$D$28,2)</f>
        <v>#REF!</v>
      </c>
      <c r="F1286" s="13" t="e">
        <f>VLOOKUP(Parameter!#REF!,Indexing!$E$2:$F$28,2)</f>
        <v>#REF!</v>
      </c>
      <c r="G1286" s="13" t="e">
        <f>VLOOKUP(Parameter!#REF!,Indexing!$G$2:$H$28,2)</f>
        <v>#REF!</v>
      </c>
      <c r="H1286" s="13" t="e">
        <f t="shared" si="64"/>
        <v>#REF!</v>
      </c>
      <c r="J1286" s="13" t="e">
        <f>VLOOKUP(Parameter!#REF!,Indexing!$I$2:$J$28,2)</f>
        <v>#REF!</v>
      </c>
      <c r="K1286" s="13" t="e">
        <f>VLOOKUP(Parameter!#REF!,Indexing!$K$2:$L$28,2)</f>
        <v>#REF!</v>
      </c>
      <c r="L1286" s="13" t="e">
        <f t="shared" si="65"/>
        <v>#REF!</v>
      </c>
      <c r="N1286" t="e">
        <f t="shared" si="66"/>
        <v>#REF!</v>
      </c>
    </row>
    <row r="1287" spans="4:14">
      <c r="D1287" s="13" t="e">
        <f>VLOOKUP(Parameter!#REF!,Indexing!$A$2:$B$28,2)</f>
        <v>#REF!</v>
      </c>
      <c r="E1287" s="13" t="e">
        <f>VLOOKUP(Parameter!#REF!,Indexing!$C$2:$D$28,2)</f>
        <v>#REF!</v>
      </c>
      <c r="F1287" s="13" t="e">
        <f>VLOOKUP(Parameter!#REF!,Indexing!$E$2:$F$28,2)</f>
        <v>#REF!</v>
      </c>
      <c r="G1287" s="13" t="e">
        <f>VLOOKUP(Parameter!#REF!,Indexing!$G$2:$H$28,2)</f>
        <v>#REF!</v>
      </c>
      <c r="H1287" s="13" t="e">
        <f t="shared" si="64"/>
        <v>#REF!</v>
      </c>
      <c r="J1287" s="13" t="e">
        <f>VLOOKUP(Parameter!#REF!,Indexing!$I$2:$J$28,2)</f>
        <v>#REF!</v>
      </c>
      <c r="K1287" s="13" t="e">
        <f>VLOOKUP(Parameter!#REF!,Indexing!$K$2:$L$28,2)</f>
        <v>#REF!</v>
      </c>
      <c r="L1287" s="13" t="e">
        <f t="shared" si="65"/>
        <v>#REF!</v>
      </c>
      <c r="N1287" t="e">
        <f t="shared" si="66"/>
        <v>#REF!</v>
      </c>
    </row>
    <row r="1288" spans="4:14">
      <c r="D1288" s="13" t="e">
        <f>VLOOKUP(Parameter!#REF!,Indexing!$A$2:$B$28,2)</f>
        <v>#REF!</v>
      </c>
      <c r="E1288" s="13" t="e">
        <f>VLOOKUP(Parameter!#REF!,Indexing!$C$2:$D$28,2)</f>
        <v>#REF!</v>
      </c>
      <c r="F1288" s="13" t="e">
        <f>VLOOKUP(Parameter!#REF!,Indexing!$E$2:$F$28,2)</f>
        <v>#REF!</v>
      </c>
      <c r="G1288" s="13" t="e">
        <f>VLOOKUP(Parameter!#REF!,Indexing!$G$2:$H$28,2)</f>
        <v>#REF!</v>
      </c>
      <c r="H1288" s="13" t="e">
        <f t="shared" si="64"/>
        <v>#REF!</v>
      </c>
      <c r="J1288" s="13" t="e">
        <f>VLOOKUP(Parameter!#REF!,Indexing!$I$2:$J$28,2)</f>
        <v>#REF!</v>
      </c>
      <c r="K1288" s="13" t="e">
        <f>VLOOKUP(Parameter!#REF!,Indexing!$K$2:$L$28,2)</f>
        <v>#REF!</v>
      </c>
      <c r="L1288" s="13" t="e">
        <f t="shared" si="65"/>
        <v>#REF!</v>
      </c>
      <c r="N1288" t="e">
        <f t="shared" si="66"/>
        <v>#REF!</v>
      </c>
    </row>
    <row r="1289" spans="4:14">
      <c r="D1289" s="13" t="e">
        <f>VLOOKUP(Parameter!#REF!,Indexing!$A$2:$B$28,2)</f>
        <v>#REF!</v>
      </c>
      <c r="E1289" s="13" t="e">
        <f>VLOOKUP(Parameter!#REF!,Indexing!$C$2:$D$28,2)</f>
        <v>#REF!</v>
      </c>
      <c r="F1289" s="13" t="e">
        <f>VLOOKUP(Parameter!#REF!,Indexing!$E$2:$F$28,2)</f>
        <v>#REF!</v>
      </c>
      <c r="G1289" s="13" t="e">
        <f>VLOOKUP(Parameter!#REF!,Indexing!$G$2:$H$28,2)</f>
        <v>#REF!</v>
      </c>
      <c r="H1289" s="13" t="e">
        <f t="shared" si="64"/>
        <v>#REF!</v>
      </c>
      <c r="J1289" s="13" t="e">
        <f>VLOOKUP(Parameter!#REF!,Indexing!$I$2:$J$28,2)</f>
        <v>#REF!</v>
      </c>
      <c r="K1289" s="13" t="e">
        <f>VLOOKUP(Parameter!#REF!,Indexing!$K$2:$L$28,2)</f>
        <v>#REF!</v>
      </c>
      <c r="L1289" s="13" t="e">
        <f t="shared" si="65"/>
        <v>#REF!</v>
      </c>
      <c r="N1289" t="e">
        <f t="shared" si="66"/>
        <v>#REF!</v>
      </c>
    </row>
    <row r="1290" spans="4:14">
      <c r="D1290" s="13" t="e">
        <f>VLOOKUP(Parameter!#REF!,Indexing!$A$2:$B$28,2)</f>
        <v>#REF!</v>
      </c>
      <c r="E1290" s="13" t="e">
        <f>VLOOKUP(Parameter!#REF!,Indexing!$C$2:$D$28,2)</f>
        <v>#REF!</v>
      </c>
      <c r="F1290" s="13" t="e">
        <f>VLOOKUP(Parameter!#REF!,Indexing!$E$2:$F$28,2)</f>
        <v>#REF!</v>
      </c>
      <c r="G1290" s="13" t="e">
        <f>VLOOKUP(Parameter!#REF!,Indexing!$G$2:$H$28,2)</f>
        <v>#REF!</v>
      </c>
      <c r="H1290" s="13" t="e">
        <f t="shared" si="64"/>
        <v>#REF!</v>
      </c>
      <c r="J1290" s="13" t="e">
        <f>VLOOKUP(Parameter!#REF!,Indexing!$I$2:$J$28,2)</f>
        <v>#REF!</v>
      </c>
      <c r="K1290" s="13" t="e">
        <f>VLOOKUP(Parameter!#REF!,Indexing!$K$2:$L$28,2)</f>
        <v>#REF!</v>
      </c>
      <c r="L1290" s="13" t="e">
        <f t="shared" si="65"/>
        <v>#REF!</v>
      </c>
      <c r="N1290" t="e">
        <f t="shared" si="66"/>
        <v>#REF!</v>
      </c>
    </row>
    <row r="1291" spans="4:14">
      <c r="D1291" s="13" t="e">
        <f>VLOOKUP(Parameter!#REF!,Indexing!$A$2:$B$28,2)</f>
        <v>#REF!</v>
      </c>
      <c r="E1291" s="13" t="e">
        <f>VLOOKUP(Parameter!#REF!,Indexing!$C$2:$D$28,2)</f>
        <v>#REF!</v>
      </c>
      <c r="F1291" s="13" t="e">
        <f>VLOOKUP(Parameter!#REF!,Indexing!$E$2:$F$28,2)</f>
        <v>#REF!</v>
      </c>
      <c r="G1291" s="13" t="e">
        <f>VLOOKUP(Parameter!#REF!,Indexing!$G$2:$H$28,2)</f>
        <v>#REF!</v>
      </c>
      <c r="H1291" s="13" t="e">
        <f t="shared" si="64"/>
        <v>#REF!</v>
      </c>
      <c r="J1291" s="13" t="e">
        <f>VLOOKUP(Parameter!#REF!,Indexing!$I$2:$J$28,2)</f>
        <v>#REF!</v>
      </c>
      <c r="K1291" s="13" t="e">
        <f>VLOOKUP(Parameter!#REF!,Indexing!$K$2:$L$28,2)</f>
        <v>#REF!</v>
      </c>
      <c r="L1291" s="13" t="e">
        <f t="shared" si="65"/>
        <v>#REF!</v>
      </c>
      <c r="N1291" t="e">
        <f t="shared" si="66"/>
        <v>#REF!</v>
      </c>
    </row>
    <row r="1292" spans="4:14">
      <c r="D1292" s="13" t="e">
        <f>VLOOKUP(Parameter!#REF!,Indexing!$A$2:$B$28,2)</f>
        <v>#REF!</v>
      </c>
      <c r="E1292" s="13" t="e">
        <f>VLOOKUP(Parameter!#REF!,Indexing!$C$2:$D$28,2)</f>
        <v>#REF!</v>
      </c>
      <c r="F1292" s="13" t="e">
        <f>VLOOKUP(Parameter!#REF!,Indexing!$E$2:$F$28,2)</f>
        <v>#REF!</v>
      </c>
      <c r="G1292" s="13" t="e">
        <f>VLOOKUP(Parameter!#REF!,Indexing!$G$2:$H$28,2)</f>
        <v>#REF!</v>
      </c>
      <c r="H1292" s="13" t="e">
        <f t="shared" si="64"/>
        <v>#REF!</v>
      </c>
      <c r="J1292" s="13" t="e">
        <f>VLOOKUP(Parameter!#REF!,Indexing!$I$2:$J$28,2)</f>
        <v>#REF!</v>
      </c>
      <c r="K1292" s="13" t="e">
        <f>VLOOKUP(Parameter!#REF!,Indexing!$K$2:$L$28,2)</f>
        <v>#REF!</v>
      </c>
      <c r="L1292" s="13" t="e">
        <f t="shared" si="65"/>
        <v>#REF!</v>
      </c>
      <c r="N1292" t="e">
        <f t="shared" si="66"/>
        <v>#REF!</v>
      </c>
    </row>
    <row r="1293" spans="4:14">
      <c r="D1293" s="13" t="e">
        <f>VLOOKUP(Parameter!#REF!,Indexing!$A$2:$B$28,2)</f>
        <v>#REF!</v>
      </c>
      <c r="E1293" s="13" t="e">
        <f>VLOOKUP(Parameter!#REF!,Indexing!$C$2:$D$28,2)</f>
        <v>#REF!</v>
      </c>
      <c r="F1293" s="13" t="e">
        <f>VLOOKUP(Parameter!#REF!,Indexing!$E$2:$F$28,2)</f>
        <v>#REF!</v>
      </c>
      <c r="G1293" s="13" t="e">
        <f>VLOOKUP(Parameter!#REF!,Indexing!$G$2:$H$28,2)</f>
        <v>#REF!</v>
      </c>
      <c r="H1293" s="13" t="e">
        <f t="shared" si="64"/>
        <v>#REF!</v>
      </c>
      <c r="J1293" s="13" t="e">
        <f>VLOOKUP(Parameter!#REF!,Indexing!$I$2:$J$28,2)</f>
        <v>#REF!</v>
      </c>
      <c r="K1293" s="13" t="e">
        <f>VLOOKUP(Parameter!#REF!,Indexing!$K$2:$L$28,2)</f>
        <v>#REF!</v>
      </c>
      <c r="L1293" s="13" t="e">
        <f t="shared" si="65"/>
        <v>#REF!</v>
      </c>
      <c r="N1293" t="e">
        <f t="shared" si="66"/>
        <v>#REF!</v>
      </c>
    </row>
    <row r="1294" spans="4:14">
      <c r="D1294" s="13" t="e">
        <f>VLOOKUP(Parameter!#REF!,Indexing!$A$2:$B$28,2)</f>
        <v>#REF!</v>
      </c>
      <c r="E1294" s="13" t="e">
        <f>VLOOKUP(Parameter!#REF!,Indexing!$C$2:$D$28,2)</f>
        <v>#REF!</v>
      </c>
      <c r="F1294" s="13" t="e">
        <f>VLOOKUP(Parameter!#REF!,Indexing!$E$2:$F$28,2)</f>
        <v>#REF!</v>
      </c>
      <c r="G1294" s="13" t="e">
        <f>VLOOKUP(Parameter!#REF!,Indexing!$G$2:$H$28,2)</f>
        <v>#REF!</v>
      </c>
      <c r="H1294" s="13" t="e">
        <f t="shared" si="64"/>
        <v>#REF!</v>
      </c>
      <c r="J1294" s="13" t="e">
        <f>VLOOKUP(Parameter!#REF!,Indexing!$I$2:$J$28,2)</f>
        <v>#REF!</v>
      </c>
      <c r="K1294" s="13" t="e">
        <f>VLOOKUP(Parameter!#REF!,Indexing!$K$2:$L$28,2)</f>
        <v>#REF!</v>
      </c>
      <c r="L1294" s="13" t="e">
        <f t="shared" si="65"/>
        <v>#REF!</v>
      </c>
      <c r="N1294" t="e">
        <f t="shared" si="66"/>
        <v>#REF!</v>
      </c>
    </row>
    <row r="1295" spans="4:14">
      <c r="D1295" s="13" t="e">
        <f>VLOOKUP(Parameter!#REF!,Indexing!$A$2:$B$28,2)</f>
        <v>#REF!</v>
      </c>
      <c r="E1295" s="13" t="e">
        <f>VLOOKUP(Parameter!#REF!,Indexing!$C$2:$D$28,2)</f>
        <v>#REF!</v>
      </c>
      <c r="F1295" s="13" t="e">
        <f>VLOOKUP(Parameter!#REF!,Indexing!$E$2:$F$28,2)</f>
        <v>#REF!</v>
      </c>
      <c r="G1295" s="13" t="e">
        <f>VLOOKUP(Parameter!#REF!,Indexing!$G$2:$H$28,2)</f>
        <v>#REF!</v>
      </c>
      <c r="H1295" s="13" t="e">
        <f t="shared" si="64"/>
        <v>#REF!</v>
      </c>
      <c r="J1295" s="13" t="e">
        <f>VLOOKUP(Parameter!#REF!,Indexing!$I$2:$J$28,2)</f>
        <v>#REF!</v>
      </c>
      <c r="K1295" s="13" t="e">
        <f>VLOOKUP(Parameter!#REF!,Indexing!$K$2:$L$28,2)</f>
        <v>#REF!</v>
      </c>
      <c r="L1295" s="13" t="e">
        <f t="shared" si="65"/>
        <v>#REF!</v>
      </c>
      <c r="N1295" t="e">
        <f t="shared" si="66"/>
        <v>#REF!</v>
      </c>
    </row>
    <row r="1296" spans="4:14">
      <c r="D1296" s="13" t="e">
        <f>VLOOKUP(Parameter!#REF!,Indexing!$A$2:$B$28,2)</f>
        <v>#REF!</v>
      </c>
      <c r="E1296" s="13" t="e">
        <f>VLOOKUP(Parameter!#REF!,Indexing!$C$2:$D$28,2)</f>
        <v>#REF!</v>
      </c>
      <c r="F1296" s="13" t="e">
        <f>VLOOKUP(Parameter!#REF!,Indexing!$E$2:$F$28,2)</f>
        <v>#REF!</v>
      </c>
      <c r="G1296" s="13" t="e">
        <f>VLOOKUP(Parameter!#REF!,Indexing!$G$2:$H$28,2)</f>
        <v>#REF!</v>
      </c>
      <c r="H1296" s="13" t="e">
        <f t="shared" si="64"/>
        <v>#REF!</v>
      </c>
      <c r="J1296" s="13" t="e">
        <f>VLOOKUP(Parameter!#REF!,Indexing!$I$2:$J$28,2)</f>
        <v>#REF!</v>
      </c>
      <c r="K1296" s="13" t="e">
        <f>VLOOKUP(Parameter!#REF!,Indexing!$K$2:$L$28,2)</f>
        <v>#REF!</v>
      </c>
      <c r="L1296" s="13" t="e">
        <f t="shared" si="65"/>
        <v>#REF!</v>
      </c>
      <c r="N1296" t="e">
        <f t="shared" si="66"/>
        <v>#REF!</v>
      </c>
    </row>
    <row r="1297" spans="4:14">
      <c r="D1297" s="13" t="e">
        <f>VLOOKUP(Parameter!#REF!,Indexing!$A$2:$B$28,2)</f>
        <v>#REF!</v>
      </c>
      <c r="E1297" s="13" t="e">
        <f>VLOOKUP(Parameter!#REF!,Indexing!$C$2:$D$28,2)</f>
        <v>#REF!</v>
      </c>
      <c r="F1297" s="13" t="e">
        <f>VLOOKUP(Parameter!#REF!,Indexing!$E$2:$F$28,2)</f>
        <v>#REF!</v>
      </c>
      <c r="G1297" s="13" t="e">
        <f>VLOOKUP(Parameter!#REF!,Indexing!$G$2:$H$28,2)</f>
        <v>#REF!</v>
      </c>
      <c r="H1297" s="13" t="e">
        <f t="shared" si="64"/>
        <v>#REF!</v>
      </c>
      <c r="J1297" s="13" t="e">
        <f>VLOOKUP(Parameter!#REF!,Indexing!$I$2:$J$28,2)</f>
        <v>#REF!</v>
      </c>
      <c r="K1297" s="13" t="e">
        <f>VLOOKUP(Parameter!#REF!,Indexing!$K$2:$L$28,2)</f>
        <v>#REF!</v>
      </c>
      <c r="L1297" s="13" t="e">
        <f t="shared" si="65"/>
        <v>#REF!</v>
      </c>
      <c r="N1297" t="e">
        <f t="shared" si="66"/>
        <v>#REF!</v>
      </c>
    </row>
    <row r="1298" spans="4:14">
      <c r="D1298" s="13" t="e">
        <f>VLOOKUP(Parameter!#REF!,Indexing!$A$2:$B$28,2)</f>
        <v>#REF!</v>
      </c>
      <c r="E1298" s="13" t="e">
        <f>VLOOKUP(Parameter!#REF!,Indexing!$C$2:$D$28,2)</f>
        <v>#REF!</v>
      </c>
      <c r="F1298" s="13" t="e">
        <f>VLOOKUP(Parameter!#REF!,Indexing!$E$2:$F$28,2)</f>
        <v>#REF!</v>
      </c>
      <c r="G1298" s="13" t="e">
        <f>VLOOKUP(Parameter!#REF!,Indexing!$G$2:$H$28,2)</f>
        <v>#REF!</v>
      </c>
      <c r="H1298" s="13" t="e">
        <f t="shared" si="64"/>
        <v>#REF!</v>
      </c>
      <c r="J1298" s="13" t="e">
        <f>VLOOKUP(Parameter!#REF!,Indexing!$I$2:$J$28,2)</f>
        <v>#REF!</v>
      </c>
      <c r="K1298" s="13" t="e">
        <f>VLOOKUP(Parameter!#REF!,Indexing!$K$2:$L$28,2)</f>
        <v>#REF!</v>
      </c>
      <c r="L1298" s="13" t="e">
        <f t="shared" si="65"/>
        <v>#REF!</v>
      </c>
      <c r="N1298" t="e">
        <f t="shared" si="66"/>
        <v>#REF!</v>
      </c>
    </row>
    <row r="1299" spans="4:14">
      <c r="D1299" s="13" t="e">
        <f>VLOOKUP(Parameter!#REF!,Indexing!$A$2:$B$28,2)</f>
        <v>#REF!</v>
      </c>
      <c r="E1299" s="13" t="e">
        <f>VLOOKUP(Parameter!#REF!,Indexing!$C$2:$D$28,2)</f>
        <v>#REF!</v>
      </c>
      <c r="F1299" s="13" t="e">
        <f>VLOOKUP(Parameter!#REF!,Indexing!$E$2:$F$28,2)</f>
        <v>#REF!</v>
      </c>
      <c r="G1299" s="13" t="e">
        <f>VLOOKUP(Parameter!#REF!,Indexing!$G$2:$H$28,2)</f>
        <v>#REF!</v>
      </c>
      <c r="H1299" s="13" t="e">
        <f t="shared" si="64"/>
        <v>#REF!</v>
      </c>
      <c r="J1299" s="13" t="e">
        <f>VLOOKUP(Parameter!#REF!,Indexing!$I$2:$J$28,2)</f>
        <v>#REF!</v>
      </c>
      <c r="K1299" s="13" t="e">
        <f>VLOOKUP(Parameter!#REF!,Indexing!$K$2:$L$28,2)</f>
        <v>#REF!</v>
      </c>
      <c r="L1299" s="13" t="e">
        <f t="shared" si="65"/>
        <v>#REF!</v>
      </c>
      <c r="N1299" t="e">
        <f t="shared" si="66"/>
        <v>#REF!</v>
      </c>
    </row>
    <row r="1300" spans="4:14">
      <c r="D1300" s="13" t="e">
        <f>VLOOKUP(Parameter!#REF!,Indexing!$A$2:$B$28,2)</f>
        <v>#REF!</v>
      </c>
      <c r="E1300" s="13" t="e">
        <f>VLOOKUP(Parameter!#REF!,Indexing!$C$2:$D$28,2)</f>
        <v>#REF!</v>
      </c>
      <c r="F1300" s="13" t="e">
        <f>VLOOKUP(Parameter!#REF!,Indexing!$E$2:$F$28,2)</f>
        <v>#REF!</v>
      </c>
      <c r="G1300" s="13" t="e">
        <f>VLOOKUP(Parameter!#REF!,Indexing!$G$2:$H$28,2)</f>
        <v>#REF!</v>
      </c>
      <c r="H1300" s="13" t="e">
        <f t="shared" si="64"/>
        <v>#REF!</v>
      </c>
      <c r="J1300" s="13" t="e">
        <f>VLOOKUP(Parameter!#REF!,Indexing!$I$2:$J$28,2)</f>
        <v>#REF!</v>
      </c>
      <c r="K1300" s="13" t="e">
        <f>VLOOKUP(Parameter!#REF!,Indexing!$K$2:$L$28,2)</f>
        <v>#REF!</v>
      </c>
      <c r="L1300" s="13" t="e">
        <f t="shared" si="65"/>
        <v>#REF!</v>
      </c>
      <c r="N1300" t="e">
        <f t="shared" si="66"/>
        <v>#REF!</v>
      </c>
    </row>
    <row r="1301" spans="4:14">
      <c r="D1301" s="13" t="e">
        <f>VLOOKUP(Parameter!#REF!,Indexing!$A$2:$B$28,2)</f>
        <v>#REF!</v>
      </c>
      <c r="E1301" s="13" t="e">
        <f>VLOOKUP(Parameter!#REF!,Indexing!$C$2:$D$28,2)</f>
        <v>#REF!</v>
      </c>
      <c r="F1301" s="13" t="e">
        <f>VLOOKUP(Parameter!#REF!,Indexing!$E$2:$F$28,2)</f>
        <v>#REF!</v>
      </c>
      <c r="G1301" s="13" t="e">
        <f>VLOOKUP(Parameter!#REF!,Indexing!$G$2:$H$28,2)</f>
        <v>#REF!</v>
      </c>
      <c r="H1301" s="13" t="e">
        <f t="shared" si="64"/>
        <v>#REF!</v>
      </c>
      <c r="J1301" s="13" t="e">
        <f>VLOOKUP(Parameter!#REF!,Indexing!$I$2:$J$28,2)</f>
        <v>#REF!</v>
      </c>
      <c r="K1301" s="13" t="e">
        <f>VLOOKUP(Parameter!#REF!,Indexing!$K$2:$L$28,2)</f>
        <v>#REF!</v>
      </c>
      <c r="L1301" s="13" t="e">
        <f t="shared" si="65"/>
        <v>#REF!</v>
      </c>
      <c r="N1301" t="e">
        <f t="shared" si="66"/>
        <v>#REF!</v>
      </c>
    </row>
    <row r="1302" spans="4:14">
      <c r="D1302" s="13" t="e">
        <f>VLOOKUP(Parameter!#REF!,Indexing!$A$2:$B$28,2)</f>
        <v>#REF!</v>
      </c>
      <c r="E1302" s="13" t="e">
        <f>VLOOKUP(Parameter!#REF!,Indexing!$C$2:$D$28,2)</f>
        <v>#REF!</v>
      </c>
      <c r="F1302" s="13" t="e">
        <f>VLOOKUP(Parameter!#REF!,Indexing!$E$2:$F$28,2)</f>
        <v>#REF!</v>
      </c>
      <c r="G1302" s="13" t="e">
        <f>VLOOKUP(Parameter!#REF!,Indexing!$G$2:$H$28,2)</f>
        <v>#REF!</v>
      </c>
      <c r="H1302" s="13" t="e">
        <f t="shared" si="64"/>
        <v>#REF!</v>
      </c>
      <c r="J1302" s="13" t="e">
        <f>VLOOKUP(Parameter!#REF!,Indexing!$I$2:$J$28,2)</f>
        <v>#REF!</v>
      </c>
      <c r="K1302" s="13" t="e">
        <f>VLOOKUP(Parameter!#REF!,Indexing!$K$2:$L$28,2)</f>
        <v>#REF!</v>
      </c>
      <c r="L1302" s="13" t="e">
        <f t="shared" si="65"/>
        <v>#REF!</v>
      </c>
      <c r="N1302" t="e">
        <f t="shared" si="66"/>
        <v>#REF!</v>
      </c>
    </row>
    <row r="1303" spans="4:14">
      <c r="D1303" s="13" t="e">
        <f>VLOOKUP(Parameter!#REF!,Indexing!$A$2:$B$28,2)</f>
        <v>#REF!</v>
      </c>
      <c r="E1303" s="13" t="e">
        <f>VLOOKUP(Parameter!#REF!,Indexing!$C$2:$D$28,2)</f>
        <v>#REF!</v>
      </c>
      <c r="F1303" s="13" t="e">
        <f>VLOOKUP(Parameter!#REF!,Indexing!$E$2:$F$28,2)</f>
        <v>#REF!</v>
      </c>
      <c r="G1303" s="13" t="e">
        <f>VLOOKUP(Parameter!#REF!,Indexing!$G$2:$H$28,2)</f>
        <v>#REF!</v>
      </c>
      <c r="H1303" s="13" t="e">
        <f t="shared" si="64"/>
        <v>#REF!</v>
      </c>
      <c r="J1303" s="13" t="e">
        <f>VLOOKUP(Parameter!#REF!,Indexing!$I$2:$J$28,2)</f>
        <v>#REF!</v>
      </c>
      <c r="K1303" s="13" t="e">
        <f>VLOOKUP(Parameter!#REF!,Indexing!$K$2:$L$28,2)</f>
        <v>#REF!</v>
      </c>
      <c r="L1303" s="13" t="e">
        <f t="shared" si="65"/>
        <v>#REF!</v>
      </c>
      <c r="N1303" t="e">
        <f t="shared" si="66"/>
        <v>#REF!</v>
      </c>
    </row>
    <row r="1304" spans="4:14">
      <c r="D1304" s="13" t="e">
        <f>VLOOKUP(Parameter!#REF!,Indexing!$A$2:$B$28,2)</f>
        <v>#REF!</v>
      </c>
      <c r="E1304" s="13" t="e">
        <f>VLOOKUP(Parameter!#REF!,Indexing!$C$2:$D$28,2)</f>
        <v>#REF!</v>
      </c>
      <c r="F1304" s="13" t="e">
        <f>VLOOKUP(Parameter!#REF!,Indexing!$E$2:$F$28,2)</f>
        <v>#REF!</v>
      </c>
      <c r="G1304" s="13" t="e">
        <f>VLOOKUP(Parameter!#REF!,Indexing!$G$2:$H$28,2)</f>
        <v>#REF!</v>
      </c>
      <c r="H1304" s="13" t="e">
        <f t="shared" si="64"/>
        <v>#REF!</v>
      </c>
      <c r="J1304" s="13" t="e">
        <f>VLOOKUP(Parameter!#REF!,Indexing!$I$2:$J$28,2)</f>
        <v>#REF!</v>
      </c>
      <c r="K1304" s="13" t="e">
        <f>VLOOKUP(Parameter!#REF!,Indexing!$K$2:$L$28,2)</f>
        <v>#REF!</v>
      </c>
      <c r="L1304" s="13" t="e">
        <f t="shared" si="65"/>
        <v>#REF!</v>
      </c>
      <c r="N1304" t="e">
        <f t="shared" si="66"/>
        <v>#REF!</v>
      </c>
    </row>
    <row r="1305" spans="4:14">
      <c r="D1305" s="13" t="e">
        <f>VLOOKUP(Parameter!#REF!,Indexing!$A$2:$B$28,2)</f>
        <v>#REF!</v>
      </c>
      <c r="E1305" s="13" t="e">
        <f>VLOOKUP(Parameter!#REF!,Indexing!$C$2:$D$28,2)</f>
        <v>#REF!</v>
      </c>
      <c r="F1305" s="13" t="e">
        <f>VLOOKUP(Parameter!#REF!,Indexing!$E$2:$F$28,2)</f>
        <v>#REF!</v>
      </c>
      <c r="G1305" s="13" t="e">
        <f>VLOOKUP(Parameter!#REF!,Indexing!$G$2:$H$28,2)</f>
        <v>#REF!</v>
      </c>
      <c r="H1305" s="13" t="e">
        <f t="shared" si="64"/>
        <v>#REF!</v>
      </c>
      <c r="J1305" s="13" t="e">
        <f>VLOOKUP(Parameter!#REF!,Indexing!$I$2:$J$28,2)</f>
        <v>#REF!</v>
      </c>
      <c r="K1305" s="13" t="e">
        <f>VLOOKUP(Parameter!#REF!,Indexing!$K$2:$L$28,2)</f>
        <v>#REF!</v>
      </c>
      <c r="L1305" s="13" t="e">
        <f t="shared" si="65"/>
        <v>#REF!</v>
      </c>
      <c r="N1305" t="e">
        <f t="shared" si="66"/>
        <v>#REF!</v>
      </c>
    </row>
    <row r="1306" spans="4:14">
      <c r="D1306" s="13" t="e">
        <f>VLOOKUP(Parameter!#REF!,Indexing!$A$2:$B$28,2)</f>
        <v>#REF!</v>
      </c>
      <c r="E1306" s="13" t="e">
        <f>VLOOKUP(Parameter!#REF!,Indexing!$C$2:$D$28,2)</f>
        <v>#REF!</v>
      </c>
      <c r="F1306" s="13" t="e">
        <f>VLOOKUP(Parameter!#REF!,Indexing!$E$2:$F$28,2)</f>
        <v>#REF!</v>
      </c>
      <c r="G1306" s="13" t="e">
        <f>VLOOKUP(Parameter!#REF!,Indexing!$G$2:$H$28,2)</f>
        <v>#REF!</v>
      </c>
      <c r="H1306" s="13" t="e">
        <f t="shared" si="64"/>
        <v>#REF!</v>
      </c>
      <c r="J1306" s="13" t="e">
        <f>VLOOKUP(Parameter!#REF!,Indexing!$I$2:$J$28,2)</f>
        <v>#REF!</v>
      </c>
      <c r="K1306" s="13" t="e">
        <f>VLOOKUP(Parameter!#REF!,Indexing!$K$2:$L$28,2)</f>
        <v>#REF!</v>
      </c>
      <c r="L1306" s="13" t="e">
        <f t="shared" si="65"/>
        <v>#REF!</v>
      </c>
      <c r="N1306" t="e">
        <f t="shared" si="66"/>
        <v>#REF!</v>
      </c>
    </row>
    <row r="1307" spans="4:14">
      <c r="D1307" s="13" t="e">
        <f>VLOOKUP(Parameter!#REF!,Indexing!$A$2:$B$28,2)</f>
        <v>#REF!</v>
      </c>
      <c r="E1307" s="13" t="e">
        <f>VLOOKUP(Parameter!#REF!,Indexing!$C$2:$D$28,2)</f>
        <v>#REF!</v>
      </c>
      <c r="F1307" s="13" t="e">
        <f>VLOOKUP(Parameter!#REF!,Indexing!$E$2:$F$28,2)</f>
        <v>#REF!</v>
      </c>
      <c r="G1307" s="13" t="e">
        <f>VLOOKUP(Parameter!#REF!,Indexing!$G$2:$H$28,2)</f>
        <v>#REF!</v>
      </c>
      <c r="H1307" s="13" t="e">
        <f t="shared" si="64"/>
        <v>#REF!</v>
      </c>
      <c r="J1307" s="13" t="e">
        <f>VLOOKUP(Parameter!#REF!,Indexing!$I$2:$J$28,2)</f>
        <v>#REF!</v>
      </c>
      <c r="K1307" s="13" t="e">
        <f>VLOOKUP(Parameter!#REF!,Indexing!$K$2:$L$28,2)</f>
        <v>#REF!</v>
      </c>
      <c r="L1307" s="13" t="e">
        <f t="shared" si="65"/>
        <v>#REF!</v>
      </c>
      <c r="N1307" t="e">
        <f t="shared" si="66"/>
        <v>#REF!</v>
      </c>
    </row>
    <row r="1308" spans="4:14">
      <c r="D1308" s="13" t="e">
        <f>VLOOKUP(Parameter!#REF!,Indexing!$A$2:$B$28,2)</f>
        <v>#REF!</v>
      </c>
      <c r="E1308" s="13" t="e">
        <f>VLOOKUP(Parameter!#REF!,Indexing!$C$2:$D$28,2)</f>
        <v>#REF!</v>
      </c>
      <c r="F1308" s="13" t="e">
        <f>VLOOKUP(Parameter!#REF!,Indexing!$E$2:$F$28,2)</f>
        <v>#REF!</v>
      </c>
      <c r="G1308" s="13" t="e">
        <f>VLOOKUP(Parameter!#REF!,Indexing!$G$2:$H$28,2)</f>
        <v>#REF!</v>
      </c>
      <c r="H1308" s="13" t="e">
        <f t="shared" si="64"/>
        <v>#REF!</v>
      </c>
      <c r="J1308" s="13" t="e">
        <f>VLOOKUP(Parameter!#REF!,Indexing!$I$2:$J$28,2)</f>
        <v>#REF!</v>
      </c>
      <c r="K1308" s="13" t="e">
        <f>VLOOKUP(Parameter!#REF!,Indexing!$K$2:$L$28,2)</f>
        <v>#REF!</v>
      </c>
      <c r="L1308" s="13" t="e">
        <f t="shared" si="65"/>
        <v>#REF!</v>
      </c>
      <c r="N1308" t="e">
        <f t="shared" si="66"/>
        <v>#REF!</v>
      </c>
    </row>
    <row r="1309" spans="4:14">
      <c r="D1309" s="13" t="e">
        <f>VLOOKUP(Parameter!#REF!,Indexing!$A$2:$B$28,2)</f>
        <v>#REF!</v>
      </c>
      <c r="E1309" s="13" t="e">
        <f>VLOOKUP(Parameter!#REF!,Indexing!$C$2:$D$28,2)</f>
        <v>#REF!</v>
      </c>
      <c r="F1309" s="13" t="e">
        <f>VLOOKUP(Parameter!#REF!,Indexing!$E$2:$F$28,2)</f>
        <v>#REF!</v>
      </c>
      <c r="G1309" s="13" t="e">
        <f>VLOOKUP(Parameter!#REF!,Indexing!$G$2:$H$28,2)</f>
        <v>#REF!</v>
      </c>
      <c r="H1309" s="13" t="e">
        <f t="shared" si="64"/>
        <v>#REF!</v>
      </c>
      <c r="J1309" s="13" t="e">
        <f>VLOOKUP(Parameter!#REF!,Indexing!$I$2:$J$28,2)</f>
        <v>#REF!</v>
      </c>
      <c r="K1309" s="13" t="e">
        <f>VLOOKUP(Parameter!#REF!,Indexing!$K$2:$L$28,2)</f>
        <v>#REF!</v>
      </c>
      <c r="L1309" s="13" t="e">
        <f t="shared" si="65"/>
        <v>#REF!</v>
      </c>
      <c r="N1309" t="e">
        <f t="shared" si="66"/>
        <v>#REF!</v>
      </c>
    </row>
    <row r="1310" spans="4:14">
      <c r="D1310" s="13" t="e">
        <f>VLOOKUP(Parameter!#REF!,Indexing!$A$2:$B$28,2)</f>
        <v>#REF!</v>
      </c>
      <c r="E1310" s="13" t="e">
        <f>VLOOKUP(Parameter!#REF!,Indexing!$C$2:$D$28,2)</f>
        <v>#REF!</v>
      </c>
      <c r="F1310" s="13" t="e">
        <f>VLOOKUP(Parameter!#REF!,Indexing!$E$2:$F$28,2)</f>
        <v>#REF!</v>
      </c>
      <c r="G1310" s="13" t="e">
        <f>VLOOKUP(Parameter!#REF!,Indexing!$G$2:$H$28,2)</f>
        <v>#REF!</v>
      </c>
      <c r="H1310" s="13" t="e">
        <f t="shared" si="64"/>
        <v>#REF!</v>
      </c>
      <c r="J1310" s="13" t="e">
        <f>VLOOKUP(Parameter!#REF!,Indexing!$I$2:$J$28,2)</f>
        <v>#REF!</v>
      </c>
      <c r="K1310" s="13" t="e">
        <f>VLOOKUP(Parameter!#REF!,Indexing!$K$2:$L$28,2)</f>
        <v>#REF!</v>
      </c>
      <c r="L1310" s="13" t="e">
        <f t="shared" si="65"/>
        <v>#REF!</v>
      </c>
      <c r="N1310" t="e">
        <f t="shared" si="66"/>
        <v>#REF!</v>
      </c>
    </row>
    <row r="1311" spans="4:14">
      <c r="D1311" s="13" t="e">
        <f>VLOOKUP(Parameter!#REF!,Indexing!$A$2:$B$28,2)</f>
        <v>#REF!</v>
      </c>
      <c r="E1311" s="13" t="e">
        <f>VLOOKUP(Parameter!#REF!,Indexing!$C$2:$D$28,2)</f>
        <v>#REF!</v>
      </c>
      <c r="F1311" s="13" t="e">
        <f>VLOOKUP(Parameter!#REF!,Indexing!$E$2:$F$28,2)</f>
        <v>#REF!</v>
      </c>
      <c r="G1311" s="13" t="e">
        <f>VLOOKUP(Parameter!#REF!,Indexing!$G$2:$H$28,2)</f>
        <v>#REF!</v>
      </c>
      <c r="H1311" s="13" t="e">
        <f t="shared" si="64"/>
        <v>#REF!</v>
      </c>
      <c r="J1311" s="13" t="e">
        <f>VLOOKUP(Parameter!#REF!,Indexing!$I$2:$J$28,2)</f>
        <v>#REF!</v>
      </c>
      <c r="K1311" s="13" t="e">
        <f>VLOOKUP(Parameter!#REF!,Indexing!$K$2:$L$28,2)</f>
        <v>#REF!</v>
      </c>
      <c r="L1311" s="13" t="e">
        <f t="shared" si="65"/>
        <v>#REF!</v>
      </c>
      <c r="N1311" t="e">
        <f t="shared" si="66"/>
        <v>#REF!</v>
      </c>
    </row>
    <row r="1312" spans="4:14">
      <c r="D1312" s="13" t="e">
        <f>VLOOKUP(Parameter!#REF!,Indexing!$A$2:$B$28,2)</f>
        <v>#REF!</v>
      </c>
      <c r="E1312" s="13" t="e">
        <f>VLOOKUP(Parameter!#REF!,Indexing!$C$2:$D$28,2)</f>
        <v>#REF!</v>
      </c>
      <c r="F1312" s="13" t="e">
        <f>VLOOKUP(Parameter!#REF!,Indexing!$E$2:$F$28,2)</f>
        <v>#REF!</v>
      </c>
      <c r="G1312" s="13" t="e">
        <f>VLOOKUP(Parameter!#REF!,Indexing!$G$2:$H$28,2)</f>
        <v>#REF!</v>
      </c>
      <c r="H1312" s="13" t="e">
        <f t="shared" si="64"/>
        <v>#REF!</v>
      </c>
      <c r="J1312" s="13" t="e">
        <f>VLOOKUP(Parameter!#REF!,Indexing!$I$2:$J$28,2)</f>
        <v>#REF!</v>
      </c>
      <c r="K1312" s="13" t="e">
        <f>VLOOKUP(Parameter!#REF!,Indexing!$K$2:$L$28,2)</f>
        <v>#REF!</v>
      </c>
      <c r="L1312" s="13" t="e">
        <f t="shared" si="65"/>
        <v>#REF!</v>
      </c>
      <c r="N1312" t="e">
        <f t="shared" si="66"/>
        <v>#REF!</v>
      </c>
    </row>
    <row r="1313" spans="4:14">
      <c r="D1313" s="13" t="e">
        <f>VLOOKUP(Parameter!#REF!,Indexing!$A$2:$B$28,2)</f>
        <v>#REF!</v>
      </c>
      <c r="E1313" s="13" t="e">
        <f>VLOOKUP(Parameter!#REF!,Indexing!$C$2:$D$28,2)</f>
        <v>#REF!</v>
      </c>
      <c r="F1313" s="13" t="e">
        <f>VLOOKUP(Parameter!#REF!,Indexing!$E$2:$F$28,2)</f>
        <v>#REF!</v>
      </c>
      <c r="G1313" s="13" t="e">
        <f>VLOOKUP(Parameter!#REF!,Indexing!$G$2:$H$28,2)</f>
        <v>#REF!</v>
      </c>
      <c r="H1313" s="13" t="e">
        <f t="shared" si="64"/>
        <v>#REF!</v>
      </c>
      <c r="J1313" s="13" t="e">
        <f>VLOOKUP(Parameter!#REF!,Indexing!$I$2:$J$28,2)</f>
        <v>#REF!</v>
      </c>
      <c r="K1313" s="13" t="e">
        <f>VLOOKUP(Parameter!#REF!,Indexing!$K$2:$L$28,2)</f>
        <v>#REF!</v>
      </c>
      <c r="L1313" s="13" t="e">
        <f t="shared" si="65"/>
        <v>#REF!</v>
      </c>
      <c r="N1313" t="e">
        <f t="shared" si="66"/>
        <v>#REF!</v>
      </c>
    </row>
    <row r="1314" spans="4:14">
      <c r="D1314" s="13" t="e">
        <f>VLOOKUP(Parameter!#REF!,Indexing!$A$2:$B$28,2)</f>
        <v>#REF!</v>
      </c>
      <c r="E1314" s="13" t="e">
        <f>VLOOKUP(Parameter!#REF!,Indexing!$C$2:$D$28,2)</f>
        <v>#REF!</v>
      </c>
      <c r="F1314" s="13" t="e">
        <f>VLOOKUP(Parameter!#REF!,Indexing!$E$2:$F$28,2)</f>
        <v>#REF!</v>
      </c>
      <c r="G1314" s="13" t="e">
        <f>VLOOKUP(Parameter!#REF!,Indexing!$G$2:$H$28,2)</f>
        <v>#REF!</v>
      </c>
      <c r="H1314" s="13" t="e">
        <f t="shared" si="64"/>
        <v>#REF!</v>
      </c>
      <c r="J1314" s="13" t="e">
        <f>VLOOKUP(Parameter!#REF!,Indexing!$I$2:$J$28,2)</f>
        <v>#REF!</v>
      </c>
      <c r="K1314" s="13" t="e">
        <f>VLOOKUP(Parameter!#REF!,Indexing!$K$2:$L$28,2)</f>
        <v>#REF!</v>
      </c>
      <c r="L1314" s="13" t="e">
        <f t="shared" si="65"/>
        <v>#REF!</v>
      </c>
      <c r="N1314" t="e">
        <f t="shared" si="66"/>
        <v>#REF!</v>
      </c>
    </row>
    <row r="1315" spans="4:14">
      <c r="D1315" s="13" t="e">
        <f>VLOOKUP(Parameter!#REF!,Indexing!$A$2:$B$28,2)</f>
        <v>#REF!</v>
      </c>
      <c r="E1315" s="13" t="e">
        <f>VLOOKUP(Parameter!#REF!,Indexing!$C$2:$D$28,2)</f>
        <v>#REF!</v>
      </c>
      <c r="F1315" s="13" t="e">
        <f>VLOOKUP(Parameter!#REF!,Indexing!$E$2:$F$28,2)</f>
        <v>#REF!</v>
      </c>
      <c r="G1315" s="13" t="e">
        <f>VLOOKUP(Parameter!#REF!,Indexing!$G$2:$H$28,2)</f>
        <v>#REF!</v>
      </c>
      <c r="H1315" s="13" t="e">
        <f t="shared" si="64"/>
        <v>#REF!</v>
      </c>
      <c r="J1315" s="13" t="e">
        <f>VLOOKUP(Parameter!#REF!,Indexing!$I$2:$J$28,2)</f>
        <v>#REF!</v>
      </c>
      <c r="K1315" s="13" t="e">
        <f>VLOOKUP(Parameter!#REF!,Indexing!$K$2:$L$28,2)</f>
        <v>#REF!</v>
      </c>
      <c r="L1315" s="13" t="e">
        <f t="shared" si="65"/>
        <v>#REF!</v>
      </c>
      <c r="N1315" t="e">
        <f t="shared" si="66"/>
        <v>#REF!</v>
      </c>
    </row>
    <row r="1316" spans="4:14">
      <c r="D1316" s="13" t="e">
        <f>VLOOKUP(Parameter!#REF!,Indexing!$A$2:$B$28,2)</f>
        <v>#REF!</v>
      </c>
      <c r="E1316" s="13" t="e">
        <f>VLOOKUP(Parameter!#REF!,Indexing!$C$2:$D$28,2)</f>
        <v>#REF!</v>
      </c>
      <c r="F1316" s="13" t="e">
        <f>VLOOKUP(Parameter!#REF!,Indexing!$E$2:$F$28,2)</f>
        <v>#REF!</v>
      </c>
      <c r="G1316" s="13" t="e">
        <f>VLOOKUP(Parameter!#REF!,Indexing!$G$2:$H$28,2)</f>
        <v>#REF!</v>
      </c>
      <c r="H1316" s="13" t="e">
        <f t="shared" si="64"/>
        <v>#REF!</v>
      </c>
      <c r="J1316" s="13" t="e">
        <f>VLOOKUP(Parameter!#REF!,Indexing!$I$2:$J$28,2)</f>
        <v>#REF!</v>
      </c>
      <c r="K1316" s="13" t="e">
        <f>VLOOKUP(Parameter!#REF!,Indexing!$K$2:$L$28,2)</f>
        <v>#REF!</v>
      </c>
      <c r="L1316" s="13" t="e">
        <f t="shared" si="65"/>
        <v>#REF!</v>
      </c>
      <c r="N1316" t="e">
        <f t="shared" si="66"/>
        <v>#REF!</v>
      </c>
    </row>
    <row r="1317" spans="4:14">
      <c r="D1317" s="13" t="e">
        <f>VLOOKUP(Parameter!#REF!,Indexing!$A$2:$B$28,2)</f>
        <v>#REF!</v>
      </c>
      <c r="E1317" s="13" t="e">
        <f>VLOOKUP(Parameter!#REF!,Indexing!$C$2:$D$28,2)</f>
        <v>#REF!</v>
      </c>
      <c r="F1317" s="13" t="e">
        <f>VLOOKUP(Parameter!#REF!,Indexing!$E$2:$F$28,2)</f>
        <v>#REF!</v>
      </c>
      <c r="G1317" s="13" t="e">
        <f>VLOOKUP(Parameter!#REF!,Indexing!$G$2:$H$28,2)</f>
        <v>#REF!</v>
      </c>
      <c r="H1317" s="13" t="e">
        <f t="shared" si="64"/>
        <v>#REF!</v>
      </c>
      <c r="J1317" s="13" t="e">
        <f>VLOOKUP(Parameter!#REF!,Indexing!$I$2:$J$28,2)</f>
        <v>#REF!</v>
      </c>
      <c r="K1317" s="13" t="e">
        <f>VLOOKUP(Parameter!#REF!,Indexing!$K$2:$L$28,2)</f>
        <v>#REF!</v>
      </c>
      <c r="L1317" s="13" t="e">
        <f t="shared" si="65"/>
        <v>#REF!</v>
      </c>
      <c r="N1317" t="e">
        <f t="shared" si="66"/>
        <v>#REF!</v>
      </c>
    </row>
    <row r="1318" spans="4:14">
      <c r="D1318" s="13" t="e">
        <f>VLOOKUP(Parameter!#REF!,Indexing!$A$2:$B$28,2)</f>
        <v>#REF!</v>
      </c>
      <c r="E1318" s="13" t="e">
        <f>VLOOKUP(Parameter!#REF!,Indexing!$C$2:$D$28,2)</f>
        <v>#REF!</v>
      </c>
      <c r="F1318" s="13" t="e">
        <f>VLOOKUP(Parameter!#REF!,Indexing!$E$2:$F$28,2)</f>
        <v>#REF!</v>
      </c>
      <c r="G1318" s="13" t="e">
        <f>VLOOKUP(Parameter!#REF!,Indexing!$G$2:$H$28,2)</f>
        <v>#REF!</v>
      </c>
      <c r="H1318" s="13" t="e">
        <f t="shared" si="64"/>
        <v>#REF!</v>
      </c>
      <c r="J1318" s="13" t="e">
        <f>VLOOKUP(Parameter!#REF!,Indexing!$I$2:$J$28,2)</f>
        <v>#REF!</v>
      </c>
      <c r="K1318" s="13" t="e">
        <f>VLOOKUP(Parameter!#REF!,Indexing!$K$2:$L$28,2)</f>
        <v>#REF!</v>
      </c>
      <c r="L1318" s="13" t="e">
        <f t="shared" si="65"/>
        <v>#REF!</v>
      </c>
      <c r="N1318" t="e">
        <f t="shared" si="66"/>
        <v>#REF!</v>
      </c>
    </row>
    <row r="1319" spans="4:14">
      <c r="D1319" s="13" t="e">
        <f>VLOOKUP(Parameter!#REF!,Indexing!$A$2:$B$28,2)</f>
        <v>#REF!</v>
      </c>
      <c r="E1319" s="13" t="e">
        <f>VLOOKUP(Parameter!#REF!,Indexing!$C$2:$D$28,2)</f>
        <v>#REF!</v>
      </c>
      <c r="F1319" s="13" t="e">
        <f>VLOOKUP(Parameter!#REF!,Indexing!$E$2:$F$28,2)</f>
        <v>#REF!</v>
      </c>
      <c r="G1319" s="13" t="e">
        <f>VLOOKUP(Parameter!#REF!,Indexing!$G$2:$H$28,2)</f>
        <v>#REF!</v>
      </c>
      <c r="H1319" s="13" t="e">
        <f t="shared" ref="H1319:H1382" si="67">(AVERAGE(D1319:G1319))</f>
        <v>#REF!</v>
      </c>
      <c r="J1319" s="13" t="e">
        <f>VLOOKUP(Parameter!#REF!,Indexing!$I$2:$J$28,2)</f>
        <v>#REF!</v>
      </c>
      <c r="K1319" s="13" t="e">
        <f>VLOOKUP(Parameter!#REF!,Indexing!$K$2:$L$28,2)</f>
        <v>#REF!</v>
      </c>
      <c r="L1319" s="13" t="e">
        <f t="shared" ref="L1319:L1382" si="68">AVERAGE(J1319+K1319)</f>
        <v>#REF!</v>
      </c>
      <c r="N1319" t="e">
        <f t="shared" si="66"/>
        <v>#REF!</v>
      </c>
    </row>
    <row r="1320" spans="4:14">
      <c r="D1320" s="13" t="e">
        <f>VLOOKUP(Parameter!#REF!,Indexing!$A$2:$B$28,2)</f>
        <v>#REF!</v>
      </c>
      <c r="E1320" s="13" t="e">
        <f>VLOOKUP(Parameter!#REF!,Indexing!$C$2:$D$28,2)</f>
        <v>#REF!</v>
      </c>
      <c r="F1320" s="13" t="e">
        <f>VLOOKUP(Parameter!#REF!,Indexing!$E$2:$F$28,2)</f>
        <v>#REF!</v>
      </c>
      <c r="G1320" s="13" t="e">
        <f>VLOOKUP(Parameter!#REF!,Indexing!$G$2:$H$28,2)</f>
        <v>#REF!</v>
      </c>
      <c r="H1320" s="13" t="e">
        <f t="shared" si="67"/>
        <v>#REF!</v>
      </c>
      <c r="J1320" s="13" t="e">
        <f>VLOOKUP(Parameter!#REF!,Indexing!$I$2:$J$28,2)</f>
        <v>#REF!</v>
      </c>
      <c r="K1320" s="13" t="e">
        <f>VLOOKUP(Parameter!#REF!,Indexing!$K$2:$L$28,2)</f>
        <v>#REF!</v>
      </c>
      <c r="L1320" s="13" t="e">
        <f t="shared" si="68"/>
        <v>#REF!</v>
      </c>
      <c r="N1320" t="e">
        <f t="shared" si="66"/>
        <v>#REF!</v>
      </c>
    </row>
    <row r="1321" spans="4:14">
      <c r="D1321" s="13" t="e">
        <f>VLOOKUP(Parameter!#REF!,Indexing!$A$2:$B$28,2)</f>
        <v>#REF!</v>
      </c>
      <c r="E1321" s="13" t="e">
        <f>VLOOKUP(Parameter!#REF!,Indexing!$C$2:$D$28,2)</f>
        <v>#REF!</v>
      </c>
      <c r="F1321" s="13" t="e">
        <f>VLOOKUP(Parameter!#REF!,Indexing!$E$2:$F$28,2)</f>
        <v>#REF!</v>
      </c>
      <c r="G1321" s="13" t="e">
        <f>VLOOKUP(Parameter!#REF!,Indexing!$G$2:$H$28,2)</f>
        <v>#REF!</v>
      </c>
      <c r="H1321" s="13" t="e">
        <f t="shared" si="67"/>
        <v>#REF!</v>
      </c>
      <c r="J1321" s="13" t="e">
        <f>VLOOKUP(Parameter!#REF!,Indexing!$I$2:$J$28,2)</f>
        <v>#REF!</v>
      </c>
      <c r="K1321" s="13" t="e">
        <f>VLOOKUP(Parameter!#REF!,Indexing!$K$2:$L$28,2)</f>
        <v>#REF!</v>
      </c>
      <c r="L1321" s="13" t="e">
        <f t="shared" si="68"/>
        <v>#REF!</v>
      </c>
      <c r="N1321" t="e">
        <f t="shared" si="66"/>
        <v>#REF!</v>
      </c>
    </row>
    <row r="1322" spans="4:14">
      <c r="D1322" s="13" t="e">
        <f>VLOOKUP(Parameter!#REF!,Indexing!$A$2:$B$28,2)</f>
        <v>#REF!</v>
      </c>
      <c r="E1322" s="13" t="e">
        <f>VLOOKUP(Parameter!#REF!,Indexing!$C$2:$D$28,2)</f>
        <v>#REF!</v>
      </c>
      <c r="F1322" s="13" t="e">
        <f>VLOOKUP(Parameter!#REF!,Indexing!$E$2:$F$28,2)</f>
        <v>#REF!</v>
      </c>
      <c r="G1322" s="13" t="e">
        <f>VLOOKUP(Parameter!#REF!,Indexing!$G$2:$H$28,2)</f>
        <v>#REF!</v>
      </c>
      <c r="H1322" s="13" t="e">
        <f t="shared" si="67"/>
        <v>#REF!</v>
      </c>
      <c r="J1322" s="13" t="e">
        <f>VLOOKUP(Parameter!#REF!,Indexing!$I$2:$J$28,2)</f>
        <v>#REF!</v>
      </c>
      <c r="K1322" s="13" t="e">
        <f>VLOOKUP(Parameter!#REF!,Indexing!$K$2:$L$28,2)</f>
        <v>#REF!</v>
      </c>
      <c r="L1322" s="13" t="e">
        <f t="shared" si="68"/>
        <v>#REF!</v>
      </c>
      <c r="N1322" t="e">
        <f t="shared" si="66"/>
        <v>#REF!</v>
      </c>
    </row>
    <row r="1323" spans="4:14">
      <c r="D1323" s="13" t="e">
        <f>VLOOKUP(Parameter!#REF!,Indexing!$A$2:$B$28,2)</f>
        <v>#REF!</v>
      </c>
      <c r="E1323" s="13" t="e">
        <f>VLOOKUP(Parameter!#REF!,Indexing!$C$2:$D$28,2)</f>
        <v>#REF!</v>
      </c>
      <c r="F1323" s="13" t="e">
        <f>VLOOKUP(Parameter!#REF!,Indexing!$E$2:$F$28,2)</f>
        <v>#REF!</v>
      </c>
      <c r="G1323" s="13" t="e">
        <f>VLOOKUP(Parameter!#REF!,Indexing!$G$2:$H$28,2)</f>
        <v>#REF!</v>
      </c>
      <c r="H1323" s="13" t="e">
        <f t="shared" si="67"/>
        <v>#REF!</v>
      </c>
      <c r="J1323" s="13" t="e">
        <f>VLOOKUP(Parameter!#REF!,Indexing!$I$2:$J$28,2)</f>
        <v>#REF!</v>
      </c>
      <c r="K1323" s="13" t="e">
        <f>VLOOKUP(Parameter!#REF!,Indexing!$K$2:$L$28,2)</f>
        <v>#REF!</v>
      </c>
      <c r="L1323" s="13" t="e">
        <f t="shared" si="68"/>
        <v>#REF!</v>
      </c>
      <c r="N1323" t="e">
        <f t="shared" si="66"/>
        <v>#REF!</v>
      </c>
    </row>
    <row r="1324" spans="4:14">
      <c r="D1324" s="13" t="e">
        <f>VLOOKUP(Parameter!#REF!,Indexing!$A$2:$B$28,2)</f>
        <v>#REF!</v>
      </c>
      <c r="E1324" s="13" t="e">
        <f>VLOOKUP(Parameter!#REF!,Indexing!$C$2:$D$28,2)</f>
        <v>#REF!</v>
      </c>
      <c r="F1324" s="13" t="e">
        <f>VLOOKUP(Parameter!#REF!,Indexing!$E$2:$F$28,2)</f>
        <v>#REF!</v>
      </c>
      <c r="G1324" s="13" t="e">
        <f>VLOOKUP(Parameter!#REF!,Indexing!$G$2:$H$28,2)</f>
        <v>#REF!</v>
      </c>
      <c r="H1324" s="13" t="e">
        <f t="shared" si="67"/>
        <v>#REF!</v>
      </c>
      <c r="J1324" s="13" t="e">
        <f>VLOOKUP(Parameter!#REF!,Indexing!$I$2:$J$28,2)</f>
        <v>#REF!</v>
      </c>
      <c r="K1324" s="13" t="e">
        <f>VLOOKUP(Parameter!#REF!,Indexing!$K$2:$L$28,2)</f>
        <v>#REF!</v>
      </c>
      <c r="L1324" s="13" t="e">
        <f t="shared" si="68"/>
        <v>#REF!</v>
      </c>
      <c r="N1324" t="e">
        <f t="shared" si="66"/>
        <v>#REF!</v>
      </c>
    </row>
    <row r="1325" spans="4:14">
      <c r="D1325" s="13" t="e">
        <f>VLOOKUP(Parameter!#REF!,Indexing!$A$2:$B$28,2)</f>
        <v>#REF!</v>
      </c>
      <c r="E1325" s="13" t="e">
        <f>VLOOKUP(Parameter!#REF!,Indexing!$C$2:$D$28,2)</f>
        <v>#REF!</v>
      </c>
      <c r="F1325" s="13" t="e">
        <f>VLOOKUP(Parameter!#REF!,Indexing!$E$2:$F$28,2)</f>
        <v>#REF!</v>
      </c>
      <c r="G1325" s="13" t="e">
        <f>VLOOKUP(Parameter!#REF!,Indexing!$G$2:$H$28,2)</f>
        <v>#REF!</v>
      </c>
      <c r="H1325" s="13" t="e">
        <f t="shared" si="67"/>
        <v>#REF!</v>
      </c>
      <c r="J1325" s="13" t="e">
        <f>VLOOKUP(Parameter!#REF!,Indexing!$I$2:$J$28,2)</f>
        <v>#REF!</v>
      </c>
      <c r="K1325" s="13" t="e">
        <f>VLOOKUP(Parameter!#REF!,Indexing!$K$2:$L$28,2)</f>
        <v>#REF!</v>
      </c>
      <c r="L1325" s="13" t="e">
        <f t="shared" si="68"/>
        <v>#REF!</v>
      </c>
      <c r="N1325" t="e">
        <f t="shared" si="66"/>
        <v>#REF!</v>
      </c>
    </row>
    <row r="1326" spans="4:14">
      <c r="D1326" s="13" t="e">
        <f>VLOOKUP(Parameter!#REF!,Indexing!$A$2:$B$28,2)</f>
        <v>#REF!</v>
      </c>
      <c r="E1326" s="13" t="e">
        <f>VLOOKUP(Parameter!#REF!,Indexing!$C$2:$D$28,2)</f>
        <v>#REF!</v>
      </c>
      <c r="F1326" s="13" t="e">
        <f>VLOOKUP(Parameter!#REF!,Indexing!$E$2:$F$28,2)</f>
        <v>#REF!</v>
      </c>
      <c r="G1326" s="13" t="e">
        <f>VLOOKUP(Parameter!#REF!,Indexing!$G$2:$H$28,2)</f>
        <v>#REF!</v>
      </c>
      <c r="H1326" s="13" t="e">
        <f t="shared" si="67"/>
        <v>#REF!</v>
      </c>
      <c r="J1326" s="13" t="e">
        <f>VLOOKUP(Parameter!#REF!,Indexing!$I$2:$J$28,2)</f>
        <v>#REF!</v>
      </c>
      <c r="K1326" s="13" t="e">
        <f>VLOOKUP(Parameter!#REF!,Indexing!$K$2:$L$28,2)</f>
        <v>#REF!</v>
      </c>
      <c r="L1326" s="13" t="e">
        <f t="shared" si="68"/>
        <v>#REF!</v>
      </c>
      <c r="N1326" t="e">
        <f t="shared" si="66"/>
        <v>#REF!</v>
      </c>
    </row>
    <row r="1327" spans="4:14">
      <c r="D1327" s="13" t="e">
        <f>VLOOKUP(Parameter!#REF!,Indexing!$A$2:$B$28,2)</f>
        <v>#REF!</v>
      </c>
      <c r="E1327" s="13" t="e">
        <f>VLOOKUP(Parameter!#REF!,Indexing!$C$2:$D$28,2)</f>
        <v>#REF!</v>
      </c>
      <c r="F1327" s="13" t="e">
        <f>VLOOKUP(Parameter!#REF!,Indexing!$E$2:$F$28,2)</f>
        <v>#REF!</v>
      </c>
      <c r="G1327" s="13" t="e">
        <f>VLOOKUP(Parameter!#REF!,Indexing!$G$2:$H$28,2)</f>
        <v>#REF!</v>
      </c>
      <c r="H1327" s="13" t="e">
        <f t="shared" si="67"/>
        <v>#REF!</v>
      </c>
      <c r="J1327" s="13" t="e">
        <f>VLOOKUP(Parameter!#REF!,Indexing!$I$2:$J$28,2)</f>
        <v>#REF!</v>
      </c>
      <c r="K1327" s="13" t="e">
        <f>VLOOKUP(Parameter!#REF!,Indexing!$K$2:$L$28,2)</f>
        <v>#REF!</v>
      </c>
      <c r="L1327" s="13" t="e">
        <f t="shared" si="68"/>
        <v>#REF!</v>
      </c>
      <c r="N1327" t="e">
        <f t="shared" si="66"/>
        <v>#REF!</v>
      </c>
    </row>
    <row r="1328" spans="4:14">
      <c r="D1328" s="13" t="e">
        <f>VLOOKUP(Parameter!#REF!,Indexing!$A$2:$B$28,2)</f>
        <v>#REF!</v>
      </c>
      <c r="E1328" s="13" t="e">
        <f>VLOOKUP(Parameter!#REF!,Indexing!$C$2:$D$28,2)</f>
        <v>#REF!</v>
      </c>
      <c r="F1328" s="13" t="e">
        <f>VLOOKUP(Parameter!#REF!,Indexing!$E$2:$F$28,2)</f>
        <v>#REF!</v>
      </c>
      <c r="G1328" s="13" t="e">
        <f>VLOOKUP(Parameter!#REF!,Indexing!$G$2:$H$28,2)</f>
        <v>#REF!</v>
      </c>
      <c r="H1328" s="13" t="e">
        <f t="shared" si="67"/>
        <v>#REF!</v>
      </c>
      <c r="J1328" s="13" t="e">
        <f>VLOOKUP(Parameter!#REF!,Indexing!$I$2:$J$28,2)</f>
        <v>#REF!</v>
      </c>
      <c r="K1328" s="13" t="e">
        <f>VLOOKUP(Parameter!#REF!,Indexing!$K$2:$L$28,2)</f>
        <v>#REF!</v>
      </c>
      <c r="L1328" s="13" t="e">
        <f t="shared" si="68"/>
        <v>#REF!</v>
      </c>
      <c r="N1328" t="e">
        <f t="shared" si="66"/>
        <v>#REF!</v>
      </c>
    </row>
    <row r="1329" spans="4:14">
      <c r="D1329" s="13" t="e">
        <f>VLOOKUP(Parameter!#REF!,Indexing!$A$2:$B$28,2)</f>
        <v>#REF!</v>
      </c>
      <c r="E1329" s="13" t="e">
        <f>VLOOKUP(Parameter!#REF!,Indexing!$C$2:$D$28,2)</f>
        <v>#REF!</v>
      </c>
      <c r="F1329" s="13" t="e">
        <f>VLOOKUP(Parameter!#REF!,Indexing!$E$2:$F$28,2)</f>
        <v>#REF!</v>
      </c>
      <c r="G1329" s="13" t="e">
        <f>VLOOKUP(Parameter!#REF!,Indexing!$G$2:$H$28,2)</f>
        <v>#REF!</v>
      </c>
      <c r="H1329" s="13" t="e">
        <f t="shared" si="67"/>
        <v>#REF!</v>
      </c>
      <c r="J1329" s="13" t="e">
        <f>VLOOKUP(Parameter!#REF!,Indexing!$I$2:$J$28,2)</f>
        <v>#REF!</v>
      </c>
      <c r="K1329" s="13" t="e">
        <f>VLOOKUP(Parameter!#REF!,Indexing!$K$2:$L$28,2)</f>
        <v>#REF!</v>
      </c>
      <c r="L1329" s="13" t="e">
        <f t="shared" si="68"/>
        <v>#REF!</v>
      </c>
      <c r="N1329" t="e">
        <f t="shared" si="66"/>
        <v>#REF!</v>
      </c>
    </row>
    <row r="1330" spans="4:14">
      <c r="D1330" s="13" t="e">
        <f>VLOOKUP(Parameter!#REF!,Indexing!$A$2:$B$28,2)</f>
        <v>#REF!</v>
      </c>
      <c r="E1330" s="13" t="e">
        <f>VLOOKUP(Parameter!#REF!,Indexing!$C$2:$D$28,2)</f>
        <v>#REF!</v>
      </c>
      <c r="F1330" s="13" t="e">
        <f>VLOOKUP(Parameter!#REF!,Indexing!$E$2:$F$28,2)</f>
        <v>#REF!</v>
      </c>
      <c r="G1330" s="13" t="e">
        <f>VLOOKUP(Parameter!#REF!,Indexing!$G$2:$H$28,2)</f>
        <v>#REF!</v>
      </c>
      <c r="H1330" s="13" t="e">
        <f t="shared" si="67"/>
        <v>#REF!</v>
      </c>
      <c r="J1330" s="13" t="e">
        <f>VLOOKUP(Parameter!#REF!,Indexing!$I$2:$J$28,2)</f>
        <v>#REF!</v>
      </c>
      <c r="K1330" s="13" t="e">
        <f>VLOOKUP(Parameter!#REF!,Indexing!$K$2:$L$28,2)</f>
        <v>#REF!</v>
      </c>
      <c r="L1330" s="13" t="e">
        <f t="shared" si="68"/>
        <v>#REF!</v>
      </c>
      <c r="N1330" t="e">
        <f t="shared" si="66"/>
        <v>#REF!</v>
      </c>
    </row>
    <row r="1331" spans="4:14">
      <c r="D1331" s="13" t="e">
        <f>VLOOKUP(Parameter!#REF!,Indexing!$A$2:$B$28,2)</f>
        <v>#REF!</v>
      </c>
      <c r="E1331" s="13" t="e">
        <f>VLOOKUP(Parameter!#REF!,Indexing!$C$2:$D$28,2)</f>
        <v>#REF!</v>
      </c>
      <c r="F1331" s="13" t="e">
        <f>VLOOKUP(Parameter!#REF!,Indexing!$E$2:$F$28,2)</f>
        <v>#REF!</v>
      </c>
      <c r="G1331" s="13" t="e">
        <f>VLOOKUP(Parameter!#REF!,Indexing!$G$2:$H$28,2)</f>
        <v>#REF!</v>
      </c>
      <c r="H1331" s="13" t="e">
        <f t="shared" si="67"/>
        <v>#REF!</v>
      </c>
      <c r="J1331" s="13" t="e">
        <f>VLOOKUP(Parameter!#REF!,Indexing!$I$2:$J$28,2)</f>
        <v>#REF!</v>
      </c>
      <c r="K1331" s="13" t="e">
        <f>VLOOKUP(Parameter!#REF!,Indexing!$K$2:$L$28,2)</f>
        <v>#REF!</v>
      </c>
      <c r="L1331" s="13" t="e">
        <f t="shared" si="68"/>
        <v>#REF!</v>
      </c>
      <c r="N1331" t="e">
        <f t="shared" si="66"/>
        <v>#REF!</v>
      </c>
    </row>
    <row r="1332" spans="4:14">
      <c r="D1332" s="13" t="e">
        <f>VLOOKUP(Parameter!#REF!,Indexing!$A$2:$B$28,2)</f>
        <v>#REF!</v>
      </c>
      <c r="E1332" s="13" t="e">
        <f>VLOOKUP(Parameter!#REF!,Indexing!$C$2:$D$28,2)</f>
        <v>#REF!</v>
      </c>
      <c r="F1332" s="13" t="e">
        <f>VLOOKUP(Parameter!#REF!,Indexing!$E$2:$F$28,2)</f>
        <v>#REF!</v>
      </c>
      <c r="G1332" s="13" t="e">
        <f>VLOOKUP(Parameter!#REF!,Indexing!$G$2:$H$28,2)</f>
        <v>#REF!</v>
      </c>
      <c r="H1332" s="13" t="e">
        <f t="shared" si="67"/>
        <v>#REF!</v>
      </c>
      <c r="J1332" s="13" t="e">
        <f>VLOOKUP(Parameter!#REF!,Indexing!$I$2:$J$28,2)</f>
        <v>#REF!</v>
      </c>
      <c r="K1332" s="13" t="e">
        <f>VLOOKUP(Parameter!#REF!,Indexing!$K$2:$L$28,2)</f>
        <v>#REF!</v>
      </c>
      <c r="L1332" s="13" t="e">
        <f t="shared" si="68"/>
        <v>#REF!</v>
      </c>
      <c r="N1332" t="e">
        <f t="shared" si="66"/>
        <v>#REF!</v>
      </c>
    </row>
    <row r="1333" spans="4:14">
      <c r="D1333" s="13" t="e">
        <f>VLOOKUP(Parameter!#REF!,Indexing!$A$2:$B$28,2)</f>
        <v>#REF!</v>
      </c>
      <c r="E1333" s="13" t="e">
        <f>VLOOKUP(Parameter!#REF!,Indexing!$C$2:$D$28,2)</f>
        <v>#REF!</v>
      </c>
      <c r="F1333" s="13" t="e">
        <f>VLOOKUP(Parameter!#REF!,Indexing!$E$2:$F$28,2)</f>
        <v>#REF!</v>
      </c>
      <c r="G1333" s="13" t="e">
        <f>VLOOKUP(Parameter!#REF!,Indexing!$G$2:$H$28,2)</f>
        <v>#REF!</v>
      </c>
      <c r="H1333" s="13" t="e">
        <f t="shared" si="67"/>
        <v>#REF!</v>
      </c>
      <c r="J1333" s="13" t="e">
        <f>VLOOKUP(Parameter!#REF!,Indexing!$I$2:$J$28,2)</f>
        <v>#REF!</v>
      </c>
      <c r="K1333" s="13" t="e">
        <f>VLOOKUP(Parameter!#REF!,Indexing!$K$2:$L$28,2)</f>
        <v>#REF!</v>
      </c>
      <c r="L1333" s="13" t="e">
        <f t="shared" si="68"/>
        <v>#REF!</v>
      </c>
      <c r="N1333" t="e">
        <f t="shared" si="66"/>
        <v>#REF!</v>
      </c>
    </row>
    <row r="1334" spans="4:14">
      <c r="D1334" s="13" t="e">
        <f>VLOOKUP(Parameter!#REF!,Indexing!$A$2:$B$28,2)</f>
        <v>#REF!</v>
      </c>
      <c r="E1334" s="13" t="e">
        <f>VLOOKUP(Parameter!#REF!,Indexing!$C$2:$D$28,2)</f>
        <v>#REF!</v>
      </c>
      <c r="F1334" s="13" t="e">
        <f>VLOOKUP(Parameter!#REF!,Indexing!$E$2:$F$28,2)</f>
        <v>#REF!</v>
      </c>
      <c r="G1334" s="13" t="e">
        <f>VLOOKUP(Parameter!#REF!,Indexing!$G$2:$H$28,2)</f>
        <v>#REF!</v>
      </c>
      <c r="H1334" s="13" t="e">
        <f t="shared" si="67"/>
        <v>#REF!</v>
      </c>
      <c r="J1334" s="13" t="e">
        <f>VLOOKUP(Parameter!#REF!,Indexing!$I$2:$J$28,2)</f>
        <v>#REF!</v>
      </c>
      <c r="K1334" s="13" t="e">
        <f>VLOOKUP(Parameter!#REF!,Indexing!$K$2:$L$28,2)</f>
        <v>#REF!</v>
      </c>
      <c r="L1334" s="13" t="e">
        <f t="shared" si="68"/>
        <v>#REF!</v>
      </c>
      <c r="N1334" t="e">
        <f t="shared" si="66"/>
        <v>#REF!</v>
      </c>
    </row>
    <row r="1335" spans="4:14">
      <c r="D1335" s="13" t="e">
        <f>VLOOKUP(Parameter!#REF!,Indexing!$A$2:$B$28,2)</f>
        <v>#REF!</v>
      </c>
      <c r="E1335" s="13" t="e">
        <f>VLOOKUP(Parameter!#REF!,Indexing!$C$2:$D$28,2)</f>
        <v>#REF!</v>
      </c>
      <c r="F1335" s="13" t="e">
        <f>VLOOKUP(Parameter!#REF!,Indexing!$E$2:$F$28,2)</f>
        <v>#REF!</v>
      </c>
      <c r="G1335" s="13" t="e">
        <f>VLOOKUP(Parameter!#REF!,Indexing!$G$2:$H$28,2)</f>
        <v>#REF!</v>
      </c>
      <c r="H1335" s="13" t="e">
        <f t="shared" si="67"/>
        <v>#REF!</v>
      </c>
      <c r="J1335" s="13" t="e">
        <f>VLOOKUP(Parameter!#REF!,Indexing!$I$2:$J$28,2)</f>
        <v>#REF!</v>
      </c>
      <c r="K1335" s="13" t="e">
        <f>VLOOKUP(Parameter!#REF!,Indexing!$K$2:$L$28,2)</f>
        <v>#REF!</v>
      </c>
      <c r="L1335" s="13" t="e">
        <f t="shared" si="68"/>
        <v>#REF!</v>
      </c>
      <c r="N1335" t="e">
        <f t="shared" si="66"/>
        <v>#REF!</v>
      </c>
    </row>
    <row r="1336" spans="4:14">
      <c r="D1336" s="13" t="e">
        <f>VLOOKUP(Parameter!#REF!,Indexing!$A$2:$B$28,2)</f>
        <v>#REF!</v>
      </c>
      <c r="E1336" s="13" t="e">
        <f>VLOOKUP(Parameter!#REF!,Indexing!$C$2:$D$28,2)</f>
        <v>#REF!</v>
      </c>
      <c r="F1336" s="13" t="e">
        <f>VLOOKUP(Parameter!#REF!,Indexing!$E$2:$F$28,2)</f>
        <v>#REF!</v>
      </c>
      <c r="G1336" s="13" t="e">
        <f>VLOOKUP(Parameter!#REF!,Indexing!$G$2:$H$28,2)</f>
        <v>#REF!</v>
      </c>
      <c r="H1336" s="13" t="e">
        <f t="shared" si="67"/>
        <v>#REF!</v>
      </c>
      <c r="J1336" s="13" t="e">
        <f>VLOOKUP(Parameter!#REF!,Indexing!$I$2:$J$28,2)</f>
        <v>#REF!</v>
      </c>
      <c r="K1336" s="13" t="e">
        <f>VLOOKUP(Parameter!#REF!,Indexing!$K$2:$L$28,2)</f>
        <v>#REF!</v>
      </c>
      <c r="L1336" s="13" t="e">
        <f t="shared" si="68"/>
        <v>#REF!</v>
      </c>
      <c r="N1336" t="e">
        <f t="shared" si="66"/>
        <v>#REF!</v>
      </c>
    </row>
    <row r="1337" spans="4:14">
      <c r="D1337" s="13" t="e">
        <f>VLOOKUP(Parameter!#REF!,Indexing!$A$2:$B$28,2)</f>
        <v>#REF!</v>
      </c>
      <c r="E1337" s="13" t="e">
        <f>VLOOKUP(Parameter!#REF!,Indexing!$C$2:$D$28,2)</f>
        <v>#REF!</v>
      </c>
      <c r="F1337" s="13" t="e">
        <f>VLOOKUP(Parameter!#REF!,Indexing!$E$2:$F$28,2)</f>
        <v>#REF!</v>
      </c>
      <c r="G1337" s="13" t="e">
        <f>VLOOKUP(Parameter!#REF!,Indexing!$G$2:$H$28,2)</f>
        <v>#REF!</v>
      </c>
      <c r="H1337" s="13" t="e">
        <f t="shared" si="67"/>
        <v>#REF!</v>
      </c>
      <c r="J1337" s="13" t="e">
        <f>VLOOKUP(Parameter!#REF!,Indexing!$I$2:$J$28,2)</f>
        <v>#REF!</v>
      </c>
      <c r="K1337" s="13" t="e">
        <f>VLOOKUP(Parameter!#REF!,Indexing!$K$2:$L$28,2)</f>
        <v>#REF!</v>
      </c>
      <c r="L1337" s="13" t="e">
        <f t="shared" si="68"/>
        <v>#REF!</v>
      </c>
      <c r="N1337" t="e">
        <f t="shared" si="66"/>
        <v>#REF!</v>
      </c>
    </row>
    <row r="1338" spans="4:14">
      <c r="D1338" s="13" t="e">
        <f>VLOOKUP(Parameter!#REF!,Indexing!$A$2:$B$28,2)</f>
        <v>#REF!</v>
      </c>
      <c r="E1338" s="13" t="e">
        <f>VLOOKUP(Parameter!#REF!,Indexing!$C$2:$D$28,2)</f>
        <v>#REF!</v>
      </c>
      <c r="F1338" s="13" t="e">
        <f>VLOOKUP(Parameter!#REF!,Indexing!$E$2:$F$28,2)</f>
        <v>#REF!</v>
      </c>
      <c r="G1338" s="13" t="e">
        <f>VLOOKUP(Parameter!#REF!,Indexing!$G$2:$H$28,2)</f>
        <v>#REF!</v>
      </c>
      <c r="H1338" s="13" t="e">
        <f t="shared" si="67"/>
        <v>#REF!</v>
      </c>
      <c r="J1338" s="13" t="e">
        <f>VLOOKUP(Parameter!#REF!,Indexing!$I$2:$J$28,2)</f>
        <v>#REF!</v>
      </c>
      <c r="K1338" s="13" t="e">
        <f>VLOOKUP(Parameter!#REF!,Indexing!$K$2:$L$28,2)</f>
        <v>#REF!</v>
      </c>
      <c r="L1338" s="13" t="e">
        <f t="shared" si="68"/>
        <v>#REF!</v>
      </c>
      <c r="N1338" t="e">
        <f t="shared" si="66"/>
        <v>#REF!</v>
      </c>
    </row>
    <row r="1339" spans="4:14">
      <c r="D1339" s="13" t="e">
        <f>VLOOKUP(Parameter!#REF!,Indexing!$A$2:$B$28,2)</f>
        <v>#REF!</v>
      </c>
      <c r="E1339" s="13" t="e">
        <f>VLOOKUP(Parameter!#REF!,Indexing!$C$2:$D$28,2)</f>
        <v>#REF!</v>
      </c>
      <c r="F1339" s="13" t="e">
        <f>VLOOKUP(Parameter!#REF!,Indexing!$E$2:$F$28,2)</f>
        <v>#REF!</v>
      </c>
      <c r="G1339" s="13" t="e">
        <f>VLOOKUP(Parameter!#REF!,Indexing!$G$2:$H$28,2)</f>
        <v>#REF!</v>
      </c>
      <c r="H1339" s="13" t="e">
        <f t="shared" si="67"/>
        <v>#REF!</v>
      </c>
      <c r="J1339" s="13" t="e">
        <f>VLOOKUP(Parameter!#REF!,Indexing!$I$2:$J$28,2)</f>
        <v>#REF!</v>
      </c>
      <c r="K1339" s="13" t="e">
        <f>VLOOKUP(Parameter!#REF!,Indexing!$K$2:$L$28,2)</f>
        <v>#REF!</v>
      </c>
      <c r="L1339" s="13" t="e">
        <f t="shared" si="68"/>
        <v>#REF!</v>
      </c>
      <c r="N1339" t="e">
        <f t="shared" si="66"/>
        <v>#REF!</v>
      </c>
    </row>
    <row r="1340" spans="4:14">
      <c r="D1340" s="13" t="e">
        <f>VLOOKUP(Parameter!#REF!,Indexing!$A$2:$B$28,2)</f>
        <v>#REF!</v>
      </c>
      <c r="E1340" s="13" t="e">
        <f>VLOOKUP(Parameter!#REF!,Indexing!$C$2:$D$28,2)</f>
        <v>#REF!</v>
      </c>
      <c r="F1340" s="13" t="e">
        <f>VLOOKUP(Parameter!#REF!,Indexing!$E$2:$F$28,2)</f>
        <v>#REF!</v>
      </c>
      <c r="G1340" s="13" t="e">
        <f>VLOOKUP(Parameter!#REF!,Indexing!$G$2:$H$28,2)</f>
        <v>#REF!</v>
      </c>
      <c r="H1340" s="13" t="e">
        <f t="shared" si="67"/>
        <v>#REF!</v>
      </c>
      <c r="J1340" s="13" t="e">
        <f>VLOOKUP(Parameter!#REF!,Indexing!$I$2:$J$28,2)</f>
        <v>#REF!</v>
      </c>
      <c r="K1340" s="13" t="e">
        <f>VLOOKUP(Parameter!#REF!,Indexing!$K$2:$L$28,2)</f>
        <v>#REF!</v>
      </c>
      <c r="L1340" s="13" t="e">
        <f t="shared" si="68"/>
        <v>#REF!</v>
      </c>
      <c r="N1340" t="e">
        <f t="shared" si="66"/>
        <v>#REF!</v>
      </c>
    </row>
    <row r="1341" spans="4:14">
      <c r="D1341" s="13" t="e">
        <f>VLOOKUP(Parameter!#REF!,Indexing!$A$2:$B$28,2)</f>
        <v>#REF!</v>
      </c>
      <c r="E1341" s="13" t="e">
        <f>VLOOKUP(Parameter!#REF!,Indexing!$C$2:$D$28,2)</f>
        <v>#REF!</v>
      </c>
      <c r="F1341" s="13" t="e">
        <f>VLOOKUP(Parameter!#REF!,Indexing!$E$2:$F$28,2)</f>
        <v>#REF!</v>
      </c>
      <c r="G1341" s="13" t="e">
        <f>VLOOKUP(Parameter!#REF!,Indexing!$G$2:$H$28,2)</f>
        <v>#REF!</v>
      </c>
      <c r="H1341" s="13" t="e">
        <f t="shared" si="67"/>
        <v>#REF!</v>
      </c>
      <c r="J1341" s="13" t="e">
        <f>VLOOKUP(Parameter!#REF!,Indexing!$I$2:$J$28,2)</f>
        <v>#REF!</v>
      </c>
      <c r="K1341" s="13" t="e">
        <f>VLOOKUP(Parameter!#REF!,Indexing!$K$2:$L$28,2)</f>
        <v>#REF!</v>
      </c>
      <c r="L1341" s="13" t="e">
        <f t="shared" si="68"/>
        <v>#REF!</v>
      </c>
      <c r="N1341" t="e">
        <f t="shared" si="66"/>
        <v>#REF!</v>
      </c>
    </row>
    <row r="1342" spans="4:14">
      <c r="D1342" s="13" t="e">
        <f>VLOOKUP(Parameter!#REF!,Indexing!$A$2:$B$28,2)</f>
        <v>#REF!</v>
      </c>
      <c r="E1342" s="13" t="e">
        <f>VLOOKUP(Parameter!#REF!,Indexing!$C$2:$D$28,2)</f>
        <v>#REF!</v>
      </c>
      <c r="F1342" s="13" t="e">
        <f>VLOOKUP(Parameter!#REF!,Indexing!$E$2:$F$28,2)</f>
        <v>#REF!</v>
      </c>
      <c r="G1342" s="13" t="e">
        <f>VLOOKUP(Parameter!#REF!,Indexing!$G$2:$H$28,2)</f>
        <v>#REF!</v>
      </c>
      <c r="H1342" s="13" t="e">
        <f t="shared" si="67"/>
        <v>#REF!</v>
      </c>
      <c r="J1342" s="13" t="e">
        <f>VLOOKUP(Parameter!#REF!,Indexing!$I$2:$J$28,2)</f>
        <v>#REF!</v>
      </c>
      <c r="K1342" s="13" t="e">
        <f>VLOOKUP(Parameter!#REF!,Indexing!$K$2:$L$28,2)</f>
        <v>#REF!</v>
      </c>
      <c r="L1342" s="13" t="e">
        <f t="shared" si="68"/>
        <v>#REF!</v>
      </c>
      <c r="N1342" t="e">
        <f t="shared" si="66"/>
        <v>#REF!</v>
      </c>
    </row>
    <row r="1343" spans="4:14">
      <c r="D1343" s="13" t="e">
        <f>VLOOKUP(Parameter!#REF!,Indexing!$A$2:$B$28,2)</f>
        <v>#REF!</v>
      </c>
      <c r="E1343" s="13" t="e">
        <f>VLOOKUP(Parameter!#REF!,Indexing!$C$2:$D$28,2)</f>
        <v>#REF!</v>
      </c>
      <c r="F1343" s="13" t="e">
        <f>VLOOKUP(Parameter!#REF!,Indexing!$E$2:$F$28,2)</f>
        <v>#REF!</v>
      </c>
      <c r="G1343" s="13" t="e">
        <f>VLOOKUP(Parameter!#REF!,Indexing!$G$2:$H$28,2)</f>
        <v>#REF!</v>
      </c>
      <c r="H1343" s="13" t="e">
        <f t="shared" si="67"/>
        <v>#REF!</v>
      </c>
      <c r="J1343" s="13" t="e">
        <f>VLOOKUP(Parameter!#REF!,Indexing!$I$2:$J$28,2)</f>
        <v>#REF!</v>
      </c>
      <c r="K1343" s="13" t="e">
        <f>VLOOKUP(Parameter!#REF!,Indexing!$K$2:$L$28,2)</f>
        <v>#REF!</v>
      </c>
      <c r="L1343" s="13" t="e">
        <f t="shared" si="68"/>
        <v>#REF!</v>
      </c>
      <c r="N1343" t="e">
        <f t="shared" si="66"/>
        <v>#REF!</v>
      </c>
    </row>
    <row r="1344" spans="4:14">
      <c r="D1344" s="13" t="e">
        <f>VLOOKUP(Parameter!#REF!,Indexing!$A$2:$B$28,2)</f>
        <v>#REF!</v>
      </c>
      <c r="E1344" s="13" t="e">
        <f>VLOOKUP(Parameter!#REF!,Indexing!$C$2:$D$28,2)</f>
        <v>#REF!</v>
      </c>
      <c r="F1344" s="13" t="e">
        <f>VLOOKUP(Parameter!#REF!,Indexing!$E$2:$F$28,2)</f>
        <v>#REF!</v>
      </c>
      <c r="G1344" s="13" t="e">
        <f>VLOOKUP(Parameter!#REF!,Indexing!$G$2:$H$28,2)</f>
        <v>#REF!</v>
      </c>
      <c r="H1344" s="13" t="e">
        <f t="shared" si="67"/>
        <v>#REF!</v>
      </c>
      <c r="J1344" s="13" t="e">
        <f>VLOOKUP(Parameter!#REF!,Indexing!$I$2:$J$28,2)</f>
        <v>#REF!</v>
      </c>
      <c r="K1344" s="13" t="e">
        <f>VLOOKUP(Parameter!#REF!,Indexing!$K$2:$L$28,2)</f>
        <v>#REF!</v>
      </c>
      <c r="L1344" s="13" t="e">
        <f t="shared" si="68"/>
        <v>#REF!</v>
      </c>
      <c r="N1344" t="e">
        <f t="shared" si="66"/>
        <v>#REF!</v>
      </c>
    </row>
    <row r="1345" spans="4:14">
      <c r="D1345" s="13" t="e">
        <f>VLOOKUP(Parameter!#REF!,Indexing!$A$2:$B$28,2)</f>
        <v>#REF!</v>
      </c>
      <c r="E1345" s="13" t="e">
        <f>VLOOKUP(Parameter!#REF!,Indexing!$C$2:$D$28,2)</f>
        <v>#REF!</v>
      </c>
      <c r="F1345" s="13" t="e">
        <f>VLOOKUP(Parameter!#REF!,Indexing!$E$2:$F$28,2)</f>
        <v>#REF!</v>
      </c>
      <c r="G1345" s="13" t="e">
        <f>VLOOKUP(Parameter!#REF!,Indexing!$G$2:$H$28,2)</f>
        <v>#REF!</v>
      </c>
      <c r="H1345" s="13" t="e">
        <f t="shared" si="67"/>
        <v>#REF!</v>
      </c>
      <c r="J1345" s="13" t="e">
        <f>VLOOKUP(Parameter!#REF!,Indexing!$I$2:$J$28,2)</f>
        <v>#REF!</v>
      </c>
      <c r="K1345" s="13" t="e">
        <f>VLOOKUP(Parameter!#REF!,Indexing!$K$2:$L$28,2)</f>
        <v>#REF!</v>
      </c>
      <c r="L1345" s="13" t="e">
        <f t="shared" si="68"/>
        <v>#REF!</v>
      </c>
      <c r="N1345" t="e">
        <f t="shared" si="66"/>
        <v>#REF!</v>
      </c>
    </row>
    <row r="1346" spans="4:14">
      <c r="D1346" s="13" t="e">
        <f>VLOOKUP(Parameter!#REF!,Indexing!$A$2:$B$28,2)</f>
        <v>#REF!</v>
      </c>
      <c r="E1346" s="13" t="e">
        <f>VLOOKUP(Parameter!#REF!,Indexing!$C$2:$D$28,2)</f>
        <v>#REF!</v>
      </c>
      <c r="F1346" s="13" t="e">
        <f>VLOOKUP(Parameter!#REF!,Indexing!$E$2:$F$28,2)</f>
        <v>#REF!</v>
      </c>
      <c r="G1346" s="13" t="e">
        <f>VLOOKUP(Parameter!#REF!,Indexing!$G$2:$H$28,2)</f>
        <v>#REF!</v>
      </c>
      <c r="H1346" s="13" t="e">
        <f t="shared" si="67"/>
        <v>#REF!</v>
      </c>
      <c r="J1346" s="13" t="e">
        <f>VLOOKUP(Parameter!#REF!,Indexing!$I$2:$J$28,2)</f>
        <v>#REF!</v>
      </c>
      <c r="K1346" s="13" t="e">
        <f>VLOOKUP(Parameter!#REF!,Indexing!$K$2:$L$28,2)</f>
        <v>#REF!</v>
      </c>
      <c r="L1346" s="13" t="e">
        <f t="shared" si="68"/>
        <v>#REF!</v>
      </c>
      <c r="N1346" t="e">
        <f t="shared" ref="N1346:N1409" si="69">(SUM(D1346:G1346))+(SUM(J1346+K1346))</f>
        <v>#REF!</v>
      </c>
    </row>
    <row r="1347" spans="4:14">
      <c r="D1347" s="13" t="e">
        <f>VLOOKUP(Parameter!#REF!,Indexing!$A$2:$B$28,2)</f>
        <v>#REF!</v>
      </c>
      <c r="E1347" s="13" t="e">
        <f>VLOOKUP(Parameter!#REF!,Indexing!$C$2:$D$28,2)</f>
        <v>#REF!</v>
      </c>
      <c r="F1347" s="13" t="e">
        <f>VLOOKUP(Parameter!#REF!,Indexing!$E$2:$F$28,2)</f>
        <v>#REF!</v>
      </c>
      <c r="G1347" s="13" t="e">
        <f>VLOOKUP(Parameter!#REF!,Indexing!$G$2:$H$28,2)</f>
        <v>#REF!</v>
      </c>
      <c r="H1347" s="13" t="e">
        <f t="shared" si="67"/>
        <v>#REF!</v>
      </c>
      <c r="J1347" s="13" t="e">
        <f>VLOOKUP(Parameter!#REF!,Indexing!$I$2:$J$28,2)</f>
        <v>#REF!</v>
      </c>
      <c r="K1347" s="13" t="e">
        <f>VLOOKUP(Parameter!#REF!,Indexing!$K$2:$L$28,2)</f>
        <v>#REF!</v>
      </c>
      <c r="L1347" s="13" t="e">
        <f t="shared" si="68"/>
        <v>#REF!</v>
      </c>
      <c r="N1347" t="e">
        <f t="shared" si="69"/>
        <v>#REF!</v>
      </c>
    </row>
    <row r="1348" spans="4:14">
      <c r="D1348" s="13" t="e">
        <f>VLOOKUP(Parameter!#REF!,Indexing!$A$2:$B$28,2)</f>
        <v>#REF!</v>
      </c>
      <c r="E1348" s="13" t="e">
        <f>VLOOKUP(Parameter!#REF!,Indexing!$C$2:$D$28,2)</f>
        <v>#REF!</v>
      </c>
      <c r="F1348" s="13" t="e">
        <f>VLOOKUP(Parameter!#REF!,Indexing!$E$2:$F$28,2)</f>
        <v>#REF!</v>
      </c>
      <c r="G1348" s="13" t="e">
        <f>VLOOKUP(Parameter!#REF!,Indexing!$G$2:$H$28,2)</f>
        <v>#REF!</v>
      </c>
      <c r="H1348" s="13" t="e">
        <f t="shared" si="67"/>
        <v>#REF!</v>
      </c>
      <c r="J1348" s="13" t="e">
        <f>VLOOKUP(Parameter!#REF!,Indexing!$I$2:$J$28,2)</f>
        <v>#REF!</v>
      </c>
      <c r="K1348" s="13" t="e">
        <f>VLOOKUP(Parameter!#REF!,Indexing!$K$2:$L$28,2)</f>
        <v>#REF!</v>
      </c>
      <c r="L1348" s="13" t="e">
        <f t="shared" si="68"/>
        <v>#REF!</v>
      </c>
      <c r="N1348" t="e">
        <f t="shared" si="69"/>
        <v>#REF!</v>
      </c>
    </row>
    <row r="1349" spans="4:14">
      <c r="D1349" s="13" t="e">
        <f>VLOOKUP(Parameter!#REF!,Indexing!$A$2:$B$28,2)</f>
        <v>#REF!</v>
      </c>
      <c r="E1349" s="13" t="e">
        <f>VLOOKUP(Parameter!#REF!,Indexing!$C$2:$D$28,2)</f>
        <v>#REF!</v>
      </c>
      <c r="F1349" s="13" t="e">
        <f>VLOOKUP(Parameter!#REF!,Indexing!$E$2:$F$28,2)</f>
        <v>#REF!</v>
      </c>
      <c r="G1349" s="13" t="e">
        <f>VLOOKUP(Parameter!#REF!,Indexing!$G$2:$H$28,2)</f>
        <v>#REF!</v>
      </c>
      <c r="H1349" s="13" t="e">
        <f t="shared" si="67"/>
        <v>#REF!</v>
      </c>
      <c r="J1349" s="13" t="e">
        <f>VLOOKUP(Parameter!#REF!,Indexing!$I$2:$J$28,2)</f>
        <v>#REF!</v>
      </c>
      <c r="K1349" s="13" t="e">
        <f>VLOOKUP(Parameter!#REF!,Indexing!$K$2:$L$28,2)</f>
        <v>#REF!</v>
      </c>
      <c r="L1349" s="13" t="e">
        <f t="shared" si="68"/>
        <v>#REF!</v>
      </c>
      <c r="N1349" t="e">
        <f t="shared" si="69"/>
        <v>#REF!</v>
      </c>
    </row>
    <row r="1350" spans="4:14">
      <c r="D1350" s="13" t="e">
        <f>VLOOKUP(Parameter!#REF!,Indexing!$A$2:$B$28,2)</f>
        <v>#REF!</v>
      </c>
      <c r="E1350" s="13" t="e">
        <f>VLOOKUP(Parameter!#REF!,Indexing!$C$2:$D$28,2)</f>
        <v>#REF!</v>
      </c>
      <c r="F1350" s="13" t="e">
        <f>VLOOKUP(Parameter!#REF!,Indexing!$E$2:$F$28,2)</f>
        <v>#REF!</v>
      </c>
      <c r="G1350" s="13" t="e">
        <f>VLOOKUP(Parameter!#REF!,Indexing!$G$2:$H$28,2)</f>
        <v>#REF!</v>
      </c>
      <c r="H1350" s="13" t="e">
        <f t="shared" si="67"/>
        <v>#REF!</v>
      </c>
      <c r="J1350" s="13" t="e">
        <f>VLOOKUP(Parameter!#REF!,Indexing!$I$2:$J$28,2)</f>
        <v>#REF!</v>
      </c>
      <c r="K1350" s="13" t="e">
        <f>VLOOKUP(Parameter!#REF!,Indexing!$K$2:$L$28,2)</f>
        <v>#REF!</v>
      </c>
      <c r="L1350" s="13" t="e">
        <f t="shared" si="68"/>
        <v>#REF!</v>
      </c>
      <c r="N1350" t="e">
        <f t="shared" si="69"/>
        <v>#REF!</v>
      </c>
    </row>
    <row r="1351" spans="4:14">
      <c r="D1351" s="13" t="e">
        <f>VLOOKUP(Parameter!#REF!,Indexing!$A$2:$B$28,2)</f>
        <v>#REF!</v>
      </c>
      <c r="E1351" s="13" t="e">
        <f>VLOOKUP(Parameter!#REF!,Indexing!$C$2:$D$28,2)</f>
        <v>#REF!</v>
      </c>
      <c r="F1351" s="13" t="e">
        <f>VLOOKUP(Parameter!#REF!,Indexing!$E$2:$F$28,2)</f>
        <v>#REF!</v>
      </c>
      <c r="G1351" s="13" t="e">
        <f>VLOOKUP(Parameter!#REF!,Indexing!$G$2:$H$28,2)</f>
        <v>#REF!</v>
      </c>
      <c r="H1351" s="13" t="e">
        <f t="shared" si="67"/>
        <v>#REF!</v>
      </c>
      <c r="J1351" s="13" t="e">
        <f>VLOOKUP(Parameter!#REF!,Indexing!$I$2:$J$28,2)</f>
        <v>#REF!</v>
      </c>
      <c r="K1351" s="13" t="e">
        <f>VLOOKUP(Parameter!#REF!,Indexing!$K$2:$L$28,2)</f>
        <v>#REF!</v>
      </c>
      <c r="L1351" s="13" t="e">
        <f t="shared" si="68"/>
        <v>#REF!</v>
      </c>
      <c r="N1351" t="e">
        <f t="shared" si="69"/>
        <v>#REF!</v>
      </c>
    </row>
    <row r="1352" spans="4:14">
      <c r="D1352" s="13" t="e">
        <f>VLOOKUP(Parameter!#REF!,Indexing!$A$2:$B$28,2)</f>
        <v>#REF!</v>
      </c>
      <c r="E1352" s="13" t="e">
        <f>VLOOKUP(Parameter!#REF!,Indexing!$C$2:$D$28,2)</f>
        <v>#REF!</v>
      </c>
      <c r="F1352" s="13" t="e">
        <f>VLOOKUP(Parameter!#REF!,Indexing!$E$2:$F$28,2)</f>
        <v>#REF!</v>
      </c>
      <c r="G1352" s="13" t="e">
        <f>VLOOKUP(Parameter!#REF!,Indexing!$G$2:$H$28,2)</f>
        <v>#REF!</v>
      </c>
      <c r="H1352" s="13" t="e">
        <f t="shared" si="67"/>
        <v>#REF!</v>
      </c>
      <c r="J1352" s="13" t="e">
        <f>VLOOKUP(Parameter!#REF!,Indexing!$I$2:$J$28,2)</f>
        <v>#REF!</v>
      </c>
      <c r="K1352" s="13" t="e">
        <f>VLOOKUP(Parameter!#REF!,Indexing!$K$2:$L$28,2)</f>
        <v>#REF!</v>
      </c>
      <c r="L1352" s="13" t="e">
        <f t="shared" si="68"/>
        <v>#REF!</v>
      </c>
      <c r="N1352" t="e">
        <f t="shared" si="69"/>
        <v>#REF!</v>
      </c>
    </row>
    <row r="1353" spans="4:14">
      <c r="D1353" s="13" t="e">
        <f>VLOOKUP(Parameter!#REF!,Indexing!$A$2:$B$28,2)</f>
        <v>#REF!</v>
      </c>
      <c r="E1353" s="13" t="e">
        <f>VLOOKUP(Parameter!#REF!,Indexing!$C$2:$D$28,2)</f>
        <v>#REF!</v>
      </c>
      <c r="F1353" s="13" t="e">
        <f>VLOOKUP(Parameter!#REF!,Indexing!$E$2:$F$28,2)</f>
        <v>#REF!</v>
      </c>
      <c r="G1353" s="13" t="e">
        <f>VLOOKUP(Parameter!#REF!,Indexing!$G$2:$H$28,2)</f>
        <v>#REF!</v>
      </c>
      <c r="H1353" s="13" t="e">
        <f t="shared" si="67"/>
        <v>#REF!</v>
      </c>
      <c r="J1353" s="13" t="e">
        <f>VLOOKUP(Parameter!#REF!,Indexing!$I$2:$J$28,2)</f>
        <v>#REF!</v>
      </c>
      <c r="K1353" s="13" t="e">
        <f>VLOOKUP(Parameter!#REF!,Indexing!$K$2:$L$28,2)</f>
        <v>#REF!</v>
      </c>
      <c r="L1353" s="13" t="e">
        <f t="shared" si="68"/>
        <v>#REF!</v>
      </c>
      <c r="N1353" t="e">
        <f t="shared" si="69"/>
        <v>#REF!</v>
      </c>
    </row>
    <row r="1354" spans="4:14">
      <c r="D1354" s="13" t="e">
        <f>VLOOKUP(Parameter!#REF!,Indexing!$A$2:$B$28,2)</f>
        <v>#REF!</v>
      </c>
      <c r="E1354" s="13" t="e">
        <f>VLOOKUP(Parameter!#REF!,Indexing!$C$2:$D$28,2)</f>
        <v>#REF!</v>
      </c>
      <c r="F1354" s="13" t="e">
        <f>VLOOKUP(Parameter!#REF!,Indexing!$E$2:$F$28,2)</f>
        <v>#REF!</v>
      </c>
      <c r="G1354" s="13" t="e">
        <f>VLOOKUP(Parameter!#REF!,Indexing!$G$2:$H$28,2)</f>
        <v>#REF!</v>
      </c>
      <c r="H1354" s="13" t="e">
        <f t="shared" si="67"/>
        <v>#REF!</v>
      </c>
      <c r="J1354" s="13" t="e">
        <f>VLOOKUP(Parameter!#REF!,Indexing!$I$2:$J$28,2)</f>
        <v>#REF!</v>
      </c>
      <c r="K1354" s="13" t="e">
        <f>VLOOKUP(Parameter!#REF!,Indexing!$K$2:$L$28,2)</f>
        <v>#REF!</v>
      </c>
      <c r="L1354" s="13" t="e">
        <f t="shared" si="68"/>
        <v>#REF!</v>
      </c>
      <c r="N1354" t="e">
        <f t="shared" si="69"/>
        <v>#REF!</v>
      </c>
    </row>
    <row r="1355" spans="4:14">
      <c r="D1355" s="13" t="e">
        <f>VLOOKUP(Parameter!#REF!,Indexing!$A$2:$B$28,2)</f>
        <v>#REF!</v>
      </c>
      <c r="E1355" s="13" t="e">
        <f>VLOOKUP(Parameter!#REF!,Indexing!$C$2:$D$28,2)</f>
        <v>#REF!</v>
      </c>
      <c r="F1355" s="13" t="e">
        <f>VLOOKUP(Parameter!#REF!,Indexing!$E$2:$F$28,2)</f>
        <v>#REF!</v>
      </c>
      <c r="G1355" s="13" t="e">
        <f>VLOOKUP(Parameter!#REF!,Indexing!$G$2:$H$28,2)</f>
        <v>#REF!</v>
      </c>
      <c r="H1355" s="13" t="e">
        <f t="shared" si="67"/>
        <v>#REF!</v>
      </c>
      <c r="J1355" s="13" t="e">
        <f>VLOOKUP(Parameter!#REF!,Indexing!$I$2:$J$28,2)</f>
        <v>#REF!</v>
      </c>
      <c r="K1355" s="13" t="e">
        <f>VLOOKUP(Parameter!#REF!,Indexing!$K$2:$L$28,2)</f>
        <v>#REF!</v>
      </c>
      <c r="L1355" s="13" t="e">
        <f t="shared" si="68"/>
        <v>#REF!</v>
      </c>
      <c r="N1355" t="e">
        <f t="shared" si="69"/>
        <v>#REF!</v>
      </c>
    </row>
    <row r="1356" spans="4:14">
      <c r="D1356" s="13" t="e">
        <f>VLOOKUP(Parameter!#REF!,Indexing!$A$2:$B$28,2)</f>
        <v>#REF!</v>
      </c>
      <c r="E1356" s="13" t="e">
        <f>VLOOKUP(Parameter!#REF!,Indexing!$C$2:$D$28,2)</f>
        <v>#REF!</v>
      </c>
      <c r="F1356" s="13" t="e">
        <f>VLOOKUP(Parameter!#REF!,Indexing!$E$2:$F$28,2)</f>
        <v>#REF!</v>
      </c>
      <c r="G1356" s="13" t="e">
        <f>VLOOKUP(Parameter!#REF!,Indexing!$G$2:$H$28,2)</f>
        <v>#REF!</v>
      </c>
      <c r="H1356" s="13" t="e">
        <f t="shared" si="67"/>
        <v>#REF!</v>
      </c>
      <c r="J1356" s="13" t="e">
        <f>VLOOKUP(Parameter!#REF!,Indexing!$I$2:$J$28,2)</f>
        <v>#REF!</v>
      </c>
      <c r="K1356" s="13" t="e">
        <f>VLOOKUP(Parameter!#REF!,Indexing!$K$2:$L$28,2)</f>
        <v>#REF!</v>
      </c>
      <c r="L1356" s="13" t="e">
        <f t="shared" si="68"/>
        <v>#REF!</v>
      </c>
      <c r="N1356" t="e">
        <f t="shared" si="69"/>
        <v>#REF!</v>
      </c>
    </row>
    <row r="1357" spans="4:14">
      <c r="D1357" s="13" t="e">
        <f>VLOOKUP(Parameter!#REF!,Indexing!$A$2:$B$28,2)</f>
        <v>#REF!</v>
      </c>
      <c r="E1357" s="13" t="e">
        <f>VLOOKUP(Parameter!#REF!,Indexing!$C$2:$D$28,2)</f>
        <v>#REF!</v>
      </c>
      <c r="F1357" s="13" t="e">
        <f>VLOOKUP(Parameter!#REF!,Indexing!$E$2:$F$28,2)</f>
        <v>#REF!</v>
      </c>
      <c r="G1357" s="13" t="e">
        <f>VLOOKUP(Parameter!#REF!,Indexing!$G$2:$H$28,2)</f>
        <v>#REF!</v>
      </c>
      <c r="H1357" s="13" t="e">
        <f t="shared" si="67"/>
        <v>#REF!</v>
      </c>
      <c r="J1357" s="13" t="e">
        <f>VLOOKUP(Parameter!#REF!,Indexing!$I$2:$J$28,2)</f>
        <v>#REF!</v>
      </c>
      <c r="K1357" s="13" t="e">
        <f>VLOOKUP(Parameter!#REF!,Indexing!$K$2:$L$28,2)</f>
        <v>#REF!</v>
      </c>
      <c r="L1357" s="13" t="e">
        <f t="shared" si="68"/>
        <v>#REF!</v>
      </c>
      <c r="N1357" t="e">
        <f t="shared" si="69"/>
        <v>#REF!</v>
      </c>
    </row>
    <row r="1358" spans="4:14">
      <c r="D1358" s="13" t="e">
        <f>VLOOKUP(Parameter!#REF!,Indexing!$A$2:$B$28,2)</f>
        <v>#REF!</v>
      </c>
      <c r="E1358" s="13" t="e">
        <f>VLOOKUP(Parameter!#REF!,Indexing!$C$2:$D$28,2)</f>
        <v>#REF!</v>
      </c>
      <c r="F1358" s="13" t="e">
        <f>VLOOKUP(Parameter!#REF!,Indexing!$E$2:$F$28,2)</f>
        <v>#REF!</v>
      </c>
      <c r="G1358" s="13" t="e">
        <f>VLOOKUP(Parameter!#REF!,Indexing!$G$2:$H$28,2)</f>
        <v>#REF!</v>
      </c>
      <c r="H1358" s="13" t="e">
        <f t="shared" si="67"/>
        <v>#REF!</v>
      </c>
      <c r="J1358" s="13" t="e">
        <f>VLOOKUP(Parameter!#REF!,Indexing!$I$2:$J$28,2)</f>
        <v>#REF!</v>
      </c>
      <c r="K1358" s="13" t="e">
        <f>VLOOKUP(Parameter!#REF!,Indexing!$K$2:$L$28,2)</f>
        <v>#REF!</v>
      </c>
      <c r="L1358" s="13" t="e">
        <f t="shared" si="68"/>
        <v>#REF!</v>
      </c>
      <c r="N1358" t="e">
        <f t="shared" si="69"/>
        <v>#REF!</v>
      </c>
    </row>
    <row r="1359" spans="4:14">
      <c r="D1359" s="13" t="e">
        <f>VLOOKUP(Parameter!#REF!,Indexing!$A$2:$B$28,2)</f>
        <v>#REF!</v>
      </c>
      <c r="E1359" s="13" t="e">
        <f>VLOOKUP(Parameter!#REF!,Indexing!$C$2:$D$28,2)</f>
        <v>#REF!</v>
      </c>
      <c r="F1359" s="13" t="e">
        <f>VLOOKUP(Parameter!#REF!,Indexing!$E$2:$F$28,2)</f>
        <v>#REF!</v>
      </c>
      <c r="G1359" s="13" t="e">
        <f>VLOOKUP(Parameter!#REF!,Indexing!$G$2:$H$28,2)</f>
        <v>#REF!</v>
      </c>
      <c r="H1359" s="13" t="e">
        <f t="shared" si="67"/>
        <v>#REF!</v>
      </c>
      <c r="J1359" s="13" t="e">
        <f>VLOOKUP(Parameter!#REF!,Indexing!$I$2:$J$28,2)</f>
        <v>#REF!</v>
      </c>
      <c r="K1359" s="13" t="e">
        <f>VLOOKUP(Parameter!#REF!,Indexing!$K$2:$L$28,2)</f>
        <v>#REF!</v>
      </c>
      <c r="L1359" s="13" t="e">
        <f t="shared" si="68"/>
        <v>#REF!</v>
      </c>
      <c r="N1359" t="e">
        <f t="shared" si="69"/>
        <v>#REF!</v>
      </c>
    </row>
    <row r="1360" spans="4:14">
      <c r="D1360" s="13" t="e">
        <f>VLOOKUP(Parameter!#REF!,Indexing!$A$2:$B$28,2)</f>
        <v>#REF!</v>
      </c>
      <c r="E1360" s="13" t="e">
        <f>VLOOKUP(Parameter!#REF!,Indexing!$C$2:$D$28,2)</f>
        <v>#REF!</v>
      </c>
      <c r="F1360" s="13" t="e">
        <f>VLOOKUP(Parameter!#REF!,Indexing!$E$2:$F$28,2)</f>
        <v>#REF!</v>
      </c>
      <c r="G1360" s="13" t="e">
        <f>VLOOKUP(Parameter!#REF!,Indexing!$G$2:$H$28,2)</f>
        <v>#REF!</v>
      </c>
      <c r="H1360" s="13" t="e">
        <f t="shared" si="67"/>
        <v>#REF!</v>
      </c>
      <c r="J1360" s="13" t="e">
        <f>VLOOKUP(Parameter!#REF!,Indexing!$I$2:$J$28,2)</f>
        <v>#REF!</v>
      </c>
      <c r="K1360" s="13" t="e">
        <f>VLOOKUP(Parameter!#REF!,Indexing!$K$2:$L$28,2)</f>
        <v>#REF!</v>
      </c>
      <c r="L1360" s="13" t="e">
        <f t="shared" si="68"/>
        <v>#REF!</v>
      </c>
      <c r="N1360" t="e">
        <f t="shared" si="69"/>
        <v>#REF!</v>
      </c>
    </row>
    <row r="1361" spans="4:14">
      <c r="D1361" s="13" t="e">
        <f>VLOOKUP(Parameter!#REF!,Indexing!$A$2:$B$28,2)</f>
        <v>#REF!</v>
      </c>
      <c r="E1361" s="13" t="e">
        <f>VLOOKUP(Parameter!#REF!,Indexing!$C$2:$D$28,2)</f>
        <v>#REF!</v>
      </c>
      <c r="F1361" s="13" t="e">
        <f>VLOOKUP(Parameter!#REF!,Indexing!$E$2:$F$28,2)</f>
        <v>#REF!</v>
      </c>
      <c r="G1361" s="13" t="e">
        <f>VLOOKUP(Parameter!#REF!,Indexing!$G$2:$H$28,2)</f>
        <v>#REF!</v>
      </c>
      <c r="H1361" s="13" t="e">
        <f t="shared" si="67"/>
        <v>#REF!</v>
      </c>
      <c r="J1361" s="13" t="e">
        <f>VLOOKUP(Parameter!#REF!,Indexing!$I$2:$J$28,2)</f>
        <v>#REF!</v>
      </c>
      <c r="K1361" s="13" t="e">
        <f>VLOOKUP(Parameter!#REF!,Indexing!$K$2:$L$28,2)</f>
        <v>#REF!</v>
      </c>
      <c r="L1361" s="13" t="e">
        <f t="shared" si="68"/>
        <v>#REF!</v>
      </c>
      <c r="N1361" t="e">
        <f t="shared" si="69"/>
        <v>#REF!</v>
      </c>
    </row>
    <row r="1362" spans="4:14">
      <c r="D1362" s="13" t="e">
        <f>VLOOKUP(Parameter!#REF!,Indexing!$A$2:$B$28,2)</f>
        <v>#REF!</v>
      </c>
      <c r="E1362" s="13" t="e">
        <f>VLOOKUP(Parameter!#REF!,Indexing!$C$2:$D$28,2)</f>
        <v>#REF!</v>
      </c>
      <c r="F1362" s="13" t="e">
        <f>VLOOKUP(Parameter!#REF!,Indexing!$E$2:$F$28,2)</f>
        <v>#REF!</v>
      </c>
      <c r="G1362" s="13" t="e">
        <f>VLOOKUP(Parameter!#REF!,Indexing!$G$2:$H$28,2)</f>
        <v>#REF!</v>
      </c>
      <c r="H1362" s="13" t="e">
        <f t="shared" si="67"/>
        <v>#REF!</v>
      </c>
      <c r="J1362" s="13" t="e">
        <f>VLOOKUP(Parameter!#REF!,Indexing!$I$2:$J$28,2)</f>
        <v>#REF!</v>
      </c>
      <c r="K1362" s="13" t="e">
        <f>VLOOKUP(Parameter!#REF!,Indexing!$K$2:$L$28,2)</f>
        <v>#REF!</v>
      </c>
      <c r="L1362" s="13" t="e">
        <f t="shared" si="68"/>
        <v>#REF!</v>
      </c>
      <c r="N1362" t="e">
        <f t="shared" si="69"/>
        <v>#REF!</v>
      </c>
    </row>
    <row r="1363" spans="4:14">
      <c r="D1363" s="13" t="e">
        <f>VLOOKUP(Parameter!#REF!,Indexing!$A$2:$B$28,2)</f>
        <v>#REF!</v>
      </c>
      <c r="E1363" s="13" t="e">
        <f>VLOOKUP(Parameter!#REF!,Indexing!$C$2:$D$28,2)</f>
        <v>#REF!</v>
      </c>
      <c r="F1363" s="13" t="e">
        <f>VLOOKUP(Parameter!#REF!,Indexing!$E$2:$F$28,2)</f>
        <v>#REF!</v>
      </c>
      <c r="G1363" s="13" t="e">
        <f>VLOOKUP(Parameter!#REF!,Indexing!$G$2:$H$28,2)</f>
        <v>#REF!</v>
      </c>
      <c r="H1363" s="13" t="e">
        <f t="shared" si="67"/>
        <v>#REF!</v>
      </c>
      <c r="J1363" s="13" t="e">
        <f>VLOOKUP(Parameter!#REF!,Indexing!$I$2:$J$28,2)</f>
        <v>#REF!</v>
      </c>
      <c r="K1363" s="13" t="e">
        <f>VLOOKUP(Parameter!#REF!,Indexing!$K$2:$L$28,2)</f>
        <v>#REF!</v>
      </c>
      <c r="L1363" s="13" t="e">
        <f t="shared" si="68"/>
        <v>#REF!</v>
      </c>
      <c r="N1363" t="e">
        <f t="shared" si="69"/>
        <v>#REF!</v>
      </c>
    </row>
    <row r="1364" spans="4:14">
      <c r="D1364" s="13" t="e">
        <f>VLOOKUP(Parameter!#REF!,Indexing!$A$2:$B$28,2)</f>
        <v>#REF!</v>
      </c>
      <c r="E1364" s="13" t="e">
        <f>VLOOKUP(Parameter!#REF!,Indexing!$C$2:$D$28,2)</f>
        <v>#REF!</v>
      </c>
      <c r="F1364" s="13" t="e">
        <f>VLOOKUP(Parameter!#REF!,Indexing!$E$2:$F$28,2)</f>
        <v>#REF!</v>
      </c>
      <c r="G1364" s="13" t="e">
        <f>VLOOKUP(Parameter!#REF!,Indexing!$G$2:$H$28,2)</f>
        <v>#REF!</v>
      </c>
      <c r="H1364" s="13" t="e">
        <f t="shared" si="67"/>
        <v>#REF!</v>
      </c>
      <c r="J1364" s="13" t="e">
        <f>VLOOKUP(Parameter!#REF!,Indexing!$I$2:$J$28,2)</f>
        <v>#REF!</v>
      </c>
      <c r="K1364" s="13" t="e">
        <f>VLOOKUP(Parameter!#REF!,Indexing!$K$2:$L$28,2)</f>
        <v>#REF!</v>
      </c>
      <c r="L1364" s="13" t="e">
        <f t="shared" si="68"/>
        <v>#REF!</v>
      </c>
      <c r="N1364" t="e">
        <f t="shared" si="69"/>
        <v>#REF!</v>
      </c>
    </row>
    <row r="1365" spans="4:14">
      <c r="D1365" s="13" t="e">
        <f>VLOOKUP(Parameter!#REF!,Indexing!$A$2:$B$28,2)</f>
        <v>#REF!</v>
      </c>
      <c r="E1365" s="13" t="e">
        <f>VLOOKUP(Parameter!#REF!,Indexing!$C$2:$D$28,2)</f>
        <v>#REF!</v>
      </c>
      <c r="F1365" s="13" t="e">
        <f>VLOOKUP(Parameter!#REF!,Indexing!$E$2:$F$28,2)</f>
        <v>#REF!</v>
      </c>
      <c r="G1365" s="13" t="e">
        <f>VLOOKUP(Parameter!#REF!,Indexing!$G$2:$H$28,2)</f>
        <v>#REF!</v>
      </c>
      <c r="H1365" s="13" t="e">
        <f t="shared" si="67"/>
        <v>#REF!</v>
      </c>
      <c r="J1365" s="13" t="e">
        <f>VLOOKUP(Parameter!#REF!,Indexing!$I$2:$J$28,2)</f>
        <v>#REF!</v>
      </c>
      <c r="K1365" s="13" t="e">
        <f>VLOOKUP(Parameter!#REF!,Indexing!$K$2:$L$28,2)</f>
        <v>#REF!</v>
      </c>
      <c r="L1365" s="13" t="e">
        <f t="shared" si="68"/>
        <v>#REF!</v>
      </c>
      <c r="N1365" t="e">
        <f t="shared" si="69"/>
        <v>#REF!</v>
      </c>
    </row>
    <row r="1366" spans="4:14">
      <c r="D1366" s="13" t="e">
        <f>VLOOKUP(Parameter!#REF!,Indexing!$A$2:$B$28,2)</f>
        <v>#REF!</v>
      </c>
      <c r="E1366" s="13" t="e">
        <f>VLOOKUP(Parameter!#REF!,Indexing!$C$2:$D$28,2)</f>
        <v>#REF!</v>
      </c>
      <c r="F1366" s="13" t="e">
        <f>VLOOKUP(Parameter!#REF!,Indexing!$E$2:$F$28,2)</f>
        <v>#REF!</v>
      </c>
      <c r="G1366" s="13" t="e">
        <f>VLOOKUP(Parameter!#REF!,Indexing!$G$2:$H$28,2)</f>
        <v>#REF!</v>
      </c>
      <c r="H1366" s="13" t="e">
        <f t="shared" si="67"/>
        <v>#REF!</v>
      </c>
      <c r="J1366" s="13" t="e">
        <f>VLOOKUP(Parameter!#REF!,Indexing!$I$2:$J$28,2)</f>
        <v>#REF!</v>
      </c>
      <c r="K1366" s="13" t="e">
        <f>VLOOKUP(Parameter!#REF!,Indexing!$K$2:$L$28,2)</f>
        <v>#REF!</v>
      </c>
      <c r="L1366" s="13" t="e">
        <f t="shared" si="68"/>
        <v>#REF!</v>
      </c>
      <c r="N1366" t="e">
        <f t="shared" si="69"/>
        <v>#REF!</v>
      </c>
    </row>
    <row r="1367" spans="4:14">
      <c r="D1367" s="13" t="e">
        <f>VLOOKUP(Parameter!#REF!,Indexing!$A$2:$B$28,2)</f>
        <v>#REF!</v>
      </c>
      <c r="E1367" s="13" t="e">
        <f>VLOOKUP(Parameter!#REF!,Indexing!$C$2:$D$28,2)</f>
        <v>#REF!</v>
      </c>
      <c r="F1367" s="13" t="e">
        <f>VLOOKUP(Parameter!#REF!,Indexing!$E$2:$F$28,2)</f>
        <v>#REF!</v>
      </c>
      <c r="G1367" s="13" t="e">
        <f>VLOOKUP(Parameter!#REF!,Indexing!$G$2:$H$28,2)</f>
        <v>#REF!</v>
      </c>
      <c r="H1367" s="13" t="e">
        <f t="shared" si="67"/>
        <v>#REF!</v>
      </c>
      <c r="J1367" s="13" t="e">
        <f>VLOOKUP(Parameter!#REF!,Indexing!$I$2:$J$28,2)</f>
        <v>#REF!</v>
      </c>
      <c r="K1367" s="13" t="e">
        <f>VLOOKUP(Parameter!#REF!,Indexing!$K$2:$L$28,2)</f>
        <v>#REF!</v>
      </c>
      <c r="L1367" s="13" t="e">
        <f t="shared" si="68"/>
        <v>#REF!</v>
      </c>
      <c r="N1367" t="e">
        <f t="shared" si="69"/>
        <v>#REF!</v>
      </c>
    </row>
    <row r="1368" spans="4:14">
      <c r="D1368" s="13" t="e">
        <f>VLOOKUP(Parameter!#REF!,Indexing!$A$2:$B$28,2)</f>
        <v>#REF!</v>
      </c>
      <c r="E1368" s="13" t="e">
        <f>VLOOKUP(Parameter!#REF!,Indexing!$C$2:$D$28,2)</f>
        <v>#REF!</v>
      </c>
      <c r="F1368" s="13" t="e">
        <f>VLOOKUP(Parameter!#REF!,Indexing!$E$2:$F$28,2)</f>
        <v>#REF!</v>
      </c>
      <c r="G1368" s="13" t="e">
        <f>VLOOKUP(Parameter!#REF!,Indexing!$G$2:$H$28,2)</f>
        <v>#REF!</v>
      </c>
      <c r="H1368" s="13" t="e">
        <f t="shared" si="67"/>
        <v>#REF!</v>
      </c>
      <c r="J1368" s="13" t="e">
        <f>VLOOKUP(Parameter!#REF!,Indexing!$I$2:$J$28,2)</f>
        <v>#REF!</v>
      </c>
      <c r="K1368" s="13" t="e">
        <f>VLOOKUP(Parameter!#REF!,Indexing!$K$2:$L$28,2)</f>
        <v>#REF!</v>
      </c>
      <c r="L1368" s="13" t="e">
        <f t="shared" si="68"/>
        <v>#REF!</v>
      </c>
      <c r="N1368" t="e">
        <f t="shared" si="69"/>
        <v>#REF!</v>
      </c>
    </row>
    <row r="1369" spans="4:14">
      <c r="D1369" s="13" t="e">
        <f>VLOOKUP(Parameter!#REF!,Indexing!$A$2:$B$28,2)</f>
        <v>#REF!</v>
      </c>
      <c r="E1369" s="13" t="e">
        <f>VLOOKUP(Parameter!#REF!,Indexing!$C$2:$D$28,2)</f>
        <v>#REF!</v>
      </c>
      <c r="F1369" s="13" t="e">
        <f>VLOOKUP(Parameter!#REF!,Indexing!$E$2:$F$28,2)</f>
        <v>#REF!</v>
      </c>
      <c r="G1369" s="13" t="e">
        <f>VLOOKUP(Parameter!#REF!,Indexing!$G$2:$H$28,2)</f>
        <v>#REF!</v>
      </c>
      <c r="H1369" s="13" t="e">
        <f t="shared" si="67"/>
        <v>#REF!</v>
      </c>
      <c r="J1369" s="13" t="e">
        <f>VLOOKUP(Parameter!#REF!,Indexing!$I$2:$J$28,2)</f>
        <v>#REF!</v>
      </c>
      <c r="K1369" s="13" t="e">
        <f>VLOOKUP(Parameter!#REF!,Indexing!$K$2:$L$28,2)</f>
        <v>#REF!</v>
      </c>
      <c r="L1369" s="13" t="e">
        <f t="shared" si="68"/>
        <v>#REF!</v>
      </c>
      <c r="N1369" t="e">
        <f t="shared" si="69"/>
        <v>#REF!</v>
      </c>
    </row>
    <row r="1370" spans="4:14">
      <c r="D1370" s="13" t="e">
        <f>VLOOKUP(Parameter!#REF!,Indexing!$A$2:$B$28,2)</f>
        <v>#REF!</v>
      </c>
      <c r="E1370" s="13" t="e">
        <f>VLOOKUP(Parameter!#REF!,Indexing!$C$2:$D$28,2)</f>
        <v>#REF!</v>
      </c>
      <c r="F1370" s="13" t="e">
        <f>VLOOKUP(Parameter!#REF!,Indexing!$E$2:$F$28,2)</f>
        <v>#REF!</v>
      </c>
      <c r="G1370" s="13" t="e">
        <f>VLOOKUP(Parameter!#REF!,Indexing!$G$2:$H$28,2)</f>
        <v>#REF!</v>
      </c>
      <c r="H1370" s="13" t="e">
        <f t="shared" si="67"/>
        <v>#REF!</v>
      </c>
      <c r="J1370" s="13" t="e">
        <f>VLOOKUP(Parameter!#REF!,Indexing!$I$2:$J$28,2)</f>
        <v>#REF!</v>
      </c>
      <c r="K1370" s="13" t="e">
        <f>VLOOKUP(Parameter!#REF!,Indexing!$K$2:$L$28,2)</f>
        <v>#REF!</v>
      </c>
      <c r="L1370" s="13" t="e">
        <f t="shared" si="68"/>
        <v>#REF!</v>
      </c>
      <c r="N1370" t="e">
        <f t="shared" si="69"/>
        <v>#REF!</v>
      </c>
    </row>
    <row r="1371" spans="4:14">
      <c r="D1371" s="13" t="e">
        <f>VLOOKUP(Parameter!#REF!,Indexing!$A$2:$B$28,2)</f>
        <v>#REF!</v>
      </c>
      <c r="E1371" s="13" t="e">
        <f>VLOOKUP(Parameter!#REF!,Indexing!$C$2:$D$28,2)</f>
        <v>#REF!</v>
      </c>
      <c r="F1371" s="13" t="e">
        <f>VLOOKUP(Parameter!#REF!,Indexing!$E$2:$F$28,2)</f>
        <v>#REF!</v>
      </c>
      <c r="G1371" s="13" t="e">
        <f>VLOOKUP(Parameter!#REF!,Indexing!$G$2:$H$28,2)</f>
        <v>#REF!</v>
      </c>
      <c r="H1371" s="13" t="e">
        <f t="shared" si="67"/>
        <v>#REF!</v>
      </c>
      <c r="J1371" s="13" t="e">
        <f>VLOOKUP(Parameter!#REF!,Indexing!$I$2:$J$28,2)</f>
        <v>#REF!</v>
      </c>
      <c r="K1371" s="13" t="e">
        <f>VLOOKUP(Parameter!#REF!,Indexing!$K$2:$L$28,2)</f>
        <v>#REF!</v>
      </c>
      <c r="L1371" s="13" t="e">
        <f t="shared" si="68"/>
        <v>#REF!</v>
      </c>
      <c r="N1371" t="e">
        <f t="shared" si="69"/>
        <v>#REF!</v>
      </c>
    </row>
    <row r="1372" spans="4:14">
      <c r="D1372" s="13" t="e">
        <f>VLOOKUP(Parameter!#REF!,Indexing!$A$2:$B$28,2)</f>
        <v>#REF!</v>
      </c>
      <c r="E1372" s="13" t="e">
        <f>VLOOKUP(Parameter!#REF!,Indexing!$C$2:$D$28,2)</f>
        <v>#REF!</v>
      </c>
      <c r="F1372" s="13" t="e">
        <f>VLOOKUP(Parameter!#REF!,Indexing!$E$2:$F$28,2)</f>
        <v>#REF!</v>
      </c>
      <c r="G1372" s="13" t="e">
        <f>VLOOKUP(Parameter!#REF!,Indexing!$G$2:$H$28,2)</f>
        <v>#REF!</v>
      </c>
      <c r="H1372" s="13" t="e">
        <f t="shared" si="67"/>
        <v>#REF!</v>
      </c>
      <c r="J1372" s="13" t="e">
        <f>VLOOKUP(Parameter!#REF!,Indexing!$I$2:$J$28,2)</f>
        <v>#REF!</v>
      </c>
      <c r="K1372" s="13" t="e">
        <f>VLOOKUP(Parameter!#REF!,Indexing!$K$2:$L$28,2)</f>
        <v>#REF!</v>
      </c>
      <c r="L1372" s="13" t="e">
        <f t="shared" si="68"/>
        <v>#REF!</v>
      </c>
      <c r="N1372" t="e">
        <f t="shared" si="69"/>
        <v>#REF!</v>
      </c>
    </row>
    <row r="1373" spans="4:14">
      <c r="D1373" s="13" t="e">
        <f>VLOOKUP(Parameter!#REF!,Indexing!$A$2:$B$28,2)</f>
        <v>#REF!</v>
      </c>
      <c r="E1373" s="13" t="e">
        <f>VLOOKUP(Parameter!#REF!,Indexing!$C$2:$D$28,2)</f>
        <v>#REF!</v>
      </c>
      <c r="F1373" s="13" t="e">
        <f>VLOOKUP(Parameter!#REF!,Indexing!$E$2:$F$28,2)</f>
        <v>#REF!</v>
      </c>
      <c r="G1373" s="13" t="e">
        <f>VLOOKUP(Parameter!#REF!,Indexing!$G$2:$H$28,2)</f>
        <v>#REF!</v>
      </c>
      <c r="H1373" s="13" t="e">
        <f t="shared" si="67"/>
        <v>#REF!</v>
      </c>
      <c r="J1373" s="13" t="e">
        <f>VLOOKUP(Parameter!#REF!,Indexing!$I$2:$J$28,2)</f>
        <v>#REF!</v>
      </c>
      <c r="K1373" s="13" t="e">
        <f>VLOOKUP(Parameter!#REF!,Indexing!$K$2:$L$28,2)</f>
        <v>#REF!</v>
      </c>
      <c r="L1373" s="13" t="e">
        <f t="shared" si="68"/>
        <v>#REF!</v>
      </c>
      <c r="N1373" t="e">
        <f t="shared" si="69"/>
        <v>#REF!</v>
      </c>
    </row>
    <row r="1374" spans="4:14">
      <c r="D1374" s="13" t="e">
        <f>VLOOKUP(Parameter!#REF!,Indexing!$A$2:$B$28,2)</f>
        <v>#REF!</v>
      </c>
      <c r="E1374" s="13" t="e">
        <f>VLOOKUP(Parameter!#REF!,Indexing!$C$2:$D$28,2)</f>
        <v>#REF!</v>
      </c>
      <c r="F1374" s="13" t="e">
        <f>VLOOKUP(Parameter!#REF!,Indexing!$E$2:$F$28,2)</f>
        <v>#REF!</v>
      </c>
      <c r="G1374" s="13" t="e">
        <f>VLOOKUP(Parameter!#REF!,Indexing!$G$2:$H$28,2)</f>
        <v>#REF!</v>
      </c>
      <c r="H1374" s="13" t="e">
        <f t="shared" si="67"/>
        <v>#REF!</v>
      </c>
      <c r="J1374" s="13" t="e">
        <f>VLOOKUP(Parameter!#REF!,Indexing!$I$2:$J$28,2)</f>
        <v>#REF!</v>
      </c>
      <c r="K1374" s="13" t="e">
        <f>VLOOKUP(Parameter!#REF!,Indexing!$K$2:$L$28,2)</f>
        <v>#REF!</v>
      </c>
      <c r="L1374" s="13" t="e">
        <f t="shared" si="68"/>
        <v>#REF!</v>
      </c>
      <c r="N1374" t="e">
        <f t="shared" si="69"/>
        <v>#REF!</v>
      </c>
    </row>
    <row r="1375" spans="4:14">
      <c r="D1375" s="13" t="e">
        <f>VLOOKUP(Parameter!#REF!,Indexing!$A$2:$B$28,2)</f>
        <v>#REF!</v>
      </c>
      <c r="E1375" s="13" t="e">
        <f>VLOOKUP(Parameter!#REF!,Indexing!$C$2:$D$28,2)</f>
        <v>#REF!</v>
      </c>
      <c r="F1375" s="13" t="e">
        <f>VLOOKUP(Parameter!#REF!,Indexing!$E$2:$F$28,2)</f>
        <v>#REF!</v>
      </c>
      <c r="G1375" s="13" t="e">
        <f>VLOOKUP(Parameter!#REF!,Indexing!$G$2:$H$28,2)</f>
        <v>#REF!</v>
      </c>
      <c r="H1375" s="13" t="e">
        <f t="shared" si="67"/>
        <v>#REF!</v>
      </c>
      <c r="J1375" s="13" t="e">
        <f>VLOOKUP(Parameter!#REF!,Indexing!$I$2:$J$28,2)</f>
        <v>#REF!</v>
      </c>
      <c r="K1375" s="13" t="e">
        <f>VLOOKUP(Parameter!#REF!,Indexing!$K$2:$L$28,2)</f>
        <v>#REF!</v>
      </c>
      <c r="L1375" s="13" t="e">
        <f t="shared" si="68"/>
        <v>#REF!</v>
      </c>
      <c r="N1375" t="e">
        <f t="shared" si="69"/>
        <v>#REF!</v>
      </c>
    </row>
    <row r="1376" spans="4:14">
      <c r="D1376" s="13" t="e">
        <f>VLOOKUP(Parameter!#REF!,Indexing!$A$2:$B$28,2)</f>
        <v>#REF!</v>
      </c>
      <c r="E1376" s="13" t="e">
        <f>VLOOKUP(Parameter!#REF!,Indexing!$C$2:$D$28,2)</f>
        <v>#REF!</v>
      </c>
      <c r="F1376" s="13" t="e">
        <f>VLOOKUP(Parameter!#REF!,Indexing!$E$2:$F$28,2)</f>
        <v>#REF!</v>
      </c>
      <c r="G1376" s="13" t="e">
        <f>VLOOKUP(Parameter!#REF!,Indexing!$G$2:$H$28,2)</f>
        <v>#REF!</v>
      </c>
      <c r="H1376" s="13" t="e">
        <f t="shared" si="67"/>
        <v>#REF!</v>
      </c>
      <c r="J1376" s="13" t="e">
        <f>VLOOKUP(Parameter!#REF!,Indexing!$I$2:$J$28,2)</f>
        <v>#REF!</v>
      </c>
      <c r="K1376" s="13" t="e">
        <f>VLOOKUP(Parameter!#REF!,Indexing!$K$2:$L$28,2)</f>
        <v>#REF!</v>
      </c>
      <c r="L1376" s="13" t="e">
        <f t="shared" si="68"/>
        <v>#REF!</v>
      </c>
      <c r="N1376" t="e">
        <f t="shared" si="69"/>
        <v>#REF!</v>
      </c>
    </row>
    <row r="1377" spans="4:14">
      <c r="D1377" s="13" t="e">
        <f>VLOOKUP(Parameter!#REF!,Indexing!$A$2:$B$28,2)</f>
        <v>#REF!</v>
      </c>
      <c r="E1377" s="13" t="e">
        <f>VLOOKUP(Parameter!#REF!,Indexing!$C$2:$D$28,2)</f>
        <v>#REF!</v>
      </c>
      <c r="F1377" s="13" t="e">
        <f>VLOOKUP(Parameter!#REF!,Indexing!$E$2:$F$28,2)</f>
        <v>#REF!</v>
      </c>
      <c r="G1377" s="13" t="e">
        <f>VLOOKUP(Parameter!#REF!,Indexing!$G$2:$H$28,2)</f>
        <v>#REF!</v>
      </c>
      <c r="H1377" s="13" t="e">
        <f t="shared" si="67"/>
        <v>#REF!</v>
      </c>
      <c r="J1377" s="13" t="e">
        <f>VLOOKUP(Parameter!#REF!,Indexing!$I$2:$J$28,2)</f>
        <v>#REF!</v>
      </c>
      <c r="K1377" s="13" t="e">
        <f>VLOOKUP(Parameter!#REF!,Indexing!$K$2:$L$28,2)</f>
        <v>#REF!</v>
      </c>
      <c r="L1377" s="13" t="e">
        <f t="shared" si="68"/>
        <v>#REF!</v>
      </c>
      <c r="N1377" t="e">
        <f t="shared" si="69"/>
        <v>#REF!</v>
      </c>
    </row>
    <row r="1378" spans="4:14">
      <c r="D1378" s="13" t="e">
        <f>VLOOKUP(Parameter!#REF!,Indexing!$A$2:$B$28,2)</f>
        <v>#REF!</v>
      </c>
      <c r="E1378" s="13" t="e">
        <f>VLOOKUP(Parameter!#REF!,Indexing!$C$2:$D$28,2)</f>
        <v>#REF!</v>
      </c>
      <c r="F1378" s="13" t="e">
        <f>VLOOKUP(Parameter!#REF!,Indexing!$E$2:$F$28,2)</f>
        <v>#REF!</v>
      </c>
      <c r="G1378" s="13" t="e">
        <f>VLOOKUP(Parameter!#REF!,Indexing!$G$2:$H$28,2)</f>
        <v>#REF!</v>
      </c>
      <c r="H1378" s="13" t="e">
        <f t="shared" si="67"/>
        <v>#REF!</v>
      </c>
      <c r="J1378" s="13" t="e">
        <f>VLOOKUP(Parameter!#REF!,Indexing!$I$2:$J$28,2)</f>
        <v>#REF!</v>
      </c>
      <c r="K1378" s="13" t="e">
        <f>VLOOKUP(Parameter!#REF!,Indexing!$K$2:$L$28,2)</f>
        <v>#REF!</v>
      </c>
      <c r="L1378" s="13" t="e">
        <f t="shared" si="68"/>
        <v>#REF!</v>
      </c>
      <c r="N1378" t="e">
        <f t="shared" si="69"/>
        <v>#REF!</v>
      </c>
    </row>
    <row r="1379" spans="4:14">
      <c r="D1379" s="13" t="e">
        <f>VLOOKUP(Parameter!#REF!,Indexing!$A$2:$B$28,2)</f>
        <v>#REF!</v>
      </c>
      <c r="E1379" s="13" t="e">
        <f>VLOOKUP(Parameter!#REF!,Indexing!$C$2:$D$28,2)</f>
        <v>#REF!</v>
      </c>
      <c r="F1379" s="13" t="e">
        <f>VLOOKUP(Parameter!#REF!,Indexing!$E$2:$F$28,2)</f>
        <v>#REF!</v>
      </c>
      <c r="G1379" s="13" t="e">
        <f>VLOOKUP(Parameter!#REF!,Indexing!$G$2:$H$28,2)</f>
        <v>#REF!</v>
      </c>
      <c r="H1379" s="13" t="e">
        <f t="shared" si="67"/>
        <v>#REF!</v>
      </c>
      <c r="J1379" s="13" t="e">
        <f>VLOOKUP(Parameter!#REF!,Indexing!$I$2:$J$28,2)</f>
        <v>#REF!</v>
      </c>
      <c r="K1379" s="13" t="e">
        <f>VLOOKUP(Parameter!#REF!,Indexing!$K$2:$L$28,2)</f>
        <v>#REF!</v>
      </c>
      <c r="L1379" s="13" t="e">
        <f t="shared" si="68"/>
        <v>#REF!</v>
      </c>
      <c r="N1379" t="e">
        <f t="shared" si="69"/>
        <v>#REF!</v>
      </c>
    </row>
    <row r="1380" spans="4:14">
      <c r="D1380" s="13" t="e">
        <f>VLOOKUP(Parameter!#REF!,Indexing!$A$2:$B$28,2)</f>
        <v>#REF!</v>
      </c>
      <c r="E1380" s="13" t="e">
        <f>VLOOKUP(Parameter!#REF!,Indexing!$C$2:$D$28,2)</f>
        <v>#REF!</v>
      </c>
      <c r="F1380" s="13" t="e">
        <f>VLOOKUP(Parameter!#REF!,Indexing!$E$2:$F$28,2)</f>
        <v>#REF!</v>
      </c>
      <c r="G1380" s="13" t="e">
        <f>VLOOKUP(Parameter!#REF!,Indexing!$G$2:$H$28,2)</f>
        <v>#REF!</v>
      </c>
      <c r="H1380" s="13" t="e">
        <f t="shared" si="67"/>
        <v>#REF!</v>
      </c>
      <c r="J1380" s="13" t="e">
        <f>VLOOKUP(Parameter!#REF!,Indexing!$I$2:$J$28,2)</f>
        <v>#REF!</v>
      </c>
      <c r="K1380" s="13" t="e">
        <f>VLOOKUP(Parameter!#REF!,Indexing!$K$2:$L$28,2)</f>
        <v>#REF!</v>
      </c>
      <c r="L1380" s="13" t="e">
        <f t="shared" si="68"/>
        <v>#REF!</v>
      </c>
      <c r="N1380" t="e">
        <f t="shared" si="69"/>
        <v>#REF!</v>
      </c>
    </row>
    <row r="1381" spans="4:14">
      <c r="D1381" s="13" t="e">
        <f>VLOOKUP(Parameter!#REF!,Indexing!$A$2:$B$28,2)</f>
        <v>#REF!</v>
      </c>
      <c r="E1381" s="13" t="e">
        <f>VLOOKUP(Parameter!#REF!,Indexing!$C$2:$D$28,2)</f>
        <v>#REF!</v>
      </c>
      <c r="F1381" s="13" t="e">
        <f>VLOOKUP(Parameter!#REF!,Indexing!$E$2:$F$28,2)</f>
        <v>#REF!</v>
      </c>
      <c r="G1381" s="13" t="e">
        <f>VLOOKUP(Parameter!#REF!,Indexing!$G$2:$H$28,2)</f>
        <v>#REF!</v>
      </c>
      <c r="H1381" s="13" t="e">
        <f t="shared" si="67"/>
        <v>#REF!</v>
      </c>
      <c r="J1381" s="13" t="e">
        <f>VLOOKUP(Parameter!#REF!,Indexing!$I$2:$J$28,2)</f>
        <v>#REF!</v>
      </c>
      <c r="K1381" s="13" t="e">
        <f>VLOOKUP(Parameter!#REF!,Indexing!$K$2:$L$28,2)</f>
        <v>#REF!</v>
      </c>
      <c r="L1381" s="13" t="e">
        <f t="shared" si="68"/>
        <v>#REF!</v>
      </c>
      <c r="N1381" t="e">
        <f t="shared" si="69"/>
        <v>#REF!</v>
      </c>
    </row>
    <row r="1382" spans="4:14">
      <c r="D1382" s="13" t="e">
        <f>VLOOKUP(Parameter!#REF!,Indexing!$A$2:$B$28,2)</f>
        <v>#REF!</v>
      </c>
      <c r="E1382" s="13" t="e">
        <f>VLOOKUP(Parameter!#REF!,Indexing!$C$2:$D$28,2)</f>
        <v>#REF!</v>
      </c>
      <c r="F1382" s="13" t="e">
        <f>VLOOKUP(Parameter!#REF!,Indexing!$E$2:$F$28,2)</f>
        <v>#REF!</v>
      </c>
      <c r="G1382" s="13" t="e">
        <f>VLOOKUP(Parameter!#REF!,Indexing!$G$2:$H$28,2)</f>
        <v>#REF!</v>
      </c>
      <c r="H1382" s="13" t="e">
        <f t="shared" si="67"/>
        <v>#REF!</v>
      </c>
      <c r="J1382" s="13" t="e">
        <f>VLOOKUP(Parameter!#REF!,Indexing!$I$2:$J$28,2)</f>
        <v>#REF!</v>
      </c>
      <c r="K1382" s="13" t="e">
        <f>VLOOKUP(Parameter!#REF!,Indexing!$K$2:$L$28,2)</f>
        <v>#REF!</v>
      </c>
      <c r="L1382" s="13" t="e">
        <f t="shared" si="68"/>
        <v>#REF!</v>
      </c>
      <c r="N1382" t="e">
        <f t="shared" si="69"/>
        <v>#REF!</v>
      </c>
    </row>
    <row r="1383" spans="4:14">
      <c r="D1383" s="13" t="e">
        <f>VLOOKUP(Parameter!#REF!,Indexing!$A$2:$B$28,2)</f>
        <v>#REF!</v>
      </c>
      <c r="E1383" s="13" t="e">
        <f>VLOOKUP(Parameter!#REF!,Indexing!$C$2:$D$28,2)</f>
        <v>#REF!</v>
      </c>
      <c r="F1383" s="13" t="e">
        <f>VLOOKUP(Parameter!#REF!,Indexing!$E$2:$F$28,2)</f>
        <v>#REF!</v>
      </c>
      <c r="G1383" s="13" t="e">
        <f>VLOOKUP(Parameter!#REF!,Indexing!$G$2:$H$28,2)</f>
        <v>#REF!</v>
      </c>
      <c r="H1383" s="13" t="e">
        <f t="shared" ref="H1383:H1446" si="70">(AVERAGE(D1383:G1383))</f>
        <v>#REF!</v>
      </c>
      <c r="J1383" s="13" t="e">
        <f>VLOOKUP(Parameter!#REF!,Indexing!$I$2:$J$28,2)</f>
        <v>#REF!</v>
      </c>
      <c r="K1383" s="13" t="e">
        <f>VLOOKUP(Parameter!#REF!,Indexing!$K$2:$L$28,2)</f>
        <v>#REF!</v>
      </c>
      <c r="L1383" s="13" t="e">
        <f t="shared" ref="L1383:L1446" si="71">AVERAGE(J1383+K1383)</f>
        <v>#REF!</v>
      </c>
      <c r="N1383" t="e">
        <f t="shared" si="69"/>
        <v>#REF!</v>
      </c>
    </row>
    <row r="1384" spans="4:14">
      <c r="D1384" s="13" t="e">
        <f>VLOOKUP(Parameter!#REF!,Indexing!$A$2:$B$28,2)</f>
        <v>#REF!</v>
      </c>
      <c r="E1384" s="13" t="e">
        <f>VLOOKUP(Parameter!#REF!,Indexing!$C$2:$D$28,2)</f>
        <v>#REF!</v>
      </c>
      <c r="F1384" s="13" t="e">
        <f>VLOOKUP(Parameter!#REF!,Indexing!$E$2:$F$28,2)</f>
        <v>#REF!</v>
      </c>
      <c r="G1384" s="13" t="e">
        <f>VLOOKUP(Parameter!#REF!,Indexing!$G$2:$H$28,2)</f>
        <v>#REF!</v>
      </c>
      <c r="H1384" s="13" t="e">
        <f t="shared" si="70"/>
        <v>#REF!</v>
      </c>
      <c r="J1384" s="13" t="e">
        <f>VLOOKUP(Parameter!#REF!,Indexing!$I$2:$J$28,2)</f>
        <v>#REF!</v>
      </c>
      <c r="K1384" s="13" t="e">
        <f>VLOOKUP(Parameter!#REF!,Indexing!$K$2:$L$28,2)</f>
        <v>#REF!</v>
      </c>
      <c r="L1384" s="13" t="e">
        <f t="shared" si="71"/>
        <v>#REF!</v>
      </c>
      <c r="N1384" t="e">
        <f t="shared" si="69"/>
        <v>#REF!</v>
      </c>
    </row>
    <row r="1385" spans="4:14">
      <c r="D1385" s="13" t="e">
        <f>VLOOKUP(Parameter!#REF!,Indexing!$A$2:$B$28,2)</f>
        <v>#REF!</v>
      </c>
      <c r="E1385" s="13" t="e">
        <f>VLOOKUP(Parameter!#REF!,Indexing!$C$2:$D$28,2)</f>
        <v>#REF!</v>
      </c>
      <c r="F1385" s="13" t="e">
        <f>VLOOKUP(Parameter!#REF!,Indexing!$E$2:$F$28,2)</f>
        <v>#REF!</v>
      </c>
      <c r="G1385" s="13" t="e">
        <f>VLOOKUP(Parameter!#REF!,Indexing!$G$2:$H$28,2)</f>
        <v>#REF!</v>
      </c>
      <c r="H1385" s="13" t="e">
        <f t="shared" si="70"/>
        <v>#REF!</v>
      </c>
      <c r="J1385" s="13" t="e">
        <f>VLOOKUP(Parameter!#REF!,Indexing!$I$2:$J$28,2)</f>
        <v>#REF!</v>
      </c>
      <c r="K1385" s="13" t="e">
        <f>VLOOKUP(Parameter!#REF!,Indexing!$K$2:$L$28,2)</f>
        <v>#REF!</v>
      </c>
      <c r="L1385" s="13" t="e">
        <f t="shared" si="71"/>
        <v>#REF!</v>
      </c>
      <c r="N1385" t="e">
        <f t="shared" si="69"/>
        <v>#REF!</v>
      </c>
    </row>
    <row r="1386" spans="4:14">
      <c r="D1386" s="13" t="e">
        <f>VLOOKUP(Parameter!#REF!,Indexing!$A$2:$B$28,2)</f>
        <v>#REF!</v>
      </c>
      <c r="E1386" s="13" t="e">
        <f>VLOOKUP(Parameter!#REF!,Indexing!$C$2:$D$28,2)</f>
        <v>#REF!</v>
      </c>
      <c r="F1386" s="13" t="e">
        <f>VLOOKUP(Parameter!#REF!,Indexing!$E$2:$F$28,2)</f>
        <v>#REF!</v>
      </c>
      <c r="G1386" s="13" t="e">
        <f>VLOOKUP(Parameter!#REF!,Indexing!$G$2:$H$28,2)</f>
        <v>#REF!</v>
      </c>
      <c r="H1386" s="13" t="e">
        <f t="shared" si="70"/>
        <v>#REF!</v>
      </c>
      <c r="J1386" s="13" t="e">
        <f>VLOOKUP(Parameter!#REF!,Indexing!$I$2:$J$28,2)</f>
        <v>#REF!</v>
      </c>
      <c r="K1386" s="13" t="e">
        <f>VLOOKUP(Parameter!#REF!,Indexing!$K$2:$L$28,2)</f>
        <v>#REF!</v>
      </c>
      <c r="L1386" s="13" t="e">
        <f t="shared" si="71"/>
        <v>#REF!</v>
      </c>
      <c r="N1386" t="e">
        <f t="shared" si="69"/>
        <v>#REF!</v>
      </c>
    </row>
    <row r="1387" spans="4:14">
      <c r="D1387" s="13" t="e">
        <f>VLOOKUP(Parameter!#REF!,Indexing!$A$2:$B$28,2)</f>
        <v>#REF!</v>
      </c>
      <c r="E1387" s="13" t="e">
        <f>VLOOKUP(Parameter!#REF!,Indexing!$C$2:$D$28,2)</f>
        <v>#REF!</v>
      </c>
      <c r="F1387" s="13" t="e">
        <f>VLOOKUP(Parameter!#REF!,Indexing!$E$2:$F$28,2)</f>
        <v>#REF!</v>
      </c>
      <c r="G1387" s="13" t="e">
        <f>VLOOKUP(Parameter!#REF!,Indexing!$G$2:$H$28,2)</f>
        <v>#REF!</v>
      </c>
      <c r="H1387" s="13" t="e">
        <f t="shared" si="70"/>
        <v>#REF!</v>
      </c>
      <c r="J1387" s="13" t="e">
        <f>VLOOKUP(Parameter!#REF!,Indexing!$I$2:$J$28,2)</f>
        <v>#REF!</v>
      </c>
      <c r="K1387" s="13" t="e">
        <f>VLOOKUP(Parameter!#REF!,Indexing!$K$2:$L$28,2)</f>
        <v>#REF!</v>
      </c>
      <c r="L1387" s="13" t="e">
        <f t="shared" si="71"/>
        <v>#REF!</v>
      </c>
      <c r="N1387" t="e">
        <f t="shared" si="69"/>
        <v>#REF!</v>
      </c>
    </row>
    <row r="1388" spans="4:14">
      <c r="D1388" s="13" t="e">
        <f>VLOOKUP(Parameter!#REF!,Indexing!$A$2:$B$28,2)</f>
        <v>#REF!</v>
      </c>
      <c r="E1388" s="13" t="e">
        <f>VLOOKUP(Parameter!#REF!,Indexing!$C$2:$D$28,2)</f>
        <v>#REF!</v>
      </c>
      <c r="F1388" s="13" t="e">
        <f>VLOOKUP(Parameter!#REF!,Indexing!$E$2:$F$28,2)</f>
        <v>#REF!</v>
      </c>
      <c r="G1388" s="13" t="e">
        <f>VLOOKUP(Parameter!#REF!,Indexing!$G$2:$H$28,2)</f>
        <v>#REF!</v>
      </c>
      <c r="H1388" s="13" t="e">
        <f t="shared" si="70"/>
        <v>#REF!</v>
      </c>
      <c r="J1388" s="13" t="e">
        <f>VLOOKUP(Parameter!#REF!,Indexing!$I$2:$J$28,2)</f>
        <v>#REF!</v>
      </c>
      <c r="K1388" s="13" t="e">
        <f>VLOOKUP(Parameter!#REF!,Indexing!$K$2:$L$28,2)</f>
        <v>#REF!</v>
      </c>
      <c r="L1388" s="13" t="e">
        <f t="shared" si="71"/>
        <v>#REF!</v>
      </c>
      <c r="N1388" t="e">
        <f t="shared" si="69"/>
        <v>#REF!</v>
      </c>
    </row>
    <row r="1389" spans="4:14">
      <c r="D1389" s="13" t="e">
        <f>VLOOKUP(Parameter!#REF!,Indexing!$A$2:$B$28,2)</f>
        <v>#REF!</v>
      </c>
      <c r="E1389" s="13" t="e">
        <f>VLOOKUP(Parameter!#REF!,Indexing!$C$2:$D$28,2)</f>
        <v>#REF!</v>
      </c>
      <c r="F1389" s="13" t="e">
        <f>VLOOKUP(Parameter!#REF!,Indexing!$E$2:$F$28,2)</f>
        <v>#REF!</v>
      </c>
      <c r="G1389" s="13" t="e">
        <f>VLOOKUP(Parameter!#REF!,Indexing!$G$2:$H$28,2)</f>
        <v>#REF!</v>
      </c>
      <c r="H1389" s="13" t="e">
        <f t="shared" si="70"/>
        <v>#REF!</v>
      </c>
      <c r="J1389" s="13" t="e">
        <f>VLOOKUP(Parameter!#REF!,Indexing!$I$2:$J$28,2)</f>
        <v>#REF!</v>
      </c>
      <c r="K1389" s="13" t="e">
        <f>VLOOKUP(Parameter!#REF!,Indexing!$K$2:$L$28,2)</f>
        <v>#REF!</v>
      </c>
      <c r="L1389" s="13" t="e">
        <f t="shared" si="71"/>
        <v>#REF!</v>
      </c>
      <c r="N1389" t="e">
        <f t="shared" si="69"/>
        <v>#REF!</v>
      </c>
    </row>
    <row r="1390" spans="4:14">
      <c r="D1390" s="13" t="e">
        <f>VLOOKUP(Parameter!#REF!,Indexing!$A$2:$B$28,2)</f>
        <v>#REF!</v>
      </c>
      <c r="E1390" s="13" t="e">
        <f>VLOOKUP(Parameter!#REF!,Indexing!$C$2:$D$28,2)</f>
        <v>#REF!</v>
      </c>
      <c r="F1390" s="13" t="e">
        <f>VLOOKUP(Parameter!#REF!,Indexing!$E$2:$F$28,2)</f>
        <v>#REF!</v>
      </c>
      <c r="G1390" s="13" t="e">
        <f>VLOOKUP(Parameter!#REF!,Indexing!$G$2:$H$28,2)</f>
        <v>#REF!</v>
      </c>
      <c r="H1390" s="13" t="e">
        <f t="shared" si="70"/>
        <v>#REF!</v>
      </c>
      <c r="J1390" s="13" t="e">
        <f>VLOOKUP(Parameter!#REF!,Indexing!$I$2:$J$28,2)</f>
        <v>#REF!</v>
      </c>
      <c r="K1390" s="13" t="e">
        <f>VLOOKUP(Parameter!#REF!,Indexing!$K$2:$L$28,2)</f>
        <v>#REF!</v>
      </c>
      <c r="L1390" s="13" t="e">
        <f t="shared" si="71"/>
        <v>#REF!</v>
      </c>
      <c r="N1390" t="e">
        <f t="shared" si="69"/>
        <v>#REF!</v>
      </c>
    </row>
    <row r="1391" spans="4:14">
      <c r="D1391" s="13" t="e">
        <f>VLOOKUP(Parameter!#REF!,Indexing!$A$2:$B$28,2)</f>
        <v>#REF!</v>
      </c>
      <c r="E1391" s="13" t="e">
        <f>VLOOKUP(Parameter!#REF!,Indexing!$C$2:$D$28,2)</f>
        <v>#REF!</v>
      </c>
      <c r="F1391" s="13" t="e">
        <f>VLOOKUP(Parameter!#REF!,Indexing!$E$2:$F$28,2)</f>
        <v>#REF!</v>
      </c>
      <c r="G1391" s="13" t="e">
        <f>VLOOKUP(Parameter!#REF!,Indexing!$G$2:$H$28,2)</f>
        <v>#REF!</v>
      </c>
      <c r="H1391" s="13" t="e">
        <f t="shared" si="70"/>
        <v>#REF!</v>
      </c>
      <c r="J1391" s="13" t="e">
        <f>VLOOKUP(Parameter!#REF!,Indexing!$I$2:$J$28,2)</f>
        <v>#REF!</v>
      </c>
      <c r="K1391" s="13" t="e">
        <f>VLOOKUP(Parameter!#REF!,Indexing!$K$2:$L$28,2)</f>
        <v>#REF!</v>
      </c>
      <c r="L1391" s="13" t="e">
        <f t="shared" si="71"/>
        <v>#REF!</v>
      </c>
      <c r="N1391" t="e">
        <f t="shared" si="69"/>
        <v>#REF!</v>
      </c>
    </row>
    <row r="1392" spans="4:14">
      <c r="D1392" s="13" t="e">
        <f>VLOOKUP(Parameter!#REF!,Indexing!$A$2:$B$28,2)</f>
        <v>#REF!</v>
      </c>
      <c r="E1392" s="13" t="e">
        <f>VLOOKUP(Parameter!#REF!,Indexing!$C$2:$D$28,2)</f>
        <v>#REF!</v>
      </c>
      <c r="F1392" s="13" t="e">
        <f>VLOOKUP(Parameter!#REF!,Indexing!$E$2:$F$28,2)</f>
        <v>#REF!</v>
      </c>
      <c r="G1392" s="13" t="e">
        <f>VLOOKUP(Parameter!#REF!,Indexing!$G$2:$H$28,2)</f>
        <v>#REF!</v>
      </c>
      <c r="H1392" s="13" t="e">
        <f t="shared" si="70"/>
        <v>#REF!</v>
      </c>
      <c r="J1392" s="13" t="e">
        <f>VLOOKUP(Parameter!#REF!,Indexing!$I$2:$J$28,2)</f>
        <v>#REF!</v>
      </c>
      <c r="K1392" s="13" t="e">
        <f>VLOOKUP(Parameter!#REF!,Indexing!$K$2:$L$28,2)</f>
        <v>#REF!</v>
      </c>
      <c r="L1392" s="13" t="e">
        <f t="shared" si="71"/>
        <v>#REF!</v>
      </c>
      <c r="N1392" t="e">
        <f t="shared" si="69"/>
        <v>#REF!</v>
      </c>
    </row>
    <row r="1393" spans="4:14">
      <c r="D1393" s="13" t="e">
        <f>VLOOKUP(Parameter!#REF!,Indexing!$A$2:$B$28,2)</f>
        <v>#REF!</v>
      </c>
      <c r="E1393" s="13" t="e">
        <f>VLOOKUP(Parameter!#REF!,Indexing!$C$2:$D$28,2)</f>
        <v>#REF!</v>
      </c>
      <c r="F1393" s="13" t="e">
        <f>VLOOKUP(Parameter!#REF!,Indexing!$E$2:$F$28,2)</f>
        <v>#REF!</v>
      </c>
      <c r="G1393" s="13" t="e">
        <f>VLOOKUP(Parameter!#REF!,Indexing!$G$2:$H$28,2)</f>
        <v>#REF!</v>
      </c>
      <c r="H1393" s="13" t="e">
        <f t="shared" si="70"/>
        <v>#REF!</v>
      </c>
      <c r="J1393" s="13" t="e">
        <f>VLOOKUP(Parameter!#REF!,Indexing!$I$2:$J$28,2)</f>
        <v>#REF!</v>
      </c>
      <c r="K1393" s="13" t="e">
        <f>VLOOKUP(Parameter!#REF!,Indexing!$K$2:$L$28,2)</f>
        <v>#REF!</v>
      </c>
      <c r="L1393" s="13" t="e">
        <f t="shared" si="71"/>
        <v>#REF!</v>
      </c>
      <c r="N1393" t="e">
        <f t="shared" si="69"/>
        <v>#REF!</v>
      </c>
    </row>
    <row r="1394" spans="4:14">
      <c r="D1394" s="13" t="e">
        <f>VLOOKUP(Parameter!#REF!,Indexing!$A$2:$B$28,2)</f>
        <v>#REF!</v>
      </c>
      <c r="E1394" s="13" t="e">
        <f>VLOOKUP(Parameter!#REF!,Indexing!$C$2:$D$28,2)</f>
        <v>#REF!</v>
      </c>
      <c r="F1394" s="13" t="e">
        <f>VLOOKUP(Parameter!#REF!,Indexing!$E$2:$F$28,2)</f>
        <v>#REF!</v>
      </c>
      <c r="G1394" s="13" t="e">
        <f>VLOOKUP(Parameter!#REF!,Indexing!$G$2:$H$28,2)</f>
        <v>#REF!</v>
      </c>
      <c r="H1394" s="13" t="e">
        <f t="shared" si="70"/>
        <v>#REF!</v>
      </c>
      <c r="J1394" s="13" t="e">
        <f>VLOOKUP(Parameter!#REF!,Indexing!$I$2:$J$28,2)</f>
        <v>#REF!</v>
      </c>
      <c r="K1394" s="13" t="e">
        <f>VLOOKUP(Parameter!#REF!,Indexing!$K$2:$L$28,2)</f>
        <v>#REF!</v>
      </c>
      <c r="L1394" s="13" t="e">
        <f t="shared" si="71"/>
        <v>#REF!</v>
      </c>
      <c r="N1394" t="e">
        <f t="shared" si="69"/>
        <v>#REF!</v>
      </c>
    </row>
    <row r="1395" spans="4:14">
      <c r="D1395" s="13" t="e">
        <f>VLOOKUP(Parameter!#REF!,Indexing!$A$2:$B$28,2)</f>
        <v>#REF!</v>
      </c>
      <c r="E1395" s="13" t="e">
        <f>VLOOKUP(Parameter!#REF!,Indexing!$C$2:$D$28,2)</f>
        <v>#REF!</v>
      </c>
      <c r="F1395" s="13" t="e">
        <f>VLOOKUP(Parameter!#REF!,Indexing!$E$2:$F$28,2)</f>
        <v>#REF!</v>
      </c>
      <c r="G1395" s="13" t="e">
        <f>VLOOKUP(Parameter!#REF!,Indexing!$G$2:$H$28,2)</f>
        <v>#REF!</v>
      </c>
      <c r="H1395" s="13" t="e">
        <f t="shared" si="70"/>
        <v>#REF!</v>
      </c>
      <c r="J1395" s="13" t="e">
        <f>VLOOKUP(Parameter!#REF!,Indexing!$I$2:$J$28,2)</f>
        <v>#REF!</v>
      </c>
      <c r="K1395" s="13" t="e">
        <f>VLOOKUP(Parameter!#REF!,Indexing!$K$2:$L$28,2)</f>
        <v>#REF!</v>
      </c>
      <c r="L1395" s="13" t="e">
        <f t="shared" si="71"/>
        <v>#REF!</v>
      </c>
      <c r="N1395" t="e">
        <f t="shared" si="69"/>
        <v>#REF!</v>
      </c>
    </row>
    <row r="1396" spans="4:14">
      <c r="D1396" s="13" t="e">
        <f>VLOOKUP(Parameter!#REF!,Indexing!$A$2:$B$28,2)</f>
        <v>#REF!</v>
      </c>
      <c r="E1396" s="13" t="e">
        <f>VLOOKUP(Parameter!#REF!,Indexing!$C$2:$D$28,2)</f>
        <v>#REF!</v>
      </c>
      <c r="F1396" s="13" t="e">
        <f>VLOOKUP(Parameter!#REF!,Indexing!$E$2:$F$28,2)</f>
        <v>#REF!</v>
      </c>
      <c r="G1396" s="13" t="e">
        <f>VLOOKUP(Parameter!#REF!,Indexing!$G$2:$H$28,2)</f>
        <v>#REF!</v>
      </c>
      <c r="H1396" s="13" t="e">
        <f t="shared" si="70"/>
        <v>#REF!</v>
      </c>
      <c r="J1396" s="13" t="e">
        <f>VLOOKUP(Parameter!#REF!,Indexing!$I$2:$J$28,2)</f>
        <v>#REF!</v>
      </c>
      <c r="K1396" s="13" t="e">
        <f>VLOOKUP(Parameter!#REF!,Indexing!$K$2:$L$28,2)</f>
        <v>#REF!</v>
      </c>
      <c r="L1396" s="13" t="e">
        <f t="shared" si="71"/>
        <v>#REF!</v>
      </c>
      <c r="N1396" t="e">
        <f t="shared" si="69"/>
        <v>#REF!</v>
      </c>
    </row>
    <row r="1397" spans="4:14">
      <c r="D1397" s="13" t="e">
        <f>VLOOKUP(Parameter!#REF!,Indexing!$A$2:$B$28,2)</f>
        <v>#REF!</v>
      </c>
      <c r="E1397" s="13" t="e">
        <f>VLOOKUP(Parameter!#REF!,Indexing!$C$2:$D$28,2)</f>
        <v>#REF!</v>
      </c>
      <c r="F1397" s="13" t="e">
        <f>VLOOKUP(Parameter!#REF!,Indexing!$E$2:$F$28,2)</f>
        <v>#REF!</v>
      </c>
      <c r="G1397" s="13" t="e">
        <f>VLOOKUP(Parameter!#REF!,Indexing!$G$2:$H$28,2)</f>
        <v>#REF!</v>
      </c>
      <c r="H1397" s="13" t="e">
        <f t="shared" si="70"/>
        <v>#REF!</v>
      </c>
      <c r="J1397" s="13" t="e">
        <f>VLOOKUP(Parameter!#REF!,Indexing!$I$2:$J$28,2)</f>
        <v>#REF!</v>
      </c>
      <c r="K1397" s="13" t="e">
        <f>VLOOKUP(Parameter!#REF!,Indexing!$K$2:$L$28,2)</f>
        <v>#REF!</v>
      </c>
      <c r="L1397" s="13" t="e">
        <f t="shared" si="71"/>
        <v>#REF!</v>
      </c>
      <c r="N1397" t="e">
        <f t="shared" si="69"/>
        <v>#REF!</v>
      </c>
    </row>
    <row r="1398" spans="4:14">
      <c r="D1398" s="13" t="e">
        <f>VLOOKUP(Parameter!#REF!,Indexing!$A$2:$B$28,2)</f>
        <v>#REF!</v>
      </c>
      <c r="E1398" s="13" t="e">
        <f>VLOOKUP(Parameter!#REF!,Indexing!$C$2:$D$28,2)</f>
        <v>#REF!</v>
      </c>
      <c r="F1398" s="13" t="e">
        <f>VLOOKUP(Parameter!#REF!,Indexing!$E$2:$F$28,2)</f>
        <v>#REF!</v>
      </c>
      <c r="G1398" s="13" t="e">
        <f>VLOOKUP(Parameter!#REF!,Indexing!$G$2:$H$28,2)</f>
        <v>#REF!</v>
      </c>
      <c r="H1398" s="13" t="e">
        <f t="shared" si="70"/>
        <v>#REF!</v>
      </c>
      <c r="J1398" s="13" t="e">
        <f>VLOOKUP(Parameter!#REF!,Indexing!$I$2:$J$28,2)</f>
        <v>#REF!</v>
      </c>
      <c r="K1398" s="13" t="e">
        <f>VLOOKUP(Parameter!#REF!,Indexing!$K$2:$L$28,2)</f>
        <v>#REF!</v>
      </c>
      <c r="L1398" s="13" t="e">
        <f t="shared" si="71"/>
        <v>#REF!</v>
      </c>
      <c r="N1398" t="e">
        <f t="shared" si="69"/>
        <v>#REF!</v>
      </c>
    </row>
    <row r="1399" spans="4:14">
      <c r="D1399" s="13" t="e">
        <f>VLOOKUP(Parameter!#REF!,Indexing!$A$2:$B$28,2)</f>
        <v>#REF!</v>
      </c>
      <c r="E1399" s="13" t="e">
        <f>VLOOKUP(Parameter!#REF!,Indexing!$C$2:$D$28,2)</f>
        <v>#REF!</v>
      </c>
      <c r="F1399" s="13" t="e">
        <f>VLOOKUP(Parameter!#REF!,Indexing!$E$2:$F$28,2)</f>
        <v>#REF!</v>
      </c>
      <c r="G1399" s="13" t="e">
        <f>VLOOKUP(Parameter!#REF!,Indexing!$G$2:$H$28,2)</f>
        <v>#REF!</v>
      </c>
      <c r="H1399" s="13" t="e">
        <f t="shared" si="70"/>
        <v>#REF!</v>
      </c>
      <c r="J1399" s="13" t="e">
        <f>VLOOKUP(Parameter!#REF!,Indexing!$I$2:$J$28,2)</f>
        <v>#REF!</v>
      </c>
      <c r="K1399" s="13" t="e">
        <f>VLOOKUP(Parameter!#REF!,Indexing!$K$2:$L$28,2)</f>
        <v>#REF!</v>
      </c>
      <c r="L1399" s="13" t="e">
        <f t="shared" si="71"/>
        <v>#REF!</v>
      </c>
      <c r="N1399" t="e">
        <f t="shared" si="69"/>
        <v>#REF!</v>
      </c>
    </row>
    <row r="1400" spans="4:14">
      <c r="D1400" s="13" t="e">
        <f>VLOOKUP(Parameter!#REF!,Indexing!$A$2:$B$28,2)</f>
        <v>#REF!</v>
      </c>
      <c r="E1400" s="13" t="e">
        <f>VLOOKUP(Parameter!#REF!,Indexing!$C$2:$D$28,2)</f>
        <v>#REF!</v>
      </c>
      <c r="F1400" s="13" t="e">
        <f>VLOOKUP(Parameter!#REF!,Indexing!$E$2:$F$28,2)</f>
        <v>#REF!</v>
      </c>
      <c r="G1400" s="13" t="e">
        <f>VLOOKUP(Parameter!#REF!,Indexing!$G$2:$H$28,2)</f>
        <v>#REF!</v>
      </c>
      <c r="H1400" s="13" t="e">
        <f t="shared" si="70"/>
        <v>#REF!</v>
      </c>
      <c r="J1400" s="13" t="e">
        <f>VLOOKUP(Parameter!#REF!,Indexing!$I$2:$J$28,2)</f>
        <v>#REF!</v>
      </c>
      <c r="K1400" s="13" t="e">
        <f>VLOOKUP(Parameter!#REF!,Indexing!$K$2:$L$28,2)</f>
        <v>#REF!</v>
      </c>
      <c r="L1400" s="13" t="e">
        <f t="shared" si="71"/>
        <v>#REF!</v>
      </c>
      <c r="N1400" t="e">
        <f t="shared" si="69"/>
        <v>#REF!</v>
      </c>
    </row>
    <row r="1401" spans="4:14">
      <c r="D1401" s="13" t="e">
        <f>VLOOKUP(Parameter!#REF!,Indexing!$A$2:$B$28,2)</f>
        <v>#REF!</v>
      </c>
      <c r="E1401" s="13" t="e">
        <f>VLOOKUP(Parameter!#REF!,Indexing!$C$2:$D$28,2)</f>
        <v>#REF!</v>
      </c>
      <c r="F1401" s="13" t="e">
        <f>VLOOKUP(Parameter!#REF!,Indexing!$E$2:$F$28,2)</f>
        <v>#REF!</v>
      </c>
      <c r="G1401" s="13" t="e">
        <f>VLOOKUP(Parameter!#REF!,Indexing!$G$2:$H$28,2)</f>
        <v>#REF!</v>
      </c>
      <c r="H1401" s="13" t="e">
        <f t="shared" si="70"/>
        <v>#REF!</v>
      </c>
      <c r="J1401" s="13" t="e">
        <f>VLOOKUP(Parameter!#REF!,Indexing!$I$2:$J$28,2)</f>
        <v>#REF!</v>
      </c>
      <c r="K1401" s="13" t="e">
        <f>VLOOKUP(Parameter!#REF!,Indexing!$K$2:$L$28,2)</f>
        <v>#REF!</v>
      </c>
      <c r="L1401" s="13" t="e">
        <f t="shared" si="71"/>
        <v>#REF!</v>
      </c>
      <c r="N1401" t="e">
        <f t="shared" si="69"/>
        <v>#REF!</v>
      </c>
    </row>
    <row r="1402" spans="4:14">
      <c r="D1402" s="13" t="e">
        <f>VLOOKUP(Parameter!#REF!,Indexing!$A$2:$B$28,2)</f>
        <v>#REF!</v>
      </c>
      <c r="E1402" s="13" t="e">
        <f>VLOOKUP(Parameter!#REF!,Indexing!$C$2:$D$28,2)</f>
        <v>#REF!</v>
      </c>
      <c r="F1402" s="13" t="e">
        <f>VLOOKUP(Parameter!#REF!,Indexing!$E$2:$F$28,2)</f>
        <v>#REF!</v>
      </c>
      <c r="G1402" s="13" t="e">
        <f>VLOOKUP(Parameter!#REF!,Indexing!$G$2:$H$28,2)</f>
        <v>#REF!</v>
      </c>
      <c r="H1402" s="13" t="e">
        <f t="shared" si="70"/>
        <v>#REF!</v>
      </c>
      <c r="J1402" s="13" t="e">
        <f>VLOOKUP(Parameter!#REF!,Indexing!$I$2:$J$28,2)</f>
        <v>#REF!</v>
      </c>
      <c r="K1402" s="13" t="e">
        <f>VLOOKUP(Parameter!#REF!,Indexing!$K$2:$L$28,2)</f>
        <v>#REF!</v>
      </c>
      <c r="L1402" s="13" t="e">
        <f t="shared" si="71"/>
        <v>#REF!</v>
      </c>
      <c r="N1402" t="e">
        <f t="shared" si="69"/>
        <v>#REF!</v>
      </c>
    </row>
    <row r="1403" spans="4:14">
      <c r="D1403" s="13" t="e">
        <f>VLOOKUP(Parameter!#REF!,Indexing!$A$2:$B$28,2)</f>
        <v>#REF!</v>
      </c>
      <c r="E1403" s="13" t="e">
        <f>VLOOKUP(Parameter!#REF!,Indexing!$C$2:$D$28,2)</f>
        <v>#REF!</v>
      </c>
      <c r="F1403" s="13" t="e">
        <f>VLOOKUP(Parameter!#REF!,Indexing!$E$2:$F$28,2)</f>
        <v>#REF!</v>
      </c>
      <c r="G1403" s="13" t="e">
        <f>VLOOKUP(Parameter!#REF!,Indexing!$G$2:$H$28,2)</f>
        <v>#REF!</v>
      </c>
      <c r="H1403" s="13" t="e">
        <f t="shared" si="70"/>
        <v>#REF!</v>
      </c>
      <c r="J1403" s="13" t="e">
        <f>VLOOKUP(Parameter!#REF!,Indexing!$I$2:$J$28,2)</f>
        <v>#REF!</v>
      </c>
      <c r="K1403" s="13" t="e">
        <f>VLOOKUP(Parameter!#REF!,Indexing!$K$2:$L$28,2)</f>
        <v>#REF!</v>
      </c>
      <c r="L1403" s="13" t="e">
        <f t="shared" si="71"/>
        <v>#REF!</v>
      </c>
      <c r="N1403" t="e">
        <f t="shared" si="69"/>
        <v>#REF!</v>
      </c>
    </row>
    <row r="1404" spans="4:14">
      <c r="D1404" s="13" t="e">
        <f>VLOOKUP(Parameter!#REF!,Indexing!$A$2:$B$28,2)</f>
        <v>#REF!</v>
      </c>
      <c r="E1404" s="13" t="e">
        <f>VLOOKUP(Parameter!#REF!,Indexing!$C$2:$D$28,2)</f>
        <v>#REF!</v>
      </c>
      <c r="F1404" s="13" t="e">
        <f>VLOOKUP(Parameter!#REF!,Indexing!$E$2:$F$28,2)</f>
        <v>#REF!</v>
      </c>
      <c r="G1404" s="13" t="e">
        <f>VLOOKUP(Parameter!#REF!,Indexing!$G$2:$H$28,2)</f>
        <v>#REF!</v>
      </c>
      <c r="H1404" s="13" t="e">
        <f t="shared" si="70"/>
        <v>#REF!</v>
      </c>
      <c r="J1404" s="13" t="e">
        <f>VLOOKUP(Parameter!#REF!,Indexing!$I$2:$J$28,2)</f>
        <v>#REF!</v>
      </c>
      <c r="K1404" s="13" t="e">
        <f>VLOOKUP(Parameter!#REF!,Indexing!$K$2:$L$28,2)</f>
        <v>#REF!</v>
      </c>
      <c r="L1404" s="13" t="e">
        <f t="shared" si="71"/>
        <v>#REF!</v>
      </c>
      <c r="N1404" t="e">
        <f t="shared" si="69"/>
        <v>#REF!</v>
      </c>
    </row>
    <row r="1405" spans="4:14">
      <c r="D1405" s="13" t="e">
        <f>VLOOKUP(Parameter!#REF!,Indexing!$A$2:$B$28,2)</f>
        <v>#REF!</v>
      </c>
      <c r="E1405" s="13" t="e">
        <f>VLOOKUP(Parameter!#REF!,Indexing!$C$2:$D$28,2)</f>
        <v>#REF!</v>
      </c>
      <c r="F1405" s="13" t="e">
        <f>VLOOKUP(Parameter!#REF!,Indexing!$E$2:$F$28,2)</f>
        <v>#REF!</v>
      </c>
      <c r="G1405" s="13" t="e">
        <f>VLOOKUP(Parameter!#REF!,Indexing!$G$2:$H$28,2)</f>
        <v>#REF!</v>
      </c>
      <c r="H1405" s="13" t="e">
        <f t="shared" si="70"/>
        <v>#REF!</v>
      </c>
      <c r="J1405" s="13" t="e">
        <f>VLOOKUP(Parameter!#REF!,Indexing!$I$2:$J$28,2)</f>
        <v>#REF!</v>
      </c>
      <c r="K1405" s="13" t="e">
        <f>VLOOKUP(Parameter!#REF!,Indexing!$K$2:$L$28,2)</f>
        <v>#REF!</v>
      </c>
      <c r="L1405" s="13" t="e">
        <f t="shared" si="71"/>
        <v>#REF!</v>
      </c>
      <c r="N1405" t="e">
        <f t="shared" si="69"/>
        <v>#REF!</v>
      </c>
    </row>
    <row r="1406" spans="4:14">
      <c r="D1406" s="13" t="e">
        <f>VLOOKUP(Parameter!#REF!,Indexing!$A$2:$B$28,2)</f>
        <v>#REF!</v>
      </c>
      <c r="E1406" s="13" t="e">
        <f>VLOOKUP(Parameter!#REF!,Indexing!$C$2:$D$28,2)</f>
        <v>#REF!</v>
      </c>
      <c r="F1406" s="13" t="e">
        <f>VLOOKUP(Parameter!#REF!,Indexing!$E$2:$F$28,2)</f>
        <v>#REF!</v>
      </c>
      <c r="G1406" s="13" t="e">
        <f>VLOOKUP(Parameter!#REF!,Indexing!$G$2:$H$28,2)</f>
        <v>#REF!</v>
      </c>
      <c r="H1406" s="13" t="e">
        <f t="shared" si="70"/>
        <v>#REF!</v>
      </c>
      <c r="J1406" s="13" t="e">
        <f>VLOOKUP(Parameter!#REF!,Indexing!$I$2:$J$28,2)</f>
        <v>#REF!</v>
      </c>
      <c r="K1406" s="13" t="e">
        <f>VLOOKUP(Parameter!#REF!,Indexing!$K$2:$L$28,2)</f>
        <v>#REF!</v>
      </c>
      <c r="L1406" s="13" t="e">
        <f t="shared" si="71"/>
        <v>#REF!</v>
      </c>
      <c r="N1406" t="e">
        <f t="shared" si="69"/>
        <v>#REF!</v>
      </c>
    </row>
    <row r="1407" spans="4:14">
      <c r="D1407" s="13" t="e">
        <f>VLOOKUP(Parameter!#REF!,Indexing!$A$2:$B$28,2)</f>
        <v>#REF!</v>
      </c>
      <c r="E1407" s="13" t="e">
        <f>VLOOKUP(Parameter!#REF!,Indexing!$C$2:$D$28,2)</f>
        <v>#REF!</v>
      </c>
      <c r="F1407" s="13" t="e">
        <f>VLOOKUP(Parameter!#REF!,Indexing!$E$2:$F$28,2)</f>
        <v>#REF!</v>
      </c>
      <c r="G1407" s="13" t="e">
        <f>VLOOKUP(Parameter!#REF!,Indexing!$G$2:$H$28,2)</f>
        <v>#REF!</v>
      </c>
      <c r="H1407" s="13" t="e">
        <f t="shared" si="70"/>
        <v>#REF!</v>
      </c>
      <c r="J1407" s="13" t="e">
        <f>VLOOKUP(Parameter!#REF!,Indexing!$I$2:$J$28,2)</f>
        <v>#REF!</v>
      </c>
      <c r="K1407" s="13" t="e">
        <f>VLOOKUP(Parameter!#REF!,Indexing!$K$2:$L$28,2)</f>
        <v>#REF!</v>
      </c>
      <c r="L1407" s="13" t="e">
        <f t="shared" si="71"/>
        <v>#REF!</v>
      </c>
      <c r="N1407" t="e">
        <f t="shared" si="69"/>
        <v>#REF!</v>
      </c>
    </row>
    <row r="1408" spans="4:14">
      <c r="D1408" s="13" t="e">
        <f>VLOOKUP(Parameter!#REF!,Indexing!$A$2:$B$28,2)</f>
        <v>#REF!</v>
      </c>
      <c r="E1408" s="13" t="e">
        <f>VLOOKUP(Parameter!#REF!,Indexing!$C$2:$D$28,2)</f>
        <v>#REF!</v>
      </c>
      <c r="F1408" s="13" t="e">
        <f>VLOOKUP(Parameter!#REF!,Indexing!$E$2:$F$28,2)</f>
        <v>#REF!</v>
      </c>
      <c r="G1408" s="13" t="e">
        <f>VLOOKUP(Parameter!#REF!,Indexing!$G$2:$H$28,2)</f>
        <v>#REF!</v>
      </c>
      <c r="H1408" s="13" t="e">
        <f t="shared" si="70"/>
        <v>#REF!</v>
      </c>
      <c r="J1408" s="13" t="e">
        <f>VLOOKUP(Parameter!#REF!,Indexing!$I$2:$J$28,2)</f>
        <v>#REF!</v>
      </c>
      <c r="K1408" s="13" t="e">
        <f>VLOOKUP(Parameter!#REF!,Indexing!$K$2:$L$28,2)</f>
        <v>#REF!</v>
      </c>
      <c r="L1408" s="13" t="e">
        <f t="shared" si="71"/>
        <v>#REF!</v>
      </c>
      <c r="N1408" t="e">
        <f t="shared" si="69"/>
        <v>#REF!</v>
      </c>
    </row>
    <row r="1409" spans="4:14">
      <c r="D1409" s="13" t="e">
        <f>VLOOKUP(Parameter!#REF!,Indexing!$A$2:$B$28,2)</f>
        <v>#REF!</v>
      </c>
      <c r="E1409" s="13" t="e">
        <f>VLOOKUP(Parameter!#REF!,Indexing!$C$2:$D$28,2)</f>
        <v>#REF!</v>
      </c>
      <c r="F1409" s="13" t="e">
        <f>VLOOKUP(Parameter!#REF!,Indexing!$E$2:$F$28,2)</f>
        <v>#REF!</v>
      </c>
      <c r="G1409" s="13" t="e">
        <f>VLOOKUP(Parameter!#REF!,Indexing!$G$2:$H$28,2)</f>
        <v>#REF!</v>
      </c>
      <c r="H1409" s="13" t="e">
        <f t="shared" si="70"/>
        <v>#REF!</v>
      </c>
      <c r="J1409" s="13" t="e">
        <f>VLOOKUP(Parameter!#REF!,Indexing!$I$2:$J$28,2)</f>
        <v>#REF!</v>
      </c>
      <c r="K1409" s="13" t="e">
        <f>VLOOKUP(Parameter!#REF!,Indexing!$K$2:$L$28,2)</f>
        <v>#REF!</v>
      </c>
      <c r="L1409" s="13" t="e">
        <f t="shared" si="71"/>
        <v>#REF!</v>
      </c>
      <c r="N1409" t="e">
        <f t="shared" si="69"/>
        <v>#REF!</v>
      </c>
    </row>
    <row r="1410" spans="4:14">
      <c r="D1410" s="13" t="e">
        <f>VLOOKUP(Parameter!#REF!,Indexing!$A$2:$B$28,2)</f>
        <v>#REF!</v>
      </c>
      <c r="E1410" s="13" t="e">
        <f>VLOOKUP(Parameter!#REF!,Indexing!$C$2:$D$28,2)</f>
        <v>#REF!</v>
      </c>
      <c r="F1410" s="13" t="e">
        <f>VLOOKUP(Parameter!#REF!,Indexing!$E$2:$F$28,2)</f>
        <v>#REF!</v>
      </c>
      <c r="G1410" s="13" t="e">
        <f>VLOOKUP(Parameter!#REF!,Indexing!$G$2:$H$28,2)</f>
        <v>#REF!</v>
      </c>
      <c r="H1410" s="13" t="e">
        <f t="shared" si="70"/>
        <v>#REF!</v>
      </c>
      <c r="J1410" s="13" t="e">
        <f>VLOOKUP(Parameter!#REF!,Indexing!$I$2:$J$28,2)</f>
        <v>#REF!</v>
      </c>
      <c r="K1410" s="13" t="e">
        <f>VLOOKUP(Parameter!#REF!,Indexing!$K$2:$L$28,2)</f>
        <v>#REF!</v>
      </c>
      <c r="L1410" s="13" t="e">
        <f t="shared" si="71"/>
        <v>#REF!</v>
      </c>
      <c r="N1410" t="e">
        <f t="shared" ref="N1410:N1473" si="72">(SUM(D1410:G1410))+(SUM(J1410+K1410))</f>
        <v>#REF!</v>
      </c>
    </row>
    <row r="1411" spans="4:14">
      <c r="D1411" s="13" t="e">
        <f>VLOOKUP(Parameter!#REF!,Indexing!$A$2:$B$28,2)</f>
        <v>#REF!</v>
      </c>
      <c r="E1411" s="13" t="e">
        <f>VLOOKUP(Parameter!#REF!,Indexing!$C$2:$D$28,2)</f>
        <v>#REF!</v>
      </c>
      <c r="F1411" s="13" t="e">
        <f>VLOOKUP(Parameter!#REF!,Indexing!$E$2:$F$28,2)</f>
        <v>#REF!</v>
      </c>
      <c r="G1411" s="13" t="e">
        <f>VLOOKUP(Parameter!#REF!,Indexing!$G$2:$H$28,2)</f>
        <v>#REF!</v>
      </c>
      <c r="H1411" s="13" t="e">
        <f t="shared" si="70"/>
        <v>#REF!</v>
      </c>
      <c r="J1411" s="13" t="e">
        <f>VLOOKUP(Parameter!#REF!,Indexing!$I$2:$J$28,2)</f>
        <v>#REF!</v>
      </c>
      <c r="K1411" s="13" t="e">
        <f>VLOOKUP(Parameter!#REF!,Indexing!$K$2:$L$28,2)</f>
        <v>#REF!</v>
      </c>
      <c r="L1411" s="13" t="e">
        <f t="shared" si="71"/>
        <v>#REF!</v>
      </c>
      <c r="N1411" t="e">
        <f t="shared" si="72"/>
        <v>#REF!</v>
      </c>
    </row>
    <row r="1412" spans="4:14">
      <c r="D1412" s="13" t="e">
        <f>VLOOKUP(Parameter!#REF!,Indexing!$A$2:$B$28,2)</f>
        <v>#REF!</v>
      </c>
      <c r="E1412" s="13" t="e">
        <f>VLOOKUP(Parameter!#REF!,Indexing!$C$2:$D$28,2)</f>
        <v>#REF!</v>
      </c>
      <c r="F1412" s="13" t="e">
        <f>VLOOKUP(Parameter!#REF!,Indexing!$E$2:$F$28,2)</f>
        <v>#REF!</v>
      </c>
      <c r="G1412" s="13" t="e">
        <f>VLOOKUP(Parameter!#REF!,Indexing!$G$2:$H$28,2)</f>
        <v>#REF!</v>
      </c>
      <c r="H1412" s="13" t="e">
        <f t="shared" si="70"/>
        <v>#REF!</v>
      </c>
      <c r="J1412" s="13" t="e">
        <f>VLOOKUP(Parameter!#REF!,Indexing!$I$2:$J$28,2)</f>
        <v>#REF!</v>
      </c>
      <c r="K1412" s="13" t="e">
        <f>VLOOKUP(Parameter!#REF!,Indexing!$K$2:$L$28,2)</f>
        <v>#REF!</v>
      </c>
      <c r="L1412" s="13" t="e">
        <f t="shared" si="71"/>
        <v>#REF!</v>
      </c>
      <c r="N1412" t="e">
        <f t="shared" si="72"/>
        <v>#REF!</v>
      </c>
    </row>
    <row r="1413" spans="4:14">
      <c r="D1413" s="13" t="e">
        <f>VLOOKUP(Parameter!#REF!,Indexing!$A$2:$B$28,2)</f>
        <v>#REF!</v>
      </c>
      <c r="E1413" s="13" t="e">
        <f>VLOOKUP(Parameter!#REF!,Indexing!$C$2:$D$28,2)</f>
        <v>#REF!</v>
      </c>
      <c r="F1413" s="13" t="e">
        <f>VLOOKUP(Parameter!#REF!,Indexing!$E$2:$F$28,2)</f>
        <v>#REF!</v>
      </c>
      <c r="G1413" s="13" t="e">
        <f>VLOOKUP(Parameter!#REF!,Indexing!$G$2:$H$28,2)</f>
        <v>#REF!</v>
      </c>
      <c r="H1413" s="13" t="e">
        <f t="shared" si="70"/>
        <v>#REF!</v>
      </c>
      <c r="J1413" s="13" t="e">
        <f>VLOOKUP(Parameter!#REF!,Indexing!$I$2:$J$28,2)</f>
        <v>#REF!</v>
      </c>
      <c r="K1413" s="13" t="e">
        <f>VLOOKUP(Parameter!#REF!,Indexing!$K$2:$L$28,2)</f>
        <v>#REF!</v>
      </c>
      <c r="L1413" s="13" t="e">
        <f t="shared" si="71"/>
        <v>#REF!</v>
      </c>
      <c r="N1413" t="e">
        <f t="shared" si="72"/>
        <v>#REF!</v>
      </c>
    </row>
    <row r="1414" spans="4:14">
      <c r="D1414" s="13" t="e">
        <f>VLOOKUP(Parameter!#REF!,Indexing!$A$2:$B$28,2)</f>
        <v>#REF!</v>
      </c>
      <c r="E1414" s="13" t="e">
        <f>VLOOKUP(Parameter!#REF!,Indexing!$C$2:$D$28,2)</f>
        <v>#REF!</v>
      </c>
      <c r="F1414" s="13" t="e">
        <f>VLOOKUP(Parameter!#REF!,Indexing!$E$2:$F$28,2)</f>
        <v>#REF!</v>
      </c>
      <c r="G1414" s="13" t="e">
        <f>VLOOKUP(Parameter!#REF!,Indexing!$G$2:$H$28,2)</f>
        <v>#REF!</v>
      </c>
      <c r="H1414" s="13" t="e">
        <f t="shared" si="70"/>
        <v>#REF!</v>
      </c>
      <c r="J1414" s="13" t="e">
        <f>VLOOKUP(Parameter!#REF!,Indexing!$I$2:$J$28,2)</f>
        <v>#REF!</v>
      </c>
      <c r="K1414" s="13" t="e">
        <f>VLOOKUP(Parameter!#REF!,Indexing!$K$2:$L$28,2)</f>
        <v>#REF!</v>
      </c>
      <c r="L1414" s="13" t="e">
        <f t="shared" si="71"/>
        <v>#REF!</v>
      </c>
      <c r="N1414" t="e">
        <f t="shared" si="72"/>
        <v>#REF!</v>
      </c>
    </row>
    <row r="1415" spans="4:14">
      <c r="D1415" s="13" t="e">
        <f>VLOOKUP(Parameter!#REF!,Indexing!$A$2:$B$28,2)</f>
        <v>#REF!</v>
      </c>
      <c r="E1415" s="13" t="e">
        <f>VLOOKUP(Parameter!#REF!,Indexing!$C$2:$D$28,2)</f>
        <v>#REF!</v>
      </c>
      <c r="F1415" s="13" t="e">
        <f>VLOOKUP(Parameter!#REF!,Indexing!$E$2:$F$28,2)</f>
        <v>#REF!</v>
      </c>
      <c r="G1415" s="13" t="e">
        <f>VLOOKUP(Parameter!#REF!,Indexing!$G$2:$H$28,2)</f>
        <v>#REF!</v>
      </c>
      <c r="H1415" s="13" t="e">
        <f t="shared" si="70"/>
        <v>#REF!</v>
      </c>
      <c r="J1415" s="13" t="e">
        <f>VLOOKUP(Parameter!#REF!,Indexing!$I$2:$J$28,2)</f>
        <v>#REF!</v>
      </c>
      <c r="K1415" s="13" t="e">
        <f>VLOOKUP(Parameter!#REF!,Indexing!$K$2:$L$28,2)</f>
        <v>#REF!</v>
      </c>
      <c r="L1415" s="13" t="e">
        <f t="shared" si="71"/>
        <v>#REF!</v>
      </c>
      <c r="N1415" t="e">
        <f t="shared" si="72"/>
        <v>#REF!</v>
      </c>
    </row>
    <row r="1416" spans="4:14">
      <c r="D1416" s="13" t="e">
        <f>VLOOKUP(Parameter!#REF!,Indexing!$A$2:$B$28,2)</f>
        <v>#REF!</v>
      </c>
      <c r="E1416" s="13" t="e">
        <f>VLOOKUP(Parameter!#REF!,Indexing!$C$2:$D$28,2)</f>
        <v>#REF!</v>
      </c>
      <c r="F1416" s="13" t="e">
        <f>VLOOKUP(Parameter!#REF!,Indexing!$E$2:$F$28,2)</f>
        <v>#REF!</v>
      </c>
      <c r="G1416" s="13" t="e">
        <f>VLOOKUP(Parameter!#REF!,Indexing!$G$2:$H$28,2)</f>
        <v>#REF!</v>
      </c>
      <c r="H1416" s="13" t="e">
        <f t="shared" si="70"/>
        <v>#REF!</v>
      </c>
      <c r="J1416" s="13" t="e">
        <f>VLOOKUP(Parameter!#REF!,Indexing!$I$2:$J$28,2)</f>
        <v>#REF!</v>
      </c>
      <c r="K1416" s="13" t="e">
        <f>VLOOKUP(Parameter!#REF!,Indexing!$K$2:$L$28,2)</f>
        <v>#REF!</v>
      </c>
      <c r="L1416" s="13" t="e">
        <f t="shared" si="71"/>
        <v>#REF!</v>
      </c>
      <c r="N1416" t="e">
        <f t="shared" si="72"/>
        <v>#REF!</v>
      </c>
    </row>
    <row r="1417" spans="4:14">
      <c r="D1417" s="13" t="e">
        <f>VLOOKUP(Parameter!#REF!,Indexing!$A$2:$B$28,2)</f>
        <v>#REF!</v>
      </c>
      <c r="E1417" s="13" t="e">
        <f>VLOOKUP(Parameter!#REF!,Indexing!$C$2:$D$28,2)</f>
        <v>#REF!</v>
      </c>
      <c r="F1417" s="13" t="e">
        <f>VLOOKUP(Parameter!#REF!,Indexing!$E$2:$F$28,2)</f>
        <v>#REF!</v>
      </c>
      <c r="G1417" s="13" t="e">
        <f>VLOOKUP(Parameter!#REF!,Indexing!$G$2:$H$28,2)</f>
        <v>#REF!</v>
      </c>
      <c r="H1417" s="13" t="e">
        <f t="shared" si="70"/>
        <v>#REF!</v>
      </c>
      <c r="J1417" s="13" t="e">
        <f>VLOOKUP(Parameter!#REF!,Indexing!$I$2:$J$28,2)</f>
        <v>#REF!</v>
      </c>
      <c r="K1417" s="13" t="e">
        <f>VLOOKUP(Parameter!#REF!,Indexing!$K$2:$L$28,2)</f>
        <v>#REF!</v>
      </c>
      <c r="L1417" s="13" t="e">
        <f t="shared" si="71"/>
        <v>#REF!</v>
      </c>
      <c r="N1417" t="e">
        <f t="shared" si="72"/>
        <v>#REF!</v>
      </c>
    </row>
    <row r="1418" spans="4:14">
      <c r="D1418" s="13" t="e">
        <f>VLOOKUP(Parameter!#REF!,Indexing!$A$2:$B$28,2)</f>
        <v>#REF!</v>
      </c>
      <c r="E1418" s="13" t="e">
        <f>VLOOKUP(Parameter!#REF!,Indexing!$C$2:$D$28,2)</f>
        <v>#REF!</v>
      </c>
      <c r="F1418" s="13" t="e">
        <f>VLOOKUP(Parameter!#REF!,Indexing!$E$2:$F$28,2)</f>
        <v>#REF!</v>
      </c>
      <c r="G1418" s="13" t="e">
        <f>VLOOKUP(Parameter!#REF!,Indexing!$G$2:$H$28,2)</f>
        <v>#REF!</v>
      </c>
      <c r="H1418" s="13" t="e">
        <f t="shared" si="70"/>
        <v>#REF!</v>
      </c>
      <c r="J1418" s="13" t="e">
        <f>VLOOKUP(Parameter!#REF!,Indexing!$I$2:$J$28,2)</f>
        <v>#REF!</v>
      </c>
      <c r="K1418" s="13" t="e">
        <f>VLOOKUP(Parameter!#REF!,Indexing!$K$2:$L$28,2)</f>
        <v>#REF!</v>
      </c>
      <c r="L1418" s="13" t="e">
        <f t="shared" si="71"/>
        <v>#REF!</v>
      </c>
      <c r="N1418" t="e">
        <f t="shared" si="72"/>
        <v>#REF!</v>
      </c>
    </row>
    <row r="1419" spans="4:14">
      <c r="D1419" s="13" t="e">
        <f>VLOOKUP(Parameter!#REF!,Indexing!$A$2:$B$28,2)</f>
        <v>#REF!</v>
      </c>
      <c r="E1419" s="13" t="e">
        <f>VLOOKUP(Parameter!#REF!,Indexing!$C$2:$D$28,2)</f>
        <v>#REF!</v>
      </c>
      <c r="F1419" s="13" t="e">
        <f>VLOOKUP(Parameter!#REF!,Indexing!$E$2:$F$28,2)</f>
        <v>#REF!</v>
      </c>
      <c r="G1419" s="13" t="e">
        <f>VLOOKUP(Parameter!#REF!,Indexing!$G$2:$H$28,2)</f>
        <v>#REF!</v>
      </c>
      <c r="H1419" s="13" t="e">
        <f t="shared" si="70"/>
        <v>#REF!</v>
      </c>
      <c r="J1419" s="13" t="e">
        <f>VLOOKUP(Parameter!#REF!,Indexing!$I$2:$J$28,2)</f>
        <v>#REF!</v>
      </c>
      <c r="K1419" s="13" t="e">
        <f>VLOOKUP(Parameter!#REF!,Indexing!$K$2:$L$28,2)</f>
        <v>#REF!</v>
      </c>
      <c r="L1419" s="13" t="e">
        <f t="shared" si="71"/>
        <v>#REF!</v>
      </c>
      <c r="N1419" t="e">
        <f t="shared" si="72"/>
        <v>#REF!</v>
      </c>
    </row>
    <row r="1420" spans="4:14">
      <c r="D1420" s="13" t="e">
        <f>VLOOKUP(Parameter!#REF!,Indexing!$A$2:$B$28,2)</f>
        <v>#REF!</v>
      </c>
      <c r="E1420" s="13" t="e">
        <f>VLOOKUP(Parameter!#REF!,Indexing!$C$2:$D$28,2)</f>
        <v>#REF!</v>
      </c>
      <c r="F1420" s="13" t="e">
        <f>VLOOKUP(Parameter!#REF!,Indexing!$E$2:$F$28,2)</f>
        <v>#REF!</v>
      </c>
      <c r="G1420" s="13" t="e">
        <f>VLOOKUP(Parameter!#REF!,Indexing!$G$2:$H$28,2)</f>
        <v>#REF!</v>
      </c>
      <c r="H1420" s="13" t="e">
        <f t="shared" si="70"/>
        <v>#REF!</v>
      </c>
      <c r="J1420" s="13" t="e">
        <f>VLOOKUP(Parameter!#REF!,Indexing!$I$2:$J$28,2)</f>
        <v>#REF!</v>
      </c>
      <c r="K1420" s="13" t="e">
        <f>VLOOKUP(Parameter!#REF!,Indexing!$K$2:$L$28,2)</f>
        <v>#REF!</v>
      </c>
      <c r="L1420" s="13" t="e">
        <f t="shared" si="71"/>
        <v>#REF!</v>
      </c>
      <c r="N1420" t="e">
        <f t="shared" si="72"/>
        <v>#REF!</v>
      </c>
    </row>
    <row r="1421" spans="4:14">
      <c r="D1421" s="13" t="e">
        <f>VLOOKUP(Parameter!#REF!,Indexing!$A$2:$B$28,2)</f>
        <v>#REF!</v>
      </c>
      <c r="E1421" s="13" t="e">
        <f>VLOOKUP(Parameter!#REF!,Indexing!$C$2:$D$28,2)</f>
        <v>#REF!</v>
      </c>
      <c r="F1421" s="13" t="e">
        <f>VLOOKUP(Parameter!#REF!,Indexing!$E$2:$F$28,2)</f>
        <v>#REF!</v>
      </c>
      <c r="G1421" s="13" t="e">
        <f>VLOOKUP(Parameter!#REF!,Indexing!$G$2:$H$28,2)</f>
        <v>#REF!</v>
      </c>
      <c r="H1421" s="13" t="e">
        <f t="shared" si="70"/>
        <v>#REF!</v>
      </c>
      <c r="J1421" s="13" t="e">
        <f>VLOOKUP(Parameter!#REF!,Indexing!$I$2:$J$28,2)</f>
        <v>#REF!</v>
      </c>
      <c r="K1421" s="13" t="e">
        <f>VLOOKUP(Parameter!#REF!,Indexing!$K$2:$L$28,2)</f>
        <v>#REF!</v>
      </c>
      <c r="L1421" s="13" t="e">
        <f t="shared" si="71"/>
        <v>#REF!</v>
      </c>
      <c r="N1421" t="e">
        <f t="shared" si="72"/>
        <v>#REF!</v>
      </c>
    </row>
    <row r="1422" spans="4:14">
      <c r="D1422" s="13" t="e">
        <f>VLOOKUP(Parameter!#REF!,Indexing!$A$2:$B$28,2)</f>
        <v>#REF!</v>
      </c>
      <c r="E1422" s="13" t="e">
        <f>VLOOKUP(Parameter!#REF!,Indexing!$C$2:$D$28,2)</f>
        <v>#REF!</v>
      </c>
      <c r="F1422" s="13" t="e">
        <f>VLOOKUP(Parameter!#REF!,Indexing!$E$2:$F$28,2)</f>
        <v>#REF!</v>
      </c>
      <c r="G1422" s="13" t="e">
        <f>VLOOKUP(Parameter!#REF!,Indexing!$G$2:$H$28,2)</f>
        <v>#REF!</v>
      </c>
      <c r="H1422" s="13" t="e">
        <f t="shared" si="70"/>
        <v>#REF!</v>
      </c>
      <c r="J1422" s="13" t="e">
        <f>VLOOKUP(Parameter!#REF!,Indexing!$I$2:$J$28,2)</f>
        <v>#REF!</v>
      </c>
      <c r="K1422" s="13" t="e">
        <f>VLOOKUP(Parameter!#REF!,Indexing!$K$2:$L$28,2)</f>
        <v>#REF!</v>
      </c>
      <c r="L1422" s="13" t="e">
        <f t="shared" si="71"/>
        <v>#REF!</v>
      </c>
      <c r="N1422" t="e">
        <f t="shared" si="72"/>
        <v>#REF!</v>
      </c>
    </row>
    <row r="1423" spans="4:14">
      <c r="D1423" s="13" t="e">
        <f>VLOOKUP(Parameter!#REF!,Indexing!$A$2:$B$28,2)</f>
        <v>#REF!</v>
      </c>
      <c r="E1423" s="13" t="e">
        <f>VLOOKUP(Parameter!#REF!,Indexing!$C$2:$D$28,2)</f>
        <v>#REF!</v>
      </c>
      <c r="F1423" s="13" t="e">
        <f>VLOOKUP(Parameter!#REF!,Indexing!$E$2:$F$28,2)</f>
        <v>#REF!</v>
      </c>
      <c r="G1423" s="13" t="e">
        <f>VLOOKUP(Parameter!#REF!,Indexing!$G$2:$H$28,2)</f>
        <v>#REF!</v>
      </c>
      <c r="H1423" s="13" t="e">
        <f t="shared" si="70"/>
        <v>#REF!</v>
      </c>
      <c r="J1423" s="13" t="e">
        <f>VLOOKUP(Parameter!#REF!,Indexing!$I$2:$J$28,2)</f>
        <v>#REF!</v>
      </c>
      <c r="K1423" s="13" t="e">
        <f>VLOOKUP(Parameter!#REF!,Indexing!$K$2:$L$28,2)</f>
        <v>#REF!</v>
      </c>
      <c r="L1423" s="13" t="e">
        <f t="shared" si="71"/>
        <v>#REF!</v>
      </c>
      <c r="N1423" t="e">
        <f t="shared" si="72"/>
        <v>#REF!</v>
      </c>
    </row>
    <row r="1424" spans="4:14">
      <c r="D1424" s="13" t="e">
        <f>VLOOKUP(Parameter!#REF!,Indexing!$A$2:$B$28,2)</f>
        <v>#REF!</v>
      </c>
      <c r="E1424" s="13" t="e">
        <f>VLOOKUP(Parameter!#REF!,Indexing!$C$2:$D$28,2)</f>
        <v>#REF!</v>
      </c>
      <c r="F1424" s="13" t="e">
        <f>VLOOKUP(Parameter!#REF!,Indexing!$E$2:$F$28,2)</f>
        <v>#REF!</v>
      </c>
      <c r="G1424" s="13" t="e">
        <f>VLOOKUP(Parameter!#REF!,Indexing!$G$2:$H$28,2)</f>
        <v>#REF!</v>
      </c>
      <c r="H1424" s="13" t="e">
        <f t="shared" si="70"/>
        <v>#REF!</v>
      </c>
      <c r="J1424" s="13" t="e">
        <f>VLOOKUP(Parameter!#REF!,Indexing!$I$2:$J$28,2)</f>
        <v>#REF!</v>
      </c>
      <c r="K1424" s="13" t="e">
        <f>VLOOKUP(Parameter!#REF!,Indexing!$K$2:$L$28,2)</f>
        <v>#REF!</v>
      </c>
      <c r="L1424" s="13" t="e">
        <f t="shared" si="71"/>
        <v>#REF!</v>
      </c>
      <c r="N1424" t="e">
        <f t="shared" si="72"/>
        <v>#REF!</v>
      </c>
    </row>
    <row r="1425" spans="4:14">
      <c r="D1425" s="13" t="e">
        <f>VLOOKUP(Parameter!#REF!,Indexing!$A$2:$B$28,2)</f>
        <v>#REF!</v>
      </c>
      <c r="E1425" s="13" t="e">
        <f>VLOOKUP(Parameter!#REF!,Indexing!$C$2:$D$28,2)</f>
        <v>#REF!</v>
      </c>
      <c r="F1425" s="13" t="e">
        <f>VLOOKUP(Parameter!#REF!,Indexing!$E$2:$F$28,2)</f>
        <v>#REF!</v>
      </c>
      <c r="G1425" s="13" t="e">
        <f>VLOOKUP(Parameter!#REF!,Indexing!$G$2:$H$28,2)</f>
        <v>#REF!</v>
      </c>
      <c r="H1425" s="13" t="e">
        <f t="shared" si="70"/>
        <v>#REF!</v>
      </c>
      <c r="J1425" s="13" t="e">
        <f>VLOOKUP(Parameter!#REF!,Indexing!$I$2:$J$28,2)</f>
        <v>#REF!</v>
      </c>
      <c r="K1425" s="13" t="e">
        <f>VLOOKUP(Parameter!#REF!,Indexing!$K$2:$L$28,2)</f>
        <v>#REF!</v>
      </c>
      <c r="L1425" s="13" t="e">
        <f t="shared" si="71"/>
        <v>#REF!</v>
      </c>
      <c r="N1425" t="e">
        <f t="shared" si="72"/>
        <v>#REF!</v>
      </c>
    </row>
    <row r="1426" spans="4:14">
      <c r="D1426" s="13" t="e">
        <f>VLOOKUP(Parameter!#REF!,Indexing!$A$2:$B$28,2)</f>
        <v>#REF!</v>
      </c>
      <c r="E1426" s="13" t="e">
        <f>VLOOKUP(Parameter!#REF!,Indexing!$C$2:$D$28,2)</f>
        <v>#REF!</v>
      </c>
      <c r="F1426" s="13" t="e">
        <f>VLOOKUP(Parameter!#REF!,Indexing!$E$2:$F$28,2)</f>
        <v>#REF!</v>
      </c>
      <c r="G1426" s="13" t="e">
        <f>VLOOKUP(Parameter!#REF!,Indexing!$G$2:$H$28,2)</f>
        <v>#REF!</v>
      </c>
      <c r="H1426" s="13" t="e">
        <f t="shared" si="70"/>
        <v>#REF!</v>
      </c>
      <c r="J1426" s="13" t="e">
        <f>VLOOKUP(Parameter!#REF!,Indexing!$I$2:$J$28,2)</f>
        <v>#REF!</v>
      </c>
      <c r="K1426" s="13" t="e">
        <f>VLOOKUP(Parameter!#REF!,Indexing!$K$2:$L$28,2)</f>
        <v>#REF!</v>
      </c>
      <c r="L1426" s="13" t="e">
        <f t="shared" si="71"/>
        <v>#REF!</v>
      </c>
      <c r="N1426" t="e">
        <f t="shared" si="72"/>
        <v>#REF!</v>
      </c>
    </row>
    <row r="1427" spans="4:14">
      <c r="D1427" s="13" t="e">
        <f>VLOOKUP(Parameter!#REF!,Indexing!$A$2:$B$28,2)</f>
        <v>#REF!</v>
      </c>
      <c r="E1427" s="13" t="e">
        <f>VLOOKUP(Parameter!#REF!,Indexing!$C$2:$D$28,2)</f>
        <v>#REF!</v>
      </c>
      <c r="F1427" s="13" t="e">
        <f>VLOOKUP(Parameter!#REF!,Indexing!$E$2:$F$28,2)</f>
        <v>#REF!</v>
      </c>
      <c r="G1427" s="13" t="e">
        <f>VLOOKUP(Parameter!#REF!,Indexing!$G$2:$H$28,2)</f>
        <v>#REF!</v>
      </c>
      <c r="H1427" s="13" t="e">
        <f t="shared" si="70"/>
        <v>#REF!</v>
      </c>
      <c r="J1427" s="13" t="e">
        <f>VLOOKUP(Parameter!#REF!,Indexing!$I$2:$J$28,2)</f>
        <v>#REF!</v>
      </c>
      <c r="K1427" s="13" t="e">
        <f>VLOOKUP(Parameter!#REF!,Indexing!$K$2:$L$28,2)</f>
        <v>#REF!</v>
      </c>
      <c r="L1427" s="13" t="e">
        <f t="shared" si="71"/>
        <v>#REF!</v>
      </c>
      <c r="N1427" t="e">
        <f t="shared" si="72"/>
        <v>#REF!</v>
      </c>
    </row>
    <row r="1428" spans="4:14">
      <c r="D1428" s="13" t="e">
        <f>VLOOKUP(Parameter!#REF!,Indexing!$A$2:$B$28,2)</f>
        <v>#REF!</v>
      </c>
      <c r="E1428" s="13" t="e">
        <f>VLOOKUP(Parameter!#REF!,Indexing!$C$2:$D$28,2)</f>
        <v>#REF!</v>
      </c>
      <c r="F1428" s="13" t="e">
        <f>VLOOKUP(Parameter!#REF!,Indexing!$E$2:$F$28,2)</f>
        <v>#REF!</v>
      </c>
      <c r="G1428" s="13" t="e">
        <f>VLOOKUP(Parameter!#REF!,Indexing!$G$2:$H$28,2)</f>
        <v>#REF!</v>
      </c>
      <c r="H1428" s="13" t="e">
        <f t="shared" si="70"/>
        <v>#REF!</v>
      </c>
      <c r="J1428" s="13" t="e">
        <f>VLOOKUP(Parameter!#REF!,Indexing!$I$2:$J$28,2)</f>
        <v>#REF!</v>
      </c>
      <c r="K1428" s="13" t="e">
        <f>VLOOKUP(Parameter!#REF!,Indexing!$K$2:$L$28,2)</f>
        <v>#REF!</v>
      </c>
      <c r="L1428" s="13" t="e">
        <f t="shared" si="71"/>
        <v>#REF!</v>
      </c>
      <c r="N1428" t="e">
        <f t="shared" si="72"/>
        <v>#REF!</v>
      </c>
    </row>
    <row r="1429" spans="4:14">
      <c r="D1429" s="13" t="e">
        <f>VLOOKUP(Parameter!#REF!,Indexing!$A$2:$B$28,2)</f>
        <v>#REF!</v>
      </c>
      <c r="E1429" s="13" t="e">
        <f>VLOOKUP(Parameter!#REF!,Indexing!$C$2:$D$28,2)</f>
        <v>#REF!</v>
      </c>
      <c r="F1429" s="13" t="e">
        <f>VLOOKUP(Parameter!#REF!,Indexing!$E$2:$F$28,2)</f>
        <v>#REF!</v>
      </c>
      <c r="G1429" s="13" t="e">
        <f>VLOOKUP(Parameter!#REF!,Indexing!$G$2:$H$28,2)</f>
        <v>#REF!</v>
      </c>
      <c r="H1429" s="13" t="e">
        <f t="shared" si="70"/>
        <v>#REF!</v>
      </c>
      <c r="J1429" s="13" t="e">
        <f>VLOOKUP(Parameter!#REF!,Indexing!$I$2:$J$28,2)</f>
        <v>#REF!</v>
      </c>
      <c r="K1429" s="13" t="e">
        <f>VLOOKUP(Parameter!#REF!,Indexing!$K$2:$L$28,2)</f>
        <v>#REF!</v>
      </c>
      <c r="L1429" s="13" t="e">
        <f t="shared" si="71"/>
        <v>#REF!</v>
      </c>
      <c r="N1429" t="e">
        <f t="shared" si="72"/>
        <v>#REF!</v>
      </c>
    </row>
    <row r="1430" spans="4:14">
      <c r="D1430" s="13" t="e">
        <f>VLOOKUP(Parameter!#REF!,Indexing!$A$2:$B$28,2)</f>
        <v>#REF!</v>
      </c>
      <c r="E1430" s="13" t="e">
        <f>VLOOKUP(Parameter!#REF!,Indexing!$C$2:$D$28,2)</f>
        <v>#REF!</v>
      </c>
      <c r="F1430" s="13" t="e">
        <f>VLOOKUP(Parameter!#REF!,Indexing!$E$2:$F$28,2)</f>
        <v>#REF!</v>
      </c>
      <c r="G1430" s="13" t="e">
        <f>VLOOKUP(Parameter!#REF!,Indexing!$G$2:$H$28,2)</f>
        <v>#REF!</v>
      </c>
      <c r="H1430" s="13" t="e">
        <f t="shared" si="70"/>
        <v>#REF!</v>
      </c>
      <c r="J1430" s="13" t="e">
        <f>VLOOKUP(Parameter!#REF!,Indexing!$I$2:$J$28,2)</f>
        <v>#REF!</v>
      </c>
      <c r="K1430" s="13" t="e">
        <f>VLOOKUP(Parameter!#REF!,Indexing!$K$2:$L$28,2)</f>
        <v>#REF!</v>
      </c>
      <c r="L1430" s="13" t="e">
        <f t="shared" si="71"/>
        <v>#REF!</v>
      </c>
      <c r="N1430" t="e">
        <f t="shared" si="72"/>
        <v>#REF!</v>
      </c>
    </row>
    <row r="1431" spans="4:14">
      <c r="D1431" s="13" t="e">
        <f>VLOOKUP(Parameter!#REF!,Indexing!$A$2:$B$28,2)</f>
        <v>#REF!</v>
      </c>
      <c r="E1431" s="13" t="e">
        <f>VLOOKUP(Parameter!#REF!,Indexing!$C$2:$D$28,2)</f>
        <v>#REF!</v>
      </c>
      <c r="F1431" s="13" t="e">
        <f>VLOOKUP(Parameter!#REF!,Indexing!$E$2:$F$28,2)</f>
        <v>#REF!</v>
      </c>
      <c r="G1431" s="13" t="e">
        <f>VLOOKUP(Parameter!#REF!,Indexing!$G$2:$H$28,2)</f>
        <v>#REF!</v>
      </c>
      <c r="H1431" s="13" t="e">
        <f t="shared" si="70"/>
        <v>#REF!</v>
      </c>
      <c r="J1431" s="13" t="e">
        <f>VLOOKUP(Parameter!#REF!,Indexing!$I$2:$J$28,2)</f>
        <v>#REF!</v>
      </c>
      <c r="K1431" s="13" t="e">
        <f>VLOOKUP(Parameter!#REF!,Indexing!$K$2:$L$28,2)</f>
        <v>#REF!</v>
      </c>
      <c r="L1431" s="13" t="e">
        <f t="shared" si="71"/>
        <v>#REF!</v>
      </c>
      <c r="N1431" t="e">
        <f t="shared" si="72"/>
        <v>#REF!</v>
      </c>
    </row>
    <row r="1432" spans="4:14">
      <c r="D1432" s="13" t="e">
        <f>VLOOKUP(Parameter!#REF!,Indexing!$A$2:$B$28,2)</f>
        <v>#REF!</v>
      </c>
      <c r="E1432" s="13" t="e">
        <f>VLOOKUP(Parameter!#REF!,Indexing!$C$2:$D$28,2)</f>
        <v>#REF!</v>
      </c>
      <c r="F1432" s="13" t="e">
        <f>VLOOKUP(Parameter!#REF!,Indexing!$E$2:$F$28,2)</f>
        <v>#REF!</v>
      </c>
      <c r="G1432" s="13" t="e">
        <f>VLOOKUP(Parameter!#REF!,Indexing!$G$2:$H$28,2)</f>
        <v>#REF!</v>
      </c>
      <c r="H1432" s="13" t="e">
        <f t="shared" si="70"/>
        <v>#REF!</v>
      </c>
      <c r="J1432" s="13" t="e">
        <f>VLOOKUP(Parameter!#REF!,Indexing!$I$2:$J$28,2)</f>
        <v>#REF!</v>
      </c>
      <c r="K1432" s="13" t="e">
        <f>VLOOKUP(Parameter!#REF!,Indexing!$K$2:$L$28,2)</f>
        <v>#REF!</v>
      </c>
      <c r="L1432" s="13" t="e">
        <f t="shared" si="71"/>
        <v>#REF!</v>
      </c>
      <c r="N1432" t="e">
        <f t="shared" si="72"/>
        <v>#REF!</v>
      </c>
    </row>
    <row r="1433" spans="4:14">
      <c r="D1433" s="13" t="e">
        <f>VLOOKUP(Parameter!#REF!,Indexing!$A$2:$B$28,2)</f>
        <v>#REF!</v>
      </c>
      <c r="E1433" s="13" t="e">
        <f>VLOOKUP(Parameter!#REF!,Indexing!$C$2:$D$28,2)</f>
        <v>#REF!</v>
      </c>
      <c r="F1433" s="13" t="e">
        <f>VLOOKUP(Parameter!#REF!,Indexing!$E$2:$F$28,2)</f>
        <v>#REF!</v>
      </c>
      <c r="G1433" s="13" t="e">
        <f>VLOOKUP(Parameter!#REF!,Indexing!$G$2:$H$28,2)</f>
        <v>#REF!</v>
      </c>
      <c r="H1433" s="13" t="e">
        <f t="shared" si="70"/>
        <v>#REF!</v>
      </c>
      <c r="J1433" s="13" t="e">
        <f>VLOOKUP(Parameter!#REF!,Indexing!$I$2:$J$28,2)</f>
        <v>#REF!</v>
      </c>
      <c r="K1433" s="13" t="e">
        <f>VLOOKUP(Parameter!#REF!,Indexing!$K$2:$L$28,2)</f>
        <v>#REF!</v>
      </c>
      <c r="L1433" s="13" t="e">
        <f t="shared" si="71"/>
        <v>#REF!</v>
      </c>
      <c r="N1433" t="e">
        <f t="shared" si="72"/>
        <v>#REF!</v>
      </c>
    </row>
    <row r="1434" spans="4:14">
      <c r="D1434" s="13" t="e">
        <f>VLOOKUP(Parameter!#REF!,Indexing!$A$2:$B$28,2)</f>
        <v>#REF!</v>
      </c>
      <c r="E1434" s="13" t="e">
        <f>VLOOKUP(Parameter!#REF!,Indexing!$C$2:$D$28,2)</f>
        <v>#REF!</v>
      </c>
      <c r="F1434" s="13" t="e">
        <f>VLOOKUP(Parameter!#REF!,Indexing!$E$2:$F$28,2)</f>
        <v>#REF!</v>
      </c>
      <c r="G1434" s="13" t="e">
        <f>VLOOKUP(Parameter!#REF!,Indexing!$G$2:$H$28,2)</f>
        <v>#REF!</v>
      </c>
      <c r="H1434" s="13" t="e">
        <f t="shared" si="70"/>
        <v>#REF!</v>
      </c>
      <c r="J1434" s="13" t="e">
        <f>VLOOKUP(Parameter!#REF!,Indexing!$I$2:$J$28,2)</f>
        <v>#REF!</v>
      </c>
      <c r="K1434" s="13" t="e">
        <f>VLOOKUP(Parameter!#REF!,Indexing!$K$2:$L$28,2)</f>
        <v>#REF!</v>
      </c>
      <c r="L1434" s="13" t="e">
        <f t="shared" si="71"/>
        <v>#REF!</v>
      </c>
      <c r="N1434" t="e">
        <f t="shared" si="72"/>
        <v>#REF!</v>
      </c>
    </row>
    <row r="1435" spans="4:14">
      <c r="D1435" s="13" t="e">
        <f>VLOOKUP(Parameter!#REF!,Indexing!$A$2:$B$28,2)</f>
        <v>#REF!</v>
      </c>
      <c r="E1435" s="13" t="e">
        <f>VLOOKUP(Parameter!#REF!,Indexing!$C$2:$D$28,2)</f>
        <v>#REF!</v>
      </c>
      <c r="F1435" s="13" t="e">
        <f>VLOOKUP(Parameter!#REF!,Indexing!$E$2:$F$28,2)</f>
        <v>#REF!</v>
      </c>
      <c r="G1435" s="13" t="e">
        <f>VLOOKUP(Parameter!#REF!,Indexing!$G$2:$H$28,2)</f>
        <v>#REF!</v>
      </c>
      <c r="H1435" s="13" t="e">
        <f t="shared" si="70"/>
        <v>#REF!</v>
      </c>
      <c r="J1435" s="13" t="e">
        <f>VLOOKUP(Parameter!#REF!,Indexing!$I$2:$J$28,2)</f>
        <v>#REF!</v>
      </c>
      <c r="K1435" s="13" t="e">
        <f>VLOOKUP(Parameter!#REF!,Indexing!$K$2:$L$28,2)</f>
        <v>#REF!</v>
      </c>
      <c r="L1435" s="13" t="e">
        <f t="shared" si="71"/>
        <v>#REF!</v>
      </c>
      <c r="N1435" t="e">
        <f t="shared" si="72"/>
        <v>#REF!</v>
      </c>
    </row>
    <row r="1436" spans="4:14">
      <c r="D1436" s="13" t="e">
        <f>VLOOKUP(Parameter!#REF!,Indexing!$A$2:$B$28,2)</f>
        <v>#REF!</v>
      </c>
      <c r="E1436" s="13" t="e">
        <f>VLOOKUP(Parameter!#REF!,Indexing!$C$2:$D$28,2)</f>
        <v>#REF!</v>
      </c>
      <c r="F1436" s="13" t="e">
        <f>VLOOKUP(Parameter!#REF!,Indexing!$E$2:$F$28,2)</f>
        <v>#REF!</v>
      </c>
      <c r="G1436" s="13" t="e">
        <f>VLOOKUP(Parameter!#REF!,Indexing!$G$2:$H$28,2)</f>
        <v>#REF!</v>
      </c>
      <c r="H1436" s="13" t="e">
        <f t="shared" si="70"/>
        <v>#REF!</v>
      </c>
      <c r="J1436" s="13" t="e">
        <f>VLOOKUP(Parameter!#REF!,Indexing!$I$2:$J$28,2)</f>
        <v>#REF!</v>
      </c>
      <c r="K1436" s="13" t="e">
        <f>VLOOKUP(Parameter!#REF!,Indexing!$K$2:$L$28,2)</f>
        <v>#REF!</v>
      </c>
      <c r="L1436" s="13" t="e">
        <f t="shared" si="71"/>
        <v>#REF!</v>
      </c>
      <c r="N1436" t="e">
        <f t="shared" si="72"/>
        <v>#REF!</v>
      </c>
    </row>
    <row r="1437" spans="4:14">
      <c r="D1437" s="13" t="e">
        <f>VLOOKUP(Parameter!#REF!,Indexing!$A$2:$B$28,2)</f>
        <v>#REF!</v>
      </c>
      <c r="E1437" s="13" t="e">
        <f>VLOOKUP(Parameter!#REF!,Indexing!$C$2:$D$28,2)</f>
        <v>#REF!</v>
      </c>
      <c r="F1437" s="13" t="e">
        <f>VLOOKUP(Parameter!#REF!,Indexing!$E$2:$F$28,2)</f>
        <v>#REF!</v>
      </c>
      <c r="G1437" s="13" t="e">
        <f>VLOOKUP(Parameter!#REF!,Indexing!$G$2:$H$28,2)</f>
        <v>#REF!</v>
      </c>
      <c r="H1437" s="13" t="e">
        <f t="shared" si="70"/>
        <v>#REF!</v>
      </c>
      <c r="J1437" s="13" t="e">
        <f>VLOOKUP(Parameter!#REF!,Indexing!$I$2:$J$28,2)</f>
        <v>#REF!</v>
      </c>
      <c r="K1437" s="13" t="e">
        <f>VLOOKUP(Parameter!#REF!,Indexing!$K$2:$L$28,2)</f>
        <v>#REF!</v>
      </c>
      <c r="L1437" s="13" t="e">
        <f t="shared" si="71"/>
        <v>#REF!</v>
      </c>
      <c r="N1437" t="e">
        <f t="shared" si="72"/>
        <v>#REF!</v>
      </c>
    </row>
    <row r="1438" spans="4:14">
      <c r="D1438" s="13" t="e">
        <f>VLOOKUP(Parameter!#REF!,Indexing!$A$2:$B$28,2)</f>
        <v>#REF!</v>
      </c>
      <c r="E1438" s="13" t="e">
        <f>VLOOKUP(Parameter!#REF!,Indexing!$C$2:$D$28,2)</f>
        <v>#REF!</v>
      </c>
      <c r="F1438" s="13" t="e">
        <f>VLOOKUP(Parameter!#REF!,Indexing!$E$2:$F$28,2)</f>
        <v>#REF!</v>
      </c>
      <c r="G1438" s="13" t="e">
        <f>VLOOKUP(Parameter!#REF!,Indexing!$G$2:$H$28,2)</f>
        <v>#REF!</v>
      </c>
      <c r="H1438" s="13" t="e">
        <f t="shared" si="70"/>
        <v>#REF!</v>
      </c>
      <c r="J1438" s="13" t="e">
        <f>VLOOKUP(Parameter!#REF!,Indexing!$I$2:$J$28,2)</f>
        <v>#REF!</v>
      </c>
      <c r="K1438" s="13" t="e">
        <f>VLOOKUP(Parameter!#REF!,Indexing!$K$2:$L$28,2)</f>
        <v>#REF!</v>
      </c>
      <c r="L1438" s="13" t="e">
        <f t="shared" si="71"/>
        <v>#REF!</v>
      </c>
      <c r="N1438" t="e">
        <f t="shared" si="72"/>
        <v>#REF!</v>
      </c>
    </row>
    <row r="1439" spans="4:14">
      <c r="D1439" s="13" t="e">
        <f>VLOOKUP(Parameter!#REF!,Indexing!$A$2:$B$28,2)</f>
        <v>#REF!</v>
      </c>
      <c r="E1439" s="13" t="e">
        <f>VLOOKUP(Parameter!#REF!,Indexing!$C$2:$D$28,2)</f>
        <v>#REF!</v>
      </c>
      <c r="F1439" s="13" t="e">
        <f>VLOOKUP(Parameter!#REF!,Indexing!$E$2:$F$28,2)</f>
        <v>#REF!</v>
      </c>
      <c r="G1439" s="13" t="e">
        <f>VLOOKUP(Parameter!#REF!,Indexing!$G$2:$H$28,2)</f>
        <v>#REF!</v>
      </c>
      <c r="H1439" s="13" t="e">
        <f t="shared" si="70"/>
        <v>#REF!</v>
      </c>
      <c r="J1439" s="13" t="e">
        <f>VLOOKUP(Parameter!#REF!,Indexing!$I$2:$J$28,2)</f>
        <v>#REF!</v>
      </c>
      <c r="K1439" s="13" t="e">
        <f>VLOOKUP(Parameter!#REF!,Indexing!$K$2:$L$28,2)</f>
        <v>#REF!</v>
      </c>
      <c r="L1439" s="13" t="e">
        <f t="shared" si="71"/>
        <v>#REF!</v>
      </c>
      <c r="N1439" t="e">
        <f t="shared" si="72"/>
        <v>#REF!</v>
      </c>
    </row>
    <row r="1440" spans="4:14">
      <c r="D1440" s="13" t="e">
        <f>VLOOKUP(Parameter!#REF!,Indexing!$A$2:$B$28,2)</f>
        <v>#REF!</v>
      </c>
      <c r="E1440" s="13" t="e">
        <f>VLOOKUP(Parameter!#REF!,Indexing!$C$2:$D$28,2)</f>
        <v>#REF!</v>
      </c>
      <c r="F1440" s="13" t="e">
        <f>VLOOKUP(Parameter!#REF!,Indexing!$E$2:$F$28,2)</f>
        <v>#REF!</v>
      </c>
      <c r="G1440" s="13" t="e">
        <f>VLOOKUP(Parameter!#REF!,Indexing!$G$2:$H$28,2)</f>
        <v>#REF!</v>
      </c>
      <c r="H1440" s="13" t="e">
        <f t="shared" si="70"/>
        <v>#REF!</v>
      </c>
      <c r="J1440" s="13" t="e">
        <f>VLOOKUP(Parameter!#REF!,Indexing!$I$2:$J$28,2)</f>
        <v>#REF!</v>
      </c>
      <c r="K1440" s="13" t="e">
        <f>VLOOKUP(Parameter!#REF!,Indexing!$K$2:$L$28,2)</f>
        <v>#REF!</v>
      </c>
      <c r="L1440" s="13" t="e">
        <f t="shared" si="71"/>
        <v>#REF!</v>
      </c>
      <c r="N1440" t="e">
        <f t="shared" si="72"/>
        <v>#REF!</v>
      </c>
    </row>
    <row r="1441" spans="4:14">
      <c r="D1441" s="13" t="e">
        <f>VLOOKUP(Parameter!#REF!,Indexing!$A$2:$B$28,2)</f>
        <v>#REF!</v>
      </c>
      <c r="E1441" s="13" t="e">
        <f>VLOOKUP(Parameter!#REF!,Indexing!$C$2:$D$28,2)</f>
        <v>#REF!</v>
      </c>
      <c r="F1441" s="13" t="e">
        <f>VLOOKUP(Parameter!#REF!,Indexing!$E$2:$F$28,2)</f>
        <v>#REF!</v>
      </c>
      <c r="G1441" s="13" t="e">
        <f>VLOOKUP(Parameter!#REF!,Indexing!$G$2:$H$28,2)</f>
        <v>#REF!</v>
      </c>
      <c r="H1441" s="13" t="e">
        <f t="shared" si="70"/>
        <v>#REF!</v>
      </c>
      <c r="J1441" s="13" t="e">
        <f>VLOOKUP(Parameter!#REF!,Indexing!$I$2:$J$28,2)</f>
        <v>#REF!</v>
      </c>
      <c r="K1441" s="13" t="e">
        <f>VLOOKUP(Parameter!#REF!,Indexing!$K$2:$L$28,2)</f>
        <v>#REF!</v>
      </c>
      <c r="L1441" s="13" t="e">
        <f t="shared" si="71"/>
        <v>#REF!</v>
      </c>
      <c r="N1441" t="e">
        <f t="shared" si="72"/>
        <v>#REF!</v>
      </c>
    </row>
    <row r="1442" spans="4:14">
      <c r="D1442" s="13" t="e">
        <f>VLOOKUP(Parameter!#REF!,Indexing!$A$2:$B$28,2)</f>
        <v>#REF!</v>
      </c>
      <c r="E1442" s="13" t="e">
        <f>VLOOKUP(Parameter!#REF!,Indexing!$C$2:$D$28,2)</f>
        <v>#REF!</v>
      </c>
      <c r="F1442" s="13" t="e">
        <f>VLOOKUP(Parameter!#REF!,Indexing!$E$2:$F$28,2)</f>
        <v>#REF!</v>
      </c>
      <c r="G1442" s="13" t="e">
        <f>VLOOKUP(Parameter!#REF!,Indexing!$G$2:$H$28,2)</f>
        <v>#REF!</v>
      </c>
      <c r="H1442" s="13" t="e">
        <f t="shared" si="70"/>
        <v>#REF!</v>
      </c>
      <c r="J1442" s="13" t="e">
        <f>VLOOKUP(Parameter!#REF!,Indexing!$I$2:$J$28,2)</f>
        <v>#REF!</v>
      </c>
      <c r="K1442" s="13" t="e">
        <f>VLOOKUP(Parameter!#REF!,Indexing!$K$2:$L$28,2)</f>
        <v>#REF!</v>
      </c>
      <c r="L1442" s="13" t="e">
        <f t="shared" si="71"/>
        <v>#REF!</v>
      </c>
      <c r="N1442" t="e">
        <f t="shared" si="72"/>
        <v>#REF!</v>
      </c>
    </row>
    <row r="1443" spans="4:14">
      <c r="D1443" s="13" t="e">
        <f>VLOOKUP(Parameter!#REF!,Indexing!$A$2:$B$28,2)</f>
        <v>#REF!</v>
      </c>
      <c r="E1443" s="13" t="e">
        <f>VLOOKUP(Parameter!#REF!,Indexing!$C$2:$D$28,2)</f>
        <v>#REF!</v>
      </c>
      <c r="F1443" s="13" t="e">
        <f>VLOOKUP(Parameter!#REF!,Indexing!$E$2:$F$28,2)</f>
        <v>#REF!</v>
      </c>
      <c r="G1443" s="13" t="e">
        <f>VLOOKUP(Parameter!#REF!,Indexing!$G$2:$H$28,2)</f>
        <v>#REF!</v>
      </c>
      <c r="H1443" s="13" t="e">
        <f t="shared" si="70"/>
        <v>#REF!</v>
      </c>
      <c r="J1443" s="13" t="e">
        <f>VLOOKUP(Parameter!#REF!,Indexing!$I$2:$J$28,2)</f>
        <v>#REF!</v>
      </c>
      <c r="K1443" s="13" t="e">
        <f>VLOOKUP(Parameter!#REF!,Indexing!$K$2:$L$28,2)</f>
        <v>#REF!</v>
      </c>
      <c r="L1443" s="13" t="e">
        <f t="shared" si="71"/>
        <v>#REF!</v>
      </c>
      <c r="N1443" t="e">
        <f t="shared" si="72"/>
        <v>#REF!</v>
      </c>
    </row>
    <row r="1444" spans="4:14">
      <c r="D1444" s="13" t="e">
        <f>VLOOKUP(Parameter!#REF!,Indexing!$A$2:$B$28,2)</f>
        <v>#REF!</v>
      </c>
      <c r="E1444" s="13" t="e">
        <f>VLOOKUP(Parameter!#REF!,Indexing!$C$2:$D$28,2)</f>
        <v>#REF!</v>
      </c>
      <c r="F1444" s="13" t="e">
        <f>VLOOKUP(Parameter!#REF!,Indexing!$E$2:$F$28,2)</f>
        <v>#REF!</v>
      </c>
      <c r="G1444" s="13" t="e">
        <f>VLOOKUP(Parameter!#REF!,Indexing!$G$2:$H$28,2)</f>
        <v>#REF!</v>
      </c>
      <c r="H1444" s="13" t="e">
        <f t="shared" si="70"/>
        <v>#REF!</v>
      </c>
      <c r="J1444" s="13" t="e">
        <f>VLOOKUP(Parameter!#REF!,Indexing!$I$2:$J$28,2)</f>
        <v>#REF!</v>
      </c>
      <c r="K1444" s="13" t="e">
        <f>VLOOKUP(Parameter!#REF!,Indexing!$K$2:$L$28,2)</f>
        <v>#REF!</v>
      </c>
      <c r="L1444" s="13" t="e">
        <f t="shared" si="71"/>
        <v>#REF!</v>
      </c>
      <c r="N1444" t="e">
        <f t="shared" si="72"/>
        <v>#REF!</v>
      </c>
    </row>
    <row r="1445" spans="4:14">
      <c r="D1445" s="13" t="e">
        <f>VLOOKUP(Parameter!#REF!,Indexing!$A$2:$B$28,2)</f>
        <v>#REF!</v>
      </c>
      <c r="E1445" s="13" t="e">
        <f>VLOOKUP(Parameter!#REF!,Indexing!$C$2:$D$28,2)</f>
        <v>#REF!</v>
      </c>
      <c r="F1445" s="13" t="e">
        <f>VLOOKUP(Parameter!#REF!,Indexing!$E$2:$F$28,2)</f>
        <v>#REF!</v>
      </c>
      <c r="G1445" s="13" t="e">
        <f>VLOOKUP(Parameter!#REF!,Indexing!$G$2:$H$28,2)</f>
        <v>#REF!</v>
      </c>
      <c r="H1445" s="13" t="e">
        <f t="shared" si="70"/>
        <v>#REF!</v>
      </c>
      <c r="J1445" s="13" t="e">
        <f>VLOOKUP(Parameter!#REF!,Indexing!$I$2:$J$28,2)</f>
        <v>#REF!</v>
      </c>
      <c r="K1445" s="13" t="e">
        <f>VLOOKUP(Parameter!#REF!,Indexing!$K$2:$L$28,2)</f>
        <v>#REF!</v>
      </c>
      <c r="L1445" s="13" t="e">
        <f t="shared" si="71"/>
        <v>#REF!</v>
      </c>
      <c r="N1445" t="e">
        <f t="shared" si="72"/>
        <v>#REF!</v>
      </c>
    </row>
    <row r="1446" spans="4:14">
      <c r="D1446" s="13" t="e">
        <f>VLOOKUP(Parameter!#REF!,Indexing!$A$2:$B$28,2)</f>
        <v>#REF!</v>
      </c>
      <c r="E1446" s="13" t="e">
        <f>VLOOKUP(Parameter!#REF!,Indexing!$C$2:$D$28,2)</f>
        <v>#REF!</v>
      </c>
      <c r="F1446" s="13" t="e">
        <f>VLOOKUP(Parameter!#REF!,Indexing!$E$2:$F$28,2)</f>
        <v>#REF!</v>
      </c>
      <c r="G1446" s="13" t="e">
        <f>VLOOKUP(Parameter!#REF!,Indexing!$G$2:$H$28,2)</f>
        <v>#REF!</v>
      </c>
      <c r="H1446" s="13" t="e">
        <f t="shared" si="70"/>
        <v>#REF!</v>
      </c>
      <c r="J1446" s="13" t="e">
        <f>VLOOKUP(Parameter!#REF!,Indexing!$I$2:$J$28,2)</f>
        <v>#REF!</v>
      </c>
      <c r="K1446" s="13" t="e">
        <f>VLOOKUP(Parameter!#REF!,Indexing!$K$2:$L$28,2)</f>
        <v>#REF!</v>
      </c>
      <c r="L1446" s="13" t="e">
        <f t="shared" si="71"/>
        <v>#REF!</v>
      </c>
      <c r="N1446" t="e">
        <f t="shared" si="72"/>
        <v>#REF!</v>
      </c>
    </row>
    <row r="1447" spans="4:14">
      <c r="D1447" s="13" t="e">
        <f>VLOOKUP(Parameter!#REF!,Indexing!$A$2:$B$28,2)</f>
        <v>#REF!</v>
      </c>
      <c r="E1447" s="13" t="e">
        <f>VLOOKUP(Parameter!#REF!,Indexing!$C$2:$D$28,2)</f>
        <v>#REF!</v>
      </c>
      <c r="F1447" s="13" t="e">
        <f>VLOOKUP(Parameter!#REF!,Indexing!$E$2:$F$28,2)</f>
        <v>#REF!</v>
      </c>
      <c r="G1447" s="13" t="e">
        <f>VLOOKUP(Parameter!#REF!,Indexing!$G$2:$H$28,2)</f>
        <v>#REF!</v>
      </c>
      <c r="H1447" s="13" t="e">
        <f t="shared" ref="H1447:H1510" si="73">(AVERAGE(D1447:G1447))</f>
        <v>#REF!</v>
      </c>
      <c r="J1447" s="13" t="e">
        <f>VLOOKUP(Parameter!#REF!,Indexing!$I$2:$J$28,2)</f>
        <v>#REF!</v>
      </c>
      <c r="K1447" s="13" t="e">
        <f>VLOOKUP(Parameter!#REF!,Indexing!$K$2:$L$28,2)</f>
        <v>#REF!</v>
      </c>
      <c r="L1447" s="13" t="e">
        <f t="shared" ref="L1447:L1510" si="74">AVERAGE(J1447+K1447)</f>
        <v>#REF!</v>
      </c>
      <c r="N1447" t="e">
        <f t="shared" si="72"/>
        <v>#REF!</v>
      </c>
    </row>
    <row r="1448" spans="4:14">
      <c r="D1448" s="13" t="e">
        <f>VLOOKUP(Parameter!#REF!,Indexing!$A$2:$B$28,2)</f>
        <v>#REF!</v>
      </c>
      <c r="E1448" s="13" t="e">
        <f>VLOOKUP(Parameter!#REF!,Indexing!$C$2:$D$28,2)</f>
        <v>#REF!</v>
      </c>
      <c r="F1448" s="13" t="e">
        <f>VLOOKUP(Parameter!#REF!,Indexing!$E$2:$F$28,2)</f>
        <v>#REF!</v>
      </c>
      <c r="G1448" s="13" t="e">
        <f>VLOOKUP(Parameter!#REF!,Indexing!$G$2:$H$28,2)</f>
        <v>#REF!</v>
      </c>
      <c r="H1448" s="13" t="e">
        <f t="shared" si="73"/>
        <v>#REF!</v>
      </c>
      <c r="J1448" s="13" t="e">
        <f>VLOOKUP(Parameter!#REF!,Indexing!$I$2:$J$28,2)</f>
        <v>#REF!</v>
      </c>
      <c r="K1448" s="13" t="e">
        <f>VLOOKUP(Parameter!#REF!,Indexing!$K$2:$L$28,2)</f>
        <v>#REF!</v>
      </c>
      <c r="L1448" s="13" t="e">
        <f t="shared" si="74"/>
        <v>#REF!</v>
      </c>
      <c r="N1448" t="e">
        <f t="shared" si="72"/>
        <v>#REF!</v>
      </c>
    </row>
    <row r="1449" spans="4:14">
      <c r="D1449" s="13" t="e">
        <f>VLOOKUP(Parameter!#REF!,Indexing!$A$2:$B$28,2)</f>
        <v>#REF!</v>
      </c>
      <c r="E1449" s="13" t="e">
        <f>VLOOKUP(Parameter!#REF!,Indexing!$C$2:$D$28,2)</f>
        <v>#REF!</v>
      </c>
      <c r="F1449" s="13" t="e">
        <f>VLOOKUP(Parameter!#REF!,Indexing!$E$2:$F$28,2)</f>
        <v>#REF!</v>
      </c>
      <c r="G1449" s="13" t="e">
        <f>VLOOKUP(Parameter!#REF!,Indexing!$G$2:$H$28,2)</f>
        <v>#REF!</v>
      </c>
      <c r="H1449" s="13" t="e">
        <f t="shared" si="73"/>
        <v>#REF!</v>
      </c>
      <c r="J1449" s="13" t="e">
        <f>VLOOKUP(Parameter!#REF!,Indexing!$I$2:$J$28,2)</f>
        <v>#REF!</v>
      </c>
      <c r="K1449" s="13" t="e">
        <f>VLOOKUP(Parameter!#REF!,Indexing!$K$2:$L$28,2)</f>
        <v>#REF!</v>
      </c>
      <c r="L1449" s="13" t="e">
        <f t="shared" si="74"/>
        <v>#REF!</v>
      </c>
      <c r="N1449" t="e">
        <f t="shared" si="72"/>
        <v>#REF!</v>
      </c>
    </row>
    <row r="1450" spans="4:14">
      <c r="D1450" s="13" t="e">
        <f>VLOOKUP(Parameter!#REF!,Indexing!$A$2:$B$28,2)</f>
        <v>#REF!</v>
      </c>
      <c r="E1450" s="13" t="e">
        <f>VLOOKUP(Parameter!#REF!,Indexing!$C$2:$D$28,2)</f>
        <v>#REF!</v>
      </c>
      <c r="F1450" s="13" t="e">
        <f>VLOOKUP(Parameter!#REF!,Indexing!$E$2:$F$28,2)</f>
        <v>#REF!</v>
      </c>
      <c r="G1450" s="13" t="e">
        <f>VLOOKUP(Parameter!#REF!,Indexing!$G$2:$H$28,2)</f>
        <v>#REF!</v>
      </c>
      <c r="H1450" s="13" t="e">
        <f t="shared" si="73"/>
        <v>#REF!</v>
      </c>
      <c r="J1450" s="13" t="e">
        <f>VLOOKUP(Parameter!#REF!,Indexing!$I$2:$J$28,2)</f>
        <v>#REF!</v>
      </c>
      <c r="K1450" s="13" t="e">
        <f>VLOOKUP(Parameter!#REF!,Indexing!$K$2:$L$28,2)</f>
        <v>#REF!</v>
      </c>
      <c r="L1450" s="13" t="e">
        <f t="shared" si="74"/>
        <v>#REF!</v>
      </c>
      <c r="N1450" t="e">
        <f t="shared" si="72"/>
        <v>#REF!</v>
      </c>
    </row>
    <row r="1451" spans="4:14">
      <c r="D1451" s="13" t="e">
        <f>VLOOKUP(Parameter!#REF!,Indexing!$A$2:$B$28,2)</f>
        <v>#REF!</v>
      </c>
      <c r="E1451" s="13" t="e">
        <f>VLOOKUP(Parameter!#REF!,Indexing!$C$2:$D$28,2)</f>
        <v>#REF!</v>
      </c>
      <c r="F1451" s="13" t="e">
        <f>VLOOKUP(Parameter!#REF!,Indexing!$E$2:$F$28,2)</f>
        <v>#REF!</v>
      </c>
      <c r="G1451" s="13" t="e">
        <f>VLOOKUP(Parameter!#REF!,Indexing!$G$2:$H$28,2)</f>
        <v>#REF!</v>
      </c>
      <c r="H1451" s="13" t="e">
        <f t="shared" si="73"/>
        <v>#REF!</v>
      </c>
      <c r="J1451" s="13" t="e">
        <f>VLOOKUP(Parameter!#REF!,Indexing!$I$2:$J$28,2)</f>
        <v>#REF!</v>
      </c>
      <c r="K1451" s="13" t="e">
        <f>VLOOKUP(Parameter!#REF!,Indexing!$K$2:$L$28,2)</f>
        <v>#REF!</v>
      </c>
      <c r="L1451" s="13" t="e">
        <f t="shared" si="74"/>
        <v>#REF!</v>
      </c>
      <c r="N1451" t="e">
        <f t="shared" si="72"/>
        <v>#REF!</v>
      </c>
    </row>
    <row r="1452" spans="4:14">
      <c r="D1452" s="13" t="e">
        <f>VLOOKUP(Parameter!#REF!,Indexing!$A$2:$B$28,2)</f>
        <v>#REF!</v>
      </c>
      <c r="E1452" s="13" t="e">
        <f>VLOOKUP(Parameter!#REF!,Indexing!$C$2:$D$28,2)</f>
        <v>#REF!</v>
      </c>
      <c r="F1452" s="13" t="e">
        <f>VLOOKUP(Parameter!#REF!,Indexing!$E$2:$F$28,2)</f>
        <v>#REF!</v>
      </c>
      <c r="G1452" s="13" t="e">
        <f>VLOOKUP(Parameter!#REF!,Indexing!$G$2:$H$28,2)</f>
        <v>#REF!</v>
      </c>
      <c r="H1452" s="13" t="e">
        <f t="shared" si="73"/>
        <v>#REF!</v>
      </c>
      <c r="J1452" s="13" t="e">
        <f>VLOOKUP(Parameter!#REF!,Indexing!$I$2:$J$28,2)</f>
        <v>#REF!</v>
      </c>
      <c r="K1452" s="13" t="e">
        <f>VLOOKUP(Parameter!#REF!,Indexing!$K$2:$L$28,2)</f>
        <v>#REF!</v>
      </c>
      <c r="L1452" s="13" t="e">
        <f t="shared" si="74"/>
        <v>#REF!</v>
      </c>
      <c r="N1452" t="e">
        <f t="shared" si="72"/>
        <v>#REF!</v>
      </c>
    </row>
    <row r="1453" spans="4:14">
      <c r="D1453" s="13" t="e">
        <f>VLOOKUP(Parameter!#REF!,Indexing!$A$2:$B$28,2)</f>
        <v>#REF!</v>
      </c>
      <c r="E1453" s="13" t="e">
        <f>VLOOKUP(Parameter!#REF!,Indexing!$C$2:$D$28,2)</f>
        <v>#REF!</v>
      </c>
      <c r="F1453" s="13" t="e">
        <f>VLOOKUP(Parameter!#REF!,Indexing!$E$2:$F$28,2)</f>
        <v>#REF!</v>
      </c>
      <c r="G1453" s="13" t="e">
        <f>VLOOKUP(Parameter!#REF!,Indexing!$G$2:$H$28,2)</f>
        <v>#REF!</v>
      </c>
      <c r="H1453" s="13" t="e">
        <f t="shared" si="73"/>
        <v>#REF!</v>
      </c>
      <c r="J1453" s="13" t="e">
        <f>VLOOKUP(Parameter!#REF!,Indexing!$I$2:$J$28,2)</f>
        <v>#REF!</v>
      </c>
      <c r="K1453" s="13" t="e">
        <f>VLOOKUP(Parameter!#REF!,Indexing!$K$2:$L$28,2)</f>
        <v>#REF!</v>
      </c>
      <c r="L1453" s="13" t="e">
        <f t="shared" si="74"/>
        <v>#REF!</v>
      </c>
      <c r="N1453" t="e">
        <f t="shared" si="72"/>
        <v>#REF!</v>
      </c>
    </row>
    <row r="1454" spans="4:14">
      <c r="D1454" s="13" t="e">
        <f>VLOOKUP(Parameter!#REF!,Indexing!$A$2:$B$28,2)</f>
        <v>#REF!</v>
      </c>
      <c r="E1454" s="13" t="e">
        <f>VLOOKUP(Parameter!#REF!,Indexing!$C$2:$D$28,2)</f>
        <v>#REF!</v>
      </c>
      <c r="F1454" s="13" t="e">
        <f>VLOOKUP(Parameter!#REF!,Indexing!$E$2:$F$28,2)</f>
        <v>#REF!</v>
      </c>
      <c r="G1454" s="13" t="e">
        <f>VLOOKUP(Parameter!#REF!,Indexing!$G$2:$H$28,2)</f>
        <v>#REF!</v>
      </c>
      <c r="H1454" s="13" t="e">
        <f t="shared" si="73"/>
        <v>#REF!</v>
      </c>
      <c r="J1454" s="13" t="e">
        <f>VLOOKUP(Parameter!#REF!,Indexing!$I$2:$J$28,2)</f>
        <v>#REF!</v>
      </c>
      <c r="K1454" s="13" t="e">
        <f>VLOOKUP(Parameter!#REF!,Indexing!$K$2:$L$28,2)</f>
        <v>#REF!</v>
      </c>
      <c r="L1454" s="13" t="e">
        <f t="shared" si="74"/>
        <v>#REF!</v>
      </c>
      <c r="N1454" t="e">
        <f t="shared" si="72"/>
        <v>#REF!</v>
      </c>
    </row>
    <row r="1455" spans="4:14">
      <c r="D1455" s="13" t="e">
        <f>VLOOKUP(Parameter!#REF!,Indexing!$A$2:$B$28,2)</f>
        <v>#REF!</v>
      </c>
      <c r="E1455" s="13" t="e">
        <f>VLOOKUP(Parameter!#REF!,Indexing!$C$2:$D$28,2)</f>
        <v>#REF!</v>
      </c>
      <c r="F1455" s="13" t="e">
        <f>VLOOKUP(Parameter!#REF!,Indexing!$E$2:$F$28,2)</f>
        <v>#REF!</v>
      </c>
      <c r="G1455" s="13" t="e">
        <f>VLOOKUP(Parameter!#REF!,Indexing!$G$2:$H$28,2)</f>
        <v>#REF!</v>
      </c>
      <c r="H1455" s="13" t="e">
        <f t="shared" si="73"/>
        <v>#REF!</v>
      </c>
      <c r="J1455" s="13" t="e">
        <f>VLOOKUP(Parameter!#REF!,Indexing!$I$2:$J$28,2)</f>
        <v>#REF!</v>
      </c>
      <c r="K1455" s="13" t="e">
        <f>VLOOKUP(Parameter!#REF!,Indexing!$K$2:$L$28,2)</f>
        <v>#REF!</v>
      </c>
      <c r="L1455" s="13" t="e">
        <f t="shared" si="74"/>
        <v>#REF!</v>
      </c>
      <c r="N1455" t="e">
        <f t="shared" si="72"/>
        <v>#REF!</v>
      </c>
    </row>
    <row r="1456" spans="4:14">
      <c r="D1456" s="13" t="e">
        <f>VLOOKUP(Parameter!#REF!,Indexing!$A$2:$B$28,2)</f>
        <v>#REF!</v>
      </c>
      <c r="E1456" s="13" t="e">
        <f>VLOOKUP(Parameter!#REF!,Indexing!$C$2:$D$28,2)</f>
        <v>#REF!</v>
      </c>
      <c r="F1456" s="13" t="e">
        <f>VLOOKUP(Parameter!#REF!,Indexing!$E$2:$F$28,2)</f>
        <v>#REF!</v>
      </c>
      <c r="G1456" s="13" t="e">
        <f>VLOOKUP(Parameter!#REF!,Indexing!$G$2:$H$28,2)</f>
        <v>#REF!</v>
      </c>
      <c r="H1456" s="13" t="e">
        <f t="shared" si="73"/>
        <v>#REF!</v>
      </c>
      <c r="J1456" s="13" t="e">
        <f>VLOOKUP(Parameter!#REF!,Indexing!$I$2:$J$28,2)</f>
        <v>#REF!</v>
      </c>
      <c r="K1456" s="13" t="e">
        <f>VLOOKUP(Parameter!#REF!,Indexing!$K$2:$L$28,2)</f>
        <v>#REF!</v>
      </c>
      <c r="L1456" s="13" t="e">
        <f t="shared" si="74"/>
        <v>#REF!</v>
      </c>
      <c r="N1456" t="e">
        <f t="shared" si="72"/>
        <v>#REF!</v>
      </c>
    </row>
    <row r="1457" spans="4:14">
      <c r="D1457" s="13" t="e">
        <f>VLOOKUP(Parameter!#REF!,Indexing!$A$2:$B$28,2)</f>
        <v>#REF!</v>
      </c>
      <c r="E1457" s="13" t="e">
        <f>VLOOKUP(Parameter!#REF!,Indexing!$C$2:$D$28,2)</f>
        <v>#REF!</v>
      </c>
      <c r="F1457" s="13" t="e">
        <f>VLOOKUP(Parameter!#REF!,Indexing!$E$2:$F$28,2)</f>
        <v>#REF!</v>
      </c>
      <c r="G1457" s="13" t="e">
        <f>VLOOKUP(Parameter!#REF!,Indexing!$G$2:$H$28,2)</f>
        <v>#REF!</v>
      </c>
      <c r="H1457" s="13" t="e">
        <f t="shared" si="73"/>
        <v>#REF!</v>
      </c>
      <c r="J1457" s="13" t="e">
        <f>VLOOKUP(Parameter!#REF!,Indexing!$I$2:$J$28,2)</f>
        <v>#REF!</v>
      </c>
      <c r="K1457" s="13" t="e">
        <f>VLOOKUP(Parameter!#REF!,Indexing!$K$2:$L$28,2)</f>
        <v>#REF!</v>
      </c>
      <c r="L1457" s="13" t="e">
        <f t="shared" si="74"/>
        <v>#REF!</v>
      </c>
      <c r="N1457" t="e">
        <f t="shared" si="72"/>
        <v>#REF!</v>
      </c>
    </row>
    <row r="1458" spans="4:14">
      <c r="D1458" s="13" t="e">
        <f>VLOOKUP(Parameter!#REF!,Indexing!$A$2:$B$28,2)</f>
        <v>#REF!</v>
      </c>
      <c r="E1458" s="13" t="e">
        <f>VLOOKUP(Parameter!#REF!,Indexing!$C$2:$D$28,2)</f>
        <v>#REF!</v>
      </c>
      <c r="F1458" s="13" t="e">
        <f>VLOOKUP(Parameter!#REF!,Indexing!$E$2:$F$28,2)</f>
        <v>#REF!</v>
      </c>
      <c r="G1458" s="13" t="e">
        <f>VLOOKUP(Parameter!#REF!,Indexing!$G$2:$H$28,2)</f>
        <v>#REF!</v>
      </c>
      <c r="H1458" s="13" t="e">
        <f t="shared" si="73"/>
        <v>#REF!</v>
      </c>
      <c r="J1458" s="13" t="e">
        <f>VLOOKUP(Parameter!#REF!,Indexing!$I$2:$J$28,2)</f>
        <v>#REF!</v>
      </c>
      <c r="K1458" s="13" t="e">
        <f>VLOOKUP(Parameter!#REF!,Indexing!$K$2:$L$28,2)</f>
        <v>#REF!</v>
      </c>
      <c r="L1458" s="13" t="e">
        <f t="shared" si="74"/>
        <v>#REF!</v>
      </c>
      <c r="N1458" t="e">
        <f t="shared" si="72"/>
        <v>#REF!</v>
      </c>
    </row>
    <row r="1459" spans="4:14">
      <c r="D1459" s="13" t="e">
        <f>VLOOKUP(Parameter!#REF!,Indexing!$A$2:$B$28,2)</f>
        <v>#REF!</v>
      </c>
      <c r="E1459" s="13" t="e">
        <f>VLOOKUP(Parameter!#REF!,Indexing!$C$2:$D$28,2)</f>
        <v>#REF!</v>
      </c>
      <c r="F1459" s="13" t="e">
        <f>VLOOKUP(Parameter!#REF!,Indexing!$E$2:$F$28,2)</f>
        <v>#REF!</v>
      </c>
      <c r="G1459" s="13" t="e">
        <f>VLOOKUP(Parameter!#REF!,Indexing!$G$2:$H$28,2)</f>
        <v>#REF!</v>
      </c>
      <c r="H1459" s="13" t="e">
        <f t="shared" si="73"/>
        <v>#REF!</v>
      </c>
      <c r="J1459" s="13" t="e">
        <f>VLOOKUP(Parameter!#REF!,Indexing!$I$2:$J$28,2)</f>
        <v>#REF!</v>
      </c>
      <c r="K1459" s="13" t="e">
        <f>VLOOKUP(Parameter!#REF!,Indexing!$K$2:$L$28,2)</f>
        <v>#REF!</v>
      </c>
      <c r="L1459" s="13" t="e">
        <f t="shared" si="74"/>
        <v>#REF!</v>
      </c>
      <c r="N1459" t="e">
        <f t="shared" si="72"/>
        <v>#REF!</v>
      </c>
    </row>
    <row r="1460" spans="4:14">
      <c r="D1460" s="13" t="e">
        <f>VLOOKUP(Parameter!#REF!,Indexing!$A$2:$B$28,2)</f>
        <v>#REF!</v>
      </c>
      <c r="E1460" s="13" t="e">
        <f>VLOOKUP(Parameter!#REF!,Indexing!$C$2:$D$28,2)</f>
        <v>#REF!</v>
      </c>
      <c r="F1460" s="13" t="e">
        <f>VLOOKUP(Parameter!#REF!,Indexing!$E$2:$F$28,2)</f>
        <v>#REF!</v>
      </c>
      <c r="G1460" s="13" t="e">
        <f>VLOOKUP(Parameter!#REF!,Indexing!$G$2:$H$28,2)</f>
        <v>#REF!</v>
      </c>
      <c r="H1460" s="13" t="e">
        <f t="shared" si="73"/>
        <v>#REF!</v>
      </c>
      <c r="J1460" s="13" t="e">
        <f>VLOOKUP(Parameter!#REF!,Indexing!$I$2:$J$28,2)</f>
        <v>#REF!</v>
      </c>
      <c r="K1460" s="13" t="e">
        <f>VLOOKUP(Parameter!#REF!,Indexing!$K$2:$L$28,2)</f>
        <v>#REF!</v>
      </c>
      <c r="L1460" s="13" t="e">
        <f t="shared" si="74"/>
        <v>#REF!</v>
      </c>
      <c r="N1460" t="e">
        <f t="shared" si="72"/>
        <v>#REF!</v>
      </c>
    </row>
    <row r="1461" spans="4:14">
      <c r="D1461" s="13" t="e">
        <f>VLOOKUP(Parameter!#REF!,Indexing!$A$2:$B$28,2)</f>
        <v>#REF!</v>
      </c>
      <c r="E1461" s="13" t="e">
        <f>VLOOKUP(Parameter!#REF!,Indexing!$C$2:$D$28,2)</f>
        <v>#REF!</v>
      </c>
      <c r="F1461" s="13" t="e">
        <f>VLOOKUP(Parameter!#REF!,Indexing!$E$2:$F$28,2)</f>
        <v>#REF!</v>
      </c>
      <c r="G1461" s="13" t="e">
        <f>VLOOKUP(Parameter!#REF!,Indexing!$G$2:$H$28,2)</f>
        <v>#REF!</v>
      </c>
      <c r="H1461" s="13" t="e">
        <f t="shared" si="73"/>
        <v>#REF!</v>
      </c>
      <c r="J1461" s="13" t="e">
        <f>VLOOKUP(Parameter!#REF!,Indexing!$I$2:$J$28,2)</f>
        <v>#REF!</v>
      </c>
      <c r="K1461" s="13" t="e">
        <f>VLOOKUP(Parameter!#REF!,Indexing!$K$2:$L$28,2)</f>
        <v>#REF!</v>
      </c>
      <c r="L1461" s="13" t="e">
        <f t="shared" si="74"/>
        <v>#REF!</v>
      </c>
      <c r="N1461" t="e">
        <f t="shared" si="72"/>
        <v>#REF!</v>
      </c>
    </row>
    <row r="1462" spans="4:14">
      <c r="D1462" s="13" t="e">
        <f>VLOOKUP(Parameter!#REF!,Indexing!$A$2:$B$28,2)</f>
        <v>#REF!</v>
      </c>
      <c r="E1462" s="13" t="e">
        <f>VLOOKUP(Parameter!#REF!,Indexing!$C$2:$D$28,2)</f>
        <v>#REF!</v>
      </c>
      <c r="F1462" s="13" t="e">
        <f>VLOOKUP(Parameter!#REF!,Indexing!$E$2:$F$28,2)</f>
        <v>#REF!</v>
      </c>
      <c r="G1462" s="13" t="e">
        <f>VLOOKUP(Parameter!#REF!,Indexing!$G$2:$H$28,2)</f>
        <v>#REF!</v>
      </c>
      <c r="H1462" s="13" t="e">
        <f t="shared" si="73"/>
        <v>#REF!</v>
      </c>
      <c r="J1462" s="13" t="e">
        <f>VLOOKUP(Parameter!#REF!,Indexing!$I$2:$J$28,2)</f>
        <v>#REF!</v>
      </c>
      <c r="K1462" s="13" t="e">
        <f>VLOOKUP(Parameter!#REF!,Indexing!$K$2:$L$28,2)</f>
        <v>#REF!</v>
      </c>
      <c r="L1462" s="13" t="e">
        <f t="shared" si="74"/>
        <v>#REF!</v>
      </c>
      <c r="N1462" t="e">
        <f t="shared" si="72"/>
        <v>#REF!</v>
      </c>
    </row>
    <row r="1463" spans="4:14">
      <c r="D1463" s="13" t="e">
        <f>VLOOKUP(Parameter!#REF!,Indexing!$A$2:$B$28,2)</f>
        <v>#REF!</v>
      </c>
      <c r="E1463" s="13" t="e">
        <f>VLOOKUP(Parameter!#REF!,Indexing!$C$2:$D$28,2)</f>
        <v>#REF!</v>
      </c>
      <c r="F1463" s="13" t="e">
        <f>VLOOKUP(Parameter!#REF!,Indexing!$E$2:$F$28,2)</f>
        <v>#REF!</v>
      </c>
      <c r="G1463" s="13" t="e">
        <f>VLOOKUP(Parameter!#REF!,Indexing!$G$2:$H$28,2)</f>
        <v>#REF!</v>
      </c>
      <c r="H1463" s="13" t="e">
        <f t="shared" si="73"/>
        <v>#REF!</v>
      </c>
      <c r="J1463" s="13" t="e">
        <f>VLOOKUP(Parameter!#REF!,Indexing!$I$2:$J$28,2)</f>
        <v>#REF!</v>
      </c>
      <c r="K1463" s="13" t="e">
        <f>VLOOKUP(Parameter!#REF!,Indexing!$K$2:$L$28,2)</f>
        <v>#REF!</v>
      </c>
      <c r="L1463" s="13" t="e">
        <f t="shared" si="74"/>
        <v>#REF!</v>
      </c>
      <c r="N1463" t="e">
        <f t="shared" si="72"/>
        <v>#REF!</v>
      </c>
    </row>
    <row r="1464" spans="4:14">
      <c r="D1464" s="13" t="e">
        <f>VLOOKUP(Parameter!#REF!,Indexing!$A$2:$B$28,2)</f>
        <v>#REF!</v>
      </c>
      <c r="E1464" s="13" t="e">
        <f>VLOOKUP(Parameter!#REF!,Indexing!$C$2:$D$28,2)</f>
        <v>#REF!</v>
      </c>
      <c r="F1464" s="13" t="e">
        <f>VLOOKUP(Parameter!#REF!,Indexing!$E$2:$F$28,2)</f>
        <v>#REF!</v>
      </c>
      <c r="G1464" s="13" t="e">
        <f>VLOOKUP(Parameter!#REF!,Indexing!$G$2:$H$28,2)</f>
        <v>#REF!</v>
      </c>
      <c r="H1464" s="13" t="e">
        <f t="shared" si="73"/>
        <v>#REF!</v>
      </c>
      <c r="J1464" s="13" t="e">
        <f>VLOOKUP(Parameter!#REF!,Indexing!$I$2:$J$28,2)</f>
        <v>#REF!</v>
      </c>
      <c r="K1464" s="13" t="e">
        <f>VLOOKUP(Parameter!#REF!,Indexing!$K$2:$L$28,2)</f>
        <v>#REF!</v>
      </c>
      <c r="L1464" s="13" t="e">
        <f t="shared" si="74"/>
        <v>#REF!</v>
      </c>
      <c r="N1464" t="e">
        <f t="shared" si="72"/>
        <v>#REF!</v>
      </c>
    </row>
    <row r="1465" spans="4:14">
      <c r="D1465" s="13" t="e">
        <f>VLOOKUP(Parameter!#REF!,Indexing!$A$2:$B$28,2)</f>
        <v>#REF!</v>
      </c>
      <c r="E1465" s="13" t="e">
        <f>VLOOKUP(Parameter!#REF!,Indexing!$C$2:$D$28,2)</f>
        <v>#REF!</v>
      </c>
      <c r="F1465" s="13" t="e">
        <f>VLOOKUP(Parameter!#REF!,Indexing!$E$2:$F$28,2)</f>
        <v>#REF!</v>
      </c>
      <c r="G1465" s="13" t="e">
        <f>VLOOKUP(Parameter!#REF!,Indexing!$G$2:$H$28,2)</f>
        <v>#REF!</v>
      </c>
      <c r="H1465" s="13" t="e">
        <f t="shared" si="73"/>
        <v>#REF!</v>
      </c>
      <c r="J1465" s="13" t="e">
        <f>VLOOKUP(Parameter!#REF!,Indexing!$I$2:$J$28,2)</f>
        <v>#REF!</v>
      </c>
      <c r="K1465" s="13" t="e">
        <f>VLOOKUP(Parameter!#REF!,Indexing!$K$2:$L$28,2)</f>
        <v>#REF!</v>
      </c>
      <c r="L1465" s="13" t="e">
        <f t="shared" si="74"/>
        <v>#REF!</v>
      </c>
      <c r="N1465" t="e">
        <f t="shared" si="72"/>
        <v>#REF!</v>
      </c>
    </row>
    <row r="1466" spans="4:14">
      <c r="D1466" s="13" t="e">
        <f>VLOOKUP(Parameter!#REF!,Indexing!$A$2:$B$28,2)</f>
        <v>#REF!</v>
      </c>
      <c r="E1466" s="13" t="e">
        <f>VLOOKUP(Parameter!#REF!,Indexing!$C$2:$D$28,2)</f>
        <v>#REF!</v>
      </c>
      <c r="F1466" s="13" t="e">
        <f>VLOOKUP(Parameter!#REF!,Indexing!$E$2:$F$28,2)</f>
        <v>#REF!</v>
      </c>
      <c r="G1466" s="13" t="e">
        <f>VLOOKUP(Parameter!#REF!,Indexing!$G$2:$H$28,2)</f>
        <v>#REF!</v>
      </c>
      <c r="H1466" s="13" t="e">
        <f t="shared" si="73"/>
        <v>#REF!</v>
      </c>
      <c r="J1466" s="13" t="e">
        <f>VLOOKUP(Parameter!#REF!,Indexing!$I$2:$J$28,2)</f>
        <v>#REF!</v>
      </c>
      <c r="K1466" s="13" t="e">
        <f>VLOOKUP(Parameter!#REF!,Indexing!$K$2:$L$28,2)</f>
        <v>#REF!</v>
      </c>
      <c r="L1466" s="13" t="e">
        <f t="shared" si="74"/>
        <v>#REF!</v>
      </c>
      <c r="N1466" t="e">
        <f t="shared" si="72"/>
        <v>#REF!</v>
      </c>
    </row>
    <row r="1467" spans="4:14">
      <c r="D1467" s="13" t="e">
        <f>VLOOKUP(Parameter!#REF!,Indexing!$A$2:$B$28,2)</f>
        <v>#REF!</v>
      </c>
      <c r="E1467" s="13" t="e">
        <f>VLOOKUP(Parameter!#REF!,Indexing!$C$2:$D$28,2)</f>
        <v>#REF!</v>
      </c>
      <c r="F1467" s="13" t="e">
        <f>VLOOKUP(Parameter!#REF!,Indexing!$E$2:$F$28,2)</f>
        <v>#REF!</v>
      </c>
      <c r="G1467" s="13" t="e">
        <f>VLOOKUP(Parameter!#REF!,Indexing!$G$2:$H$28,2)</f>
        <v>#REF!</v>
      </c>
      <c r="H1467" s="13" t="e">
        <f t="shared" si="73"/>
        <v>#REF!</v>
      </c>
      <c r="J1467" s="13" t="e">
        <f>VLOOKUP(Parameter!#REF!,Indexing!$I$2:$J$28,2)</f>
        <v>#REF!</v>
      </c>
      <c r="K1467" s="13" t="e">
        <f>VLOOKUP(Parameter!#REF!,Indexing!$K$2:$L$28,2)</f>
        <v>#REF!</v>
      </c>
      <c r="L1467" s="13" t="e">
        <f t="shared" si="74"/>
        <v>#REF!</v>
      </c>
      <c r="N1467" t="e">
        <f t="shared" si="72"/>
        <v>#REF!</v>
      </c>
    </row>
    <row r="1468" spans="4:14">
      <c r="D1468" s="13" t="e">
        <f>VLOOKUP(Parameter!#REF!,Indexing!$A$2:$B$28,2)</f>
        <v>#REF!</v>
      </c>
      <c r="E1468" s="13" t="e">
        <f>VLOOKUP(Parameter!#REF!,Indexing!$C$2:$D$28,2)</f>
        <v>#REF!</v>
      </c>
      <c r="F1468" s="13" t="e">
        <f>VLOOKUP(Parameter!#REF!,Indexing!$E$2:$F$28,2)</f>
        <v>#REF!</v>
      </c>
      <c r="G1468" s="13" t="e">
        <f>VLOOKUP(Parameter!#REF!,Indexing!$G$2:$H$28,2)</f>
        <v>#REF!</v>
      </c>
      <c r="H1468" s="13" t="e">
        <f t="shared" si="73"/>
        <v>#REF!</v>
      </c>
      <c r="J1468" s="13" t="e">
        <f>VLOOKUP(Parameter!#REF!,Indexing!$I$2:$J$28,2)</f>
        <v>#REF!</v>
      </c>
      <c r="K1468" s="13" t="e">
        <f>VLOOKUP(Parameter!#REF!,Indexing!$K$2:$L$28,2)</f>
        <v>#REF!</v>
      </c>
      <c r="L1468" s="13" t="e">
        <f t="shared" si="74"/>
        <v>#REF!</v>
      </c>
      <c r="N1468" t="e">
        <f t="shared" si="72"/>
        <v>#REF!</v>
      </c>
    </row>
    <row r="1469" spans="4:14">
      <c r="D1469" s="13" t="e">
        <f>VLOOKUP(Parameter!#REF!,Indexing!$A$2:$B$28,2)</f>
        <v>#REF!</v>
      </c>
      <c r="E1469" s="13" t="e">
        <f>VLOOKUP(Parameter!#REF!,Indexing!$C$2:$D$28,2)</f>
        <v>#REF!</v>
      </c>
      <c r="F1469" s="13" t="e">
        <f>VLOOKUP(Parameter!#REF!,Indexing!$E$2:$F$28,2)</f>
        <v>#REF!</v>
      </c>
      <c r="G1469" s="13" t="e">
        <f>VLOOKUP(Parameter!#REF!,Indexing!$G$2:$H$28,2)</f>
        <v>#REF!</v>
      </c>
      <c r="H1469" s="13" t="e">
        <f t="shared" si="73"/>
        <v>#REF!</v>
      </c>
      <c r="J1469" s="13" t="e">
        <f>VLOOKUP(Parameter!#REF!,Indexing!$I$2:$J$28,2)</f>
        <v>#REF!</v>
      </c>
      <c r="K1469" s="13" t="e">
        <f>VLOOKUP(Parameter!#REF!,Indexing!$K$2:$L$28,2)</f>
        <v>#REF!</v>
      </c>
      <c r="L1469" s="13" t="e">
        <f t="shared" si="74"/>
        <v>#REF!</v>
      </c>
      <c r="N1469" t="e">
        <f t="shared" si="72"/>
        <v>#REF!</v>
      </c>
    </row>
    <row r="1470" spans="4:14">
      <c r="D1470" s="13" t="e">
        <f>VLOOKUP(Parameter!#REF!,Indexing!$A$2:$B$28,2)</f>
        <v>#REF!</v>
      </c>
      <c r="E1470" s="13" t="e">
        <f>VLOOKUP(Parameter!#REF!,Indexing!$C$2:$D$28,2)</f>
        <v>#REF!</v>
      </c>
      <c r="F1470" s="13" t="e">
        <f>VLOOKUP(Parameter!#REF!,Indexing!$E$2:$F$28,2)</f>
        <v>#REF!</v>
      </c>
      <c r="G1470" s="13" t="e">
        <f>VLOOKUP(Parameter!#REF!,Indexing!$G$2:$H$28,2)</f>
        <v>#REF!</v>
      </c>
      <c r="H1470" s="13" t="e">
        <f t="shared" si="73"/>
        <v>#REF!</v>
      </c>
      <c r="J1470" s="13" t="e">
        <f>VLOOKUP(Parameter!#REF!,Indexing!$I$2:$J$28,2)</f>
        <v>#REF!</v>
      </c>
      <c r="K1470" s="13" t="e">
        <f>VLOOKUP(Parameter!#REF!,Indexing!$K$2:$L$28,2)</f>
        <v>#REF!</v>
      </c>
      <c r="L1470" s="13" t="e">
        <f t="shared" si="74"/>
        <v>#REF!</v>
      </c>
      <c r="N1470" t="e">
        <f t="shared" si="72"/>
        <v>#REF!</v>
      </c>
    </row>
    <row r="1471" spans="4:14">
      <c r="D1471" s="13" t="e">
        <f>VLOOKUP(Parameter!#REF!,Indexing!$A$2:$B$28,2)</f>
        <v>#REF!</v>
      </c>
      <c r="E1471" s="13" t="e">
        <f>VLOOKUP(Parameter!#REF!,Indexing!$C$2:$D$28,2)</f>
        <v>#REF!</v>
      </c>
      <c r="F1471" s="13" t="e">
        <f>VLOOKUP(Parameter!#REF!,Indexing!$E$2:$F$28,2)</f>
        <v>#REF!</v>
      </c>
      <c r="G1471" s="13" t="e">
        <f>VLOOKUP(Parameter!#REF!,Indexing!$G$2:$H$28,2)</f>
        <v>#REF!</v>
      </c>
      <c r="H1471" s="13" t="e">
        <f t="shared" si="73"/>
        <v>#REF!</v>
      </c>
      <c r="J1471" s="13" t="e">
        <f>VLOOKUP(Parameter!#REF!,Indexing!$I$2:$J$28,2)</f>
        <v>#REF!</v>
      </c>
      <c r="K1471" s="13" t="e">
        <f>VLOOKUP(Parameter!#REF!,Indexing!$K$2:$L$28,2)</f>
        <v>#REF!</v>
      </c>
      <c r="L1471" s="13" t="e">
        <f t="shared" si="74"/>
        <v>#REF!</v>
      </c>
      <c r="N1471" t="e">
        <f t="shared" si="72"/>
        <v>#REF!</v>
      </c>
    </row>
    <row r="1472" spans="4:14">
      <c r="D1472" s="13" t="e">
        <f>VLOOKUP(Parameter!#REF!,Indexing!$A$2:$B$28,2)</f>
        <v>#REF!</v>
      </c>
      <c r="E1472" s="13" t="e">
        <f>VLOOKUP(Parameter!#REF!,Indexing!$C$2:$D$28,2)</f>
        <v>#REF!</v>
      </c>
      <c r="F1472" s="13" t="e">
        <f>VLOOKUP(Parameter!#REF!,Indexing!$E$2:$F$28,2)</f>
        <v>#REF!</v>
      </c>
      <c r="G1472" s="13" t="e">
        <f>VLOOKUP(Parameter!#REF!,Indexing!$G$2:$H$28,2)</f>
        <v>#REF!</v>
      </c>
      <c r="H1472" s="13" t="e">
        <f t="shared" si="73"/>
        <v>#REF!</v>
      </c>
      <c r="J1472" s="13" t="e">
        <f>VLOOKUP(Parameter!#REF!,Indexing!$I$2:$J$28,2)</f>
        <v>#REF!</v>
      </c>
      <c r="K1472" s="13" t="e">
        <f>VLOOKUP(Parameter!#REF!,Indexing!$K$2:$L$28,2)</f>
        <v>#REF!</v>
      </c>
      <c r="L1472" s="13" t="e">
        <f t="shared" si="74"/>
        <v>#REF!</v>
      </c>
      <c r="N1472" t="e">
        <f t="shared" si="72"/>
        <v>#REF!</v>
      </c>
    </row>
    <row r="1473" spans="4:14">
      <c r="D1473" s="13" t="e">
        <f>VLOOKUP(Parameter!#REF!,Indexing!$A$2:$B$28,2)</f>
        <v>#REF!</v>
      </c>
      <c r="E1473" s="13" t="e">
        <f>VLOOKUP(Parameter!#REF!,Indexing!$C$2:$D$28,2)</f>
        <v>#REF!</v>
      </c>
      <c r="F1473" s="13" t="e">
        <f>VLOOKUP(Parameter!#REF!,Indexing!$E$2:$F$28,2)</f>
        <v>#REF!</v>
      </c>
      <c r="G1473" s="13" t="e">
        <f>VLOOKUP(Parameter!#REF!,Indexing!$G$2:$H$28,2)</f>
        <v>#REF!</v>
      </c>
      <c r="H1473" s="13" t="e">
        <f t="shared" si="73"/>
        <v>#REF!</v>
      </c>
      <c r="J1473" s="13" t="e">
        <f>VLOOKUP(Parameter!#REF!,Indexing!$I$2:$J$28,2)</f>
        <v>#REF!</v>
      </c>
      <c r="K1473" s="13" t="e">
        <f>VLOOKUP(Parameter!#REF!,Indexing!$K$2:$L$28,2)</f>
        <v>#REF!</v>
      </c>
      <c r="L1473" s="13" t="e">
        <f t="shared" si="74"/>
        <v>#REF!</v>
      </c>
      <c r="N1473" t="e">
        <f t="shared" si="72"/>
        <v>#REF!</v>
      </c>
    </row>
    <row r="1474" spans="4:14">
      <c r="D1474" s="13" t="e">
        <f>VLOOKUP(Parameter!#REF!,Indexing!$A$2:$B$28,2)</f>
        <v>#REF!</v>
      </c>
      <c r="E1474" s="13" t="e">
        <f>VLOOKUP(Parameter!#REF!,Indexing!$C$2:$D$28,2)</f>
        <v>#REF!</v>
      </c>
      <c r="F1474" s="13" t="e">
        <f>VLOOKUP(Parameter!#REF!,Indexing!$E$2:$F$28,2)</f>
        <v>#REF!</v>
      </c>
      <c r="G1474" s="13" t="e">
        <f>VLOOKUP(Parameter!#REF!,Indexing!$G$2:$H$28,2)</f>
        <v>#REF!</v>
      </c>
      <c r="H1474" s="13" t="e">
        <f t="shared" si="73"/>
        <v>#REF!</v>
      </c>
      <c r="J1474" s="13" t="e">
        <f>VLOOKUP(Parameter!#REF!,Indexing!$I$2:$J$28,2)</f>
        <v>#REF!</v>
      </c>
      <c r="K1474" s="13" t="e">
        <f>VLOOKUP(Parameter!#REF!,Indexing!$K$2:$L$28,2)</f>
        <v>#REF!</v>
      </c>
      <c r="L1474" s="13" t="e">
        <f t="shared" si="74"/>
        <v>#REF!</v>
      </c>
      <c r="N1474" t="e">
        <f t="shared" ref="N1474:N1537" si="75">(SUM(D1474:G1474))+(SUM(J1474+K1474))</f>
        <v>#REF!</v>
      </c>
    </row>
    <row r="1475" spans="4:14">
      <c r="D1475" s="13" t="e">
        <f>VLOOKUP(Parameter!#REF!,Indexing!$A$2:$B$28,2)</f>
        <v>#REF!</v>
      </c>
      <c r="E1475" s="13" t="e">
        <f>VLOOKUP(Parameter!#REF!,Indexing!$C$2:$D$28,2)</f>
        <v>#REF!</v>
      </c>
      <c r="F1475" s="13" t="e">
        <f>VLOOKUP(Parameter!#REF!,Indexing!$E$2:$F$28,2)</f>
        <v>#REF!</v>
      </c>
      <c r="G1475" s="13" t="e">
        <f>VLOOKUP(Parameter!#REF!,Indexing!$G$2:$H$28,2)</f>
        <v>#REF!</v>
      </c>
      <c r="H1475" s="13" t="e">
        <f t="shared" si="73"/>
        <v>#REF!</v>
      </c>
      <c r="J1475" s="13" t="e">
        <f>VLOOKUP(Parameter!#REF!,Indexing!$I$2:$J$28,2)</f>
        <v>#REF!</v>
      </c>
      <c r="K1475" s="13" t="e">
        <f>VLOOKUP(Parameter!#REF!,Indexing!$K$2:$L$28,2)</f>
        <v>#REF!</v>
      </c>
      <c r="L1475" s="13" t="e">
        <f t="shared" si="74"/>
        <v>#REF!</v>
      </c>
      <c r="N1475" t="e">
        <f t="shared" si="75"/>
        <v>#REF!</v>
      </c>
    </row>
    <row r="1476" spans="4:14">
      <c r="D1476" s="13" t="e">
        <f>VLOOKUP(Parameter!#REF!,Indexing!$A$2:$B$28,2)</f>
        <v>#REF!</v>
      </c>
      <c r="E1476" s="13" t="e">
        <f>VLOOKUP(Parameter!#REF!,Indexing!$C$2:$D$28,2)</f>
        <v>#REF!</v>
      </c>
      <c r="F1476" s="13" t="e">
        <f>VLOOKUP(Parameter!#REF!,Indexing!$E$2:$F$28,2)</f>
        <v>#REF!</v>
      </c>
      <c r="G1476" s="13" t="e">
        <f>VLOOKUP(Parameter!#REF!,Indexing!$G$2:$H$28,2)</f>
        <v>#REF!</v>
      </c>
      <c r="H1476" s="13" t="e">
        <f t="shared" si="73"/>
        <v>#REF!</v>
      </c>
      <c r="J1476" s="13" t="e">
        <f>VLOOKUP(Parameter!#REF!,Indexing!$I$2:$J$28,2)</f>
        <v>#REF!</v>
      </c>
      <c r="K1476" s="13" t="e">
        <f>VLOOKUP(Parameter!#REF!,Indexing!$K$2:$L$28,2)</f>
        <v>#REF!</v>
      </c>
      <c r="L1476" s="13" t="e">
        <f t="shared" si="74"/>
        <v>#REF!</v>
      </c>
      <c r="N1476" t="e">
        <f t="shared" si="75"/>
        <v>#REF!</v>
      </c>
    </row>
    <row r="1477" spans="4:14">
      <c r="D1477" s="13" t="e">
        <f>VLOOKUP(Parameter!#REF!,Indexing!$A$2:$B$28,2)</f>
        <v>#REF!</v>
      </c>
      <c r="E1477" s="13" t="e">
        <f>VLOOKUP(Parameter!#REF!,Indexing!$C$2:$D$28,2)</f>
        <v>#REF!</v>
      </c>
      <c r="F1477" s="13" t="e">
        <f>VLOOKUP(Parameter!#REF!,Indexing!$E$2:$F$28,2)</f>
        <v>#REF!</v>
      </c>
      <c r="G1477" s="13" t="e">
        <f>VLOOKUP(Parameter!#REF!,Indexing!$G$2:$H$28,2)</f>
        <v>#REF!</v>
      </c>
      <c r="H1477" s="13" t="e">
        <f t="shared" si="73"/>
        <v>#REF!</v>
      </c>
      <c r="J1477" s="13" t="e">
        <f>VLOOKUP(Parameter!#REF!,Indexing!$I$2:$J$28,2)</f>
        <v>#REF!</v>
      </c>
      <c r="K1477" s="13" t="e">
        <f>VLOOKUP(Parameter!#REF!,Indexing!$K$2:$L$28,2)</f>
        <v>#REF!</v>
      </c>
      <c r="L1477" s="13" t="e">
        <f t="shared" si="74"/>
        <v>#REF!</v>
      </c>
      <c r="N1477" t="e">
        <f t="shared" si="75"/>
        <v>#REF!</v>
      </c>
    </row>
    <row r="1478" spans="4:14">
      <c r="D1478" s="13" t="e">
        <f>VLOOKUP(Parameter!#REF!,Indexing!$A$2:$B$28,2)</f>
        <v>#REF!</v>
      </c>
      <c r="E1478" s="13" t="e">
        <f>VLOOKUP(Parameter!#REF!,Indexing!$C$2:$D$28,2)</f>
        <v>#REF!</v>
      </c>
      <c r="F1478" s="13" t="e">
        <f>VLOOKUP(Parameter!#REF!,Indexing!$E$2:$F$28,2)</f>
        <v>#REF!</v>
      </c>
      <c r="G1478" s="13" t="e">
        <f>VLOOKUP(Parameter!#REF!,Indexing!$G$2:$H$28,2)</f>
        <v>#REF!</v>
      </c>
      <c r="H1478" s="13" t="e">
        <f t="shared" si="73"/>
        <v>#REF!</v>
      </c>
      <c r="J1478" s="13" t="e">
        <f>VLOOKUP(Parameter!#REF!,Indexing!$I$2:$J$28,2)</f>
        <v>#REF!</v>
      </c>
      <c r="K1478" s="13" t="e">
        <f>VLOOKUP(Parameter!#REF!,Indexing!$K$2:$L$28,2)</f>
        <v>#REF!</v>
      </c>
      <c r="L1478" s="13" t="e">
        <f t="shared" si="74"/>
        <v>#REF!</v>
      </c>
      <c r="N1478" t="e">
        <f t="shared" si="75"/>
        <v>#REF!</v>
      </c>
    </row>
    <row r="1479" spans="4:14">
      <c r="D1479" s="13" t="e">
        <f>VLOOKUP(Parameter!#REF!,Indexing!$A$2:$B$28,2)</f>
        <v>#REF!</v>
      </c>
      <c r="E1479" s="13" t="e">
        <f>VLOOKUP(Parameter!#REF!,Indexing!$C$2:$D$28,2)</f>
        <v>#REF!</v>
      </c>
      <c r="F1479" s="13" t="e">
        <f>VLOOKUP(Parameter!#REF!,Indexing!$E$2:$F$28,2)</f>
        <v>#REF!</v>
      </c>
      <c r="G1479" s="13" t="e">
        <f>VLOOKUP(Parameter!#REF!,Indexing!$G$2:$H$28,2)</f>
        <v>#REF!</v>
      </c>
      <c r="H1479" s="13" t="e">
        <f t="shared" si="73"/>
        <v>#REF!</v>
      </c>
      <c r="J1479" s="13" t="e">
        <f>VLOOKUP(Parameter!#REF!,Indexing!$I$2:$J$28,2)</f>
        <v>#REF!</v>
      </c>
      <c r="K1479" s="13" t="e">
        <f>VLOOKUP(Parameter!#REF!,Indexing!$K$2:$L$28,2)</f>
        <v>#REF!</v>
      </c>
      <c r="L1479" s="13" t="e">
        <f t="shared" si="74"/>
        <v>#REF!</v>
      </c>
      <c r="N1479" t="e">
        <f t="shared" si="75"/>
        <v>#REF!</v>
      </c>
    </row>
    <row r="1480" spans="4:14">
      <c r="D1480" s="13" t="e">
        <f>VLOOKUP(Parameter!#REF!,Indexing!$A$2:$B$28,2)</f>
        <v>#REF!</v>
      </c>
      <c r="E1480" s="13" t="e">
        <f>VLOOKUP(Parameter!#REF!,Indexing!$C$2:$D$28,2)</f>
        <v>#REF!</v>
      </c>
      <c r="F1480" s="13" t="e">
        <f>VLOOKUP(Parameter!#REF!,Indexing!$E$2:$F$28,2)</f>
        <v>#REF!</v>
      </c>
      <c r="G1480" s="13" t="e">
        <f>VLOOKUP(Parameter!#REF!,Indexing!$G$2:$H$28,2)</f>
        <v>#REF!</v>
      </c>
      <c r="H1480" s="13" t="e">
        <f t="shared" si="73"/>
        <v>#REF!</v>
      </c>
      <c r="J1480" s="13" t="e">
        <f>VLOOKUP(Parameter!#REF!,Indexing!$I$2:$J$28,2)</f>
        <v>#REF!</v>
      </c>
      <c r="K1480" s="13" t="e">
        <f>VLOOKUP(Parameter!#REF!,Indexing!$K$2:$L$28,2)</f>
        <v>#REF!</v>
      </c>
      <c r="L1480" s="13" t="e">
        <f t="shared" si="74"/>
        <v>#REF!</v>
      </c>
      <c r="N1480" t="e">
        <f t="shared" si="75"/>
        <v>#REF!</v>
      </c>
    </row>
    <row r="1481" spans="4:14">
      <c r="D1481" s="13" t="e">
        <f>VLOOKUP(Parameter!#REF!,Indexing!$A$2:$B$28,2)</f>
        <v>#REF!</v>
      </c>
      <c r="E1481" s="13" t="e">
        <f>VLOOKUP(Parameter!#REF!,Indexing!$C$2:$D$28,2)</f>
        <v>#REF!</v>
      </c>
      <c r="F1481" s="13" t="e">
        <f>VLOOKUP(Parameter!#REF!,Indexing!$E$2:$F$28,2)</f>
        <v>#REF!</v>
      </c>
      <c r="G1481" s="13" t="e">
        <f>VLOOKUP(Parameter!#REF!,Indexing!$G$2:$H$28,2)</f>
        <v>#REF!</v>
      </c>
      <c r="H1481" s="13" t="e">
        <f t="shared" si="73"/>
        <v>#REF!</v>
      </c>
      <c r="J1481" s="13" t="e">
        <f>VLOOKUP(Parameter!#REF!,Indexing!$I$2:$J$28,2)</f>
        <v>#REF!</v>
      </c>
      <c r="K1481" s="13" t="e">
        <f>VLOOKUP(Parameter!#REF!,Indexing!$K$2:$L$28,2)</f>
        <v>#REF!</v>
      </c>
      <c r="L1481" s="13" t="e">
        <f t="shared" si="74"/>
        <v>#REF!</v>
      </c>
      <c r="N1481" t="e">
        <f t="shared" si="75"/>
        <v>#REF!</v>
      </c>
    </row>
    <row r="1482" spans="4:14">
      <c r="D1482" s="13" t="e">
        <f>VLOOKUP(Parameter!#REF!,Indexing!$A$2:$B$28,2)</f>
        <v>#REF!</v>
      </c>
      <c r="E1482" s="13" t="e">
        <f>VLOOKUP(Parameter!#REF!,Indexing!$C$2:$D$28,2)</f>
        <v>#REF!</v>
      </c>
      <c r="F1482" s="13" t="e">
        <f>VLOOKUP(Parameter!#REF!,Indexing!$E$2:$F$28,2)</f>
        <v>#REF!</v>
      </c>
      <c r="G1482" s="13" t="e">
        <f>VLOOKUP(Parameter!#REF!,Indexing!$G$2:$H$28,2)</f>
        <v>#REF!</v>
      </c>
      <c r="H1482" s="13" t="e">
        <f t="shared" si="73"/>
        <v>#REF!</v>
      </c>
      <c r="J1482" s="13" t="e">
        <f>VLOOKUP(Parameter!#REF!,Indexing!$I$2:$J$28,2)</f>
        <v>#REF!</v>
      </c>
      <c r="K1482" s="13" t="e">
        <f>VLOOKUP(Parameter!#REF!,Indexing!$K$2:$L$28,2)</f>
        <v>#REF!</v>
      </c>
      <c r="L1482" s="13" t="e">
        <f t="shared" si="74"/>
        <v>#REF!</v>
      </c>
      <c r="N1482" t="e">
        <f t="shared" si="75"/>
        <v>#REF!</v>
      </c>
    </row>
    <row r="1483" spans="4:14">
      <c r="D1483" s="13" t="e">
        <f>VLOOKUP(Parameter!#REF!,Indexing!$A$2:$B$28,2)</f>
        <v>#REF!</v>
      </c>
      <c r="E1483" s="13" t="e">
        <f>VLOOKUP(Parameter!#REF!,Indexing!$C$2:$D$28,2)</f>
        <v>#REF!</v>
      </c>
      <c r="F1483" s="13" t="e">
        <f>VLOOKUP(Parameter!#REF!,Indexing!$E$2:$F$28,2)</f>
        <v>#REF!</v>
      </c>
      <c r="G1483" s="13" t="e">
        <f>VLOOKUP(Parameter!#REF!,Indexing!$G$2:$H$28,2)</f>
        <v>#REF!</v>
      </c>
      <c r="H1483" s="13" t="e">
        <f t="shared" si="73"/>
        <v>#REF!</v>
      </c>
      <c r="J1483" s="13" t="e">
        <f>VLOOKUP(Parameter!#REF!,Indexing!$I$2:$J$28,2)</f>
        <v>#REF!</v>
      </c>
      <c r="K1483" s="13" t="e">
        <f>VLOOKUP(Parameter!#REF!,Indexing!$K$2:$L$28,2)</f>
        <v>#REF!</v>
      </c>
      <c r="L1483" s="13" t="e">
        <f t="shared" si="74"/>
        <v>#REF!</v>
      </c>
      <c r="N1483" t="e">
        <f t="shared" si="75"/>
        <v>#REF!</v>
      </c>
    </row>
    <row r="1484" spans="4:14">
      <c r="D1484" s="13" t="e">
        <f>VLOOKUP(Parameter!#REF!,Indexing!$A$2:$B$28,2)</f>
        <v>#REF!</v>
      </c>
      <c r="E1484" s="13" t="e">
        <f>VLOOKUP(Parameter!#REF!,Indexing!$C$2:$D$28,2)</f>
        <v>#REF!</v>
      </c>
      <c r="F1484" s="13" t="e">
        <f>VLOOKUP(Parameter!#REF!,Indexing!$E$2:$F$28,2)</f>
        <v>#REF!</v>
      </c>
      <c r="G1484" s="13" t="e">
        <f>VLOOKUP(Parameter!#REF!,Indexing!$G$2:$H$28,2)</f>
        <v>#REF!</v>
      </c>
      <c r="H1484" s="13" t="e">
        <f t="shared" si="73"/>
        <v>#REF!</v>
      </c>
      <c r="J1484" s="13" t="e">
        <f>VLOOKUP(Parameter!#REF!,Indexing!$I$2:$J$28,2)</f>
        <v>#REF!</v>
      </c>
      <c r="K1484" s="13" t="e">
        <f>VLOOKUP(Parameter!#REF!,Indexing!$K$2:$L$28,2)</f>
        <v>#REF!</v>
      </c>
      <c r="L1484" s="13" t="e">
        <f t="shared" si="74"/>
        <v>#REF!</v>
      </c>
      <c r="N1484" t="e">
        <f t="shared" si="75"/>
        <v>#REF!</v>
      </c>
    </row>
    <row r="1485" spans="4:14">
      <c r="D1485" s="13" t="e">
        <f>VLOOKUP(Parameter!#REF!,Indexing!$A$2:$B$28,2)</f>
        <v>#REF!</v>
      </c>
      <c r="E1485" s="13" t="e">
        <f>VLOOKUP(Parameter!#REF!,Indexing!$C$2:$D$28,2)</f>
        <v>#REF!</v>
      </c>
      <c r="F1485" s="13" t="e">
        <f>VLOOKUP(Parameter!#REF!,Indexing!$E$2:$F$28,2)</f>
        <v>#REF!</v>
      </c>
      <c r="G1485" s="13" t="e">
        <f>VLOOKUP(Parameter!#REF!,Indexing!$G$2:$H$28,2)</f>
        <v>#REF!</v>
      </c>
      <c r="H1485" s="13" t="e">
        <f t="shared" si="73"/>
        <v>#REF!</v>
      </c>
      <c r="J1485" s="13" t="e">
        <f>VLOOKUP(Parameter!#REF!,Indexing!$I$2:$J$28,2)</f>
        <v>#REF!</v>
      </c>
      <c r="K1485" s="13" t="e">
        <f>VLOOKUP(Parameter!#REF!,Indexing!$K$2:$L$28,2)</f>
        <v>#REF!</v>
      </c>
      <c r="L1485" s="13" t="e">
        <f t="shared" si="74"/>
        <v>#REF!</v>
      </c>
      <c r="N1485" t="e">
        <f t="shared" si="75"/>
        <v>#REF!</v>
      </c>
    </row>
    <row r="1486" spans="4:14">
      <c r="D1486" s="13" t="e">
        <f>VLOOKUP(Parameter!#REF!,Indexing!$A$2:$B$28,2)</f>
        <v>#REF!</v>
      </c>
      <c r="E1486" s="13" t="e">
        <f>VLOOKUP(Parameter!#REF!,Indexing!$C$2:$D$28,2)</f>
        <v>#REF!</v>
      </c>
      <c r="F1486" s="13" t="e">
        <f>VLOOKUP(Parameter!#REF!,Indexing!$E$2:$F$28,2)</f>
        <v>#REF!</v>
      </c>
      <c r="G1486" s="13" t="e">
        <f>VLOOKUP(Parameter!#REF!,Indexing!$G$2:$H$28,2)</f>
        <v>#REF!</v>
      </c>
      <c r="H1486" s="13" t="e">
        <f t="shared" si="73"/>
        <v>#REF!</v>
      </c>
      <c r="J1486" s="13" t="e">
        <f>VLOOKUP(Parameter!#REF!,Indexing!$I$2:$J$28,2)</f>
        <v>#REF!</v>
      </c>
      <c r="K1486" s="13" t="e">
        <f>VLOOKUP(Parameter!#REF!,Indexing!$K$2:$L$28,2)</f>
        <v>#REF!</v>
      </c>
      <c r="L1486" s="13" t="e">
        <f t="shared" si="74"/>
        <v>#REF!</v>
      </c>
      <c r="N1486" t="e">
        <f t="shared" si="75"/>
        <v>#REF!</v>
      </c>
    </row>
    <row r="1487" spans="4:14">
      <c r="D1487" s="13" t="e">
        <f>VLOOKUP(Parameter!#REF!,Indexing!$A$2:$B$28,2)</f>
        <v>#REF!</v>
      </c>
      <c r="E1487" s="13" t="e">
        <f>VLOOKUP(Parameter!#REF!,Indexing!$C$2:$D$28,2)</f>
        <v>#REF!</v>
      </c>
      <c r="F1487" s="13" t="e">
        <f>VLOOKUP(Parameter!#REF!,Indexing!$E$2:$F$28,2)</f>
        <v>#REF!</v>
      </c>
      <c r="G1487" s="13" t="e">
        <f>VLOOKUP(Parameter!#REF!,Indexing!$G$2:$H$28,2)</f>
        <v>#REF!</v>
      </c>
      <c r="H1487" s="13" t="e">
        <f t="shared" si="73"/>
        <v>#REF!</v>
      </c>
      <c r="J1487" s="13" t="e">
        <f>VLOOKUP(Parameter!#REF!,Indexing!$I$2:$J$28,2)</f>
        <v>#REF!</v>
      </c>
      <c r="K1487" s="13" t="e">
        <f>VLOOKUP(Parameter!#REF!,Indexing!$K$2:$L$28,2)</f>
        <v>#REF!</v>
      </c>
      <c r="L1487" s="13" t="e">
        <f t="shared" si="74"/>
        <v>#REF!</v>
      </c>
      <c r="N1487" t="e">
        <f t="shared" si="75"/>
        <v>#REF!</v>
      </c>
    </row>
    <row r="1488" spans="4:14">
      <c r="D1488" s="13" t="e">
        <f>VLOOKUP(Parameter!#REF!,Indexing!$A$2:$B$28,2)</f>
        <v>#REF!</v>
      </c>
      <c r="E1488" s="13" t="e">
        <f>VLOOKUP(Parameter!#REF!,Indexing!$C$2:$D$28,2)</f>
        <v>#REF!</v>
      </c>
      <c r="F1488" s="13" t="e">
        <f>VLOOKUP(Parameter!#REF!,Indexing!$E$2:$F$28,2)</f>
        <v>#REF!</v>
      </c>
      <c r="G1488" s="13" t="e">
        <f>VLOOKUP(Parameter!#REF!,Indexing!$G$2:$H$28,2)</f>
        <v>#REF!</v>
      </c>
      <c r="H1488" s="13" t="e">
        <f t="shared" si="73"/>
        <v>#REF!</v>
      </c>
      <c r="J1488" s="13" t="e">
        <f>VLOOKUP(Parameter!#REF!,Indexing!$I$2:$J$28,2)</f>
        <v>#REF!</v>
      </c>
      <c r="K1488" s="13" t="e">
        <f>VLOOKUP(Parameter!#REF!,Indexing!$K$2:$L$28,2)</f>
        <v>#REF!</v>
      </c>
      <c r="L1488" s="13" t="e">
        <f t="shared" si="74"/>
        <v>#REF!</v>
      </c>
      <c r="N1488" t="e">
        <f t="shared" si="75"/>
        <v>#REF!</v>
      </c>
    </row>
    <row r="1489" spans="4:14">
      <c r="D1489" s="13" t="e">
        <f>VLOOKUP(Parameter!#REF!,Indexing!$A$2:$B$28,2)</f>
        <v>#REF!</v>
      </c>
      <c r="E1489" s="13" t="e">
        <f>VLOOKUP(Parameter!#REF!,Indexing!$C$2:$D$28,2)</f>
        <v>#REF!</v>
      </c>
      <c r="F1489" s="13" t="e">
        <f>VLOOKUP(Parameter!#REF!,Indexing!$E$2:$F$28,2)</f>
        <v>#REF!</v>
      </c>
      <c r="G1489" s="13" t="e">
        <f>VLOOKUP(Parameter!#REF!,Indexing!$G$2:$H$28,2)</f>
        <v>#REF!</v>
      </c>
      <c r="H1489" s="13" t="e">
        <f t="shared" si="73"/>
        <v>#REF!</v>
      </c>
      <c r="J1489" s="13" t="e">
        <f>VLOOKUP(Parameter!#REF!,Indexing!$I$2:$J$28,2)</f>
        <v>#REF!</v>
      </c>
      <c r="K1489" s="13" t="e">
        <f>VLOOKUP(Parameter!#REF!,Indexing!$K$2:$L$28,2)</f>
        <v>#REF!</v>
      </c>
      <c r="L1489" s="13" t="e">
        <f t="shared" si="74"/>
        <v>#REF!</v>
      </c>
      <c r="N1489" t="e">
        <f t="shared" si="75"/>
        <v>#REF!</v>
      </c>
    </row>
    <row r="1490" spans="4:14">
      <c r="D1490" s="13" t="e">
        <f>VLOOKUP(Parameter!#REF!,Indexing!$A$2:$B$28,2)</f>
        <v>#REF!</v>
      </c>
      <c r="E1490" s="13" t="e">
        <f>VLOOKUP(Parameter!#REF!,Indexing!$C$2:$D$28,2)</f>
        <v>#REF!</v>
      </c>
      <c r="F1490" s="13" t="e">
        <f>VLOOKUP(Parameter!#REF!,Indexing!$E$2:$F$28,2)</f>
        <v>#REF!</v>
      </c>
      <c r="G1490" s="13" t="e">
        <f>VLOOKUP(Parameter!#REF!,Indexing!$G$2:$H$28,2)</f>
        <v>#REF!</v>
      </c>
      <c r="H1490" s="13" t="e">
        <f t="shared" si="73"/>
        <v>#REF!</v>
      </c>
      <c r="J1490" s="13" t="e">
        <f>VLOOKUP(Parameter!#REF!,Indexing!$I$2:$J$28,2)</f>
        <v>#REF!</v>
      </c>
      <c r="K1490" s="13" t="e">
        <f>VLOOKUP(Parameter!#REF!,Indexing!$K$2:$L$28,2)</f>
        <v>#REF!</v>
      </c>
      <c r="L1490" s="13" t="e">
        <f t="shared" si="74"/>
        <v>#REF!</v>
      </c>
      <c r="N1490" t="e">
        <f t="shared" si="75"/>
        <v>#REF!</v>
      </c>
    </row>
    <row r="1491" spans="4:14">
      <c r="D1491" s="13" t="e">
        <f>VLOOKUP(Parameter!#REF!,Indexing!$A$2:$B$28,2)</f>
        <v>#REF!</v>
      </c>
      <c r="E1491" s="13" t="e">
        <f>VLOOKUP(Parameter!#REF!,Indexing!$C$2:$D$28,2)</f>
        <v>#REF!</v>
      </c>
      <c r="F1491" s="13" t="e">
        <f>VLOOKUP(Parameter!#REF!,Indexing!$E$2:$F$28,2)</f>
        <v>#REF!</v>
      </c>
      <c r="G1491" s="13" t="e">
        <f>VLOOKUP(Parameter!#REF!,Indexing!$G$2:$H$28,2)</f>
        <v>#REF!</v>
      </c>
      <c r="H1491" s="13" t="e">
        <f t="shared" si="73"/>
        <v>#REF!</v>
      </c>
      <c r="J1491" s="13" t="e">
        <f>VLOOKUP(Parameter!#REF!,Indexing!$I$2:$J$28,2)</f>
        <v>#REF!</v>
      </c>
      <c r="K1491" s="13" t="e">
        <f>VLOOKUP(Parameter!#REF!,Indexing!$K$2:$L$28,2)</f>
        <v>#REF!</v>
      </c>
      <c r="L1491" s="13" t="e">
        <f t="shared" si="74"/>
        <v>#REF!</v>
      </c>
      <c r="N1491" t="e">
        <f t="shared" si="75"/>
        <v>#REF!</v>
      </c>
    </row>
    <row r="1492" spans="4:14">
      <c r="D1492" s="13" t="e">
        <f>VLOOKUP(Parameter!#REF!,Indexing!$A$2:$B$28,2)</f>
        <v>#REF!</v>
      </c>
      <c r="E1492" s="13" t="e">
        <f>VLOOKUP(Parameter!#REF!,Indexing!$C$2:$D$28,2)</f>
        <v>#REF!</v>
      </c>
      <c r="F1492" s="13" t="e">
        <f>VLOOKUP(Parameter!#REF!,Indexing!$E$2:$F$28,2)</f>
        <v>#REF!</v>
      </c>
      <c r="G1492" s="13" t="e">
        <f>VLOOKUP(Parameter!#REF!,Indexing!$G$2:$H$28,2)</f>
        <v>#REF!</v>
      </c>
      <c r="H1492" s="13" t="e">
        <f t="shared" si="73"/>
        <v>#REF!</v>
      </c>
      <c r="J1492" s="13" t="e">
        <f>VLOOKUP(Parameter!#REF!,Indexing!$I$2:$J$28,2)</f>
        <v>#REF!</v>
      </c>
      <c r="K1492" s="13" t="e">
        <f>VLOOKUP(Parameter!#REF!,Indexing!$K$2:$L$28,2)</f>
        <v>#REF!</v>
      </c>
      <c r="L1492" s="13" t="e">
        <f t="shared" si="74"/>
        <v>#REF!</v>
      </c>
      <c r="N1492" t="e">
        <f t="shared" si="75"/>
        <v>#REF!</v>
      </c>
    </row>
    <row r="1493" spans="4:14">
      <c r="D1493" s="13" t="e">
        <f>VLOOKUP(Parameter!#REF!,Indexing!$A$2:$B$28,2)</f>
        <v>#REF!</v>
      </c>
      <c r="E1493" s="13" t="e">
        <f>VLOOKUP(Parameter!#REF!,Indexing!$C$2:$D$28,2)</f>
        <v>#REF!</v>
      </c>
      <c r="F1493" s="13" t="e">
        <f>VLOOKUP(Parameter!#REF!,Indexing!$E$2:$F$28,2)</f>
        <v>#REF!</v>
      </c>
      <c r="G1493" s="13" t="e">
        <f>VLOOKUP(Parameter!#REF!,Indexing!$G$2:$H$28,2)</f>
        <v>#REF!</v>
      </c>
      <c r="H1493" s="13" t="e">
        <f t="shared" si="73"/>
        <v>#REF!</v>
      </c>
      <c r="J1493" s="13" t="e">
        <f>VLOOKUP(Parameter!#REF!,Indexing!$I$2:$J$28,2)</f>
        <v>#REF!</v>
      </c>
      <c r="K1493" s="13" t="e">
        <f>VLOOKUP(Parameter!#REF!,Indexing!$K$2:$L$28,2)</f>
        <v>#REF!</v>
      </c>
      <c r="L1493" s="13" t="e">
        <f t="shared" si="74"/>
        <v>#REF!</v>
      </c>
      <c r="N1493" t="e">
        <f t="shared" si="75"/>
        <v>#REF!</v>
      </c>
    </row>
    <row r="1494" spans="4:14">
      <c r="D1494" s="13" t="e">
        <f>VLOOKUP(Parameter!#REF!,Indexing!$A$2:$B$28,2)</f>
        <v>#REF!</v>
      </c>
      <c r="E1494" s="13" t="e">
        <f>VLOOKUP(Parameter!#REF!,Indexing!$C$2:$D$28,2)</f>
        <v>#REF!</v>
      </c>
      <c r="F1494" s="13" t="e">
        <f>VLOOKUP(Parameter!#REF!,Indexing!$E$2:$F$28,2)</f>
        <v>#REF!</v>
      </c>
      <c r="G1494" s="13" t="e">
        <f>VLOOKUP(Parameter!#REF!,Indexing!$G$2:$H$28,2)</f>
        <v>#REF!</v>
      </c>
      <c r="H1494" s="13" t="e">
        <f t="shared" si="73"/>
        <v>#REF!</v>
      </c>
      <c r="J1494" s="13" t="e">
        <f>VLOOKUP(Parameter!#REF!,Indexing!$I$2:$J$28,2)</f>
        <v>#REF!</v>
      </c>
      <c r="K1494" s="13" t="e">
        <f>VLOOKUP(Parameter!#REF!,Indexing!$K$2:$L$28,2)</f>
        <v>#REF!</v>
      </c>
      <c r="L1494" s="13" t="e">
        <f t="shared" si="74"/>
        <v>#REF!</v>
      </c>
      <c r="N1494" t="e">
        <f t="shared" si="75"/>
        <v>#REF!</v>
      </c>
    </row>
    <row r="1495" spans="4:14">
      <c r="D1495" s="13" t="e">
        <f>VLOOKUP(Parameter!#REF!,Indexing!$A$2:$B$28,2)</f>
        <v>#REF!</v>
      </c>
      <c r="E1495" s="13" t="e">
        <f>VLOOKUP(Parameter!#REF!,Indexing!$C$2:$D$28,2)</f>
        <v>#REF!</v>
      </c>
      <c r="F1495" s="13" t="e">
        <f>VLOOKUP(Parameter!#REF!,Indexing!$E$2:$F$28,2)</f>
        <v>#REF!</v>
      </c>
      <c r="G1495" s="13" t="e">
        <f>VLOOKUP(Parameter!#REF!,Indexing!$G$2:$H$28,2)</f>
        <v>#REF!</v>
      </c>
      <c r="H1495" s="13" t="e">
        <f t="shared" si="73"/>
        <v>#REF!</v>
      </c>
      <c r="J1495" s="13" t="e">
        <f>VLOOKUP(Parameter!#REF!,Indexing!$I$2:$J$28,2)</f>
        <v>#REF!</v>
      </c>
      <c r="K1495" s="13" t="e">
        <f>VLOOKUP(Parameter!#REF!,Indexing!$K$2:$L$28,2)</f>
        <v>#REF!</v>
      </c>
      <c r="L1495" s="13" t="e">
        <f t="shared" si="74"/>
        <v>#REF!</v>
      </c>
      <c r="N1495" t="e">
        <f t="shared" si="75"/>
        <v>#REF!</v>
      </c>
    </row>
    <row r="1496" spans="4:14">
      <c r="D1496" s="13" t="e">
        <f>VLOOKUP(Parameter!#REF!,Indexing!$A$2:$B$28,2)</f>
        <v>#REF!</v>
      </c>
      <c r="E1496" s="13" t="e">
        <f>VLOOKUP(Parameter!#REF!,Indexing!$C$2:$D$28,2)</f>
        <v>#REF!</v>
      </c>
      <c r="F1496" s="13" t="e">
        <f>VLOOKUP(Parameter!#REF!,Indexing!$E$2:$F$28,2)</f>
        <v>#REF!</v>
      </c>
      <c r="G1496" s="13" t="e">
        <f>VLOOKUP(Parameter!#REF!,Indexing!$G$2:$H$28,2)</f>
        <v>#REF!</v>
      </c>
      <c r="H1496" s="13" t="e">
        <f t="shared" si="73"/>
        <v>#REF!</v>
      </c>
      <c r="J1496" s="13" t="e">
        <f>VLOOKUP(Parameter!#REF!,Indexing!$I$2:$J$28,2)</f>
        <v>#REF!</v>
      </c>
      <c r="K1496" s="13" t="e">
        <f>VLOOKUP(Parameter!#REF!,Indexing!$K$2:$L$28,2)</f>
        <v>#REF!</v>
      </c>
      <c r="L1496" s="13" t="e">
        <f t="shared" si="74"/>
        <v>#REF!</v>
      </c>
      <c r="N1496" t="e">
        <f t="shared" si="75"/>
        <v>#REF!</v>
      </c>
    </row>
    <row r="1497" spans="4:14">
      <c r="D1497" s="13" t="e">
        <f>VLOOKUP(Parameter!#REF!,Indexing!$A$2:$B$28,2)</f>
        <v>#REF!</v>
      </c>
      <c r="E1497" s="13" t="e">
        <f>VLOOKUP(Parameter!#REF!,Indexing!$C$2:$D$28,2)</f>
        <v>#REF!</v>
      </c>
      <c r="F1497" s="13" t="e">
        <f>VLOOKUP(Parameter!#REF!,Indexing!$E$2:$F$28,2)</f>
        <v>#REF!</v>
      </c>
      <c r="G1497" s="13" t="e">
        <f>VLOOKUP(Parameter!#REF!,Indexing!$G$2:$H$28,2)</f>
        <v>#REF!</v>
      </c>
      <c r="H1497" s="13" t="e">
        <f t="shared" si="73"/>
        <v>#REF!</v>
      </c>
      <c r="J1497" s="13" t="e">
        <f>VLOOKUP(Parameter!#REF!,Indexing!$I$2:$J$28,2)</f>
        <v>#REF!</v>
      </c>
      <c r="K1497" s="13" t="e">
        <f>VLOOKUP(Parameter!#REF!,Indexing!$K$2:$L$28,2)</f>
        <v>#REF!</v>
      </c>
      <c r="L1497" s="13" t="e">
        <f t="shared" si="74"/>
        <v>#REF!</v>
      </c>
      <c r="N1497" t="e">
        <f t="shared" si="75"/>
        <v>#REF!</v>
      </c>
    </row>
    <row r="1498" spans="4:14">
      <c r="D1498" s="13" t="e">
        <f>VLOOKUP(Parameter!#REF!,Indexing!$A$2:$B$28,2)</f>
        <v>#REF!</v>
      </c>
      <c r="E1498" s="13" t="e">
        <f>VLOOKUP(Parameter!#REF!,Indexing!$C$2:$D$28,2)</f>
        <v>#REF!</v>
      </c>
      <c r="F1498" s="13" t="e">
        <f>VLOOKUP(Parameter!#REF!,Indexing!$E$2:$F$28,2)</f>
        <v>#REF!</v>
      </c>
      <c r="G1498" s="13" t="e">
        <f>VLOOKUP(Parameter!#REF!,Indexing!$G$2:$H$28,2)</f>
        <v>#REF!</v>
      </c>
      <c r="H1498" s="13" t="e">
        <f t="shared" si="73"/>
        <v>#REF!</v>
      </c>
      <c r="J1498" s="13" t="e">
        <f>VLOOKUP(Parameter!#REF!,Indexing!$I$2:$J$28,2)</f>
        <v>#REF!</v>
      </c>
      <c r="K1498" s="13" t="e">
        <f>VLOOKUP(Parameter!#REF!,Indexing!$K$2:$L$28,2)</f>
        <v>#REF!</v>
      </c>
      <c r="L1498" s="13" t="e">
        <f t="shared" si="74"/>
        <v>#REF!</v>
      </c>
      <c r="N1498" t="e">
        <f t="shared" si="75"/>
        <v>#REF!</v>
      </c>
    </row>
    <row r="1499" spans="4:14">
      <c r="D1499" s="13" t="e">
        <f>VLOOKUP(Parameter!#REF!,Indexing!$A$2:$B$28,2)</f>
        <v>#REF!</v>
      </c>
      <c r="E1499" s="13" t="e">
        <f>VLOOKUP(Parameter!#REF!,Indexing!$C$2:$D$28,2)</f>
        <v>#REF!</v>
      </c>
      <c r="F1499" s="13" t="e">
        <f>VLOOKUP(Parameter!#REF!,Indexing!$E$2:$F$28,2)</f>
        <v>#REF!</v>
      </c>
      <c r="G1499" s="13" t="e">
        <f>VLOOKUP(Parameter!#REF!,Indexing!$G$2:$H$28,2)</f>
        <v>#REF!</v>
      </c>
      <c r="H1499" s="13" t="e">
        <f t="shared" si="73"/>
        <v>#REF!</v>
      </c>
      <c r="J1499" s="13" t="e">
        <f>VLOOKUP(Parameter!#REF!,Indexing!$I$2:$J$28,2)</f>
        <v>#REF!</v>
      </c>
      <c r="K1499" s="13" t="e">
        <f>VLOOKUP(Parameter!#REF!,Indexing!$K$2:$L$28,2)</f>
        <v>#REF!</v>
      </c>
      <c r="L1499" s="13" t="e">
        <f t="shared" si="74"/>
        <v>#REF!</v>
      </c>
      <c r="N1499" t="e">
        <f t="shared" si="75"/>
        <v>#REF!</v>
      </c>
    </row>
    <row r="1500" spans="4:14">
      <c r="D1500" s="13" t="e">
        <f>VLOOKUP(Parameter!#REF!,Indexing!$A$2:$B$28,2)</f>
        <v>#REF!</v>
      </c>
      <c r="E1500" s="13" t="e">
        <f>VLOOKUP(Parameter!#REF!,Indexing!$C$2:$D$28,2)</f>
        <v>#REF!</v>
      </c>
      <c r="F1500" s="13" t="e">
        <f>VLOOKUP(Parameter!#REF!,Indexing!$E$2:$F$28,2)</f>
        <v>#REF!</v>
      </c>
      <c r="G1500" s="13" t="e">
        <f>VLOOKUP(Parameter!#REF!,Indexing!$G$2:$H$28,2)</f>
        <v>#REF!</v>
      </c>
      <c r="H1500" s="13" t="e">
        <f t="shared" si="73"/>
        <v>#REF!</v>
      </c>
      <c r="J1500" s="13" t="e">
        <f>VLOOKUP(Parameter!#REF!,Indexing!$I$2:$J$28,2)</f>
        <v>#REF!</v>
      </c>
      <c r="K1500" s="13" t="e">
        <f>VLOOKUP(Parameter!#REF!,Indexing!$K$2:$L$28,2)</f>
        <v>#REF!</v>
      </c>
      <c r="L1500" s="13" t="e">
        <f t="shared" si="74"/>
        <v>#REF!</v>
      </c>
      <c r="N1500" t="e">
        <f t="shared" si="75"/>
        <v>#REF!</v>
      </c>
    </row>
    <row r="1501" spans="4:14">
      <c r="D1501" s="13" t="e">
        <f>VLOOKUP(Parameter!#REF!,Indexing!$A$2:$B$28,2)</f>
        <v>#REF!</v>
      </c>
      <c r="E1501" s="13" t="e">
        <f>VLOOKUP(Parameter!#REF!,Indexing!$C$2:$D$28,2)</f>
        <v>#REF!</v>
      </c>
      <c r="F1501" s="13" t="e">
        <f>VLOOKUP(Parameter!#REF!,Indexing!$E$2:$F$28,2)</f>
        <v>#REF!</v>
      </c>
      <c r="G1501" s="13" t="e">
        <f>VLOOKUP(Parameter!#REF!,Indexing!$G$2:$H$28,2)</f>
        <v>#REF!</v>
      </c>
      <c r="H1501" s="13" t="e">
        <f t="shared" si="73"/>
        <v>#REF!</v>
      </c>
      <c r="J1501" s="13" t="e">
        <f>VLOOKUP(Parameter!#REF!,Indexing!$I$2:$J$28,2)</f>
        <v>#REF!</v>
      </c>
      <c r="K1501" s="13" t="e">
        <f>VLOOKUP(Parameter!#REF!,Indexing!$K$2:$L$28,2)</f>
        <v>#REF!</v>
      </c>
      <c r="L1501" s="13" t="e">
        <f t="shared" si="74"/>
        <v>#REF!</v>
      </c>
      <c r="N1501" t="e">
        <f t="shared" si="75"/>
        <v>#REF!</v>
      </c>
    </row>
    <row r="1502" spans="4:14">
      <c r="D1502" s="13" t="e">
        <f>VLOOKUP(Parameter!#REF!,Indexing!$A$2:$B$28,2)</f>
        <v>#REF!</v>
      </c>
      <c r="E1502" s="13" t="e">
        <f>VLOOKUP(Parameter!#REF!,Indexing!$C$2:$D$28,2)</f>
        <v>#REF!</v>
      </c>
      <c r="F1502" s="13" t="e">
        <f>VLOOKUP(Parameter!#REF!,Indexing!$E$2:$F$28,2)</f>
        <v>#REF!</v>
      </c>
      <c r="G1502" s="13" t="e">
        <f>VLOOKUP(Parameter!#REF!,Indexing!$G$2:$H$28,2)</f>
        <v>#REF!</v>
      </c>
      <c r="H1502" s="13" t="e">
        <f t="shared" si="73"/>
        <v>#REF!</v>
      </c>
      <c r="J1502" s="13" t="e">
        <f>VLOOKUP(Parameter!#REF!,Indexing!$I$2:$J$28,2)</f>
        <v>#REF!</v>
      </c>
      <c r="K1502" s="13" t="e">
        <f>VLOOKUP(Parameter!#REF!,Indexing!$K$2:$L$28,2)</f>
        <v>#REF!</v>
      </c>
      <c r="L1502" s="13" t="e">
        <f t="shared" si="74"/>
        <v>#REF!</v>
      </c>
      <c r="N1502" t="e">
        <f t="shared" si="75"/>
        <v>#REF!</v>
      </c>
    </row>
    <row r="1503" spans="4:14">
      <c r="D1503" s="13" t="e">
        <f>VLOOKUP(Parameter!#REF!,Indexing!$A$2:$B$28,2)</f>
        <v>#REF!</v>
      </c>
      <c r="E1503" s="13" t="e">
        <f>VLOOKUP(Parameter!#REF!,Indexing!$C$2:$D$28,2)</f>
        <v>#REF!</v>
      </c>
      <c r="F1503" s="13" t="e">
        <f>VLOOKUP(Parameter!#REF!,Indexing!$E$2:$F$28,2)</f>
        <v>#REF!</v>
      </c>
      <c r="G1503" s="13" t="e">
        <f>VLOOKUP(Parameter!#REF!,Indexing!$G$2:$H$28,2)</f>
        <v>#REF!</v>
      </c>
      <c r="H1503" s="13" t="e">
        <f t="shared" si="73"/>
        <v>#REF!</v>
      </c>
      <c r="J1503" s="13" t="e">
        <f>VLOOKUP(Parameter!#REF!,Indexing!$I$2:$J$28,2)</f>
        <v>#REF!</v>
      </c>
      <c r="K1503" s="13" t="e">
        <f>VLOOKUP(Parameter!#REF!,Indexing!$K$2:$L$28,2)</f>
        <v>#REF!</v>
      </c>
      <c r="L1503" s="13" t="e">
        <f t="shared" si="74"/>
        <v>#REF!</v>
      </c>
      <c r="N1503" t="e">
        <f t="shared" si="75"/>
        <v>#REF!</v>
      </c>
    </row>
    <row r="1504" spans="4:14">
      <c r="D1504" s="13" t="e">
        <f>VLOOKUP(Parameter!#REF!,Indexing!$A$2:$B$28,2)</f>
        <v>#REF!</v>
      </c>
      <c r="E1504" s="13" t="e">
        <f>VLOOKUP(Parameter!#REF!,Indexing!$C$2:$D$28,2)</f>
        <v>#REF!</v>
      </c>
      <c r="F1504" s="13" t="e">
        <f>VLOOKUP(Parameter!#REF!,Indexing!$E$2:$F$28,2)</f>
        <v>#REF!</v>
      </c>
      <c r="G1504" s="13" t="e">
        <f>VLOOKUP(Parameter!#REF!,Indexing!$G$2:$H$28,2)</f>
        <v>#REF!</v>
      </c>
      <c r="H1504" s="13" t="e">
        <f t="shared" si="73"/>
        <v>#REF!</v>
      </c>
      <c r="J1504" s="13" t="e">
        <f>VLOOKUP(Parameter!#REF!,Indexing!$I$2:$J$28,2)</f>
        <v>#REF!</v>
      </c>
      <c r="K1504" s="13" t="e">
        <f>VLOOKUP(Parameter!#REF!,Indexing!$K$2:$L$28,2)</f>
        <v>#REF!</v>
      </c>
      <c r="L1504" s="13" t="e">
        <f t="shared" si="74"/>
        <v>#REF!</v>
      </c>
      <c r="N1504" t="e">
        <f t="shared" si="75"/>
        <v>#REF!</v>
      </c>
    </row>
    <row r="1505" spans="4:14">
      <c r="D1505" s="13" t="e">
        <f>VLOOKUP(Parameter!#REF!,Indexing!$A$2:$B$28,2)</f>
        <v>#REF!</v>
      </c>
      <c r="E1505" s="13" t="e">
        <f>VLOOKUP(Parameter!#REF!,Indexing!$C$2:$D$28,2)</f>
        <v>#REF!</v>
      </c>
      <c r="F1505" s="13" t="e">
        <f>VLOOKUP(Parameter!#REF!,Indexing!$E$2:$F$28,2)</f>
        <v>#REF!</v>
      </c>
      <c r="G1505" s="13" t="e">
        <f>VLOOKUP(Parameter!#REF!,Indexing!$G$2:$H$28,2)</f>
        <v>#REF!</v>
      </c>
      <c r="H1505" s="13" t="e">
        <f t="shared" si="73"/>
        <v>#REF!</v>
      </c>
      <c r="J1505" s="13" t="e">
        <f>VLOOKUP(Parameter!#REF!,Indexing!$I$2:$J$28,2)</f>
        <v>#REF!</v>
      </c>
      <c r="K1505" s="13" t="e">
        <f>VLOOKUP(Parameter!#REF!,Indexing!$K$2:$L$28,2)</f>
        <v>#REF!</v>
      </c>
      <c r="L1505" s="13" t="e">
        <f t="shared" si="74"/>
        <v>#REF!</v>
      </c>
      <c r="N1505" t="e">
        <f t="shared" si="75"/>
        <v>#REF!</v>
      </c>
    </row>
    <row r="1506" spans="4:14">
      <c r="D1506" s="13" t="e">
        <f>VLOOKUP(Parameter!#REF!,Indexing!$A$2:$B$28,2)</f>
        <v>#REF!</v>
      </c>
      <c r="E1506" s="13" t="e">
        <f>VLOOKUP(Parameter!#REF!,Indexing!$C$2:$D$28,2)</f>
        <v>#REF!</v>
      </c>
      <c r="F1506" s="13" t="e">
        <f>VLOOKUP(Parameter!#REF!,Indexing!$E$2:$F$28,2)</f>
        <v>#REF!</v>
      </c>
      <c r="G1506" s="13" t="e">
        <f>VLOOKUP(Parameter!#REF!,Indexing!$G$2:$H$28,2)</f>
        <v>#REF!</v>
      </c>
      <c r="H1506" s="13" t="e">
        <f t="shared" si="73"/>
        <v>#REF!</v>
      </c>
      <c r="J1506" s="13" t="e">
        <f>VLOOKUP(Parameter!#REF!,Indexing!$I$2:$J$28,2)</f>
        <v>#REF!</v>
      </c>
      <c r="K1506" s="13" t="e">
        <f>VLOOKUP(Parameter!#REF!,Indexing!$K$2:$L$28,2)</f>
        <v>#REF!</v>
      </c>
      <c r="L1506" s="13" t="e">
        <f t="shared" si="74"/>
        <v>#REF!</v>
      </c>
      <c r="N1506" t="e">
        <f t="shared" si="75"/>
        <v>#REF!</v>
      </c>
    </row>
    <row r="1507" spans="4:14">
      <c r="D1507" s="13" t="e">
        <f>VLOOKUP(Parameter!#REF!,Indexing!$A$2:$B$28,2)</f>
        <v>#REF!</v>
      </c>
      <c r="E1507" s="13" t="e">
        <f>VLOOKUP(Parameter!#REF!,Indexing!$C$2:$D$28,2)</f>
        <v>#REF!</v>
      </c>
      <c r="F1507" s="13" t="e">
        <f>VLOOKUP(Parameter!#REF!,Indexing!$E$2:$F$28,2)</f>
        <v>#REF!</v>
      </c>
      <c r="G1507" s="13" t="e">
        <f>VLOOKUP(Parameter!#REF!,Indexing!$G$2:$H$28,2)</f>
        <v>#REF!</v>
      </c>
      <c r="H1507" s="13" t="e">
        <f t="shared" si="73"/>
        <v>#REF!</v>
      </c>
      <c r="J1507" s="13" t="e">
        <f>VLOOKUP(Parameter!#REF!,Indexing!$I$2:$J$28,2)</f>
        <v>#REF!</v>
      </c>
      <c r="K1507" s="13" t="e">
        <f>VLOOKUP(Parameter!#REF!,Indexing!$K$2:$L$28,2)</f>
        <v>#REF!</v>
      </c>
      <c r="L1507" s="13" t="e">
        <f t="shared" si="74"/>
        <v>#REF!</v>
      </c>
      <c r="N1507" t="e">
        <f t="shared" si="75"/>
        <v>#REF!</v>
      </c>
    </row>
    <row r="1508" spans="4:14">
      <c r="D1508" s="13" t="e">
        <f>VLOOKUP(Parameter!#REF!,Indexing!$A$2:$B$28,2)</f>
        <v>#REF!</v>
      </c>
      <c r="E1508" s="13" t="e">
        <f>VLOOKUP(Parameter!#REF!,Indexing!$C$2:$D$28,2)</f>
        <v>#REF!</v>
      </c>
      <c r="F1508" s="13" t="e">
        <f>VLOOKUP(Parameter!#REF!,Indexing!$E$2:$F$28,2)</f>
        <v>#REF!</v>
      </c>
      <c r="G1508" s="13" t="e">
        <f>VLOOKUP(Parameter!#REF!,Indexing!$G$2:$H$28,2)</f>
        <v>#REF!</v>
      </c>
      <c r="H1508" s="13" t="e">
        <f t="shared" si="73"/>
        <v>#REF!</v>
      </c>
      <c r="J1508" s="13" t="e">
        <f>VLOOKUP(Parameter!#REF!,Indexing!$I$2:$J$28,2)</f>
        <v>#REF!</v>
      </c>
      <c r="K1508" s="13" t="e">
        <f>VLOOKUP(Parameter!#REF!,Indexing!$K$2:$L$28,2)</f>
        <v>#REF!</v>
      </c>
      <c r="L1508" s="13" t="e">
        <f t="shared" si="74"/>
        <v>#REF!</v>
      </c>
      <c r="N1508" t="e">
        <f t="shared" si="75"/>
        <v>#REF!</v>
      </c>
    </row>
    <row r="1509" spans="4:14">
      <c r="D1509" s="13" t="e">
        <f>VLOOKUP(Parameter!#REF!,Indexing!$A$2:$B$28,2)</f>
        <v>#REF!</v>
      </c>
      <c r="E1509" s="13" t="e">
        <f>VLOOKUP(Parameter!#REF!,Indexing!$C$2:$D$28,2)</f>
        <v>#REF!</v>
      </c>
      <c r="F1509" s="13" t="e">
        <f>VLOOKUP(Parameter!#REF!,Indexing!$E$2:$F$28,2)</f>
        <v>#REF!</v>
      </c>
      <c r="G1509" s="13" t="e">
        <f>VLOOKUP(Parameter!#REF!,Indexing!$G$2:$H$28,2)</f>
        <v>#REF!</v>
      </c>
      <c r="H1509" s="13" t="e">
        <f t="shared" si="73"/>
        <v>#REF!</v>
      </c>
      <c r="J1509" s="13" t="e">
        <f>VLOOKUP(Parameter!#REF!,Indexing!$I$2:$J$28,2)</f>
        <v>#REF!</v>
      </c>
      <c r="K1509" s="13" t="e">
        <f>VLOOKUP(Parameter!#REF!,Indexing!$K$2:$L$28,2)</f>
        <v>#REF!</v>
      </c>
      <c r="L1509" s="13" t="e">
        <f t="shared" si="74"/>
        <v>#REF!</v>
      </c>
      <c r="N1509" t="e">
        <f t="shared" si="75"/>
        <v>#REF!</v>
      </c>
    </row>
    <row r="1510" spans="4:14">
      <c r="D1510" s="13" t="e">
        <f>VLOOKUP(Parameter!#REF!,Indexing!$A$2:$B$28,2)</f>
        <v>#REF!</v>
      </c>
      <c r="E1510" s="13" t="e">
        <f>VLOOKUP(Parameter!#REF!,Indexing!$C$2:$D$28,2)</f>
        <v>#REF!</v>
      </c>
      <c r="F1510" s="13" t="e">
        <f>VLOOKUP(Parameter!#REF!,Indexing!$E$2:$F$28,2)</f>
        <v>#REF!</v>
      </c>
      <c r="G1510" s="13" t="e">
        <f>VLOOKUP(Parameter!#REF!,Indexing!$G$2:$H$28,2)</f>
        <v>#REF!</v>
      </c>
      <c r="H1510" s="13" t="e">
        <f t="shared" si="73"/>
        <v>#REF!</v>
      </c>
      <c r="J1510" s="13" t="e">
        <f>VLOOKUP(Parameter!#REF!,Indexing!$I$2:$J$28,2)</f>
        <v>#REF!</v>
      </c>
      <c r="K1510" s="13" t="e">
        <f>VLOOKUP(Parameter!#REF!,Indexing!$K$2:$L$28,2)</f>
        <v>#REF!</v>
      </c>
      <c r="L1510" s="13" t="e">
        <f t="shared" si="74"/>
        <v>#REF!</v>
      </c>
      <c r="N1510" t="e">
        <f t="shared" si="75"/>
        <v>#REF!</v>
      </c>
    </row>
    <row r="1511" spans="4:14">
      <c r="D1511" s="13" t="e">
        <f>VLOOKUP(Parameter!#REF!,Indexing!$A$2:$B$28,2)</f>
        <v>#REF!</v>
      </c>
      <c r="E1511" s="13" t="e">
        <f>VLOOKUP(Parameter!#REF!,Indexing!$C$2:$D$28,2)</f>
        <v>#REF!</v>
      </c>
      <c r="F1511" s="13" t="e">
        <f>VLOOKUP(Parameter!#REF!,Indexing!$E$2:$F$28,2)</f>
        <v>#REF!</v>
      </c>
      <c r="G1511" s="13" t="e">
        <f>VLOOKUP(Parameter!#REF!,Indexing!$G$2:$H$28,2)</f>
        <v>#REF!</v>
      </c>
      <c r="H1511" s="13" t="e">
        <f t="shared" ref="H1511:H1574" si="76">(AVERAGE(D1511:G1511))</f>
        <v>#REF!</v>
      </c>
      <c r="J1511" s="13" t="e">
        <f>VLOOKUP(Parameter!#REF!,Indexing!$I$2:$J$28,2)</f>
        <v>#REF!</v>
      </c>
      <c r="K1511" s="13" t="e">
        <f>VLOOKUP(Parameter!#REF!,Indexing!$K$2:$L$28,2)</f>
        <v>#REF!</v>
      </c>
      <c r="L1511" s="13" t="e">
        <f t="shared" ref="L1511:L1574" si="77">AVERAGE(J1511+K1511)</f>
        <v>#REF!</v>
      </c>
      <c r="N1511" t="e">
        <f t="shared" si="75"/>
        <v>#REF!</v>
      </c>
    </row>
    <row r="1512" spans="4:14">
      <c r="D1512" s="13" t="e">
        <f>VLOOKUP(Parameter!#REF!,Indexing!$A$2:$B$28,2)</f>
        <v>#REF!</v>
      </c>
      <c r="E1512" s="13" t="e">
        <f>VLOOKUP(Parameter!#REF!,Indexing!$C$2:$D$28,2)</f>
        <v>#REF!</v>
      </c>
      <c r="F1512" s="13" t="e">
        <f>VLOOKUP(Parameter!#REF!,Indexing!$E$2:$F$28,2)</f>
        <v>#REF!</v>
      </c>
      <c r="G1512" s="13" t="e">
        <f>VLOOKUP(Parameter!#REF!,Indexing!$G$2:$H$28,2)</f>
        <v>#REF!</v>
      </c>
      <c r="H1512" s="13" t="e">
        <f t="shared" si="76"/>
        <v>#REF!</v>
      </c>
      <c r="J1512" s="13" t="e">
        <f>VLOOKUP(Parameter!#REF!,Indexing!$I$2:$J$28,2)</f>
        <v>#REF!</v>
      </c>
      <c r="K1512" s="13" t="e">
        <f>VLOOKUP(Parameter!#REF!,Indexing!$K$2:$L$28,2)</f>
        <v>#REF!</v>
      </c>
      <c r="L1512" s="13" t="e">
        <f t="shared" si="77"/>
        <v>#REF!</v>
      </c>
      <c r="N1512" t="e">
        <f t="shared" si="75"/>
        <v>#REF!</v>
      </c>
    </row>
    <row r="1513" spans="4:14">
      <c r="D1513" s="13" t="e">
        <f>VLOOKUP(Parameter!#REF!,Indexing!$A$2:$B$28,2)</f>
        <v>#REF!</v>
      </c>
      <c r="E1513" s="13" t="e">
        <f>VLOOKUP(Parameter!#REF!,Indexing!$C$2:$D$28,2)</f>
        <v>#REF!</v>
      </c>
      <c r="F1513" s="13" t="e">
        <f>VLOOKUP(Parameter!#REF!,Indexing!$E$2:$F$28,2)</f>
        <v>#REF!</v>
      </c>
      <c r="G1513" s="13" t="e">
        <f>VLOOKUP(Parameter!#REF!,Indexing!$G$2:$H$28,2)</f>
        <v>#REF!</v>
      </c>
      <c r="H1513" s="13" t="e">
        <f t="shared" si="76"/>
        <v>#REF!</v>
      </c>
      <c r="J1513" s="13" t="e">
        <f>VLOOKUP(Parameter!#REF!,Indexing!$I$2:$J$28,2)</f>
        <v>#REF!</v>
      </c>
      <c r="K1513" s="13" t="e">
        <f>VLOOKUP(Parameter!#REF!,Indexing!$K$2:$L$28,2)</f>
        <v>#REF!</v>
      </c>
      <c r="L1513" s="13" t="e">
        <f t="shared" si="77"/>
        <v>#REF!</v>
      </c>
      <c r="N1513" t="e">
        <f t="shared" si="75"/>
        <v>#REF!</v>
      </c>
    </row>
    <row r="1514" spans="4:14">
      <c r="D1514" s="13" t="e">
        <f>VLOOKUP(Parameter!#REF!,Indexing!$A$2:$B$28,2)</f>
        <v>#REF!</v>
      </c>
      <c r="E1514" s="13" t="e">
        <f>VLOOKUP(Parameter!#REF!,Indexing!$C$2:$D$28,2)</f>
        <v>#REF!</v>
      </c>
      <c r="F1514" s="13" t="e">
        <f>VLOOKUP(Parameter!#REF!,Indexing!$E$2:$F$28,2)</f>
        <v>#REF!</v>
      </c>
      <c r="G1514" s="13" t="e">
        <f>VLOOKUP(Parameter!#REF!,Indexing!$G$2:$H$28,2)</f>
        <v>#REF!</v>
      </c>
      <c r="H1514" s="13" t="e">
        <f t="shared" si="76"/>
        <v>#REF!</v>
      </c>
      <c r="J1514" s="13" t="e">
        <f>VLOOKUP(Parameter!#REF!,Indexing!$I$2:$J$28,2)</f>
        <v>#REF!</v>
      </c>
      <c r="K1514" s="13" t="e">
        <f>VLOOKUP(Parameter!#REF!,Indexing!$K$2:$L$28,2)</f>
        <v>#REF!</v>
      </c>
      <c r="L1514" s="13" t="e">
        <f t="shared" si="77"/>
        <v>#REF!</v>
      </c>
      <c r="N1514" t="e">
        <f t="shared" si="75"/>
        <v>#REF!</v>
      </c>
    </row>
    <row r="1515" spans="4:14">
      <c r="D1515" s="13" t="e">
        <f>VLOOKUP(Parameter!#REF!,Indexing!$A$2:$B$28,2)</f>
        <v>#REF!</v>
      </c>
      <c r="E1515" s="13" t="e">
        <f>VLOOKUP(Parameter!#REF!,Indexing!$C$2:$D$28,2)</f>
        <v>#REF!</v>
      </c>
      <c r="F1515" s="13" t="e">
        <f>VLOOKUP(Parameter!#REF!,Indexing!$E$2:$F$28,2)</f>
        <v>#REF!</v>
      </c>
      <c r="G1515" s="13" t="e">
        <f>VLOOKUP(Parameter!#REF!,Indexing!$G$2:$H$28,2)</f>
        <v>#REF!</v>
      </c>
      <c r="H1515" s="13" t="e">
        <f t="shared" si="76"/>
        <v>#REF!</v>
      </c>
      <c r="J1515" s="13" t="e">
        <f>VLOOKUP(Parameter!#REF!,Indexing!$I$2:$J$28,2)</f>
        <v>#REF!</v>
      </c>
      <c r="K1515" s="13" t="e">
        <f>VLOOKUP(Parameter!#REF!,Indexing!$K$2:$L$28,2)</f>
        <v>#REF!</v>
      </c>
      <c r="L1515" s="13" t="e">
        <f t="shared" si="77"/>
        <v>#REF!</v>
      </c>
      <c r="N1515" t="e">
        <f t="shared" si="75"/>
        <v>#REF!</v>
      </c>
    </row>
    <row r="1516" spans="4:14">
      <c r="D1516" s="13" t="e">
        <f>VLOOKUP(Parameter!#REF!,Indexing!$A$2:$B$28,2)</f>
        <v>#REF!</v>
      </c>
      <c r="E1516" s="13" t="e">
        <f>VLOOKUP(Parameter!#REF!,Indexing!$C$2:$D$28,2)</f>
        <v>#REF!</v>
      </c>
      <c r="F1516" s="13" t="e">
        <f>VLOOKUP(Parameter!#REF!,Indexing!$E$2:$F$28,2)</f>
        <v>#REF!</v>
      </c>
      <c r="G1516" s="13" t="e">
        <f>VLOOKUP(Parameter!#REF!,Indexing!$G$2:$H$28,2)</f>
        <v>#REF!</v>
      </c>
      <c r="H1516" s="13" t="e">
        <f t="shared" si="76"/>
        <v>#REF!</v>
      </c>
      <c r="J1516" s="13" t="e">
        <f>VLOOKUP(Parameter!#REF!,Indexing!$I$2:$J$28,2)</f>
        <v>#REF!</v>
      </c>
      <c r="K1516" s="13" t="e">
        <f>VLOOKUP(Parameter!#REF!,Indexing!$K$2:$L$28,2)</f>
        <v>#REF!</v>
      </c>
      <c r="L1516" s="13" t="e">
        <f t="shared" si="77"/>
        <v>#REF!</v>
      </c>
      <c r="N1516" t="e">
        <f t="shared" si="75"/>
        <v>#REF!</v>
      </c>
    </row>
    <row r="1517" spans="4:14">
      <c r="D1517" s="13" t="e">
        <f>VLOOKUP(Parameter!#REF!,Indexing!$A$2:$B$28,2)</f>
        <v>#REF!</v>
      </c>
      <c r="E1517" s="13" t="e">
        <f>VLOOKUP(Parameter!#REF!,Indexing!$C$2:$D$28,2)</f>
        <v>#REF!</v>
      </c>
      <c r="F1517" s="13" t="e">
        <f>VLOOKUP(Parameter!#REF!,Indexing!$E$2:$F$28,2)</f>
        <v>#REF!</v>
      </c>
      <c r="G1517" s="13" t="e">
        <f>VLOOKUP(Parameter!#REF!,Indexing!$G$2:$H$28,2)</f>
        <v>#REF!</v>
      </c>
      <c r="H1517" s="13" t="e">
        <f t="shared" si="76"/>
        <v>#REF!</v>
      </c>
      <c r="J1517" s="13" t="e">
        <f>VLOOKUP(Parameter!#REF!,Indexing!$I$2:$J$28,2)</f>
        <v>#REF!</v>
      </c>
      <c r="K1517" s="13" t="e">
        <f>VLOOKUP(Parameter!#REF!,Indexing!$K$2:$L$28,2)</f>
        <v>#REF!</v>
      </c>
      <c r="L1517" s="13" t="e">
        <f t="shared" si="77"/>
        <v>#REF!</v>
      </c>
      <c r="N1517" t="e">
        <f t="shared" si="75"/>
        <v>#REF!</v>
      </c>
    </row>
    <row r="1518" spans="4:14">
      <c r="D1518" s="13" t="e">
        <f>VLOOKUP(Parameter!#REF!,Indexing!$A$2:$B$28,2)</f>
        <v>#REF!</v>
      </c>
      <c r="E1518" s="13" t="e">
        <f>VLOOKUP(Parameter!#REF!,Indexing!$C$2:$D$28,2)</f>
        <v>#REF!</v>
      </c>
      <c r="F1518" s="13" t="e">
        <f>VLOOKUP(Parameter!#REF!,Indexing!$E$2:$F$28,2)</f>
        <v>#REF!</v>
      </c>
      <c r="G1518" s="13" t="e">
        <f>VLOOKUP(Parameter!#REF!,Indexing!$G$2:$H$28,2)</f>
        <v>#REF!</v>
      </c>
      <c r="H1518" s="13" t="e">
        <f t="shared" si="76"/>
        <v>#REF!</v>
      </c>
      <c r="J1518" s="13" t="e">
        <f>VLOOKUP(Parameter!#REF!,Indexing!$I$2:$J$28,2)</f>
        <v>#REF!</v>
      </c>
      <c r="K1518" s="13" t="e">
        <f>VLOOKUP(Parameter!#REF!,Indexing!$K$2:$L$28,2)</f>
        <v>#REF!</v>
      </c>
      <c r="L1518" s="13" t="e">
        <f t="shared" si="77"/>
        <v>#REF!</v>
      </c>
      <c r="N1518" t="e">
        <f t="shared" si="75"/>
        <v>#REF!</v>
      </c>
    </row>
    <row r="1519" spans="4:14">
      <c r="D1519" s="13" t="e">
        <f>VLOOKUP(Parameter!#REF!,Indexing!$A$2:$B$28,2)</f>
        <v>#REF!</v>
      </c>
      <c r="E1519" s="13" t="e">
        <f>VLOOKUP(Parameter!#REF!,Indexing!$C$2:$D$28,2)</f>
        <v>#REF!</v>
      </c>
      <c r="F1519" s="13" t="e">
        <f>VLOOKUP(Parameter!#REF!,Indexing!$E$2:$F$28,2)</f>
        <v>#REF!</v>
      </c>
      <c r="G1519" s="13" t="e">
        <f>VLOOKUP(Parameter!#REF!,Indexing!$G$2:$H$28,2)</f>
        <v>#REF!</v>
      </c>
      <c r="H1519" s="13" t="e">
        <f t="shared" si="76"/>
        <v>#REF!</v>
      </c>
      <c r="J1519" s="13" t="e">
        <f>VLOOKUP(Parameter!#REF!,Indexing!$I$2:$J$28,2)</f>
        <v>#REF!</v>
      </c>
      <c r="K1519" s="13" t="e">
        <f>VLOOKUP(Parameter!#REF!,Indexing!$K$2:$L$28,2)</f>
        <v>#REF!</v>
      </c>
      <c r="L1519" s="13" t="e">
        <f t="shared" si="77"/>
        <v>#REF!</v>
      </c>
      <c r="N1519" t="e">
        <f t="shared" si="75"/>
        <v>#REF!</v>
      </c>
    </row>
    <row r="1520" spans="4:14">
      <c r="D1520" s="13" t="e">
        <f>VLOOKUP(Parameter!#REF!,Indexing!$A$2:$B$28,2)</f>
        <v>#REF!</v>
      </c>
      <c r="E1520" s="13" t="e">
        <f>VLOOKUP(Parameter!#REF!,Indexing!$C$2:$D$28,2)</f>
        <v>#REF!</v>
      </c>
      <c r="F1520" s="13" t="e">
        <f>VLOOKUP(Parameter!#REF!,Indexing!$E$2:$F$28,2)</f>
        <v>#REF!</v>
      </c>
      <c r="G1520" s="13" t="e">
        <f>VLOOKUP(Parameter!#REF!,Indexing!$G$2:$H$28,2)</f>
        <v>#REF!</v>
      </c>
      <c r="H1520" s="13" t="e">
        <f t="shared" si="76"/>
        <v>#REF!</v>
      </c>
      <c r="J1520" s="13" t="e">
        <f>VLOOKUP(Parameter!#REF!,Indexing!$I$2:$J$28,2)</f>
        <v>#REF!</v>
      </c>
      <c r="K1520" s="13" t="e">
        <f>VLOOKUP(Parameter!#REF!,Indexing!$K$2:$L$28,2)</f>
        <v>#REF!</v>
      </c>
      <c r="L1520" s="13" t="e">
        <f t="shared" si="77"/>
        <v>#REF!</v>
      </c>
      <c r="N1520" t="e">
        <f t="shared" si="75"/>
        <v>#REF!</v>
      </c>
    </row>
    <row r="1521" spans="4:14">
      <c r="D1521" s="13" t="e">
        <f>VLOOKUP(Parameter!#REF!,Indexing!$A$2:$B$28,2)</f>
        <v>#REF!</v>
      </c>
      <c r="E1521" s="13" t="e">
        <f>VLOOKUP(Parameter!#REF!,Indexing!$C$2:$D$28,2)</f>
        <v>#REF!</v>
      </c>
      <c r="F1521" s="13" t="e">
        <f>VLOOKUP(Parameter!#REF!,Indexing!$E$2:$F$28,2)</f>
        <v>#REF!</v>
      </c>
      <c r="G1521" s="13" t="e">
        <f>VLOOKUP(Parameter!#REF!,Indexing!$G$2:$H$28,2)</f>
        <v>#REF!</v>
      </c>
      <c r="H1521" s="13" t="e">
        <f t="shared" si="76"/>
        <v>#REF!</v>
      </c>
      <c r="J1521" s="13" t="e">
        <f>VLOOKUP(Parameter!#REF!,Indexing!$I$2:$J$28,2)</f>
        <v>#REF!</v>
      </c>
      <c r="K1521" s="13" t="e">
        <f>VLOOKUP(Parameter!#REF!,Indexing!$K$2:$L$28,2)</f>
        <v>#REF!</v>
      </c>
      <c r="L1521" s="13" t="e">
        <f t="shared" si="77"/>
        <v>#REF!</v>
      </c>
      <c r="N1521" t="e">
        <f t="shared" si="75"/>
        <v>#REF!</v>
      </c>
    </row>
    <row r="1522" spans="4:14">
      <c r="D1522" s="13" t="e">
        <f>VLOOKUP(Parameter!#REF!,Indexing!$A$2:$B$28,2)</f>
        <v>#REF!</v>
      </c>
      <c r="E1522" s="13" t="e">
        <f>VLOOKUP(Parameter!#REF!,Indexing!$C$2:$D$28,2)</f>
        <v>#REF!</v>
      </c>
      <c r="F1522" s="13" t="e">
        <f>VLOOKUP(Parameter!#REF!,Indexing!$E$2:$F$28,2)</f>
        <v>#REF!</v>
      </c>
      <c r="G1522" s="13" t="e">
        <f>VLOOKUP(Parameter!#REF!,Indexing!$G$2:$H$28,2)</f>
        <v>#REF!</v>
      </c>
      <c r="H1522" s="13" t="e">
        <f t="shared" si="76"/>
        <v>#REF!</v>
      </c>
      <c r="J1522" s="13" t="e">
        <f>VLOOKUP(Parameter!#REF!,Indexing!$I$2:$J$28,2)</f>
        <v>#REF!</v>
      </c>
      <c r="K1522" s="13" t="e">
        <f>VLOOKUP(Parameter!#REF!,Indexing!$K$2:$L$28,2)</f>
        <v>#REF!</v>
      </c>
      <c r="L1522" s="13" t="e">
        <f t="shared" si="77"/>
        <v>#REF!</v>
      </c>
      <c r="N1522" t="e">
        <f t="shared" si="75"/>
        <v>#REF!</v>
      </c>
    </row>
    <row r="1523" spans="4:14">
      <c r="D1523" s="13" t="e">
        <f>VLOOKUP(Parameter!#REF!,Indexing!$A$2:$B$28,2)</f>
        <v>#REF!</v>
      </c>
      <c r="E1523" s="13" t="e">
        <f>VLOOKUP(Parameter!#REF!,Indexing!$C$2:$D$28,2)</f>
        <v>#REF!</v>
      </c>
      <c r="F1523" s="13" t="e">
        <f>VLOOKUP(Parameter!#REF!,Indexing!$E$2:$F$28,2)</f>
        <v>#REF!</v>
      </c>
      <c r="G1523" s="13" t="e">
        <f>VLOOKUP(Parameter!#REF!,Indexing!$G$2:$H$28,2)</f>
        <v>#REF!</v>
      </c>
      <c r="H1523" s="13" t="e">
        <f t="shared" si="76"/>
        <v>#REF!</v>
      </c>
      <c r="J1523" s="13" t="e">
        <f>VLOOKUP(Parameter!#REF!,Indexing!$I$2:$J$28,2)</f>
        <v>#REF!</v>
      </c>
      <c r="K1523" s="13" t="e">
        <f>VLOOKUP(Parameter!#REF!,Indexing!$K$2:$L$28,2)</f>
        <v>#REF!</v>
      </c>
      <c r="L1523" s="13" t="e">
        <f t="shared" si="77"/>
        <v>#REF!</v>
      </c>
      <c r="N1523" t="e">
        <f t="shared" si="75"/>
        <v>#REF!</v>
      </c>
    </row>
    <row r="1524" spans="4:14">
      <c r="D1524" s="13" t="e">
        <f>VLOOKUP(Parameter!#REF!,Indexing!$A$2:$B$28,2)</f>
        <v>#REF!</v>
      </c>
      <c r="E1524" s="13" t="e">
        <f>VLOOKUP(Parameter!#REF!,Indexing!$C$2:$D$28,2)</f>
        <v>#REF!</v>
      </c>
      <c r="F1524" s="13" t="e">
        <f>VLOOKUP(Parameter!#REF!,Indexing!$E$2:$F$28,2)</f>
        <v>#REF!</v>
      </c>
      <c r="G1524" s="13" t="e">
        <f>VLOOKUP(Parameter!#REF!,Indexing!$G$2:$H$28,2)</f>
        <v>#REF!</v>
      </c>
      <c r="H1524" s="13" t="e">
        <f t="shared" si="76"/>
        <v>#REF!</v>
      </c>
      <c r="J1524" s="13" t="e">
        <f>VLOOKUP(Parameter!#REF!,Indexing!$I$2:$J$28,2)</f>
        <v>#REF!</v>
      </c>
      <c r="K1524" s="13" t="e">
        <f>VLOOKUP(Parameter!#REF!,Indexing!$K$2:$L$28,2)</f>
        <v>#REF!</v>
      </c>
      <c r="L1524" s="13" t="e">
        <f t="shared" si="77"/>
        <v>#REF!</v>
      </c>
      <c r="N1524" t="e">
        <f t="shared" si="75"/>
        <v>#REF!</v>
      </c>
    </row>
    <row r="1525" spans="4:14">
      <c r="D1525" s="13" t="e">
        <f>VLOOKUP(Parameter!#REF!,Indexing!$A$2:$B$28,2)</f>
        <v>#REF!</v>
      </c>
      <c r="E1525" s="13" t="e">
        <f>VLOOKUP(Parameter!#REF!,Indexing!$C$2:$D$28,2)</f>
        <v>#REF!</v>
      </c>
      <c r="F1525" s="13" t="e">
        <f>VLOOKUP(Parameter!#REF!,Indexing!$E$2:$F$28,2)</f>
        <v>#REF!</v>
      </c>
      <c r="G1525" s="13" t="e">
        <f>VLOOKUP(Parameter!#REF!,Indexing!$G$2:$H$28,2)</f>
        <v>#REF!</v>
      </c>
      <c r="H1525" s="13" t="e">
        <f t="shared" si="76"/>
        <v>#REF!</v>
      </c>
      <c r="J1525" s="13" t="e">
        <f>VLOOKUP(Parameter!#REF!,Indexing!$I$2:$J$28,2)</f>
        <v>#REF!</v>
      </c>
      <c r="K1525" s="13" t="e">
        <f>VLOOKUP(Parameter!#REF!,Indexing!$K$2:$L$28,2)</f>
        <v>#REF!</v>
      </c>
      <c r="L1525" s="13" t="e">
        <f t="shared" si="77"/>
        <v>#REF!</v>
      </c>
      <c r="N1525" t="e">
        <f t="shared" si="75"/>
        <v>#REF!</v>
      </c>
    </row>
    <row r="1526" spans="4:14">
      <c r="D1526" s="13" t="e">
        <f>VLOOKUP(Parameter!#REF!,Indexing!$A$2:$B$28,2)</f>
        <v>#REF!</v>
      </c>
      <c r="E1526" s="13" t="e">
        <f>VLOOKUP(Parameter!#REF!,Indexing!$C$2:$D$28,2)</f>
        <v>#REF!</v>
      </c>
      <c r="F1526" s="13" t="e">
        <f>VLOOKUP(Parameter!#REF!,Indexing!$E$2:$F$28,2)</f>
        <v>#REF!</v>
      </c>
      <c r="G1526" s="13" t="e">
        <f>VLOOKUP(Parameter!#REF!,Indexing!$G$2:$H$28,2)</f>
        <v>#REF!</v>
      </c>
      <c r="H1526" s="13" t="e">
        <f t="shared" si="76"/>
        <v>#REF!</v>
      </c>
      <c r="J1526" s="13" t="e">
        <f>VLOOKUP(Parameter!#REF!,Indexing!$I$2:$J$28,2)</f>
        <v>#REF!</v>
      </c>
      <c r="K1526" s="13" t="e">
        <f>VLOOKUP(Parameter!#REF!,Indexing!$K$2:$L$28,2)</f>
        <v>#REF!</v>
      </c>
      <c r="L1526" s="13" t="e">
        <f t="shared" si="77"/>
        <v>#REF!</v>
      </c>
      <c r="N1526" t="e">
        <f t="shared" si="75"/>
        <v>#REF!</v>
      </c>
    </row>
    <row r="1527" spans="4:14">
      <c r="D1527" s="13" t="e">
        <f>VLOOKUP(Parameter!#REF!,Indexing!$A$2:$B$28,2)</f>
        <v>#REF!</v>
      </c>
      <c r="E1527" s="13" t="e">
        <f>VLOOKUP(Parameter!#REF!,Indexing!$C$2:$D$28,2)</f>
        <v>#REF!</v>
      </c>
      <c r="F1527" s="13" t="e">
        <f>VLOOKUP(Parameter!#REF!,Indexing!$E$2:$F$28,2)</f>
        <v>#REF!</v>
      </c>
      <c r="G1527" s="13" t="e">
        <f>VLOOKUP(Parameter!#REF!,Indexing!$G$2:$H$28,2)</f>
        <v>#REF!</v>
      </c>
      <c r="H1527" s="13" t="e">
        <f t="shared" si="76"/>
        <v>#REF!</v>
      </c>
      <c r="J1527" s="13" t="e">
        <f>VLOOKUP(Parameter!#REF!,Indexing!$I$2:$J$28,2)</f>
        <v>#REF!</v>
      </c>
      <c r="K1527" s="13" t="e">
        <f>VLOOKUP(Parameter!#REF!,Indexing!$K$2:$L$28,2)</f>
        <v>#REF!</v>
      </c>
      <c r="L1527" s="13" t="e">
        <f t="shared" si="77"/>
        <v>#REF!</v>
      </c>
      <c r="N1527" t="e">
        <f t="shared" si="75"/>
        <v>#REF!</v>
      </c>
    </row>
    <row r="1528" spans="4:14">
      <c r="D1528" s="13" t="e">
        <f>VLOOKUP(Parameter!#REF!,Indexing!$A$2:$B$28,2)</f>
        <v>#REF!</v>
      </c>
      <c r="E1528" s="13" t="e">
        <f>VLOOKUP(Parameter!#REF!,Indexing!$C$2:$D$28,2)</f>
        <v>#REF!</v>
      </c>
      <c r="F1528" s="13" t="e">
        <f>VLOOKUP(Parameter!#REF!,Indexing!$E$2:$F$28,2)</f>
        <v>#REF!</v>
      </c>
      <c r="G1528" s="13" t="e">
        <f>VLOOKUP(Parameter!#REF!,Indexing!$G$2:$H$28,2)</f>
        <v>#REF!</v>
      </c>
      <c r="H1528" s="13" t="e">
        <f t="shared" si="76"/>
        <v>#REF!</v>
      </c>
      <c r="J1528" s="13" t="e">
        <f>VLOOKUP(Parameter!#REF!,Indexing!$I$2:$J$28,2)</f>
        <v>#REF!</v>
      </c>
      <c r="K1528" s="13" t="e">
        <f>VLOOKUP(Parameter!#REF!,Indexing!$K$2:$L$28,2)</f>
        <v>#REF!</v>
      </c>
      <c r="L1528" s="13" t="e">
        <f t="shared" si="77"/>
        <v>#REF!</v>
      </c>
      <c r="N1528" t="e">
        <f t="shared" si="75"/>
        <v>#REF!</v>
      </c>
    </row>
    <row r="1529" spans="4:14">
      <c r="D1529" s="13" t="e">
        <f>VLOOKUP(Parameter!#REF!,Indexing!$A$2:$B$28,2)</f>
        <v>#REF!</v>
      </c>
      <c r="E1529" s="13" t="e">
        <f>VLOOKUP(Parameter!#REF!,Indexing!$C$2:$D$28,2)</f>
        <v>#REF!</v>
      </c>
      <c r="F1529" s="13" t="e">
        <f>VLOOKUP(Parameter!#REF!,Indexing!$E$2:$F$28,2)</f>
        <v>#REF!</v>
      </c>
      <c r="G1529" s="13" t="e">
        <f>VLOOKUP(Parameter!#REF!,Indexing!$G$2:$H$28,2)</f>
        <v>#REF!</v>
      </c>
      <c r="H1529" s="13" t="e">
        <f t="shared" si="76"/>
        <v>#REF!</v>
      </c>
      <c r="J1529" s="13" t="e">
        <f>VLOOKUP(Parameter!#REF!,Indexing!$I$2:$J$28,2)</f>
        <v>#REF!</v>
      </c>
      <c r="K1529" s="13" t="e">
        <f>VLOOKUP(Parameter!#REF!,Indexing!$K$2:$L$28,2)</f>
        <v>#REF!</v>
      </c>
      <c r="L1529" s="13" t="e">
        <f t="shared" si="77"/>
        <v>#REF!</v>
      </c>
      <c r="N1529" t="e">
        <f t="shared" si="75"/>
        <v>#REF!</v>
      </c>
    </row>
    <row r="1530" spans="4:14">
      <c r="D1530" s="13" t="e">
        <f>VLOOKUP(Parameter!#REF!,Indexing!$A$2:$B$28,2)</f>
        <v>#REF!</v>
      </c>
      <c r="E1530" s="13" t="e">
        <f>VLOOKUP(Parameter!#REF!,Indexing!$C$2:$D$28,2)</f>
        <v>#REF!</v>
      </c>
      <c r="F1530" s="13" t="e">
        <f>VLOOKUP(Parameter!#REF!,Indexing!$E$2:$F$28,2)</f>
        <v>#REF!</v>
      </c>
      <c r="G1530" s="13" t="e">
        <f>VLOOKUP(Parameter!#REF!,Indexing!$G$2:$H$28,2)</f>
        <v>#REF!</v>
      </c>
      <c r="H1530" s="13" t="e">
        <f t="shared" si="76"/>
        <v>#REF!</v>
      </c>
      <c r="J1530" s="13" t="e">
        <f>VLOOKUP(Parameter!#REF!,Indexing!$I$2:$J$28,2)</f>
        <v>#REF!</v>
      </c>
      <c r="K1530" s="13" t="e">
        <f>VLOOKUP(Parameter!#REF!,Indexing!$K$2:$L$28,2)</f>
        <v>#REF!</v>
      </c>
      <c r="L1530" s="13" t="e">
        <f t="shared" si="77"/>
        <v>#REF!</v>
      </c>
      <c r="N1530" t="e">
        <f t="shared" si="75"/>
        <v>#REF!</v>
      </c>
    </row>
    <row r="1531" spans="4:14">
      <c r="D1531" s="13" t="e">
        <f>VLOOKUP(Parameter!#REF!,Indexing!$A$2:$B$28,2)</f>
        <v>#REF!</v>
      </c>
      <c r="E1531" s="13" t="e">
        <f>VLOOKUP(Parameter!#REF!,Indexing!$C$2:$D$28,2)</f>
        <v>#REF!</v>
      </c>
      <c r="F1531" s="13" t="e">
        <f>VLOOKUP(Parameter!#REF!,Indexing!$E$2:$F$28,2)</f>
        <v>#REF!</v>
      </c>
      <c r="G1531" s="13" t="e">
        <f>VLOOKUP(Parameter!#REF!,Indexing!$G$2:$H$28,2)</f>
        <v>#REF!</v>
      </c>
      <c r="H1531" s="13" t="e">
        <f t="shared" si="76"/>
        <v>#REF!</v>
      </c>
      <c r="J1531" s="13" t="e">
        <f>VLOOKUP(Parameter!#REF!,Indexing!$I$2:$J$28,2)</f>
        <v>#REF!</v>
      </c>
      <c r="K1531" s="13" t="e">
        <f>VLOOKUP(Parameter!#REF!,Indexing!$K$2:$L$28,2)</f>
        <v>#REF!</v>
      </c>
      <c r="L1531" s="13" t="e">
        <f t="shared" si="77"/>
        <v>#REF!</v>
      </c>
      <c r="N1531" t="e">
        <f t="shared" si="75"/>
        <v>#REF!</v>
      </c>
    </row>
    <row r="1532" spans="4:14">
      <c r="D1532" s="13" t="e">
        <f>VLOOKUP(Parameter!#REF!,Indexing!$A$2:$B$28,2)</f>
        <v>#REF!</v>
      </c>
      <c r="E1532" s="13" t="e">
        <f>VLOOKUP(Parameter!#REF!,Indexing!$C$2:$D$28,2)</f>
        <v>#REF!</v>
      </c>
      <c r="F1532" s="13" t="e">
        <f>VLOOKUP(Parameter!#REF!,Indexing!$E$2:$F$28,2)</f>
        <v>#REF!</v>
      </c>
      <c r="G1532" s="13" t="e">
        <f>VLOOKUP(Parameter!#REF!,Indexing!$G$2:$H$28,2)</f>
        <v>#REF!</v>
      </c>
      <c r="H1532" s="13" t="e">
        <f t="shared" si="76"/>
        <v>#REF!</v>
      </c>
      <c r="J1532" s="13" t="e">
        <f>VLOOKUP(Parameter!#REF!,Indexing!$I$2:$J$28,2)</f>
        <v>#REF!</v>
      </c>
      <c r="K1532" s="13" t="e">
        <f>VLOOKUP(Parameter!#REF!,Indexing!$K$2:$L$28,2)</f>
        <v>#REF!</v>
      </c>
      <c r="L1532" s="13" t="e">
        <f t="shared" si="77"/>
        <v>#REF!</v>
      </c>
      <c r="N1532" t="e">
        <f t="shared" si="75"/>
        <v>#REF!</v>
      </c>
    </row>
    <row r="1533" spans="4:14">
      <c r="D1533" s="13" t="e">
        <f>VLOOKUP(Parameter!#REF!,Indexing!$A$2:$B$28,2)</f>
        <v>#REF!</v>
      </c>
      <c r="E1533" s="13" t="e">
        <f>VLOOKUP(Parameter!#REF!,Indexing!$C$2:$D$28,2)</f>
        <v>#REF!</v>
      </c>
      <c r="F1533" s="13" t="e">
        <f>VLOOKUP(Parameter!#REF!,Indexing!$E$2:$F$28,2)</f>
        <v>#REF!</v>
      </c>
      <c r="G1533" s="13" t="e">
        <f>VLOOKUP(Parameter!#REF!,Indexing!$G$2:$H$28,2)</f>
        <v>#REF!</v>
      </c>
      <c r="H1533" s="13" t="e">
        <f t="shared" si="76"/>
        <v>#REF!</v>
      </c>
      <c r="J1533" s="13" t="e">
        <f>VLOOKUP(Parameter!#REF!,Indexing!$I$2:$J$28,2)</f>
        <v>#REF!</v>
      </c>
      <c r="K1533" s="13" t="e">
        <f>VLOOKUP(Parameter!#REF!,Indexing!$K$2:$L$28,2)</f>
        <v>#REF!</v>
      </c>
      <c r="L1533" s="13" t="e">
        <f t="shared" si="77"/>
        <v>#REF!</v>
      </c>
      <c r="N1533" t="e">
        <f t="shared" si="75"/>
        <v>#REF!</v>
      </c>
    </row>
    <row r="1534" spans="4:14">
      <c r="D1534" s="13" t="e">
        <f>VLOOKUP(Parameter!#REF!,Indexing!$A$2:$B$28,2)</f>
        <v>#REF!</v>
      </c>
      <c r="E1534" s="13" t="e">
        <f>VLOOKUP(Parameter!#REF!,Indexing!$C$2:$D$28,2)</f>
        <v>#REF!</v>
      </c>
      <c r="F1534" s="13" t="e">
        <f>VLOOKUP(Parameter!#REF!,Indexing!$E$2:$F$28,2)</f>
        <v>#REF!</v>
      </c>
      <c r="G1534" s="13" t="e">
        <f>VLOOKUP(Parameter!#REF!,Indexing!$G$2:$H$28,2)</f>
        <v>#REF!</v>
      </c>
      <c r="H1534" s="13" t="e">
        <f t="shared" si="76"/>
        <v>#REF!</v>
      </c>
      <c r="J1534" s="13" t="e">
        <f>VLOOKUP(Parameter!#REF!,Indexing!$I$2:$J$28,2)</f>
        <v>#REF!</v>
      </c>
      <c r="K1534" s="13" t="e">
        <f>VLOOKUP(Parameter!#REF!,Indexing!$K$2:$L$28,2)</f>
        <v>#REF!</v>
      </c>
      <c r="L1534" s="13" t="e">
        <f t="shared" si="77"/>
        <v>#REF!</v>
      </c>
      <c r="N1534" t="e">
        <f t="shared" si="75"/>
        <v>#REF!</v>
      </c>
    </row>
    <row r="1535" spans="4:14">
      <c r="D1535" s="13" t="e">
        <f>VLOOKUP(Parameter!#REF!,Indexing!$A$2:$B$28,2)</f>
        <v>#REF!</v>
      </c>
      <c r="E1535" s="13" t="e">
        <f>VLOOKUP(Parameter!#REF!,Indexing!$C$2:$D$28,2)</f>
        <v>#REF!</v>
      </c>
      <c r="F1535" s="13" t="e">
        <f>VLOOKUP(Parameter!#REF!,Indexing!$E$2:$F$28,2)</f>
        <v>#REF!</v>
      </c>
      <c r="G1535" s="13" t="e">
        <f>VLOOKUP(Parameter!#REF!,Indexing!$G$2:$H$28,2)</f>
        <v>#REF!</v>
      </c>
      <c r="H1535" s="13" t="e">
        <f t="shared" si="76"/>
        <v>#REF!</v>
      </c>
      <c r="J1535" s="13" t="e">
        <f>VLOOKUP(Parameter!#REF!,Indexing!$I$2:$J$28,2)</f>
        <v>#REF!</v>
      </c>
      <c r="K1535" s="13" t="e">
        <f>VLOOKUP(Parameter!#REF!,Indexing!$K$2:$L$28,2)</f>
        <v>#REF!</v>
      </c>
      <c r="L1535" s="13" t="e">
        <f t="shared" si="77"/>
        <v>#REF!</v>
      </c>
      <c r="N1535" t="e">
        <f t="shared" si="75"/>
        <v>#REF!</v>
      </c>
    </row>
    <row r="1536" spans="4:14">
      <c r="D1536" s="13" t="e">
        <f>VLOOKUP(Parameter!#REF!,Indexing!$A$2:$B$28,2)</f>
        <v>#REF!</v>
      </c>
      <c r="E1536" s="13" t="e">
        <f>VLOOKUP(Parameter!#REF!,Indexing!$C$2:$D$28,2)</f>
        <v>#REF!</v>
      </c>
      <c r="F1536" s="13" t="e">
        <f>VLOOKUP(Parameter!#REF!,Indexing!$E$2:$F$28,2)</f>
        <v>#REF!</v>
      </c>
      <c r="G1536" s="13" t="e">
        <f>VLOOKUP(Parameter!#REF!,Indexing!$G$2:$H$28,2)</f>
        <v>#REF!</v>
      </c>
      <c r="H1536" s="13" t="e">
        <f t="shared" si="76"/>
        <v>#REF!</v>
      </c>
      <c r="J1536" s="13" t="e">
        <f>VLOOKUP(Parameter!#REF!,Indexing!$I$2:$J$28,2)</f>
        <v>#REF!</v>
      </c>
      <c r="K1536" s="13" t="e">
        <f>VLOOKUP(Parameter!#REF!,Indexing!$K$2:$L$28,2)</f>
        <v>#REF!</v>
      </c>
      <c r="L1536" s="13" t="e">
        <f t="shared" si="77"/>
        <v>#REF!</v>
      </c>
      <c r="N1536" t="e">
        <f t="shared" si="75"/>
        <v>#REF!</v>
      </c>
    </row>
    <row r="1537" spans="4:14">
      <c r="D1537" s="13" t="e">
        <f>VLOOKUP(Parameter!#REF!,Indexing!$A$2:$B$28,2)</f>
        <v>#REF!</v>
      </c>
      <c r="E1537" s="13" t="e">
        <f>VLOOKUP(Parameter!#REF!,Indexing!$C$2:$D$28,2)</f>
        <v>#REF!</v>
      </c>
      <c r="F1537" s="13" t="e">
        <f>VLOOKUP(Parameter!#REF!,Indexing!$E$2:$F$28,2)</f>
        <v>#REF!</v>
      </c>
      <c r="G1537" s="13" t="e">
        <f>VLOOKUP(Parameter!#REF!,Indexing!$G$2:$H$28,2)</f>
        <v>#REF!</v>
      </c>
      <c r="H1537" s="13" t="e">
        <f t="shared" si="76"/>
        <v>#REF!</v>
      </c>
      <c r="J1537" s="13" t="e">
        <f>VLOOKUP(Parameter!#REF!,Indexing!$I$2:$J$28,2)</f>
        <v>#REF!</v>
      </c>
      <c r="K1537" s="13" t="e">
        <f>VLOOKUP(Parameter!#REF!,Indexing!$K$2:$L$28,2)</f>
        <v>#REF!</v>
      </c>
      <c r="L1537" s="13" t="e">
        <f t="shared" si="77"/>
        <v>#REF!</v>
      </c>
      <c r="N1537" t="e">
        <f t="shared" si="75"/>
        <v>#REF!</v>
      </c>
    </row>
    <row r="1538" spans="4:14">
      <c r="D1538" s="13" t="e">
        <f>VLOOKUP(Parameter!#REF!,Indexing!$A$2:$B$28,2)</f>
        <v>#REF!</v>
      </c>
      <c r="E1538" s="13" t="e">
        <f>VLOOKUP(Parameter!#REF!,Indexing!$C$2:$D$28,2)</f>
        <v>#REF!</v>
      </c>
      <c r="F1538" s="13" t="e">
        <f>VLOOKUP(Parameter!#REF!,Indexing!$E$2:$F$28,2)</f>
        <v>#REF!</v>
      </c>
      <c r="G1538" s="13" t="e">
        <f>VLOOKUP(Parameter!#REF!,Indexing!$G$2:$H$28,2)</f>
        <v>#REF!</v>
      </c>
      <c r="H1538" s="13" t="e">
        <f t="shared" si="76"/>
        <v>#REF!</v>
      </c>
      <c r="J1538" s="13" t="e">
        <f>VLOOKUP(Parameter!#REF!,Indexing!$I$2:$J$28,2)</f>
        <v>#REF!</v>
      </c>
      <c r="K1538" s="13" t="e">
        <f>VLOOKUP(Parameter!#REF!,Indexing!$K$2:$L$28,2)</f>
        <v>#REF!</v>
      </c>
      <c r="L1538" s="13" t="e">
        <f t="shared" si="77"/>
        <v>#REF!</v>
      </c>
      <c r="N1538" t="e">
        <f t="shared" ref="N1538:N1601" si="78">(SUM(D1538:G1538))+(SUM(J1538+K1538))</f>
        <v>#REF!</v>
      </c>
    </row>
    <row r="1539" spans="4:14">
      <c r="D1539" s="13" t="e">
        <f>VLOOKUP(Parameter!#REF!,Indexing!$A$2:$B$28,2)</f>
        <v>#REF!</v>
      </c>
      <c r="E1539" s="13" t="e">
        <f>VLOOKUP(Parameter!#REF!,Indexing!$C$2:$D$28,2)</f>
        <v>#REF!</v>
      </c>
      <c r="F1539" s="13" t="e">
        <f>VLOOKUP(Parameter!#REF!,Indexing!$E$2:$F$28,2)</f>
        <v>#REF!</v>
      </c>
      <c r="G1539" s="13" t="e">
        <f>VLOOKUP(Parameter!#REF!,Indexing!$G$2:$H$28,2)</f>
        <v>#REF!</v>
      </c>
      <c r="H1539" s="13" t="e">
        <f t="shared" si="76"/>
        <v>#REF!</v>
      </c>
      <c r="J1539" s="13" t="e">
        <f>VLOOKUP(Parameter!#REF!,Indexing!$I$2:$J$28,2)</f>
        <v>#REF!</v>
      </c>
      <c r="K1539" s="13" t="e">
        <f>VLOOKUP(Parameter!#REF!,Indexing!$K$2:$L$28,2)</f>
        <v>#REF!</v>
      </c>
      <c r="L1539" s="13" t="e">
        <f t="shared" si="77"/>
        <v>#REF!</v>
      </c>
      <c r="N1539" t="e">
        <f t="shared" si="78"/>
        <v>#REF!</v>
      </c>
    </row>
    <row r="1540" spans="4:14">
      <c r="D1540" s="13" t="e">
        <f>VLOOKUP(Parameter!#REF!,Indexing!$A$2:$B$28,2)</f>
        <v>#REF!</v>
      </c>
      <c r="E1540" s="13" t="e">
        <f>VLOOKUP(Parameter!#REF!,Indexing!$C$2:$D$28,2)</f>
        <v>#REF!</v>
      </c>
      <c r="F1540" s="13" t="e">
        <f>VLOOKUP(Parameter!#REF!,Indexing!$E$2:$F$28,2)</f>
        <v>#REF!</v>
      </c>
      <c r="G1540" s="13" t="e">
        <f>VLOOKUP(Parameter!#REF!,Indexing!$G$2:$H$28,2)</f>
        <v>#REF!</v>
      </c>
      <c r="H1540" s="13" t="e">
        <f t="shared" si="76"/>
        <v>#REF!</v>
      </c>
      <c r="J1540" s="13" t="e">
        <f>VLOOKUP(Parameter!#REF!,Indexing!$I$2:$J$28,2)</f>
        <v>#REF!</v>
      </c>
      <c r="K1540" s="13" t="e">
        <f>VLOOKUP(Parameter!#REF!,Indexing!$K$2:$L$28,2)</f>
        <v>#REF!</v>
      </c>
      <c r="L1540" s="13" t="e">
        <f t="shared" si="77"/>
        <v>#REF!</v>
      </c>
      <c r="N1540" t="e">
        <f t="shared" si="78"/>
        <v>#REF!</v>
      </c>
    </row>
    <row r="1541" spans="4:14">
      <c r="D1541" s="13" t="e">
        <f>VLOOKUP(Parameter!#REF!,Indexing!$A$2:$B$28,2)</f>
        <v>#REF!</v>
      </c>
      <c r="E1541" s="13" t="e">
        <f>VLOOKUP(Parameter!#REF!,Indexing!$C$2:$D$28,2)</f>
        <v>#REF!</v>
      </c>
      <c r="F1541" s="13" t="e">
        <f>VLOOKUP(Parameter!#REF!,Indexing!$E$2:$F$28,2)</f>
        <v>#REF!</v>
      </c>
      <c r="G1541" s="13" t="e">
        <f>VLOOKUP(Parameter!#REF!,Indexing!$G$2:$H$28,2)</f>
        <v>#REF!</v>
      </c>
      <c r="H1541" s="13" t="e">
        <f t="shared" si="76"/>
        <v>#REF!</v>
      </c>
      <c r="J1541" s="13" t="e">
        <f>VLOOKUP(Parameter!#REF!,Indexing!$I$2:$J$28,2)</f>
        <v>#REF!</v>
      </c>
      <c r="K1541" s="13" t="e">
        <f>VLOOKUP(Parameter!#REF!,Indexing!$K$2:$L$28,2)</f>
        <v>#REF!</v>
      </c>
      <c r="L1541" s="13" t="e">
        <f t="shared" si="77"/>
        <v>#REF!</v>
      </c>
      <c r="N1541" t="e">
        <f t="shared" si="78"/>
        <v>#REF!</v>
      </c>
    </row>
    <row r="1542" spans="4:14">
      <c r="D1542" s="13" t="e">
        <f>VLOOKUP(Parameter!#REF!,Indexing!$A$2:$B$28,2)</f>
        <v>#REF!</v>
      </c>
      <c r="E1542" s="13" t="e">
        <f>VLOOKUP(Parameter!#REF!,Indexing!$C$2:$D$28,2)</f>
        <v>#REF!</v>
      </c>
      <c r="F1542" s="13" t="e">
        <f>VLOOKUP(Parameter!#REF!,Indexing!$E$2:$F$28,2)</f>
        <v>#REF!</v>
      </c>
      <c r="G1542" s="13" t="e">
        <f>VLOOKUP(Parameter!#REF!,Indexing!$G$2:$H$28,2)</f>
        <v>#REF!</v>
      </c>
      <c r="H1542" s="13" t="e">
        <f t="shared" si="76"/>
        <v>#REF!</v>
      </c>
      <c r="J1542" s="13" t="e">
        <f>VLOOKUP(Parameter!#REF!,Indexing!$I$2:$J$28,2)</f>
        <v>#REF!</v>
      </c>
      <c r="K1542" s="13" t="e">
        <f>VLOOKUP(Parameter!#REF!,Indexing!$K$2:$L$28,2)</f>
        <v>#REF!</v>
      </c>
      <c r="L1542" s="13" t="e">
        <f t="shared" si="77"/>
        <v>#REF!</v>
      </c>
      <c r="N1542" t="e">
        <f t="shared" si="78"/>
        <v>#REF!</v>
      </c>
    </row>
    <row r="1543" spans="4:14">
      <c r="D1543" s="13" t="e">
        <f>VLOOKUP(Parameter!#REF!,Indexing!$A$2:$B$28,2)</f>
        <v>#REF!</v>
      </c>
      <c r="E1543" s="13" t="e">
        <f>VLOOKUP(Parameter!#REF!,Indexing!$C$2:$D$28,2)</f>
        <v>#REF!</v>
      </c>
      <c r="F1543" s="13" t="e">
        <f>VLOOKUP(Parameter!#REF!,Indexing!$E$2:$F$28,2)</f>
        <v>#REF!</v>
      </c>
      <c r="G1543" s="13" t="e">
        <f>VLOOKUP(Parameter!#REF!,Indexing!$G$2:$H$28,2)</f>
        <v>#REF!</v>
      </c>
      <c r="H1543" s="13" t="e">
        <f t="shared" si="76"/>
        <v>#REF!</v>
      </c>
      <c r="J1543" s="13" t="e">
        <f>VLOOKUP(Parameter!#REF!,Indexing!$I$2:$J$28,2)</f>
        <v>#REF!</v>
      </c>
      <c r="K1543" s="13" t="e">
        <f>VLOOKUP(Parameter!#REF!,Indexing!$K$2:$L$28,2)</f>
        <v>#REF!</v>
      </c>
      <c r="L1543" s="13" t="e">
        <f t="shared" si="77"/>
        <v>#REF!</v>
      </c>
      <c r="N1543" t="e">
        <f t="shared" si="78"/>
        <v>#REF!</v>
      </c>
    </row>
    <row r="1544" spans="4:14">
      <c r="D1544" s="13" t="e">
        <f>VLOOKUP(Parameter!#REF!,Indexing!$A$2:$B$28,2)</f>
        <v>#REF!</v>
      </c>
      <c r="E1544" s="13" t="e">
        <f>VLOOKUP(Parameter!#REF!,Indexing!$C$2:$D$28,2)</f>
        <v>#REF!</v>
      </c>
      <c r="F1544" s="13" t="e">
        <f>VLOOKUP(Parameter!#REF!,Indexing!$E$2:$F$28,2)</f>
        <v>#REF!</v>
      </c>
      <c r="G1544" s="13" t="e">
        <f>VLOOKUP(Parameter!#REF!,Indexing!$G$2:$H$28,2)</f>
        <v>#REF!</v>
      </c>
      <c r="H1544" s="13" t="e">
        <f t="shared" si="76"/>
        <v>#REF!</v>
      </c>
      <c r="J1544" s="13" t="e">
        <f>VLOOKUP(Parameter!#REF!,Indexing!$I$2:$J$28,2)</f>
        <v>#REF!</v>
      </c>
      <c r="K1544" s="13" t="e">
        <f>VLOOKUP(Parameter!#REF!,Indexing!$K$2:$L$28,2)</f>
        <v>#REF!</v>
      </c>
      <c r="L1544" s="13" t="e">
        <f t="shared" si="77"/>
        <v>#REF!</v>
      </c>
      <c r="N1544" t="e">
        <f t="shared" si="78"/>
        <v>#REF!</v>
      </c>
    </row>
    <row r="1545" spans="4:14">
      <c r="D1545" s="13" t="e">
        <f>VLOOKUP(Parameter!#REF!,Indexing!$A$2:$B$28,2)</f>
        <v>#REF!</v>
      </c>
      <c r="E1545" s="13" t="e">
        <f>VLOOKUP(Parameter!#REF!,Indexing!$C$2:$D$28,2)</f>
        <v>#REF!</v>
      </c>
      <c r="F1545" s="13" t="e">
        <f>VLOOKUP(Parameter!#REF!,Indexing!$E$2:$F$28,2)</f>
        <v>#REF!</v>
      </c>
      <c r="G1545" s="13" t="e">
        <f>VLOOKUP(Parameter!#REF!,Indexing!$G$2:$H$28,2)</f>
        <v>#REF!</v>
      </c>
      <c r="H1545" s="13" t="e">
        <f t="shared" si="76"/>
        <v>#REF!</v>
      </c>
      <c r="J1545" s="13" t="e">
        <f>VLOOKUP(Parameter!#REF!,Indexing!$I$2:$J$28,2)</f>
        <v>#REF!</v>
      </c>
      <c r="K1545" s="13" t="e">
        <f>VLOOKUP(Parameter!#REF!,Indexing!$K$2:$L$28,2)</f>
        <v>#REF!</v>
      </c>
      <c r="L1545" s="13" t="e">
        <f t="shared" si="77"/>
        <v>#REF!</v>
      </c>
      <c r="N1545" t="e">
        <f t="shared" si="78"/>
        <v>#REF!</v>
      </c>
    </row>
    <row r="1546" spans="4:14">
      <c r="D1546" s="13" t="e">
        <f>VLOOKUP(Parameter!#REF!,Indexing!$A$2:$B$28,2)</f>
        <v>#REF!</v>
      </c>
      <c r="E1546" s="13" t="e">
        <f>VLOOKUP(Parameter!#REF!,Indexing!$C$2:$D$28,2)</f>
        <v>#REF!</v>
      </c>
      <c r="F1546" s="13" t="e">
        <f>VLOOKUP(Parameter!#REF!,Indexing!$E$2:$F$28,2)</f>
        <v>#REF!</v>
      </c>
      <c r="G1546" s="13" t="e">
        <f>VLOOKUP(Parameter!#REF!,Indexing!$G$2:$H$28,2)</f>
        <v>#REF!</v>
      </c>
      <c r="H1546" s="13" t="e">
        <f t="shared" si="76"/>
        <v>#REF!</v>
      </c>
      <c r="J1546" s="13" t="e">
        <f>VLOOKUP(Parameter!#REF!,Indexing!$I$2:$J$28,2)</f>
        <v>#REF!</v>
      </c>
      <c r="K1546" s="13" t="e">
        <f>VLOOKUP(Parameter!#REF!,Indexing!$K$2:$L$28,2)</f>
        <v>#REF!</v>
      </c>
      <c r="L1546" s="13" t="e">
        <f t="shared" si="77"/>
        <v>#REF!</v>
      </c>
      <c r="N1546" t="e">
        <f t="shared" si="78"/>
        <v>#REF!</v>
      </c>
    </row>
    <row r="1547" spans="4:14">
      <c r="D1547" s="13" t="e">
        <f>VLOOKUP(Parameter!#REF!,Indexing!$A$2:$B$28,2)</f>
        <v>#REF!</v>
      </c>
      <c r="E1547" s="13" t="e">
        <f>VLOOKUP(Parameter!#REF!,Indexing!$C$2:$D$28,2)</f>
        <v>#REF!</v>
      </c>
      <c r="F1547" s="13" t="e">
        <f>VLOOKUP(Parameter!#REF!,Indexing!$E$2:$F$28,2)</f>
        <v>#REF!</v>
      </c>
      <c r="G1547" s="13" t="e">
        <f>VLOOKUP(Parameter!#REF!,Indexing!$G$2:$H$28,2)</f>
        <v>#REF!</v>
      </c>
      <c r="H1547" s="13" t="e">
        <f t="shared" si="76"/>
        <v>#REF!</v>
      </c>
      <c r="J1547" s="13" t="e">
        <f>VLOOKUP(Parameter!#REF!,Indexing!$I$2:$J$28,2)</f>
        <v>#REF!</v>
      </c>
      <c r="K1547" s="13" t="e">
        <f>VLOOKUP(Parameter!#REF!,Indexing!$K$2:$L$28,2)</f>
        <v>#REF!</v>
      </c>
      <c r="L1547" s="13" t="e">
        <f t="shared" si="77"/>
        <v>#REF!</v>
      </c>
      <c r="N1547" t="e">
        <f t="shared" si="78"/>
        <v>#REF!</v>
      </c>
    </row>
    <row r="1548" spans="4:14">
      <c r="D1548" s="13" t="e">
        <f>VLOOKUP(Parameter!#REF!,Indexing!$A$2:$B$28,2)</f>
        <v>#REF!</v>
      </c>
      <c r="E1548" s="13" t="e">
        <f>VLOOKUP(Parameter!#REF!,Indexing!$C$2:$D$28,2)</f>
        <v>#REF!</v>
      </c>
      <c r="F1548" s="13" t="e">
        <f>VLOOKUP(Parameter!#REF!,Indexing!$E$2:$F$28,2)</f>
        <v>#REF!</v>
      </c>
      <c r="G1548" s="13" t="e">
        <f>VLOOKUP(Parameter!#REF!,Indexing!$G$2:$H$28,2)</f>
        <v>#REF!</v>
      </c>
      <c r="H1548" s="13" t="e">
        <f t="shared" si="76"/>
        <v>#REF!</v>
      </c>
      <c r="J1548" s="13" t="e">
        <f>VLOOKUP(Parameter!#REF!,Indexing!$I$2:$J$28,2)</f>
        <v>#REF!</v>
      </c>
      <c r="K1548" s="13" t="e">
        <f>VLOOKUP(Parameter!#REF!,Indexing!$K$2:$L$28,2)</f>
        <v>#REF!</v>
      </c>
      <c r="L1548" s="13" t="e">
        <f t="shared" si="77"/>
        <v>#REF!</v>
      </c>
      <c r="N1548" t="e">
        <f t="shared" si="78"/>
        <v>#REF!</v>
      </c>
    </row>
    <row r="1549" spans="4:14">
      <c r="D1549" s="13" t="e">
        <f>VLOOKUP(Parameter!#REF!,Indexing!$A$2:$B$28,2)</f>
        <v>#REF!</v>
      </c>
      <c r="E1549" s="13" t="e">
        <f>VLOOKUP(Parameter!#REF!,Indexing!$C$2:$D$28,2)</f>
        <v>#REF!</v>
      </c>
      <c r="F1549" s="13" t="e">
        <f>VLOOKUP(Parameter!#REF!,Indexing!$E$2:$F$28,2)</f>
        <v>#REF!</v>
      </c>
      <c r="G1549" s="13" t="e">
        <f>VLOOKUP(Parameter!#REF!,Indexing!$G$2:$H$28,2)</f>
        <v>#REF!</v>
      </c>
      <c r="H1549" s="13" t="e">
        <f t="shared" si="76"/>
        <v>#REF!</v>
      </c>
      <c r="J1549" s="13" t="e">
        <f>VLOOKUP(Parameter!#REF!,Indexing!$I$2:$J$28,2)</f>
        <v>#REF!</v>
      </c>
      <c r="K1549" s="13" t="e">
        <f>VLOOKUP(Parameter!#REF!,Indexing!$K$2:$L$28,2)</f>
        <v>#REF!</v>
      </c>
      <c r="L1549" s="13" t="e">
        <f t="shared" si="77"/>
        <v>#REF!</v>
      </c>
      <c r="N1549" t="e">
        <f t="shared" si="78"/>
        <v>#REF!</v>
      </c>
    </row>
    <row r="1550" spans="4:14">
      <c r="D1550" s="13" t="e">
        <f>VLOOKUP(Parameter!#REF!,Indexing!$A$2:$B$28,2)</f>
        <v>#REF!</v>
      </c>
      <c r="E1550" s="13" t="e">
        <f>VLOOKUP(Parameter!#REF!,Indexing!$C$2:$D$28,2)</f>
        <v>#REF!</v>
      </c>
      <c r="F1550" s="13" t="e">
        <f>VLOOKUP(Parameter!#REF!,Indexing!$E$2:$F$28,2)</f>
        <v>#REF!</v>
      </c>
      <c r="G1550" s="13" t="e">
        <f>VLOOKUP(Parameter!#REF!,Indexing!$G$2:$H$28,2)</f>
        <v>#REF!</v>
      </c>
      <c r="H1550" s="13" t="e">
        <f t="shared" si="76"/>
        <v>#REF!</v>
      </c>
      <c r="J1550" s="13" t="e">
        <f>VLOOKUP(Parameter!#REF!,Indexing!$I$2:$J$28,2)</f>
        <v>#REF!</v>
      </c>
      <c r="K1550" s="13" t="e">
        <f>VLOOKUP(Parameter!#REF!,Indexing!$K$2:$L$28,2)</f>
        <v>#REF!</v>
      </c>
      <c r="L1550" s="13" t="e">
        <f t="shared" si="77"/>
        <v>#REF!</v>
      </c>
      <c r="N1550" t="e">
        <f t="shared" si="78"/>
        <v>#REF!</v>
      </c>
    </row>
    <row r="1551" spans="4:14">
      <c r="D1551" s="13" t="e">
        <f>VLOOKUP(Parameter!#REF!,Indexing!$A$2:$B$28,2)</f>
        <v>#REF!</v>
      </c>
      <c r="E1551" s="13" t="e">
        <f>VLOOKUP(Parameter!#REF!,Indexing!$C$2:$D$28,2)</f>
        <v>#REF!</v>
      </c>
      <c r="F1551" s="13" t="e">
        <f>VLOOKUP(Parameter!#REF!,Indexing!$E$2:$F$28,2)</f>
        <v>#REF!</v>
      </c>
      <c r="G1551" s="13" t="e">
        <f>VLOOKUP(Parameter!#REF!,Indexing!$G$2:$H$28,2)</f>
        <v>#REF!</v>
      </c>
      <c r="H1551" s="13" t="e">
        <f t="shared" si="76"/>
        <v>#REF!</v>
      </c>
      <c r="J1551" s="13" t="e">
        <f>VLOOKUP(Parameter!#REF!,Indexing!$I$2:$J$28,2)</f>
        <v>#REF!</v>
      </c>
      <c r="K1551" s="13" t="e">
        <f>VLOOKUP(Parameter!#REF!,Indexing!$K$2:$L$28,2)</f>
        <v>#REF!</v>
      </c>
      <c r="L1551" s="13" t="e">
        <f t="shared" si="77"/>
        <v>#REF!</v>
      </c>
      <c r="N1551" t="e">
        <f t="shared" si="78"/>
        <v>#REF!</v>
      </c>
    </row>
    <row r="1552" spans="4:14">
      <c r="D1552" s="13" t="e">
        <f>VLOOKUP(Parameter!#REF!,Indexing!$A$2:$B$28,2)</f>
        <v>#REF!</v>
      </c>
      <c r="E1552" s="13" t="e">
        <f>VLOOKUP(Parameter!#REF!,Indexing!$C$2:$D$28,2)</f>
        <v>#REF!</v>
      </c>
      <c r="F1552" s="13" t="e">
        <f>VLOOKUP(Parameter!#REF!,Indexing!$E$2:$F$28,2)</f>
        <v>#REF!</v>
      </c>
      <c r="G1552" s="13" t="e">
        <f>VLOOKUP(Parameter!#REF!,Indexing!$G$2:$H$28,2)</f>
        <v>#REF!</v>
      </c>
      <c r="H1552" s="13" t="e">
        <f t="shared" si="76"/>
        <v>#REF!</v>
      </c>
      <c r="J1552" s="13" t="e">
        <f>VLOOKUP(Parameter!#REF!,Indexing!$I$2:$J$28,2)</f>
        <v>#REF!</v>
      </c>
      <c r="K1552" s="13" t="e">
        <f>VLOOKUP(Parameter!#REF!,Indexing!$K$2:$L$28,2)</f>
        <v>#REF!</v>
      </c>
      <c r="L1552" s="13" t="e">
        <f t="shared" si="77"/>
        <v>#REF!</v>
      </c>
      <c r="N1552" t="e">
        <f t="shared" si="78"/>
        <v>#REF!</v>
      </c>
    </row>
    <row r="1553" spans="4:14">
      <c r="D1553" s="13" t="e">
        <f>VLOOKUP(Parameter!#REF!,Indexing!$A$2:$B$28,2)</f>
        <v>#REF!</v>
      </c>
      <c r="E1553" s="13" t="e">
        <f>VLOOKUP(Parameter!#REF!,Indexing!$C$2:$D$28,2)</f>
        <v>#REF!</v>
      </c>
      <c r="F1553" s="13" t="e">
        <f>VLOOKUP(Parameter!#REF!,Indexing!$E$2:$F$28,2)</f>
        <v>#REF!</v>
      </c>
      <c r="G1553" s="13" t="e">
        <f>VLOOKUP(Parameter!#REF!,Indexing!$G$2:$H$28,2)</f>
        <v>#REF!</v>
      </c>
      <c r="H1553" s="13" t="e">
        <f t="shared" si="76"/>
        <v>#REF!</v>
      </c>
      <c r="J1553" s="13" t="e">
        <f>VLOOKUP(Parameter!#REF!,Indexing!$I$2:$J$28,2)</f>
        <v>#REF!</v>
      </c>
      <c r="K1553" s="13" t="e">
        <f>VLOOKUP(Parameter!#REF!,Indexing!$K$2:$L$28,2)</f>
        <v>#REF!</v>
      </c>
      <c r="L1553" s="13" t="e">
        <f t="shared" si="77"/>
        <v>#REF!</v>
      </c>
      <c r="N1553" t="e">
        <f t="shared" si="78"/>
        <v>#REF!</v>
      </c>
    </row>
    <row r="1554" spans="4:14">
      <c r="D1554" s="13" t="e">
        <f>VLOOKUP(Parameter!#REF!,Indexing!$A$2:$B$28,2)</f>
        <v>#REF!</v>
      </c>
      <c r="E1554" s="13" t="e">
        <f>VLOOKUP(Parameter!#REF!,Indexing!$C$2:$D$28,2)</f>
        <v>#REF!</v>
      </c>
      <c r="F1554" s="13" t="e">
        <f>VLOOKUP(Parameter!#REF!,Indexing!$E$2:$F$28,2)</f>
        <v>#REF!</v>
      </c>
      <c r="G1554" s="13" t="e">
        <f>VLOOKUP(Parameter!#REF!,Indexing!$G$2:$H$28,2)</f>
        <v>#REF!</v>
      </c>
      <c r="H1554" s="13" t="e">
        <f t="shared" si="76"/>
        <v>#REF!</v>
      </c>
      <c r="J1554" s="13" t="e">
        <f>VLOOKUP(Parameter!#REF!,Indexing!$I$2:$J$28,2)</f>
        <v>#REF!</v>
      </c>
      <c r="K1554" s="13" t="e">
        <f>VLOOKUP(Parameter!#REF!,Indexing!$K$2:$L$28,2)</f>
        <v>#REF!</v>
      </c>
      <c r="L1554" s="13" t="e">
        <f t="shared" si="77"/>
        <v>#REF!</v>
      </c>
      <c r="N1554" t="e">
        <f t="shared" si="78"/>
        <v>#REF!</v>
      </c>
    </row>
    <row r="1555" spans="4:14">
      <c r="D1555" s="13" t="e">
        <f>VLOOKUP(Parameter!#REF!,Indexing!$A$2:$B$28,2)</f>
        <v>#REF!</v>
      </c>
      <c r="E1555" s="13" t="e">
        <f>VLOOKUP(Parameter!#REF!,Indexing!$C$2:$D$28,2)</f>
        <v>#REF!</v>
      </c>
      <c r="F1555" s="13" t="e">
        <f>VLOOKUP(Parameter!#REF!,Indexing!$E$2:$F$28,2)</f>
        <v>#REF!</v>
      </c>
      <c r="G1555" s="13" t="e">
        <f>VLOOKUP(Parameter!#REF!,Indexing!$G$2:$H$28,2)</f>
        <v>#REF!</v>
      </c>
      <c r="H1555" s="13" t="e">
        <f t="shared" si="76"/>
        <v>#REF!</v>
      </c>
      <c r="J1555" s="13" t="e">
        <f>VLOOKUP(Parameter!#REF!,Indexing!$I$2:$J$28,2)</f>
        <v>#REF!</v>
      </c>
      <c r="K1555" s="13" t="e">
        <f>VLOOKUP(Parameter!#REF!,Indexing!$K$2:$L$28,2)</f>
        <v>#REF!</v>
      </c>
      <c r="L1555" s="13" t="e">
        <f t="shared" si="77"/>
        <v>#REF!</v>
      </c>
      <c r="N1555" t="e">
        <f t="shared" si="78"/>
        <v>#REF!</v>
      </c>
    </row>
    <row r="1556" spans="4:14">
      <c r="D1556" s="13" t="e">
        <f>VLOOKUP(Parameter!#REF!,Indexing!$A$2:$B$28,2)</f>
        <v>#REF!</v>
      </c>
      <c r="E1556" s="13" t="e">
        <f>VLOOKUP(Parameter!#REF!,Indexing!$C$2:$D$28,2)</f>
        <v>#REF!</v>
      </c>
      <c r="F1556" s="13" t="e">
        <f>VLOOKUP(Parameter!#REF!,Indexing!$E$2:$F$28,2)</f>
        <v>#REF!</v>
      </c>
      <c r="G1556" s="13" t="e">
        <f>VLOOKUP(Parameter!#REF!,Indexing!$G$2:$H$28,2)</f>
        <v>#REF!</v>
      </c>
      <c r="H1556" s="13" t="e">
        <f t="shared" si="76"/>
        <v>#REF!</v>
      </c>
      <c r="J1556" s="13" t="e">
        <f>VLOOKUP(Parameter!#REF!,Indexing!$I$2:$J$28,2)</f>
        <v>#REF!</v>
      </c>
      <c r="K1556" s="13" t="e">
        <f>VLOOKUP(Parameter!#REF!,Indexing!$K$2:$L$28,2)</f>
        <v>#REF!</v>
      </c>
      <c r="L1556" s="13" t="e">
        <f t="shared" si="77"/>
        <v>#REF!</v>
      </c>
      <c r="N1556" t="e">
        <f t="shared" si="78"/>
        <v>#REF!</v>
      </c>
    </row>
    <row r="1557" spans="4:14">
      <c r="D1557" s="13" t="e">
        <f>VLOOKUP(Parameter!#REF!,Indexing!$A$2:$B$28,2)</f>
        <v>#REF!</v>
      </c>
      <c r="E1557" s="13" t="e">
        <f>VLOOKUP(Parameter!#REF!,Indexing!$C$2:$D$28,2)</f>
        <v>#REF!</v>
      </c>
      <c r="F1557" s="13" t="e">
        <f>VLOOKUP(Parameter!#REF!,Indexing!$E$2:$F$28,2)</f>
        <v>#REF!</v>
      </c>
      <c r="G1557" s="13" t="e">
        <f>VLOOKUP(Parameter!#REF!,Indexing!$G$2:$H$28,2)</f>
        <v>#REF!</v>
      </c>
      <c r="H1557" s="13" t="e">
        <f t="shared" si="76"/>
        <v>#REF!</v>
      </c>
      <c r="J1557" s="13" t="e">
        <f>VLOOKUP(Parameter!#REF!,Indexing!$I$2:$J$28,2)</f>
        <v>#REF!</v>
      </c>
      <c r="K1557" s="13" t="e">
        <f>VLOOKUP(Parameter!#REF!,Indexing!$K$2:$L$28,2)</f>
        <v>#REF!</v>
      </c>
      <c r="L1557" s="13" t="e">
        <f t="shared" si="77"/>
        <v>#REF!</v>
      </c>
      <c r="N1557" t="e">
        <f t="shared" si="78"/>
        <v>#REF!</v>
      </c>
    </row>
    <row r="1558" spans="4:14">
      <c r="D1558" s="13" t="e">
        <f>VLOOKUP(Parameter!#REF!,Indexing!$A$2:$B$28,2)</f>
        <v>#REF!</v>
      </c>
      <c r="E1558" s="13" t="e">
        <f>VLOOKUP(Parameter!#REF!,Indexing!$C$2:$D$28,2)</f>
        <v>#REF!</v>
      </c>
      <c r="F1558" s="13" t="e">
        <f>VLOOKUP(Parameter!#REF!,Indexing!$E$2:$F$28,2)</f>
        <v>#REF!</v>
      </c>
      <c r="G1558" s="13" t="e">
        <f>VLOOKUP(Parameter!#REF!,Indexing!$G$2:$H$28,2)</f>
        <v>#REF!</v>
      </c>
      <c r="H1558" s="13" t="e">
        <f t="shared" si="76"/>
        <v>#REF!</v>
      </c>
      <c r="J1558" s="13" t="e">
        <f>VLOOKUP(Parameter!#REF!,Indexing!$I$2:$J$28,2)</f>
        <v>#REF!</v>
      </c>
      <c r="K1558" s="13" t="e">
        <f>VLOOKUP(Parameter!#REF!,Indexing!$K$2:$L$28,2)</f>
        <v>#REF!</v>
      </c>
      <c r="L1558" s="13" t="e">
        <f t="shared" si="77"/>
        <v>#REF!</v>
      </c>
      <c r="N1558" t="e">
        <f t="shared" si="78"/>
        <v>#REF!</v>
      </c>
    </row>
    <row r="1559" spans="4:14">
      <c r="D1559" s="13" t="e">
        <f>VLOOKUP(Parameter!#REF!,Indexing!$A$2:$B$28,2)</f>
        <v>#REF!</v>
      </c>
      <c r="E1559" s="13" t="e">
        <f>VLOOKUP(Parameter!#REF!,Indexing!$C$2:$D$28,2)</f>
        <v>#REF!</v>
      </c>
      <c r="F1559" s="13" t="e">
        <f>VLOOKUP(Parameter!#REF!,Indexing!$E$2:$F$28,2)</f>
        <v>#REF!</v>
      </c>
      <c r="G1559" s="13" t="e">
        <f>VLOOKUP(Parameter!#REF!,Indexing!$G$2:$H$28,2)</f>
        <v>#REF!</v>
      </c>
      <c r="H1559" s="13" t="e">
        <f t="shared" si="76"/>
        <v>#REF!</v>
      </c>
      <c r="J1559" s="13" t="e">
        <f>VLOOKUP(Parameter!#REF!,Indexing!$I$2:$J$28,2)</f>
        <v>#REF!</v>
      </c>
      <c r="K1559" s="13" t="e">
        <f>VLOOKUP(Parameter!#REF!,Indexing!$K$2:$L$28,2)</f>
        <v>#REF!</v>
      </c>
      <c r="L1559" s="13" t="e">
        <f t="shared" si="77"/>
        <v>#REF!</v>
      </c>
      <c r="N1559" t="e">
        <f t="shared" si="78"/>
        <v>#REF!</v>
      </c>
    </row>
    <row r="1560" spans="4:14">
      <c r="D1560" s="13" t="e">
        <f>VLOOKUP(Parameter!#REF!,Indexing!$A$2:$B$28,2)</f>
        <v>#REF!</v>
      </c>
      <c r="E1560" s="13" t="e">
        <f>VLOOKUP(Parameter!#REF!,Indexing!$C$2:$D$28,2)</f>
        <v>#REF!</v>
      </c>
      <c r="F1560" s="13" t="e">
        <f>VLOOKUP(Parameter!#REF!,Indexing!$E$2:$F$28,2)</f>
        <v>#REF!</v>
      </c>
      <c r="G1560" s="13" t="e">
        <f>VLOOKUP(Parameter!#REF!,Indexing!$G$2:$H$28,2)</f>
        <v>#REF!</v>
      </c>
      <c r="H1560" s="13" t="e">
        <f t="shared" si="76"/>
        <v>#REF!</v>
      </c>
      <c r="J1560" s="13" t="e">
        <f>VLOOKUP(Parameter!#REF!,Indexing!$I$2:$J$28,2)</f>
        <v>#REF!</v>
      </c>
      <c r="K1560" s="13" t="e">
        <f>VLOOKUP(Parameter!#REF!,Indexing!$K$2:$L$28,2)</f>
        <v>#REF!</v>
      </c>
      <c r="L1560" s="13" t="e">
        <f t="shared" si="77"/>
        <v>#REF!</v>
      </c>
      <c r="N1560" t="e">
        <f t="shared" si="78"/>
        <v>#REF!</v>
      </c>
    </row>
    <row r="1561" spans="4:14">
      <c r="D1561" s="13" t="e">
        <f>VLOOKUP(Parameter!#REF!,Indexing!$A$2:$B$28,2)</f>
        <v>#REF!</v>
      </c>
      <c r="E1561" s="13" t="e">
        <f>VLOOKUP(Parameter!#REF!,Indexing!$C$2:$D$28,2)</f>
        <v>#REF!</v>
      </c>
      <c r="F1561" s="13" t="e">
        <f>VLOOKUP(Parameter!#REF!,Indexing!$E$2:$F$28,2)</f>
        <v>#REF!</v>
      </c>
      <c r="G1561" s="13" t="e">
        <f>VLOOKUP(Parameter!#REF!,Indexing!$G$2:$H$28,2)</f>
        <v>#REF!</v>
      </c>
      <c r="H1561" s="13" t="e">
        <f t="shared" si="76"/>
        <v>#REF!</v>
      </c>
      <c r="J1561" s="13" t="e">
        <f>VLOOKUP(Parameter!#REF!,Indexing!$I$2:$J$28,2)</f>
        <v>#REF!</v>
      </c>
      <c r="K1561" s="13" t="e">
        <f>VLOOKUP(Parameter!#REF!,Indexing!$K$2:$L$28,2)</f>
        <v>#REF!</v>
      </c>
      <c r="L1561" s="13" t="e">
        <f t="shared" si="77"/>
        <v>#REF!</v>
      </c>
      <c r="N1561" t="e">
        <f t="shared" si="78"/>
        <v>#REF!</v>
      </c>
    </row>
    <row r="1562" spans="4:14">
      <c r="D1562" s="13" t="e">
        <f>VLOOKUP(Parameter!#REF!,Indexing!$A$2:$B$28,2)</f>
        <v>#REF!</v>
      </c>
      <c r="E1562" s="13" t="e">
        <f>VLOOKUP(Parameter!#REF!,Indexing!$C$2:$D$28,2)</f>
        <v>#REF!</v>
      </c>
      <c r="F1562" s="13" t="e">
        <f>VLOOKUP(Parameter!#REF!,Indexing!$E$2:$F$28,2)</f>
        <v>#REF!</v>
      </c>
      <c r="G1562" s="13" t="e">
        <f>VLOOKUP(Parameter!#REF!,Indexing!$G$2:$H$28,2)</f>
        <v>#REF!</v>
      </c>
      <c r="H1562" s="13" t="e">
        <f t="shared" si="76"/>
        <v>#REF!</v>
      </c>
      <c r="J1562" s="13" t="e">
        <f>VLOOKUP(Parameter!#REF!,Indexing!$I$2:$J$28,2)</f>
        <v>#REF!</v>
      </c>
      <c r="K1562" s="13" t="e">
        <f>VLOOKUP(Parameter!#REF!,Indexing!$K$2:$L$28,2)</f>
        <v>#REF!</v>
      </c>
      <c r="L1562" s="13" t="e">
        <f t="shared" si="77"/>
        <v>#REF!</v>
      </c>
      <c r="N1562" t="e">
        <f t="shared" si="78"/>
        <v>#REF!</v>
      </c>
    </row>
    <row r="1563" spans="4:14">
      <c r="D1563" s="13" t="e">
        <f>VLOOKUP(Parameter!#REF!,Indexing!$A$2:$B$28,2)</f>
        <v>#REF!</v>
      </c>
      <c r="E1563" s="13" t="e">
        <f>VLOOKUP(Parameter!#REF!,Indexing!$C$2:$D$28,2)</f>
        <v>#REF!</v>
      </c>
      <c r="F1563" s="13" t="e">
        <f>VLOOKUP(Parameter!#REF!,Indexing!$E$2:$F$28,2)</f>
        <v>#REF!</v>
      </c>
      <c r="G1563" s="13" t="e">
        <f>VLOOKUP(Parameter!#REF!,Indexing!$G$2:$H$28,2)</f>
        <v>#REF!</v>
      </c>
      <c r="H1563" s="13" t="e">
        <f t="shared" si="76"/>
        <v>#REF!</v>
      </c>
      <c r="J1563" s="13" t="e">
        <f>VLOOKUP(Parameter!#REF!,Indexing!$I$2:$J$28,2)</f>
        <v>#REF!</v>
      </c>
      <c r="K1563" s="13" t="e">
        <f>VLOOKUP(Parameter!#REF!,Indexing!$K$2:$L$28,2)</f>
        <v>#REF!</v>
      </c>
      <c r="L1563" s="13" t="e">
        <f t="shared" si="77"/>
        <v>#REF!</v>
      </c>
      <c r="N1563" t="e">
        <f t="shared" si="78"/>
        <v>#REF!</v>
      </c>
    </row>
    <row r="1564" spans="4:14">
      <c r="D1564" s="13" t="e">
        <f>VLOOKUP(Parameter!#REF!,Indexing!$A$2:$B$28,2)</f>
        <v>#REF!</v>
      </c>
      <c r="E1564" s="13" t="e">
        <f>VLOOKUP(Parameter!#REF!,Indexing!$C$2:$D$28,2)</f>
        <v>#REF!</v>
      </c>
      <c r="F1564" s="13" t="e">
        <f>VLOOKUP(Parameter!#REF!,Indexing!$E$2:$F$28,2)</f>
        <v>#REF!</v>
      </c>
      <c r="G1564" s="13" t="e">
        <f>VLOOKUP(Parameter!#REF!,Indexing!$G$2:$H$28,2)</f>
        <v>#REF!</v>
      </c>
      <c r="H1564" s="13" t="e">
        <f t="shared" si="76"/>
        <v>#REF!</v>
      </c>
      <c r="J1564" s="13" t="e">
        <f>VLOOKUP(Parameter!#REF!,Indexing!$I$2:$J$28,2)</f>
        <v>#REF!</v>
      </c>
      <c r="K1564" s="13" t="e">
        <f>VLOOKUP(Parameter!#REF!,Indexing!$K$2:$L$28,2)</f>
        <v>#REF!</v>
      </c>
      <c r="L1564" s="13" t="e">
        <f t="shared" si="77"/>
        <v>#REF!</v>
      </c>
      <c r="N1564" t="e">
        <f t="shared" si="78"/>
        <v>#REF!</v>
      </c>
    </row>
    <row r="1565" spans="4:14">
      <c r="D1565" s="13" t="e">
        <f>VLOOKUP(Parameter!#REF!,Indexing!$A$2:$B$28,2)</f>
        <v>#REF!</v>
      </c>
      <c r="E1565" s="13" t="e">
        <f>VLOOKUP(Parameter!#REF!,Indexing!$C$2:$D$28,2)</f>
        <v>#REF!</v>
      </c>
      <c r="F1565" s="13" t="e">
        <f>VLOOKUP(Parameter!#REF!,Indexing!$E$2:$F$28,2)</f>
        <v>#REF!</v>
      </c>
      <c r="G1565" s="13" t="e">
        <f>VLOOKUP(Parameter!#REF!,Indexing!$G$2:$H$28,2)</f>
        <v>#REF!</v>
      </c>
      <c r="H1565" s="13" t="e">
        <f t="shared" si="76"/>
        <v>#REF!</v>
      </c>
      <c r="J1565" s="13" t="e">
        <f>VLOOKUP(Parameter!#REF!,Indexing!$I$2:$J$28,2)</f>
        <v>#REF!</v>
      </c>
      <c r="K1565" s="13" t="e">
        <f>VLOOKUP(Parameter!#REF!,Indexing!$K$2:$L$28,2)</f>
        <v>#REF!</v>
      </c>
      <c r="L1565" s="13" t="e">
        <f t="shared" si="77"/>
        <v>#REF!</v>
      </c>
      <c r="N1565" t="e">
        <f t="shared" si="78"/>
        <v>#REF!</v>
      </c>
    </row>
    <row r="1566" spans="4:14">
      <c r="D1566" s="13" t="e">
        <f>VLOOKUP(Parameter!#REF!,Indexing!$A$2:$B$28,2)</f>
        <v>#REF!</v>
      </c>
      <c r="E1566" s="13" t="e">
        <f>VLOOKUP(Parameter!#REF!,Indexing!$C$2:$D$28,2)</f>
        <v>#REF!</v>
      </c>
      <c r="F1566" s="13" t="e">
        <f>VLOOKUP(Parameter!#REF!,Indexing!$E$2:$F$28,2)</f>
        <v>#REF!</v>
      </c>
      <c r="G1566" s="13" t="e">
        <f>VLOOKUP(Parameter!#REF!,Indexing!$G$2:$H$28,2)</f>
        <v>#REF!</v>
      </c>
      <c r="H1566" s="13" t="e">
        <f t="shared" si="76"/>
        <v>#REF!</v>
      </c>
      <c r="J1566" s="13" t="e">
        <f>VLOOKUP(Parameter!#REF!,Indexing!$I$2:$J$28,2)</f>
        <v>#REF!</v>
      </c>
      <c r="K1566" s="13" t="e">
        <f>VLOOKUP(Parameter!#REF!,Indexing!$K$2:$L$28,2)</f>
        <v>#REF!</v>
      </c>
      <c r="L1566" s="13" t="e">
        <f t="shared" si="77"/>
        <v>#REF!</v>
      </c>
      <c r="N1566" t="e">
        <f t="shared" si="78"/>
        <v>#REF!</v>
      </c>
    </row>
    <row r="1567" spans="4:14">
      <c r="D1567" s="13" t="e">
        <f>VLOOKUP(Parameter!#REF!,Indexing!$A$2:$B$28,2)</f>
        <v>#REF!</v>
      </c>
      <c r="E1567" s="13" t="e">
        <f>VLOOKUP(Parameter!#REF!,Indexing!$C$2:$D$28,2)</f>
        <v>#REF!</v>
      </c>
      <c r="F1567" s="13" t="e">
        <f>VLOOKUP(Parameter!#REF!,Indexing!$E$2:$F$28,2)</f>
        <v>#REF!</v>
      </c>
      <c r="G1567" s="13" t="e">
        <f>VLOOKUP(Parameter!#REF!,Indexing!$G$2:$H$28,2)</f>
        <v>#REF!</v>
      </c>
      <c r="H1567" s="13" t="e">
        <f t="shared" si="76"/>
        <v>#REF!</v>
      </c>
      <c r="J1567" s="13" t="e">
        <f>VLOOKUP(Parameter!#REF!,Indexing!$I$2:$J$28,2)</f>
        <v>#REF!</v>
      </c>
      <c r="K1567" s="13" t="e">
        <f>VLOOKUP(Parameter!#REF!,Indexing!$K$2:$L$28,2)</f>
        <v>#REF!</v>
      </c>
      <c r="L1567" s="13" t="e">
        <f t="shared" si="77"/>
        <v>#REF!</v>
      </c>
      <c r="N1567" t="e">
        <f t="shared" si="78"/>
        <v>#REF!</v>
      </c>
    </row>
    <row r="1568" spans="4:14">
      <c r="D1568" s="13" t="e">
        <f>VLOOKUP(Parameter!#REF!,Indexing!$A$2:$B$28,2)</f>
        <v>#REF!</v>
      </c>
      <c r="E1568" s="13" t="e">
        <f>VLOOKUP(Parameter!#REF!,Indexing!$C$2:$D$28,2)</f>
        <v>#REF!</v>
      </c>
      <c r="F1568" s="13" t="e">
        <f>VLOOKUP(Parameter!#REF!,Indexing!$E$2:$F$28,2)</f>
        <v>#REF!</v>
      </c>
      <c r="G1568" s="13" t="e">
        <f>VLOOKUP(Parameter!#REF!,Indexing!$G$2:$H$28,2)</f>
        <v>#REF!</v>
      </c>
      <c r="H1568" s="13" t="e">
        <f t="shared" si="76"/>
        <v>#REF!</v>
      </c>
      <c r="J1568" s="13" t="e">
        <f>VLOOKUP(Parameter!#REF!,Indexing!$I$2:$J$28,2)</f>
        <v>#REF!</v>
      </c>
      <c r="K1568" s="13" t="e">
        <f>VLOOKUP(Parameter!#REF!,Indexing!$K$2:$L$28,2)</f>
        <v>#REF!</v>
      </c>
      <c r="L1568" s="13" t="e">
        <f t="shared" si="77"/>
        <v>#REF!</v>
      </c>
      <c r="N1568" t="e">
        <f t="shared" si="78"/>
        <v>#REF!</v>
      </c>
    </row>
    <row r="1569" spans="4:14">
      <c r="D1569" s="13" t="e">
        <f>VLOOKUP(Parameter!#REF!,Indexing!$A$2:$B$28,2)</f>
        <v>#REF!</v>
      </c>
      <c r="E1569" s="13" t="e">
        <f>VLOOKUP(Parameter!#REF!,Indexing!$C$2:$D$28,2)</f>
        <v>#REF!</v>
      </c>
      <c r="F1569" s="13" t="e">
        <f>VLOOKUP(Parameter!#REF!,Indexing!$E$2:$F$28,2)</f>
        <v>#REF!</v>
      </c>
      <c r="G1569" s="13" t="e">
        <f>VLOOKUP(Parameter!#REF!,Indexing!$G$2:$H$28,2)</f>
        <v>#REF!</v>
      </c>
      <c r="H1569" s="13" t="e">
        <f t="shared" si="76"/>
        <v>#REF!</v>
      </c>
      <c r="J1569" s="13" t="e">
        <f>VLOOKUP(Parameter!#REF!,Indexing!$I$2:$J$28,2)</f>
        <v>#REF!</v>
      </c>
      <c r="K1569" s="13" t="e">
        <f>VLOOKUP(Parameter!#REF!,Indexing!$K$2:$L$28,2)</f>
        <v>#REF!</v>
      </c>
      <c r="L1569" s="13" t="e">
        <f t="shared" si="77"/>
        <v>#REF!</v>
      </c>
      <c r="N1569" t="e">
        <f t="shared" si="78"/>
        <v>#REF!</v>
      </c>
    </row>
    <row r="1570" spans="4:14">
      <c r="D1570" s="13" t="e">
        <f>VLOOKUP(Parameter!#REF!,Indexing!$A$2:$B$28,2)</f>
        <v>#REF!</v>
      </c>
      <c r="E1570" s="13" t="e">
        <f>VLOOKUP(Parameter!#REF!,Indexing!$C$2:$D$28,2)</f>
        <v>#REF!</v>
      </c>
      <c r="F1570" s="13" t="e">
        <f>VLOOKUP(Parameter!#REF!,Indexing!$E$2:$F$28,2)</f>
        <v>#REF!</v>
      </c>
      <c r="G1570" s="13" t="e">
        <f>VLOOKUP(Parameter!#REF!,Indexing!$G$2:$H$28,2)</f>
        <v>#REF!</v>
      </c>
      <c r="H1570" s="13" t="e">
        <f t="shared" si="76"/>
        <v>#REF!</v>
      </c>
      <c r="J1570" s="13" t="e">
        <f>VLOOKUP(Parameter!#REF!,Indexing!$I$2:$J$28,2)</f>
        <v>#REF!</v>
      </c>
      <c r="K1570" s="13" t="e">
        <f>VLOOKUP(Parameter!#REF!,Indexing!$K$2:$L$28,2)</f>
        <v>#REF!</v>
      </c>
      <c r="L1570" s="13" t="e">
        <f t="shared" si="77"/>
        <v>#REF!</v>
      </c>
      <c r="N1570" t="e">
        <f t="shared" si="78"/>
        <v>#REF!</v>
      </c>
    </row>
    <row r="1571" spans="4:14">
      <c r="D1571" s="13" t="e">
        <f>VLOOKUP(Parameter!#REF!,Indexing!$A$2:$B$28,2)</f>
        <v>#REF!</v>
      </c>
      <c r="E1571" s="13" t="e">
        <f>VLOOKUP(Parameter!#REF!,Indexing!$C$2:$D$28,2)</f>
        <v>#REF!</v>
      </c>
      <c r="F1571" s="13" t="e">
        <f>VLOOKUP(Parameter!#REF!,Indexing!$E$2:$F$28,2)</f>
        <v>#REF!</v>
      </c>
      <c r="G1571" s="13" t="e">
        <f>VLOOKUP(Parameter!#REF!,Indexing!$G$2:$H$28,2)</f>
        <v>#REF!</v>
      </c>
      <c r="H1571" s="13" t="e">
        <f t="shared" si="76"/>
        <v>#REF!</v>
      </c>
      <c r="J1571" s="13" t="e">
        <f>VLOOKUP(Parameter!#REF!,Indexing!$I$2:$J$28,2)</f>
        <v>#REF!</v>
      </c>
      <c r="K1571" s="13" t="e">
        <f>VLOOKUP(Parameter!#REF!,Indexing!$K$2:$L$28,2)</f>
        <v>#REF!</v>
      </c>
      <c r="L1571" s="13" t="e">
        <f t="shared" si="77"/>
        <v>#REF!</v>
      </c>
      <c r="N1571" t="e">
        <f t="shared" si="78"/>
        <v>#REF!</v>
      </c>
    </row>
    <row r="1572" spans="4:14">
      <c r="D1572" s="13" t="e">
        <f>VLOOKUP(Parameter!#REF!,Indexing!$A$2:$B$28,2)</f>
        <v>#REF!</v>
      </c>
      <c r="E1572" s="13" t="e">
        <f>VLOOKUP(Parameter!#REF!,Indexing!$C$2:$D$28,2)</f>
        <v>#REF!</v>
      </c>
      <c r="F1572" s="13" t="e">
        <f>VLOOKUP(Parameter!#REF!,Indexing!$E$2:$F$28,2)</f>
        <v>#REF!</v>
      </c>
      <c r="G1572" s="13" t="e">
        <f>VLOOKUP(Parameter!#REF!,Indexing!$G$2:$H$28,2)</f>
        <v>#REF!</v>
      </c>
      <c r="H1572" s="13" t="e">
        <f t="shared" si="76"/>
        <v>#REF!</v>
      </c>
      <c r="J1572" s="13" t="e">
        <f>VLOOKUP(Parameter!#REF!,Indexing!$I$2:$J$28,2)</f>
        <v>#REF!</v>
      </c>
      <c r="K1572" s="13" t="e">
        <f>VLOOKUP(Parameter!#REF!,Indexing!$K$2:$L$28,2)</f>
        <v>#REF!</v>
      </c>
      <c r="L1572" s="13" t="e">
        <f t="shared" si="77"/>
        <v>#REF!</v>
      </c>
      <c r="N1572" t="e">
        <f t="shared" si="78"/>
        <v>#REF!</v>
      </c>
    </row>
    <row r="1573" spans="4:14">
      <c r="D1573" s="13" t="e">
        <f>VLOOKUP(Parameter!#REF!,Indexing!$A$2:$B$28,2)</f>
        <v>#REF!</v>
      </c>
      <c r="E1573" s="13" t="e">
        <f>VLOOKUP(Parameter!#REF!,Indexing!$C$2:$D$28,2)</f>
        <v>#REF!</v>
      </c>
      <c r="F1573" s="13" t="e">
        <f>VLOOKUP(Parameter!#REF!,Indexing!$E$2:$F$28,2)</f>
        <v>#REF!</v>
      </c>
      <c r="G1573" s="13" t="e">
        <f>VLOOKUP(Parameter!#REF!,Indexing!$G$2:$H$28,2)</f>
        <v>#REF!</v>
      </c>
      <c r="H1573" s="13" t="e">
        <f t="shared" si="76"/>
        <v>#REF!</v>
      </c>
      <c r="J1573" s="13" t="e">
        <f>VLOOKUP(Parameter!#REF!,Indexing!$I$2:$J$28,2)</f>
        <v>#REF!</v>
      </c>
      <c r="K1573" s="13" t="e">
        <f>VLOOKUP(Parameter!#REF!,Indexing!$K$2:$L$28,2)</f>
        <v>#REF!</v>
      </c>
      <c r="L1573" s="13" t="e">
        <f t="shared" si="77"/>
        <v>#REF!</v>
      </c>
      <c r="N1573" t="e">
        <f t="shared" si="78"/>
        <v>#REF!</v>
      </c>
    </row>
    <row r="1574" spans="4:14">
      <c r="D1574" s="13" t="e">
        <f>VLOOKUP(Parameter!#REF!,Indexing!$A$2:$B$28,2)</f>
        <v>#REF!</v>
      </c>
      <c r="E1574" s="13" t="e">
        <f>VLOOKUP(Parameter!#REF!,Indexing!$C$2:$D$28,2)</f>
        <v>#REF!</v>
      </c>
      <c r="F1574" s="13" t="e">
        <f>VLOOKUP(Parameter!#REF!,Indexing!$E$2:$F$28,2)</f>
        <v>#REF!</v>
      </c>
      <c r="G1574" s="13" t="e">
        <f>VLOOKUP(Parameter!#REF!,Indexing!$G$2:$H$28,2)</f>
        <v>#REF!</v>
      </c>
      <c r="H1574" s="13" t="e">
        <f t="shared" si="76"/>
        <v>#REF!</v>
      </c>
      <c r="J1574" s="13" t="e">
        <f>VLOOKUP(Parameter!#REF!,Indexing!$I$2:$J$28,2)</f>
        <v>#REF!</v>
      </c>
      <c r="K1574" s="13" t="e">
        <f>VLOOKUP(Parameter!#REF!,Indexing!$K$2:$L$28,2)</f>
        <v>#REF!</v>
      </c>
      <c r="L1574" s="13" t="e">
        <f t="shared" si="77"/>
        <v>#REF!</v>
      </c>
      <c r="N1574" t="e">
        <f t="shared" si="78"/>
        <v>#REF!</v>
      </c>
    </row>
    <row r="1575" spans="4:14">
      <c r="D1575" s="13" t="e">
        <f>VLOOKUP(Parameter!#REF!,Indexing!$A$2:$B$28,2)</f>
        <v>#REF!</v>
      </c>
      <c r="E1575" s="13" t="e">
        <f>VLOOKUP(Parameter!#REF!,Indexing!$C$2:$D$28,2)</f>
        <v>#REF!</v>
      </c>
      <c r="F1575" s="13" t="e">
        <f>VLOOKUP(Parameter!#REF!,Indexing!$E$2:$F$28,2)</f>
        <v>#REF!</v>
      </c>
      <c r="G1575" s="13" t="e">
        <f>VLOOKUP(Parameter!#REF!,Indexing!$G$2:$H$28,2)</f>
        <v>#REF!</v>
      </c>
      <c r="H1575" s="13" t="e">
        <f t="shared" ref="H1575:H1638" si="79">(AVERAGE(D1575:G1575))</f>
        <v>#REF!</v>
      </c>
      <c r="J1575" s="13" t="e">
        <f>VLOOKUP(Parameter!#REF!,Indexing!$I$2:$J$28,2)</f>
        <v>#REF!</v>
      </c>
      <c r="K1575" s="13" t="e">
        <f>VLOOKUP(Parameter!#REF!,Indexing!$K$2:$L$28,2)</f>
        <v>#REF!</v>
      </c>
      <c r="L1575" s="13" t="e">
        <f t="shared" ref="L1575:L1638" si="80">AVERAGE(J1575+K1575)</f>
        <v>#REF!</v>
      </c>
      <c r="N1575" t="e">
        <f t="shared" si="78"/>
        <v>#REF!</v>
      </c>
    </row>
    <row r="1576" spans="4:14">
      <c r="D1576" s="13" t="e">
        <f>VLOOKUP(Parameter!#REF!,Indexing!$A$2:$B$28,2)</f>
        <v>#REF!</v>
      </c>
      <c r="E1576" s="13" t="e">
        <f>VLOOKUP(Parameter!#REF!,Indexing!$C$2:$D$28,2)</f>
        <v>#REF!</v>
      </c>
      <c r="F1576" s="13" t="e">
        <f>VLOOKUP(Parameter!#REF!,Indexing!$E$2:$F$28,2)</f>
        <v>#REF!</v>
      </c>
      <c r="G1576" s="13" t="e">
        <f>VLOOKUP(Parameter!#REF!,Indexing!$G$2:$H$28,2)</f>
        <v>#REF!</v>
      </c>
      <c r="H1576" s="13" t="e">
        <f t="shared" si="79"/>
        <v>#REF!</v>
      </c>
      <c r="J1576" s="13" t="e">
        <f>VLOOKUP(Parameter!#REF!,Indexing!$I$2:$J$28,2)</f>
        <v>#REF!</v>
      </c>
      <c r="K1576" s="13" t="e">
        <f>VLOOKUP(Parameter!#REF!,Indexing!$K$2:$L$28,2)</f>
        <v>#REF!</v>
      </c>
      <c r="L1576" s="13" t="e">
        <f t="shared" si="80"/>
        <v>#REF!</v>
      </c>
      <c r="N1576" t="e">
        <f t="shared" si="78"/>
        <v>#REF!</v>
      </c>
    </row>
    <row r="1577" spans="4:14">
      <c r="D1577" s="13" t="e">
        <f>VLOOKUP(Parameter!#REF!,Indexing!$A$2:$B$28,2)</f>
        <v>#REF!</v>
      </c>
      <c r="E1577" s="13" t="e">
        <f>VLOOKUP(Parameter!#REF!,Indexing!$C$2:$D$28,2)</f>
        <v>#REF!</v>
      </c>
      <c r="F1577" s="13" t="e">
        <f>VLOOKUP(Parameter!#REF!,Indexing!$E$2:$F$28,2)</f>
        <v>#REF!</v>
      </c>
      <c r="G1577" s="13" t="e">
        <f>VLOOKUP(Parameter!#REF!,Indexing!$G$2:$H$28,2)</f>
        <v>#REF!</v>
      </c>
      <c r="H1577" s="13" t="e">
        <f t="shared" si="79"/>
        <v>#REF!</v>
      </c>
      <c r="J1577" s="13" t="e">
        <f>VLOOKUP(Parameter!#REF!,Indexing!$I$2:$J$28,2)</f>
        <v>#REF!</v>
      </c>
      <c r="K1577" s="13" t="e">
        <f>VLOOKUP(Parameter!#REF!,Indexing!$K$2:$L$28,2)</f>
        <v>#REF!</v>
      </c>
      <c r="L1577" s="13" t="e">
        <f t="shared" si="80"/>
        <v>#REF!</v>
      </c>
      <c r="N1577" t="e">
        <f t="shared" si="78"/>
        <v>#REF!</v>
      </c>
    </row>
    <row r="1578" spans="4:14">
      <c r="D1578" s="13" t="e">
        <f>VLOOKUP(Parameter!#REF!,Indexing!$A$2:$B$28,2)</f>
        <v>#REF!</v>
      </c>
      <c r="E1578" s="13" t="e">
        <f>VLOOKUP(Parameter!#REF!,Indexing!$C$2:$D$28,2)</f>
        <v>#REF!</v>
      </c>
      <c r="F1578" s="13" t="e">
        <f>VLOOKUP(Parameter!#REF!,Indexing!$E$2:$F$28,2)</f>
        <v>#REF!</v>
      </c>
      <c r="G1578" s="13" t="e">
        <f>VLOOKUP(Parameter!#REF!,Indexing!$G$2:$H$28,2)</f>
        <v>#REF!</v>
      </c>
      <c r="H1578" s="13" t="e">
        <f t="shared" si="79"/>
        <v>#REF!</v>
      </c>
      <c r="J1578" s="13" t="e">
        <f>VLOOKUP(Parameter!#REF!,Indexing!$I$2:$J$28,2)</f>
        <v>#REF!</v>
      </c>
      <c r="K1578" s="13" t="e">
        <f>VLOOKUP(Parameter!#REF!,Indexing!$K$2:$L$28,2)</f>
        <v>#REF!</v>
      </c>
      <c r="L1578" s="13" t="e">
        <f t="shared" si="80"/>
        <v>#REF!</v>
      </c>
      <c r="N1578" t="e">
        <f t="shared" si="78"/>
        <v>#REF!</v>
      </c>
    </row>
    <row r="1579" spans="4:14">
      <c r="D1579" s="13" t="e">
        <f>VLOOKUP(Parameter!#REF!,Indexing!$A$2:$B$28,2)</f>
        <v>#REF!</v>
      </c>
      <c r="E1579" s="13" t="e">
        <f>VLOOKUP(Parameter!#REF!,Indexing!$C$2:$D$28,2)</f>
        <v>#REF!</v>
      </c>
      <c r="F1579" s="13" t="e">
        <f>VLOOKUP(Parameter!#REF!,Indexing!$E$2:$F$28,2)</f>
        <v>#REF!</v>
      </c>
      <c r="G1579" s="13" t="e">
        <f>VLOOKUP(Parameter!#REF!,Indexing!$G$2:$H$28,2)</f>
        <v>#REF!</v>
      </c>
      <c r="H1579" s="13" t="e">
        <f t="shared" si="79"/>
        <v>#REF!</v>
      </c>
      <c r="J1579" s="13" t="e">
        <f>VLOOKUP(Parameter!#REF!,Indexing!$I$2:$J$28,2)</f>
        <v>#REF!</v>
      </c>
      <c r="K1579" s="13" t="e">
        <f>VLOOKUP(Parameter!#REF!,Indexing!$K$2:$L$28,2)</f>
        <v>#REF!</v>
      </c>
      <c r="L1579" s="13" t="e">
        <f t="shared" si="80"/>
        <v>#REF!</v>
      </c>
      <c r="N1579" t="e">
        <f t="shared" si="78"/>
        <v>#REF!</v>
      </c>
    </row>
    <row r="1580" spans="4:14">
      <c r="D1580" s="13" t="e">
        <f>VLOOKUP(Parameter!#REF!,Indexing!$A$2:$B$28,2)</f>
        <v>#REF!</v>
      </c>
      <c r="E1580" s="13" t="e">
        <f>VLOOKUP(Parameter!#REF!,Indexing!$C$2:$D$28,2)</f>
        <v>#REF!</v>
      </c>
      <c r="F1580" s="13" t="e">
        <f>VLOOKUP(Parameter!#REF!,Indexing!$E$2:$F$28,2)</f>
        <v>#REF!</v>
      </c>
      <c r="G1580" s="13" t="e">
        <f>VLOOKUP(Parameter!#REF!,Indexing!$G$2:$H$28,2)</f>
        <v>#REF!</v>
      </c>
      <c r="H1580" s="13" t="e">
        <f t="shared" si="79"/>
        <v>#REF!</v>
      </c>
      <c r="J1580" s="13" t="e">
        <f>VLOOKUP(Parameter!#REF!,Indexing!$I$2:$J$28,2)</f>
        <v>#REF!</v>
      </c>
      <c r="K1580" s="13" t="e">
        <f>VLOOKUP(Parameter!#REF!,Indexing!$K$2:$L$28,2)</f>
        <v>#REF!</v>
      </c>
      <c r="L1580" s="13" t="e">
        <f t="shared" si="80"/>
        <v>#REF!</v>
      </c>
      <c r="N1580" t="e">
        <f t="shared" si="78"/>
        <v>#REF!</v>
      </c>
    </row>
    <row r="1581" spans="4:14">
      <c r="D1581" s="13" t="e">
        <f>VLOOKUP(Parameter!#REF!,Indexing!$A$2:$B$28,2)</f>
        <v>#REF!</v>
      </c>
      <c r="E1581" s="13" t="e">
        <f>VLOOKUP(Parameter!#REF!,Indexing!$C$2:$D$28,2)</f>
        <v>#REF!</v>
      </c>
      <c r="F1581" s="13" t="e">
        <f>VLOOKUP(Parameter!#REF!,Indexing!$E$2:$F$28,2)</f>
        <v>#REF!</v>
      </c>
      <c r="G1581" s="13" t="e">
        <f>VLOOKUP(Parameter!#REF!,Indexing!$G$2:$H$28,2)</f>
        <v>#REF!</v>
      </c>
      <c r="H1581" s="13" t="e">
        <f t="shared" si="79"/>
        <v>#REF!</v>
      </c>
      <c r="J1581" s="13" t="e">
        <f>VLOOKUP(Parameter!#REF!,Indexing!$I$2:$J$28,2)</f>
        <v>#REF!</v>
      </c>
      <c r="K1581" s="13" t="e">
        <f>VLOOKUP(Parameter!#REF!,Indexing!$K$2:$L$28,2)</f>
        <v>#REF!</v>
      </c>
      <c r="L1581" s="13" t="e">
        <f t="shared" si="80"/>
        <v>#REF!</v>
      </c>
      <c r="N1581" t="e">
        <f t="shared" si="78"/>
        <v>#REF!</v>
      </c>
    </row>
    <row r="1582" spans="4:14">
      <c r="D1582" s="13" t="e">
        <f>VLOOKUP(Parameter!#REF!,Indexing!$A$2:$B$28,2)</f>
        <v>#REF!</v>
      </c>
      <c r="E1582" s="13" t="e">
        <f>VLOOKUP(Parameter!#REF!,Indexing!$C$2:$D$28,2)</f>
        <v>#REF!</v>
      </c>
      <c r="F1582" s="13" t="e">
        <f>VLOOKUP(Parameter!#REF!,Indexing!$E$2:$F$28,2)</f>
        <v>#REF!</v>
      </c>
      <c r="G1582" s="13" t="e">
        <f>VLOOKUP(Parameter!#REF!,Indexing!$G$2:$H$28,2)</f>
        <v>#REF!</v>
      </c>
      <c r="H1582" s="13" t="e">
        <f t="shared" si="79"/>
        <v>#REF!</v>
      </c>
      <c r="J1582" s="13" t="e">
        <f>VLOOKUP(Parameter!#REF!,Indexing!$I$2:$J$28,2)</f>
        <v>#REF!</v>
      </c>
      <c r="K1582" s="13" t="e">
        <f>VLOOKUP(Parameter!#REF!,Indexing!$K$2:$L$28,2)</f>
        <v>#REF!</v>
      </c>
      <c r="L1582" s="13" t="e">
        <f t="shared" si="80"/>
        <v>#REF!</v>
      </c>
      <c r="N1582" t="e">
        <f t="shared" si="78"/>
        <v>#REF!</v>
      </c>
    </row>
    <row r="1583" spans="4:14">
      <c r="D1583" s="13" t="e">
        <f>VLOOKUP(Parameter!#REF!,Indexing!$A$2:$B$28,2)</f>
        <v>#REF!</v>
      </c>
      <c r="E1583" s="13" t="e">
        <f>VLOOKUP(Parameter!#REF!,Indexing!$C$2:$D$28,2)</f>
        <v>#REF!</v>
      </c>
      <c r="F1583" s="13" t="e">
        <f>VLOOKUP(Parameter!#REF!,Indexing!$E$2:$F$28,2)</f>
        <v>#REF!</v>
      </c>
      <c r="G1583" s="13" t="e">
        <f>VLOOKUP(Parameter!#REF!,Indexing!$G$2:$H$28,2)</f>
        <v>#REF!</v>
      </c>
      <c r="H1583" s="13" t="e">
        <f t="shared" si="79"/>
        <v>#REF!</v>
      </c>
      <c r="J1583" s="13" t="e">
        <f>VLOOKUP(Parameter!#REF!,Indexing!$I$2:$J$28,2)</f>
        <v>#REF!</v>
      </c>
      <c r="K1583" s="13" t="e">
        <f>VLOOKUP(Parameter!#REF!,Indexing!$K$2:$L$28,2)</f>
        <v>#REF!</v>
      </c>
      <c r="L1583" s="13" t="e">
        <f t="shared" si="80"/>
        <v>#REF!</v>
      </c>
      <c r="N1583" t="e">
        <f t="shared" si="78"/>
        <v>#REF!</v>
      </c>
    </row>
    <row r="1584" spans="4:14">
      <c r="D1584" s="13" t="e">
        <f>VLOOKUP(Parameter!#REF!,Indexing!$A$2:$B$28,2)</f>
        <v>#REF!</v>
      </c>
      <c r="E1584" s="13" t="e">
        <f>VLOOKUP(Parameter!#REF!,Indexing!$C$2:$D$28,2)</f>
        <v>#REF!</v>
      </c>
      <c r="F1584" s="13" t="e">
        <f>VLOOKUP(Parameter!#REF!,Indexing!$E$2:$F$28,2)</f>
        <v>#REF!</v>
      </c>
      <c r="G1584" s="13" t="e">
        <f>VLOOKUP(Parameter!#REF!,Indexing!$G$2:$H$28,2)</f>
        <v>#REF!</v>
      </c>
      <c r="H1584" s="13" t="e">
        <f t="shared" si="79"/>
        <v>#REF!</v>
      </c>
      <c r="J1584" s="13" t="e">
        <f>VLOOKUP(Parameter!#REF!,Indexing!$I$2:$J$28,2)</f>
        <v>#REF!</v>
      </c>
      <c r="K1584" s="13" t="e">
        <f>VLOOKUP(Parameter!#REF!,Indexing!$K$2:$L$28,2)</f>
        <v>#REF!</v>
      </c>
      <c r="L1584" s="13" t="e">
        <f t="shared" si="80"/>
        <v>#REF!</v>
      </c>
      <c r="N1584" t="e">
        <f t="shared" si="78"/>
        <v>#REF!</v>
      </c>
    </row>
    <row r="1585" spans="4:14">
      <c r="D1585" s="13" t="e">
        <f>VLOOKUP(Parameter!#REF!,Indexing!$A$2:$B$28,2)</f>
        <v>#REF!</v>
      </c>
      <c r="E1585" s="13" t="e">
        <f>VLOOKUP(Parameter!#REF!,Indexing!$C$2:$D$28,2)</f>
        <v>#REF!</v>
      </c>
      <c r="F1585" s="13" t="e">
        <f>VLOOKUP(Parameter!#REF!,Indexing!$E$2:$F$28,2)</f>
        <v>#REF!</v>
      </c>
      <c r="G1585" s="13" t="e">
        <f>VLOOKUP(Parameter!#REF!,Indexing!$G$2:$H$28,2)</f>
        <v>#REF!</v>
      </c>
      <c r="H1585" s="13" t="e">
        <f t="shared" si="79"/>
        <v>#REF!</v>
      </c>
      <c r="J1585" s="13" t="e">
        <f>VLOOKUP(Parameter!#REF!,Indexing!$I$2:$J$28,2)</f>
        <v>#REF!</v>
      </c>
      <c r="K1585" s="13" t="e">
        <f>VLOOKUP(Parameter!#REF!,Indexing!$K$2:$L$28,2)</f>
        <v>#REF!</v>
      </c>
      <c r="L1585" s="13" t="e">
        <f t="shared" si="80"/>
        <v>#REF!</v>
      </c>
      <c r="N1585" t="e">
        <f t="shared" si="78"/>
        <v>#REF!</v>
      </c>
    </row>
    <row r="1586" spans="4:14">
      <c r="D1586" s="13" t="e">
        <f>VLOOKUP(Parameter!#REF!,Indexing!$A$2:$B$28,2)</f>
        <v>#REF!</v>
      </c>
      <c r="E1586" s="13" t="e">
        <f>VLOOKUP(Parameter!#REF!,Indexing!$C$2:$D$28,2)</f>
        <v>#REF!</v>
      </c>
      <c r="F1586" s="13" t="e">
        <f>VLOOKUP(Parameter!#REF!,Indexing!$E$2:$F$28,2)</f>
        <v>#REF!</v>
      </c>
      <c r="G1586" s="13" t="e">
        <f>VLOOKUP(Parameter!#REF!,Indexing!$G$2:$H$28,2)</f>
        <v>#REF!</v>
      </c>
      <c r="H1586" s="13" t="e">
        <f t="shared" si="79"/>
        <v>#REF!</v>
      </c>
      <c r="J1586" s="13" t="e">
        <f>VLOOKUP(Parameter!#REF!,Indexing!$I$2:$J$28,2)</f>
        <v>#REF!</v>
      </c>
      <c r="K1586" s="13" t="e">
        <f>VLOOKUP(Parameter!#REF!,Indexing!$K$2:$L$28,2)</f>
        <v>#REF!</v>
      </c>
      <c r="L1586" s="13" t="e">
        <f t="shared" si="80"/>
        <v>#REF!</v>
      </c>
      <c r="N1586" t="e">
        <f t="shared" si="78"/>
        <v>#REF!</v>
      </c>
    </row>
    <row r="1587" spans="4:14">
      <c r="D1587" s="13" t="e">
        <f>VLOOKUP(Parameter!#REF!,Indexing!$A$2:$B$28,2)</f>
        <v>#REF!</v>
      </c>
      <c r="E1587" s="13" t="e">
        <f>VLOOKUP(Parameter!#REF!,Indexing!$C$2:$D$28,2)</f>
        <v>#REF!</v>
      </c>
      <c r="F1587" s="13" t="e">
        <f>VLOOKUP(Parameter!#REF!,Indexing!$E$2:$F$28,2)</f>
        <v>#REF!</v>
      </c>
      <c r="G1587" s="13" t="e">
        <f>VLOOKUP(Parameter!#REF!,Indexing!$G$2:$H$28,2)</f>
        <v>#REF!</v>
      </c>
      <c r="H1587" s="13" t="e">
        <f t="shared" si="79"/>
        <v>#REF!</v>
      </c>
      <c r="J1587" s="13" t="e">
        <f>VLOOKUP(Parameter!#REF!,Indexing!$I$2:$J$28,2)</f>
        <v>#REF!</v>
      </c>
      <c r="K1587" s="13" t="e">
        <f>VLOOKUP(Parameter!#REF!,Indexing!$K$2:$L$28,2)</f>
        <v>#REF!</v>
      </c>
      <c r="L1587" s="13" t="e">
        <f t="shared" si="80"/>
        <v>#REF!</v>
      </c>
      <c r="N1587" t="e">
        <f t="shared" si="78"/>
        <v>#REF!</v>
      </c>
    </row>
    <row r="1588" spans="4:14">
      <c r="D1588" s="13" t="e">
        <f>VLOOKUP(Parameter!#REF!,Indexing!$A$2:$B$28,2)</f>
        <v>#REF!</v>
      </c>
      <c r="E1588" s="13" t="e">
        <f>VLOOKUP(Parameter!#REF!,Indexing!$C$2:$D$28,2)</f>
        <v>#REF!</v>
      </c>
      <c r="F1588" s="13" t="e">
        <f>VLOOKUP(Parameter!#REF!,Indexing!$E$2:$F$28,2)</f>
        <v>#REF!</v>
      </c>
      <c r="G1588" s="13" t="e">
        <f>VLOOKUP(Parameter!#REF!,Indexing!$G$2:$H$28,2)</f>
        <v>#REF!</v>
      </c>
      <c r="H1588" s="13" t="e">
        <f t="shared" si="79"/>
        <v>#REF!</v>
      </c>
      <c r="J1588" s="13" t="e">
        <f>VLOOKUP(Parameter!#REF!,Indexing!$I$2:$J$28,2)</f>
        <v>#REF!</v>
      </c>
      <c r="K1588" s="13" t="e">
        <f>VLOOKUP(Parameter!#REF!,Indexing!$K$2:$L$28,2)</f>
        <v>#REF!</v>
      </c>
      <c r="L1588" s="13" t="e">
        <f t="shared" si="80"/>
        <v>#REF!</v>
      </c>
      <c r="N1588" t="e">
        <f t="shared" si="78"/>
        <v>#REF!</v>
      </c>
    </row>
    <row r="1589" spans="4:14">
      <c r="D1589" s="13" t="e">
        <f>VLOOKUP(Parameter!#REF!,Indexing!$A$2:$B$28,2)</f>
        <v>#REF!</v>
      </c>
      <c r="E1589" s="13" t="e">
        <f>VLOOKUP(Parameter!#REF!,Indexing!$C$2:$D$28,2)</f>
        <v>#REF!</v>
      </c>
      <c r="F1589" s="13" t="e">
        <f>VLOOKUP(Parameter!#REF!,Indexing!$E$2:$F$28,2)</f>
        <v>#REF!</v>
      </c>
      <c r="G1589" s="13" t="e">
        <f>VLOOKUP(Parameter!#REF!,Indexing!$G$2:$H$28,2)</f>
        <v>#REF!</v>
      </c>
      <c r="H1589" s="13" t="e">
        <f t="shared" si="79"/>
        <v>#REF!</v>
      </c>
      <c r="J1589" s="13" t="e">
        <f>VLOOKUP(Parameter!#REF!,Indexing!$I$2:$J$28,2)</f>
        <v>#REF!</v>
      </c>
      <c r="K1589" s="13" t="e">
        <f>VLOOKUP(Parameter!#REF!,Indexing!$K$2:$L$28,2)</f>
        <v>#REF!</v>
      </c>
      <c r="L1589" s="13" t="e">
        <f t="shared" si="80"/>
        <v>#REF!</v>
      </c>
      <c r="N1589" t="e">
        <f t="shared" si="78"/>
        <v>#REF!</v>
      </c>
    </row>
    <row r="1590" spans="4:14">
      <c r="D1590" s="13" t="e">
        <f>VLOOKUP(Parameter!#REF!,Indexing!$A$2:$B$28,2)</f>
        <v>#REF!</v>
      </c>
      <c r="E1590" s="13" t="e">
        <f>VLOOKUP(Parameter!#REF!,Indexing!$C$2:$D$28,2)</f>
        <v>#REF!</v>
      </c>
      <c r="F1590" s="13" t="e">
        <f>VLOOKUP(Parameter!#REF!,Indexing!$E$2:$F$28,2)</f>
        <v>#REF!</v>
      </c>
      <c r="G1590" s="13" t="e">
        <f>VLOOKUP(Parameter!#REF!,Indexing!$G$2:$H$28,2)</f>
        <v>#REF!</v>
      </c>
      <c r="H1590" s="13" t="e">
        <f t="shared" si="79"/>
        <v>#REF!</v>
      </c>
      <c r="J1590" s="13" t="e">
        <f>VLOOKUP(Parameter!#REF!,Indexing!$I$2:$J$28,2)</f>
        <v>#REF!</v>
      </c>
      <c r="K1590" s="13" t="e">
        <f>VLOOKUP(Parameter!#REF!,Indexing!$K$2:$L$28,2)</f>
        <v>#REF!</v>
      </c>
      <c r="L1590" s="13" t="e">
        <f t="shared" si="80"/>
        <v>#REF!</v>
      </c>
      <c r="N1590" t="e">
        <f t="shared" si="78"/>
        <v>#REF!</v>
      </c>
    </row>
    <row r="1591" spans="4:14">
      <c r="D1591" s="13" t="e">
        <f>VLOOKUP(Parameter!#REF!,Indexing!$A$2:$B$28,2)</f>
        <v>#REF!</v>
      </c>
      <c r="E1591" s="13" t="e">
        <f>VLOOKUP(Parameter!#REF!,Indexing!$C$2:$D$28,2)</f>
        <v>#REF!</v>
      </c>
      <c r="F1591" s="13" t="e">
        <f>VLOOKUP(Parameter!#REF!,Indexing!$E$2:$F$28,2)</f>
        <v>#REF!</v>
      </c>
      <c r="G1591" s="13" t="e">
        <f>VLOOKUP(Parameter!#REF!,Indexing!$G$2:$H$28,2)</f>
        <v>#REF!</v>
      </c>
      <c r="H1591" s="13" t="e">
        <f t="shared" si="79"/>
        <v>#REF!</v>
      </c>
      <c r="J1591" s="13" t="e">
        <f>VLOOKUP(Parameter!#REF!,Indexing!$I$2:$J$28,2)</f>
        <v>#REF!</v>
      </c>
      <c r="K1591" s="13" t="e">
        <f>VLOOKUP(Parameter!#REF!,Indexing!$K$2:$L$28,2)</f>
        <v>#REF!</v>
      </c>
      <c r="L1591" s="13" t="e">
        <f t="shared" si="80"/>
        <v>#REF!</v>
      </c>
      <c r="N1591" t="e">
        <f t="shared" si="78"/>
        <v>#REF!</v>
      </c>
    </row>
    <row r="1592" spans="4:14">
      <c r="D1592" s="13" t="e">
        <f>VLOOKUP(Parameter!#REF!,Indexing!$A$2:$B$28,2)</f>
        <v>#REF!</v>
      </c>
      <c r="E1592" s="13" t="e">
        <f>VLOOKUP(Parameter!#REF!,Indexing!$C$2:$D$28,2)</f>
        <v>#REF!</v>
      </c>
      <c r="F1592" s="13" t="e">
        <f>VLOOKUP(Parameter!#REF!,Indexing!$E$2:$F$28,2)</f>
        <v>#REF!</v>
      </c>
      <c r="G1592" s="13" t="e">
        <f>VLOOKUP(Parameter!#REF!,Indexing!$G$2:$H$28,2)</f>
        <v>#REF!</v>
      </c>
      <c r="H1592" s="13" t="e">
        <f t="shared" si="79"/>
        <v>#REF!</v>
      </c>
      <c r="J1592" s="13" t="e">
        <f>VLOOKUP(Parameter!#REF!,Indexing!$I$2:$J$28,2)</f>
        <v>#REF!</v>
      </c>
      <c r="K1592" s="13" t="e">
        <f>VLOOKUP(Parameter!#REF!,Indexing!$K$2:$L$28,2)</f>
        <v>#REF!</v>
      </c>
      <c r="L1592" s="13" t="e">
        <f t="shared" si="80"/>
        <v>#REF!</v>
      </c>
      <c r="N1592" t="e">
        <f t="shared" si="78"/>
        <v>#REF!</v>
      </c>
    </row>
    <row r="1593" spans="4:14">
      <c r="D1593" s="13" t="e">
        <f>VLOOKUP(Parameter!#REF!,Indexing!$A$2:$B$28,2)</f>
        <v>#REF!</v>
      </c>
      <c r="E1593" s="13" t="e">
        <f>VLOOKUP(Parameter!#REF!,Indexing!$C$2:$D$28,2)</f>
        <v>#REF!</v>
      </c>
      <c r="F1593" s="13" t="e">
        <f>VLOOKUP(Parameter!#REF!,Indexing!$E$2:$F$28,2)</f>
        <v>#REF!</v>
      </c>
      <c r="G1593" s="13" t="e">
        <f>VLOOKUP(Parameter!#REF!,Indexing!$G$2:$H$28,2)</f>
        <v>#REF!</v>
      </c>
      <c r="H1593" s="13" t="e">
        <f t="shared" si="79"/>
        <v>#REF!</v>
      </c>
      <c r="J1593" s="13" t="e">
        <f>VLOOKUP(Parameter!#REF!,Indexing!$I$2:$J$28,2)</f>
        <v>#REF!</v>
      </c>
      <c r="K1593" s="13" t="e">
        <f>VLOOKUP(Parameter!#REF!,Indexing!$K$2:$L$28,2)</f>
        <v>#REF!</v>
      </c>
      <c r="L1593" s="13" t="e">
        <f t="shared" si="80"/>
        <v>#REF!</v>
      </c>
      <c r="N1593" t="e">
        <f t="shared" si="78"/>
        <v>#REF!</v>
      </c>
    </row>
    <row r="1594" spans="4:14">
      <c r="D1594" s="13" t="e">
        <f>VLOOKUP(Parameter!#REF!,Indexing!$A$2:$B$28,2)</f>
        <v>#REF!</v>
      </c>
      <c r="E1594" s="13" t="e">
        <f>VLOOKUP(Parameter!#REF!,Indexing!$C$2:$D$28,2)</f>
        <v>#REF!</v>
      </c>
      <c r="F1594" s="13" t="e">
        <f>VLOOKUP(Parameter!#REF!,Indexing!$E$2:$F$28,2)</f>
        <v>#REF!</v>
      </c>
      <c r="G1594" s="13" t="e">
        <f>VLOOKUP(Parameter!#REF!,Indexing!$G$2:$H$28,2)</f>
        <v>#REF!</v>
      </c>
      <c r="H1594" s="13" t="e">
        <f t="shared" si="79"/>
        <v>#REF!</v>
      </c>
      <c r="J1594" s="13" t="e">
        <f>VLOOKUP(Parameter!#REF!,Indexing!$I$2:$J$28,2)</f>
        <v>#REF!</v>
      </c>
      <c r="K1594" s="13" t="e">
        <f>VLOOKUP(Parameter!#REF!,Indexing!$K$2:$L$28,2)</f>
        <v>#REF!</v>
      </c>
      <c r="L1594" s="13" t="e">
        <f t="shared" si="80"/>
        <v>#REF!</v>
      </c>
      <c r="N1594" t="e">
        <f t="shared" si="78"/>
        <v>#REF!</v>
      </c>
    </row>
    <row r="1595" spans="4:14">
      <c r="D1595" s="13" t="e">
        <f>VLOOKUP(Parameter!#REF!,Indexing!$A$2:$B$28,2)</f>
        <v>#REF!</v>
      </c>
      <c r="E1595" s="13" t="e">
        <f>VLOOKUP(Parameter!#REF!,Indexing!$C$2:$D$28,2)</f>
        <v>#REF!</v>
      </c>
      <c r="F1595" s="13" t="e">
        <f>VLOOKUP(Parameter!#REF!,Indexing!$E$2:$F$28,2)</f>
        <v>#REF!</v>
      </c>
      <c r="G1595" s="13" t="e">
        <f>VLOOKUP(Parameter!#REF!,Indexing!$G$2:$H$28,2)</f>
        <v>#REF!</v>
      </c>
      <c r="H1595" s="13" t="e">
        <f t="shared" si="79"/>
        <v>#REF!</v>
      </c>
      <c r="J1595" s="13" t="e">
        <f>VLOOKUP(Parameter!#REF!,Indexing!$I$2:$J$28,2)</f>
        <v>#REF!</v>
      </c>
      <c r="K1595" s="13" t="e">
        <f>VLOOKUP(Parameter!#REF!,Indexing!$K$2:$L$28,2)</f>
        <v>#REF!</v>
      </c>
      <c r="L1595" s="13" t="e">
        <f t="shared" si="80"/>
        <v>#REF!</v>
      </c>
      <c r="N1595" t="e">
        <f t="shared" si="78"/>
        <v>#REF!</v>
      </c>
    </row>
    <row r="1596" spans="4:14">
      <c r="D1596" s="13" t="e">
        <f>VLOOKUP(Parameter!#REF!,Indexing!$A$2:$B$28,2)</f>
        <v>#REF!</v>
      </c>
      <c r="E1596" s="13" t="e">
        <f>VLOOKUP(Parameter!#REF!,Indexing!$C$2:$D$28,2)</f>
        <v>#REF!</v>
      </c>
      <c r="F1596" s="13" t="e">
        <f>VLOOKUP(Parameter!#REF!,Indexing!$E$2:$F$28,2)</f>
        <v>#REF!</v>
      </c>
      <c r="G1596" s="13" t="e">
        <f>VLOOKUP(Parameter!#REF!,Indexing!$G$2:$H$28,2)</f>
        <v>#REF!</v>
      </c>
      <c r="H1596" s="13" t="e">
        <f t="shared" si="79"/>
        <v>#REF!</v>
      </c>
      <c r="J1596" s="13" t="e">
        <f>VLOOKUP(Parameter!#REF!,Indexing!$I$2:$J$28,2)</f>
        <v>#REF!</v>
      </c>
      <c r="K1596" s="13" t="e">
        <f>VLOOKUP(Parameter!#REF!,Indexing!$K$2:$L$28,2)</f>
        <v>#REF!</v>
      </c>
      <c r="L1596" s="13" t="e">
        <f t="shared" si="80"/>
        <v>#REF!</v>
      </c>
      <c r="N1596" t="e">
        <f t="shared" si="78"/>
        <v>#REF!</v>
      </c>
    </row>
    <row r="1597" spans="4:14">
      <c r="D1597" s="13" t="e">
        <f>VLOOKUP(Parameter!#REF!,Indexing!$A$2:$B$28,2)</f>
        <v>#REF!</v>
      </c>
      <c r="E1597" s="13" t="e">
        <f>VLOOKUP(Parameter!#REF!,Indexing!$C$2:$D$28,2)</f>
        <v>#REF!</v>
      </c>
      <c r="F1597" s="13" t="e">
        <f>VLOOKUP(Parameter!#REF!,Indexing!$E$2:$F$28,2)</f>
        <v>#REF!</v>
      </c>
      <c r="G1597" s="13" t="e">
        <f>VLOOKUP(Parameter!#REF!,Indexing!$G$2:$H$28,2)</f>
        <v>#REF!</v>
      </c>
      <c r="H1597" s="13" t="e">
        <f t="shared" si="79"/>
        <v>#REF!</v>
      </c>
      <c r="J1597" s="13" t="e">
        <f>VLOOKUP(Parameter!#REF!,Indexing!$I$2:$J$28,2)</f>
        <v>#REF!</v>
      </c>
      <c r="K1597" s="13" t="e">
        <f>VLOOKUP(Parameter!#REF!,Indexing!$K$2:$L$28,2)</f>
        <v>#REF!</v>
      </c>
      <c r="L1597" s="13" t="e">
        <f t="shared" si="80"/>
        <v>#REF!</v>
      </c>
      <c r="N1597" t="e">
        <f t="shared" si="78"/>
        <v>#REF!</v>
      </c>
    </row>
    <row r="1598" spans="4:14">
      <c r="D1598" s="13" t="e">
        <f>VLOOKUP(Parameter!#REF!,Indexing!$A$2:$B$28,2)</f>
        <v>#REF!</v>
      </c>
      <c r="E1598" s="13" t="e">
        <f>VLOOKUP(Parameter!#REF!,Indexing!$C$2:$D$28,2)</f>
        <v>#REF!</v>
      </c>
      <c r="F1598" s="13" t="e">
        <f>VLOOKUP(Parameter!#REF!,Indexing!$E$2:$F$28,2)</f>
        <v>#REF!</v>
      </c>
      <c r="G1598" s="13" t="e">
        <f>VLOOKUP(Parameter!#REF!,Indexing!$G$2:$H$28,2)</f>
        <v>#REF!</v>
      </c>
      <c r="H1598" s="13" t="e">
        <f t="shared" si="79"/>
        <v>#REF!</v>
      </c>
      <c r="J1598" s="13" t="e">
        <f>VLOOKUP(Parameter!#REF!,Indexing!$I$2:$J$28,2)</f>
        <v>#REF!</v>
      </c>
      <c r="K1598" s="13" t="e">
        <f>VLOOKUP(Parameter!#REF!,Indexing!$K$2:$L$28,2)</f>
        <v>#REF!</v>
      </c>
      <c r="L1598" s="13" t="e">
        <f t="shared" si="80"/>
        <v>#REF!</v>
      </c>
      <c r="N1598" t="e">
        <f t="shared" si="78"/>
        <v>#REF!</v>
      </c>
    </row>
    <row r="1599" spans="4:14">
      <c r="D1599" s="13" t="e">
        <f>VLOOKUP(Parameter!#REF!,Indexing!$A$2:$B$28,2)</f>
        <v>#REF!</v>
      </c>
      <c r="E1599" s="13" t="e">
        <f>VLOOKUP(Parameter!#REF!,Indexing!$C$2:$D$28,2)</f>
        <v>#REF!</v>
      </c>
      <c r="F1599" s="13" t="e">
        <f>VLOOKUP(Parameter!#REF!,Indexing!$E$2:$F$28,2)</f>
        <v>#REF!</v>
      </c>
      <c r="G1599" s="13" t="e">
        <f>VLOOKUP(Parameter!#REF!,Indexing!$G$2:$H$28,2)</f>
        <v>#REF!</v>
      </c>
      <c r="H1599" s="13" t="e">
        <f t="shared" si="79"/>
        <v>#REF!</v>
      </c>
      <c r="J1599" s="13" t="e">
        <f>VLOOKUP(Parameter!#REF!,Indexing!$I$2:$J$28,2)</f>
        <v>#REF!</v>
      </c>
      <c r="K1599" s="13" t="e">
        <f>VLOOKUP(Parameter!#REF!,Indexing!$K$2:$L$28,2)</f>
        <v>#REF!</v>
      </c>
      <c r="L1599" s="13" t="e">
        <f t="shared" si="80"/>
        <v>#REF!</v>
      </c>
      <c r="N1599" t="e">
        <f t="shared" si="78"/>
        <v>#REF!</v>
      </c>
    </row>
    <row r="1600" spans="4:14">
      <c r="D1600" s="13" t="e">
        <f>VLOOKUP(Parameter!#REF!,Indexing!$A$2:$B$28,2)</f>
        <v>#REF!</v>
      </c>
      <c r="E1600" s="13" t="e">
        <f>VLOOKUP(Parameter!#REF!,Indexing!$C$2:$D$28,2)</f>
        <v>#REF!</v>
      </c>
      <c r="F1600" s="13" t="e">
        <f>VLOOKUP(Parameter!#REF!,Indexing!$E$2:$F$28,2)</f>
        <v>#REF!</v>
      </c>
      <c r="G1600" s="13" t="e">
        <f>VLOOKUP(Parameter!#REF!,Indexing!$G$2:$H$28,2)</f>
        <v>#REF!</v>
      </c>
      <c r="H1600" s="13" t="e">
        <f t="shared" si="79"/>
        <v>#REF!</v>
      </c>
      <c r="J1600" s="13" t="e">
        <f>VLOOKUP(Parameter!#REF!,Indexing!$I$2:$J$28,2)</f>
        <v>#REF!</v>
      </c>
      <c r="K1600" s="13" t="e">
        <f>VLOOKUP(Parameter!#REF!,Indexing!$K$2:$L$28,2)</f>
        <v>#REF!</v>
      </c>
      <c r="L1600" s="13" t="e">
        <f t="shared" si="80"/>
        <v>#REF!</v>
      </c>
      <c r="N1600" t="e">
        <f t="shared" si="78"/>
        <v>#REF!</v>
      </c>
    </row>
    <row r="1601" spans="4:14">
      <c r="D1601" s="13" t="e">
        <f>VLOOKUP(Parameter!#REF!,Indexing!$A$2:$B$28,2)</f>
        <v>#REF!</v>
      </c>
      <c r="E1601" s="13" t="e">
        <f>VLOOKUP(Parameter!#REF!,Indexing!$C$2:$D$28,2)</f>
        <v>#REF!</v>
      </c>
      <c r="F1601" s="13" t="e">
        <f>VLOOKUP(Parameter!#REF!,Indexing!$E$2:$F$28,2)</f>
        <v>#REF!</v>
      </c>
      <c r="G1601" s="13" t="e">
        <f>VLOOKUP(Parameter!#REF!,Indexing!$G$2:$H$28,2)</f>
        <v>#REF!</v>
      </c>
      <c r="H1601" s="13" t="e">
        <f t="shared" si="79"/>
        <v>#REF!</v>
      </c>
      <c r="J1601" s="13" t="e">
        <f>VLOOKUP(Parameter!#REF!,Indexing!$I$2:$J$28,2)</f>
        <v>#REF!</v>
      </c>
      <c r="K1601" s="13" t="e">
        <f>VLOOKUP(Parameter!#REF!,Indexing!$K$2:$L$28,2)</f>
        <v>#REF!</v>
      </c>
      <c r="L1601" s="13" t="e">
        <f t="shared" si="80"/>
        <v>#REF!</v>
      </c>
      <c r="N1601" t="e">
        <f t="shared" si="78"/>
        <v>#REF!</v>
      </c>
    </row>
    <row r="1602" spans="4:14">
      <c r="D1602" s="13" t="e">
        <f>VLOOKUP(Parameter!#REF!,Indexing!$A$2:$B$28,2)</f>
        <v>#REF!</v>
      </c>
      <c r="E1602" s="13" t="e">
        <f>VLOOKUP(Parameter!#REF!,Indexing!$C$2:$D$28,2)</f>
        <v>#REF!</v>
      </c>
      <c r="F1602" s="13" t="e">
        <f>VLOOKUP(Parameter!#REF!,Indexing!$E$2:$F$28,2)</f>
        <v>#REF!</v>
      </c>
      <c r="G1602" s="13" t="e">
        <f>VLOOKUP(Parameter!#REF!,Indexing!$G$2:$H$28,2)</f>
        <v>#REF!</v>
      </c>
      <c r="H1602" s="13" t="e">
        <f t="shared" si="79"/>
        <v>#REF!</v>
      </c>
      <c r="J1602" s="13" t="e">
        <f>VLOOKUP(Parameter!#REF!,Indexing!$I$2:$J$28,2)</f>
        <v>#REF!</v>
      </c>
      <c r="K1602" s="13" t="e">
        <f>VLOOKUP(Parameter!#REF!,Indexing!$K$2:$L$28,2)</f>
        <v>#REF!</v>
      </c>
      <c r="L1602" s="13" t="e">
        <f t="shared" si="80"/>
        <v>#REF!</v>
      </c>
      <c r="N1602" t="e">
        <f t="shared" ref="N1602:N1665" si="81">(SUM(D1602:G1602))+(SUM(J1602+K1602))</f>
        <v>#REF!</v>
      </c>
    </row>
    <row r="1603" spans="4:14">
      <c r="D1603" s="13" t="e">
        <f>VLOOKUP(Parameter!#REF!,Indexing!$A$2:$B$28,2)</f>
        <v>#REF!</v>
      </c>
      <c r="E1603" s="13" t="e">
        <f>VLOOKUP(Parameter!#REF!,Indexing!$C$2:$D$28,2)</f>
        <v>#REF!</v>
      </c>
      <c r="F1603" s="13" t="e">
        <f>VLOOKUP(Parameter!#REF!,Indexing!$E$2:$F$28,2)</f>
        <v>#REF!</v>
      </c>
      <c r="G1603" s="13" t="e">
        <f>VLOOKUP(Parameter!#REF!,Indexing!$G$2:$H$28,2)</f>
        <v>#REF!</v>
      </c>
      <c r="H1603" s="13" t="e">
        <f t="shared" si="79"/>
        <v>#REF!</v>
      </c>
      <c r="J1603" s="13" t="e">
        <f>VLOOKUP(Parameter!#REF!,Indexing!$I$2:$J$28,2)</f>
        <v>#REF!</v>
      </c>
      <c r="K1603" s="13" t="e">
        <f>VLOOKUP(Parameter!#REF!,Indexing!$K$2:$L$28,2)</f>
        <v>#REF!</v>
      </c>
      <c r="L1603" s="13" t="e">
        <f t="shared" si="80"/>
        <v>#REF!</v>
      </c>
      <c r="N1603" t="e">
        <f t="shared" si="81"/>
        <v>#REF!</v>
      </c>
    </row>
    <row r="1604" spans="4:14">
      <c r="D1604" s="13" t="e">
        <f>VLOOKUP(Parameter!#REF!,Indexing!$A$2:$B$28,2)</f>
        <v>#REF!</v>
      </c>
      <c r="E1604" s="13" t="e">
        <f>VLOOKUP(Parameter!#REF!,Indexing!$C$2:$D$28,2)</f>
        <v>#REF!</v>
      </c>
      <c r="F1604" s="13" t="e">
        <f>VLOOKUP(Parameter!#REF!,Indexing!$E$2:$F$28,2)</f>
        <v>#REF!</v>
      </c>
      <c r="G1604" s="13" t="e">
        <f>VLOOKUP(Parameter!#REF!,Indexing!$G$2:$H$28,2)</f>
        <v>#REF!</v>
      </c>
      <c r="H1604" s="13" t="e">
        <f t="shared" si="79"/>
        <v>#REF!</v>
      </c>
      <c r="J1604" s="13" t="e">
        <f>VLOOKUP(Parameter!#REF!,Indexing!$I$2:$J$28,2)</f>
        <v>#REF!</v>
      </c>
      <c r="K1604" s="13" t="e">
        <f>VLOOKUP(Parameter!#REF!,Indexing!$K$2:$L$28,2)</f>
        <v>#REF!</v>
      </c>
      <c r="L1604" s="13" t="e">
        <f t="shared" si="80"/>
        <v>#REF!</v>
      </c>
      <c r="N1604" t="e">
        <f t="shared" si="81"/>
        <v>#REF!</v>
      </c>
    </row>
    <row r="1605" spans="4:14">
      <c r="D1605" s="13" t="e">
        <f>VLOOKUP(Parameter!#REF!,Indexing!$A$2:$B$28,2)</f>
        <v>#REF!</v>
      </c>
      <c r="E1605" s="13" t="e">
        <f>VLOOKUP(Parameter!#REF!,Indexing!$C$2:$D$28,2)</f>
        <v>#REF!</v>
      </c>
      <c r="F1605" s="13" t="e">
        <f>VLOOKUP(Parameter!#REF!,Indexing!$E$2:$F$28,2)</f>
        <v>#REF!</v>
      </c>
      <c r="G1605" s="13" t="e">
        <f>VLOOKUP(Parameter!#REF!,Indexing!$G$2:$H$28,2)</f>
        <v>#REF!</v>
      </c>
      <c r="H1605" s="13" t="e">
        <f t="shared" si="79"/>
        <v>#REF!</v>
      </c>
      <c r="J1605" s="13" t="e">
        <f>VLOOKUP(Parameter!#REF!,Indexing!$I$2:$J$28,2)</f>
        <v>#REF!</v>
      </c>
      <c r="K1605" s="13" t="e">
        <f>VLOOKUP(Parameter!#REF!,Indexing!$K$2:$L$28,2)</f>
        <v>#REF!</v>
      </c>
      <c r="L1605" s="13" t="e">
        <f t="shared" si="80"/>
        <v>#REF!</v>
      </c>
      <c r="N1605" t="e">
        <f t="shared" si="81"/>
        <v>#REF!</v>
      </c>
    </row>
    <row r="1606" spans="4:14">
      <c r="D1606" s="13" t="e">
        <f>VLOOKUP(Parameter!#REF!,Indexing!$A$2:$B$28,2)</f>
        <v>#REF!</v>
      </c>
      <c r="E1606" s="13" t="e">
        <f>VLOOKUP(Parameter!#REF!,Indexing!$C$2:$D$28,2)</f>
        <v>#REF!</v>
      </c>
      <c r="F1606" s="13" t="e">
        <f>VLOOKUP(Parameter!#REF!,Indexing!$E$2:$F$28,2)</f>
        <v>#REF!</v>
      </c>
      <c r="G1606" s="13" t="e">
        <f>VLOOKUP(Parameter!#REF!,Indexing!$G$2:$H$28,2)</f>
        <v>#REF!</v>
      </c>
      <c r="H1606" s="13" t="e">
        <f t="shared" si="79"/>
        <v>#REF!</v>
      </c>
      <c r="J1606" s="13" t="e">
        <f>VLOOKUP(Parameter!#REF!,Indexing!$I$2:$J$28,2)</f>
        <v>#REF!</v>
      </c>
      <c r="K1606" s="13" t="e">
        <f>VLOOKUP(Parameter!#REF!,Indexing!$K$2:$L$28,2)</f>
        <v>#REF!</v>
      </c>
      <c r="L1606" s="13" t="e">
        <f t="shared" si="80"/>
        <v>#REF!</v>
      </c>
      <c r="N1606" t="e">
        <f t="shared" si="81"/>
        <v>#REF!</v>
      </c>
    </row>
    <row r="1607" spans="4:14">
      <c r="D1607" s="13" t="e">
        <f>VLOOKUP(Parameter!#REF!,Indexing!$A$2:$B$28,2)</f>
        <v>#REF!</v>
      </c>
      <c r="E1607" s="13" t="e">
        <f>VLOOKUP(Parameter!#REF!,Indexing!$C$2:$D$28,2)</f>
        <v>#REF!</v>
      </c>
      <c r="F1607" s="13" t="e">
        <f>VLOOKUP(Parameter!#REF!,Indexing!$E$2:$F$28,2)</f>
        <v>#REF!</v>
      </c>
      <c r="G1607" s="13" t="e">
        <f>VLOOKUP(Parameter!#REF!,Indexing!$G$2:$H$28,2)</f>
        <v>#REF!</v>
      </c>
      <c r="H1607" s="13" t="e">
        <f t="shared" si="79"/>
        <v>#REF!</v>
      </c>
      <c r="J1607" s="13" t="e">
        <f>VLOOKUP(Parameter!#REF!,Indexing!$I$2:$J$28,2)</f>
        <v>#REF!</v>
      </c>
      <c r="K1607" s="13" t="e">
        <f>VLOOKUP(Parameter!#REF!,Indexing!$K$2:$L$28,2)</f>
        <v>#REF!</v>
      </c>
      <c r="L1607" s="13" t="e">
        <f t="shared" si="80"/>
        <v>#REF!</v>
      </c>
      <c r="N1607" t="e">
        <f t="shared" si="81"/>
        <v>#REF!</v>
      </c>
    </row>
    <row r="1608" spans="4:14">
      <c r="D1608" s="13" t="e">
        <f>VLOOKUP(Parameter!#REF!,Indexing!$A$2:$B$28,2)</f>
        <v>#REF!</v>
      </c>
      <c r="E1608" s="13" t="e">
        <f>VLOOKUP(Parameter!#REF!,Indexing!$C$2:$D$28,2)</f>
        <v>#REF!</v>
      </c>
      <c r="F1608" s="13" t="e">
        <f>VLOOKUP(Parameter!#REF!,Indexing!$E$2:$F$28,2)</f>
        <v>#REF!</v>
      </c>
      <c r="G1608" s="13" t="e">
        <f>VLOOKUP(Parameter!#REF!,Indexing!$G$2:$H$28,2)</f>
        <v>#REF!</v>
      </c>
      <c r="H1608" s="13" t="e">
        <f t="shared" si="79"/>
        <v>#REF!</v>
      </c>
      <c r="J1608" s="13" t="e">
        <f>VLOOKUP(Parameter!#REF!,Indexing!$I$2:$J$28,2)</f>
        <v>#REF!</v>
      </c>
      <c r="K1608" s="13" t="e">
        <f>VLOOKUP(Parameter!#REF!,Indexing!$K$2:$L$28,2)</f>
        <v>#REF!</v>
      </c>
      <c r="L1608" s="13" t="e">
        <f t="shared" si="80"/>
        <v>#REF!</v>
      </c>
      <c r="N1608" t="e">
        <f t="shared" si="81"/>
        <v>#REF!</v>
      </c>
    </row>
    <row r="1609" spans="4:14">
      <c r="D1609" s="13" t="e">
        <f>VLOOKUP(Parameter!#REF!,Indexing!$A$2:$B$28,2)</f>
        <v>#REF!</v>
      </c>
      <c r="E1609" s="13" t="e">
        <f>VLOOKUP(Parameter!#REF!,Indexing!$C$2:$D$28,2)</f>
        <v>#REF!</v>
      </c>
      <c r="F1609" s="13" t="e">
        <f>VLOOKUP(Parameter!#REF!,Indexing!$E$2:$F$28,2)</f>
        <v>#REF!</v>
      </c>
      <c r="G1609" s="13" t="e">
        <f>VLOOKUP(Parameter!#REF!,Indexing!$G$2:$H$28,2)</f>
        <v>#REF!</v>
      </c>
      <c r="H1609" s="13" t="e">
        <f t="shared" si="79"/>
        <v>#REF!</v>
      </c>
      <c r="J1609" s="13" t="e">
        <f>VLOOKUP(Parameter!#REF!,Indexing!$I$2:$J$28,2)</f>
        <v>#REF!</v>
      </c>
      <c r="K1609" s="13" t="e">
        <f>VLOOKUP(Parameter!#REF!,Indexing!$K$2:$L$28,2)</f>
        <v>#REF!</v>
      </c>
      <c r="L1609" s="13" t="e">
        <f t="shared" si="80"/>
        <v>#REF!</v>
      </c>
      <c r="N1609" t="e">
        <f t="shared" si="81"/>
        <v>#REF!</v>
      </c>
    </row>
    <row r="1610" spans="4:14">
      <c r="D1610" s="13" t="e">
        <f>VLOOKUP(Parameter!#REF!,Indexing!$A$2:$B$28,2)</f>
        <v>#REF!</v>
      </c>
      <c r="E1610" s="13" t="e">
        <f>VLOOKUP(Parameter!#REF!,Indexing!$C$2:$D$28,2)</f>
        <v>#REF!</v>
      </c>
      <c r="F1610" s="13" t="e">
        <f>VLOOKUP(Parameter!#REF!,Indexing!$E$2:$F$28,2)</f>
        <v>#REF!</v>
      </c>
      <c r="G1610" s="13" t="e">
        <f>VLOOKUP(Parameter!#REF!,Indexing!$G$2:$H$28,2)</f>
        <v>#REF!</v>
      </c>
      <c r="H1610" s="13" t="e">
        <f t="shared" si="79"/>
        <v>#REF!</v>
      </c>
      <c r="J1610" s="13" t="e">
        <f>VLOOKUP(Parameter!#REF!,Indexing!$I$2:$J$28,2)</f>
        <v>#REF!</v>
      </c>
      <c r="K1610" s="13" t="e">
        <f>VLOOKUP(Parameter!#REF!,Indexing!$K$2:$L$28,2)</f>
        <v>#REF!</v>
      </c>
      <c r="L1610" s="13" t="e">
        <f t="shared" si="80"/>
        <v>#REF!</v>
      </c>
      <c r="N1610" t="e">
        <f t="shared" si="81"/>
        <v>#REF!</v>
      </c>
    </row>
    <row r="1611" spans="4:14">
      <c r="D1611" s="13" t="e">
        <f>VLOOKUP(Parameter!#REF!,Indexing!$A$2:$B$28,2)</f>
        <v>#REF!</v>
      </c>
      <c r="E1611" s="13" t="e">
        <f>VLOOKUP(Parameter!#REF!,Indexing!$C$2:$D$28,2)</f>
        <v>#REF!</v>
      </c>
      <c r="F1611" s="13" t="e">
        <f>VLOOKUP(Parameter!#REF!,Indexing!$E$2:$F$28,2)</f>
        <v>#REF!</v>
      </c>
      <c r="G1611" s="13" t="e">
        <f>VLOOKUP(Parameter!#REF!,Indexing!$G$2:$H$28,2)</f>
        <v>#REF!</v>
      </c>
      <c r="H1611" s="13" t="e">
        <f t="shared" si="79"/>
        <v>#REF!</v>
      </c>
      <c r="J1611" s="13" t="e">
        <f>VLOOKUP(Parameter!#REF!,Indexing!$I$2:$J$28,2)</f>
        <v>#REF!</v>
      </c>
      <c r="K1611" s="13" t="e">
        <f>VLOOKUP(Parameter!#REF!,Indexing!$K$2:$L$28,2)</f>
        <v>#REF!</v>
      </c>
      <c r="L1611" s="13" t="e">
        <f t="shared" si="80"/>
        <v>#REF!</v>
      </c>
      <c r="N1611" t="e">
        <f t="shared" si="81"/>
        <v>#REF!</v>
      </c>
    </row>
    <row r="1612" spans="4:14">
      <c r="D1612" s="13" t="e">
        <f>VLOOKUP(Parameter!#REF!,Indexing!$A$2:$B$28,2)</f>
        <v>#REF!</v>
      </c>
      <c r="E1612" s="13" t="e">
        <f>VLOOKUP(Parameter!#REF!,Indexing!$C$2:$D$28,2)</f>
        <v>#REF!</v>
      </c>
      <c r="F1612" s="13" t="e">
        <f>VLOOKUP(Parameter!#REF!,Indexing!$E$2:$F$28,2)</f>
        <v>#REF!</v>
      </c>
      <c r="G1612" s="13" t="e">
        <f>VLOOKUP(Parameter!#REF!,Indexing!$G$2:$H$28,2)</f>
        <v>#REF!</v>
      </c>
      <c r="H1612" s="13" t="e">
        <f t="shared" si="79"/>
        <v>#REF!</v>
      </c>
      <c r="J1612" s="13" t="e">
        <f>VLOOKUP(Parameter!#REF!,Indexing!$I$2:$J$28,2)</f>
        <v>#REF!</v>
      </c>
      <c r="K1612" s="13" t="e">
        <f>VLOOKUP(Parameter!#REF!,Indexing!$K$2:$L$28,2)</f>
        <v>#REF!</v>
      </c>
      <c r="L1612" s="13" t="e">
        <f t="shared" si="80"/>
        <v>#REF!</v>
      </c>
      <c r="N1612" t="e">
        <f t="shared" si="81"/>
        <v>#REF!</v>
      </c>
    </row>
    <row r="1613" spans="4:14">
      <c r="D1613" s="13" t="e">
        <f>VLOOKUP(Parameter!#REF!,Indexing!$A$2:$B$28,2)</f>
        <v>#REF!</v>
      </c>
      <c r="E1613" s="13" t="e">
        <f>VLOOKUP(Parameter!#REF!,Indexing!$C$2:$D$28,2)</f>
        <v>#REF!</v>
      </c>
      <c r="F1613" s="13" t="e">
        <f>VLOOKUP(Parameter!#REF!,Indexing!$E$2:$F$28,2)</f>
        <v>#REF!</v>
      </c>
      <c r="G1613" s="13" t="e">
        <f>VLOOKUP(Parameter!#REF!,Indexing!$G$2:$H$28,2)</f>
        <v>#REF!</v>
      </c>
      <c r="H1613" s="13" t="e">
        <f t="shared" si="79"/>
        <v>#REF!</v>
      </c>
      <c r="J1613" s="13" t="e">
        <f>VLOOKUP(Parameter!#REF!,Indexing!$I$2:$J$28,2)</f>
        <v>#REF!</v>
      </c>
      <c r="K1613" s="13" t="e">
        <f>VLOOKUP(Parameter!#REF!,Indexing!$K$2:$L$28,2)</f>
        <v>#REF!</v>
      </c>
      <c r="L1613" s="13" t="e">
        <f t="shared" si="80"/>
        <v>#REF!</v>
      </c>
      <c r="N1613" t="e">
        <f t="shared" si="81"/>
        <v>#REF!</v>
      </c>
    </row>
    <row r="1614" spans="4:14">
      <c r="D1614" s="13" t="e">
        <f>VLOOKUP(Parameter!#REF!,Indexing!$A$2:$B$28,2)</f>
        <v>#REF!</v>
      </c>
      <c r="E1614" s="13" t="e">
        <f>VLOOKUP(Parameter!#REF!,Indexing!$C$2:$D$28,2)</f>
        <v>#REF!</v>
      </c>
      <c r="F1614" s="13" t="e">
        <f>VLOOKUP(Parameter!#REF!,Indexing!$E$2:$F$28,2)</f>
        <v>#REF!</v>
      </c>
      <c r="G1614" s="13" t="e">
        <f>VLOOKUP(Parameter!#REF!,Indexing!$G$2:$H$28,2)</f>
        <v>#REF!</v>
      </c>
      <c r="H1614" s="13" t="e">
        <f t="shared" si="79"/>
        <v>#REF!</v>
      </c>
      <c r="J1614" s="13" t="e">
        <f>VLOOKUP(Parameter!#REF!,Indexing!$I$2:$J$28,2)</f>
        <v>#REF!</v>
      </c>
      <c r="K1614" s="13" t="e">
        <f>VLOOKUP(Parameter!#REF!,Indexing!$K$2:$L$28,2)</f>
        <v>#REF!</v>
      </c>
      <c r="L1614" s="13" t="e">
        <f t="shared" si="80"/>
        <v>#REF!</v>
      </c>
      <c r="N1614" t="e">
        <f t="shared" si="81"/>
        <v>#REF!</v>
      </c>
    </row>
    <row r="1615" spans="4:14">
      <c r="D1615" s="13" t="e">
        <f>VLOOKUP(Parameter!#REF!,Indexing!$A$2:$B$28,2)</f>
        <v>#REF!</v>
      </c>
      <c r="E1615" s="13" t="e">
        <f>VLOOKUP(Parameter!#REF!,Indexing!$C$2:$D$28,2)</f>
        <v>#REF!</v>
      </c>
      <c r="F1615" s="13" t="e">
        <f>VLOOKUP(Parameter!#REF!,Indexing!$E$2:$F$28,2)</f>
        <v>#REF!</v>
      </c>
      <c r="G1615" s="13" t="e">
        <f>VLOOKUP(Parameter!#REF!,Indexing!$G$2:$H$28,2)</f>
        <v>#REF!</v>
      </c>
      <c r="H1615" s="13" t="e">
        <f t="shared" si="79"/>
        <v>#REF!</v>
      </c>
      <c r="J1615" s="13" t="e">
        <f>VLOOKUP(Parameter!#REF!,Indexing!$I$2:$J$28,2)</f>
        <v>#REF!</v>
      </c>
      <c r="K1615" s="13" t="e">
        <f>VLOOKUP(Parameter!#REF!,Indexing!$K$2:$L$28,2)</f>
        <v>#REF!</v>
      </c>
      <c r="L1615" s="13" t="e">
        <f t="shared" si="80"/>
        <v>#REF!</v>
      </c>
      <c r="N1615" t="e">
        <f t="shared" si="81"/>
        <v>#REF!</v>
      </c>
    </row>
    <row r="1616" spans="4:14">
      <c r="D1616" s="13" t="e">
        <f>VLOOKUP(Parameter!#REF!,Indexing!$A$2:$B$28,2)</f>
        <v>#REF!</v>
      </c>
      <c r="E1616" s="13" t="e">
        <f>VLOOKUP(Parameter!#REF!,Indexing!$C$2:$D$28,2)</f>
        <v>#REF!</v>
      </c>
      <c r="F1616" s="13" t="e">
        <f>VLOOKUP(Parameter!#REF!,Indexing!$E$2:$F$28,2)</f>
        <v>#REF!</v>
      </c>
      <c r="G1616" s="13" t="e">
        <f>VLOOKUP(Parameter!#REF!,Indexing!$G$2:$H$28,2)</f>
        <v>#REF!</v>
      </c>
      <c r="H1616" s="13" t="e">
        <f t="shared" si="79"/>
        <v>#REF!</v>
      </c>
      <c r="J1616" s="13" t="e">
        <f>VLOOKUP(Parameter!#REF!,Indexing!$I$2:$J$28,2)</f>
        <v>#REF!</v>
      </c>
      <c r="K1616" s="13" t="e">
        <f>VLOOKUP(Parameter!#REF!,Indexing!$K$2:$L$28,2)</f>
        <v>#REF!</v>
      </c>
      <c r="L1616" s="13" t="e">
        <f t="shared" si="80"/>
        <v>#REF!</v>
      </c>
      <c r="N1616" t="e">
        <f t="shared" si="81"/>
        <v>#REF!</v>
      </c>
    </row>
    <row r="1617" spans="4:14">
      <c r="D1617" s="13" t="e">
        <f>VLOOKUP(Parameter!#REF!,Indexing!$A$2:$B$28,2)</f>
        <v>#REF!</v>
      </c>
      <c r="E1617" s="13" t="e">
        <f>VLOOKUP(Parameter!#REF!,Indexing!$C$2:$D$28,2)</f>
        <v>#REF!</v>
      </c>
      <c r="F1617" s="13" t="e">
        <f>VLOOKUP(Parameter!#REF!,Indexing!$E$2:$F$28,2)</f>
        <v>#REF!</v>
      </c>
      <c r="G1617" s="13" t="e">
        <f>VLOOKUP(Parameter!#REF!,Indexing!$G$2:$H$28,2)</f>
        <v>#REF!</v>
      </c>
      <c r="H1617" s="13" t="e">
        <f t="shared" si="79"/>
        <v>#REF!</v>
      </c>
      <c r="J1617" s="13" t="e">
        <f>VLOOKUP(Parameter!#REF!,Indexing!$I$2:$J$28,2)</f>
        <v>#REF!</v>
      </c>
      <c r="K1617" s="13" t="e">
        <f>VLOOKUP(Parameter!#REF!,Indexing!$K$2:$L$28,2)</f>
        <v>#REF!</v>
      </c>
      <c r="L1617" s="13" t="e">
        <f t="shared" si="80"/>
        <v>#REF!</v>
      </c>
      <c r="N1617" t="e">
        <f t="shared" si="81"/>
        <v>#REF!</v>
      </c>
    </row>
    <row r="1618" spans="4:14">
      <c r="D1618" s="13" t="e">
        <f>VLOOKUP(Parameter!#REF!,Indexing!$A$2:$B$28,2)</f>
        <v>#REF!</v>
      </c>
      <c r="E1618" s="13" t="e">
        <f>VLOOKUP(Parameter!#REF!,Indexing!$C$2:$D$28,2)</f>
        <v>#REF!</v>
      </c>
      <c r="F1618" s="13" t="e">
        <f>VLOOKUP(Parameter!#REF!,Indexing!$E$2:$F$28,2)</f>
        <v>#REF!</v>
      </c>
      <c r="G1618" s="13" t="e">
        <f>VLOOKUP(Parameter!#REF!,Indexing!$G$2:$H$28,2)</f>
        <v>#REF!</v>
      </c>
      <c r="H1618" s="13" t="e">
        <f t="shared" si="79"/>
        <v>#REF!</v>
      </c>
      <c r="J1618" s="13" t="e">
        <f>VLOOKUP(Parameter!#REF!,Indexing!$I$2:$J$28,2)</f>
        <v>#REF!</v>
      </c>
      <c r="K1618" s="13" t="e">
        <f>VLOOKUP(Parameter!#REF!,Indexing!$K$2:$L$28,2)</f>
        <v>#REF!</v>
      </c>
      <c r="L1618" s="13" t="e">
        <f t="shared" si="80"/>
        <v>#REF!</v>
      </c>
      <c r="N1618" t="e">
        <f t="shared" si="81"/>
        <v>#REF!</v>
      </c>
    </row>
    <row r="1619" spans="4:14">
      <c r="D1619" s="13" t="e">
        <f>VLOOKUP(Parameter!#REF!,Indexing!$A$2:$B$28,2)</f>
        <v>#REF!</v>
      </c>
      <c r="E1619" s="13" t="e">
        <f>VLOOKUP(Parameter!#REF!,Indexing!$C$2:$D$28,2)</f>
        <v>#REF!</v>
      </c>
      <c r="F1619" s="13" t="e">
        <f>VLOOKUP(Parameter!#REF!,Indexing!$E$2:$F$28,2)</f>
        <v>#REF!</v>
      </c>
      <c r="G1619" s="13" t="e">
        <f>VLOOKUP(Parameter!#REF!,Indexing!$G$2:$H$28,2)</f>
        <v>#REF!</v>
      </c>
      <c r="H1619" s="13" t="e">
        <f t="shared" si="79"/>
        <v>#REF!</v>
      </c>
      <c r="J1619" s="13" t="e">
        <f>VLOOKUP(Parameter!#REF!,Indexing!$I$2:$J$28,2)</f>
        <v>#REF!</v>
      </c>
      <c r="K1619" s="13" t="e">
        <f>VLOOKUP(Parameter!#REF!,Indexing!$K$2:$L$28,2)</f>
        <v>#REF!</v>
      </c>
      <c r="L1619" s="13" t="e">
        <f t="shared" si="80"/>
        <v>#REF!</v>
      </c>
      <c r="N1619" t="e">
        <f t="shared" si="81"/>
        <v>#REF!</v>
      </c>
    </row>
    <row r="1620" spans="4:14">
      <c r="D1620" s="13" t="e">
        <f>VLOOKUP(Parameter!#REF!,Indexing!$A$2:$B$28,2)</f>
        <v>#REF!</v>
      </c>
      <c r="E1620" s="13" t="e">
        <f>VLOOKUP(Parameter!#REF!,Indexing!$C$2:$D$28,2)</f>
        <v>#REF!</v>
      </c>
      <c r="F1620" s="13" t="e">
        <f>VLOOKUP(Parameter!#REF!,Indexing!$E$2:$F$28,2)</f>
        <v>#REF!</v>
      </c>
      <c r="G1620" s="13" t="e">
        <f>VLOOKUP(Parameter!#REF!,Indexing!$G$2:$H$28,2)</f>
        <v>#REF!</v>
      </c>
      <c r="H1620" s="13" t="e">
        <f t="shared" si="79"/>
        <v>#REF!</v>
      </c>
      <c r="J1620" s="13" t="e">
        <f>VLOOKUP(Parameter!#REF!,Indexing!$I$2:$J$28,2)</f>
        <v>#REF!</v>
      </c>
      <c r="K1620" s="13" t="e">
        <f>VLOOKUP(Parameter!#REF!,Indexing!$K$2:$L$28,2)</f>
        <v>#REF!</v>
      </c>
      <c r="L1620" s="13" t="e">
        <f t="shared" si="80"/>
        <v>#REF!</v>
      </c>
      <c r="N1620" t="e">
        <f t="shared" si="81"/>
        <v>#REF!</v>
      </c>
    </row>
    <row r="1621" spans="4:14">
      <c r="D1621" s="13" t="e">
        <f>VLOOKUP(Parameter!#REF!,Indexing!$A$2:$B$28,2)</f>
        <v>#REF!</v>
      </c>
      <c r="E1621" s="13" t="e">
        <f>VLOOKUP(Parameter!#REF!,Indexing!$C$2:$D$28,2)</f>
        <v>#REF!</v>
      </c>
      <c r="F1621" s="13" t="e">
        <f>VLOOKUP(Parameter!#REF!,Indexing!$E$2:$F$28,2)</f>
        <v>#REF!</v>
      </c>
      <c r="G1621" s="13" t="e">
        <f>VLOOKUP(Parameter!#REF!,Indexing!$G$2:$H$28,2)</f>
        <v>#REF!</v>
      </c>
      <c r="H1621" s="13" t="e">
        <f t="shared" si="79"/>
        <v>#REF!</v>
      </c>
      <c r="J1621" s="13" t="e">
        <f>VLOOKUP(Parameter!#REF!,Indexing!$I$2:$J$28,2)</f>
        <v>#REF!</v>
      </c>
      <c r="K1621" s="13" t="e">
        <f>VLOOKUP(Parameter!#REF!,Indexing!$K$2:$L$28,2)</f>
        <v>#REF!</v>
      </c>
      <c r="L1621" s="13" t="e">
        <f t="shared" si="80"/>
        <v>#REF!</v>
      </c>
      <c r="N1621" t="e">
        <f t="shared" si="81"/>
        <v>#REF!</v>
      </c>
    </row>
    <row r="1622" spans="4:14">
      <c r="D1622" s="13" t="e">
        <f>VLOOKUP(Parameter!#REF!,Indexing!$A$2:$B$28,2)</f>
        <v>#REF!</v>
      </c>
      <c r="E1622" s="13" t="e">
        <f>VLOOKUP(Parameter!#REF!,Indexing!$C$2:$D$28,2)</f>
        <v>#REF!</v>
      </c>
      <c r="F1622" s="13" t="e">
        <f>VLOOKUP(Parameter!#REF!,Indexing!$E$2:$F$28,2)</f>
        <v>#REF!</v>
      </c>
      <c r="G1622" s="13" t="e">
        <f>VLOOKUP(Parameter!#REF!,Indexing!$G$2:$H$28,2)</f>
        <v>#REF!</v>
      </c>
      <c r="H1622" s="13" t="e">
        <f t="shared" si="79"/>
        <v>#REF!</v>
      </c>
      <c r="J1622" s="13" t="e">
        <f>VLOOKUP(Parameter!#REF!,Indexing!$I$2:$J$28,2)</f>
        <v>#REF!</v>
      </c>
      <c r="K1622" s="13" t="e">
        <f>VLOOKUP(Parameter!#REF!,Indexing!$K$2:$L$28,2)</f>
        <v>#REF!</v>
      </c>
      <c r="L1622" s="13" t="e">
        <f t="shared" si="80"/>
        <v>#REF!</v>
      </c>
      <c r="N1622" t="e">
        <f t="shared" si="81"/>
        <v>#REF!</v>
      </c>
    </row>
    <row r="1623" spans="4:14">
      <c r="D1623" s="13" t="e">
        <f>VLOOKUP(Parameter!#REF!,Indexing!$A$2:$B$28,2)</f>
        <v>#REF!</v>
      </c>
      <c r="E1623" s="13" t="e">
        <f>VLOOKUP(Parameter!#REF!,Indexing!$C$2:$D$28,2)</f>
        <v>#REF!</v>
      </c>
      <c r="F1623" s="13" t="e">
        <f>VLOOKUP(Parameter!#REF!,Indexing!$E$2:$F$28,2)</f>
        <v>#REF!</v>
      </c>
      <c r="G1623" s="13" t="e">
        <f>VLOOKUP(Parameter!#REF!,Indexing!$G$2:$H$28,2)</f>
        <v>#REF!</v>
      </c>
      <c r="H1623" s="13" t="e">
        <f t="shared" si="79"/>
        <v>#REF!</v>
      </c>
      <c r="J1623" s="13" t="e">
        <f>VLOOKUP(Parameter!#REF!,Indexing!$I$2:$J$28,2)</f>
        <v>#REF!</v>
      </c>
      <c r="K1623" s="13" t="e">
        <f>VLOOKUP(Parameter!#REF!,Indexing!$K$2:$L$28,2)</f>
        <v>#REF!</v>
      </c>
      <c r="L1623" s="13" t="e">
        <f t="shared" si="80"/>
        <v>#REF!</v>
      </c>
      <c r="N1623" t="e">
        <f t="shared" si="81"/>
        <v>#REF!</v>
      </c>
    </row>
    <row r="1624" spans="4:14">
      <c r="D1624" s="13" t="e">
        <f>VLOOKUP(Parameter!#REF!,Indexing!$A$2:$B$28,2)</f>
        <v>#REF!</v>
      </c>
      <c r="E1624" s="13" t="e">
        <f>VLOOKUP(Parameter!#REF!,Indexing!$C$2:$D$28,2)</f>
        <v>#REF!</v>
      </c>
      <c r="F1624" s="13" t="e">
        <f>VLOOKUP(Parameter!#REF!,Indexing!$E$2:$F$28,2)</f>
        <v>#REF!</v>
      </c>
      <c r="G1624" s="13" t="e">
        <f>VLOOKUP(Parameter!#REF!,Indexing!$G$2:$H$28,2)</f>
        <v>#REF!</v>
      </c>
      <c r="H1624" s="13" t="e">
        <f t="shared" si="79"/>
        <v>#REF!</v>
      </c>
      <c r="J1624" s="13" t="e">
        <f>VLOOKUP(Parameter!#REF!,Indexing!$I$2:$J$28,2)</f>
        <v>#REF!</v>
      </c>
      <c r="K1624" s="13" t="e">
        <f>VLOOKUP(Parameter!#REF!,Indexing!$K$2:$L$28,2)</f>
        <v>#REF!</v>
      </c>
      <c r="L1624" s="13" t="e">
        <f t="shared" si="80"/>
        <v>#REF!</v>
      </c>
      <c r="N1624" t="e">
        <f t="shared" si="81"/>
        <v>#REF!</v>
      </c>
    </row>
    <row r="1625" spans="4:14">
      <c r="D1625" s="13" t="e">
        <f>VLOOKUP(Parameter!#REF!,Indexing!$A$2:$B$28,2)</f>
        <v>#REF!</v>
      </c>
      <c r="E1625" s="13" t="e">
        <f>VLOOKUP(Parameter!#REF!,Indexing!$C$2:$D$28,2)</f>
        <v>#REF!</v>
      </c>
      <c r="F1625" s="13" t="e">
        <f>VLOOKUP(Parameter!#REF!,Indexing!$E$2:$F$28,2)</f>
        <v>#REF!</v>
      </c>
      <c r="G1625" s="13" t="e">
        <f>VLOOKUP(Parameter!#REF!,Indexing!$G$2:$H$28,2)</f>
        <v>#REF!</v>
      </c>
      <c r="H1625" s="13" t="e">
        <f t="shared" si="79"/>
        <v>#REF!</v>
      </c>
      <c r="J1625" s="13" t="e">
        <f>VLOOKUP(Parameter!#REF!,Indexing!$I$2:$J$28,2)</f>
        <v>#REF!</v>
      </c>
      <c r="K1625" s="13" t="e">
        <f>VLOOKUP(Parameter!#REF!,Indexing!$K$2:$L$28,2)</f>
        <v>#REF!</v>
      </c>
      <c r="L1625" s="13" t="e">
        <f t="shared" si="80"/>
        <v>#REF!</v>
      </c>
      <c r="N1625" t="e">
        <f t="shared" si="81"/>
        <v>#REF!</v>
      </c>
    </row>
    <row r="1626" spans="4:14">
      <c r="D1626" s="13" t="e">
        <f>VLOOKUP(Parameter!#REF!,Indexing!$A$2:$B$28,2)</f>
        <v>#REF!</v>
      </c>
      <c r="E1626" s="13" t="e">
        <f>VLOOKUP(Parameter!#REF!,Indexing!$C$2:$D$28,2)</f>
        <v>#REF!</v>
      </c>
      <c r="F1626" s="13" t="e">
        <f>VLOOKUP(Parameter!#REF!,Indexing!$E$2:$F$28,2)</f>
        <v>#REF!</v>
      </c>
      <c r="G1626" s="13" t="e">
        <f>VLOOKUP(Parameter!#REF!,Indexing!$G$2:$H$28,2)</f>
        <v>#REF!</v>
      </c>
      <c r="H1626" s="13" t="e">
        <f t="shared" si="79"/>
        <v>#REF!</v>
      </c>
      <c r="J1626" s="13" t="e">
        <f>VLOOKUP(Parameter!#REF!,Indexing!$I$2:$J$28,2)</f>
        <v>#REF!</v>
      </c>
      <c r="K1626" s="13" t="e">
        <f>VLOOKUP(Parameter!#REF!,Indexing!$K$2:$L$28,2)</f>
        <v>#REF!</v>
      </c>
      <c r="L1626" s="13" t="e">
        <f t="shared" si="80"/>
        <v>#REF!</v>
      </c>
      <c r="N1626" t="e">
        <f t="shared" si="81"/>
        <v>#REF!</v>
      </c>
    </row>
    <row r="1627" spans="4:14">
      <c r="D1627" s="13" t="e">
        <f>VLOOKUP(Parameter!#REF!,Indexing!$A$2:$B$28,2)</f>
        <v>#REF!</v>
      </c>
      <c r="E1627" s="13" t="e">
        <f>VLOOKUP(Parameter!#REF!,Indexing!$C$2:$D$28,2)</f>
        <v>#REF!</v>
      </c>
      <c r="F1627" s="13" t="e">
        <f>VLOOKUP(Parameter!#REF!,Indexing!$E$2:$F$28,2)</f>
        <v>#REF!</v>
      </c>
      <c r="G1627" s="13" t="e">
        <f>VLOOKUP(Parameter!#REF!,Indexing!$G$2:$H$28,2)</f>
        <v>#REF!</v>
      </c>
      <c r="H1627" s="13" t="e">
        <f t="shared" si="79"/>
        <v>#REF!</v>
      </c>
      <c r="J1627" s="13" t="e">
        <f>VLOOKUP(Parameter!#REF!,Indexing!$I$2:$J$28,2)</f>
        <v>#REF!</v>
      </c>
      <c r="K1627" s="13" t="e">
        <f>VLOOKUP(Parameter!#REF!,Indexing!$K$2:$L$28,2)</f>
        <v>#REF!</v>
      </c>
      <c r="L1627" s="13" t="e">
        <f t="shared" si="80"/>
        <v>#REF!</v>
      </c>
      <c r="N1627" t="e">
        <f t="shared" si="81"/>
        <v>#REF!</v>
      </c>
    </row>
    <row r="1628" spans="4:14">
      <c r="D1628" s="13" t="e">
        <f>VLOOKUP(Parameter!#REF!,Indexing!$A$2:$B$28,2)</f>
        <v>#REF!</v>
      </c>
      <c r="E1628" s="13" t="e">
        <f>VLOOKUP(Parameter!#REF!,Indexing!$C$2:$D$28,2)</f>
        <v>#REF!</v>
      </c>
      <c r="F1628" s="13" t="e">
        <f>VLOOKUP(Parameter!#REF!,Indexing!$E$2:$F$28,2)</f>
        <v>#REF!</v>
      </c>
      <c r="G1628" s="13" t="e">
        <f>VLOOKUP(Parameter!#REF!,Indexing!$G$2:$H$28,2)</f>
        <v>#REF!</v>
      </c>
      <c r="H1628" s="13" t="e">
        <f t="shared" si="79"/>
        <v>#REF!</v>
      </c>
      <c r="J1628" s="13" t="e">
        <f>VLOOKUP(Parameter!#REF!,Indexing!$I$2:$J$28,2)</f>
        <v>#REF!</v>
      </c>
      <c r="K1628" s="13" t="e">
        <f>VLOOKUP(Parameter!#REF!,Indexing!$K$2:$L$28,2)</f>
        <v>#REF!</v>
      </c>
      <c r="L1628" s="13" t="e">
        <f t="shared" si="80"/>
        <v>#REF!</v>
      </c>
      <c r="N1628" t="e">
        <f t="shared" si="81"/>
        <v>#REF!</v>
      </c>
    </row>
    <row r="1629" spans="4:14">
      <c r="D1629" s="13" t="e">
        <f>VLOOKUP(Parameter!#REF!,Indexing!$A$2:$B$28,2)</f>
        <v>#REF!</v>
      </c>
      <c r="E1629" s="13" t="e">
        <f>VLOOKUP(Parameter!#REF!,Indexing!$C$2:$D$28,2)</f>
        <v>#REF!</v>
      </c>
      <c r="F1629" s="13" t="e">
        <f>VLOOKUP(Parameter!#REF!,Indexing!$E$2:$F$28,2)</f>
        <v>#REF!</v>
      </c>
      <c r="G1629" s="13" t="e">
        <f>VLOOKUP(Parameter!#REF!,Indexing!$G$2:$H$28,2)</f>
        <v>#REF!</v>
      </c>
      <c r="H1629" s="13" t="e">
        <f t="shared" si="79"/>
        <v>#REF!</v>
      </c>
      <c r="J1629" s="13" t="e">
        <f>VLOOKUP(Parameter!#REF!,Indexing!$I$2:$J$28,2)</f>
        <v>#REF!</v>
      </c>
      <c r="K1629" s="13" t="e">
        <f>VLOOKUP(Parameter!#REF!,Indexing!$K$2:$L$28,2)</f>
        <v>#REF!</v>
      </c>
      <c r="L1629" s="13" t="e">
        <f t="shared" si="80"/>
        <v>#REF!</v>
      </c>
      <c r="N1629" t="e">
        <f t="shared" si="81"/>
        <v>#REF!</v>
      </c>
    </row>
    <row r="1630" spans="4:14">
      <c r="D1630" s="13" t="e">
        <f>VLOOKUP(Parameter!#REF!,Indexing!$A$2:$B$28,2)</f>
        <v>#REF!</v>
      </c>
      <c r="E1630" s="13" t="e">
        <f>VLOOKUP(Parameter!#REF!,Indexing!$C$2:$D$28,2)</f>
        <v>#REF!</v>
      </c>
      <c r="F1630" s="13" t="e">
        <f>VLOOKUP(Parameter!#REF!,Indexing!$E$2:$F$28,2)</f>
        <v>#REF!</v>
      </c>
      <c r="G1630" s="13" t="e">
        <f>VLOOKUP(Parameter!#REF!,Indexing!$G$2:$H$28,2)</f>
        <v>#REF!</v>
      </c>
      <c r="H1630" s="13" t="e">
        <f t="shared" si="79"/>
        <v>#REF!</v>
      </c>
      <c r="J1630" s="13" t="e">
        <f>VLOOKUP(Parameter!#REF!,Indexing!$I$2:$J$28,2)</f>
        <v>#REF!</v>
      </c>
      <c r="K1630" s="13" t="e">
        <f>VLOOKUP(Parameter!#REF!,Indexing!$K$2:$L$28,2)</f>
        <v>#REF!</v>
      </c>
      <c r="L1630" s="13" t="e">
        <f t="shared" si="80"/>
        <v>#REF!</v>
      </c>
      <c r="N1630" t="e">
        <f t="shared" si="81"/>
        <v>#REF!</v>
      </c>
    </row>
    <row r="1631" spans="4:14">
      <c r="D1631" s="13" t="e">
        <f>VLOOKUP(Parameter!#REF!,Indexing!$A$2:$B$28,2)</f>
        <v>#REF!</v>
      </c>
      <c r="E1631" s="13" t="e">
        <f>VLOOKUP(Parameter!#REF!,Indexing!$C$2:$D$28,2)</f>
        <v>#REF!</v>
      </c>
      <c r="F1631" s="13" t="e">
        <f>VLOOKUP(Parameter!#REF!,Indexing!$E$2:$F$28,2)</f>
        <v>#REF!</v>
      </c>
      <c r="G1631" s="13" t="e">
        <f>VLOOKUP(Parameter!#REF!,Indexing!$G$2:$H$28,2)</f>
        <v>#REF!</v>
      </c>
      <c r="H1631" s="13" t="e">
        <f t="shared" si="79"/>
        <v>#REF!</v>
      </c>
      <c r="J1631" s="13" t="e">
        <f>VLOOKUP(Parameter!#REF!,Indexing!$I$2:$J$28,2)</f>
        <v>#REF!</v>
      </c>
      <c r="K1631" s="13" t="e">
        <f>VLOOKUP(Parameter!#REF!,Indexing!$K$2:$L$28,2)</f>
        <v>#REF!</v>
      </c>
      <c r="L1631" s="13" t="e">
        <f t="shared" si="80"/>
        <v>#REF!</v>
      </c>
      <c r="N1631" t="e">
        <f t="shared" si="81"/>
        <v>#REF!</v>
      </c>
    </row>
    <row r="1632" spans="4:14">
      <c r="D1632" s="13" t="e">
        <f>VLOOKUP(Parameter!#REF!,Indexing!$A$2:$B$28,2)</f>
        <v>#REF!</v>
      </c>
      <c r="E1632" s="13" t="e">
        <f>VLOOKUP(Parameter!#REF!,Indexing!$C$2:$D$28,2)</f>
        <v>#REF!</v>
      </c>
      <c r="F1632" s="13" t="e">
        <f>VLOOKUP(Parameter!#REF!,Indexing!$E$2:$F$28,2)</f>
        <v>#REF!</v>
      </c>
      <c r="G1632" s="13" t="e">
        <f>VLOOKUP(Parameter!#REF!,Indexing!$G$2:$H$28,2)</f>
        <v>#REF!</v>
      </c>
      <c r="H1632" s="13" t="e">
        <f t="shared" si="79"/>
        <v>#REF!</v>
      </c>
      <c r="J1632" s="13" t="e">
        <f>VLOOKUP(Parameter!#REF!,Indexing!$I$2:$J$28,2)</f>
        <v>#REF!</v>
      </c>
      <c r="K1632" s="13" t="e">
        <f>VLOOKUP(Parameter!#REF!,Indexing!$K$2:$L$28,2)</f>
        <v>#REF!</v>
      </c>
      <c r="L1632" s="13" t="e">
        <f t="shared" si="80"/>
        <v>#REF!</v>
      </c>
      <c r="N1632" t="e">
        <f t="shared" si="81"/>
        <v>#REF!</v>
      </c>
    </row>
    <row r="1633" spans="4:14">
      <c r="D1633" s="13" t="e">
        <f>VLOOKUP(Parameter!#REF!,Indexing!$A$2:$B$28,2)</f>
        <v>#REF!</v>
      </c>
      <c r="E1633" s="13" t="e">
        <f>VLOOKUP(Parameter!#REF!,Indexing!$C$2:$D$28,2)</f>
        <v>#REF!</v>
      </c>
      <c r="F1633" s="13" t="e">
        <f>VLOOKUP(Parameter!#REF!,Indexing!$E$2:$F$28,2)</f>
        <v>#REF!</v>
      </c>
      <c r="G1633" s="13" t="e">
        <f>VLOOKUP(Parameter!#REF!,Indexing!$G$2:$H$28,2)</f>
        <v>#REF!</v>
      </c>
      <c r="H1633" s="13" t="e">
        <f t="shared" si="79"/>
        <v>#REF!</v>
      </c>
      <c r="J1633" s="13" t="e">
        <f>VLOOKUP(Parameter!#REF!,Indexing!$I$2:$J$28,2)</f>
        <v>#REF!</v>
      </c>
      <c r="K1633" s="13" t="e">
        <f>VLOOKUP(Parameter!#REF!,Indexing!$K$2:$L$28,2)</f>
        <v>#REF!</v>
      </c>
      <c r="L1633" s="13" t="e">
        <f t="shared" si="80"/>
        <v>#REF!</v>
      </c>
      <c r="N1633" t="e">
        <f t="shared" si="81"/>
        <v>#REF!</v>
      </c>
    </row>
    <row r="1634" spans="4:14">
      <c r="D1634" s="13" t="e">
        <f>VLOOKUP(Parameter!#REF!,Indexing!$A$2:$B$28,2)</f>
        <v>#REF!</v>
      </c>
      <c r="E1634" s="13" t="e">
        <f>VLOOKUP(Parameter!#REF!,Indexing!$C$2:$D$28,2)</f>
        <v>#REF!</v>
      </c>
      <c r="F1634" s="13" t="e">
        <f>VLOOKUP(Parameter!#REF!,Indexing!$E$2:$F$28,2)</f>
        <v>#REF!</v>
      </c>
      <c r="G1634" s="13" t="e">
        <f>VLOOKUP(Parameter!#REF!,Indexing!$G$2:$H$28,2)</f>
        <v>#REF!</v>
      </c>
      <c r="H1634" s="13" t="e">
        <f t="shared" si="79"/>
        <v>#REF!</v>
      </c>
      <c r="J1634" s="13" t="e">
        <f>VLOOKUP(Parameter!#REF!,Indexing!$I$2:$J$28,2)</f>
        <v>#REF!</v>
      </c>
      <c r="K1634" s="13" t="e">
        <f>VLOOKUP(Parameter!#REF!,Indexing!$K$2:$L$28,2)</f>
        <v>#REF!</v>
      </c>
      <c r="L1634" s="13" t="e">
        <f t="shared" si="80"/>
        <v>#REF!</v>
      </c>
      <c r="N1634" t="e">
        <f t="shared" si="81"/>
        <v>#REF!</v>
      </c>
    </row>
    <row r="1635" spans="4:14">
      <c r="D1635" s="13" t="e">
        <f>VLOOKUP(Parameter!#REF!,Indexing!$A$2:$B$28,2)</f>
        <v>#REF!</v>
      </c>
      <c r="E1635" s="13" t="e">
        <f>VLOOKUP(Parameter!#REF!,Indexing!$C$2:$D$28,2)</f>
        <v>#REF!</v>
      </c>
      <c r="F1635" s="13" t="e">
        <f>VLOOKUP(Parameter!#REF!,Indexing!$E$2:$F$28,2)</f>
        <v>#REF!</v>
      </c>
      <c r="G1635" s="13" t="e">
        <f>VLOOKUP(Parameter!#REF!,Indexing!$G$2:$H$28,2)</f>
        <v>#REF!</v>
      </c>
      <c r="H1635" s="13" t="e">
        <f t="shared" si="79"/>
        <v>#REF!</v>
      </c>
      <c r="J1635" s="13" t="e">
        <f>VLOOKUP(Parameter!#REF!,Indexing!$I$2:$J$28,2)</f>
        <v>#REF!</v>
      </c>
      <c r="K1635" s="13" t="e">
        <f>VLOOKUP(Parameter!#REF!,Indexing!$K$2:$L$28,2)</f>
        <v>#REF!</v>
      </c>
      <c r="L1635" s="13" t="e">
        <f t="shared" si="80"/>
        <v>#REF!</v>
      </c>
      <c r="N1635" t="e">
        <f t="shared" si="81"/>
        <v>#REF!</v>
      </c>
    </row>
    <row r="1636" spans="4:14">
      <c r="D1636" s="13" t="e">
        <f>VLOOKUP(Parameter!#REF!,Indexing!$A$2:$B$28,2)</f>
        <v>#REF!</v>
      </c>
      <c r="E1636" s="13" t="e">
        <f>VLOOKUP(Parameter!#REF!,Indexing!$C$2:$D$28,2)</f>
        <v>#REF!</v>
      </c>
      <c r="F1636" s="13" t="e">
        <f>VLOOKUP(Parameter!#REF!,Indexing!$E$2:$F$28,2)</f>
        <v>#REF!</v>
      </c>
      <c r="G1636" s="13" t="e">
        <f>VLOOKUP(Parameter!#REF!,Indexing!$G$2:$H$28,2)</f>
        <v>#REF!</v>
      </c>
      <c r="H1636" s="13" t="e">
        <f t="shared" si="79"/>
        <v>#REF!</v>
      </c>
      <c r="J1636" s="13" t="e">
        <f>VLOOKUP(Parameter!#REF!,Indexing!$I$2:$J$28,2)</f>
        <v>#REF!</v>
      </c>
      <c r="K1636" s="13" t="e">
        <f>VLOOKUP(Parameter!#REF!,Indexing!$K$2:$L$28,2)</f>
        <v>#REF!</v>
      </c>
      <c r="L1636" s="13" t="e">
        <f t="shared" si="80"/>
        <v>#REF!</v>
      </c>
      <c r="N1636" t="e">
        <f t="shared" si="81"/>
        <v>#REF!</v>
      </c>
    </row>
    <row r="1637" spans="4:14">
      <c r="D1637" s="13" t="e">
        <f>VLOOKUP(Parameter!#REF!,Indexing!$A$2:$B$28,2)</f>
        <v>#REF!</v>
      </c>
      <c r="E1637" s="13" t="e">
        <f>VLOOKUP(Parameter!#REF!,Indexing!$C$2:$D$28,2)</f>
        <v>#REF!</v>
      </c>
      <c r="F1637" s="13" t="e">
        <f>VLOOKUP(Parameter!#REF!,Indexing!$E$2:$F$28,2)</f>
        <v>#REF!</v>
      </c>
      <c r="G1637" s="13" t="e">
        <f>VLOOKUP(Parameter!#REF!,Indexing!$G$2:$H$28,2)</f>
        <v>#REF!</v>
      </c>
      <c r="H1637" s="13" t="e">
        <f t="shared" si="79"/>
        <v>#REF!</v>
      </c>
      <c r="J1637" s="13" t="e">
        <f>VLOOKUP(Parameter!#REF!,Indexing!$I$2:$J$28,2)</f>
        <v>#REF!</v>
      </c>
      <c r="K1637" s="13" t="e">
        <f>VLOOKUP(Parameter!#REF!,Indexing!$K$2:$L$28,2)</f>
        <v>#REF!</v>
      </c>
      <c r="L1637" s="13" t="e">
        <f t="shared" si="80"/>
        <v>#REF!</v>
      </c>
      <c r="N1637" t="e">
        <f t="shared" si="81"/>
        <v>#REF!</v>
      </c>
    </row>
    <row r="1638" spans="4:14">
      <c r="D1638" s="13" t="e">
        <f>VLOOKUP(Parameter!#REF!,Indexing!$A$2:$B$28,2)</f>
        <v>#REF!</v>
      </c>
      <c r="E1638" s="13" t="e">
        <f>VLOOKUP(Parameter!#REF!,Indexing!$C$2:$D$28,2)</f>
        <v>#REF!</v>
      </c>
      <c r="F1638" s="13" t="e">
        <f>VLOOKUP(Parameter!#REF!,Indexing!$E$2:$F$28,2)</f>
        <v>#REF!</v>
      </c>
      <c r="G1638" s="13" t="e">
        <f>VLOOKUP(Parameter!#REF!,Indexing!$G$2:$H$28,2)</f>
        <v>#REF!</v>
      </c>
      <c r="H1638" s="13" t="e">
        <f t="shared" si="79"/>
        <v>#REF!</v>
      </c>
      <c r="J1638" s="13" t="e">
        <f>VLOOKUP(Parameter!#REF!,Indexing!$I$2:$J$28,2)</f>
        <v>#REF!</v>
      </c>
      <c r="K1638" s="13" t="e">
        <f>VLOOKUP(Parameter!#REF!,Indexing!$K$2:$L$28,2)</f>
        <v>#REF!</v>
      </c>
      <c r="L1638" s="13" t="e">
        <f t="shared" si="80"/>
        <v>#REF!</v>
      </c>
      <c r="N1638" t="e">
        <f t="shared" si="81"/>
        <v>#REF!</v>
      </c>
    </row>
    <row r="1639" spans="4:14">
      <c r="D1639" s="13" t="e">
        <f>VLOOKUP(Parameter!#REF!,Indexing!$A$2:$B$28,2)</f>
        <v>#REF!</v>
      </c>
      <c r="E1639" s="13" t="e">
        <f>VLOOKUP(Parameter!#REF!,Indexing!$C$2:$D$28,2)</f>
        <v>#REF!</v>
      </c>
      <c r="F1639" s="13" t="e">
        <f>VLOOKUP(Parameter!#REF!,Indexing!$E$2:$F$28,2)</f>
        <v>#REF!</v>
      </c>
      <c r="G1639" s="13" t="e">
        <f>VLOOKUP(Parameter!#REF!,Indexing!$G$2:$H$28,2)</f>
        <v>#REF!</v>
      </c>
      <c r="H1639" s="13" t="e">
        <f t="shared" ref="H1639:H1702" si="82">(AVERAGE(D1639:G1639))</f>
        <v>#REF!</v>
      </c>
      <c r="J1639" s="13" t="e">
        <f>VLOOKUP(Parameter!#REF!,Indexing!$I$2:$J$28,2)</f>
        <v>#REF!</v>
      </c>
      <c r="K1639" s="13" t="e">
        <f>VLOOKUP(Parameter!#REF!,Indexing!$K$2:$L$28,2)</f>
        <v>#REF!</v>
      </c>
      <c r="L1639" s="13" t="e">
        <f t="shared" ref="L1639:L1702" si="83">AVERAGE(J1639+K1639)</f>
        <v>#REF!</v>
      </c>
      <c r="N1639" t="e">
        <f t="shared" si="81"/>
        <v>#REF!</v>
      </c>
    </row>
    <row r="1640" spans="4:14">
      <c r="D1640" s="13" t="e">
        <f>VLOOKUP(Parameter!#REF!,Indexing!$A$2:$B$28,2)</f>
        <v>#REF!</v>
      </c>
      <c r="E1640" s="13" t="e">
        <f>VLOOKUP(Parameter!#REF!,Indexing!$C$2:$D$28,2)</f>
        <v>#REF!</v>
      </c>
      <c r="F1640" s="13" t="e">
        <f>VLOOKUP(Parameter!#REF!,Indexing!$E$2:$F$28,2)</f>
        <v>#REF!</v>
      </c>
      <c r="G1640" s="13" t="e">
        <f>VLOOKUP(Parameter!#REF!,Indexing!$G$2:$H$28,2)</f>
        <v>#REF!</v>
      </c>
      <c r="H1640" s="13" t="e">
        <f t="shared" si="82"/>
        <v>#REF!</v>
      </c>
      <c r="J1640" s="13" t="e">
        <f>VLOOKUP(Parameter!#REF!,Indexing!$I$2:$J$28,2)</f>
        <v>#REF!</v>
      </c>
      <c r="K1640" s="13" t="e">
        <f>VLOOKUP(Parameter!#REF!,Indexing!$K$2:$L$28,2)</f>
        <v>#REF!</v>
      </c>
      <c r="L1640" s="13" t="e">
        <f t="shared" si="83"/>
        <v>#REF!</v>
      </c>
      <c r="N1640" t="e">
        <f t="shared" si="81"/>
        <v>#REF!</v>
      </c>
    </row>
    <row r="1641" spans="4:14">
      <c r="D1641" s="13" t="e">
        <f>VLOOKUP(Parameter!#REF!,Indexing!$A$2:$B$28,2)</f>
        <v>#REF!</v>
      </c>
      <c r="E1641" s="13" t="e">
        <f>VLOOKUP(Parameter!#REF!,Indexing!$C$2:$D$28,2)</f>
        <v>#REF!</v>
      </c>
      <c r="F1641" s="13" t="e">
        <f>VLOOKUP(Parameter!#REF!,Indexing!$E$2:$F$28,2)</f>
        <v>#REF!</v>
      </c>
      <c r="G1641" s="13" t="e">
        <f>VLOOKUP(Parameter!#REF!,Indexing!$G$2:$H$28,2)</f>
        <v>#REF!</v>
      </c>
      <c r="H1641" s="13" t="e">
        <f t="shared" si="82"/>
        <v>#REF!</v>
      </c>
      <c r="J1641" s="13" t="e">
        <f>VLOOKUP(Parameter!#REF!,Indexing!$I$2:$J$28,2)</f>
        <v>#REF!</v>
      </c>
      <c r="K1641" s="13" t="e">
        <f>VLOOKUP(Parameter!#REF!,Indexing!$K$2:$L$28,2)</f>
        <v>#REF!</v>
      </c>
      <c r="L1641" s="13" t="e">
        <f t="shared" si="83"/>
        <v>#REF!</v>
      </c>
      <c r="N1641" t="e">
        <f t="shared" si="81"/>
        <v>#REF!</v>
      </c>
    </row>
    <row r="1642" spans="4:14">
      <c r="D1642" s="13" t="e">
        <f>VLOOKUP(Parameter!#REF!,Indexing!$A$2:$B$28,2)</f>
        <v>#REF!</v>
      </c>
      <c r="E1642" s="13" t="e">
        <f>VLOOKUP(Parameter!#REF!,Indexing!$C$2:$D$28,2)</f>
        <v>#REF!</v>
      </c>
      <c r="F1642" s="13" t="e">
        <f>VLOOKUP(Parameter!#REF!,Indexing!$E$2:$F$28,2)</f>
        <v>#REF!</v>
      </c>
      <c r="G1642" s="13" t="e">
        <f>VLOOKUP(Parameter!#REF!,Indexing!$G$2:$H$28,2)</f>
        <v>#REF!</v>
      </c>
      <c r="H1642" s="13" t="e">
        <f t="shared" si="82"/>
        <v>#REF!</v>
      </c>
      <c r="J1642" s="13" t="e">
        <f>VLOOKUP(Parameter!#REF!,Indexing!$I$2:$J$28,2)</f>
        <v>#REF!</v>
      </c>
      <c r="K1642" s="13" t="e">
        <f>VLOOKUP(Parameter!#REF!,Indexing!$K$2:$L$28,2)</f>
        <v>#REF!</v>
      </c>
      <c r="L1642" s="13" t="e">
        <f t="shared" si="83"/>
        <v>#REF!</v>
      </c>
      <c r="N1642" t="e">
        <f t="shared" si="81"/>
        <v>#REF!</v>
      </c>
    </row>
    <row r="1643" spans="4:14">
      <c r="D1643" s="13" t="e">
        <f>VLOOKUP(Parameter!#REF!,Indexing!$A$2:$B$28,2)</f>
        <v>#REF!</v>
      </c>
      <c r="E1643" s="13" t="e">
        <f>VLOOKUP(Parameter!#REF!,Indexing!$C$2:$D$28,2)</f>
        <v>#REF!</v>
      </c>
      <c r="F1643" s="13" t="e">
        <f>VLOOKUP(Parameter!#REF!,Indexing!$E$2:$F$28,2)</f>
        <v>#REF!</v>
      </c>
      <c r="G1643" s="13" t="e">
        <f>VLOOKUP(Parameter!#REF!,Indexing!$G$2:$H$28,2)</f>
        <v>#REF!</v>
      </c>
      <c r="H1643" s="13" t="e">
        <f t="shared" si="82"/>
        <v>#REF!</v>
      </c>
      <c r="J1643" s="13" t="e">
        <f>VLOOKUP(Parameter!#REF!,Indexing!$I$2:$J$28,2)</f>
        <v>#REF!</v>
      </c>
      <c r="K1643" s="13" t="e">
        <f>VLOOKUP(Parameter!#REF!,Indexing!$K$2:$L$28,2)</f>
        <v>#REF!</v>
      </c>
      <c r="L1643" s="13" t="e">
        <f t="shared" si="83"/>
        <v>#REF!</v>
      </c>
      <c r="N1643" t="e">
        <f t="shared" si="81"/>
        <v>#REF!</v>
      </c>
    </row>
    <row r="1644" spans="4:14">
      <c r="D1644" s="13" t="e">
        <f>VLOOKUP(Parameter!#REF!,Indexing!$A$2:$B$28,2)</f>
        <v>#REF!</v>
      </c>
      <c r="E1644" s="13" t="e">
        <f>VLOOKUP(Parameter!#REF!,Indexing!$C$2:$D$28,2)</f>
        <v>#REF!</v>
      </c>
      <c r="F1644" s="13" t="e">
        <f>VLOOKUP(Parameter!#REF!,Indexing!$E$2:$F$28,2)</f>
        <v>#REF!</v>
      </c>
      <c r="G1644" s="13" t="e">
        <f>VLOOKUP(Parameter!#REF!,Indexing!$G$2:$H$28,2)</f>
        <v>#REF!</v>
      </c>
      <c r="H1644" s="13" t="e">
        <f t="shared" si="82"/>
        <v>#REF!</v>
      </c>
      <c r="J1644" s="13" t="e">
        <f>VLOOKUP(Parameter!#REF!,Indexing!$I$2:$J$28,2)</f>
        <v>#REF!</v>
      </c>
      <c r="K1644" s="13" t="e">
        <f>VLOOKUP(Parameter!#REF!,Indexing!$K$2:$L$28,2)</f>
        <v>#REF!</v>
      </c>
      <c r="L1644" s="13" t="e">
        <f t="shared" si="83"/>
        <v>#REF!</v>
      </c>
      <c r="N1644" t="e">
        <f t="shared" si="81"/>
        <v>#REF!</v>
      </c>
    </row>
    <row r="1645" spans="4:14">
      <c r="D1645" s="13" t="e">
        <f>VLOOKUP(Parameter!#REF!,Indexing!$A$2:$B$28,2)</f>
        <v>#REF!</v>
      </c>
      <c r="E1645" s="13" t="e">
        <f>VLOOKUP(Parameter!#REF!,Indexing!$C$2:$D$28,2)</f>
        <v>#REF!</v>
      </c>
      <c r="F1645" s="13" t="e">
        <f>VLOOKUP(Parameter!#REF!,Indexing!$E$2:$F$28,2)</f>
        <v>#REF!</v>
      </c>
      <c r="G1645" s="13" t="e">
        <f>VLOOKUP(Parameter!#REF!,Indexing!$G$2:$H$28,2)</f>
        <v>#REF!</v>
      </c>
      <c r="H1645" s="13" t="e">
        <f t="shared" si="82"/>
        <v>#REF!</v>
      </c>
      <c r="J1645" s="13" t="e">
        <f>VLOOKUP(Parameter!#REF!,Indexing!$I$2:$J$28,2)</f>
        <v>#REF!</v>
      </c>
      <c r="K1645" s="13" t="e">
        <f>VLOOKUP(Parameter!#REF!,Indexing!$K$2:$L$28,2)</f>
        <v>#REF!</v>
      </c>
      <c r="L1645" s="13" t="e">
        <f t="shared" si="83"/>
        <v>#REF!</v>
      </c>
      <c r="N1645" t="e">
        <f t="shared" si="81"/>
        <v>#REF!</v>
      </c>
    </row>
    <row r="1646" spans="4:14">
      <c r="D1646" s="13" t="e">
        <f>VLOOKUP(Parameter!#REF!,Indexing!$A$2:$B$28,2)</f>
        <v>#REF!</v>
      </c>
      <c r="E1646" s="13" t="e">
        <f>VLOOKUP(Parameter!#REF!,Indexing!$C$2:$D$28,2)</f>
        <v>#REF!</v>
      </c>
      <c r="F1646" s="13" t="e">
        <f>VLOOKUP(Parameter!#REF!,Indexing!$E$2:$F$28,2)</f>
        <v>#REF!</v>
      </c>
      <c r="G1646" s="13" t="e">
        <f>VLOOKUP(Parameter!#REF!,Indexing!$G$2:$H$28,2)</f>
        <v>#REF!</v>
      </c>
      <c r="H1646" s="13" t="e">
        <f t="shared" si="82"/>
        <v>#REF!</v>
      </c>
      <c r="J1646" s="13" t="e">
        <f>VLOOKUP(Parameter!#REF!,Indexing!$I$2:$J$28,2)</f>
        <v>#REF!</v>
      </c>
      <c r="K1646" s="13" t="e">
        <f>VLOOKUP(Parameter!#REF!,Indexing!$K$2:$L$28,2)</f>
        <v>#REF!</v>
      </c>
      <c r="L1646" s="13" t="e">
        <f t="shared" si="83"/>
        <v>#REF!</v>
      </c>
      <c r="N1646" t="e">
        <f t="shared" si="81"/>
        <v>#REF!</v>
      </c>
    </row>
    <row r="1647" spans="4:14">
      <c r="D1647" s="13" t="e">
        <f>VLOOKUP(Parameter!#REF!,Indexing!$A$2:$B$28,2)</f>
        <v>#REF!</v>
      </c>
      <c r="E1647" s="13" t="e">
        <f>VLOOKUP(Parameter!#REF!,Indexing!$C$2:$D$28,2)</f>
        <v>#REF!</v>
      </c>
      <c r="F1647" s="13" t="e">
        <f>VLOOKUP(Parameter!#REF!,Indexing!$E$2:$F$28,2)</f>
        <v>#REF!</v>
      </c>
      <c r="G1647" s="13" t="e">
        <f>VLOOKUP(Parameter!#REF!,Indexing!$G$2:$H$28,2)</f>
        <v>#REF!</v>
      </c>
      <c r="H1647" s="13" t="e">
        <f t="shared" si="82"/>
        <v>#REF!</v>
      </c>
      <c r="J1647" s="13" t="e">
        <f>VLOOKUP(Parameter!#REF!,Indexing!$I$2:$J$28,2)</f>
        <v>#REF!</v>
      </c>
      <c r="K1647" s="13" t="e">
        <f>VLOOKUP(Parameter!#REF!,Indexing!$K$2:$L$28,2)</f>
        <v>#REF!</v>
      </c>
      <c r="L1647" s="13" t="e">
        <f t="shared" si="83"/>
        <v>#REF!</v>
      </c>
      <c r="N1647" t="e">
        <f t="shared" si="81"/>
        <v>#REF!</v>
      </c>
    </row>
    <row r="1648" spans="4:14">
      <c r="D1648" s="13" t="e">
        <f>VLOOKUP(Parameter!#REF!,Indexing!$A$2:$B$28,2)</f>
        <v>#REF!</v>
      </c>
      <c r="E1648" s="13" t="e">
        <f>VLOOKUP(Parameter!#REF!,Indexing!$C$2:$D$28,2)</f>
        <v>#REF!</v>
      </c>
      <c r="F1648" s="13" t="e">
        <f>VLOOKUP(Parameter!#REF!,Indexing!$E$2:$F$28,2)</f>
        <v>#REF!</v>
      </c>
      <c r="G1648" s="13" t="e">
        <f>VLOOKUP(Parameter!#REF!,Indexing!$G$2:$H$28,2)</f>
        <v>#REF!</v>
      </c>
      <c r="H1648" s="13" t="e">
        <f t="shared" si="82"/>
        <v>#REF!</v>
      </c>
      <c r="J1648" s="13" t="e">
        <f>VLOOKUP(Parameter!#REF!,Indexing!$I$2:$J$28,2)</f>
        <v>#REF!</v>
      </c>
      <c r="K1648" s="13" t="e">
        <f>VLOOKUP(Parameter!#REF!,Indexing!$K$2:$L$28,2)</f>
        <v>#REF!</v>
      </c>
      <c r="L1648" s="13" t="e">
        <f t="shared" si="83"/>
        <v>#REF!</v>
      </c>
      <c r="N1648" t="e">
        <f t="shared" si="81"/>
        <v>#REF!</v>
      </c>
    </row>
    <row r="1649" spans="4:14">
      <c r="D1649" s="13" t="e">
        <f>VLOOKUP(Parameter!#REF!,Indexing!$A$2:$B$28,2)</f>
        <v>#REF!</v>
      </c>
      <c r="E1649" s="13" t="e">
        <f>VLOOKUP(Parameter!#REF!,Indexing!$C$2:$D$28,2)</f>
        <v>#REF!</v>
      </c>
      <c r="F1649" s="13" t="e">
        <f>VLOOKUP(Parameter!#REF!,Indexing!$E$2:$F$28,2)</f>
        <v>#REF!</v>
      </c>
      <c r="G1649" s="13" t="e">
        <f>VLOOKUP(Parameter!#REF!,Indexing!$G$2:$H$28,2)</f>
        <v>#REF!</v>
      </c>
      <c r="H1649" s="13" t="e">
        <f t="shared" si="82"/>
        <v>#REF!</v>
      </c>
      <c r="J1649" s="13" t="e">
        <f>VLOOKUP(Parameter!#REF!,Indexing!$I$2:$J$28,2)</f>
        <v>#REF!</v>
      </c>
      <c r="K1649" s="13" t="e">
        <f>VLOOKUP(Parameter!#REF!,Indexing!$K$2:$L$28,2)</f>
        <v>#REF!</v>
      </c>
      <c r="L1649" s="13" t="e">
        <f t="shared" si="83"/>
        <v>#REF!</v>
      </c>
      <c r="N1649" t="e">
        <f t="shared" si="81"/>
        <v>#REF!</v>
      </c>
    </row>
    <row r="1650" spans="4:14">
      <c r="D1650" s="13" t="e">
        <f>VLOOKUP(Parameter!#REF!,Indexing!$A$2:$B$28,2)</f>
        <v>#REF!</v>
      </c>
      <c r="E1650" s="13" t="e">
        <f>VLOOKUP(Parameter!#REF!,Indexing!$C$2:$D$28,2)</f>
        <v>#REF!</v>
      </c>
      <c r="F1650" s="13" t="e">
        <f>VLOOKUP(Parameter!#REF!,Indexing!$E$2:$F$28,2)</f>
        <v>#REF!</v>
      </c>
      <c r="G1650" s="13" t="e">
        <f>VLOOKUP(Parameter!#REF!,Indexing!$G$2:$H$28,2)</f>
        <v>#REF!</v>
      </c>
      <c r="H1650" s="13" t="e">
        <f t="shared" si="82"/>
        <v>#REF!</v>
      </c>
      <c r="J1650" s="13" t="e">
        <f>VLOOKUP(Parameter!#REF!,Indexing!$I$2:$J$28,2)</f>
        <v>#REF!</v>
      </c>
      <c r="K1650" s="13" t="e">
        <f>VLOOKUP(Parameter!#REF!,Indexing!$K$2:$L$28,2)</f>
        <v>#REF!</v>
      </c>
      <c r="L1650" s="13" t="e">
        <f t="shared" si="83"/>
        <v>#REF!</v>
      </c>
      <c r="N1650" t="e">
        <f t="shared" si="81"/>
        <v>#REF!</v>
      </c>
    </row>
    <row r="1651" spans="4:14">
      <c r="D1651" s="13" t="e">
        <f>VLOOKUP(Parameter!#REF!,Indexing!$A$2:$B$28,2)</f>
        <v>#REF!</v>
      </c>
      <c r="E1651" s="13" t="e">
        <f>VLOOKUP(Parameter!#REF!,Indexing!$C$2:$D$28,2)</f>
        <v>#REF!</v>
      </c>
      <c r="F1651" s="13" t="e">
        <f>VLOOKUP(Parameter!#REF!,Indexing!$E$2:$F$28,2)</f>
        <v>#REF!</v>
      </c>
      <c r="G1651" s="13" t="e">
        <f>VLOOKUP(Parameter!#REF!,Indexing!$G$2:$H$28,2)</f>
        <v>#REF!</v>
      </c>
      <c r="H1651" s="13" t="e">
        <f t="shared" si="82"/>
        <v>#REF!</v>
      </c>
      <c r="J1651" s="13" t="e">
        <f>VLOOKUP(Parameter!#REF!,Indexing!$I$2:$J$28,2)</f>
        <v>#REF!</v>
      </c>
      <c r="K1651" s="13" t="e">
        <f>VLOOKUP(Parameter!#REF!,Indexing!$K$2:$L$28,2)</f>
        <v>#REF!</v>
      </c>
      <c r="L1651" s="13" t="e">
        <f t="shared" si="83"/>
        <v>#REF!</v>
      </c>
      <c r="N1651" t="e">
        <f t="shared" si="81"/>
        <v>#REF!</v>
      </c>
    </row>
    <row r="1652" spans="4:14">
      <c r="D1652" s="13" t="e">
        <f>VLOOKUP(Parameter!#REF!,Indexing!$A$2:$B$28,2)</f>
        <v>#REF!</v>
      </c>
      <c r="E1652" s="13" t="e">
        <f>VLOOKUP(Parameter!#REF!,Indexing!$C$2:$D$28,2)</f>
        <v>#REF!</v>
      </c>
      <c r="F1652" s="13" t="e">
        <f>VLOOKUP(Parameter!#REF!,Indexing!$E$2:$F$28,2)</f>
        <v>#REF!</v>
      </c>
      <c r="G1652" s="13" t="e">
        <f>VLOOKUP(Parameter!#REF!,Indexing!$G$2:$H$28,2)</f>
        <v>#REF!</v>
      </c>
      <c r="H1652" s="13" t="e">
        <f t="shared" si="82"/>
        <v>#REF!</v>
      </c>
      <c r="J1652" s="13" t="e">
        <f>VLOOKUP(Parameter!#REF!,Indexing!$I$2:$J$28,2)</f>
        <v>#REF!</v>
      </c>
      <c r="K1652" s="13" t="e">
        <f>VLOOKUP(Parameter!#REF!,Indexing!$K$2:$L$28,2)</f>
        <v>#REF!</v>
      </c>
      <c r="L1652" s="13" t="e">
        <f t="shared" si="83"/>
        <v>#REF!</v>
      </c>
      <c r="N1652" t="e">
        <f t="shared" si="81"/>
        <v>#REF!</v>
      </c>
    </row>
    <row r="1653" spans="4:14">
      <c r="D1653" s="13" t="e">
        <f>VLOOKUP(Parameter!#REF!,Indexing!$A$2:$B$28,2)</f>
        <v>#REF!</v>
      </c>
      <c r="E1653" s="13" t="e">
        <f>VLOOKUP(Parameter!#REF!,Indexing!$C$2:$D$28,2)</f>
        <v>#REF!</v>
      </c>
      <c r="F1653" s="13" t="e">
        <f>VLOOKUP(Parameter!#REF!,Indexing!$E$2:$F$28,2)</f>
        <v>#REF!</v>
      </c>
      <c r="G1653" s="13" t="e">
        <f>VLOOKUP(Parameter!#REF!,Indexing!$G$2:$H$28,2)</f>
        <v>#REF!</v>
      </c>
      <c r="H1653" s="13" t="e">
        <f t="shared" si="82"/>
        <v>#REF!</v>
      </c>
      <c r="J1653" s="13" t="e">
        <f>VLOOKUP(Parameter!#REF!,Indexing!$I$2:$J$28,2)</f>
        <v>#REF!</v>
      </c>
      <c r="K1653" s="13" t="e">
        <f>VLOOKUP(Parameter!#REF!,Indexing!$K$2:$L$28,2)</f>
        <v>#REF!</v>
      </c>
      <c r="L1653" s="13" t="e">
        <f t="shared" si="83"/>
        <v>#REF!</v>
      </c>
      <c r="N1653" t="e">
        <f t="shared" si="81"/>
        <v>#REF!</v>
      </c>
    </row>
    <row r="1654" spans="4:14">
      <c r="D1654" s="13" t="e">
        <f>VLOOKUP(Parameter!#REF!,Indexing!$A$2:$B$28,2)</f>
        <v>#REF!</v>
      </c>
      <c r="E1654" s="13" t="e">
        <f>VLOOKUP(Parameter!#REF!,Indexing!$C$2:$D$28,2)</f>
        <v>#REF!</v>
      </c>
      <c r="F1654" s="13" t="e">
        <f>VLOOKUP(Parameter!#REF!,Indexing!$E$2:$F$28,2)</f>
        <v>#REF!</v>
      </c>
      <c r="G1654" s="13" t="e">
        <f>VLOOKUP(Parameter!#REF!,Indexing!$G$2:$H$28,2)</f>
        <v>#REF!</v>
      </c>
      <c r="H1654" s="13" t="e">
        <f t="shared" si="82"/>
        <v>#REF!</v>
      </c>
      <c r="J1654" s="13" t="e">
        <f>VLOOKUP(Parameter!#REF!,Indexing!$I$2:$J$28,2)</f>
        <v>#REF!</v>
      </c>
      <c r="K1654" s="13" t="e">
        <f>VLOOKUP(Parameter!#REF!,Indexing!$K$2:$L$28,2)</f>
        <v>#REF!</v>
      </c>
      <c r="L1654" s="13" t="e">
        <f t="shared" si="83"/>
        <v>#REF!</v>
      </c>
      <c r="N1654" t="e">
        <f t="shared" si="81"/>
        <v>#REF!</v>
      </c>
    </row>
    <row r="1655" spans="4:14">
      <c r="D1655" s="13" t="e">
        <f>VLOOKUP(Parameter!#REF!,Indexing!$A$2:$B$28,2)</f>
        <v>#REF!</v>
      </c>
      <c r="E1655" s="13" t="e">
        <f>VLOOKUP(Parameter!#REF!,Indexing!$C$2:$D$28,2)</f>
        <v>#REF!</v>
      </c>
      <c r="F1655" s="13" t="e">
        <f>VLOOKUP(Parameter!#REF!,Indexing!$E$2:$F$28,2)</f>
        <v>#REF!</v>
      </c>
      <c r="G1655" s="13" t="e">
        <f>VLOOKUP(Parameter!#REF!,Indexing!$G$2:$H$28,2)</f>
        <v>#REF!</v>
      </c>
      <c r="H1655" s="13" t="e">
        <f t="shared" si="82"/>
        <v>#REF!</v>
      </c>
      <c r="J1655" s="13" t="e">
        <f>VLOOKUP(Parameter!#REF!,Indexing!$I$2:$J$28,2)</f>
        <v>#REF!</v>
      </c>
      <c r="K1655" s="13" t="e">
        <f>VLOOKUP(Parameter!#REF!,Indexing!$K$2:$L$28,2)</f>
        <v>#REF!</v>
      </c>
      <c r="L1655" s="13" t="e">
        <f t="shared" si="83"/>
        <v>#REF!</v>
      </c>
      <c r="N1655" t="e">
        <f t="shared" si="81"/>
        <v>#REF!</v>
      </c>
    </row>
    <row r="1656" spans="4:14">
      <c r="D1656" s="13" t="e">
        <f>VLOOKUP(Parameter!#REF!,Indexing!$A$2:$B$28,2)</f>
        <v>#REF!</v>
      </c>
      <c r="E1656" s="13" t="e">
        <f>VLOOKUP(Parameter!#REF!,Indexing!$C$2:$D$28,2)</f>
        <v>#REF!</v>
      </c>
      <c r="F1656" s="13" t="e">
        <f>VLOOKUP(Parameter!#REF!,Indexing!$E$2:$F$28,2)</f>
        <v>#REF!</v>
      </c>
      <c r="G1656" s="13" t="e">
        <f>VLOOKUP(Parameter!#REF!,Indexing!$G$2:$H$28,2)</f>
        <v>#REF!</v>
      </c>
      <c r="H1656" s="13" t="e">
        <f t="shared" si="82"/>
        <v>#REF!</v>
      </c>
      <c r="J1656" s="13" t="e">
        <f>VLOOKUP(Parameter!#REF!,Indexing!$I$2:$J$28,2)</f>
        <v>#REF!</v>
      </c>
      <c r="K1656" s="13" t="e">
        <f>VLOOKUP(Parameter!#REF!,Indexing!$K$2:$L$28,2)</f>
        <v>#REF!</v>
      </c>
      <c r="L1656" s="13" t="e">
        <f t="shared" si="83"/>
        <v>#REF!</v>
      </c>
      <c r="N1656" t="e">
        <f t="shared" si="81"/>
        <v>#REF!</v>
      </c>
    </row>
    <row r="1657" spans="4:14">
      <c r="D1657" s="13" t="e">
        <f>VLOOKUP(Parameter!#REF!,Indexing!$A$2:$B$28,2)</f>
        <v>#REF!</v>
      </c>
      <c r="E1657" s="13" t="e">
        <f>VLOOKUP(Parameter!#REF!,Indexing!$C$2:$D$28,2)</f>
        <v>#REF!</v>
      </c>
      <c r="F1657" s="13" t="e">
        <f>VLOOKUP(Parameter!#REF!,Indexing!$E$2:$F$28,2)</f>
        <v>#REF!</v>
      </c>
      <c r="G1657" s="13" t="e">
        <f>VLOOKUP(Parameter!#REF!,Indexing!$G$2:$H$28,2)</f>
        <v>#REF!</v>
      </c>
      <c r="H1657" s="13" t="e">
        <f t="shared" si="82"/>
        <v>#REF!</v>
      </c>
      <c r="J1657" s="13" t="e">
        <f>VLOOKUP(Parameter!#REF!,Indexing!$I$2:$J$28,2)</f>
        <v>#REF!</v>
      </c>
      <c r="K1657" s="13" t="e">
        <f>VLOOKUP(Parameter!#REF!,Indexing!$K$2:$L$28,2)</f>
        <v>#REF!</v>
      </c>
      <c r="L1657" s="13" t="e">
        <f t="shared" si="83"/>
        <v>#REF!</v>
      </c>
      <c r="N1657" t="e">
        <f t="shared" si="81"/>
        <v>#REF!</v>
      </c>
    </row>
    <row r="1658" spans="4:14">
      <c r="D1658" s="13" t="e">
        <f>VLOOKUP(Parameter!#REF!,Indexing!$A$2:$B$28,2)</f>
        <v>#REF!</v>
      </c>
      <c r="E1658" s="13" t="e">
        <f>VLOOKUP(Parameter!#REF!,Indexing!$C$2:$D$28,2)</f>
        <v>#REF!</v>
      </c>
      <c r="F1658" s="13" t="e">
        <f>VLOOKUP(Parameter!#REF!,Indexing!$E$2:$F$28,2)</f>
        <v>#REF!</v>
      </c>
      <c r="G1658" s="13" t="e">
        <f>VLOOKUP(Parameter!#REF!,Indexing!$G$2:$H$28,2)</f>
        <v>#REF!</v>
      </c>
      <c r="H1658" s="13" t="e">
        <f t="shared" si="82"/>
        <v>#REF!</v>
      </c>
      <c r="J1658" s="13" t="e">
        <f>VLOOKUP(Parameter!#REF!,Indexing!$I$2:$J$28,2)</f>
        <v>#REF!</v>
      </c>
      <c r="K1658" s="13" t="e">
        <f>VLOOKUP(Parameter!#REF!,Indexing!$K$2:$L$28,2)</f>
        <v>#REF!</v>
      </c>
      <c r="L1658" s="13" t="e">
        <f t="shared" si="83"/>
        <v>#REF!</v>
      </c>
      <c r="N1658" t="e">
        <f t="shared" si="81"/>
        <v>#REF!</v>
      </c>
    </row>
    <row r="1659" spans="4:14">
      <c r="D1659" s="13" t="e">
        <f>VLOOKUP(Parameter!#REF!,Indexing!$A$2:$B$28,2)</f>
        <v>#REF!</v>
      </c>
      <c r="E1659" s="13" t="e">
        <f>VLOOKUP(Parameter!#REF!,Indexing!$C$2:$D$28,2)</f>
        <v>#REF!</v>
      </c>
      <c r="F1659" s="13" t="e">
        <f>VLOOKUP(Parameter!#REF!,Indexing!$E$2:$F$28,2)</f>
        <v>#REF!</v>
      </c>
      <c r="G1659" s="13" t="e">
        <f>VLOOKUP(Parameter!#REF!,Indexing!$G$2:$H$28,2)</f>
        <v>#REF!</v>
      </c>
      <c r="H1659" s="13" t="e">
        <f t="shared" si="82"/>
        <v>#REF!</v>
      </c>
      <c r="J1659" s="13" t="e">
        <f>VLOOKUP(Parameter!#REF!,Indexing!$I$2:$J$28,2)</f>
        <v>#REF!</v>
      </c>
      <c r="K1659" s="13" t="e">
        <f>VLOOKUP(Parameter!#REF!,Indexing!$K$2:$L$28,2)</f>
        <v>#REF!</v>
      </c>
      <c r="L1659" s="13" t="e">
        <f t="shared" si="83"/>
        <v>#REF!</v>
      </c>
      <c r="N1659" t="e">
        <f t="shared" si="81"/>
        <v>#REF!</v>
      </c>
    </row>
    <row r="1660" spans="4:14">
      <c r="D1660" s="13" t="e">
        <f>VLOOKUP(Parameter!#REF!,Indexing!$A$2:$B$28,2)</f>
        <v>#REF!</v>
      </c>
      <c r="E1660" s="13" t="e">
        <f>VLOOKUP(Parameter!#REF!,Indexing!$C$2:$D$28,2)</f>
        <v>#REF!</v>
      </c>
      <c r="F1660" s="13" t="e">
        <f>VLOOKUP(Parameter!#REF!,Indexing!$E$2:$F$28,2)</f>
        <v>#REF!</v>
      </c>
      <c r="G1660" s="13" t="e">
        <f>VLOOKUP(Parameter!#REF!,Indexing!$G$2:$H$28,2)</f>
        <v>#REF!</v>
      </c>
      <c r="H1660" s="13" t="e">
        <f t="shared" si="82"/>
        <v>#REF!</v>
      </c>
      <c r="J1660" s="13" t="e">
        <f>VLOOKUP(Parameter!#REF!,Indexing!$I$2:$J$28,2)</f>
        <v>#REF!</v>
      </c>
      <c r="K1660" s="13" t="e">
        <f>VLOOKUP(Parameter!#REF!,Indexing!$K$2:$L$28,2)</f>
        <v>#REF!</v>
      </c>
      <c r="L1660" s="13" t="e">
        <f t="shared" si="83"/>
        <v>#REF!</v>
      </c>
      <c r="N1660" t="e">
        <f t="shared" si="81"/>
        <v>#REF!</v>
      </c>
    </row>
    <row r="1661" spans="4:14">
      <c r="D1661" s="13" t="e">
        <f>VLOOKUP(Parameter!#REF!,Indexing!$A$2:$B$28,2)</f>
        <v>#REF!</v>
      </c>
      <c r="E1661" s="13" t="e">
        <f>VLOOKUP(Parameter!#REF!,Indexing!$C$2:$D$28,2)</f>
        <v>#REF!</v>
      </c>
      <c r="F1661" s="13" t="e">
        <f>VLOOKUP(Parameter!#REF!,Indexing!$E$2:$F$28,2)</f>
        <v>#REF!</v>
      </c>
      <c r="G1661" s="13" t="e">
        <f>VLOOKUP(Parameter!#REF!,Indexing!$G$2:$H$28,2)</f>
        <v>#REF!</v>
      </c>
      <c r="H1661" s="13" t="e">
        <f t="shared" si="82"/>
        <v>#REF!</v>
      </c>
      <c r="J1661" s="13" t="e">
        <f>VLOOKUP(Parameter!#REF!,Indexing!$I$2:$J$28,2)</f>
        <v>#REF!</v>
      </c>
      <c r="K1661" s="13" t="e">
        <f>VLOOKUP(Parameter!#REF!,Indexing!$K$2:$L$28,2)</f>
        <v>#REF!</v>
      </c>
      <c r="L1661" s="13" t="e">
        <f t="shared" si="83"/>
        <v>#REF!</v>
      </c>
      <c r="N1661" t="e">
        <f t="shared" si="81"/>
        <v>#REF!</v>
      </c>
    </row>
    <row r="1662" spans="4:14">
      <c r="D1662" s="13" t="e">
        <f>VLOOKUP(Parameter!#REF!,Indexing!$A$2:$B$28,2)</f>
        <v>#REF!</v>
      </c>
      <c r="E1662" s="13" t="e">
        <f>VLOOKUP(Parameter!#REF!,Indexing!$C$2:$D$28,2)</f>
        <v>#REF!</v>
      </c>
      <c r="F1662" s="13" t="e">
        <f>VLOOKUP(Parameter!#REF!,Indexing!$E$2:$F$28,2)</f>
        <v>#REF!</v>
      </c>
      <c r="G1662" s="13" t="e">
        <f>VLOOKUP(Parameter!#REF!,Indexing!$G$2:$H$28,2)</f>
        <v>#REF!</v>
      </c>
      <c r="H1662" s="13" t="e">
        <f t="shared" si="82"/>
        <v>#REF!</v>
      </c>
      <c r="J1662" s="13" t="e">
        <f>VLOOKUP(Parameter!#REF!,Indexing!$I$2:$J$28,2)</f>
        <v>#REF!</v>
      </c>
      <c r="K1662" s="13" t="e">
        <f>VLOOKUP(Parameter!#REF!,Indexing!$K$2:$L$28,2)</f>
        <v>#REF!</v>
      </c>
      <c r="L1662" s="13" t="e">
        <f t="shared" si="83"/>
        <v>#REF!</v>
      </c>
      <c r="N1662" t="e">
        <f t="shared" si="81"/>
        <v>#REF!</v>
      </c>
    </row>
    <row r="1663" spans="4:14">
      <c r="D1663" s="13" t="e">
        <f>VLOOKUP(Parameter!#REF!,Indexing!$A$2:$B$28,2)</f>
        <v>#REF!</v>
      </c>
      <c r="E1663" s="13" t="e">
        <f>VLOOKUP(Parameter!#REF!,Indexing!$C$2:$D$28,2)</f>
        <v>#REF!</v>
      </c>
      <c r="F1663" s="13" t="e">
        <f>VLOOKUP(Parameter!#REF!,Indexing!$E$2:$F$28,2)</f>
        <v>#REF!</v>
      </c>
      <c r="G1663" s="13" t="e">
        <f>VLOOKUP(Parameter!#REF!,Indexing!$G$2:$H$28,2)</f>
        <v>#REF!</v>
      </c>
      <c r="H1663" s="13" t="e">
        <f t="shared" si="82"/>
        <v>#REF!</v>
      </c>
      <c r="J1663" s="13" t="e">
        <f>VLOOKUP(Parameter!#REF!,Indexing!$I$2:$J$28,2)</f>
        <v>#REF!</v>
      </c>
      <c r="K1663" s="13" t="e">
        <f>VLOOKUP(Parameter!#REF!,Indexing!$K$2:$L$28,2)</f>
        <v>#REF!</v>
      </c>
      <c r="L1663" s="13" t="e">
        <f t="shared" si="83"/>
        <v>#REF!</v>
      </c>
      <c r="N1663" t="e">
        <f t="shared" si="81"/>
        <v>#REF!</v>
      </c>
    </row>
    <row r="1664" spans="4:14">
      <c r="D1664" s="13" t="e">
        <f>VLOOKUP(Parameter!#REF!,Indexing!$A$2:$B$28,2)</f>
        <v>#REF!</v>
      </c>
      <c r="E1664" s="13" t="e">
        <f>VLOOKUP(Parameter!#REF!,Indexing!$C$2:$D$28,2)</f>
        <v>#REF!</v>
      </c>
      <c r="F1664" s="13" t="e">
        <f>VLOOKUP(Parameter!#REF!,Indexing!$E$2:$F$28,2)</f>
        <v>#REF!</v>
      </c>
      <c r="G1664" s="13" t="e">
        <f>VLOOKUP(Parameter!#REF!,Indexing!$G$2:$H$28,2)</f>
        <v>#REF!</v>
      </c>
      <c r="H1664" s="13" t="e">
        <f t="shared" si="82"/>
        <v>#REF!</v>
      </c>
      <c r="J1664" s="13" t="e">
        <f>VLOOKUP(Parameter!#REF!,Indexing!$I$2:$J$28,2)</f>
        <v>#REF!</v>
      </c>
      <c r="K1664" s="13" t="e">
        <f>VLOOKUP(Parameter!#REF!,Indexing!$K$2:$L$28,2)</f>
        <v>#REF!</v>
      </c>
      <c r="L1664" s="13" t="e">
        <f t="shared" si="83"/>
        <v>#REF!</v>
      </c>
      <c r="N1664" t="e">
        <f t="shared" si="81"/>
        <v>#REF!</v>
      </c>
    </row>
    <row r="1665" spans="4:14">
      <c r="D1665" s="13" t="e">
        <f>VLOOKUP(Parameter!#REF!,Indexing!$A$2:$B$28,2)</f>
        <v>#REF!</v>
      </c>
      <c r="E1665" s="13" t="e">
        <f>VLOOKUP(Parameter!#REF!,Indexing!$C$2:$D$28,2)</f>
        <v>#REF!</v>
      </c>
      <c r="F1665" s="13" t="e">
        <f>VLOOKUP(Parameter!#REF!,Indexing!$E$2:$F$28,2)</f>
        <v>#REF!</v>
      </c>
      <c r="G1665" s="13" t="e">
        <f>VLOOKUP(Parameter!#REF!,Indexing!$G$2:$H$28,2)</f>
        <v>#REF!</v>
      </c>
      <c r="H1665" s="13" t="e">
        <f t="shared" si="82"/>
        <v>#REF!</v>
      </c>
      <c r="J1665" s="13" t="e">
        <f>VLOOKUP(Parameter!#REF!,Indexing!$I$2:$J$28,2)</f>
        <v>#REF!</v>
      </c>
      <c r="K1665" s="13" t="e">
        <f>VLOOKUP(Parameter!#REF!,Indexing!$K$2:$L$28,2)</f>
        <v>#REF!</v>
      </c>
      <c r="L1665" s="13" t="e">
        <f t="shared" si="83"/>
        <v>#REF!</v>
      </c>
      <c r="N1665" t="e">
        <f t="shared" si="81"/>
        <v>#REF!</v>
      </c>
    </row>
    <row r="1666" spans="4:14">
      <c r="D1666" s="13" t="e">
        <f>VLOOKUP(Parameter!#REF!,Indexing!$A$2:$B$28,2)</f>
        <v>#REF!</v>
      </c>
      <c r="E1666" s="13" t="e">
        <f>VLOOKUP(Parameter!#REF!,Indexing!$C$2:$D$28,2)</f>
        <v>#REF!</v>
      </c>
      <c r="F1666" s="13" t="e">
        <f>VLOOKUP(Parameter!#REF!,Indexing!$E$2:$F$28,2)</f>
        <v>#REF!</v>
      </c>
      <c r="G1666" s="13" t="e">
        <f>VLOOKUP(Parameter!#REF!,Indexing!$G$2:$H$28,2)</f>
        <v>#REF!</v>
      </c>
      <c r="H1666" s="13" t="e">
        <f t="shared" si="82"/>
        <v>#REF!</v>
      </c>
      <c r="J1666" s="13" t="e">
        <f>VLOOKUP(Parameter!#REF!,Indexing!$I$2:$J$28,2)</f>
        <v>#REF!</v>
      </c>
      <c r="K1666" s="13" t="e">
        <f>VLOOKUP(Parameter!#REF!,Indexing!$K$2:$L$28,2)</f>
        <v>#REF!</v>
      </c>
      <c r="L1666" s="13" t="e">
        <f t="shared" si="83"/>
        <v>#REF!</v>
      </c>
      <c r="N1666" t="e">
        <f t="shared" ref="N1666:N1729" si="84">(SUM(D1666:G1666))+(SUM(J1666+K1666))</f>
        <v>#REF!</v>
      </c>
    </row>
    <row r="1667" spans="4:14">
      <c r="D1667" s="13" t="e">
        <f>VLOOKUP(Parameter!#REF!,Indexing!$A$2:$B$28,2)</f>
        <v>#REF!</v>
      </c>
      <c r="E1667" s="13" t="e">
        <f>VLOOKUP(Parameter!#REF!,Indexing!$C$2:$D$28,2)</f>
        <v>#REF!</v>
      </c>
      <c r="F1667" s="13" t="e">
        <f>VLOOKUP(Parameter!#REF!,Indexing!$E$2:$F$28,2)</f>
        <v>#REF!</v>
      </c>
      <c r="G1667" s="13" t="e">
        <f>VLOOKUP(Parameter!#REF!,Indexing!$G$2:$H$28,2)</f>
        <v>#REF!</v>
      </c>
      <c r="H1667" s="13" t="e">
        <f t="shared" si="82"/>
        <v>#REF!</v>
      </c>
      <c r="J1667" s="13" t="e">
        <f>VLOOKUP(Parameter!#REF!,Indexing!$I$2:$J$28,2)</f>
        <v>#REF!</v>
      </c>
      <c r="K1667" s="13" t="e">
        <f>VLOOKUP(Parameter!#REF!,Indexing!$K$2:$L$28,2)</f>
        <v>#REF!</v>
      </c>
      <c r="L1667" s="13" t="e">
        <f t="shared" si="83"/>
        <v>#REF!</v>
      </c>
      <c r="N1667" t="e">
        <f t="shared" si="84"/>
        <v>#REF!</v>
      </c>
    </row>
    <row r="1668" spans="4:14">
      <c r="D1668" s="13" t="e">
        <f>VLOOKUP(Parameter!#REF!,Indexing!$A$2:$B$28,2)</f>
        <v>#REF!</v>
      </c>
      <c r="E1668" s="13" t="e">
        <f>VLOOKUP(Parameter!#REF!,Indexing!$C$2:$D$28,2)</f>
        <v>#REF!</v>
      </c>
      <c r="F1668" s="13" t="e">
        <f>VLOOKUP(Parameter!#REF!,Indexing!$E$2:$F$28,2)</f>
        <v>#REF!</v>
      </c>
      <c r="G1668" s="13" t="e">
        <f>VLOOKUP(Parameter!#REF!,Indexing!$G$2:$H$28,2)</f>
        <v>#REF!</v>
      </c>
      <c r="H1668" s="13" t="e">
        <f t="shared" si="82"/>
        <v>#REF!</v>
      </c>
      <c r="J1668" s="13" t="e">
        <f>VLOOKUP(Parameter!#REF!,Indexing!$I$2:$J$28,2)</f>
        <v>#REF!</v>
      </c>
      <c r="K1668" s="13" t="e">
        <f>VLOOKUP(Parameter!#REF!,Indexing!$K$2:$L$28,2)</f>
        <v>#REF!</v>
      </c>
      <c r="L1668" s="13" t="e">
        <f t="shared" si="83"/>
        <v>#REF!</v>
      </c>
      <c r="N1668" t="e">
        <f t="shared" si="84"/>
        <v>#REF!</v>
      </c>
    </row>
    <row r="1669" spans="4:14">
      <c r="D1669" s="13" t="e">
        <f>VLOOKUP(Parameter!#REF!,Indexing!$A$2:$B$28,2)</f>
        <v>#REF!</v>
      </c>
      <c r="E1669" s="13" t="e">
        <f>VLOOKUP(Parameter!#REF!,Indexing!$C$2:$D$28,2)</f>
        <v>#REF!</v>
      </c>
      <c r="F1669" s="13" t="e">
        <f>VLOOKUP(Parameter!#REF!,Indexing!$E$2:$F$28,2)</f>
        <v>#REF!</v>
      </c>
      <c r="G1669" s="13" t="e">
        <f>VLOOKUP(Parameter!#REF!,Indexing!$G$2:$H$28,2)</f>
        <v>#REF!</v>
      </c>
      <c r="H1669" s="13" t="e">
        <f t="shared" si="82"/>
        <v>#REF!</v>
      </c>
      <c r="J1669" s="13" t="e">
        <f>VLOOKUP(Parameter!#REF!,Indexing!$I$2:$J$28,2)</f>
        <v>#REF!</v>
      </c>
      <c r="K1669" s="13" t="e">
        <f>VLOOKUP(Parameter!#REF!,Indexing!$K$2:$L$28,2)</f>
        <v>#REF!</v>
      </c>
      <c r="L1669" s="13" t="e">
        <f t="shared" si="83"/>
        <v>#REF!</v>
      </c>
      <c r="N1669" t="e">
        <f t="shared" si="84"/>
        <v>#REF!</v>
      </c>
    </row>
    <row r="1670" spans="4:14">
      <c r="D1670" s="13" t="e">
        <f>VLOOKUP(Parameter!#REF!,Indexing!$A$2:$B$28,2)</f>
        <v>#REF!</v>
      </c>
      <c r="E1670" s="13" t="e">
        <f>VLOOKUP(Parameter!#REF!,Indexing!$C$2:$D$28,2)</f>
        <v>#REF!</v>
      </c>
      <c r="F1670" s="13" t="e">
        <f>VLOOKUP(Parameter!#REF!,Indexing!$E$2:$F$28,2)</f>
        <v>#REF!</v>
      </c>
      <c r="G1670" s="13" t="e">
        <f>VLOOKUP(Parameter!#REF!,Indexing!$G$2:$H$28,2)</f>
        <v>#REF!</v>
      </c>
      <c r="H1670" s="13" t="e">
        <f t="shared" si="82"/>
        <v>#REF!</v>
      </c>
      <c r="J1670" s="13" t="e">
        <f>VLOOKUP(Parameter!#REF!,Indexing!$I$2:$J$28,2)</f>
        <v>#REF!</v>
      </c>
      <c r="K1670" s="13" t="e">
        <f>VLOOKUP(Parameter!#REF!,Indexing!$K$2:$L$28,2)</f>
        <v>#REF!</v>
      </c>
      <c r="L1670" s="13" t="e">
        <f t="shared" si="83"/>
        <v>#REF!</v>
      </c>
      <c r="N1670" t="e">
        <f t="shared" si="84"/>
        <v>#REF!</v>
      </c>
    </row>
    <row r="1671" spans="4:14">
      <c r="D1671" s="13" t="e">
        <f>VLOOKUP(Parameter!#REF!,Indexing!$A$2:$B$28,2)</f>
        <v>#REF!</v>
      </c>
      <c r="E1671" s="13" t="e">
        <f>VLOOKUP(Parameter!#REF!,Indexing!$C$2:$D$28,2)</f>
        <v>#REF!</v>
      </c>
      <c r="F1671" s="13" t="e">
        <f>VLOOKUP(Parameter!#REF!,Indexing!$E$2:$F$28,2)</f>
        <v>#REF!</v>
      </c>
      <c r="G1671" s="13" t="e">
        <f>VLOOKUP(Parameter!#REF!,Indexing!$G$2:$H$28,2)</f>
        <v>#REF!</v>
      </c>
      <c r="H1671" s="13" t="e">
        <f t="shared" si="82"/>
        <v>#REF!</v>
      </c>
      <c r="J1671" s="13" t="e">
        <f>VLOOKUP(Parameter!#REF!,Indexing!$I$2:$J$28,2)</f>
        <v>#REF!</v>
      </c>
      <c r="K1671" s="13" t="e">
        <f>VLOOKUP(Parameter!#REF!,Indexing!$K$2:$L$28,2)</f>
        <v>#REF!</v>
      </c>
      <c r="L1671" s="13" t="e">
        <f t="shared" si="83"/>
        <v>#REF!</v>
      </c>
      <c r="N1671" t="e">
        <f t="shared" si="84"/>
        <v>#REF!</v>
      </c>
    </row>
    <row r="1672" spans="4:14">
      <c r="D1672" s="13" t="e">
        <f>VLOOKUP(Parameter!#REF!,Indexing!$A$2:$B$28,2)</f>
        <v>#REF!</v>
      </c>
      <c r="E1672" s="13" t="e">
        <f>VLOOKUP(Parameter!#REF!,Indexing!$C$2:$D$28,2)</f>
        <v>#REF!</v>
      </c>
      <c r="F1672" s="13" t="e">
        <f>VLOOKUP(Parameter!#REF!,Indexing!$E$2:$F$28,2)</f>
        <v>#REF!</v>
      </c>
      <c r="G1672" s="13" t="e">
        <f>VLOOKUP(Parameter!#REF!,Indexing!$G$2:$H$28,2)</f>
        <v>#REF!</v>
      </c>
      <c r="H1672" s="13" t="e">
        <f t="shared" si="82"/>
        <v>#REF!</v>
      </c>
      <c r="J1672" s="13" t="e">
        <f>VLOOKUP(Parameter!#REF!,Indexing!$I$2:$J$28,2)</f>
        <v>#REF!</v>
      </c>
      <c r="K1672" s="13" t="e">
        <f>VLOOKUP(Parameter!#REF!,Indexing!$K$2:$L$28,2)</f>
        <v>#REF!</v>
      </c>
      <c r="L1672" s="13" t="e">
        <f t="shared" si="83"/>
        <v>#REF!</v>
      </c>
      <c r="N1672" t="e">
        <f t="shared" si="84"/>
        <v>#REF!</v>
      </c>
    </row>
    <row r="1673" spans="4:14">
      <c r="D1673" s="13" t="e">
        <f>VLOOKUP(Parameter!#REF!,Indexing!$A$2:$B$28,2)</f>
        <v>#REF!</v>
      </c>
      <c r="E1673" s="13" t="e">
        <f>VLOOKUP(Parameter!#REF!,Indexing!$C$2:$D$28,2)</f>
        <v>#REF!</v>
      </c>
      <c r="F1673" s="13" t="e">
        <f>VLOOKUP(Parameter!#REF!,Indexing!$E$2:$F$28,2)</f>
        <v>#REF!</v>
      </c>
      <c r="G1673" s="13" t="e">
        <f>VLOOKUP(Parameter!#REF!,Indexing!$G$2:$H$28,2)</f>
        <v>#REF!</v>
      </c>
      <c r="H1673" s="13" t="e">
        <f t="shared" si="82"/>
        <v>#REF!</v>
      </c>
      <c r="J1673" s="13" t="e">
        <f>VLOOKUP(Parameter!#REF!,Indexing!$I$2:$J$28,2)</f>
        <v>#REF!</v>
      </c>
      <c r="K1673" s="13" t="e">
        <f>VLOOKUP(Parameter!#REF!,Indexing!$K$2:$L$28,2)</f>
        <v>#REF!</v>
      </c>
      <c r="L1673" s="13" t="e">
        <f t="shared" si="83"/>
        <v>#REF!</v>
      </c>
      <c r="N1673" t="e">
        <f t="shared" si="84"/>
        <v>#REF!</v>
      </c>
    </row>
    <row r="1674" spans="4:14">
      <c r="D1674" s="13" t="e">
        <f>VLOOKUP(Parameter!#REF!,Indexing!$A$2:$B$28,2)</f>
        <v>#REF!</v>
      </c>
      <c r="E1674" s="13" t="e">
        <f>VLOOKUP(Parameter!#REF!,Indexing!$C$2:$D$28,2)</f>
        <v>#REF!</v>
      </c>
      <c r="F1674" s="13" t="e">
        <f>VLOOKUP(Parameter!#REF!,Indexing!$E$2:$F$28,2)</f>
        <v>#REF!</v>
      </c>
      <c r="G1674" s="13" t="e">
        <f>VLOOKUP(Parameter!#REF!,Indexing!$G$2:$H$28,2)</f>
        <v>#REF!</v>
      </c>
      <c r="H1674" s="13" t="e">
        <f t="shared" si="82"/>
        <v>#REF!</v>
      </c>
      <c r="J1674" s="13" t="e">
        <f>VLOOKUP(Parameter!#REF!,Indexing!$I$2:$J$28,2)</f>
        <v>#REF!</v>
      </c>
      <c r="K1674" s="13" t="e">
        <f>VLOOKUP(Parameter!#REF!,Indexing!$K$2:$L$28,2)</f>
        <v>#REF!</v>
      </c>
      <c r="L1674" s="13" t="e">
        <f t="shared" si="83"/>
        <v>#REF!</v>
      </c>
      <c r="N1674" t="e">
        <f t="shared" si="84"/>
        <v>#REF!</v>
      </c>
    </row>
    <row r="1675" spans="4:14">
      <c r="D1675" s="13" t="e">
        <f>VLOOKUP(Parameter!#REF!,Indexing!$A$2:$B$28,2)</f>
        <v>#REF!</v>
      </c>
      <c r="E1675" s="13" t="e">
        <f>VLOOKUP(Parameter!#REF!,Indexing!$C$2:$D$28,2)</f>
        <v>#REF!</v>
      </c>
      <c r="F1675" s="13" t="e">
        <f>VLOOKUP(Parameter!#REF!,Indexing!$E$2:$F$28,2)</f>
        <v>#REF!</v>
      </c>
      <c r="G1675" s="13" t="e">
        <f>VLOOKUP(Parameter!#REF!,Indexing!$G$2:$H$28,2)</f>
        <v>#REF!</v>
      </c>
      <c r="H1675" s="13" t="e">
        <f t="shared" si="82"/>
        <v>#REF!</v>
      </c>
      <c r="J1675" s="13" t="e">
        <f>VLOOKUP(Parameter!#REF!,Indexing!$I$2:$J$28,2)</f>
        <v>#REF!</v>
      </c>
      <c r="K1675" s="13" t="e">
        <f>VLOOKUP(Parameter!#REF!,Indexing!$K$2:$L$28,2)</f>
        <v>#REF!</v>
      </c>
      <c r="L1675" s="13" t="e">
        <f t="shared" si="83"/>
        <v>#REF!</v>
      </c>
      <c r="N1675" t="e">
        <f t="shared" si="84"/>
        <v>#REF!</v>
      </c>
    </row>
    <row r="1676" spans="4:14">
      <c r="D1676" s="13" t="e">
        <f>VLOOKUP(Parameter!#REF!,Indexing!$A$2:$B$28,2)</f>
        <v>#REF!</v>
      </c>
      <c r="E1676" s="13" t="e">
        <f>VLOOKUP(Parameter!#REF!,Indexing!$C$2:$D$28,2)</f>
        <v>#REF!</v>
      </c>
      <c r="F1676" s="13" t="e">
        <f>VLOOKUP(Parameter!#REF!,Indexing!$E$2:$F$28,2)</f>
        <v>#REF!</v>
      </c>
      <c r="G1676" s="13" t="e">
        <f>VLOOKUP(Parameter!#REF!,Indexing!$G$2:$H$28,2)</f>
        <v>#REF!</v>
      </c>
      <c r="H1676" s="13" t="e">
        <f t="shared" si="82"/>
        <v>#REF!</v>
      </c>
      <c r="J1676" s="13" t="e">
        <f>VLOOKUP(Parameter!#REF!,Indexing!$I$2:$J$28,2)</f>
        <v>#REF!</v>
      </c>
      <c r="K1676" s="13" t="e">
        <f>VLOOKUP(Parameter!#REF!,Indexing!$K$2:$L$28,2)</f>
        <v>#REF!</v>
      </c>
      <c r="L1676" s="13" t="e">
        <f t="shared" si="83"/>
        <v>#REF!</v>
      </c>
      <c r="N1676" t="e">
        <f t="shared" si="84"/>
        <v>#REF!</v>
      </c>
    </row>
    <row r="1677" spans="4:14">
      <c r="D1677" s="13" t="e">
        <f>VLOOKUP(Parameter!#REF!,Indexing!$A$2:$B$28,2)</f>
        <v>#REF!</v>
      </c>
      <c r="E1677" s="13" t="e">
        <f>VLOOKUP(Parameter!#REF!,Indexing!$C$2:$D$28,2)</f>
        <v>#REF!</v>
      </c>
      <c r="F1677" s="13" t="e">
        <f>VLOOKUP(Parameter!#REF!,Indexing!$E$2:$F$28,2)</f>
        <v>#REF!</v>
      </c>
      <c r="G1677" s="13" t="e">
        <f>VLOOKUP(Parameter!#REF!,Indexing!$G$2:$H$28,2)</f>
        <v>#REF!</v>
      </c>
      <c r="H1677" s="13" t="e">
        <f t="shared" si="82"/>
        <v>#REF!</v>
      </c>
      <c r="J1677" s="13" t="e">
        <f>VLOOKUP(Parameter!#REF!,Indexing!$I$2:$J$28,2)</f>
        <v>#REF!</v>
      </c>
      <c r="K1677" s="13" t="e">
        <f>VLOOKUP(Parameter!#REF!,Indexing!$K$2:$L$28,2)</f>
        <v>#REF!</v>
      </c>
      <c r="L1677" s="13" t="e">
        <f t="shared" si="83"/>
        <v>#REF!</v>
      </c>
      <c r="N1677" t="e">
        <f t="shared" si="84"/>
        <v>#REF!</v>
      </c>
    </row>
    <row r="1678" spans="4:14">
      <c r="D1678" s="13" t="e">
        <f>VLOOKUP(Parameter!#REF!,Indexing!$A$2:$B$28,2)</f>
        <v>#REF!</v>
      </c>
      <c r="E1678" s="13" t="e">
        <f>VLOOKUP(Parameter!#REF!,Indexing!$C$2:$D$28,2)</f>
        <v>#REF!</v>
      </c>
      <c r="F1678" s="13" t="e">
        <f>VLOOKUP(Parameter!#REF!,Indexing!$E$2:$F$28,2)</f>
        <v>#REF!</v>
      </c>
      <c r="G1678" s="13" t="e">
        <f>VLOOKUP(Parameter!#REF!,Indexing!$G$2:$H$28,2)</f>
        <v>#REF!</v>
      </c>
      <c r="H1678" s="13" t="e">
        <f t="shared" si="82"/>
        <v>#REF!</v>
      </c>
      <c r="J1678" s="13" t="e">
        <f>VLOOKUP(Parameter!#REF!,Indexing!$I$2:$J$28,2)</f>
        <v>#REF!</v>
      </c>
      <c r="K1678" s="13" t="e">
        <f>VLOOKUP(Parameter!#REF!,Indexing!$K$2:$L$28,2)</f>
        <v>#REF!</v>
      </c>
      <c r="L1678" s="13" t="e">
        <f t="shared" si="83"/>
        <v>#REF!</v>
      </c>
      <c r="N1678" t="e">
        <f t="shared" si="84"/>
        <v>#REF!</v>
      </c>
    </row>
    <row r="1679" spans="4:14">
      <c r="D1679" s="13" t="e">
        <f>VLOOKUP(Parameter!#REF!,Indexing!$A$2:$B$28,2)</f>
        <v>#REF!</v>
      </c>
      <c r="E1679" s="13" t="e">
        <f>VLOOKUP(Parameter!#REF!,Indexing!$C$2:$D$28,2)</f>
        <v>#REF!</v>
      </c>
      <c r="F1679" s="13" t="e">
        <f>VLOOKUP(Parameter!#REF!,Indexing!$E$2:$F$28,2)</f>
        <v>#REF!</v>
      </c>
      <c r="G1679" s="13" t="e">
        <f>VLOOKUP(Parameter!#REF!,Indexing!$G$2:$H$28,2)</f>
        <v>#REF!</v>
      </c>
      <c r="H1679" s="13" t="e">
        <f t="shared" si="82"/>
        <v>#REF!</v>
      </c>
      <c r="J1679" s="13" t="e">
        <f>VLOOKUP(Parameter!#REF!,Indexing!$I$2:$J$28,2)</f>
        <v>#REF!</v>
      </c>
      <c r="K1679" s="13" t="e">
        <f>VLOOKUP(Parameter!#REF!,Indexing!$K$2:$L$28,2)</f>
        <v>#REF!</v>
      </c>
      <c r="L1679" s="13" t="e">
        <f t="shared" si="83"/>
        <v>#REF!</v>
      </c>
      <c r="N1679" t="e">
        <f t="shared" si="84"/>
        <v>#REF!</v>
      </c>
    </row>
    <row r="1680" spans="4:14">
      <c r="D1680" s="13" t="e">
        <f>VLOOKUP(Parameter!#REF!,Indexing!$A$2:$B$28,2)</f>
        <v>#REF!</v>
      </c>
      <c r="E1680" s="13" t="e">
        <f>VLOOKUP(Parameter!#REF!,Indexing!$C$2:$D$28,2)</f>
        <v>#REF!</v>
      </c>
      <c r="F1680" s="13" t="e">
        <f>VLOOKUP(Parameter!#REF!,Indexing!$E$2:$F$28,2)</f>
        <v>#REF!</v>
      </c>
      <c r="G1680" s="13" t="e">
        <f>VLOOKUP(Parameter!#REF!,Indexing!$G$2:$H$28,2)</f>
        <v>#REF!</v>
      </c>
      <c r="H1680" s="13" t="e">
        <f t="shared" si="82"/>
        <v>#REF!</v>
      </c>
      <c r="J1680" s="13" t="e">
        <f>VLOOKUP(Parameter!#REF!,Indexing!$I$2:$J$28,2)</f>
        <v>#REF!</v>
      </c>
      <c r="K1680" s="13" t="e">
        <f>VLOOKUP(Parameter!#REF!,Indexing!$K$2:$L$28,2)</f>
        <v>#REF!</v>
      </c>
      <c r="L1680" s="13" t="e">
        <f t="shared" si="83"/>
        <v>#REF!</v>
      </c>
      <c r="N1680" t="e">
        <f t="shared" si="84"/>
        <v>#REF!</v>
      </c>
    </row>
    <row r="1681" spans="4:14">
      <c r="D1681" s="13" t="e">
        <f>VLOOKUP(Parameter!#REF!,Indexing!$A$2:$B$28,2)</f>
        <v>#REF!</v>
      </c>
      <c r="E1681" s="13" t="e">
        <f>VLOOKUP(Parameter!#REF!,Indexing!$C$2:$D$28,2)</f>
        <v>#REF!</v>
      </c>
      <c r="F1681" s="13" t="e">
        <f>VLOOKUP(Parameter!#REF!,Indexing!$E$2:$F$28,2)</f>
        <v>#REF!</v>
      </c>
      <c r="G1681" s="13" t="e">
        <f>VLOOKUP(Parameter!#REF!,Indexing!$G$2:$H$28,2)</f>
        <v>#REF!</v>
      </c>
      <c r="H1681" s="13" t="e">
        <f t="shared" si="82"/>
        <v>#REF!</v>
      </c>
      <c r="J1681" s="13" t="e">
        <f>VLOOKUP(Parameter!#REF!,Indexing!$I$2:$J$28,2)</f>
        <v>#REF!</v>
      </c>
      <c r="K1681" s="13" t="e">
        <f>VLOOKUP(Parameter!#REF!,Indexing!$K$2:$L$28,2)</f>
        <v>#REF!</v>
      </c>
      <c r="L1681" s="13" t="e">
        <f t="shared" si="83"/>
        <v>#REF!</v>
      </c>
      <c r="N1681" t="e">
        <f t="shared" si="84"/>
        <v>#REF!</v>
      </c>
    </row>
    <row r="1682" spans="4:14">
      <c r="D1682" s="13" t="e">
        <f>VLOOKUP(Parameter!#REF!,Indexing!$A$2:$B$28,2)</f>
        <v>#REF!</v>
      </c>
      <c r="E1682" s="13" t="e">
        <f>VLOOKUP(Parameter!#REF!,Indexing!$C$2:$D$28,2)</f>
        <v>#REF!</v>
      </c>
      <c r="F1682" s="13" t="e">
        <f>VLOOKUP(Parameter!#REF!,Indexing!$E$2:$F$28,2)</f>
        <v>#REF!</v>
      </c>
      <c r="G1682" s="13" t="e">
        <f>VLOOKUP(Parameter!#REF!,Indexing!$G$2:$H$28,2)</f>
        <v>#REF!</v>
      </c>
      <c r="H1682" s="13" t="e">
        <f t="shared" si="82"/>
        <v>#REF!</v>
      </c>
      <c r="J1682" s="13" t="e">
        <f>VLOOKUP(Parameter!#REF!,Indexing!$I$2:$J$28,2)</f>
        <v>#REF!</v>
      </c>
      <c r="K1682" s="13" t="e">
        <f>VLOOKUP(Parameter!#REF!,Indexing!$K$2:$L$28,2)</f>
        <v>#REF!</v>
      </c>
      <c r="L1682" s="13" t="e">
        <f t="shared" si="83"/>
        <v>#REF!</v>
      </c>
      <c r="N1682" t="e">
        <f t="shared" si="84"/>
        <v>#REF!</v>
      </c>
    </row>
    <row r="1683" spans="4:14">
      <c r="D1683" s="13" t="e">
        <f>VLOOKUP(Parameter!#REF!,Indexing!$A$2:$B$28,2)</f>
        <v>#REF!</v>
      </c>
      <c r="E1683" s="13" t="e">
        <f>VLOOKUP(Parameter!#REF!,Indexing!$C$2:$D$28,2)</f>
        <v>#REF!</v>
      </c>
      <c r="F1683" s="13" t="e">
        <f>VLOOKUP(Parameter!#REF!,Indexing!$E$2:$F$28,2)</f>
        <v>#REF!</v>
      </c>
      <c r="G1683" s="13" t="e">
        <f>VLOOKUP(Parameter!#REF!,Indexing!$G$2:$H$28,2)</f>
        <v>#REF!</v>
      </c>
      <c r="H1683" s="13" t="e">
        <f t="shared" si="82"/>
        <v>#REF!</v>
      </c>
      <c r="J1683" s="13" t="e">
        <f>VLOOKUP(Parameter!#REF!,Indexing!$I$2:$J$28,2)</f>
        <v>#REF!</v>
      </c>
      <c r="K1683" s="13" t="e">
        <f>VLOOKUP(Parameter!#REF!,Indexing!$K$2:$L$28,2)</f>
        <v>#REF!</v>
      </c>
      <c r="L1683" s="13" t="e">
        <f t="shared" si="83"/>
        <v>#REF!</v>
      </c>
      <c r="N1683" t="e">
        <f t="shared" si="84"/>
        <v>#REF!</v>
      </c>
    </row>
    <row r="1684" spans="4:14">
      <c r="D1684" s="13" t="e">
        <f>VLOOKUP(Parameter!#REF!,Indexing!$A$2:$B$28,2)</f>
        <v>#REF!</v>
      </c>
      <c r="E1684" s="13" t="e">
        <f>VLOOKUP(Parameter!#REF!,Indexing!$C$2:$D$28,2)</f>
        <v>#REF!</v>
      </c>
      <c r="F1684" s="13" t="e">
        <f>VLOOKUP(Parameter!#REF!,Indexing!$E$2:$F$28,2)</f>
        <v>#REF!</v>
      </c>
      <c r="G1684" s="13" t="e">
        <f>VLOOKUP(Parameter!#REF!,Indexing!$G$2:$H$28,2)</f>
        <v>#REF!</v>
      </c>
      <c r="H1684" s="13" t="e">
        <f t="shared" si="82"/>
        <v>#REF!</v>
      </c>
      <c r="J1684" s="13" t="e">
        <f>VLOOKUP(Parameter!#REF!,Indexing!$I$2:$J$28,2)</f>
        <v>#REF!</v>
      </c>
      <c r="K1684" s="13" t="e">
        <f>VLOOKUP(Parameter!#REF!,Indexing!$K$2:$L$28,2)</f>
        <v>#REF!</v>
      </c>
      <c r="L1684" s="13" t="e">
        <f t="shared" si="83"/>
        <v>#REF!</v>
      </c>
      <c r="N1684" t="e">
        <f t="shared" si="84"/>
        <v>#REF!</v>
      </c>
    </row>
    <row r="1685" spans="4:14">
      <c r="D1685" s="13" t="e">
        <f>VLOOKUP(Parameter!#REF!,Indexing!$A$2:$B$28,2)</f>
        <v>#REF!</v>
      </c>
      <c r="E1685" s="13" t="e">
        <f>VLOOKUP(Parameter!#REF!,Indexing!$C$2:$D$28,2)</f>
        <v>#REF!</v>
      </c>
      <c r="F1685" s="13" t="e">
        <f>VLOOKUP(Parameter!#REF!,Indexing!$E$2:$F$28,2)</f>
        <v>#REF!</v>
      </c>
      <c r="G1685" s="13" t="e">
        <f>VLOOKUP(Parameter!#REF!,Indexing!$G$2:$H$28,2)</f>
        <v>#REF!</v>
      </c>
      <c r="H1685" s="13" t="e">
        <f t="shared" si="82"/>
        <v>#REF!</v>
      </c>
      <c r="J1685" s="13" t="e">
        <f>VLOOKUP(Parameter!#REF!,Indexing!$I$2:$J$28,2)</f>
        <v>#REF!</v>
      </c>
      <c r="K1685" s="13" t="e">
        <f>VLOOKUP(Parameter!#REF!,Indexing!$K$2:$L$28,2)</f>
        <v>#REF!</v>
      </c>
      <c r="L1685" s="13" t="e">
        <f t="shared" si="83"/>
        <v>#REF!</v>
      </c>
      <c r="N1685" t="e">
        <f t="shared" si="84"/>
        <v>#REF!</v>
      </c>
    </row>
    <row r="1686" spans="4:14">
      <c r="D1686" s="13" t="e">
        <f>VLOOKUP(Parameter!#REF!,Indexing!$A$2:$B$28,2)</f>
        <v>#REF!</v>
      </c>
      <c r="E1686" s="13" t="e">
        <f>VLOOKUP(Parameter!#REF!,Indexing!$C$2:$D$28,2)</f>
        <v>#REF!</v>
      </c>
      <c r="F1686" s="13" t="e">
        <f>VLOOKUP(Parameter!#REF!,Indexing!$E$2:$F$28,2)</f>
        <v>#REF!</v>
      </c>
      <c r="G1686" s="13" t="e">
        <f>VLOOKUP(Parameter!#REF!,Indexing!$G$2:$H$28,2)</f>
        <v>#REF!</v>
      </c>
      <c r="H1686" s="13" t="e">
        <f t="shared" si="82"/>
        <v>#REF!</v>
      </c>
      <c r="J1686" s="13" t="e">
        <f>VLOOKUP(Parameter!#REF!,Indexing!$I$2:$J$28,2)</f>
        <v>#REF!</v>
      </c>
      <c r="K1686" s="13" t="e">
        <f>VLOOKUP(Parameter!#REF!,Indexing!$K$2:$L$28,2)</f>
        <v>#REF!</v>
      </c>
      <c r="L1686" s="13" t="e">
        <f t="shared" si="83"/>
        <v>#REF!</v>
      </c>
      <c r="N1686" t="e">
        <f t="shared" si="84"/>
        <v>#REF!</v>
      </c>
    </row>
    <row r="1687" spans="4:14">
      <c r="D1687" s="13" t="e">
        <f>VLOOKUP(Parameter!#REF!,Indexing!$A$2:$B$28,2)</f>
        <v>#REF!</v>
      </c>
      <c r="E1687" s="13" t="e">
        <f>VLOOKUP(Parameter!#REF!,Indexing!$C$2:$D$28,2)</f>
        <v>#REF!</v>
      </c>
      <c r="F1687" s="13" t="e">
        <f>VLOOKUP(Parameter!#REF!,Indexing!$E$2:$F$28,2)</f>
        <v>#REF!</v>
      </c>
      <c r="G1687" s="13" t="e">
        <f>VLOOKUP(Parameter!#REF!,Indexing!$G$2:$H$28,2)</f>
        <v>#REF!</v>
      </c>
      <c r="H1687" s="13" t="e">
        <f t="shared" si="82"/>
        <v>#REF!</v>
      </c>
      <c r="J1687" s="13" t="e">
        <f>VLOOKUP(Parameter!#REF!,Indexing!$I$2:$J$28,2)</f>
        <v>#REF!</v>
      </c>
      <c r="K1687" s="13" t="e">
        <f>VLOOKUP(Parameter!#REF!,Indexing!$K$2:$L$28,2)</f>
        <v>#REF!</v>
      </c>
      <c r="L1687" s="13" t="e">
        <f t="shared" si="83"/>
        <v>#REF!</v>
      </c>
      <c r="N1687" t="e">
        <f t="shared" si="84"/>
        <v>#REF!</v>
      </c>
    </row>
    <row r="1688" spans="4:14">
      <c r="D1688" s="13" t="e">
        <f>VLOOKUP(Parameter!#REF!,Indexing!$A$2:$B$28,2)</f>
        <v>#REF!</v>
      </c>
      <c r="E1688" s="13" t="e">
        <f>VLOOKUP(Parameter!#REF!,Indexing!$C$2:$D$28,2)</f>
        <v>#REF!</v>
      </c>
      <c r="F1688" s="13" t="e">
        <f>VLOOKUP(Parameter!#REF!,Indexing!$E$2:$F$28,2)</f>
        <v>#REF!</v>
      </c>
      <c r="G1688" s="13" t="e">
        <f>VLOOKUP(Parameter!#REF!,Indexing!$G$2:$H$28,2)</f>
        <v>#REF!</v>
      </c>
      <c r="H1688" s="13" t="e">
        <f t="shared" si="82"/>
        <v>#REF!</v>
      </c>
      <c r="J1688" s="13" t="e">
        <f>VLOOKUP(Parameter!#REF!,Indexing!$I$2:$J$28,2)</f>
        <v>#REF!</v>
      </c>
      <c r="K1688" s="13" t="e">
        <f>VLOOKUP(Parameter!#REF!,Indexing!$K$2:$L$28,2)</f>
        <v>#REF!</v>
      </c>
      <c r="L1688" s="13" t="e">
        <f t="shared" si="83"/>
        <v>#REF!</v>
      </c>
      <c r="N1688" t="e">
        <f t="shared" si="84"/>
        <v>#REF!</v>
      </c>
    </row>
    <row r="1689" spans="4:14">
      <c r="D1689" s="13" t="e">
        <f>VLOOKUP(Parameter!#REF!,Indexing!$A$2:$B$28,2)</f>
        <v>#REF!</v>
      </c>
      <c r="E1689" s="13" t="e">
        <f>VLOOKUP(Parameter!#REF!,Indexing!$C$2:$D$28,2)</f>
        <v>#REF!</v>
      </c>
      <c r="F1689" s="13" t="e">
        <f>VLOOKUP(Parameter!#REF!,Indexing!$E$2:$F$28,2)</f>
        <v>#REF!</v>
      </c>
      <c r="G1689" s="13" t="e">
        <f>VLOOKUP(Parameter!#REF!,Indexing!$G$2:$H$28,2)</f>
        <v>#REF!</v>
      </c>
      <c r="H1689" s="13" t="e">
        <f t="shared" si="82"/>
        <v>#REF!</v>
      </c>
      <c r="J1689" s="13" t="e">
        <f>VLOOKUP(Parameter!#REF!,Indexing!$I$2:$J$28,2)</f>
        <v>#REF!</v>
      </c>
      <c r="K1689" s="13" t="e">
        <f>VLOOKUP(Parameter!#REF!,Indexing!$K$2:$L$28,2)</f>
        <v>#REF!</v>
      </c>
      <c r="L1689" s="13" t="e">
        <f t="shared" si="83"/>
        <v>#REF!</v>
      </c>
      <c r="N1689" t="e">
        <f t="shared" si="84"/>
        <v>#REF!</v>
      </c>
    </row>
    <row r="1690" spans="4:14">
      <c r="D1690" s="13" t="e">
        <f>VLOOKUP(Parameter!#REF!,Indexing!$A$2:$B$28,2)</f>
        <v>#REF!</v>
      </c>
      <c r="E1690" s="13" t="e">
        <f>VLOOKUP(Parameter!#REF!,Indexing!$C$2:$D$28,2)</f>
        <v>#REF!</v>
      </c>
      <c r="F1690" s="13" t="e">
        <f>VLOOKUP(Parameter!#REF!,Indexing!$E$2:$F$28,2)</f>
        <v>#REF!</v>
      </c>
      <c r="G1690" s="13" t="e">
        <f>VLOOKUP(Parameter!#REF!,Indexing!$G$2:$H$28,2)</f>
        <v>#REF!</v>
      </c>
      <c r="H1690" s="13" t="e">
        <f t="shared" si="82"/>
        <v>#REF!</v>
      </c>
      <c r="J1690" s="13" t="e">
        <f>VLOOKUP(Parameter!#REF!,Indexing!$I$2:$J$28,2)</f>
        <v>#REF!</v>
      </c>
      <c r="K1690" s="13" t="e">
        <f>VLOOKUP(Parameter!#REF!,Indexing!$K$2:$L$28,2)</f>
        <v>#REF!</v>
      </c>
      <c r="L1690" s="13" t="e">
        <f t="shared" si="83"/>
        <v>#REF!</v>
      </c>
      <c r="N1690" t="e">
        <f t="shared" si="84"/>
        <v>#REF!</v>
      </c>
    </row>
    <row r="1691" spans="4:14">
      <c r="D1691" s="13" t="e">
        <f>VLOOKUP(Parameter!#REF!,Indexing!$A$2:$B$28,2)</f>
        <v>#REF!</v>
      </c>
      <c r="E1691" s="13" t="e">
        <f>VLOOKUP(Parameter!#REF!,Indexing!$C$2:$D$28,2)</f>
        <v>#REF!</v>
      </c>
      <c r="F1691" s="13" t="e">
        <f>VLOOKUP(Parameter!#REF!,Indexing!$E$2:$F$28,2)</f>
        <v>#REF!</v>
      </c>
      <c r="G1691" s="13" t="e">
        <f>VLOOKUP(Parameter!#REF!,Indexing!$G$2:$H$28,2)</f>
        <v>#REF!</v>
      </c>
      <c r="H1691" s="13" t="e">
        <f t="shared" si="82"/>
        <v>#REF!</v>
      </c>
      <c r="J1691" s="13" t="e">
        <f>VLOOKUP(Parameter!#REF!,Indexing!$I$2:$J$28,2)</f>
        <v>#REF!</v>
      </c>
      <c r="K1691" s="13" t="e">
        <f>VLOOKUP(Parameter!#REF!,Indexing!$K$2:$L$28,2)</f>
        <v>#REF!</v>
      </c>
      <c r="L1691" s="13" t="e">
        <f t="shared" si="83"/>
        <v>#REF!</v>
      </c>
      <c r="N1691" t="e">
        <f t="shared" si="84"/>
        <v>#REF!</v>
      </c>
    </row>
    <row r="1692" spans="4:14">
      <c r="D1692" s="13" t="e">
        <f>VLOOKUP(Parameter!#REF!,Indexing!$A$2:$B$28,2)</f>
        <v>#REF!</v>
      </c>
      <c r="E1692" s="13" t="e">
        <f>VLOOKUP(Parameter!#REF!,Indexing!$C$2:$D$28,2)</f>
        <v>#REF!</v>
      </c>
      <c r="F1692" s="13" t="e">
        <f>VLOOKUP(Parameter!#REF!,Indexing!$E$2:$F$28,2)</f>
        <v>#REF!</v>
      </c>
      <c r="G1692" s="13" t="e">
        <f>VLOOKUP(Parameter!#REF!,Indexing!$G$2:$H$28,2)</f>
        <v>#REF!</v>
      </c>
      <c r="H1692" s="13" t="e">
        <f t="shared" si="82"/>
        <v>#REF!</v>
      </c>
      <c r="J1692" s="13" t="e">
        <f>VLOOKUP(Parameter!#REF!,Indexing!$I$2:$J$28,2)</f>
        <v>#REF!</v>
      </c>
      <c r="K1692" s="13" t="e">
        <f>VLOOKUP(Parameter!#REF!,Indexing!$K$2:$L$28,2)</f>
        <v>#REF!</v>
      </c>
      <c r="L1692" s="13" t="e">
        <f t="shared" si="83"/>
        <v>#REF!</v>
      </c>
      <c r="N1692" t="e">
        <f t="shared" si="84"/>
        <v>#REF!</v>
      </c>
    </row>
    <row r="1693" spans="4:14">
      <c r="D1693" s="13" t="e">
        <f>VLOOKUP(Parameter!#REF!,Indexing!$A$2:$B$28,2)</f>
        <v>#REF!</v>
      </c>
      <c r="E1693" s="13" t="e">
        <f>VLOOKUP(Parameter!#REF!,Indexing!$C$2:$D$28,2)</f>
        <v>#REF!</v>
      </c>
      <c r="F1693" s="13" t="e">
        <f>VLOOKUP(Parameter!#REF!,Indexing!$E$2:$F$28,2)</f>
        <v>#REF!</v>
      </c>
      <c r="G1693" s="13" t="e">
        <f>VLOOKUP(Parameter!#REF!,Indexing!$G$2:$H$28,2)</f>
        <v>#REF!</v>
      </c>
      <c r="H1693" s="13" t="e">
        <f t="shared" si="82"/>
        <v>#REF!</v>
      </c>
      <c r="J1693" s="13" t="e">
        <f>VLOOKUP(Parameter!#REF!,Indexing!$I$2:$J$28,2)</f>
        <v>#REF!</v>
      </c>
      <c r="K1693" s="13" t="e">
        <f>VLOOKUP(Parameter!#REF!,Indexing!$K$2:$L$28,2)</f>
        <v>#REF!</v>
      </c>
      <c r="L1693" s="13" t="e">
        <f t="shared" si="83"/>
        <v>#REF!</v>
      </c>
      <c r="N1693" t="e">
        <f t="shared" si="84"/>
        <v>#REF!</v>
      </c>
    </row>
    <row r="1694" spans="4:14">
      <c r="D1694" s="13" t="e">
        <f>VLOOKUP(Parameter!#REF!,Indexing!$A$2:$B$28,2)</f>
        <v>#REF!</v>
      </c>
      <c r="E1694" s="13" t="e">
        <f>VLOOKUP(Parameter!#REF!,Indexing!$C$2:$D$28,2)</f>
        <v>#REF!</v>
      </c>
      <c r="F1694" s="13" t="e">
        <f>VLOOKUP(Parameter!#REF!,Indexing!$E$2:$F$28,2)</f>
        <v>#REF!</v>
      </c>
      <c r="G1694" s="13" t="e">
        <f>VLOOKUP(Parameter!#REF!,Indexing!$G$2:$H$28,2)</f>
        <v>#REF!</v>
      </c>
      <c r="H1694" s="13" t="e">
        <f t="shared" si="82"/>
        <v>#REF!</v>
      </c>
      <c r="J1694" s="13" t="e">
        <f>VLOOKUP(Parameter!#REF!,Indexing!$I$2:$J$28,2)</f>
        <v>#REF!</v>
      </c>
      <c r="K1694" s="13" t="e">
        <f>VLOOKUP(Parameter!#REF!,Indexing!$K$2:$L$28,2)</f>
        <v>#REF!</v>
      </c>
      <c r="L1694" s="13" t="e">
        <f t="shared" si="83"/>
        <v>#REF!</v>
      </c>
      <c r="N1694" t="e">
        <f t="shared" si="84"/>
        <v>#REF!</v>
      </c>
    </row>
    <row r="1695" spans="4:14">
      <c r="D1695" s="13" t="e">
        <f>VLOOKUP(Parameter!#REF!,Indexing!$A$2:$B$28,2)</f>
        <v>#REF!</v>
      </c>
      <c r="E1695" s="13" t="e">
        <f>VLOOKUP(Parameter!#REF!,Indexing!$C$2:$D$28,2)</f>
        <v>#REF!</v>
      </c>
      <c r="F1695" s="13" t="e">
        <f>VLOOKUP(Parameter!#REF!,Indexing!$E$2:$F$28,2)</f>
        <v>#REF!</v>
      </c>
      <c r="G1695" s="13" t="e">
        <f>VLOOKUP(Parameter!#REF!,Indexing!$G$2:$H$28,2)</f>
        <v>#REF!</v>
      </c>
      <c r="H1695" s="13" t="e">
        <f t="shared" si="82"/>
        <v>#REF!</v>
      </c>
      <c r="J1695" s="13" t="e">
        <f>VLOOKUP(Parameter!#REF!,Indexing!$I$2:$J$28,2)</f>
        <v>#REF!</v>
      </c>
      <c r="K1695" s="13" t="e">
        <f>VLOOKUP(Parameter!#REF!,Indexing!$K$2:$L$28,2)</f>
        <v>#REF!</v>
      </c>
      <c r="L1695" s="13" t="e">
        <f t="shared" si="83"/>
        <v>#REF!</v>
      </c>
      <c r="N1695" t="e">
        <f t="shared" si="84"/>
        <v>#REF!</v>
      </c>
    </row>
    <row r="1696" spans="4:14">
      <c r="D1696" s="13" t="e">
        <f>VLOOKUP(Parameter!#REF!,Indexing!$A$2:$B$28,2)</f>
        <v>#REF!</v>
      </c>
      <c r="E1696" s="13" t="e">
        <f>VLOOKUP(Parameter!#REF!,Indexing!$C$2:$D$28,2)</f>
        <v>#REF!</v>
      </c>
      <c r="F1696" s="13" t="e">
        <f>VLOOKUP(Parameter!#REF!,Indexing!$E$2:$F$28,2)</f>
        <v>#REF!</v>
      </c>
      <c r="G1696" s="13" t="e">
        <f>VLOOKUP(Parameter!#REF!,Indexing!$G$2:$H$28,2)</f>
        <v>#REF!</v>
      </c>
      <c r="H1696" s="13" t="e">
        <f t="shared" si="82"/>
        <v>#REF!</v>
      </c>
      <c r="J1696" s="13" t="e">
        <f>VLOOKUP(Parameter!#REF!,Indexing!$I$2:$J$28,2)</f>
        <v>#REF!</v>
      </c>
      <c r="K1696" s="13" t="e">
        <f>VLOOKUP(Parameter!#REF!,Indexing!$K$2:$L$28,2)</f>
        <v>#REF!</v>
      </c>
      <c r="L1696" s="13" t="e">
        <f t="shared" si="83"/>
        <v>#REF!</v>
      </c>
      <c r="N1696" t="e">
        <f t="shared" si="84"/>
        <v>#REF!</v>
      </c>
    </row>
    <row r="1697" spans="4:14">
      <c r="D1697" s="13" t="e">
        <f>VLOOKUP(Parameter!#REF!,Indexing!$A$2:$B$28,2)</f>
        <v>#REF!</v>
      </c>
      <c r="E1697" s="13" t="e">
        <f>VLOOKUP(Parameter!#REF!,Indexing!$C$2:$D$28,2)</f>
        <v>#REF!</v>
      </c>
      <c r="F1697" s="13" t="e">
        <f>VLOOKUP(Parameter!#REF!,Indexing!$E$2:$F$28,2)</f>
        <v>#REF!</v>
      </c>
      <c r="G1697" s="13" t="e">
        <f>VLOOKUP(Parameter!#REF!,Indexing!$G$2:$H$28,2)</f>
        <v>#REF!</v>
      </c>
      <c r="H1697" s="13" t="e">
        <f t="shared" si="82"/>
        <v>#REF!</v>
      </c>
      <c r="J1697" s="13" t="e">
        <f>VLOOKUP(Parameter!#REF!,Indexing!$I$2:$J$28,2)</f>
        <v>#REF!</v>
      </c>
      <c r="K1697" s="13" t="e">
        <f>VLOOKUP(Parameter!#REF!,Indexing!$K$2:$L$28,2)</f>
        <v>#REF!</v>
      </c>
      <c r="L1697" s="13" t="e">
        <f t="shared" si="83"/>
        <v>#REF!</v>
      </c>
      <c r="N1697" t="e">
        <f t="shared" si="84"/>
        <v>#REF!</v>
      </c>
    </row>
    <row r="1698" spans="4:14">
      <c r="D1698" s="13" t="e">
        <f>VLOOKUP(Parameter!#REF!,Indexing!$A$2:$B$28,2)</f>
        <v>#REF!</v>
      </c>
      <c r="E1698" s="13" t="e">
        <f>VLOOKUP(Parameter!#REF!,Indexing!$C$2:$D$28,2)</f>
        <v>#REF!</v>
      </c>
      <c r="F1698" s="13" t="e">
        <f>VLOOKUP(Parameter!#REF!,Indexing!$E$2:$F$28,2)</f>
        <v>#REF!</v>
      </c>
      <c r="G1698" s="13" t="e">
        <f>VLOOKUP(Parameter!#REF!,Indexing!$G$2:$H$28,2)</f>
        <v>#REF!</v>
      </c>
      <c r="H1698" s="13" t="e">
        <f t="shared" si="82"/>
        <v>#REF!</v>
      </c>
      <c r="J1698" s="13" t="e">
        <f>VLOOKUP(Parameter!#REF!,Indexing!$I$2:$J$28,2)</f>
        <v>#REF!</v>
      </c>
      <c r="K1698" s="13" t="e">
        <f>VLOOKUP(Parameter!#REF!,Indexing!$K$2:$L$28,2)</f>
        <v>#REF!</v>
      </c>
      <c r="L1698" s="13" t="e">
        <f t="shared" si="83"/>
        <v>#REF!</v>
      </c>
      <c r="N1698" t="e">
        <f t="shared" si="84"/>
        <v>#REF!</v>
      </c>
    </row>
    <row r="1699" spans="4:14">
      <c r="D1699" s="13" t="e">
        <f>VLOOKUP(Parameter!#REF!,Indexing!$A$2:$B$28,2)</f>
        <v>#REF!</v>
      </c>
      <c r="E1699" s="13" t="e">
        <f>VLOOKUP(Parameter!#REF!,Indexing!$C$2:$D$28,2)</f>
        <v>#REF!</v>
      </c>
      <c r="F1699" s="13" t="e">
        <f>VLOOKUP(Parameter!#REF!,Indexing!$E$2:$F$28,2)</f>
        <v>#REF!</v>
      </c>
      <c r="G1699" s="13" t="e">
        <f>VLOOKUP(Parameter!#REF!,Indexing!$G$2:$H$28,2)</f>
        <v>#REF!</v>
      </c>
      <c r="H1699" s="13" t="e">
        <f t="shared" si="82"/>
        <v>#REF!</v>
      </c>
      <c r="J1699" s="13" t="e">
        <f>VLOOKUP(Parameter!#REF!,Indexing!$I$2:$J$28,2)</f>
        <v>#REF!</v>
      </c>
      <c r="K1699" s="13" t="e">
        <f>VLOOKUP(Parameter!#REF!,Indexing!$K$2:$L$28,2)</f>
        <v>#REF!</v>
      </c>
      <c r="L1699" s="13" t="e">
        <f t="shared" si="83"/>
        <v>#REF!</v>
      </c>
      <c r="N1699" t="e">
        <f t="shared" si="84"/>
        <v>#REF!</v>
      </c>
    </row>
    <row r="1700" spans="4:14">
      <c r="D1700" s="13" t="e">
        <f>VLOOKUP(Parameter!#REF!,Indexing!$A$2:$B$28,2)</f>
        <v>#REF!</v>
      </c>
      <c r="E1700" s="13" t="e">
        <f>VLOOKUP(Parameter!#REF!,Indexing!$C$2:$D$28,2)</f>
        <v>#REF!</v>
      </c>
      <c r="F1700" s="13" t="e">
        <f>VLOOKUP(Parameter!#REF!,Indexing!$E$2:$F$28,2)</f>
        <v>#REF!</v>
      </c>
      <c r="G1700" s="13" t="e">
        <f>VLOOKUP(Parameter!#REF!,Indexing!$G$2:$H$28,2)</f>
        <v>#REF!</v>
      </c>
      <c r="H1700" s="13" t="e">
        <f t="shared" si="82"/>
        <v>#REF!</v>
      </c>
      <c r="J1700" s="13" t="e">
        <f>VLOOKUP(Parameter!#REF!,Indexing!$I$2:$J$28,2)</f>
        <v>#REF!</v>
      </c>
      <c r="K1700" s="13" t="e">
        <f>VLOOKUP(Parameter!#REF!,Indexing!$K$2:$L$28,2)</f>
        <v>#REF!</v>
      </c>
      <c r="L1700" s="13" t="e">
        <f t="shared" si="83"/>
        <v>#REF!</v>
      </c>
      <c r="N1700" t="e">
        <f t="shared" si="84"/>
        <v>#REF!</v>
      </c>
    </row>
    <row r="1701" spans="4:14">
      <c r="D1701" s="13" t="e">
        <f>VLOOKUP(Parameter!#REF!,Indexing!$A$2:$B$28,2)</f>
        <v>#REF!</v>
      </c>
      <c r="E1701" s="13" t="e">
        <f>VLOOKUP(Parameter!#REF!,Indexing!$C$2:$D$28,2)</f>
        <v>#REF!</v>
      </c>
      <c r="F1701" s="13" t="e">
        <f>VLOOKUP(Parameter!#REF!,Indexing!$E$2:$F$28,2)</f>
        <v>#REF!</v>
      </c>
      <c r="G1701" s="13" t="e">
        <f>VLOOKUP(Parameter!#REF!,Indexing!$G$2:$H$28,2)</f>
        <v>#REF!</v>
      </c>
      <c r="H1701" s="13" t="e">
        <f t="shared" si="82"/>
        <v>#REF!</v>
      </c>
      <c r="J1701" s="13" t="e">
        <f>VLOOKUP(Parameter!#REF!,Indexing!$I$2:$J$28,2)</f>
        <v>#REF!</v>
      </c>
      <c r="K1701" s="13" t="e">
        <f>VLOOKUP(Parameter!#REF!,Indexing!$K$2:$L$28,2)</f>
        <v>#REF!</v>
      </c>
      <c r="L1701" s="13" t="e">
        <f t="shared" si="83"/>
        <v>#REF!</v>
      </c>
      <c r="N1701" t="e">
        <f t="shared" si="84"/>
        <v>#REF!</v>
      </c>
    </row>
    <row r="1702" spans="4:14">
      <c r="D1702" s="13" t="e">
        <f>VLOOKUP(Parameter!#REF!,Indexing!$A$2:$B$28,2)</f>
        <v>#REF!</v>
      </c>
      <c r="E1702" s="13" t="e">
        <f>VLOOKUP(Parameter!#REF!,Indexing!$C$2:$D$28,2)</f>
        <v>#REF!</v>
      </c>
      <c r="F1702" s="13" t="e">
        <f>VLOOKUP(Parameter!#REF!,Indexing!$E$2:$F$28,2)</f>
        <v>#REF!</v>
      </c>
      <c r="G1702" s="13" t="e">
        <f>VLOOKUP(Parameter!#REF!,Indexing!$G$2:$H$28,2)</f>
        <v>#REF!</v>
      </c>
      <c r="H1702" s="13" t="e">
        <f t="shared" si="82"/>
        <v>#REF!</v>
      </c>
      <c r="J1702" s="13" t="e">
        <f>VLOOKUP(Parameter!#REF!,Indexing!$I$2:$J$28,2)</f>
        <v>#REF!</v>
      </c>
      <c r="K1702" s="13" t="e">
        <f>VLOOKUP(Parameter!#REF!,Indexing!$K$2:$L$28,2)</f>
        <v>#REF!</v>
      </c>
      <c r="L1702" s="13" t="e">
        <f t="shared" si="83"/>
        <v>#REF!</v>
      </c>
      <c r="N1702" t="e">
        <f t="shared" si="84"/>
        <v>#REF!</v>
      </c>
    </row>
    <row r="1703" spans="4:14">
      <c r="D1703" s="13" t="e">
        <f>VLOOKUP(Parameter!#REF!,Indexing!$A$2:$B$28,2)</f>
        <v>#REF!</v>
      </c>
      <c r="E1703" s="13" t="e">
        <f>VLOOKUP(Parameter!#REF!,Indexing!$C$2:$D$28,2)</f>
        <v>#REF!</v>
      </c>
      <c r="F1703" s="13" t="e">
        <f>VLOOKUP(Parameter!#REF!,Indexing!$E$2:$F$28,2)</f>
        <v>#REF!</v>
      </c>
      <c r="G1703" s="13" t="e">
        <f>VLOOKUP(Parameter!#REF!,Indexing!$G$2:$H$28,2)</f>
        <v>#REF!</v>
      </c>
      <c r="H1703" s="13" t="e">
        <f t="shared" ref="H1703:H1766" si="85">(AVERAGE(D1703:G1703))</f>
        <v>#REF!</v>
      </c>
      <c r="J1703" s="13" t="e">
        <f>VLOOKUP(Parameter!#REF!,Indexing!$I$2:$J$28,2)</f>
        <v>#REF!</v>
      </c>
      <c r="K1703" s="13" t="e">
        <f>VLOOKUP(Parameter!#REF!,Indexing!$K$2:$L$28,2)</f>
        <v>#REF!</v>
      </c>
      <c r="L1703" s="13" t="e">
        <f t="shared" ref="L1703:L1766" si="86">AVERAGE(J1703+K1703)</f>
        <v>#REF!</v>
      </c>
      <c r="N1703" t="e">
        <f t="shared" si="84"/>
        <v>#REF!</v>
      </c>
    </row>
    <row r="1704" spans="4:14">
      <c r="D1704" s="13" t="e">
        <f>VLOOKUP(Parameter!#REF!,Indexing!$A$2:$B$28,2)</f>
        <v>#REF!</v>
      </c>
      <c r="E1704" s="13" t="e">
        <f>VLOOKUP(Parameter!#REF!,Indexing!$C$2:$D$28,2)</f>
        <v>#REF!</v>
      </c>
      <c r="F1704" s="13" t="e">
        <f>VLOOKUP(Parameter!#REF!,Indexing!$E$2:$F$28,2)</f>
        <v>#REF!</v>
      </c>
      <c r="G1704" s="13" t="e">
        <f>VLOOKUP(Parameter!#REF!,Indexing!$G$2:$H$28,2)</f>
        <v>#REF!</v>
      </c>
      <c r="H1704" s="13" t="e">
        <f t="shared" si="85"/>
        <v>#REF!</v>
      </c>
      <c r="J1704" s="13" t="e">
        <f>VLOOKUP(Parameter!#REF!,Indexing!$I$2:$J$28,2)</f>
        <v>#REF!</v>
      </c>
      <c r="K1704" s="13" t="e">
        <f>VLOOKUP(Parameter!#REF!,Indexing!$K$2:$L$28,2)</f>
        <v>#REF!</v>
      </c>
      <c r="L1704" s="13" t="e">
        <f t="shared" si="86"/>
        <v>#REF!</v>
      </c>
      <c r="N1704" t="e">
        <f t="shared" si="84"/>
        <v>#REF!</v>
      </c>
    </row>
    <row r="1705" spans="4:14">
      <c r="D1705" s="13" t="e">
        <f>VLOOKUP(Parameter!#REF!,Indexing!$A$2:$B$28,2)</f>
        <v>#REF!</v>
      </c>
      <c r="E1705" s="13" t="e">
        <f>VLOOKUP(Parameter!#REF!,Indexing!$C$2:$D$28,2)</f>
        <v>#REF!</v>
      </c>
      <c r="F1705" s="13" t="e">
        <f>VLOOKUP(Parameter!#REF!,Indexing!$E$2:$F$28,2)</f>
        <v>#REF!</v>
      </c>
      <c r="G1705" s="13" t="e">
        <f>VLOOKUP(Parameter!#REF!,Indexing!$G$2:$H$28,2)</f>
        <v>#REF!</v>
      </c>
      <c r="H1705" s="13" t="e">
        <f t="shared" si="85"/>
        <v>#REF!</v>
      </c>
      <c r="J1705" s="13" t="e">
        <f>VLOOKUP(Parameter!#REF!,Indexing!$I$2:$J$28,2)</f>
        <v>#REF!</v>
      </c>
      <c r="K1705" s="13" t="e">
        <f>VLOOKUP(Parameter!#REF!,Indexing!$K$2:$L$28,2)</f>
        <v>#REF!</v>
      </c>
      <c r="L1705" s="13" t="e">
        <f t="shared" si="86"/>
        <v>#REF!</v>
      </c>
      <c r="N1705" t="e">
        <f t="shared" si="84"/>
        <v>#REF!</v>
      </c>
    </row>
    <row r="1706" spans="4:14">
      <c r="D1706" s="13" t="e">
        <f>VLOOKUP(Parameter!#REF!,Indexing!$A$2:$B$28,2)</f>
        <v>#REF!</v>
      </c>
      <c r="E1706" s="13" t="e">
        <f>VLOOKUP(Parameter!#REF!,Indexing!$C$2:$D$28,2)</f>
        <v>#REF!</v>
      </c>
      <c r="F1706" s="13" t="e">
        <f>VLOOKUP(Parameter!#REF!,Indexing!$E$2:$F$28,2)</f>
        <v>#REF!</v>
      </c>
      <c r="G1706" s="13" t="e">
        <f>VLOOKUP(Parameter!#REF!,Indexing!$G$2:$H$28,2)</f>
        <v>#REF!</v>
      </c>
      <c r="H1706" s="13" t="e">
        <f t="shared" si="85"/>
        <v>#REF!</v>
      </c>
      <c r="J1706" s="13" t="e">
        <f>VLOOKUP(Parameter!#REF!,Indexing!$I$2:$J$28,2)</f>
        <v>#REF!</v>
      </c>
      <c r="K1706" s="13" t="e">
        <f>VLOOKUP(Parameter!#REF!,Indexing!$K$2:$L$28,2)</f>
        <v>#REF!</v>
      </c>
      <c r="L1706" s="13" t="e">
        <f t="shared" si="86"/>
        <v>#REF!</v>
      </c>
      <c r="N1706" t="e">
        <f t="shared" si="84"/>
        <v>#REF!</v>
      </c>
    </row>
    <row r="1707" spans="4:14">
      <c r="D1707" s="13" t="e">
        <f>VLOOKUP(Parameter!#REF!,Indexing!$A$2:$B$28,2)</f>
        <v>#REF!</v>
      </c>
      <c r="E1707" s="13" t="e">
        <f>VLOOKUP(Parameter!#REF!,Indexing!$C$2:$D$28,2)</f>
        <v>#REF!</v>
      </c>
      <c r="F1707" s="13" t="e">
        <f>VLOOKUP(Parameter!#REF!,Indexing!$E$2:$F$28,2)</f>
        <v>#REF!</v>
      </c>
      <c r="G1707" s="13" t="e">
        <f>VLOOKUP(Parameter!#REF!,Indexing!$G$2:$H$28,2)</f>
        <v>#REF!</v>
      </c>
      <c r="H1707" s="13" t="e">
        <f t="shared" si="85"/>
        <v>#REF!</v>
      </c>
      <c r="J1707" s="13" t="e">
        <f>VLOOKUP(Parameter!#REF!,Indexing!$I$2:$J$28,2)</f>
        <v>#REF!</v>
      </c>
      <c r="K1707" s="13" t="e">
        <f>VLOOKUP(Parameter!#REF!,Indexing!$K$2:$L$28,2)</f>
        <v>#REF!</v>
      </c>
      <c r="L1707" s="13" t="e">
        <f t="shared" si="86"/>
        <v>#REF!</v>
      </c>
      <c r="N1707" t="e">
        <f t="shared" si="84"/>
        <v>#REF!</v>
      </c>
    </row>
    <row r="1708" spans="4:14">
      <c r="D1708" s="13" t="e">
        <f>VLOOKUP(Parameter!#REF!,Indexing!$A$2:$B$28,2)</f>
        <v>#REF!</v>
      </c>
      <c r="E1708" s="13" t="e">
        <f>VLOOKUP(Parameter!#REF!,Indexing!$C$2:$D$28,2)</f>
        <v>#REF!</v>
      </c>
      <c r="F1708" s="13" t="e">
        <f>VLOOKUP(Parameter!#REF!,Indexing!$E$2:$F$28,2)</f>
        <v>#REF!</v>
      </c>
      <c r="G1708" s="13" t="e">
        <f>VLOOKUP(Parameter!#REF!,Indexing!$G$2:$H$28,2)</f>
        <v>#REF!</v>
      </c>
      <c r="H1708" s="13" t="e">
        <f t="shared" si="85"/>
        <v>#REF!</v>
      </c>
      <c r="J1708" s="13" t="e">
        <f>VLOOKUP(Parameter!#REF!,Indexing!$I$2:$J$28,2)</f>
        <v>#REF!</v>
      </c>
      <c r="K1708" s="13" t="e">
        <f>VLOOKUP(Parameter!#REF!,Indexing!$K$2:$L$28,2)</f>
        <v>#REF!</v>
      </c>
      <c r="L1708" s="13" t="e">
        <f t="shared" si="86"/>
        <v>#REF!</v>
      </c>
      <c r="N1708" t="e">
        <f t="shared" si="84"/>
        <v>#REF!</v>
      </c>
    </row>
    <row r="1709" spans="4:14">
      <c r="D1709" s="13" t="e">
        <f>VLOOKUP(Parameter!#REF!,Indexing!$A$2:$B$28,2)</f>
        <v>#REF!</v>
      </c>
      <c r="E1709" s="13" t="e">
        <f>VLOOKUP(Parameter!#REF!,Indexing!$C$2:$D$28,2)</f>
        <v>#REF!</v>
      </c>
      <c r="F1709" s="13" t="e">
        <f>VLOOKUP(Parameter!#REF!,Indexing!$E$2:$F$28,2)</f>
        <v>#REF!</v>
      </c>
      <c r="G1709" s="13" t="e">
        <f>VLOOKUP(Parameter!#REF!,Indexing!$G$2:$H$28,2)</f>
        <v>#REF!</v>
      </c>
      <c r="H1709" s="13" t="e">
        <f t="shared" si="85"/>
        <v>#REF!</v>
      </c>
      <c r="J1709" s="13" t="e">
        <f>VLOOKUP(Parameter!#REF!,Indexing!$I$2:$J$28,2)</f>
        <v>#REF!</v>
      </c>
      <c r="K1709" s="13" t="e">
        <f>VLOOKUP(Parameter!#REF!,Indexing!$K$2:$L$28,2)</f>
        <v>#REF!</v>
      </c>
      <c r="L1709" s="13" t="e">
        <f t="shared" si="86"/>
        <v>#REF!</v>
      </c>
      <c r="N1709" t="e">
        <f t="shared" si="84"/>
        <v>#REF!</v>
      </c>
    </row>
    <row r="1710" spans="4:14">
      <c r="D1710" s="13" t="e">
        <f>VLOOKUP(Parameter!#REF!,Indexing!$A$2:$B$28,2)</f>
        <v>#REF!</v>
      </c>
      <c r="E1710" s="13" t="e">
        <f>VLOOKUP(Parameter!#REF!,Indexing!$C$2:$D$28,2)</f>
        <v>#REF!</v>
      </c>
      <c r="F1710" s="13" t="e">
        <f>VLOOKUP(Parameter!#REF!,Indexing!$E$2:$F$28,2)</f>
        <v>#REF!</v>
      </c>
      <c r="G1710" s="13" t="e">
        <f>VLOOKUP(Parameter!#REF!,Indexing!$G$2:$H$28,2)</f>
        <v>#REF!</v>
      </c>
      <c r="H1710" s="13" t="e">
        <f t="shared" si="85"/>
        <v>#REF!</v>
      </c>
      <c r="J1710" s="13" t="e">
        <f>VLOOKUP(Parameter!#REF!,Indexing!$I$2:$J$28,2)</f>
        <v>#REF!</v>
      </c>
      <c r="K1710" s="13" t="e">
        <f>VLOOKUP(Parameter!#REF!,Indexing!$K$2:$L$28,2)</f>
        <v>#REF!</v>
      </c>
      <c r="L1710" s="13" t="e">
        <f t="shared" si="86"/>
        <v>#REF!</v>
      </c>
      <c r="N1710" t="e">
        <f t="shared" si="84"/>
        <v>#REF!</v>
      </c>
    </row>
    <row r="1711" spans="4:14">
      <c r="D1711" s="13" t="e">
        <f>VLOOKUP(Parameter!#REF!,Indexing!$A$2:$B$28,2)</f>
        <v>#REF!</v>
      </c>
      <c r="E1711" s="13" t="e">
        <f>VLOOKUP(Parameter!#REF!,Indexing!$C$2:$D$28,2)</f>
        <v>#REF!</v>
      </c>
      <c r="F1711" s="13" t="e">
        <f>VLOOKUP(Parameter!#REF!,Indexing!$E$2:$F$28,2)</f>
        <v>#REF!</v>
      </c>
      <c r="G1711" s="13" t="e">
        <f>VLOOKUP(Parameter!#REF!,Indexing!$G$2:$H$28,2)</f>
        <v>#REF!</v>
      </c>
      <c r="H1711" s="13" t="e">
        <f t="shared" si="85"/>
        <v>#REF!</v>
      </c>
      <c r="J1711" s="13" t="e">
        <f>VLOOKUP(Parameter!#REF!,Indexing!$I$2:$J$28,2)</f>
        <v>#REF!</v>
      </c>
      <c r="K1711" s="13" t="e">
        <f>VLOOKUP(Parameter!#REF!,Indexing!$K$2:$L$28,2)</f>
        <v>#REF!</v>
      </c>
      <c r="L1711" s="13" t="e">
        <f t="shared" si="86"/>
        <v>#REF!</v>
      </c>
      <c r="N1711" t="e">
        <f t="shared" si="84"/>
        <v>#REF!</v>
      </c>
    </row>
    <row r="1712" spans="4:14">
      <c r="D1712" s="13" t="e">
        <f>VLOOKUP(Parameter!#REF!,Indexing!$A$2:$B$28,2)</f>
        <v>#REF!</v>
      </c>
      <c r="E1712" s="13" t="e">
        <f>VLOOKUP(Parameter!#REF!,Indexing!$C$2:$D$28,2)</f>
        <v>#REF!</v>
      </c>
      <c r="F1712" s="13" t="e">
        <f>VLOOKUP(Parameter!#REF!,Indexing!$E$2:$F$28,2)</f>
        <v>#REF!</v>
      </c>
      <c r="G1712" s="13" t="e">
        <f>VLOOKUP(Parameter!#REF!,Indexing!$G$2:$H$28,2)</f>
        <v>#REF!</v>
      </c>
      <c r="H1712" s="13" t="e">
        <f t="shared" si="85"/>
        <v>#REF!</v>
      </c>
      <c r="J1712" s="13" t="e">
        <f>VLOOKUP(Parameter!#REF!,Indexing!$I$2:$J$28,2)</f>
        <v>#REF!</v>
      </c>
      <c r="K1712" s="13" t="e">
        <f>VLOOKUP(Parameter!#REF!,Indexing!$K$2:$L$28,2)</f>
        <v>#REF!</v>
      </c>
      <c r="L1712" s="13" t="e">
        <f t="shared" si="86"/>
        <v>#REF!</v>
      </c>
      <c r="N1712" t="e">
        <f t="shared" si="84"/>
        <v>#REF!</v>
      </c>
    </row>
    <row r="1713" spans="4:14">
      <c r="D1713" s="13" t="e">
        <f>VLOOKUP(Parameter!#REF!,Indexing!$A$2:$B$28,2)</f>
        <v>#REF!</v>
      </c>
      <c r="E1713" s="13" t="e">
        <f>VLOOKUP(Parameter!#REF!,Indexing!$C$2:$D$28,2)</f>
        <v>#REF!</v>
      </c>
      <c r="F1713" s="13" t="e">
        <f>VLOOKUP(Parameter!#REF!,Indexing!$E$2:$F$28,2)</f>
        <v>#REF!</v>
      </c>
      <c r="G1713" s="13" t="e">
        <f>VLOOKUP(Parameter!#REF!,Indexing!$G$2:$H$28,2)</f>
        <v>#REF!</v>
      </c>
      <c r="H1713" s="13" t="e">
        <f t="shared" si="85"/>
        <v>#REF!</v>
      </c>
      <c r="J1713" s="13" t="e">
        <f>VLOOKUP(Parameter!#REF!,Indexing!$I$2:$J$28,2)</f>
        <v>#REF!</v>
      </c>
      <c r="K1713" s="13" t="e">
        <f>VLOOKUP(Parameter!#REF!,Indexing!$K$2:$L$28,2)</f>
        <v>#REF!</v>
      </c>
      <c r="L1713" s="13" t="e">
        <f t="shared" si="86"/>
        <v>#REF!</v>
      </c>
      <c r="N1713" t="e">
        <f t="shared" si="84"/>
        <v>#REF!</v>
      </c>
    </row>
    <row r="1714" spans="4:14">
      <c r="D1714" s="13" t="e">
        <f>VLOOKUP(Parameter!#REF!,Indexing!$A$2:$B$28,2)</f>
        <v>#REF!</v>
      </c>
      <c r="E1714" s="13" t="e">
        <f>VLOOKUP(Parameter!#REF!,Indexing!$C$2:$D$28,2)</f>
        <v>#REF!</v>
      </c>
      <c r="F1714" s="13" t="e">
        <f>VLOOKUP(Parameter!#REF!,Indexing!$E$2:$F$28,2)</f>
        <v>#REF!</v>
      </c>
      <c r="G1714" s="13" t="e">
        <f>VLOOKUP(Parameter!#REF!,Indexing!$G$2:$H$28,2)</f>
        <v>#REF!</v>
      </c>
      <c r="H1714" s="13" t="e">
        <f t="shared" si="85"/>
        <v>#REF!</v>
      </c>
      <c r="J1714" s="13" t="e">
        <f>VLOOKUP(Parameter!#REF!,Indexing!$I$2:$J$28,2)</f>
        <v>#REF!</v>
      </c>
      <c r="K1714" s="13" t="e">
        <f>VLOOKUP(Parameter!#REF!,Indexing!$K$2:$L$28,2)</f>
        <v>#REF!</v>
      </c>
      <c r="L1714" s="13" t="e">
        <f t="shared" si="86"/>
        <v>#REF!</v>
      </c>
      <c r="N1714" t="e">
        <f t="shared" si="84"/>
        <v>#REF!</v>
      </c>
    </row>
    <row r="1715" spans="4:14">
      <c r="D1715" s="13" t="e">
        <f>VLOOKUP(Parameter!#REF!,Indexing!$A$2:$B$28,2)</f>
        <v>#REF!</v>
      </c>
      <c r="E1715" s="13" t="e">
        <f>VLOOKUP(Parameter!#REF!,Indexing!$C$2:$D$28,2)</f>
        <v>#REF!</v>
      </c>
      <c r="F1715" s="13" t="e">
        <f>VLOOKUP(Parameter!#REF!,Indexing!$E$2:$F$28,2)</f>
        <v>#REF!</v>
      </c>
      <c r="G1715" s="13" t="e">
        <f>VLOOKUP(Parameter!#REF!,Indexing!$G$2:$H$28,2)</f>
        <v>#REF!</v>
      </c>
      <c r="H1715" s="13" t="e">
        <f t="shared" si="85"/>
        <v>#REF!</v>
      </c>
      <c r="J1715" s="13" t="e">
        <f>VLOOKUP(Parameter!#REF!,Indexing!$I$2:$J$28,2)</f>
        <v>#REF!</v>
      </c>
      <c r="K1715" s="13" t="e">
        <f>VLOOKUP(Parameter!#REF!,Indexing!$K$2:$L$28,2)</f>
        <v>#REF!</v>
      </c>
      <c r="L1715" s="13" t="e">
        <f t="shared" si="86"/>
        <v>#REF!</v>
      </c>
      <c r="N1715" t="e">
        <f t="shared" si="84"/>
        <v>#REF!</v>
      </c>
    </row>
    <row r="1716" spans="4:14">
      <c r="D1716" s="13" t="e">
        <f>VLOOKUP(Parameter!#REF!,Indexing!$A$2:$B$28,2)</f>
        <v>#REF!</v>
      </c>
      <c r="E1716" s="13" t="e">
        <f>VLOOKUP(Parameter!#REF!,Indexing!$C$2:$D$28,2)</f>
        <v>#REF!</v>
      </c>
      <c r="F1716" s="13" t="e">
        <f>VLOOKUP(Parameter!#REF!,Indexing!$E$2:$F$28,2)</f>
        <v>#REF!</v>
      </c>
      <c r="G1716" s="13" t="e">
        <f>VLOOKUP(Parameter!#REF!,Indexing!$G$2:$H$28,2)</f>
        <v>#REF!</v>
      </c>
      <c r="H1716" s="13" t="e">
        <f t="shared" si="85"/>
        <v>#REF!</v>
      </c>
      <c r="J1716" s="13" t="e">
        <f>VLOOKUP(Parameter!#REF!,Indexing!$I$2:$J$28,2)</f>
        <v>#REF!</v>
      </c>
      <c r="K1716" s="13" t="e">
        <f>VLOOKUP(Parameter!#REF!,Indexing!$K$2:$L$28,2)</f>
        <v>#REF!</v>
      </c>
      <c r="L1716" s="13" t="e">
        <f t="shared" si="86"/>
        <v>#REF!</v>
      </c>
      <c r="N1716" t="e">
        <f t="shared" si="84"/>
        <v>#REF!</v>
      </c>
    </row>
    <row r="1717" spans="4:14">
      <c r="D1717" s="13" t="e">
        <f>VLOOKUP(Parameter!#REF!,Indexing!$A$2:$B$28,2)</f>
        <v>#REF!</v>
      </c>
      <c r="E1717" s="13" t="e">
        <f>VLOOKUP(Parameter!#REF!,Indexing!$C$2:$D$28,2)</f>
        <v>#REF!</v>
      </c>
      <c r="F1717" s="13" t="e">
        <f>VLOOKUP(Parameter!#REF!,Indexing!$E$2:$F$28,2)</f>
        <v>#REF!</v>
      </c>
      <c r="G1717" s="13" t="e">
        <f>VLOOKUP(Parameter!#REF!,Indexing!$G$2:$H$28,2)</f>
        <v>#REF!</v>
      </c>
      <c r="H1717" s="13" t="e">
        <f t="shared" si="85"/>
        <v>#REF!</v>
      </c>
      <c r="J1717" s="13" t="e">
        <f>VLOOKUP(Parameter!#REF!,Indexing!$I$2:$J$28,2)</f>
        <v>#REF!</v>
      </c>
      <c r="K1717" s="13" t="e">
        <f>VLOOKUP(Parameter!#REF!,Indexing!$K$2:$L$28,2)</f>
        <v>#REF!</v>
      </c>
      <c r="L1717" s="13" t="e">
        <f t="shared" si="86"/>
        <v>#REF!</v>
      </c>
      <c r="N1717" t="e">
        <f t="shared" si="84"/>
        <v>#REF!</v>
      </c>
    </row>
    <row r="1718" spans="4:14">
      <c r="D1718" s="13" t="e">
        <f>VLOOKUP(Parameter!#REF!,Indexing!$A$2:$B$28,2)</f>
        <v>#REF!</v>
      </c>
      <c r="E1718" s="13" t="e">
        <f>VLOOKUP(Parameter!#REF!,Indexing!$C$2:$D$28,2)</f>
        <v>#REF!</v>
      </c>
      <c r="F1718" s="13" t="e">
        <f>VLOOKUP(Parameter!#REF!,Indexing!$E$2:$F$28,2)</f>
        <v>#REF!</v>
      </c>
      <c r="G1718" s="13" t="e">
        <f>VLOOKUP(Parameter!#REF!,Indexing!$G$2:$H$28,2)</f>
        <v>#REF!</v>
      </c>
      <c r="H1718" s="13" t="e">
        <f t="shared" si="85"/>
        <v>#REF!</v>
      </c>
      <c r="J1718" s="13" t="e">
        <f>VLOOKUP(Parameter!#REF!,Indexing!$I$2:$J$28,2)</f>
        <v>#REF!</v>
      </c>
      <c r="K1718" s="13" t="e">
        <f>VLOOKUP(Parameter!#REF!,Indexing!$K$2:$L$28,2)</f>
        <v>#REF!</v>
      </c>
      <c r="L1718" s="13" t="e">
        <f t="shared" si="86"/>
        <v>#REF!</v>
      </c>
      <c r="N1718" t="e">
        <f t="shared" si="84"/>
        <v>#REF!</v>
      </c>
    </row>
    <row r="1719" spans="4:14">
      <c r="D1719" s="13" t="e">
        <f>VLOOKUP(Parameter!#REF!,Indexing!$A$2:$B$28,2)</f>
        <v>#REF!</v>
      </c>
      <c r="E1719" s="13" t="e">
        <f>VLOOKUP(Parameter!#REF!,Indexing!$C$2:$D$28,2)</f>
        <v>#REF!</v>
      </c>
      <c r="F1719" s="13" t="e">
        <f>VLOOKUP(Parameter!#REF!,Indexing!$E$2:$F$28,2)</f>
        <v>#REF!</v>
      </c>
      <c r="G1719" s="13" t="e">
        <f>VLOOKUP(Parameter!#REF!,Indexing!$G$2:$H$28,2)</f>
        <v>#REF!</v>
      </c>
      <c r="H1719" s="13" t="e">
        <f t="shared" si="85"/>
        <v>#REF!</v>
      </c>
      <c r="J1719" s="13" t="e">
        <f>VLOOKUP(Parameter!#REF!,Indexing!$I$2:$J$28,2)</f>
        <v>#REF!</v>
      </c>
      <c r="K1719" s="13" t="e">
        <f>VLOOKUP(Parameter!#REF!,Indexing!$K$2:$L$28,2)</f>
        <v>#REF!</v>
      </c>
      <c r="L1719" s="13" t="e">
        <f t="shared" si="86"/>
        <v>#REF!</v>
      </c>
      <c r="N1719" t="e">
        <f t="shared" si="84"/>
        <v>#REF!</v>
      </c>
    </row>
    <row r="1720" spans="4:14">
      <c r="D1720" s="13" t="e">
        <f>VLOOKUP(Parameter!#REF!,Indexing!$A$2:$B$28,2)</f>
        <v>#REF!</v>
      </c>
      <c r="E1720" s="13" t="e">
        <f>VLOOKUP(Parameter!#REF!,Indexing!$C$2:$D$28,2)</f>
        <v>#REF!</v>
      </c>
      <c r="F1720" s="13" t="e">
        <f>VLOOKUP(Parameter!#REF!,Indexing!$E$2:$F$28,2)</f>
        <v>#REF!</v>
      </c>
      <c r="G1720" s="13" t="e">
        <f>VLOOKUP(Parameter!#REF!,Indexing!$G$2:$H$28,2)</f>
        <v>#REF!</v>
      </c>
      <c r="H1720" s="13" t="e">
        <f t="shared" si="85"/>
        <v>#REF!</v>
      </c>
      <c r="J1720" s="13" t="e">
        <f>VLOOKUP(Parameter!#REF!,Indexing!$I$2:$J$28,2)</f>
        <v>#REF!</v>
      </c>
      <c r="K1720" s="13" t="e">
        <f>VLOOKUP(Parameter!#REF!,Indexing!$K$2:$L$28,2)</f>
        <v>#REF!</v>
      </c>
      <c r="L1720" s="13" t="e">
        <f t="shared" si="86"/>
        <v>#REF!</v>
      </c>
      <c r="N1720" t="e">
        <f t="shared" si="84"/>
        <v>#REF!</v>
      </c>
    </row>
    <row r="1721" spans="4:14">
      <c r="D1721" s="13" t="e">
        <f>VLOOKUP(Parameter!#REF!,Indexing!$A$2:$B$28,2)</f>
        <v>#REF!</v>
      </c>
      <c r="E1721" s="13" t="e">
        <f>VLOOKUP(Parameter!#REF!,Indexing!$C$2:$D$28,2)</f>
        <v>#REF!</v>
      </c>
      <c r="F1721" s="13" t="e">
        <f>VLOOKUP(Parameter!#REF!,Indexing!$E$2:$F$28,2)</f>
        <v>#REF!</v>
      </c>
      <c r="G1721" s="13" t="e">
        <f>VLOOKUP(Parameter!#REF!,Indexing!$G$2:$H$28,2)</f>
        <v>#REF!</v>
      </c>
      <c r="H1721" s="13" t="e">
        <f t="shared" si="85"/>
        <v>#REF!</v>
      </c>
      <c r="J1721" s="13" t="e">
        <f>VLOOKUP(Parameter!#REF!,Indexing!$I$2:$J$28,2)</f>
        <v>#REF!</v>
      </c>
      <c r="K1721" s="13" t="e">
        <f>VLOOKUP(Parameter!#REF!,Indexing!$K$2:$L$28,2)</f>
        <v>#REF!</v>
      </c>
      <c r="L1721" s="13" t="e">
        <f t="shared" si="86"/>
        <v>#REF!</v>
      </c>
      <c r="N1721" t="e">
        <f t="shared" si="84"/>
        <v>#REF!</v>
      </c>
    </row>
    <row r="1722" spans="4:14">
      <c r="D1722" s="13" t="e">
        <f>VLOOKUP(Parameter!#REF!,Indexing!$A$2:$B$28,2)</f>
        <v>#REF!</v>
      </c>
      <c r="E1722" s="13" t="e">
        <f>VLOOKUP(Parameter!#REF!,Indexing!$C$2:$D$28,2)</f>
        <v>#REF!</v>
      </c>
      <c r="F1722" s="13" t="e">
        <f>VLOOKUP(Parameter!#REF!,Indexing!$E$2:$F$28,2)</f>
        <v>#REF!</v>
      </c>
      <c r="G1722" s="13" t="e">
        <f>VLOOKUP(Parameter!#REF!,Indexing!$G$2:$H$28,2)</f>
        <v>#REF!</v>
      </c>
      <c r="H1722" s="13" t="e">
        <f t="shared" si="85"/>
        <v>#REF!</v>
      </c>
      <c r="J1722" s="13" t="e">
        <f>VLOOKUP(Parameter!#REF!,Indexing!$I$2:$J$28,2)</f>
        <v>#REF!</v>
      </c>
      <c r="K1722" s="13" t="e">
        <f>VLOOKUP(Parameter!#REF!,Indexing!$K$2:$L$28,2)</f>
        <v>#REF!</v>
      </c>
      <c r="L1722" s="13" t="e">
        <f t="shared" si="86"/>
        <v>#REF!</v>
      </c>
      <c r="N1722" t="e">
        <f t="shared" si="84"/>
        <v>#REF!</v>
      </c>
    </row>
    <row r="1723" spans="4:14">
      <c r="D1723" s="13" t="e">
        <f>VLOOKUP(Parameter!#REF!,Indexing!$A$2:$B$28,2)</f>
        <v>#REF!</v>
      </c>
      <c r="E1723" s="13" t="e">
        <f>VLOOKUP(Parameter!#REF!,Indexing!$C$2:$D$28,2)</f>
        <v>#REF!</v>
      </c>
      <c r="F1723" s="13" t="e">
        <f>VLOOKUP(Parameter!#REF!,Indexing!$E$2:$F$28,2)</f>
        <v>#REF!</v>
      </c>
      <c r="G1723" s="13" t="e">
        <f>VLOOKUP(Parameter!#REF!,Indexing!$G$2:$H$28,2)</f>
        <v>#REF!</v>
      </c>
      <c r="H1723" s="13" t="e">
        <f t="shared" si="85"/>
        <v>#REF!</v>
      </c>
      <c r="J1723" s="13" t="e">
        <f>VLOOKUP(Parameter!#REF!,Indexing!$I$2:$J$28,2)</f>
        <v>#REF!</v>
      </c>
      <c r="K1723" s="13" t="e">
        <f>VLOOKUP(Parameter!#REF!,Indexing!$K$2:$L$28,2)</f>
        <v>#REF!</v>
      </c>
      <c r="L1723" s="13" t="e">
        <f t="shared" si="86"/>
        <v>#REF!</v>
      </c>
      <c r="N1723" t="e">
        <f t="shared" si="84"/>
        <v>#REF!</v>
      </c>
    </row>
    <row r="1724" spans="4:14">
      <c r="D1724" s="13" t="e">
        <f>VLOOKUP(Parameter!#REF!,Indexing!$A$2:$B$28,2)</f>
        <v>#REF!</v>
      </c>
      <c r="E1724" s="13" t="e">
        <f>VLOOKUP(Parameter!#REF!,Indexing!$C$2:$D$28,2)</f>
        <v>#REF!</v>
      </c>
      <c r="F1724" s="13" t="e">
        <f>VLOOKUP(Parameter!#REF!,Indexing!$E$2:$F$28,2)</f>
        <v>#REF!</v>
      </c>
      <c r="G1724" s="13" t="e">
        <f>VLOOKUP(Parameter!#REF!,Indexing!$G$2:$H$28,2)</f>
        <v>#REF!</v>
      </c>
      <c r="H1724" s="13" t="e">
        <f t="shared" si="85"/>
        <v>#REF!</v>
      </c>
      <c r="J1724" s="13" t="e">
        <f>VLOOKUP(Parameter!#REF!,Indexing!$I$2:$J$28,2)</f>
        <v>#REF!</v>
      </c>
      <c r="K1724" s="13" t="e">
        <f>VLOOKUP(Parameter!#REF!,Indexing!$K$2:$L$28,2)</f>
        <v>#REF!</v>
      </c>
      <c r="L1724" s="13" t="e">
        <f t="shared" si="86"/>
        <v>#REF!</v>
      </c>
      <c r="N1724" t="e">
        <f t="shared" si="84"/>
        <v>#REF!</v>
      </c>
    </row>
    <row r="1725" spans="4:14">
      <c r="D1725" s="13" t="e">
        <f>VLOOKUP(Parameter!#REF!,Indexing!$A$2:$B$28,2)</f>
        <v>#REF!</v>
      </c>
      <c r="E1725" s="13" t="e">
        <f>VLOOKUP(Parameter!#REF!,Indexing!$C$2:$D$28,2)</f>
        <v>#REF!</v>
      </c>
      <c r="F1725" s="13" t="e">
        <f>VLOOKUP(Parameter!#REF!,Indexing!$E$2:$F$28,2)</f>
        <v>#REF!</v>
      </c>
      <c r="G1725" s="13" t="e">
        <f>VLOOKUP(Parameter!#REF!,Indexing!$G$2:$H$28,2)</f>
        <v>#REF!</v>
      </c>
      <c r="H1725" s="13" t="e">
        <f t="shared" si="85"/>
        <v>#REF!</v>
      </c>
      <c r="J1725" s="13" t="e">
        <f>VLOOKUP(Parameter!#REF!,Indexing!$I$2:$J$28,2)</f>
        <v>#REF!</v>
      </c>
      <c r="K1725" s="13" t="e">
        <f>VLOOKUP(Parameter!#REF!,Indexing!$K$2:$L$28,2)</f>
        <v>#REF!</v>
      </c>
      <c r="L1725" s="13" t="e">
        <f t="shared" si="86"/>
        <v>#REF!</v>
      </c>
      <c r="N1725" t="e">
        <f t="shared" si="84"/>
        <v>#REF!</v>
      </c>
    </row>
    <row r="1726" spans="4:14">
      <c r="D1726" s="13" t="e">
        <f>VLOOKUP(Parameter!#REF!,Indexing!$A$2:$B$28,2)</f>
        <v>#REF!</v>
      </c>
      <c r="E1726" s="13" t="e">
        <f>VLOOKUP(Parameter!#REF!,Indexing!$C$2:$D$28,2)</f>
        <v>#REF!</v>
      </c>
      <c r="F1726" s="13" t="e">
        <f>VLOOKUP(Parameter!#REF!,Indexing!$E$2:$F$28,2)</f>
        <v>#REF!</v>
      </c>
      <c r="G1726" s="13" t="e">
        <f>VLOOKUP(Parameter!#REF!,Indexing!$G$2:$H$28,2)</f>
        <v>#REF!</v>
      </c>
      <c r="H1726" s="13" t="e">
        <f t="shared" si="85"/>
        <v>#REF!</v>
      </c>
      <c r="J1726" s="13" t="e">
        <f>VLOOKUP(Parameter!#REF!,Indexing!$I$2:$J$28,2)</f>
        <v>#REF!</v>
      </c>
      <c r="K1726" s="13" t="e">
        <f>VLOOKUP(Parameter!#REF!,Indexing!$K$2:$L$28,2)</f>
        <v>#REF!</v>
      </c>
      <c r="L1726" s="13" t="e">
        <f t="shared" si="86"/>
        <v>#REF!</v>
      </c>
      <c r="N1726" t="e">
        <f t="shared" si="84"/>
        <v>#REF!</v>
      </c>
    </row>
    <row r="1727" spans="4:14">
      <c r="D1727" s="13" t="e">
        <f>VLOOKUP(Parameter!#REF!,Indexing!$A$2:$B$28,2)</f>
        <v>#REF!</v>
      </c>
      <c r="E1727" s="13" t="e">
        <f>VLOOKUP(Parameter!#REF!,Indexing!$C$2:$D$28,2)</f>
        <v>#REF!</v>
      </c>
      <c r="F1727" s="13" t="e">
        <f>VLOOKUP(Parameter!#REF!,Indexing!$E$2:$F$28,2)</f>
        <v>#REF!</v>
      </c>
      <c r="G1727" s="13" t="e">
        <f>VLOOKUP(Parameter!#REF!,Indexing!$G$2:$H$28,2)</f>
        <v>#REF!</v>
      </c>
      <c r="H1727" s="13" t="e">
        <f t="shared" si="85"/>
        <v>#REF!</v>
      </c>
      <c r="J1727" s="13" t="e">
        <f>VLOOKUP(Parameter!#REF!,Indexing!$I$2:$J$28,2)</f>
        <v>#REF!</v>
      </c>
      <c r="K1727" s="13" t="e">
        <f>VLOOKUP(Parameter!#REF!,Indexing!$K$2:$L$28,2)</f>
        <v>#REF!</v>
      </c>
      <c r="L1727" s="13" t="e">
        <f t="shared" si="86"/>
        <v>#REF!</v>
      </c>
      <c r="N1727" t="e">
        <f t="shared" si="84"/>
        <v>#REF!</v>
      </c>
    </row>
    <row r="1728" spans="4:14">
      <c r="D1728" s="13" t="e">
        <f>VLOOKUP(Parameter!#REF!,Indexing!$A$2:$B$28,2)</f>
        <v>#REF!</v>
      </c>
      <c r="E1728" s="13" t="e">
        <f>VLOOKUP(Parameter!#REF!,Indexing!$C$2:$D$28,2)</f>
        <v>#REF!</v>
      </c>
      <c r="F1728" s="13" t="e">
        <f>VLOOKUP(Parameter!#REF!,Indexing!$E$2:$F$28,2)</f>
        <v>#REF!</v>
      </c>
      <c r="G1728" s="13" t="e">
        <f>VLOOKUP(Parameter!#REF!,Indexing!$G$2:$H$28,2)</f>
        <v>#REF!</v>
      </c>
      <c r="H1728" s="13" t="e">
        <f t="shared" si="85"/>
        <v>#REF!</v>
      </c>
      <c r="J1728" s="13" t="e">
        <f>VLOOKUP(Parameter!#REF!,Indexing!$I$2:$J$28,2)</f>
        <v>#REF!</v>
      </c>
      <c r="K1728" s="13" t="e">
        <f>VLOOKUP(Parameter!#REF!,Indexing!$K$2:$L$28,2)</f>
        <v>#REF!</v>
      </c>
      <c r="L1728" s="13" t="e">
        <f t="shared" si="86"/>
        <v>#REF!</v>
      </c>
      <c r="N1728" t="e">
        <f t="shared" si="84"/>
        <v>#REF!</v>
      </c>
    </row>
    <row r="1729" spans="4:14">
      <c r="D1729" s="13" t="e">
        <f>VLOOKUP(Parameter!#REF!,Indexing!$A$2:$B$28,2)</f>
        <v>#REF!</v>
      </c>
      <c r="E1729" s="13" t="e">
        <f>VLOOKUP(Parameter!#REF!,Indexing!$C$2:$D$28,2)</f>
        <v>#REF!</v>
      </c>
      <c r="F1729" s="13" t="e">
        <f>VLOOKUP(Parameter!#REF!,Indexing!$E$2:$F$28,2)</f>
        <v>#REF!</v>
      </c>
      <c r="G1729" s="13" t="e">
        <f>VLOOKUP(Parameter!#REF!,Indexing!$G$2:$H$28,2)</f>
        <v>#REF!</v>
      </c>
      <c r="H1729" s="13" t="e">
        <f t="shared" si="85"/>
        <v>#REF!</v>
      </c>
      <c r="J1729" s="13" t="e">
        <f>VLOOKUP(Parameter!#REF!,Indexing!$I$2:$J$28,2)</f>
        <v>#REF!</v>
      </c>
      <c r="K1729" s="13" t="e">
        <f>VLOOKUP(Parameter!#REF!,Indexing!$K$2:$L$28,2)</f>
        <v>#REF!</v>
      </c>
      <c r="L1729" s="13" t="e">
        <f t="shared" si="86"/>
        <v>#REF!</v>
      </c>
      <c r="N1729" t="e">
        <f t="shared" si="84"/>
        <v>#REF!</v>
      </c>
    </row>
    <row r="1730" spans="4:14">
      <c r="D1730" s="13" t="e">
        <f>VLOOKUP(Parameter!#REF!,Indexing!$A$2:$B$28,2)</f>
        <v>#REF!</v>
      </c>
      <c r="E1730" s="13" t="e">
        <f>VLOOKUP(Parameter!#REF!,Indexing!$C$2:$D$28,2)</f>
        <v>#REF!</v>
      </c>
      <c r="F1730" s="13" t="e">
        <f>VLOOKUP(Parameter!#REF!,Indexing!$E$2:$F$28,2)</f>
        <v>#REF!</v>
      </c>
      <c r="G1730" s="13" t="e">
        <f>VLOOKUP(Parameter!#REF!,Indexing!$G$2:$H$28,2)</f>
        <v>#REF!</v>
      </c>
      <c r="H1730" s="13" t="e">
        <f t="shared" si="85"/>
        <v>#REF!</v>
      </c>
      <c r="J1730" s="13" t="e">
        <f>VLOOKUP(Parameter!#REF!,Indexing!$I$2:$J$28,2)</f>
        <v>#REF!</v>
      </c>
      <c r="K1730" s="13" t="e">
        <f>VLOOKUP(Parameter!#REF!,Indexing!$K$2:$L$28,2)</f>
        <v>#REF!</v>
      </c>
      <c r="L1730" s="13" t="e">
        <f t="shared" si="86"/>
        <v>#REF!</v>
      </c>
      <c r="N1730" t="e">
        <f t="shared" ref="N1730:N1793" si="87">(SUM(D1730:G1730))+(SUM(J1730+K1730))</f>
        <v>#REF!</v>
      </c>
    </row>
    <row r="1731" spans="4:14">
      <c r="D1731" s="13" t="e">
        <f>VLOOKUP(Parameter!#REF!,Indexing!$A$2:$B$28,2)</f>
        <v>#REF!</v>
      </c>
      <c r="E1731" s="13" t="e">
        <f>VLOOKUP(Parameter!#REF!,Indexing!$C$2:$D$28,2)</f>
        <v>#REF!</v>
      </c>
      <c r="F1731" s="13" t="e">
        <f>VLOOKUP(Parameter!#REF!,Indexing!$E$2:$F$28,2)</f>
        <v>#REF!</v>
      </c>
      <c r="G1731" s="13" t="e">
        <f>VLOOKUP(Parameter!#REF!,Indexing!$G$2:$H$28,2)</f>
        <v>#REF!</v>
      </c>
      <c r="H1731" s="13" t="e">
        <f t="shared" si="85"/>
        <v>#REF!</v>
      </c>
      <c r="J1731" s="13" t="e">
        <f>VLOOKUP(Parameter!#REF!,Indexing!$I$2:$J$28,2)</f>
        <v>#REF!</v>
      </c>
      <c r="K1731" s="13" t="e">
        <f>VLOOKUP(Parameter!#REF!,Indexing!$K$2:$L$28,2)</f>
        <v>#REF!</v>
      </c>
      <c r="L1731" s="13" t="e">
        <f t="shared" si="86"/>
        <v>#REF!</v>
      </c>
      <c r="N1731" t="e">
        <f t="shared" si="87"/>
        <v>#REF!</v>
      </c>
    </row>
    <row r="1732" spans="4:14">
      <c r="D1732" s="13" t="e">
        <f>VLOOKUP(Parameter!#REF!,Indexing!$A$2:$B$28,2)</f>
        <v>#REF!</v>
      </c>
      <c r="E1732" s="13" t="e">
        <f>VLOOKUP(Parameter!#REF!,Indexing!$C$2:$D$28,2)</f>
        <v>#REF!</v>
      </c>
      <c r="F1732" s="13" t="e">
        <f>VLOOKUP(Parameter!#REF!,Indexing!$E$2:$F$28,2)</f>
        <v>#REF!</v>
      </c>
      <c r="G1732" s="13" t="e">
        <f>VLOOKUP(Parameter!#REF!,Indexing!$G$2:$H$28,2)</f>
        <v>#REF!</v>
      </c>
      <c r="H1732" s="13" t="e">
        <f t="shared" si="85"/>
        <v>#REF!</v>
      </c>
      <c r="J1732" s="13" t="e">
        <f>VLOOKUP(Parameter!#REF!,Indexing!$I$2:$J$28,2)</f>
        <v>#REF!</v>
      </c>
      <c r="K1732" s="13" t="e">
        <f>VLOOKUP(Parameter!#REF!,Indexing!$K$2:$L$28,2)</f>
        <v>#REF!</v>
      </c>
      <c r="L1732" s="13" t="e">
        <f t="shared" si="86"/>
        <v>#REF!</v>
      </c>
      <c r="N1732" t="e">
        <f t="shared" si="87"/>
        <v>#REF!</v>
      </c>
    </row>
    <row r="1733" spans="4:14">
      <c r="D1733" s="13" t="e">
        <f>VLOOKUP(Parameter!#REF!,Indexing!$A$2:$B$28,2)</f>
        <v>#REF!</v>
      </c>
      <c r="E1733" s="13" t="e">
        <f>VLOOKUP(Parameter!#REF!,Indexing!$C$2:$D$28,2)</f>
        <v>#REF!</v>
      </c>
      <c r="F1733" s="13" t="e">
        <f>VLOOKUP(Parameter!#REF!,Indexing!$E$2:$F$28,2)</f>
        <v>#REF!</v>
      </c>
      <c r="G1733" s="13" t="e">
        <f>VLOOKUP(Parameter!#REF!,Indexing!$G$2:$H$28,2)</f>
        <v>#REF!</v>
      </c>
      <c r="H1733" s="13" t="e">
        <f t="shared" si="85"/>
        <v>#REF!</v>
      </c>
      <c r="J1733" s="13" t="e">
        <f>VLOOKUP(Parameter!#REF!,Indexing!$I$2:$J$28,2)</f>
        <v>#REF!</v>
      </c>
      <c r="K1733" s="13" t="e">
        <f>VLOOKUP(Parameter!#REF!,Indexing!$K$2:$L$28,2)</f>
        <v>#REF!</v>
      </c>
      <c r="L1733" s="13" t="e">
        <f t="shared" si="86"/>
        <v>#REF!</v>
      </c>
      <c r="N1733" t="e">
        <f t="shared" si="87"/>
        <v>#REF!</v>
      </c>
    </row>
    <row r="1734" spans="4:14">
      <c r="D1734" s="13" t="e">
        <f>VLOOKUP(Parameter!#REF!,Indexing!$A$2:$B$28,2)</f>
        <v>#REF!</v>
      </c>
      <c r="E1734" s="13" t="e">
        <f>VLOOKUP(Parameter!#REF!,Indexing!$C$2:$D$28,2)</f>
        <v>#REF!</v>
      </c>
      <c r="F1734" s="13" t="e">
        <f>VLOOKUP(Parameter!#REF!,Indexing!$E$2:$F$28,2)</f>
        <v>#REF!</v>
      </c>
      <c r="G1734" s="13" t="e">
        <f>VLOOKUP(Parameter!#REF!,Indexing!$G$2:$H$28,2)</f>
        <v>#REF!</v>
      </c>
      <c r="H1734" s="13" t="e">
        <f t="shared" si="85"/>
        <v>#REF!</v>
      </c>
      <c r="J1734" s="13" t="e">
        <f>VLOOKUP(Parameter!#REF!,Indexing!$I$2:$J$28,2)</f>
        <v>#REF!</v>
      </c>
      <c r="K1734" s="13" t="e">
        <f>VLOOKUP(Parameter!#REF!,Indexing!$K$2:$L$28,2)</f>
        <v>#REF!</v>
      </c>
      <c r="L1734" s="13" t="e">
        <f t="shared" si="86"/>
        <v>#REF!</v>
      </c>
      <c r="N1734" t="e">
        <f t="shared" si="87"/>
        <v>#REF!</v>
      </c>
    </row>
    <row r="1735" spans="4:14">
      <c r="D1735" s="13" t="e">
        <f>VLOOKUP(Parameter!#REF!,Indexing!$A$2:$B$28,2)</f>
        <v>#REF!</v>
      </c>
      <c r="E1735" s="13" t="e">
        <f>VLOOKUP(Parameter!#REF!,Indexing!$C$2:$D$28,2)</f>
        <v>#REF!</v>
      </c>
      <c r="F1735" s="13" t="e">
        <f>VLOOKUP(Parameter!#REF!,Indexing!$E$2:$F$28,2)</f>
        <v>#REF!</v>
      </c>
      <c r="G1735" s="13" t="e">
        <f>VLOOKUP(Parameter!#REF!,Indexing!$G$2:$H$28,2)</f>
        <v>#REF!</v>
      </c>
      <c r="H1735" s="13" t="e">
        <f t="shared" si="85"/>
        <v>#REF!</v>
      </c>
      <c r="J1735" s="13" t="e">
        <f>VLOOKUP(Parameter!#REF!,Indexing!$I$2:$J$28,2)</f>
        <v>#REF!</v>
      </c>
      <c r="K1735" s="13" t="e">
        <f>VLOOKUP(Parameter!#REF!,Indexing!$K$2:$L$28,2)</f>
        <v>#REF!</v>
      </c>
      <c r="L1735" s="13" t="e">
        <f t="shared" si="86"/>
        <v>#REF!</v>
      </c>
      <c r="N1735" t="e">
        <f t="shared" si="87"/>
        <v>#REF!</v>
      </c>
    </row>
    <row r="1736" spans="4:14">
      <c r="D1736" s="13" t="e">
        <f>VLOOKUP(Parameter!#REF!,Indexing!$A$2:$B$28,2)</f>
        <v>#REF!</v>
      </c>
      <c r="E1736" s="13" t="e">
        <f>VLOOKUP(Parameter!#REF!,Indexing!$C$2:$D$28,2)</f>
        <v>#REF!</v>
      </c>
      <c r="F1736" s="13" t="e">
        <f>VLOOKUP(Parameter!#REF!,Indexing!$E$2:$F$28,2)</f>
        <v>#REF!</v>
      </c>
      <c r="G1736" s="13" t="e">
        <f>VLOOKUP(Parameter!#REF!,Indexing!$G$2:$H$28,2)</f>
        <v>#REF!</v>
      </c>
      <c r="H1736" s="13" t="e">
        <f t="shared" si="85"/>
        <v>#REF!</v>
      </c>
      <c r="J1736" s="13" t="e">
        <f>VLOOKUP(Parameter!#REF!,Indexing!$I$2:$J$28,2)</f>
        <v>#REF!</v>
      </c>
      <c r="K1736" s="13" t="e">
        <f>VLOOKUP(Parameter!#REF!,Indexing!$K$2:$L$28,2)</f>
        <v>#REF!</v>
      </c>
      <c r="L1736" s="13" t="e">
        <f t="shared" si="86"/>
        <v>#REF!</v>
      </c>
      <c r="N1736" t="e">
        <f t="shared" si="87"/>
        <v>#REF!</v>
      </c>
    </row>
    <row r="1737" spans="4:14">
      <c r="D1737" s="13" t="e">
        <f>VLOOKUP(Parameter!#REF!,Indexing!$A$2:$B$28,2)</f>
        <v>#REF!</v>
      </c>
      <c r="E1737" s="13" t="e">
        <f>VLOOKUP(Parameter!#REF!,Indexing!$C$2:$D$28,2)</f>
        <v>#REF!</v>
      </c>
      <c r="F1737" s="13" t="e">
        <f>VLOOKUP(Parameter!#REF!,Indexing!$E$2:$F$28,2)</f>
        <v>#REF!</v>
      </c>
      <c r="G1737" s="13" t="e">
        <f>VLOOKUP(Parameter!#REF!,Indexing!$G$2:$H$28,2)</f>
        <v>#REF!</v>
      </c>
      <c r="H1737" s="13" t="e">
        <f t="shared" si="85"/>
        <v>#REF!</v>
      </c>
      <c r="J1737" s="13" t="e">
        <f>VLOOKUP(Parameter!#REF!,Indexing!$I$2:$J$28,2)</f>
        <v>#REF!</v>
      </c>
      <c r="K1737" s="13" t="e">
        <f>VLOOKUP(Parameter!#REF!,Indexing!$K$2:$L$28,2)</f>
        <v>#REF!</v>
      </c>
      <c r="L1737" s="13" t="e">
        <f t="shared" si="86"/>
        <v>#REF!</v>
      </c>
      <c r="N1737" t="e">
        <f t="shared" si="87"/>
        <v>#REF!</v>
      </c>
    </row>
    <row r="1738" spans="4:14">
      <c r="D1738" s="13" t="e">
        <f>VLOOKUP(Parameter!#REF!,Indexing!$A$2:$B$28,2)</f>
        <v>#REF!</v>
      </c>
      <c r="E1738" s="13" t="e">
        <f>VLOOKUP(Parameter!#REF!,Indexing!$C$2:$D$28,2)</f>
        <v>#REF!</v>
      </c>
      <c r="F1738" s="13" t="e">
        <f>VLOOKUP(Parameter!#REF!,Indexing!$E$2:$F$28,2)</f>
        <v>#REF!</v>
      </c>
      <c r="G1738" s="13" t="e">
        <f>VLOOKUP(Parameter!#REF!,Indexing!$G$2:$H$28,2)</f>
        <v>#REF!</v>
      </c>
      <c r="H1738" s="13" t="e">
        <f t="shared" si="85"/>
        <v>#REF!</v>
      </c>
      <c r="J1738" s="13" t="e">
        <f>VLOOKUP(Parameter!#REF!,Indexing!$I$2:$J$28,2)</f>
        <v>#REF!</v>
      </c>
      <c r="K1738" s="13" t="e">
        <f>VLOOKUP(Parameter!#REF!,Indexing!$K$2:$L$28,2)</f>
        <v>#REF!</v>
      </c>
      <c r="L1738" s="13" t="e">
        <f t="shared" si="86"/>
        <v>#REF!</v>
      </c>
      <c r="N1738" t="e">
        <f t="shared" si="87"/>
        <v>#REF!</v>
      </c>
    </row>
    <row r="1739" spans="4:14">
      <c r="D1739" s="13" t="e">
        <f>VLOOKUP(Parameter!#REF!,Indexing!$A$2:$B$28,2)</f>
        <v>#REF!</v>
      </c>
      <c r="E1739" s="13" t="e">
        <f>VLOOKUP(Parameter!#REF!,Indexing!$C$2:$D$28,2)</f>
        <v>#REF!</v>
      </c>
      <c r="F1739" s="13" t="e">
        <f>VLOOKUP(Parameter!#REF!,Indexing!$E$2:$F$28,2)</f>
        <v>#REF!</v>
      </c>
      <c r="G1739" s="13" t="e">
        <f>VLOOKUP(Parameter!#REF!,Indexing!$G$2:$H$28,2)</f>
        <v>#REF!</v>
      </c>
      <c r="H1739" s="13" t="e">
        <f t="shared" si="85"/>
        <v>#REF!</v>
      </c>
      <c r="J1739" s="13" t="e">
        <f>VLOOKUP(Parameter!#REF!,Indexing!$I$2:$J$28,2)</f>
        <v>#REF!</v>
      </c>
      <c r="K1739" s="13" t="e">
        <f>VLOOKUP(Parameter!#REF!,Indexing!$K$2:$L$28,2)</f>
        <v>#REF!</v>
      </c>
      <c r="L1739" s="13" t="e">
        <f t="shared" si="86"/>
        <v>#REF!</v>
      </c>
      <c r="N1739" t="e">
        <f t="shared" si="87"/>
        <v>#REF!</v>
      </c>
    </row>
    <row r="1740" spans="4:14">
      <c r="D1740" s="13" t="e">
        <f>VLOOKUP(Parameter!#REF!,Indexing!$A$2:$B$28,2)</f>
        <v>#REF!</v>
      </c>
      <c r="E1740" s="13" t="e">
        <f>VLOOKUP(Parameter!#REF!,Indexing!$C$2:$D$28,2)</f>
        <v>#REF!</v>
      </c>
      <c r="F1740" s="13" t="e">
        <f>VLOOKUP(Parameter!#REF!,Indexing!$E$2:$F$28,2)</f>
        <v>#REF!</v>
      </c>
      <c r="G1740" s="13" t="e">
        <f>VLOOKUP(Parameter!#REF!,Indexing!$G$2:$H$28,2)</f>
        <v>#REF!</v>
      </c>
      <c r="H1740" s="13" t="e">
        <f t="shared" si="85"/>
        <v>#REF!</v>
      </c>
      <c r="J1740" s="13" t="e">
        <f>VLOOKUP(Parameter!#REF!,Indexing!$I$2:$J$28,2)</f>
        <v>#REF!</v>
      </c>
      <c r="K1740" s="13" t="e">
        <f>VLOOKUP(Parameter!#REF!,Indexing!$K$2:$L$28,2)</f>
        <v>#REF!</v>
      </c>
      <c r="L1740" s="13" t="e">
        <f t="shared" si="86"/>
        <v>#REF!</v>
      </c>
      <c r="N1740" t="e">
        <f t="shared" si="87"/>
        <v>#REF!</v>
      </c>
    </row>
    <row r="1741" spans="4:14">
      <c r="D1741" s="13" t="e">
        <f>VLOOKUP(Parameter!#REF!,Indexing!$A$2:$B$28,2)</f>
        <v>#REF!</v>
      </c>
      <c r="E1741" s="13" t="e">
        <f>VLOOKUP(Parameter!#REF!,Indexing!$C$2:$D$28,2)</f>
        <v>#REF!</v>
      </c>
      <c r="F1741" s="13" t="e">
        <f>VLOOKUP(Parameter!#REF!,Indexing!$E$2:$F$28,2)</f>
        <v>#REF!</v>
      </c>
      <c r="G1741" s="13" t="e">
        <f>VLOOKUP(Parameter!#REF!,Indexing!$G$2:$H$28,2)</f>
        <v>#REF!</v>
      </c>
      <c r="H1741" s="13" t="e">
        <f t="shared" si="85"/>
        <v>#REF!</v>
      </c>
      <c r="J1741" s="13" t="e">
        <f>VLOOKUP(Parameter!#REF!,Indexing!$I$2:$J$28,2)</f>
        <v>#REF!</v>
      </c>
      <c r="K1741" s="13" t="e">
        <f>VLOOKUP(Parameter!#REF!,Indexing!$K$2:$L$28,2)</f>
        <v>#REF!</v>
      </c>
      <c r="L1741" s="13" t="e">
        <f t="shared" si="86"/>
        <v>#REF!</v>
      </c>
      <c r="N1741" t="e">
        <f t="shared" si="87"/>
        <v>#REF!</v>
      </c>
    </row>
    <row r="1742" spans="4:14">
      <c r="D1742" s="13" t="e">
        <f>VLOOKUP(Parameter!#REF!,Indexing!$A$2:$B$28,2)</f>
        <v>#REF!</v>
      </c>
      <c r="E1742" s="13" t="e">
        <f>VLOOKUP(Parameter!#REF!,Indexing!$C$2:$D$28,2)</f>
        <v>#REF!</v>
      </c>
      <c r="F1742" s="13" t="e">
        <f>VLOOKUP(Parameter!#REF!,Indexing!$E$2:$F$28,2)</f>
        <v>#REF!</v>
      </c>
      <c r="G1742" s="13" t="e">
        <f>VLOOKUP(Parameter!#REF!,Indexing!$G$2:$H$28,2)</f>
        <v>#REF!</v>
      </c>
      <c r="H1742" s="13" t="e">
        <f t="shared" si="85"/>
        <v>#REF!</v>
      </c>
      <c r="J1742" s="13" t="e">
        <f>VLOOKUP(Parameter!#REF!,Indexing!$I$2:$J$28,2)</f>
        <v>#REF!</v>
      </c>
      <c r="K1742" s="13" t="e">
        <f>VLOOKUP(Parameter!#REF!,Indexing!$K$2:$L$28,2)</f>
        <v>#REF!</v>
      </c>
      <c r="L1742" s="13" t="e">
        <f t="shared" si="86"/>
        <v>#REF!</v>
      </c>
      <c r="N1742" t="e">
        <f t="shared" si="87"/>
        <v>#REF!</v>
      </c>
    </row>
    <row r="1743" spans="4:14">
      <c r="D1743" s="13" t="e">
        <f>VLOOKUP(Parameter!#REF!,Indexing!$A$2:$B$28,2)</f>
        <v>#REF!</v>
      </c>
      <c r="E1743" s="13" t="e">
        <f>VLOOKUP(Parameter!#REF!,Indexing!$C$2:$D$28,2)</f>
        <v>#REF!</v>
      </c>
      <c r="F1743" s="13" t="e">
        <f>VLOOKUP(Parameter!#REF!,Indexing!$E$2:$F$28,2)</f>
        <v>#REF!</v>
      </c>
      <c r="G1743" s="13" t="e">
        <f>VLOOKUP(Parameter!#REF!,Indexing!$G$2:$H$28,2)</f>
        <v>#REF!</v>
      </c>
      <c r="H1743" s="13" t="e">
        <f t="shared" si="85"/>
        <v>#REF!</v>
      </c>
      <c r="J1743" s="13" t="e">
        <f>VLOOKUP(Parameter!#REF!,Indexing!$I$2:$J$28,2)</f>
        <v>#REF!</v>
      </c>
      <c r="K1743" s="13" t="e">
        <f>VLOOKUP(Parameter!#REF!,Indexing!$K$2:$L$28,2)</f>
        <v>#REF!</v>
      </c>
      <c r="L1743" s="13" t="e">
        <f t="shared" si="86"/>
        <v>#REF!</v>
      </c>
      <c r="N1743" t="e">
        <f t="shared" si="87"/>
        <v>#REF!</v>
      </c>
    </row>
    <row r="1744" spans="4:14">
      <c r="D1744" s="13" t="e">
        <f>VLOOKUP(Parameter!#REF!,Indexing!$A$2:$B$28,2)</f>
        <v>#REF!</v>
      </c>
      <c r="E1744" s="13" t="e">
        <f>VLOOKUP(Parameter!#REF!,Indexing!$C$2:$D$28,2)</f>
        <v>#REF!</v>
      </c>
      <c r="F1744" s="13" t="e">
        <f>VLOOKUP(Parameter!#REF!,Indexing!$E$2:$F$28,2)</f>
        <v>#REF!</v>
      </c>
      <c r="G1744" s="13" t="e">
        <f>VLOOKUP(Parameter!#REF!,Indexing!$G$2:$H$28,2)</f>
        <v>#REF!</v>
      </c>
      <c r="H1744" s="13" t="e">
        <f t="shared" si="85"/>
        <v>#REF!</v>
      </c>
      <c r="J1744" s="13" t="e">
        <f>VLOOKUP(Parameter!#REF!,Indexing!$I$2:$J$28,2)</f>
        <v>#REF!</v>
      </c>
      <c r="K1744" s="13" t="e">
        <f>VLOOKUP(Parameter!#REF!,Indexing!$K$2:$L$28,2)</f>
        <v>#REF!</v>
      </c>
      <c r="L1744" s="13" t="e">
        <f t="shared" si="86"/>
        <v>#REF!</v>
      </c>
      <c r="N1744" t="e">
        <f t="shared" si="87"/>
        <v>#REF!</v>
      </c>
    </row>
    <row r="1745" spans="4:14">
      <c r="D1745" s="13" t="e">
        <f>VLOOKUP(Parameter!#REF!,Indexing!$A$2:$B$28,2)</f>
        <v>#REF!</v>
      </c>
      <c r="E1745" s="13" t="e">
        <f>VLOOKUP(Parameter!#REF!,Indexing!$C$2:$D$28,2)</f>
        <v>#REF!</v>
      </c>
      <c r="F1745" s="13" t="e">
        <f>VLOOKUP(Parameter!#REF!,Indexing!$E$2:$F$28,2)</f>
        <v>#REF!</v>
      </c>
      <c r="G1745" s="13" t="e">
        <f>VLOOKUP(Parameter!#REF!,Indexing!$G$2:$H$28,2)</f>
        <v>#REF!</v>
      </c>
      <c r="H1745" s="13" t="e">
        <f t="shared" si="85"/>
        <v>#REF!</v>
      </c>
      <c r="J1745" s="13" t="e">
        <f>VLOOKUP(Parameter!#REF!,Indexing!$I$2:$J$28,2)</f>
        <v>#REF!</v>
      </c>
      <c r="K1745" s="13" t="e">
        <f>VLOOKUP(Parameter!#REF!,Indexing!$K$2:$L$28,2)</f>
        <v>#REF!</v>
      </c>
      <c r="L1745" s="13" t="e">
        <f t="shared" si="86"/>
        <v>#REF!</v>
      </c>
      <c r="N1745" t="e">
        <f t="shared" si="87"/>
        <v>#REF!</v>
      </c>
    </row>
    <row r="1746" spans="4:14">
      <c r="D1746" s="13" t="e">
        <f>VLOOKUP(Parameter!#REF!,Indexing!$A$2:$B$28,2)</f>
        <v>#REF!</v>
      </c>
      <c r="E1746" s="13" t="e">
        <f>VLOOKUP(Parameter!#REF!,Indexing!$C$2:$D$28,2)</f>
        <v>#REF!</v>
      </c>
      <c r="F1746" s="13" t="e">
        <f>VLOOKUP(Parameter!#REF!,Indexing!$E$2:$F$28,2)</f>
        <v>#REF!</v>
      </c>
      <c r="G1746" s="13" t="e">
        <f>VLOOKUP(Parameter!#REF!,Indexing!$G$2:$H$28,2)</f>
        <v>#REF!</v>
      </c>
      <c r="H1746" s="13" t="e">
        <f t="shared" si="85"/>
        <v>#REF!</v>
      </c>
      <c r="J1746" s="13" t="e">
        <f>VLOOKUP(Parameter!#REF!,Indexing!$I$2:$J$28,2)</f>
        <v>#REF!</v>
      </c>
      <c r="K1746" s="13" t="e">
        <f>VLOOKUP(Parameter!#REF!,Indexing!$K$2:$L$28,2)</f>
        <v>#REF!</v>
      </c>
      <c r="L1746" s="13" t="e">
        <f t="shared" si="86"/>
        <v>#REF!</v>
      </c>
      <c r="N1746" t="e">
        <f t="shared" si="87"/>
        <v>#REF!</v>
      </c>
    </row>
    <row r="1747" spans="4:14">
      <c r="D1747" s="13" t="e">
        <f>VLOOKUP(Parameter!#REF!,Indexing!$A$2:$B$28,2)</f>
        <v>#REF!</v>
      </c>
      <c r="E1747" s="13" t="e">
        <f>VLOOKUP(Parameter!#REF!,Indexing!$C$2:$D$28,2)</f>
        <v>#REF!</v>
      </c>
      <c r="F1747" s="13" t="e">
        <f>VLOOKUP(Parameter!#REF!,Indexing!$E$2:$F$28,2)</f>
        <v>#REF!</v>
      </c>
      <c r="G1747" s="13" t="e">
        <f>VLOOKUP(Parameter!#REF!,Indexing!$G$2:$H$28,2)</f>
        <v>#REF!</v>
      </c>
      <c r="H1747" s="13" t="e">
        <f t="shared" si="85"/>
        <v>#REF!</v>
      </c>
      <c r="J1747" s="13" t="e">
        <f>VLOOKUP(Parameter!#REF!,Indexing!$I$2:$J$28,2)</f>
        <v>#REF!</v>
      </c>
      <c r="K1747" s="13" t="e">
        <f>VLOOKUP(Parameter!#REF!,Indexing!$K$2:$L$28,2)</f>
        <v>#REF!</v>
      </c>
      <c r="L1747" s="13" t="e">
        <f t="shared" si="86"/>
        <v>#REF!</v>
      </c>
      <c r="N1747" t="e">
        <f t="shared" si="87"/>
        <v>#REF!</v>
      </c>
    </row>
    <row r="1748" spans="4:14">
      <c r="D1748" s="13" t="e">
        <f>VLOOKUP(Parameter!#REF!,Indexing!$A$2:$B$28,2)</f>
        <v>#REF!</v>
      </c>
      <c r="E1748" s="13" t="e">
        <f>VLOOKUP(Parameter!#REF!,Indexing!$C$2:$D$28,2)</f>
        <v>#REF!</v>
      </c>
      <c r="F1748" s="13" t="e">
        <f>VLOOKUP(Parameter!#REF!,Indexing!$E$2:$F$28,2)</f>
        <v>#REF!</v>
      </c>
      <c r="G1748" s="13" t="e">
        <f>VLOOKUP(Parameter!#REF!,Indexing!$G$2:$H$28,2)</f>
        <v>#REF!</v>
      </c>
      <c r="H1748" s="13" t="e">
        <f t="shared" si="85"/>
        <v>#REF!</v>
      </c>
      <c r="J1748" s="13" t="e">
        <f>VLOOKUP(Parameter!#REF!,Indexing!$I$2:$J$28,2)</f>
        <v>#REF!</v>
      </c>
      <c r="K1748" s="13" t="e">
        <f>VLOOKUP(Parameter!#REF!,Indexing!$K$2:$L$28,2)</f>
        <v>#REF!</v>
      </c>
      <c r="L1748" s="13" t="e">
        <f t="shared" si="86"/>
        <v>#REF!</v>
      </c>
      <c r="N1748" t="e">
        <f t="shared" si="87"/>
        <v>#REF!</v>
      </c>
    </row>
    <row r="1749" spans="4:14">
      <c r="D1749" s="13" t="e">
        <f>VLOOKUP(Parameter!#REF!,Indexing!$A$2:$B$28,2)</f>
        <v>#REF!</v>
      </c>
      <c r="E1749" s="13" t="e">
        <f>VLOOKUP(Parameter!#REF!,Indexing!$C$2:$D$28,2)</f>
        <v>#REF!</v>
      </c>
      <c r="F1749" s="13" t="e">
        <f>VLOOKUP(Parameter!#REF!,Indexing!$E$2:$F$28,2)</f>
        <v>#REF!</v>
      </c>
      <c r="G1749" s="13" t="e">
        <f>VLOOKUP(Parameter!#REF!,Indexing!$G$2:$H$28,2)</f>
        <v>#REF!</v>
      </c>
      <c r="H1749" s="13" t="e">
        <f t="shared" si="85"/>
        <v>#REF!</v>
      </c>
      <c r="J1749" s="13" t="e">
        <f>VLOOKUP(Parameter!#REF!,Indexing!$I$2:$J$28,2)</f>
        <v>#REF!</v>
      </c>
      <c r="K1749" s="13" t="e">
        <f>VLOOKUP(Parameter!#REF!,Indexing!$K$2:$L$28,2)</f>
        <v>#REF!</v>
      </c>
      <c r="L1749" s="13" t="e">
        <f t="shared" si="86"/>
        <v>#REF!</v>
      </c>
      <c r="N1749" t="e">
        <f t="shared" si="87"/>
        <v>#REF!</v>
      </c>
    </row>
    <row r="1750" spans="4:14">
      <c r="D1750" s="13" t="e">
        <f>VLOOKUP(Parameter!#REF!,Indexing!$A$2:$B$28,2)</f>
        <v>#REF!</v>
      </c>
      <c r="E1750" s="13" t="e">
        <f>VLOOKUP(Parameter!#REF!,Indexing!$C$2:$D$28,2)</f>
        <v>#REF!</v>
      </c>
      <c r="F1750" s="13" t="e">
        <f>VLOOKUP(Parameter!#REF!,Indexing!$E$2:$F$28,2)</f>
        <v>#REF!</v>
      </c>
      <c r="G1750" s="13" t="e">
        <f>VLOOKUP(Parameter!#REF!,Indexing!$G$2:$H$28,2)</f>
        <v>#REF!</v>
      </c>
      <c r="H1750" s="13" t="e">
        <f t="shared" si="85"/>
        <v>#REF!</v>
      </c>
      <c r="J1750" s="13" t="e">
        <f>VLOOKUP(Parameter!#REF!,Indexing!$I$2:$J$28,2)</f>
        <v>#REF!</v>
      </c>
      <c r="K1750" s="13" t="e">
        <f>VLOOKUP(Parameter!#REF!,Indexing!$K$2:$L$28,2)</f>
        <v>#REF!</v>
      </c>
      <c r="L1750" s="13" t="e">
        <f t="shared" si="86"/>
        <v>#REF!</v>
      </c>
      <c r="N1750" t="e">
        <f t="shared" si="87"/>
        <v>#REF!</v>
      </c>
    </row>
    <row r="1751" spans="4:14">
      <c r="D1751" s="13" t="e">
        <f>VLOOKUP(Parameter!#REF!,Indexing!$A$2:$B$28,2)</f>
        <v>#REF!</v>
      </c>
      <c r="E1751" s="13" t="e">
        <f>VLOOKUP(Parameter!#REF!,Indexing!$C$2:$D$28,2)</f>
        <v>#REF!</v>
      </c>
      <c r="F1751" s="13" t="e">
        <f>VLOOKUP(Parameter!#REF!,Indexing!$E$2:$F$28,2)</f>
        <v>#REF!</v>
      </c>
      <c r="G1751" s="13" t="e">
        <f>VLOOKUP(Parameter!#REF!,Indexing!$G$2:$H$28,2)</f>
        <v>#REF!</v>
      </c>
      <c r="H1751" s="13" t="e">
        <f t="shared" si="85"/>
        <v>#REF!</v>
      </c>
      <c r="J1751" s="13" t="e">
        <f>VLOOKUP(Parameter!#REF!,Indexing!$I$2:$J$28,2)</f>
        <v>#REF!</v>
      </c>
      <c r="K1751" s="13" t="e">
        <f>VLOOKUP(Parameter!#REF!,Indexing!$K$2:$L$28,2)</f>
        <v>#REF!</v>
      </c>
      <c r="L1751" s="13" t="e">
        <f t="shared" si="86"/>
        <v>#REF!</v>
      </c>
      <c r="N1751" t="e">
        <f t="shared" si="87"/>
        <v>#REF!</v>
      </c>
    </row>
    <row r="1752" spans="4:14">
      <c r="D1752" s="13" t="e">
        <f>VLOOKUP(Parameter!#REF!,Indexing!$A$2:$B$28,2)</f>
        <v>#REF!</v>
      </c>
      <c r="E1752" s="13" t="e">
        <f>VLOOKUP(Parameter!#REF!,Indexing!$C$2:$D$28,2)</f>
        <v>#REF!</v>
      </c>
      <c r="F1752" s="13" t="e">
        <f>VLOOKUP(Parameter!#REF!,Indexing!$E$2:$F$28,2)</f>
        <v>#REF!</v>
      </c>
      <c r="G1752" s="13" t="e">
        <f>VLOOKUP(Parameter!#REF!,Indexing!$G$2:$H$28,2)</f>
        <v>#REF!</v>
      </c>
      <c r="H1752" s="13" t="e">
        <f t="shared" si="85"/>
        <v>#REF!</v>
      </c>
      <c r="J1752" s="13" t="e">
        <f>VLOOKUP(Parameter!#REF!,Indexing!$I$2:$J$28,2)</f>
        <v>#REF!</v>
      </c>
      <c r="K1752" s="13" t="e">
        <f>VLOOKUP(Parameter!#REF!,Indexing!$K$2:$L$28,2)</f>
        <v>#REF!</v>
      </c>
      <c r="L1752" s="13" t="e">
        <f t="shared" si="86"/>
        <v>#REF!</v>
      </c>
      <c r="N1752" t="e">
        <f t="shared" si="87"/>
        <v>#REF!</v>
      </c>
    </row>
    <row r="1753" spans="4:14">
      <c r="D1753" s="13" t="e">
        <f>VLOOKUP(Parameter!#REF!,Indexing!$A$2:$B$28,2)</f>
        <v>#REF!</v>
      </c>
      <c r="E1753" s="13" t="e">
        <f>VLOOKUP(Parameter!#REF!,Indexing!$C$2:$D$28,2)</f>
        <v>#REF!</v>
      </c>
      <c r="F1753" s="13" t="e">
        <f>VLOOKUP(Parameter!#REF!,Indexing!$E$2:$F$28,2)</f>
        <v>#REF!</v>
      </c>
      <c r="G1753" s="13" t="e">
        <f>VLOOKUP(Parameter!#REF!,Indexing!$G$2:$H$28,2)</f>
        <v>#REF!</v>
      </c>
      <c r="H1753" s="13" t="e">
        <f t="shared" si="85"/>
        <v>#REF!</v>
      </c>
      <c r="J1753" s="13" t="e">
        <f>VLOOKUP(Parameter!#REF!,Indexing!$I$2:$J$28,2)</f>
        <v>#REF!</v>
      </c>
      <c r="K1753" s="13" t="e">
        <f>VLOOKUP(Parameter!#REF!,Indexing!$K$2:$L$28,2)</f>
        <v>#REF!</v>
      </c>
      <c r="L1753" s="13" t="e">
        <f t="shared" si="86"/>
        <v>#REF!</v>
      </c>
      <c r="N1753" t="e">
        <f t="shared" si="87"/>
        <v>#REF!</v>
      </c>
    </row>
    <row r="1754" spans="4:14">
      <c r="D1754" s="13" t="e">
        <f>VLOOKUP(Parameter!#REF!,Indexing!$A$2:$B$28,2)</f>
        <v>#REF!</v>
      </c>
      <c r="E1754" s="13" t="e">
        <f>VLOOKUP(Parameter!#REF!,Indexing!$C$2:$D$28,2)</f>
        <v>#REF!</v>
      </c>
      <c r="F1754" s="13" t="e">
        <f>VLOOKUP(Parameter!#REF!,Indexing!$E$2:$F$28,2)</f>
        <v>#REF!</v>
      </c>
      <c r="G1754" s="13" t="e">
        <f>VLOOKUP(Parameter!#REF!,Indexing!$G$2:$H$28,2)</f>
        <v>#REF!</v>
      </c>
      <c r="H1754" s="13" t="e">
        <f t="shared" si="85"/>
        <v>#REF!</v>
      </c>
      <c r="J1754" s="13" t="e">
        <f>VLOOKUP(Parameter!#REF!,Indexing!$I$2:$J$28,2)</f>
        <v>#REF!</v>
      </c>
      <c r="K1754" s="13" t="e">
        <f>VLOOKUP(Parameter!#REF!,Indexing!$K$2:$L$28,2)</f>
        <v>#REF!</v>
      </c>
      <c r="L1754" s="13" t="e">
        <f t="shared" si="86"/>
        <v>#REF!</v>
      </c>
      <c r="N1754" t="e">
        <f t="shared" si="87"/>
        <v>#REF!</v>
      </c>
    </row>
    <row r="1755" spans="4:14">
      <c r="D1755" s="13" t="e">
        <f>VLOOKUP(Parameter!#REF!,Indexing!$A$2:$B$28,2)</f>
        <v>#REF!</v>
      </c>
      <c r="E1755" s="13" t="e">
        <f>VLOOKUP(Parameter!#REF!,Indexing!$C$2:$D$28,2)</f>
        <v>#REF!</v>
      </c>
      <c r="F1755" s="13" t="e">
        <f>VLOOKUP(Parameter!#REF!,Indexing!$E$2:$F$28,2)</f>
        <v>#REF!</v>
      </c>
      <c r="G1755" s="13" t="e">
        <f>VLOOKUP(Parameter!#REF!,Indexing!$G$2:$H$28,2)</f>
        <v>#REF!</v>
      </c>
      <c r="H1755" s="13" t="e">
        <f t="shared" si="85"/>
        <v>#REF!</v>
      </c>
      <c r="J1755" s="13" t="e">
        <f>VLOOKUP(Parameter!#REF!,Indexing!$I$2:$J$28,2)</f>
        <v>#REF!</v>
      </c>
      <c r="K1755" s="13" t="e">
        <f>VLOOKUP(Parameter!#REF!,Indexing!$K$2:$L$28,2)</f>
        <v>#REF!</v>
      </c>
      <c r="L1755" s="13" t="e">
        <f t="shared" si="86"/>
        <v>#REF!</v>
      </c>
      <c r="N1755" t="e">
        <f t="shared" si="87"/>
        <v>#REF!</v>
      </c>
    </row>
    <row r="1756" spans="4:14">
      <c r="D1756" s="13" t="e">
        <f>VLOOKUP(Parameter!#REF!,Indexing!$A$2:$B$28,2)</f>
        <v>#REF!</v>
      </c>
      <c r="E1756" s="13" t="e">
        <f>VLOOKUP(Parameter!#REF!,Indexing!$C$2:$D$28,2)</f>
        <v>#REF!</v>
      </c>
      <c r="F1756" s="13" t="e">
        <f>VLOOKUP(Parameter!#REF!,Indexing!$E$2:$F$28,2)</f>
        <v>#REF!</v>
      </c>
      <c r="G1756" s="13" t="e">
        <f>VLOOKUP(Parameter!#REF!,Indexing!$G$2:$H$28,2)</f>
        <v>#REF!</v>
      </c>
      <c r="H1756" s="13" t="e">
        <f t="shared" si="85"/>
        <v>#REF!</v>
      </c>
      <c r="J1756" s="13" t="e">
        <f>VLOOKUP(Parameter!#REF!,Indexing!$I$2:$J$28,2)</f>
        <v>#REF!</v>
      </c>
      <c r="K1756" s="13" t="e">
        <f>VLOOKUP(Parameter!#REF!,Indexing!$K$2:$L$28,2)</f>
        <v>#REF!</v>
      </c>
      <c r="L1756" s="13" t="e">
        <f t="shared" si="86"/>
        <v>#REF!</v>
      </c>
      <c r="N1756" t="e">
        <f t="shared" si="87"/>
        <v>#REF!</v>
      </c>
    </row>
    <row r="1757" spans="4:14">
      <c r="D1757" s="13" t="e">
        <f>VLOOKUP(Parameter!#REF!,Indexing!$A$2:$B$28,2)</f>
        <v>#REF!</v>
      </c>
      <c r="E1757" s="13" t="e">
        <f>VLOOKUP(Parameter!#REF!,Indexing!$C$2:$D$28,2)</f>
        <v>#REF!</v>
      </c>
      <c r="F1757" s="13" t="e">
        <f>VLOOKUP(Parameter!#REF!,Indexing!$E$2:$F$28,2)</f>
        <v>#REF!</v>
      </c>
      <c r="G1757" s="13" t="e">
        <f>VLOOKUP(Parameter!#REF!,Indexing!$G$2:$H$28,2)</f>
        <v>#REF!</v>
      </c>
      <c r="H1757" s="13" t="e">
        <f t="shared" si="85"/>
        <v>#REF!</v>
      </c>
      <c r="J1757" s="13" t="e">
        <f>VLOOKUP(Parameter!#REF!,Indexing!$I$2:$J$28,2)</f>
        <v>#REF!</v>
      </c>
      <c r="K1757" s="13" t="e">
        <f>VLOOKUP(Parameter!#REF!,Indexing!$K$2:$L$28,2)</f>
        <v>#REF!</v>
      </c>
      <c r="L1757" s="13" t="e">
        <f t="shared" si="86"/>
        <v>#REF!</v>
      </c>
      <c r="N1757" t="e">
        <f t="shared" si="87"/>
        <v>#REF!</v>
      </c>
    </row>
    <row r="1758" spans="4:14">
      <c r="D1758" s="13" t="e">
        <f>VLOOKUP(Parameter!#REF!,Indexing!$A$2:$B$28,2)</f>
        <v>#REF!</v>
      </c>
      <c r="E1758" s="13" t="e">
        <f>VLOOKUP(Parameter!#REF!,Indexing!$C$2:$D$28,2)</f>
        <v>#REF!</v>
      </c>
      <c r="F1758" s="13" t="e">
        <f>VLOOKUP(Parameter!#REF!,Indexing!$E$2:$F$28,2)</f>
        <v>#REF!</v>
      </c>
      <c r="G1758" s="13" t="e">
        <f>VLOOKUP(Parameter!#REF!,Indexing!$G$2:$H$28,2)</f>
        <v>#REF!</v>
      </c>
      <c r="H1758" s="13" t="e">
        <f t="shared" si="85"/>
        <v>#REF!</v>
      </c>
      <c r="J1758" s="13" t="e">
        <f>VLOOKUP(Parameter!#REF!,Indexing!$I$2:$J$28,2)</f>
        <v>#REF!</v>
      </c>
      <c r="K1758" s="13" t="e">
        <f>VLOOKUP(Parameter!#REF!,Indexing!$K$2:$L$28,2)</f>
        <v>#REF!</v>
      </c>
      <c r="L1758" s="13" t="e">
        <f t="shared" si="86"/>
        <v>#REF!</v>
      </c>
      <c r="N1758" t="e">
        <f t="shared" si="87"/>
        <v>#REF!</v>
      </c>
    </row>
    <row r="1759" spans="4:14">
      <c r="D1759" s="13" t="e">
        <f>VLOOKUP(Parameter!#REF!,Indexing!$A$2:$B$28,2)</f>
        <v>#REF!</v>
      </c>
      <c r="E1759" s="13" t="e">
        <f>VLOOKUP(Parameter!#REF!,Indexing!$C$2:$D$28,2)</f>
        <v>#REF!</v>
      </c>
      <c r="F1759" s="13" t="e">
        <f>VLOOKUP(Parameter!#REF!,Indexing!$E$2:$F$28,2)</f>
        <v>#REF!</v>
      </c>
      <c r="G1759" s="13" t="e">
        <f>VLOOKUP(Parameter!#REF!,Indexing!$G$2:$H$28,2)</f>
        <v>#REF!</v>
      </c>
      <c r="H1759" s="13" t="e">
        <f t="shared" si="85"/>
        <v>#REF!</v>
      </c>
      <c r="J1759" s="13" t="e">
        <f>VLOOKUP(Parameter!#REF!,Indexing!$I$2:$J$28,2)</f>
        <v>#REF!</v>
      </c>
      <c r="K1759" s="13" t="e">
        <f>VLOOKUP(Parameter!#REF!,Indexing!$K$2:$L$28,2)</f>
        <v>#REF!</v>
      </c>
      <c r="L1759" s="13" t="e">
        <f t="shared" si="86"/>
        <v>#REF!</v>
      </c>
      <c r="N1759" t="e">
        <f t="shared" si="87"/>
        <v>#REF!</v>
      </c>
    </row>
    <row r="1760" spans="4:14">
      <c r="D1760" s="13" t="e">
        <f>VLOOKUP(Parameter!#REF!,Indexing!$A$2:$B$28,2)</f>
        <v>#REF!</v>
      </c>
      <c r="E1760" s="13" t="e">
        <f>VLOOKUP(Parameter!#REF!,Indexing!$C$2:$D$28,2)</f>
        <v>#REF!</v>
      </c>
      <c r="F1760" s="13" t="e">
        <f>VLOOKUP(Parameter!#REF!,Indexing!$E$2:$F$28,2)</f>
        <v>#REF!</v>
      </c>
      <c r="G1760" s="13" t="e">
        <f>VLOOKUP(Parameter!#REF!,Indexing!$G$2:$H$28,2)</f>
        <v>#REF!</v>
      </c>
      <c r="H1760" s="13" t="e">
        <f t="shared" si="85"/>
        <v>#REF!</v>
      </c>
      <c r="J1760" s="13" t="e">
        <f>VLOOKUP(Parameter!#REF!,Indexing!$I$2:$J$28,2)</f>
        <v>#REF!</v>
      </c>
      <c r="K1760" s="13" t="e">
        <f>VLOOKUP(Parameter!#REF!,Indexing!$K$2:$L$28,2)</f>
        <v>#REF!</v>
      </c>
      <c r="L1760" s="13" t="e">
        <f t="shared" si="86"/>
        <v>#REF!</v>
      </c>
      <c r="N1760" t="e">
        <f t="shared" si="87"/>
        <v>#REF!</v>
      </c>
    </row>
    <row r="1761" spans="4:14">
      <c r="D1761" s="13" t="e">
        <f>VLOOKUP(Parameter!#REF!,Indexing!$A$2:$B$28,2)</f>
        <v>#REF!</v>
      </c>
      <c r="E1761" s="13" t="e">
        <f>VLOOKUP(Parameter!#REF!,Indexing!$C$2:$D$28,2)</f>
        <v>#REF!</v>
      </c>
      <c r="F1761" s="13" t="e">
        <f>VLOOKUP(Parameter!#REF!,Indexing!$E$2:$F$28,2)</f>
        <v>#REF!</v>
      </c>
      <c r="G1761" s="13" t="e">
        <f>VLOOKUP(Parameter!#REF!,Indexing!$G$2:$H$28,2)</f>
        <v>#REF!</v>
      </c>
      <c r="H1761" s="13" t="e">
        <f t="shared" si="85"/>
        <v>#REF!</v>
      </c>
      <c r="J1761" s="13" t="e">
        <f>VLOOKUP(Parameter!#REF!,Indexing!$I$2:$J$28,2)</f>
        <v>#REF!</v>
      </c>
      <c r="K1761" s="13" t="e">
        <f>VLOOKUP(Parameter!#REF!,Indexing!$K$2:$L$28,2)</f>
        <v>#REF!</v>
      </c>
      <c r="L1761" s="13" t="e">
        <f t="shared" si="86"/>
        <v>#REF!</v>
      </c>
      <c r="N1761" t="e">
        <f t="shared" si="87"/>
        <v>#REF!</v>
      </c>
    </row>
    <row r="1762" spans="4:14">
      <c r="D1762" s="13" t="e">
        <f>VLOOKUP(Parameter!#REF!,Indexing!$A$2:$B$28,2)</f>
        <v>#REF!</v>
      </c>
      <c r="E1762" s="13" t="e">
        <f>VLOOKUP(Parameter!#REF!,Indexing!$C$2:$D$28,2)</f>
        <v>#REF!</v>
      </c>
      <c r="F1762" s="13" t="e">
        <f>VLOOKUP(Parameter!#REF!,Indexing!$E$2:$F$28,2)</f>
        <v>#REF!</v>
      </c>
      <c r="G1762" s="13" t="e">
        <f>VLOOKUP(Parameter!#REF!,Indexing!$G$2:$H$28,2)</f>
        <v>#REF!</v>
      </c>
      <c r="H1762" s="13" t="e">
        <f t="shared" si="85"/>
        <v>#REF!</v>
      </c>
      <c r="J1762" s="13" t="e">
        <f>VLOOKUP(Parameter!#REF!,Indexing!$I$2:$J$28,2)</f>
        <v>#REF!</v>
      </c>
      <c r="K1762" s="13" t="e">
        <f>VLOOKUP(Parameter!#REF!,Indexing!$K$2:$L$28,2)</f>
        <v>#REF!</v>
      </c>
      <c r="L1762" s="13" t="e">
        <f t="shared" si="86"/>
        <v>#REF!</v>
      </c>
      <c r="N1762" t="e">
        <f t="shared" si="87"/>
        <v>#REF!</v>
      </c>
    </row>
    <row r="1763" spans="4:14">
      <c r="D1763" s="13" t="e">
        <f>VLOOKUP(Parameter!#REF!,Indexing!$A$2:$B$28,2)</f>
        <v>#REF!</v>
      </c>
      <c r="E1763" s="13" t="e">
        <f>VLOOKUP(Parameter!#REF!,Indexing!$C$2:$D$28,2)</f>
        <v>#REF!</v>
      </c>
      <c r="F1763" s="13" t="e">
        <f>VLOOKUP(Parameter!#REF!,Indexing!$E$2:$F$28,2)</f>
        <v>#REF!</v>
      </c>
      <c r="G1763" s="13" t="e">
        <f>VLOOKUP(Parameter!#REF!,Indexing!$G$2:$H$28,2)</f>
        <v>#REF!</v>
      </c>
      <c r="H1763" s="13" t="e">
        <f t="shared" si="85"/>
        <v>#REF!</v>
      </c>
      <c r="J1763" s="13" t="e">
        <f>VLOOKUP(Parameter!#REF!,Indexing!$I$2:$J$28,2)</f>
        <v>#REF!</v>
      </c>
      <c r="K1763" s="13" t="e">
        <f>VLOOKUP(Parameter!#REF!,Indexing!$K$2:$L$28,2)</f>
        <v>#REF!</v>
      </c>
      <c r="L1763" s="13" t="e">
        <f t="shared" si="86"/>
        <v>#REF!</v>
      </c>
      <c r="N1763" t="e">
        <f t="shared" si="87"/>
        <v>#REF!</v>
      </c>
    </row>
    <row r="1764" spans="4:14">
      <c r="D1764" s="13" t="e">
        <f>VLOOKUP(Parameter!#REF!,Indexing!$A$2:$B$28,2)</f>
        <v>#REF!</v>
      </c>
      <c r="E1764" s="13" t="e">
        <f>VLOOKUP(Parameter!#REF!,Indexing!$C$2:$D$28,2)</f>
        <v>#REF!</v>
      </c>
      <c r="F1764" s="13" t="e">
        <f>VLOOKUP(Parameter!#REF!,Indexing!$E$2:$F$28,2)</f>
        <v>#REF!</v>
      </c>
      <c r="G1764" s="13" t="e">
        <f>VLOOKUP(Parameter!#REF!,Indexing!$G$2:$H$28,2)</f>
        <v>#REF!</v>
      </c>
      <c r="H1764" s="13" t="e">
        <f t="shared" si="85"/>
        <v>#REF!</v>
      </c>
      <c r="J1764" s="13" t="e">
        <f>VLOOKUP(Parameter!#REF!,Indexing!$I$2:$J$28,2)</f>
        <v>#REF!</v>
      </c>
      <c r="K1764" s="13" t="e">
        <f>VLOOKUP(Parameter!#REF!,Indexing!$K$2:$L$28,2)</f>
        <v>#REF!</v>
      </c>
      <c r="L1764" s="13" t="e">
        <f t="shared" si="86"/>
        <v>#REF!</v>
      </c>
      <c r="N1764" t="e">
        <f t="shared" si="87"/>
        <v>#REF!</v>
      </c>
    </row>
    <row r="1765" spans="4:14">
      <c r="D1765" s="13" t="e">
        <f>VLOOKUP(Parameter!#REF!,Indexing!$A$2:$B$28,2)</f>
        <v>#REF!</v>
      </c>
      <c r="E1765" s="13" t="e">
        <f>VLOOKUP(Parameter!#REF!,Indexing!$C$2:$D$28,2)</f>
        <v>#REF!</v>
      </c>
      <c r="F1765" s="13" t="e">
        <f>VLOOKUP(Parameter!#REF!,Indexing!$E$2:$F$28,2)</f>
        <v>#REF!</v>
      </c>
      <c r="G1765" s="13" t="e">
        <f>VLOOKUP(Parameter!#REF!,Indexing!$G$2:$H$28,2)</f>
        <v>#REF!</v>
      </c>
      <c r="H1765" s="13" t="e">
        <f t="shared" si="85"/>
        <v>#REF!</v>
      </c>
      <c r="J1765" s="13" t="e">
        <f>VLOOKUP(Parameter!#REF!,Indexing!$I$2:$J$28,2)</f>
        <v>#REF!</v>
      </c>
      <c r="K1765" s="13" t="e">
        <f>VLOOKUP(Parameter!#REF!,Indexing!$K$2:$L$28,2)</f>
        <v>#REF!</v>
      </c>
      <c r="L1765" s="13" t="e">
        <f t="shared" si="86"/>
        <v>#REF!</v>
      </c>
      <c r="N1765" t="e">
        <f t="shared" si="87"/>
        <v>#REF!</v>
      </c>
    </row>
    <row r="1766" spans="4:14">
      <c r="D1766" s="13" t="e">
        <f>VLOOKUP(Parameter!#REF!,Indexing!$A$2:$B$28,2)</f>
        <v>#REF!</v>
      </c>
      <c r="E1766" s="13" t="e">
        <f>VLOOKUP(Parameter!#REF!,Indexing!$C$2:$D$28,2)</f>
        <v>#REF!</v>
      </c>
      <c r="F1766" s="13" t="e">
        <f>VLOOKUP(Parameter!#REF!,Indexing!$E$2:$F$28,2)</f>
        <v>#REF!</v>
      </c>
      <c r="G1766" s="13" t="e">
        <f>VLOOKUP(Parameter!#REF!,Indexing!$G$2:$H$28,2)</f>
        <v>#REF!</v>
      </c>
      <c r="H1766" s="13" t="e">
        <f t="shared" si="85"/>
        <v>#REF!</v>
      </c>
      <c r="J1766" s="13" t="e">
        <f>VLOOKUP(Parameter!#REF!,Indexing!$I$2:$J$28,2)</f>
        <v>#REF!</v>
      </c>
      <c r="K1766" s="13" t="e">
        <f>VLOOKUP(Parameter!#REF!,Indexing!$K$2:$L$28,2)</f>
        <v>#REF!</v>
      </c>
      <c r="L1766" s="13" t="e">
        <f t="shared" si="86"/>
        <v>#REF!</v>
      </c>
      <c r="N1766" t="e">
        <f t="shared" si="87"/>
        <v>#REF!</v>
      </c>
    </row>
    <row r="1767" spans="4:14">
      <c r="D1767" s="13" t="e">
        <f>VLOOKUP(Parameter!#REF!,Indexing!$A$2:$B$28,2)</f>
        <v>#REF!</v>
      </c>
      <c r="E1767" s="13" t="e">
        <f>VLOOKUP(Parameter!#REF!,Indexing!$C$2:$D$28,2)</f>
        <v>#REF!</v>
      </c>
      <c r="F1767" s="13" t="e">
        <f>VLOOKUP(Parameter!#REF!,Indexing!$E$2:$F$28,2)</f>
        <v>#REF!</v>
      </c>
      <c r="G1767" s="13" t="e">
        <f>VLOOKUP(Parameter!#REF!,Indexing!$G$2:$H$28,2)</f>
        <v>#REF!</v>
      </c>
      <c r="H1767" s="13" t="e">
        <f t="shared" ref="H1767:H1830" si="88">(AVERAGE(D1767:G1767))</f>
        <v>#REF!</v>
      </c>
      <c r="J1767" s="13" t="e">
        <f>VLOOKUP(Parameter!#REF!,Indexing!$I$2:$J$28,2)</f>
        <v>#REF!</v>
      </c>
      <c r="K1767" s="13" t="e">
        <f>VLOOKUP(Parameter!#REF!,Indexing!$K$2:$L$28,2)</f>
        <v>#REF!</v>
      </c>
      <c r="L1767" s="13" t="e">
        <f t="shared" ref="L1767:L1830" si="89">AVERAGE(J1767+K1767)</f>
        <v>#REF!</v>
      </c>
      <c r="N1767" t="e">
        <f t="shared" si="87"/>
        <v>#REF!</v>
      </c>
    </row>
    <row r="1768" spans="4:14">
      <c r="D1768" s="13" t="e">
        <f>VLOOKUP(Parameter!#REF!,Indexing!$A$2:$B$28,2)</f>
        <v>#REF!</v>
      </c>
      <c r="E1768" s="13" t="e">
        <f>VLOOKUP(Parameter!#REF!,Indexing!$C$2:$D$28,2)</f>
        <v>#REF!</v>
      </c>
      <c r="F1768" s="13" t="e">
        <f>VLOOKUP(Parameter!#REF!,Indexing!$E$2:$F$28,2)</f>
        <v>#REF!</v>
      </c>
      <c r="G1768" s="13" t="e">
        <f>VLOOKUP(Parameter!#REF!,Indexing!$G$2:$H$28,2)</f>
        <v>#REF!</v>
      </c>
      <c r="H1768" s="13" t="e">
        <f t="shared" si="88"/>
        <v>#REF!</v>
      </c>
      <c r="J1768" s="13" t="e">
        <f>VLOOKUP(Parameter!#REF!,Indexing!$I$2:$J$28,2)</f>
        <v>#REF!</v>
      </c>
      <c r="K1768" s="13" t="e">
        <f>VLOOKUP(Parameter!#REF!,Indexing!$K$2:$L$28,2)</f>
        <v>#REF!</v>
      </c>
      <c r="L1768" s="13" t="e">
        <f t="shared" si="89"/>
        <v>#REF!</v>
      </c>
      <c r="N1768" t="e">
        <f t="shared" si="87"/>
        <v>#REF!</v>
      </c>
    </row>
    <row r="1769" spans="4:14">
      <c r="D1769" s="13" t="e">
        <f>VLOOKUP(Parameter!#REF!,Indexing!$A$2:$B$28,2)</f>
        <v>#REF!</v>
      </c>
      <c r="E1769" s="13" t="e">
        <f>VLOOKUP(Parameter!#REF!,Indexing!$C$2:$D$28,2)</f>
        <v>#REF!</v>
      </c>
      <c r="F1769" s="13" t="e">
        <f>VLOOKUP(Parameter!#REF!,Indexing!$E$2:$F$28,2)</f>
        <v>#REF!</v>
      </c>
      <c r="G1769" s="13" t="e">
        <f>VLOOKUP(Parameter!#REF!,Indexing!$G$2:$H$28,2)</f>
        <v>#REF!</v>
      </c>
      <c r="H1769" s="13" t="e">
        <f t="shared" si="88"/>
        <v>#REF!</v>
      </c>
      <c r="J1769" s="13" t="e">
        <f>VLOOKUP(Parameter!#REF!,Indexing!$I$2:$J$28,2)</f>
        <v>#REF!</v>
      </c>
      <c r="K1769" s="13" t="e">
        <f>VLOOKUP(Parameter!#REF!,Indexing!$K$2:$L$28,2)</f>
        <v>#REF!</v>
      </c>
      <c r="L1769" s="13" t="e">
        <f t="shared" si="89"/>
        <v>#REF!</v>
      </c>
      <c r="N1769" t="e">
        <f t="shared" si="87"/>
        <v>#REF!</v>
      </c>
    </row>
    <row r="1770" spans="4:14">
      <c r="D1770" s="13" t="e">
        <f>VLOOKUP(Parameter!#REF!,Indexing!$A$2:$B$28,2)</f>
        <v>#REF!</v>
      </c>
      <c r="E1770" s="13" t="e">
        <f>VLOOKUP(Parameter!#REF!,Indexing!$C$2:$D$28,2)</f>
        <v>#REF!</v>
      </c>
      <c r="F1770" s="13" t="e">
        <f>VLOOKUP(Parameter!#REF!,Indexing!$E$2:$F$28,2)</f>
        <v>#REF!</v>
      </c>
      <c r="G1770" s="13" t="e">
        <f>VLOOKUP(Parameter!#REF!,Indexing!$G$2:$H$28,2)</f>
        <v>#REF!</v>
      </c>
      <c r="H1770" s="13" t="e">
        <f t="shared" si="88"/>
        <v>#REF!</v>
      </c>
      <c r="J1770" s="13" t="e">
        <f>VLOOKUP(Parameter!#REF!,Indexing!$I$2:$J$28,2)</f>
        <v>#REF!</v>
      </c>
      <c r="K1770" s="13" t="e">
        <f>VLOOKUP(Parameter!#REF!,Indexing!$K$2:$L$28,2)</f>
        <v>#REF!</v>
      </c>
      <c r="L1770" s="13" t="e">
        <f t="shared" si="89"/>
        <v>#REF!</v>
      </c>
      <c r="N1770" t="e">
        <f t="shared" si="87"/>
        <v>#REF!</v>
      </c>
    </row>
    <row r="1771" spans="4:14">
      <c r="D1771" s="13" t="e">
        <f>VLOOKUP(Parameter!#REF!,Indexing!$A$2:$B$28,2)</f>
        <v>#REF!</v>
      </c>
      <c r="E1771" s="13" t="e">
        <f>VLOOKUP(Parameter!#REF!,Indexing!$C$2:$D$28,2)</f>
        <v>#REF!</v>
      </c>
      <c r="F1771" s="13" t="e">
        <f>VLOOKUP(Parameter!#REF!,Indexing!$E$2:$F$28,2)</f>
        <v>#REF!</v>
      </c>
      <c r="G1771" s="13" t="e">
        <f>VLOOKUP(Parameter!#REF!,Indexing!$G$2:$H$28,2)</f>
        <v>#REF!</v>
      </c>
      <c r="H1771" s="13" t="e">
        <f t="shared" si="88"/>
        <v>#REF!</v>
      </c>
      <c r="J1771" s="13" t="e">
        <f>VLOOKUP(Parameter!#REF!,Indexing!$I$2:$J$28,2)</f>
        <v>#REF!</v>
      </c>
      <c r="K1771" s="13" t="e">
        <f>VLOOKUP(Parameter!#REF!,Indexing!$K$2:$L$28,2)</f>
        <v>#REF!</v>
      </c>
      <c r="L1771" s="13" t="e">
        <f t="shared" si="89"/>
        <v>#REF!</v>
      </c>
      <c r="N1771" t="e">
        <f t="shared" si="87"/>
        <v>#REF!</v>
      </c>
    </row>
    <row r="1772" spans="4:14">
      <c r="D1772" s="13" t="e">
        <f>VLOOKUP(Parameter!#REF!,Indexing!$A$2:$B$28,2)</f>
        <v>#REF!</v>
      </c>
      <c r="E1772" s="13" t="e">
        <f>VLOOKUP(Parameter!#REF!,Indexing!$C$2:$D$28,2)</f>
        <v>#REF!</v>
      </c>
      <c r="F1772" s="13" t="e">
        <f>VLOOKUP(Parameter!#REF!,Indexing!$E$2:$F$28,2)</f>
        <v>#REF!</v>
      </c>
      <c r="G1772" s="13" t="e">
        <f>VLOOKUP(Parameter!#REF!,Indexing!$G$2:$H$28,2)</f>
        <v>#REF!</v>
      </c>
      <c r="H1772" s="13" t="e">
        <f t="shared" si="88"/>
        <v>#REF!</v>
      </c>
      <c r="J1772" s="13" t="e">
        <f>VLOOKUP(Parameter!#REF!,Indexing!$I$2:$J$28,2)</f>
        <v>#REF!</v>
      </c>
      <c r="K1772" s="13" t="e">
        <f>VLOOKUP(Parameter!#REF!,Indexing!$K$2:$L$28,2)</f>
        <v>#REF!</v>
      </c>
      <c r="L1772" s="13" t="e">
        <f t="shared" si="89"/>
        <v>#REF!</v>
      </c>
      <c r="N1772" t="e">
        <f t="shared" si="87"/>
        <v>#REF!</v>
      </c>
    </row>
    <row r="1773" spans="4:14">
      <c r="D1773" s="13" t="e">
        <f>VLOOKUP(Parameter!#REF!,Indexing!$A$2:$B$28,2)</f>
        <v>#REF!</v>
      </c>
      <c r="E1773" s="13" t="e">
        <f>VLOOKUP(Parameter!#REF!,Indexing!$C$2:$D$28,2)</f>
        <v>#REF!</v>
      </c>
      <c r="F1773" s="13" t="e">
        <f>VLOOKUP(Parameter!#REF!,Indexing!$E$2:$F$28,2)</f>
        <v>#REF!</v>
      </c>
      <c r="G1773" s="13" t="e">
        <f>VLOOKUP(Parameter!#REF!,Indexing!$G$2:$H$28,2)</f>
        <v>#REF!</v>
      </c>
      <c r="H1773" s="13" t="e">
        <f t="shared" si="88"/>
        <v>#REF!</v>
      </c>
      <c r="J1773" s="13" t="e">
        <f>VLOOKUP(Parameter!#REF!,Indexing!$I$2:$J$28,2)</f>
        <v>#REF!</v>
      </c>
      <c r="K1773" s="13" t="e">
        <f>VLOOKUP(Parameter!#REF!,Indexing!$K$2:$L$28,2)</f>
        <v>#REF!</v>
      </c>
      <c r="L1773" s="13" t="e">
        <f t="shared" si="89"/>
        <v>#REF!</v>
      </c>
      <c r="N1773" t="e">
        <f t="shared" si="87"/>
        <v>#REF!</v>
      </c>
    </row>
    <row r="1774" spans="4:14">
      <c r="D1774" s="13" t="e">
        <f>VLOOKUP(Parameter!#REF!,Indexing!$A$2:$B$28,2)</f>
        <v>#REF!</v>
      </c>
      <c r="E1774" s="13" t="e">
        <f>VLOOKUP(Parameter!#REF!,Indexing!$C$2:$D$28,2)</f>
        <v>#REF!</v>
      </c>
      <c r="F1774" s="13" t="e">
        <f>VLOOKUP(Parameter!#REF!,Indexing!$E$2:$F$28,2)</f>
        <v>#REF!</v>
      </c>
      <c r="G1774" s="13" t="e">
        <f>VLOOKUP(Parameter!#REF!,Indexing!$G$2:$H$28,2)</f>
        <v>#REF!</v>
      </c>
      <c r="H1774" s="13" t="e">
        <f t="shared" si="88"/>
        <v>#REF!</v>
      </c>
      <c r="J1774" s="13" t="e">
        <f>VLOOKUP(Parameter!#REF!,Indexing!$I$2:$J$28,2)</f>
        <v>#REF!</v>
      </c>
      <c r="K1774" s="13" t="e">
        <f>VLOOKUP(Parameter!#REF!,Indexing!$K$2:$L$28,2)</f>
        <v>#REF!</v>
      </c>
      <c r="L1774" s="13" t="e">
        <f t="shared" si="89"/>
        <v>#REF!</v>
      </c>
      <c r="N1774" t="e">
        <f t="shared" si="87"/>
        <v>#REF!</v>
      </c>
    </row>
    <row r="1775" spans="4:14">
      <c r="D1775" s="13" t="e">
        <f>VLOOKUP(Parameter!#REF!,Indexing!$A$2:$B$28,2)</f>
        <v>#REF!</v>
      </c>
      <c r="E1775" s="13" t="e">
        <f>VLOOKUP(Parameter!#REF!,Indexing!$C$2:$D$28,2)</f>
        <v>#REF!</v>
      </c>
      <c r="F1775" s="13" t="e">
        <f>VLOOKUP(Parameter!#REF!,Indexing!$E$2:$F$28,2)</f>
        <v>#REF!</v>
      </c>
      <c r="G1775" s="13" t="e">
        <f>VLOOKUP(Parameter!#REF!,Indexing!$G$2:$H$28,2)</f>
        <v>#REF!</v>
      </c>
      <c r="H1775" s="13" t="e">
        <f t="shared" si="88"/>
        <v>#REF!</v>
      </c>
      <c r="J1775" s="13" t="e">
        <f>VLOOKUP(Parameter!#REF!,Indexing!$I$2:$J$28,2)</f>
        <v>#REF!</v>
      </c>
      <c r="K1775" s="13" t="e">
        <f>VLOOKUP(Parameter!#REF!,Indexing!$K$2:$L$28,2)</f>
        <v>#REF!</v>
      </c>
      <c r="L1775" s="13" t="e">
        <f t="shared" si="89"/>
        <v>#REF!</v>
      </c>
      <c r="N1775" t="e">
        <f t="shared" si="87"/>
        <v>#REF!</v>
      </c>
    </row>
    <row r="1776" spans="4:14">
      <c r="D1776" s="13" t="e">
        <f>VLOOKUP(Parameter!#REF!,Indexing!$A$2:$B$28,2)</f>
        <v>#REF!</v>
      </c>
      <c r="E1776" s="13" t="e">
        <f>VLOOKUP(Parameter!#REF!,Indexing!$C$2:$D$28,2)</f>
        <v>#REF!</v>
      </c>
      <c r="F1776" s="13" t="e">
        <f>VLOOKUP(Parameter!#REF!,Indexing!$E$2:$F$28,2)</f>
        <v>#REF!</v>
      </c>
      <c r="G1776" s="13" t="e">
        <f>VLOOKUP(Parameter!#REF!,Indexing!$G$2:$H$28,2)</f>
        <v>#REF!</v>
      </c>
      <c r="H1776" s="13" t="e">
        <f t="shared" si="88"/>
        <v>#REF!</v>
      </c>
      <c r="J1776" s="13" t="e">
        <f>VLOOKUP(Parameter!#REF!,Indexing!$I$2:$J$28,2)</f>
        <v>#REF!</v>
      </c>
      <c r="K1776" s="13" t="e">
        <f>VLOOKUP(Parameter!#REF!,Indexing!$K$2:$L$28,2)</f>
        <v>#REF!</v>
      </c>
      <c r="L1776" s="13" t="e">
        <f t="shared" si="89"/>
        <v>#REF!</v>
      </c>
      <c r="N1776" t="e">
        <f t="shared" si="87"/>
        <v>#REF!</v>
      </c>
    </row>
    <row r="1777" spans="4:14">
      <c r="D1777" s="13" t="e">
        <f>VLOOKUP(Parameter!#REF!,Indexing!$A$2:$B$28,2)</f>
        <v>#REF!</v>
      </c>
      <c r="E1777" s="13" t="e">
        <f>VLOOKUP(Parameter!#REF!,Indexing!$C$2:$D$28,2)</f>
        <v>#REF!</v>
      </c>
      <c r="F1777" s="13" t="e">
        <f>VLOOKUP(Parameter!#REF!,Indexing!$E$2:$F$28,2)</f>
        <v>#REF!</v>
      </c>
      <c r="G1777" s="13" t="e">
        <f>VLOOKUP(Parameter!#REF!,Indexing!$G$2:$H$28,2)</f>
        <v>#REF!</v>
      </c>
      <c r="H1777" s="13" t="e">
        <f t="shared" si="88"/>
        <v>#REF!</v>
      </c>
      <c r="J1777" s="13" t="e">
        <f>VLOOKUP(Parameter!#REF!,Indexing!$I$2:$J$28,2)</f>
        <v>#REF!</v>
      </c>
      <c r="K1777" s="13" t="e">
        <f>VLOOKUP(Parameter!#REF!,Indexing!$K$2:$L$28,2)</f>
        <v>#REF!</v>
      </c>
      <c r="L1777" s="13" t="e">
        <f t="shared" si="89"/>
        <v>#REF!</v>
      </c>
      <c r="N1777" t="e">
        <f t="shared" si="87"/>
        <v>#REF!</v>
      </c>
    </row>
    <row r="1778" spans="4:14">
      <c r="D1778" s="13" t="e">
        <f>VLOOKUP(Parameter!#REF!,Indexing!$A$2:$B$28,2)</f>
        <v>#REF!</v>
      </c>
      <c r="E1778" s="13" t="e">
        <f>VLOOKUP(Parameter!#REF!,Indexing!$C$2:$D$28,2)</f>
        <v>#REF!</v>
      </c>
      <c r="F1778" s="13" t="e">
        <f>VLOOKUP(Parameter!#REF!,Indexing!$E$2:$F$28,2)</f>
        <v>#REF!</v>
      </c>
      <c r="G1778" s="13" t="e">
        <f>VLOOKUP(Parameter!#REF!,Indexing!$G$2:$H$28,2)</f>
        <v>#REF!</v>
      </c>
      <c r="H1778" s="13" t="e">
        <f t="shared" si="88"/>
        <v>#REF!</v>
      </c>
      <c r="J1778" s="13" t="e">
        <f>VLOOKUP(Parameter!#REF!,Indexing!$I$2:$J$28,2)</f>
        <v>#REF!</v>
      </c>
      <c r="K1778" s="13" t="e">
        <f>VLOOKUP(Parameter!#REF!,Indexing!$K$2:$L$28,2)</f>
        <v>#REF!</v>
      </c>
      <c r="L1778" s="13" t="e">
        <f t="shared" si="89"/>
        <v>#REF!</v>
      </c>
      <c r="N1778" t="e">
        <f t="shared" si="87"/>
        <v>#REF!</v>
      </c>
    </row>
    <row r="1779" spans="4:14">
      <c r="D1779" s="13" t="e">
        <f>VLOOKUP(Parameter!#REF!,Indexing!$A$2:$B$28,2)</f>
        <v>#REF!</v>
      </c>
      <c r="E1779" s="13" t="e">
        <f>VLOOKUP(Parameter!#REF!,Indexing!$C$2:$D$28,2)</f>
        <v>#REF!</v>
      </c>
      <c r="F1779" s="13" t="e">
        <f>VLOOKUP(Parameter!#REF!,Indexing!$E$2:$F$28,2)</f>
        <v>#REF!</v>
      </c>
      <c r="G1779" s="13" t="e">
        <f>VLOOKUP(Parameter!#REF!,Indexing!$G$2:$H$28,2)</f>
        <v>#REF!</v>
      </c>
      <c r="H1779" s="13" t="e">
        <f t="shared" si="88"/>
        <v>#REF!</v>
      </c>
      <c r="J1779" s="13" t="e">
        <f>VLOOKUP(Parameter!#REF!,Indexing!$I$2:$J$28,2)</f>
        <v>#REF!</v>
      </c>
      <c r="K1779" s="13" t="e">
        <f>VLOOKUP(Parameter!#REF!,Indexing!$K$2:$L$28,2)</f>
        <v>#REF!</v>
      </c>
      <c r="L1779" s="13" t="e">
        <f t="shared" si="89"/>
        <v>#REF!</v>
      </c>
      <c r="N1779" t="e">
        <f t="shared" si="87"/>
        <v>#REF!</v>
      </c>
    </row>
    <row r="1780" spans="4:14">
      <c r="D1780" s="13" t="e">
        <f>VLOOKUP(Parameter!#REF!,Indexing!$A$2:$B$28,2)</f>
        <v>#REF!</v>
      </c>
      <c r="E1780" s="13" t="e">
        <f>VLOOKUP(Parameter!#REF!,Indexing!$C$2:$D$28,2)</f>
        <v>#REF!</v>
      </c>
      <c r="F1780" s="13" t="e">
        <f>VLOOKUP(Parameter!#REF!,Indexing!$E$2:$F$28,2)</f>
        <v>#REF!</v>
      </c>
      <c r="G1780" s="13" t="e">
        <f>VLOOKUP(Parameter!#REF!,Indexing!$G$2:$H$28,2)</f>
        <v>#REF!</v>
      </c>
      <c r="H1780" s="13" t="e">
        <f t="shared" si="88"/>
        <v>#REF!</v>
      </c>
      <c r="J1780" s="13" t="e">
        <f>VLOOKUP(Parameter!#REF!,Indexing!$I$2:$J$28,2)</f>
        <v>#REF!</v>
      </c>
      <c r="K1780" s="13" t="e">
        <f>VLOOKUP(Parameter!#REF!,Indexing!$K$2:$L$28,2)</f>
        <v>#REF!</v>
      </c>
      <c r="L1780" s="13" t="e">
        <f t="shared" si="89"/>
        <v>#REF!</v>
      </c>
      <c r="N1780" t="e">
        <f t="shared" si="87"/>
        <v>#REF!</v>
      </c>
    </row>
    <row r="1781" spans="4:14">
      <c r="D1781" s="13" t="e">
        <f>VLOOKUP(Parameter!#REF!,Indexing!$A$2:$B$28,2)</f>
        <v>#REF!</v>
      </c>
      <c r="E1781" s="13" t="e">
        <f>VLOOKUP(Parameter!#REF!,Indexing!$C$2:$D$28,2)</f>
        <v>#REF!</v>
      </c>
      <c r="F1781" s="13" t="e">
        <f>VLOOKUP(Parameter!#REF!,Indexing!$E$2:$F$28,2)</f>
        <v>#REF!</v>
      </c>
      <c r="G1781" s="13" t="e">
        <f>VLOOKUP(Parameter!#REF!,Indexing!$G$2:$H$28,2)</f>
        <v>#REF!</v>
      </c>
      <c r="H1781" s="13" t="e">
        <f t="shared" si="88"/>
        <v>#REF!</v>
      </c>
      <c r="J1781" s="13" t="e">
        <f>VLOOKUP(Parameter!#REF!,Indexing!$I$2:$J$28,2)</f>
        <v>#REF!</v>
      </c>
      <c r="K1781" s="13" t="e">
        <f>VLOOKUP(Parameter!#REF!,Indexing!$K$2:$L$28,2)</f>
        <v>#REF!</v>
      </c>
      <c r="L1781" s="13" t="e">
        <f t="shared" si="89"/>
        <v>#REF!</v>
      </c>
      <c r="N1781" t="e">
        <f t="shared" si="87"/>
        <v>#REF!</v>
      </c>
    </row>
    <row r="1782" spans="4:14">
      <c r="D1782" s="13" t="e">
        <f>VLOOKUP(Parameter!#REF!,Indexing!$A$2:$B$28,2)</f>
        <v>#REF!</v>
      </c>
      <c r="E1782" s="13" t="e">
        <f>VLOOKUP(Parameter!#REF!,Indexing!$C$2:$D$28,2)</f>
        <v>#REF!</v>
      </c>
      <c r="F1782" s="13" t="e">
        <f>VLOOKUP(Parameter!#REF!,Indexing!$E$2:$F$28,2)</f>
        <v>#REF!</v>
      </c>
      <c r="G1782" s="13" t="e">
        <f>VLOOKUP(Parameter!#REF!,Indexing!$G$2:$H$28,2)</f>
        <v>#REF!</v>
      </c>
      <c r="H1782" s="13" t="e">
        <f t="shared" si="88"/>
        <v>#REF!</v>
      </c>
      <c r="J1782" s="13" t="e">
        <f>VLOOKUP(Parameter!#REF!,Indexing!$I$2:$J$28,2)</f>
        <v>#REF!</v>
      </c>
      <c r="K1782" s="13" t="e">
        <f>VLOOKUP(Parameter!#REF!,Indexing!$K$2:$L$28,2)</f>
        <v>#REF!</v>
      </c>
      <c r="L1782" s="13" t="e">
        <f t="shared" si="89"/>
        <v>#REF!</v>
      </c>
      <c r="N1782" t="e">
        <f t="shared" si="87"/>
        <v>#REF!</v>
      </c>
    </row>
    <row r="1783" spans="4:14">
      <c r="D1783" s="13" t="e">
        <f>VLOOKUP(Parameter!#REF!,Indexing!$A$2:$B$28,2)</f>
        <v>#REF!</v>
      </c>
      <c r="E1783" s="13" t="e">
        <f>VLOOKUP(Parameter!#REF!,Indexing!$C$2:$D$28,2)</f>
        <v>#REF!</v>
      </c>
      <c r="F1783" s="13" t="e">
        <f>VLOOKUP(Parameter!#REF!,Indexing!$E$2:$F$28,2)</f>
        <v>#REF!</v>
      </c>
      <c r="G1783" s="13" t="e">
        <f>VLOOKUP(Parameter!#REF!,Indexing!$G$2:$H$28,2)</f>
        <v>#REF!</v>
      </c>
      <c r="H1783" s="13" t="e">
        <f t="shared" si="88"/>
        <v>#REF!</v>
      </c>
      <c r="J1783" s="13" t="e">
        <f>VLOOKUP(Parameter!#REF!,Indexing!$I$2:$J$28,2)</f>
        <v>#REF!</v>
      </c>
      <c r="K1783" s="13" t="e">
        <f>VLOOKUP(Parameter!#REF!,Indexing!$K$2:$L$28,2)</f>
        <v>#REF!</v>
      </c>
      <c r="L1783" s="13" t="e">
        <f t="shared" si="89"/>
        <v>#REF!</v>
      </c>
      <c r="N1783" t="e">
        <f t="shared" si="87"/>
        <v>#REF!</v>
      </c>
    </row>
    <row r="1784" spans="4:14">
      <c r="D1784" s="13" t="e">
        <f>VLOOKUP(Parameter!#REF!,Indexing!$A$2:$B$28,2)</f>
        <v>#REF!</v>
      </c>
      <c r="E1784" s="13" t="e">
        <f>VLOOKUP(Parameter!#REF!,Indexing!$C$2:$D$28,2)</f>
        <v>#REF!</v>
      </c>
      <c r="F1784" s="13" t="e">
        <f>VLOOKUP(Parameter!#REF!,Indexing!$E$2:$F$28,2)</f>
        <v>#REF!</v>
      </c>
      <c r="G1784" s="13" t="e">
        <f>VLOOKUP(Parameter!#REF!,Indexing!$G$2:$H$28,2)</f>
        <v>#REF!</v>
      </c>
      <c r="H1784" s="13" t="e">
        <f t="shared" si="88"/>
        <v>#REF!</v>
      </c>
      <c r="J1784" s="13" t="e">
        <f>VLOOKUP(Parameter!#REF!,Indexing!$I$2:$J$28,2)</f>
        <v>#REF!</v>
      </c>
      <c r="K1784" s="13" t="e">
        <f>VLOOKUP(Parameter!#REF!,Indexing!$K$2:$L$28,2)</f>
        <v>#REF!</v>
      </c>
      <c r="L1784" s="13" t="e">
        <f t="shared" si="89"/>
        <v>#REF!</v>
      </c>
      <c r="N1784" t="e">
        <f t="shared" si="87"/>
        <v>#REF!</v>
      </c>
    </row>
    <row r="1785" spans="4:14">
      <c r="D1785" s="13" t="e">
        <f>VLOOKUP(Parameter!#REF!,Indexing!$A$2:$B$28,2)</f>
        <v>#REF!</v>
      </c>
      <c r="E1785" s="13" t="e">
        <f>VLOOKUP(Parameter!#REF!,Indexing!$C$2:$D$28,2)</f>
        <v>#REF!</v>
      </c>
      <c r="F1785" s="13" t="e">
        <f>VLOOKUP(Parameter!#REF!,Indexing!$E$2:$F$28,2)</f>
        <v>#REF!</v>
      </c>
      <c r="G1785" s="13" t="e">
        <f>VLOOKUP(Parameter!#REF!,Indexing!$G$2:$H$28,2)</f>
        <v>#REF!</v>
      </c>
      <c r="H1785" s="13" t="e">
        <f t="shared" si="88"/>
        <v>#REF!</v>
      </c>
      <c r="J1785" s="13" t="e">
        <f>VLOOKUP(Parameter!#REF!,Indexing!$I$2:$J$28,2)</f>
        <v>#REF!</v>
      </c>
      <c r="K1785" s="13" t="e">
        <f>VLOOKUP(Parameter!#REF!,Indexing!$K$2:$L$28,2)</f>
        <v>#REF!</v>
      </c>
      <c r="L1785" s="13" t="e">
        <f t="shared" si="89"/>
        <v>#REF!</v>
      </c>
      <c r="N1785" t="e">
        <f t="shared" si="87"/>
        <v>#REF!</v>
      </c>
    </row>
    <row r="1786" spans="4:14">
      <c r="D1786" s="13" t="e">
        <f>VLOOKUP(Parameter!#REF!,Indexing!$A$2:$B$28,2)</f>
        <v>#REF!</v>
      </c>
      <c r="E1786" s="13" t="e">
        <f>VLOOKUP(Parameter!#REF!,Indexing!$C$2:$D$28,2)</f>
        <v>#REF!</v>
      </c>
      <c r="F1786" s="13" t="e">
        <f>VLOOKUP(Parameter!#REF!,Indexing!$E$2:$F$28,2)</f>
        <v>#REF!</v>
      </c>
      <c r="G1786" s="13" t="e">
        <f>VLOOKUP(Parameter!#REF!,Indexing!$G$2:$H$28,2)</f>
        <v>#REF!</v>
      </c>
      <c r="H1786" s="13" t="e">
        <f t="shared" si="88"/>
        <v>#REF!</v>
      </c>
      <c r="J1786" s="13" t="e">
        <f>VLOOKUP(Parameter!#REF!,Indexing!$I$2:$J$28,2)</f>
        <v>#REF!</v>
      </c>
      <c r="K1786" s="13" t="e">
        <f>VLOOKUP(Parameter!#REF!,Indexing!$K$2:$L$28,2)</f>
        <v>#REF!</v>
      </c>
      <c r="L1786" s="13" t="e">
        <f t="shared" si="89"/>
        <v>#REF!</v>
      </c>
      <c r="N1786" t="e">
        <f t="shared" si="87"/>
        <v>#REF!</v>
      </c>
    </row>
    <row r="1787" spans="4:14">
      <c r="D1787" s="13" t="e">
        <f>VLOOKUP(Parameter!#REF!,Indexing!$A$2:$B$28,2)</f>
        <v>#REF!</v>
      </c>
      <c r="E1787" s="13" t="e">
        <f>VLOOKUP(Parameter!#REF!,Indexing!$C$2:$D$28,2)</f>
        <v>#REF!</v>
      </c>
      <c r="F1787" s="13" t="e">
        <f>VLOOKUP(Parameter!#REF!,Indexing!$E$2:$F$28,2)</f>
        <v>#REF!</v>
      </c>
      <c r="G1787" s="13" t="e">
        <f>VLOOKUP(Parameter!#REF!,Indexing!$G$2:$H$28,2)</f>
        <v>#REF!</v>
      </c>
      <c r="H1787" s="13" t="e">
        <f t="shared" si="88"/>
        <v>#REF!</v>
      </c>
      <c r="J1787" s="13" t="e">
        <f>VLOOKUP(Parameter!#REF!,Indexing!$I$2:$J$28,2)</f>
        <v>#REF!</v>
      </c>
      <c r="K1787" s="13" t="e">
        <f>VLOOKUP(Parameter!#REF!,Indexing!$K$2:$L$28,2)</f>
        <v>#REF!</v>
      </c>
      <c r="L1787" s="13" t="e">
        <f t="shared" si="89"/>
        <v>#REF!</v>
      </c>
      <c r="N1787" t="e">
        <f t="shared" si="87"/>
        <v>#REF!</v>
      </c>
    </row>
    <row r="1788" spans="4:14">
      <c r="D1788" s="13" t="e">
        <f>VLOOKUP(Parameter!#REF!,Indexing!$A$2:$B$28,2)</f>
        <v>#REF!</v>
      </c>
      <c r="E1788" s="13" t="e">
        <f>VLOOKUP(Parameter!#REF!,Indexing!$C$2:$D$28,2)</f>
        <v>#REF!</v>
      </c>
      <c r="F1788" s="13" t="e">
        <f>VLOOKUP(Parameter!#REF!,Indexing!$E$2:$F$28,2)</f>
        <v>#REF!</v>
      </c>
      <c r="G1788" s="13" t="e">
        <f>VLOOKUP(Parameter!#REF!,Indexing!$G$2:$H$28,2)</f>
        <v>#REF!</v>
      </c>
      <c r="H1788" s="13" t="e">
        <f t="shared" si="88"/>
        <v>#REF!</v>
      </c>
      <c r="J1788" s="13" t="e">
        <f>VLOOKUP(Parameter!#REF!,Indexing!$I$2:$J$28,2)</f>
        <v>#REF!</v>
      </c>
      <c r="K1788" s="13" t="e">
        <f>VLOOKUP(Parameter!#REF!,Indexing!$K$2:$L$28,2)</f>
        <v>#REF!</v>
      </c>
      <c r="L1788" s="13" t="e">
        <f t="shared" si="89"/>
        <v>#REF!</v>
      </c>
      <c r="N1788" t="e">
        <f t="shared" si="87"/>
        <v>#REF!</v>
      </c>
    </row>
    <row r="1789" spans="4:14">
      <c r="D1789" s="13" t="e">
        <f>VLOOKUP(Parameter!#REF!,Indexing!$A$2:$B$28,2)</f>
        <v>#REF!</v>
      </c>
      <c r="E1789" s="13" t="e">
        <f>VLOOKUP(Parameter!#REF!,Indexing!$C$2:$D$28,2)</f>
        <v>#REF!</v>
      </c>
      <c r="F1789" s="13" t="e">
        <f>VLOOKUP(Parameter!#REF!,Indexing!$E$2:$F$28,2)</f>
        <v>#REF!</v>
      </c>
      <c r="G1789" s="13" t="e">
        <f>VLOOKUP(Parameter!#REF!,Indexing!$G$2:$H$28,2)</f>
        <v>#REF!</v>
      </c>
      <c r="H1789" s="13" t="e">
        <f t="shared" si="88"/>
        <v>#REF!</v>
      </c>
      <c r="J1789" s="13" t="e">
        <f>VLOOKUP(Parameter!#REF!,Indexing!$I$2:$J$28,2)</f>
        <v>#REF!</v>
      </c>
      <c r="K1789" s="13" t="e">
        <f>VLOOKUP(Parameter!#REF!,Indexing!$K$2:$L$28,2)</f>
        <v>#REF!</v>
      </c>
      <c r="L1789" s="13" t="e">
        <f t="shared" si="89"/>
        <v>#REF!</v>
      </c>
      <c r="N1789" t="e">
        <f t="shared" si="87"/>
        <v>#REF!</v>
      </c>
    </row>
    <row r="1790" spans="4:14">
      <c r="D1790" s="13" t="e">
        <f>VLOOKUP(Parameter!#REF!,Indexing!$A$2:$B$28,2)</f>
        <v>#REF!</v>
      </c>
      <c r="E1790" s="13" t="e">
        <f>VLOOKUP(Parameter!#REF!,Indexing!$C$2:$D$28,2)</f>
        <v>#REF!</v>
      </c>
      <c r="F1790" s="13" t="e">
        <f>VLOOKUP(Parameter!#REF!,Indexing!$E$2:$F$28,2)</f>
        <v>#REF!</v>
      </c>
      <c r="G1790" s="13" t="e">
        <f>VLOOKUP(Parameter!#REF!,Indexing!$G$2:$H$28,2)</f>
        <v>#REF!</v>
      </c>
      <c r="H1790" s="13" t="e">
        <f t="shared" si="88"/>
        <v>#REF!</v>
      </c>
      <c r="J1790" s="13" t="e">
        <f>VLOOKUP(Parameter!#REF!,Indexing!$I$2:$J$28,2)</f>
        <v>#REF!</v>
      </c>
      <c r="K1790" s="13" t="e">
        <f>VLOOKUP(Parameter!#REF!,Indexing!$K$2:$L$28,2)</f>
        <v>#REF!</v>
      </c>
      <c r="L1790" s="13" t="e">
        <f t="shared" si="89"/>
        <v>#REF!</v>
      </c>
      <c r="N1790" t="e">
        <f t="shared" si="87"/>
        <v>#REF!</v>
      </c>
    </row>
    <row r="1791" spans="4:14">
      <c r="D1791" s="13" t="e">
        <f>VLOOKUP(Parameter!#REF!,Indexing!$A$2:$B$28,2)</f>
        <v>#REF!</v>
      </c>
      <c r="E1791" s="13" t="e">
        <f>VLOOKUP(Parameter!#REF!,Indexing!$C$2:$D$28,2)</f>
        <v>#REF!</v>
      </c>
      <c r="F1791" s="13" t="e">
        <f>VLOOKUP(Parameter!#REF!,Indexing!$E$2:$F$28,2)</f>
        <v>#REF!</v>
      </c>
      <c r="G1791" s="13" t="e">
        <f>VLOOKUP(Parameter!#REF!,Indexing!$G$2:$H$28,2)</f>
        <v>#REF!</v>
      </c>
      <c r="H1791" s="13" t="e">
        <f t="shared" si="88"/>
        <v>#REF!</v>
      </c>
      <c r="J1791" s="13" t="e">
        <f>VLOOKUP(Parameter!#REF!,Indexing!$I$2:$J$28,2)</f>
        <v>#REF!</v>
      </c>
      <c r="K1791" s="13" t="e">
        <f>VLOOKUP(Parameter!#REF!,Indexing!$K$2:$L$28,2)</f>
        <v>#REF!</v>
      </c>
      <c r="L1791" s="13" t="e">
        <f t="shared" si="89"/>
        <v>#REF!</v>
      </c>
      <c r="N1791" t="e">
        <f t="shared" si="87"/>
        <v>#REF!</v>
      </c>
    </row>
    <row r="1792" spans="4:14">
      <c r="D1792" s="13" t="e">
        <f>VLOOKUP(Parameter!#REF!,Indexing!$A$2:$B$28,2)</f>
        <v>#REF!</v>
      </c>
      <c r="E1792" s="13" t="e">
        <f>VLOOKUP(Parameter!#REF!,Indexing!$C$2:$D$28,2)</f>
        <v>#REF!</v>
      </c>
      <c r="F1792" s="13" t="e">
        <f>VLOOKUP(Parameter!#REF!,Indexing!$E$2:$F$28,2)</f>
        <v>#REF!</v>
      </c>
      <c r="G1792" s="13" t="e">
        <f>VLOOKUP(Parameter!#REF!,Indexing!$G$2:$H$28,2)</f>
        <v>#REF!</v>
      </c>
      <c r="H1792" s="13" t="e">
        <f t="shared" si="88"/>
        <v>#REF!</v>
      </c>
      <c r="J1792" s="13" t="e">
        <f>VLOOKUP(Parameter!#REF!,Indexing!$I$2:$J$28,2)</f>
        <v>#REF!</v>
      </c>
      <c r="K1792" s="13" t="e">
        <f>VLOOKUP(Parameter!#REF!,Indexing!$K$2:$L$28,2)</f>
        <v>#REF!</v>
      </c>
      <c r="L1792" s="13" t="e">
        <f t="shared" si="89"/>
        <v>#REF!</v>
      </c>
      <c r="N1792" t="e">
        <f t="shared" si="87"/>
        <v>#REF!</v>
      </c>
    </row>
    <row r="1793" spans="4:14">
      <c r="D1793" s="13" t="e">
        <f>VLOOKUP(Parameter!#REF!,Indexing!$A$2:$B$28,2)</f>
        <v>#REF!</v>
      </c>
      <c r="E1793" s="13" t="e">
        <f>VLOOKUP(Parameter!#REF!,Indexing!$C$2:$D$28,2)</f>
        <v>#REF!</v>
      </c>
      <c r="F1793" s="13" t="e">
        <f>VLOOKUP(Parameter!#REF!,Indexing!$E$2:$F$28,2)</f>
        <v>#REF!</v>
      </c>
      <c r="G1793" s="13" t="e">
        <f>VLOOKUP(Parameter!#REF!,Indexing!$G$2:$H$28,2)</f>
        <v>#REF!</v>
      </c>
      <c r="H1793" s="13" t="e">
        <f t="shared" si="88"/>
        <v>#REF!</v>
      </c>
      <c r="J1793" s="13" t="e">
        <f>VLOOKUP(Parameter!#REF!,Indexing!$I$2:$J$28,2)</f>
        <v>#REF!</v>
      </c>
      <c r="K1793" s="13" t="e">
        <f>VLOOKUP(Parameter!#REF!,Indexing!$K$2:$L$28,2)</f>
        <v>#REF!</v>
      </c>
      <c r="L1793" s="13" t="e">
        <f t="shared" si="89"/>
        <v>#REF!</v>
      </c>
      <c r="N1793" t="e">
        <f t="shared" si="87"/>
        <v>#REF!</v>
      </c>
    </row>
    <row r="1794" spans="4:14">
      <c r="D1794" s="13" t="e">
        <f>VLOOKUP(Parameter!#REF!,Indexing!$A$2:$B$28,2)</f>
        <v>#REF!</v>
      </c>
      <c r="E1794" s="13" t="e">
        <f>VLOOKUP(Parameter!#REF!,Indexing!$C$2:$D$28,2)</f>
        <v>#REF!</v>
      </c>
      <c r="F1794" s="13" t="e">
        <f>VLOOKUP(Parameter!#REF!,Indexing!$E$2:$F$28,2)</f>
        <v>#REF!</v>
      </c>
      <c r="G1794" s="13" t="e">
        <f>VLOOKUP(Parameter!#REF!,Indexing!$G$2:$H$28,2)</f>
        <v>#REF!</v>
      </c>
      <c r="H1794" s="13" t="e">
        <f t="shared" si="88"/>
        <v>#REF!</v>
      </c>
      <c r="J1794" s="13" t="e">
        <f>VLOOKUP(Parameter!#REF!,Indexing!$I$2:$J$28,2)</f>
        <v>#REF!</v>
      </c>
      <c r="K1794" s="13" t="e">
        <f>VLOOKUP(Parameter!#REF!,Indexing!$K$2:$L$28,2)</f>
        <v>#REF!</v>
      </c>
      <c r="L1794" s="13" t="e">
        <f t="shared" si="89"/>
        <v>#REF!</v>
      </c>
      <c r="N1794" t="e">
        <f t="shared" ref="N1794:N1857" si="90">(SUM(D1794:G1794))+(SUM(J1794+K1794))</f>
        <v>#REF!</v>
      </c>
    </row>
    <row r="1795" spans="4:14">
      <c r="D1795" s="13" t="e">
        <f>VLOOKUP(Parameter!#REF!,Indexing!$A$2:$B$28,2)</f>
        <v>#REF!</v>
      </c>
      <c r="E1795" s="13" t="e">
        <f>VLOOKUP(Parameter!#REF!,Indexing!$C$2:$D$28,2)</f>
        <v>#REF!</v>
      </c>
      <c r="F1795" s="13" t="e">
        <f>VLOOKUP(Parameter!#REF!,Indexing!$E$2:$F$28,2)</f>
        <v>#REF!</v>
      </c>
      <c r="G1795" s="13" t="e">
        <f>VLOOKUP(Parameter!#REF!,Indexing!$G$2:$H$28,2)</f>
        <v>#REF!</v>
      </c>
      <c r="H1795" s="13" t="e">
        <f t="shared" si="88"/>
        <v>#REF!</v>
      </c>
      <c r="J1795" s="13" t="e">
        <f>VLOOKUP(Parameter!#REF!,Indexing!$I$2:$J$28,2)</f>
        <v>#REF!</v>
      </c>
      <c r="K1795" s="13" t="e">
        <f>VLOOKUP(Parameter!#REF!,Indexing!$K$2:$L$28,2)</f>
        <v>#REF!</v>
      </c>
      <c r="L1795" s="13" t="e">
        <f t="shared" si="89"/>
        <v>#REF!</v>
      </c>
      <c r="N1795" t="e">
        <f t="shared" si="90"/>
        <v>#REF!</v>
      </c>
    </row>
    <row r="1796" spans="4:14">
      <c r="D1796" s="13" t="e">
        <f>VLOOKUP(Parameter!#REF!,Indexing!$A$2:$B$28,2)</f>
        <v>#REF!</v>
      </c>
      <c r="E1796" s="13" t="e">
        <f>VLOOKUP(Parameter!#REF!,Indexing!$C$2:$D$28,2)</f>
        <v>#REF!</v>
      </c>
      <c r="F1796" s="13" t="e">
        <f>VLOOKUP(Parameter!#REF!,Indexing!$E$2:$F$28,2)</f>
        <v>#REF!</v>
      </c>
      <c r="G1796" s="13" t="e">
        <f>VLOOKUP(Parameter!#REF!,Indexing!$G$2:$H$28,2)</f>
        <v>#REF!</v>
      </c>
      <c r="H1796" s="13" t="e">
        <f t="shared" si="88"/>
        <v>#REF!</v>
      </c>
      <c r="J1796" s="13" t="e">
        <f>VLOOKUP(Parameter!#REF!,Indexing!$I$2:$J$28,2)</f>
        <v>#REF!</v>
      </c>
      <c r="K1796" s="13" t="e">
        <f>VLOOKUP(Parameter!#REF!,Indexing!$K$2:$L$28,2)</f>
        <v>#REF!</v>
      </c>
      <c r="L1796" s="13" t="e">
        <f t="shared" si="89"/>
        <v>#REF!</v>
      </c>
      <c r="N1796" t="e">
        <f t="shared" si="90"/>
        <v>#REF!</v>
      </c>
    </row>
    <row r="1797" spans="4:14">
      <c r="D1797" s="13" t="e">
        <f>VLOOKUP(Parameter!#REF!,Indexing!$A$2:$B$28,2)</f>
        <v>#REF!</v>
      </c>
      <c r="E1797" s="13" t="e">
        <f>VLOOKUP(Parameter!#REF!,Indexing!$C$2:$D$28,2)</f>
        <v>#REF!</v>
      </c>
      <c r="F1797" s="13" t="e">
        <f>VLOOKUP(Parameter!#REF!,Indexing!$E$2:$F$28,2)</f>
        <v>#REF!</v>
      </c>
      <c r="G1797" s="13" t="e">
        <f>VLOOKUP(Parameter!#REF!,Indexing!$G$2:$H$28,2)</f>
        <v>#REF!</v>
      </c>
      <c r="H1797" s="13" t="e">
        <f t="shared" si="88"/>
        <v>#REF!</v>
      </c>
      <c r="J1797" s="13" t="e">
        <f>VLOOKUP(Parameter!#REF!,Indexing!$I$2:$J$28,2)</f>
        <v>#REF!</v>
      </c>
      <c r="K1797" s="13" t="e">
        <f>VLOOKUP(Parameter!#REF!,Indexing!$K$2:$L$28,2)</f>
        <v>#REF!</v>
      </c>
      <c r="L1797" s="13" t="e">
        <f t="shared" si="89"/>
        <v>#REF!</v>
      </c>
      <c r="N1797" t="e">
        <f t="shared" si="90"/>
        <v>#REF!</v>
      </c>
    </row>
    <row r="1798" spans="4:14">
      <c r="D1798" s="13" t="e">
        <f>VLOOKUP(Parameter!#REF!,Indexing!$A$2:$B$28,2)</f>
        <v>#REF!</v>
      </c>
      <c r="E1798" s="13" t="e">
        <f>VLOOKUP(Parameter!#REF!,Indexing!$C$2:$D$28,2)</f>
        <v>#REF!</v>
      </c>
      <c r="F1798" s="13" t="e">
        <f>VLOOKUP(Parameter!#REF!,Indexing!$E$2:$F$28,2)</f>
        <v>#REF!</v>
      </c>
      <c r="G1798" s="13" t="e">
        <f>VLOOKUP(Parameter!#REF!,Indexing!$G$2:$H$28,2)</f>
        <v>#REF!</v>
      </c>
      <c r="H1798" s="13" t="e">
        <f t="shared" si="88"/>
        <v>#REF!</v>
      </c>
      <c r="J1798" s="13" t="e">
        <f>VLOOKUP(Parameter!#REF!,Indexing!$I$2:$J$28,2)</f>
        <v>#REF!</v>
      </c>
      <c r="K1798" s="13" t="e">
        <f>VLOOKUP(Parameter!#REF!,Indexing!$K$2:$L$28,2)</f>
        <v>#REF!</v>
      </c>
      <c r="L1798" s="13" t="e">
        <f t="shared" si="89"/>
        <v>#REF!</v>
      </c>
      <c r="N1798" t="e">
        <f t="shared" si="90"/>
        <v>#REF!</v>
      </c>
    </row>
    <row r="1799" spans="4:14">
      <c r="D1799" s="13" t="e">
        <f>VLOOKUP(Parameter!#REF!,Indexing!$A$2:$B$28,2)</f>
        <v>#REF!</v>
      </c>
      <c r="E1799" s="13" t="e">
        <f>VLOOKUP(Parameter!#REF!,Indexing!$C$2:$D$28,2)</f>
        <v>#REF!</v>
      </c>
      <c r="F1799" s="13" t="e">
        <f>VLOOKUP(Parameter!#REF!,Indexing!$E$2:$F$28,2)</f>
        <v>#REF!</v>
      </c>
      <c r="G1799" s="13" t="e">
        <f>VLOOKUP(Parameter!#REF!,Indexing!$G$2:$H$28,2)</f>
        <v>#REF!</v>
      </c>
      <c r="H1799" s="13" t="e">
        <f t="shared" si="88"/>
        <v>#REF!</v>
      </c>
      <c r="J1799" s="13" t="e">
        <f>VLOOKUP(Parameter!#REF!,Indexing!$I$2:$J$28,2)</f>
        <v>#REF!</v>
      </c>
      <c r="K1799" s="13" t="e">
        <f>VLOOKUP(Parameter!#REF!,Indexing!$K$2:$L$28,2)</f>
        <v>#REF!</v>
      </c>
      <c r="L1799" s="13" t="e">
        <f t="shared" si="89"/>
        <v>#REF!</v>
      </c>
      <c r="N1799" t="e">
        <f t="shared" si="90"/>
        <v>#REF!</v>
      </c>
    </row>
    <row r="1800" spans="4:14">
      <c r="D1800" s="13" t="e">
        <f>VLOOKUP(Parameter!#REF!,Indexing!$A$2:$B$28,2)</f>
        <v>#REF!</v>
      </c>
      <c r="E1800" s="13" t="e">
        <f>VLOOKUP(Parameter!#REF!,Indexing!$C$2:$D$28,2)</f>
        <v>#REF!</v>
      </c>
      <c r="F1800" s="13" t="e">
        <f>VLOOKUP(Parameter!#REF!,Indexing!$E$2:$F$28,2)</f>
        <v>#REF!</v>
      </c>
      <c r="G1800" s="13" t="e">
        <f>VLOOKUP(Parameter!#REF!,Indexing!$G$2:$H$28,2)</f>
        <v>#REF!</v>
      </c>
      <c r="H1800" s="13" t="e">
        <f t="shared" si="88"/>
        <v>#REF!</v>
      </c>
      <c r="J1800" s="13" t="e">
        <f>VLOOKUP(Parameter!#REF!,Indexing!$I$2:$J$28,2)</f>
        <v>#REF!</v>
      </c>
      <c r="K1800" s="13" t="e">
        <f>VLOOKUP(Parameter!#REF!,Indexing!$K$2:$L$28,2)</f>
        <v>#REF!</v>
      </c>
      <c r="L1800" s="13" t="e">
        <f t="shared" si="89"/>
        <v>#REF!</v>
      </c>
      <c r="N1800" t="e">
        <f t="shared" si="90"/>
        <v>#REF!</v>
      </c>
    </row>
    <row r="1801" spans="4:14">
      <c r="D1801" s="13" t="e">
        <f>VLOOKUP(Parameter!#REF!,Indexing!$A$2:$B$28,2)</f>
        <v>#REF!</v>
      </c>
      <c r="E1801" s="13" t="e">
        <f>VLOOKUP(Parameter!#REF!,Indexing!$C$2:$D$28,2)</f>
        <v>#REF!</v>
      </c>
      <c r="F1801" s="13" t="e">
        <f>VLOOKUP(Parameter!#REF!,Indexing!$E$2:$F$28,2)</f>
        <v>#REF!</v>
      </c>
      <c r="G1801" s="13" t="e">
        <f>VLOOKUP(Parameter!#REF!,Indexing!$G$2:$H$28,2)</f>
        <v>#REF!</v>
      </c>
      <c r="H1801" s="13" t="e">
        <f t="shared" si="88"/>
        <v>#REF!</v>
      </c>
      <c r="J1801" s="13" t="e">
        <f>VLOOKUP(Parameter!#REF!,Indexing!$I$2:$J$28,2)</f>
        <v>#REF!</v>
      </c>
      <c r="K1801" s="13" t="e">
        <f>VLOOKUP(Parameter!#REF!,Indexing!$K$2:$L$28,2)</f>
        <v>#REF!</v>
      </c>
      <c r="L1801" s="13" t="e">
        <f t="shared" si="89"/>
        <v>#REF!</v>
      </c>
      <c r="N1801" t="e">
        <f t="shared" si="90"/>
        <v>#REF!</v>
      </c>
    </row>
    <row r="1802" spans="4:14">
      <c r="D1802" s="13" t="e">
        <f>VLOOKUP(Parameter!#REF!,Indexing!$A$2:$B$28,2)</f>
        <v>#REF!</v>
      </c>
      <c r="E1802" s="13" t="e">
        <f>VLOOKUP(Parameter!#REF!,Indexing!$C$2:$D$28,2)</f>
        <v>#REF!</v>
      </c>
      <c r="F1802" s="13" t="e">
        <f>VLOOKUP(Parameter!#REF!,Indexing!$E$2:$F$28,2)</f>
        <v>#REF!</v>
      </c>
      <c r="G1802" s="13" t="e">
        <f>VLOOKUP(Parameter!#REF!,Indexing!$G$2:$H$28,2)</f>
        <v>#REF!</v>
      </c>
      <c r="H1802" s="13" t="e">
        <f t="shared" si="88"/>
        <v>#REF!</v>
      </c>
      <c r="J1802" s="13" t="e">
        <f>VLOOKUP(Parameter!#REF!,Indexing!$I$2:$J$28,2)</f>
        <v>#REF!</v>
      </c>
      <c r="K1802" s="13" t="e">
        <f>VLOOKUP(Parameter!#REF!,Indexing!$K$2:$L$28,2)</f>
        <v>#REF!</v>
      </c>
      <c r="L1802" s="13" t="e">
        <f t="shared" si="89"/>
        <v>#REF!</v>
      </c>
      <c r="N1802" t="e">
        <f t="shared" si="90"/>
        <v>#REF!</v>
      </c>
    </row>
    <row r="1803" spans="4:14">
      <c r="D1803" s="13" t="e">
        <f>VLOOKUP(Parameter!#REF!,Indexing!$A$2:$B$28,2)</f>
        <v>#REF!</v>
      </c>
      <c r="E1803" s="13" t="e">
        <f>VLOOKUP(Parameter!#REF!,Indexing!$C$2:$D$28,2)</f>
        <v>#REF!</v>
      </c>
      <c r="F1803" s="13" t="e">
        <f>VLOOKUP(Parameter!#REF!,Indexing!$E$2:$F$28,2)</f>
        <v>#REF!</v>
      </c>
      <c r="G1803" s="13" t="e">
        <f>VLOOKUP(Parameter!#REF!,Indexing!$G$2:$H$28,2)</f>
        <v>#REF!</v>
      </c>
      <c r="H1803" s="13" t="e">
        <f t="shared" si="88"/>
        <v>#REF!</v>
      </c>
      <c r="J1803" s="13" t="e">
        <f>VLOOKUP(Parameter!#REF!,Indexing!$I$2:$J$28,2)</f>
        <v>#REF!</v>
      </c>
      <c r="K1803" s="13" t="e">
        <f>VLOOKUP(Parameter!#REF!,Indexing!$K$2:$L$28,2)</f>
        <v>#REF!</v>
      </c>
      <c r="L1803" s="13" t="e">
        <f t="shared" si="89"/>
        <v>#REF!</v>
      </c>
      <c r="N1803" t="e">
        <f t="shared" si="90"/>
        <v>#REF!</v>
      </c>
    </row>
    <row r="1804" spans="4:14">
      <c r="D1804" s="13" t="e">
        <f>VLOOKUP(Parameter!#REF!,Indexing!$A$2:$B$28,2)</f>
        <v>#REF!</v>
      </c>
      <c r="E1804" s="13" t="e">
        <f>VLOOKUP(Parameter!#REF!,Indexing!$C$2:$D$28,2)</f>
        <v>#REF!</v>
      </c>
      <c r="F1804" s="13" t="e">
        <f>VLOOKUP(Parameter!#REF!,Indexing!$E$2:$F$28,2)</f>
        <v>#REF!</v>
      </c>
      <c r="G1804" s="13" t="e">
        <f>VLOOKUP(Parameter!#REF!,Indexing!$G$2:$H$28,2)</f>
        <v>#REF!</v>
      </c>
      <c r="H1804" s="13" t="e">
        <f t="shared" si="88"/>
        <v>#REF!</v>
      </c>
      <c r="J1804" s="13" t="e">
        <f>VLOOKUP(Parameter!#REF!,Indexing!$I$2:$J$28,2)</f>
        <v>#REF!</v>
      </c>
      <c r="K1804" s="13" t="e">
        <f>VLOOKUP(Parameter!#REF!,Indexing!$K$2:$L$28,2)</f>
        <v>#REF!</v>
      </c>
      <c r="L1804" s="13" t="e">
        <f t="shared" si="89"/>
        <v>#REF!</v>
      </c>
      <c r="N1804" t="e">
        <f t="shared" si="90"/>
        <v>#REF!</v>
      </c>
    </row>
    <row r="1805" spans="4:14">
      <c r="D1805" s="13" t="e">
        <f>VLOOKUP(Parameter!#REF!,Indexing!$A$2:$B$28,2)</f>
        <v>#REF!</v>
      </c>
      <c r="E1805" s="13" t="e">
        <f>VLOOKUP(Parameter!#REF!,Indexing!$C$2:$D$28,2)</f>
        <v>#REF!</v>
      </c>
      <c r="F1805" s="13" t="e">
        <f>VLOOKUP(Parameter!#REF!,Indexing!$E$2:$F$28,2)</f>
        <v>#REF!</v>
      </c>
      <c r="G1805" s="13" t="e">
        <f>VLOOKUP(Parameter!#REF!,Indexing!$G$2:$H$28,2)</f>
        <v>#REF!</v>
      </c>
      <c r="H1805" s="13" t="e">
        <f t="shared" si="88"/>
        <v>#REF!</v>
      </c>
      <c r="J1805" s="13" t="e">
        <f>VLOOKUP(Parameter!#REF!,Indexing!$I$2:$J$28,2)</f>
        <v>#REF!</v>
      </c>
      <c r="K1805" s="13" t="e">
        <f>VLOOKUP(Parameter!#REF!,Indexing!$K$2:$L$28,2)</f>
        <v>#REF!</v>
      </c>
      <c r="L1805" s="13" t="e">
        <f t="shared" si="89"/>
        <v>#REF!</v>
      </c>
      <c r="N1805" t="e">
        <f t="shared" si="90"/>
        <v>#REF!</v>
      </c>
    </row>
    <row r="1806" spans="4:14">
      <c r="D1806" s="13" t="e">
        <f>VLOOKUP(Parameter!#REF!,Indexing!$A$2:$B$28,2)</f>
        <v>#REF!</v>
      </c>
      <c r="E1806" s="13" t="e">
        <f>VLOOKUP(Parameter!#REF!,Indexing!$C$2:$D$28,2)</f>
        <v>#REF!</v>
      </c>
      <c r="F1806" s="13" t="e">
        <f>VLOOKUP(Parameter!#REF!,Indexing!$E$2:$F$28,2)</f>
        <v>#REF!</v>
      </c>
      <c r="G1806" s="13" t="e">
        <f>VLOOKUP(Parameter!#REF!,Indexing!$G$2:$H$28,2)</f>
        <v>#REF!</v>
      </c>
      <c r="H1806" s="13" t="e">
        <f t="shared" si="88"/>
        <v>#REF!</v>
      </c>
      <c r="J1806" s="13" t="e">
        <f>VLOOKUP(Parameter!#REF!,Indexing!$I$2:$J$28,2)</f>
        <v>#REF!</v>
      </c>
      <c r="K1806" s="13" t="e">
        <f>VLOOKUP(Parameter!#REF!,Indexing!$K$2:$L$28,2)</f>
        <v>#REF!</v>
      </c>
      <c r="L1806" s="13" t="e">
        <f t="shared" si="89"/>
        <v>#REF!</v>
      </c>
      <c r="N1806" t="e">
        <f t="shared" si="90"/>
        <v>#REF!</v>
      </c>
    </row>
    <row r="1807" spans="4:14">
      <c r="D1807" s="13" t="e">
        <f>VLOOKUP(Parameter!#REF!,Indexing!$A$2:$B$28,2)</f>
        <v>#REF!</v>
      </c>
      <c r="E1807" s="13" t="e">
        <f>VLOOKUP(Parameter!#REF!,Indexing!$C$2:$D$28,2)</f>
        <v>#REF!</v>
      </c>
      <c r="F1807" s="13" t="e">
        <f>VLOOKUP(Parameter!#REF!,Indexing!$E$2:$F$28,2)</f>
        <v>#REF!</v>
      </c>
      <c r="G1807" s="13" t="e">
        <f>VLOOKUP(Parameter!#REF!,Indexing!$G$2:$H$28,2)</f>
        <v>#REF!</v>
      </c>
      <c r="H1807" s="13" t="e">
        <f t="shared" si="88"/>
        <v>#REF!</v>
      </c>
      <c r="J1807" s="13" t="e">
        <f>VLOOKUP(Parameter!#REF!,Indexing!$I$2:$J$28,2)</f>
        <v>#REF!</v>
      </c>
      <c r="K1807" s="13" t="e">
        <f>VLOOKUP(Parameter!#REF!,Indexing!$K$2:$L$28,2)</f>
        <v>#REF!</v>
      </c>
      <c r="L1807" s="13" t="e">
        <f t="shared" si="89"/>
        <v>#REF!</v>
      </c>
      <c r="N1807" t="e">
        <f t="shared" si="90"/>
        <v>#REF!</v>
      </c>
    </row>
    <row r="1808" spans="4:14">
      <c r="D1808" s="13" t="e">
        <f>VLOOKUP(Parameter!#REF!,Indexing!$A$2:$B$28,2)</f>
        <v>#REF!</v>
      </c>
      <c r="E1808" s="13" t="e">
        <f>VLOOKUP(Parameter!#REF!,Indexing!$C$2:$D$28,2)</f>
        <v>#REF!</v>
      </c>
      <c r="F1808" s="13" t="e">
        <f>VLOOKUP(Parameter!#REF!,Indexing!$E$2:$F$28,2)</f>
        <v>#REF!</v>
      </c>
      <c r="G1808" s="13" t="e">
        <f>VLOOKUP(Parameter!#REF!,Indexing!$G$2:$H$28,2)</f>
        <v>#REF!</v>
      </c>
      <c r="H1808" s="13" t="e">
        <f t="shared" si="88"/>
        <v>#REF!</v>
      </c>
      <c r="J1808" s="13" t="e">
        <f>VLOOKUP(Parameter!#REF!,Indexing!$I$2:$J$28,2)</f>
        <v>#REF!</v>
      </c>
      <c r="K1808" s="13" t="e">
        <f>VLOOKUP(Parameter!#REF!,Indexing!$K$2:$L$28,2)</f>
        <v>#REF!</v>
      </c>
      <c r="L1808" s="13" t="e">
        <f t="shared" si="89"/>
        <v>#REF!</v>
      </c>
      <c r="N1808" t="e">
        <f t="shared" si="90"/>
        <v>#REF!</v>
      </c>
    </row>
    <row r="1809" spans="4:14">
      <c r="D1809" s="13" t="e">
        <f>VLOOKUP(Parameter!#REF!,Indexing!$A$2:$B$28,2)</f>
        <v>#REF!</v>
      </c>
      <c r="E1809" s="13" t="e">
        <f>VLOOKUP(Parameter!#REF!,Indexing!$C$2:$D$28,2)</f>
        <v>#REF!</v>
      </c>
      <c r="F1809" s="13" t="e">
        <f>VLOOKUP(Parameter!#REF!,Indexing!$E$2:$F$28,2)</f>
        <v>#REF!</v>
      </c>
      <c r="G1809" s="13" t="e">
        <f>VLOOKUP(Parameter!#REF!,Indexing!$G$2:$H$28,2)</f>
        <v>#REF!</v>
      </c>
      <c r="H1809" s="13" t="e">
        <f t="shared" si="88"/>
        <v>#REF!</v>
      </c>
      <c r="J1809" s="13" t="e">
        <f>VLOOKUP(Parameter!#REF!,Indexing!$I$2:$J$28,2)</f>
        <v>#REF!</v>
      </c>
      <c r="K1809" s="13" t="e">
        <f>VLOOKUP(Parameter!#REF!,Indexing!$K$2:$L$28,2)</f>
        <v>#REF!</v>
      </c>
      <c r="L1809" s="13" t="e">
        <f t="shared" si="89"/>
        <v>#REF!</v>
      </c>
      <c r="N1809" t="e">
        <f t="shared" si="90"/>
        <v>#REF!</v>
      </c>
    </row>
    <row r="1810" spans="4:14">
      <c r="D1810" s="13" t="e">
        <f>VLOOKUP(Parameter!#REF!,Indexing!$A$2:$B$28,2)</f>
        <v>#REF!</v>
      </c>
      <c r="E1810" s="13" t="e">
        <f>VLOOKUP(Parameter!#REF!,Indexing!$C$2:$D$28,2)</f>
        <v>#REF!</v>
      </c>
      <c r="F1810" s="13" t="e">
        <f>VLOOKUP(Parameter!#REF!,Indexing!$E$2:$F$28,2)</f>
        <v>#REF!</v>
      </c>
      <c r="G1810" s="13" t="e">
        <f>VLOOKUP(Parameter!#REF!,Indexing!$G$2:$H$28,2)</f>
        <v>#REF!</v>
      </c>
      <c r="H1810" s="13" t="e">
        <f t="shared" si="88"/>
        <v>#REF!</v>
      </c>
      <c r="J1810" s="13" t="e">
        <f>VLOOKUP(Parameter!#REF!,Indexing!$I$2:$J$28,2)</f>
        <v>#REF!</v>
      </c>
      <c r="K1810" s="13" t="e">
        <f>VLOOKUP(Parameter!#REF!,Indexing!$K$2:$L$28,2)</f>
        <v>#REF!</v>
      </c>
      <c r="L1810" s="13" t="e">
        <f t="shared" si="89"/>
        <v>#REF!</v>
      </c>
      <c r="N1810" t="e">
        <f t="shared" si="90"/>
        <v>#REF!</v>
      </c>
    </row>
    <row r="1811" spans="4:14">
      <c r="D1811" s="13" t="e">
        <f>VLOOKUP(Parameter!#REF!,Indexing!$A$2:$B$28,2)</f>
        <v>#REF!</v>
      </c>
      <c r="E1811" s="13" t="e">
        <f>VLOOKUP(Parameter!#REF!,Indexing!$C$2:$D$28,2)</f>
        <v>#REF!</v>
      </c>
      <c r="F1811" s="13" t="e">
        <f>VLOOKUP(Parameter!#REF!,Indexing!$E$2:$F$28,2)</f>
        <v>#REF!</v>
      </c>
      <c r="G1811" s="13" t="e">
        <f>VLOOKUP(Parameter!#REF!,Indexing!$G$2:$H$28,2)</f>
        <v>#REF!</v>
      </c>
      <c r="H1811" s="13" t="e">
        <f t="shared" si="88"/>
        <v>#REF!</v>
      </c>
      <c r="J1811" s="13" t="e">
        <f>VLOOKUP(Parameter!#REF!,Indexing!$I$2:$J$28,2)</f>
        <v>#REF!</v>
      </c>
      <c r="K1811" s="13" t="e">
        <f>VLOOKUP(Parameter!#REF!,Indexing!$K$2:$L$28,2)</f>
        <v>#REF!</v>
      </c>
      <c r="L1811" s="13" t="e">
        <f t="shared" si="89"/>
        <v>#REF!</v>
      </c>
      <c r="N1811" t="e">
        <f t="shared" si="90"/>
        <v>#REF!</v>
      </c>
    </row>
    <row r="1812" spans="4:14">
      <c r="D1812" s="13" t="e">
        <f>VLOOKUP(Parameter!#REF!,Indexing!$A$2:$B$28,2)</f>
        <v>#REF!</v>
      </c>
      <c r="E1812" s="13" t="e">
        <f>VLOOKUP(Parameter!#REF!,Indexing!$C$2:$D$28,2)</f>
        <v>#REF!</v>
      </c>
      <c r="F1812" s="13" t="e">
        <f>VLOOKUP(Parameter!#REF!,Indexing!$E$2:$F$28,2)</f>
        <v>#REF!</v>
      </c>
      <c r="G1812" s="13" t="e">
        <f>VLOOKUP(Parameter!#REF!,Indexing!$G$2:$H$28,2)</f>
        <v>#REF!</v>
      </c>
      <c r="H1812" s="13" t="e">
        <f t="shared" si="88"/>
        <v>#REF!</v>
      </c>
      <c r="J1812" s="13" t="e">
        <f>VLOOKUP(Parameter!#REF!,Indexing!$I$2:$J$28,2)</f>
        <v>#REF!</v>
      </c>
      <c r="K1812" s="13" t="e">
        <f>VLOOKUP(Parameter!#REF!,Indexing!$K$2:$L$28,2)</f>
        <v>#REF!</v>
      </c>
      <c r="L1812" s="13" t="e">
        <f t="shared" si="89"/>
        <v>#REF!</v>
      </c>
      <c r="N1812" t="e">
        <f t="shared" si="90"/>
        <v>#REF!</v>
      </c>
    </row>
    <row r="1813" spans="4:14">
      <c r="D1813" s="13" t="e">
        <f>VLOOKUP(Parameter!#REF!,Indexing!$A$2:$B$28,2)</f>
        <v>#REF!</v>
      </c>
      <c r="E1813" s="13" t="e">
        <f>VLOOKUP(Parameter!#REF!,Indexing!$C$2:$D$28,2)</f>
        <v>#REF!</v>
      </c>
      <c r="F1813" s="13" t="e">
        <f>VLOOKUP(Parameter!#REF!,Indexing!$E$2:$F$28,2)</f>
        <v>#REF!</v>
      </c>
      <c r="G1813" s="13" t="e">
        <f>VLOOKUP(Parameter!#REF!,Indexing!$G$2:$H$28,2)</f>
        <v>#REF!</v>
      </c>
      <c r="H1813" s="13" t="e">
        <f t="shared" si="88"/>
        <v>#REF!</v>
      </c>
      <c r="J1813" s="13" t="e">
        <f>VLOOKUP(Parameter!#REF!,Indexing!$I$2:$J$28,2)</f>
        <v>#REF!</v>
      </c>
      <c r="K1813" s="13" t="e">
        <f>VLOOKUP(Parameter!#REF!,Indexing!$K$2:$L$28,2)</f>
        <v>#REF!</v>
      </c>
      <c r="L1813" s="13" t="e">
        <f t="shared" si="89"/>
        <v>#REF!</v>
      </c>
      <c r="N1813" t="e">
        <f t="shared" si="90"/>
        <v>#REF!</v>
      </c>
    </row>
    <row r="1814" spans="4:14">
      <c r="D1814" s="13" t="e">
        <f>VLOOKUP(Parameter!#REF!,Indexing!$A$2:$B$28,2)</f>
        <v>#REF!</v>
      </c>
      <c r="E1814" s="13" t="e">
        <f>VLOOKUP(Parameter!#REF!,Indexing!$C$2:$D$28,2)</f>
        <v>#REF!</v>
      </c>
      <c r="F1814" s="13" t="e">
        <f>VLOOKUP(Parameter!#REF!,Indexing!$E$2:$F$28,2)</f>
        <v>#REF!</v>
      </c>
      <c r="G1814" s="13" t="e">
        <f>VLOOKUP(Parameter!#REF!,Indexing!$G$2:$H$28,2)</f>
        <v>#REF!</v>
      </c>
      <c r="H1814" s="13" t="e">
        <f t="shared" si="88"/>
        <v>#REF!</v>
      </c>
      <c r="J1814" s="13" t="e">
        <f>VLOOKUP(Parameter!#REF!,Indexing!$I$2:$J$28,2)</f>
        <v>#REF!</v>
      </c>
      <c r="K1814" s="13" t="e">
        <f>VLOOKUP(Parameter!#REF!,Indexing!$K$2:$L$28,2)</f>
        <v>#REF!</v>
      </c>
      <c r="L1814" s="13" t="e">
        <f t="shared" si="89"/>
        <v>#REF!</v>
      </c>
      <c r="N1814" t="e">
        <f t="shared" si="90"/>
        <v>#REF!</v>
      </c>
    </row>
    <row r="1815" spans="4:14">
      <c r="D1815" s="13" t="e">
        <f>VLOOKUP(Parameter!#REF!,Indexing!$A$2:$B$28,2)</f>
        <v>#REF!</v>
      </c>
      <c r="E1815" s="13" t="e">
        <f>VLOOKUP(Parameter!#REF!,Indexing!$C$2:$D$28,2)</f>
        <v>#REF!</v>
      </c>
      <c r="F1815" s="13" t="e">
        <f>VLOOKUP(Parameter!#REF!,Indexing!$E$2:$F$28,2)</f>
        <v>#REF!</v>
      </c>
      <c r="G1815" s="13" t="e">
        <f>VLOOKUP(Parameter!#REF!,Indexing!$G$2:$H$28,2)</f>
        <v>#REF!</v>
      </c>
      <c r="H1815" s="13" t="e">
        <f t="shared" si="88"/>
        <v>#REF!</v>
      </c>
      <c r="J1815" s="13" t="e">
        <f>VLOOKUP(Parameter!#REF!,Indexing!$I$2:$J$28,2)</f>
        <v>#REF!</v>
      </c>
      <c r="K1815" s="13" t="e">
        <f>VLOOKUP(Parameter!#REF!,Indexing!$K$2:$L$28,2)</f>
        <v>#REF!</v>
      </c>
      <c r="L1815" s="13" t="e">
        <f t="shared" si="89"/>
        <v>#REF!</v>
      </c>
      <c r="N1815" t="e">
        <f t="shared" si="90"/>
        <v>#REF!</v>
      </c>
    </row>
    <row r="1816" spans="4:14">
      <c r="D1816" s="13" t="e">
        <f>VLOOKUP(Parameter!#REF!,Indexing!$A$2:$B$28,2)</f>
        <v>#REF!</v>
      </c>
      <c r="E1816" s="13" t="e">
        <f>VLOOKUP(Parameter!#REF!,Indexing!$C$2:$D$28,2)</f>
        <v>#REF!</v>
      </c>
      <c r="F1816" s="13" t="e">
        <f>VLOOKUP(Parameter!#REF!,Indexing!$E$2:$F$28,2)</f>
        <v>#REF!</v>
      </c>
      <c r="G1816" s="13" t="e">
        <f>VLOOKUP(Parameter!#REF!,Indexing!$G$2:$H$28,2)</f>
        <v>#REF!</v>
      </c>
      <c r="H1816" s="13" t="e">
        <f t="shared" si="88"/>
        <v>#REF!</v>
      </c>
      <c r="J1816" s="13" t="e">
        <f>VLOOKUP(Parameter!#REF!,Indexing!$I$2:$J$28,2)</f>
        <v>#REF!</v>
      </c>
      <c r="K1816" s="13" t="e">
        <f>VLOOKUP(Parameter!#REF!,Indexing!$K$2:$L$28,2)</f>
        <v>#REF!</v>
      </c>
      <c r="L1816" s="13" t="e">
        <f t="shared" si="89"/>
        <v>#REF!</v>
      </c>
      <c r="N1816" t="e">
        <f t="shared" si="90"/>
        <v>#REF!</v>
      </c>
    </row>
    <row r="1817" spans="4:14">
      <c r="D1817" s="13" t="e">
        <f>VLOOKUP(Parameter!#REF!,Indexing!$A$2:$B$28,2)</f>
        <v>#REF!</v>
      </c>
      <c r="E1817" s="13" t="e">
        <f>VLOOKUP(Parameter!#REF!,Indexing!$C$2:$D$28,2)</f>
        <v>#REF!</v>
      </c>
      <c r="F1817" s="13" t="e">
        <f>VLOOKUP(Parameter!#REF!,Indexing!$E$2:$F$28,2)</f>
        <v>#REF!</v>
      </c>
      <c r="G1817" s="13" t="e">
        <f>VLOOKUP(Parameter!#REF!,Indexing!$G$2:$H$28,2)</f>
        <v>#REF!</v>
      </c>
      <c r="H1817" s="13" t="e">
        <f t="shared" si="88"/>
        <v>#REF!</v>
      </c>
      <c r="J1817" s="13" t="e">
        <f>VLOOKUP(Parameter!#REF!,Indexing!$I$2:$J$28,2)</f>
        <v>#REF!</v>
      </c>
      <c r="K1817" s="13" t="e">
        <f>VLOOKUP(Parameter!#REF!,Indexing!$K$2:$L$28,2)</f>
        <v>#REF!</v>
      </c>
      <c r="L1817" s="13" t="e">
        <f t="shared" si="89"/>
        <v>#REF!</v>
      </c>
      <c r="N1817" t="e">
        <f t="shared" si="90"/>
        <v>#REF!</v>
      </c>
    </row>
    <row r="1818" spans="4:14">
      <c r="D1818" s="13" t="e">
        <f>VLOOKUP(Parameter!#REF!,Indexing!$A$2:$B$28,2)</f>
        <v>#REF!</v>
      </c>
      <c r="E1818" s="13" t="e">
        <f>VLOOKUP(Parameter!#REF!,Indexing!$C$2:$D$28,2)</f>
        <v>#REF!</v>
      </c>
      <c r="F1818" s="13" t="e">
        <f>VLOOKUP(Parameter!#REF!,Indexing!$E$2:$F$28,2)</f>
        <v>#REF!</v>
      </c>
      <c r="G1818" s="13" t="e">
        <f>VLOOKUP(Parameter!#REF!,Indexing!$G$2:$H$28,2)</f>
        <v>#REF!</v>
      </c>
      <c r="H1818" s="13" t="e">
        <f t="shared" si="88"/>
        <v>#REF!</v>
      </c>
      <c r="J1818" s="13" t="e">
        <f>VLOOKUP(Parameter!#REF!,Indexing!$I$2:$J$28,2)</f>
        <v>#REF!</v>
      </c>
      <c r="K1818" s="13" t="e">
        <f>VLOOKUP(Parameter!#REF!,Indexing!$K$2:$L$28,2)</f>
        <v>#REF!</v>
      </c>
      <c r="L1818" s="13" t="e">
        <f t="shared" si="89"/>
        <v>#REF!</v>
      </c>
      <c r="N1818" t="e">
        <f t="shared" si="90"/>
        <v>#REF!</v>
      </c>
    </row>
    <row r="1819" spans="4:14">
      <c r="D1819" s="13" t="e">
        <f>VLOOKUP(Parameter!#REF!,Indexing!$A$2:$B$28,2)</f>
        <v>#REF!</v>
      </c>
      <c r="E1819" s="13" t="e">
        <f>VLOOKUP(Parameter!#REF!,Indexing!$C$2:$D$28,2)</f>
        <v>#REF!</v>
      </c>
      <c r="F1819" s="13" t="e">
        <f>VLOOKUP(Parameter!#REF!,Indexing!$E$2:$F$28,2)</f>
        <v>#REF!</v>
      </c>
      <c r="G1819" s="13" t="e">
        <f>VLOOKUP(Parameter!#REF!,Indexing!$G$2:$H$28,2)</f>
        <v>#REF!</v>
      </c>
      <c r="H1819" s="13" t="e">
        <f t="shared" si="88"/>
        <v>#REF!</v>
      </c>
      <c r="J1819" s="13" t="e">
        <f>VLOOKUP(Parameter!#REF!,Indexing!$I$2:$J$28,2)</f>
        <v>#REF!</v>
      </c>
      <c r="K1819" s="13" t="e">
        <f>VLOOKUP(Parameter!#REF!,Indexing!$K$2:$L$28,2)</f>
        <v>#REF!</v>
      </c>
      <c r="L1819" s="13" t="e">
        <f t="shared" si="89"/>
        <v>#REF!</v>
      </c>
      <c r="N1819" t="e">
        <f t="shared" si="90"/>
        <v>#REF!</v>
      </c>
    </row>
    <row r="1820" spans="4:14">
      <c r="D1820" s="13" t="e">
        <f>VLOOKUP(Parameter!#REF!,Indexing!$A$2:$B$28,2)</f>
        <v>#REF!</v>
      </c>
      <c r="E1820" s="13" t="e">
        <f>VLOOKUP(Parameter!#REF!,Indexing!$C$2:$D$28,2)</f>
        <v>#REF!</v>
      </c>
      <c r="F1820" s="13" t="e">
        <f>VLOOKUP(Parameter!#REF!,Indexing!$E$2:$F$28,2)</f>
        <v>#REF!</v>
      </c>
      <c r="G1820" s="13" t="e">
        <f>VLOOKUP(Parameter!#REF!,Indexing!$G$2:$H$28,2)</f>
        <v>#REF!</v>
      </c>
      <c r="H1820" s="13" t="e">
        <f t="shared" si="88"/>
        <v>#REF!</v>
      </c>
      <c r="J1820" s="13" t="e">
        <f>VLOOKUP(Parameter!#REF!,Indexing!$I$2:$J$28,2)</f>
        <v>#REF!</v>
      </c>
      <c r="K1820" s="13" t="e">
        <f>VLOOKUP(Parameter!#REF!,Indexing!$K$2:$L$28,2)</f>
        <v>#REF!</v>
      </c>
      <c r="L1820" s="13" t="e">
        <f t="shared" si="89"/>
        <v>#REF!</v>
      </c>
      <c r="N1820" t="e">
        <f t="shared" si="90"/>
        <v>#REF!</v>
      </c>
    </row>
    <row r="1821" spans="4:14">
      <c r="D1821" s="13" t="e">
        <f>VLOOKUP(Parameter!#REF!,Indexing!$A$2:$B$28,2)</f>
        <v>#REF!</v>
      </c>
      <c r="E1821" s="13" t="e">
        <f>VLOOKUP(Parameter!#REF!,Indexing!$C$2:$D$28,2)</f>
        <v>#REF!</v>
      </c>
      <c r="F1821" s="13" t="e">
        <f>VLOOKUP(Parameter!#REF!,Indexing!$E$2:$F$28,2)</f>
        <v>#REF!</v>
      </c>
      <c r="G1821" s="13" t="e">
        <f>VLOOKUP(Parameter!#REF!,Indexing!$G$2:$H$28,2)</f>
        <v>#REF!</v>
      </c>
      <c r="H1821" s="13" t="e">
        <f t="shared" si="88"/>
        <v>#REF!</v>
      </c>
      <c r="J1821" s="13" t="e">
        <f>VLOOKUP(Parameter!#REF!,Indexing!$I$2:$J$28,2)</f>
        <v>#REF!</v>
      </c>
      <c r="K1821" s="13" t="e">
        <f>VLOOKUP(Parameter!#REF!,Indexing!$K$2:$L$28,2)</f>
        <v>#REF!</v>
      </c>
      <c r="L1821" s="13" t="e">
        <f t="shared" si="89"/>
        <v>#REF!</v>
      </c>
      <c r="N1821" t="e">
        <f t="shared" si="90"/>
        <v>#REF!</v>
      </c>
    </row>
    <row r="1822" spans="4:14">
      <c r="D1822" s="13" t="e">
        <f>VLOOKUP(Parameter!#REF!,Indexing!$A$2:$B$28,2)</f>
        <v>#REF!</v>
      </c>
      <c r="E1822" s="13" t="e">
        <f>VLOOKUP(Parameter!#REF!,Indexing!$C$2:$D$28,2)</f>
        <v>#REF!</v>
      </c>
      <c r="F1822" s="13" t="e">
        <f>VLOOKUP(Parameter!#REF!,Indexing!$E$2:$F$28,2)</f>
        <v>#REF!</v>
      </c>
      <c r="G1822" s="13" t="e">
        <f>VLOOKUP(Parameter!#REF!,Indexing!$G$2:$H$28,2)</f>
        <v>#REF!</v>
      </c>
      <c r="H1822" s="13" t="e">
        <f t="shared" si="88"/>
        <v>#REF!</v>
      </c>
      <c r="J1822" s="13" t="e">
        <f>VLOOKUP(Parameter!#REF!,Indexing!$I$2:$J$28,2)</f>
        <v>#REF!</v>
      </c>
      <c r="K1822" s="13" t="e">
        <f>VLOOKUP(Parameter!#REF!,Indexing!$K$2:$L$28,2)</f>
        <v>#REF!</v>
      </c>
      <c r="L1822" s="13" t="e">
        <f t="shared" si="89"/>
        <v>#REF!</v>
      </c>
      <c r="N1822" t="e">
        <f t="shared" si="90"/>
        <v>#REF!</v>
      </c>
    </row>
    <row r="1823" spans="4:14">
      <c r="D1823" s="13" t="e">
        <f>VLOOKUP(Parameter!#REF!,Indexing!$A$2:$B$28,2)</f>
        <v>#REF!</v>
      </c>
      <c r="E1823" s="13" t="e">
        <f>VLOOKUP(Parameter!#REF!,Indexing!$C$2:$D$28,2)</f>
        <v>#REF!</v>
      </c>
      <c r="F1823" s="13" t="e">
        <f>VLOOKUP(Parameter!#REF!,Indexing!$E$2:$F$28,2)</f>
        <v>#REF!</v>
      </c>
      <c r="G1823" s="13" t="e">
        <f>VLOOKUP(Parameter!#REF!,Indexing!$G$2:$H$28,2)</f>
        <v>#REF!</v>
      </c>
      <c r="H1823" s="13" t="e">
        <f t="shared" si="88"/>
        <v>#REF!</v>
      </c>
      <c r="J1823" s="13" t="e">
        <f>VLOOKUP(Parameter!#REF!,Indexing!$I$2:$J$28,2)</f>
        <v>#REF!</v>
      </c>
      <c r="K1823" s="13" t="e">
        <f>VLOOKUP(Parameter!#REF!,Indexing!$K$2:$L$28,2)</f>
        <v>#REF!</v>
      </c>
      <c r="L1823" s="13" t="e">
        <f t="shared" si="89"/>
        <v>#REF!</v>
      </c>
      <c r="N1823" t="e">
        <f t="shared" si="90"/>
        <v>#REF!</v>
      </c>
    </row>
    <row r="1824" spans="4:14">
      <c r="D1824" s="13" t="e">
        <f>VLOOKUP(Parameter!#REF!,Indexing!$A$2:$B$28,2)</f>
        <v>#REF!</v>
      </c>
      <c r="E1824" s="13" t="e">
        <f>VLOOKUP(Parameter!#REF!,Indexing!$C$2:$D$28,2)</f>
        <v>#REF!</v>
      </c>
      <c r="F1824" s="13" t="e">
        <f>VLOOKUP(Parameter!#REF!,Indexing!$E$2:$F$28,2)</f>
        <v>#REF!</v>
      </c>
      <c r="G1824" s="13" t="e">
        <f>VLOOKUP(Parameter!#REF!,Indexing!$G$2:$H$28,2)</f>
        <v>#REF!</v>
      </c>
      <c r="H1824" s="13" t="e">
        <f t="shared" si="88"/>
        <v>#REF!</v>
      </c>
      <c r="J1824" s="13" t="e">
        <f>VLOOKUP(Parameter!#REF!,Indexing!$I$2:$J$28,2)</f>
        <v>#REF!</v>
      </c>
      <c r="K1824" s="13" t="e">
        <f>VLOOKUP(Parameter!#REF!,Indexing!$K$2:$L$28,2)</f>
        <v>#REF!</v>
      </c>
      <c r="L1824" s="13" t="e">
        <f t="shared" si="89"/>
        <v>#REF!</v>
      </c>
      <c r="N1824" t="e">
        <f t="shared" si="90"/>
        <v>#REF!</v>
      </c>
    </row>
    <row r="1825" spans="4:14">
      <c r="D1825" s="13" t="e">
        <f>VLOOKUP(Parameter!#REF!,Indexing!$A$2:$B$28,2)</f>
        <v>#REF!</v>
      </c>
      <c r="E1825" s="13" t="e">
        <f>VLOOKUP(Parameter!#REF!,Indexing!$C$2:$D$28,2)</f>
        <v>#REF!</v>
      </c>
      <c r="F1825" s="13" t="e">
        <f>VLOOKUP(Parameter!#REF!,Indexing!$E$2:$F$28,2)</f>
        <v>#REF!</v>
      </c>
      <c r="G1825" s="13" t="e">
        <f>VLOOKUP(Parameter!#REF!,Indexing!$G$2:$H$28,2)</f>
        <v>#REF!</v>
      </c>
      <c r="H1825" s="13" t="e">
        <f t="shared" si="88"/>
        <v>#REF!</v>
      </c>
      <c r="J1825" s="13" t="e">
        <f>VLOOKUP(Parameter!#REF!,Indexing!$I$2:$J$28,2)</f>
        <v>#REF!</v>
      </c>
      <c r="K1825" s="13" t="e">
        <f>VLOOKUP(Parameter!#REF!,Indexing!$K$2:$L$28,2)</f>
        <v>#REF!</v>
      </c>
      <c r="L1825" s="13" t="e">
        <f t="shared" si="89"/>
        <v>#REF!</v>
      </c>
      <c r="N1825" t="e">
        <f t="shared" si="90"/>
        <v>#REF!</v>
      </c>
    </row>
    <row r="1826" spans="4:14">
      <c r="D1826" s="13" t="e">
        <f>VLOOKUP(Parameter!#REF!,Indexing!$A$2:$B$28,2)</f>
        <v>#REF!</v>
      </c>
      <c r="E1826" s="13" t="e">
        <f>VLOOKUP(Parameter!#REF!,Indexing!$C$2:$D$28,2)</f>
        <v>#REF!</v>
      </c>
      <c r="F1826" s="13" t="e">
        <f>VLOOKUP(Parameter!#REF!,Indexing!$E$2:$F$28,2)</f>
        <v>#REF!</v>
      </c>
      <c r="G1826" s="13" t="e">
        <f>VLOOKUP(Parameter!#REF!,Indexing!$G$2:$H$28,2)</f>
        <v>#REF!</v>
      </c>
      <c r="H1826" s="13" t="e">
        <f t="shared" si="88"/>
        <v>#REF!</v>
      </c>
      <c r="J1826" s="13" t="e">
        <f>VLOOKUP(Parameter!#REF!,Indexing!$I$2:$J$28,2)</f>
        <v>#REF!</v>
      </c>
      <c r="K1826" s="13" t="e">
        <f>VLOOKUP(Parameter!#REF!,Indexing!$K$2:$L$28,2)</f>
        <v>#REF!</v>
      </c>
      <c r="L1826" s="13" t="e">
        <f t="shared" si="89"/>
        <v>#REF!</v>
      </c>
      <c r="N1826" t="e">
        <f t="shared" si="90"/>
        <v>#REF!</v>
      </c>
    </row>
    <row r="1827" spans="4:14">
      <c r="D1827" s="13" t="e">
        <f>VLOOKUP(Parameter!#REF!,Indexing!$A$2:$B$28,2)</f>
        <v>#REF!</v>
      </c>
      <c r="E1827" s="13" t="e">
        <f>VLOOKUP(Parameter!#REF!,Indexing!$C$2:$D$28,2)</f>
        <v>#REF!</v>
      </c>
      <c r="F1827" s="13" t="e">
        <f>VLOOKUP(Parameter!#REF!,Indexing!$E$2:$F$28,2)</f>
        <v>#REF!</v>
      </c>
      <c r="G1827" s="13" t="e">
        <f>VLOOKUP(Parameter!#REF!,Indexing!$G$2:$H$28,2)</f>
        <v>#REF!</v>
      </c>
      <c r="H1827" s="13" t="e">
        <f t="shared" si="88"/>
        <v>#REF!</v>
      </c>
      <c r="J1827" s="13" t="e">
        <f>VLOOKUP(Parameter!#REF!,Indexing!$I$2:$J$28,2)</f>
        <v>#REF!</v>
      </c>
      <c r="K1827" s="13" t="e">
        <f>VLOOKUP(Parameter!#REF!,Indexing!$K$2:$L$28,2)</f>
        <v>#REF!</v>
      </c>
      <c r="L1827" s="13" t="e">
        <f t="shared" si="89"/>
        <v>#REF!</v>
      </c>
      <c r="N1827" t="e">
        <f t="shared" si="90"/>
        <v>#REF!</v>
      </c>
    </row>
    <row r="1828" spans="4:14">
      <c r="D1828" s="13" t="e">
        <f>VLOOKUP(Parameter!#REF!,Indexing!$A$2:$B$28,2)</f>
        <v>#REF!</v>
      </c>
      <c r="E1828" s="13" t="e">
        <f>VLOOKUP(Parameter!#REF!,Indexing!$C$2:$D$28,2)</f>
        <v>#REF!</v>
      </c>
      <c r="F1828" s="13" t="e">
        <f>VLOOKUP(Parameter!#REF!,Indexing!$E$2:$F$28,2)</f>
        <v>#REF!</v>
      </c>
      <c r="G1828" s="13" t="e">
        <f>VLOOKUP(Parameter!#REF!,Indexing!$G$2:$H$28,2)</f>
        <v>#REF!</v>
      </c>
      <c r="H1828" s="13" t="e">
        <f t="shared" si="88"/>
        <v>#REF!</v>
      </c>
      <c r="J1828" s="13" t="e">
        <f>VLOOKUP(Parameter!#REF!,Indexing!$I$2:$J$28,2)</f>
        <v>#REF!</v>
      </c>
      <c r="K1828" s="13" t="e">
        <f>VLOOKUP(Parameter!#REF!,Indexing!$K$2:$L$28,2)</f>
        <v>#REF!</v>
      </c>
      <c r="L1828" s="13" t="e">
        <f t="shared" si="89"/>
        <v>#REF!</v>
      </c>
      <c r="N1828" t="e">
        <f t="shared" si="90"/>
        <v>#REF!</v>
      </c>
    </row>
    <row r="1829" spans="4:14">
      <c r="D1829" s="13" t="e">
        <f>VLOOKUP(Parameter!#REF!,Indexing!$A$2:$B$28,2)</f>
        <v>#REF!</v>
      </c>
      <c r="E1829" s="13" t="e">
        <f>VLOOKUP(Parameter!#REF!,Indexing!$C$2:$D$28,2)</f>
        <v>#REF!</v>
      </c>
      <c r="F1829" s="13" t="e">
        <f>VLOOKUP(Parameter!#REF!,Indexing!$E$2:$F$28,2)</f>
        <v>#REF!</v>
      </c>
      <c r="G1829" s="13" t="e">
        <f>VLOOKUP(Parameter!#REF!,Indexing!$G$2:$H$28,2)</f>
        <v>#REF!</v>
      </c>
      <c r="H1829" s="13" t="e">
        <f t="shared" si="88"/>
        <v>#REF!</v>
      </c>
      <c r="J1829" s="13" t="e">
        <f>VLOOKUP(Parameter!#REF!,Indexing!$I$2:$J$28,2)</f>
        <v>#REF!</v>
      </c>
      <c r="K1829" s="13" t="e">
        <f>VLOOKUP(Parameter!#REF!,Indexing!$K$2:$L$28,2)</f>
        <v>#REF!</v>
      </c>
      <c r="L1829" s="13" t="e">
        <f t="shared" si="89"/>
        <v>#REF!</v>
      </c>
      <c r="N1829" t="e">
        <f t="shared" si="90"/>
        <v>#REF!</v>
      </c>
    </row>
    <row r="1830" spans="4:14">
      <c r="D1830" s="13" t="e">
        <f>VLOOKUP(Parameter!#REF!,Indexing!$A$2:$B$28,2)</f>
        <v>#REF!</v>
      </c>
      <c r="E1830" s="13" t="e">
        <f>VLOOKUP(Parameter!#REF!,Indexing!$C$2:$D$28,2)</f>
        <v>#REF!</v>
      </c>
      <c r="F1830" s="13" t="e">
        <f>VLOOKUP(Parameter!#REF!,Indexing!$E$2:$F$28,2)</f>
        <v>#REF!</v>
      </c>
      <c r="G1830" s="13" t="e">
        <f>VLOOKUP(Parameter!#REF!,Indexing!$G$2:$H$28,2)</f>
        <v>#REF!</v>
      </c>
      <c r="H1830" s="13" t="e">
        <f t="shared" si="88"/>
        <v>#REF!</v>
      </c>
      <c r="J1830" s="13" t="e">
        <f>VLOOKUP(Parameter!#REF!,Indexing!$I$2:$J$28,2)</f>
        <v>#REF!</v>
      </c>
      <c r="K1830" s="13" t="e">
        <f>VLOOKUP(Parameter!#REF!,Indexing!$K$2:$L$28,2)</f>
        <v>#REF!</v>
      </c>
      <c r="L1830" s="13" t="e">
        <f t="shared" si="89"/>
        <v>#REF!</v>
      </c>
      <c r="N1830" t="e">
        <f t="shared" si="90"/>
        <v>#REF!</v>
      </c>
    </row>
    <row r="1831" spans="4:14">
      <c r="D1831" s="13" t="e">
        <f>VLOOKUP(Parameter!#REF!,Indexing!$A$2:$B$28,2)</f>
        <v>#REF!</v>
      </c>
      <c r="E1831" s="13" t="e">
        <f>VLOOKUP(Parameter!#REF!,Indexing!$C$2:$D$28,2)</f>
        <v>#REF!</v>
      </c>
      <c r="F1831" s="13" t="e">
        <f>VLOOKUP(Parameter!#REF!,Indexing!$E$2:$F$28,2)</f>
        <v>#REF!</v>
      </c>
      <c r="G1831" s="13" t="e">
        <f>VLOOKUP(Parameter!#REF!,Indexing!$G$2:$H$28,2)</f>
        <v>#REF!</v>
      </c>
      <c r="H1831" s="13" t="e">
        <f t="shared" ref="H1831:H1894" si="91">(AVERAGE(D1831:G1831))</f>
        <v>#REF!</v>
      </c>
      <c r="J1831" s="13" t="e">
        <f>VLOOKUP(Parameter!#REF!,Indexing!$I$2:$J$28,2)</f>
        <v>#REF!</v>
      </c>
      <c r="K1831" s="13" t="e">
        <f>VLOOKUP(Parameter!#REF!,Indexing!$K$2:$L$28,2)</f>
        <v>#REF!</v>
      </c>
      <c r="L1831" s="13" t="e">
        <f t="shared" ref="L1831:L1894" si="92">AVERAGE(J1831+K1831)</f>
        <v>#REF!</v>
      </c>
      <c r="N1831" t="e">
        <f t="shared" si="90"/>
        <v>#REF!</v>
      </c>
    </row>
    <row r="1832" spans="4:14">
      <c r="D1832" s="13" t="e">
        <f>VLOOKUP(Parameter!#REF!,Indexing!$A$2:$B$28,2)</f>
        <v>#REF!</v>
      </c>
      <c r="E1832" s="13" t="e">
        <f>VLOOKUP(Parameter!#REF!,Indexing!$C$2:$D$28,2)</f>
        <v>#REF!</v>
      </c>
      <c r="F1832" s="13" t="e">
        <f>VLOOKUP(Parameter!#REF!,Indexing!$E$2:$F$28,2)</f>
        <v>#REF!</v>
      </c>
      <c r="G1832" s="13" t="e">
        <f>VLOOKUP(Parameter!#REF!,Indexing!$G$2:$H$28,2)</f>
        <v>#REF!</v>
      </c>
      <c r="H1832" s="13" t="e">
        <f t="shared" si="91"/>
        <v>#REF!</v>
      </c>
      <c r="J1832" s="13" t="e">
        <f>VLOOKUP(Parameter!#REF!,Indexing!$I$2:$J$28,2)</f>
        <v>#REF!</v>
      </c>
      <c r="K1832" s="13" t="e">
        <f>VLOOKUP(Parameter!#REF!,Indexing!$K$2:$L$28,2)</f>
        <v>#REF!</v>
      </c>
      <c r="L1832" s="13" t="e">
        <f t="shared" si="92"/>
        <v>#REF!</v>
      </c>
      <c r="N1832" t="e">
        <f t="shared" si="90"/>
        <v>#REF!</v>
      </c>
    </row>
    <row r="1833" spans="4:14">
      <c r="D1833" s="13" t="e">
        <f>VLOOKUP(Parameter!#REF!,Indexing!$A$2:$B$28,2)</f>
        <v>#REF!</v>
      </c>
      <c r="E1833" s="13" t="e">
        <f>VLOOKUP(Parameter!#REF!,Indexing!$C$2:$D$28,2)</f>
        <v>#REF!</v>
      </c>
      <c r="F1833" s="13" t="e">
        <f>VLOOKUP(Parameter!#REF!,Indexing!$E$2:$F$28,2)</f>
        <v>#REF!</v>
      </c>
      <c r="G1833" s="13" t="e">
        <f>VLOOKUP(Parameter!#REF!,Indexing!$G$2:$H$28,2)</f>
        <v>#REF!</v>
      </c>
      <c r="H1833" s="13" t="e">
        <f t="shared" si="91"/>
        <v>#REF!</v>
      </c>
      <c r="J1833" s="13" t="e">
        <f>VLOOKUP(Parameter!#REF!,Indexing!$I$2:$J$28,2)</f>
        <v>#REF!</v>
      </c>
      <c r="K1833" s="13" t="e">
        <f>VLOOKUP(Parameter!#REF!,Indexing!$K$2:$L$28,2)</f>
        <v>#REF!</v>
      </c>
      <c r="L1833" s="13" t="e">
        <f t="shared" si="92"/>
        <v>#REF!</v>
      </c>
      <c r="N1833" t="e">
        <f t="shared" si="90"/>
        <v>#REF!</v>
      </c>
    </row>
    <row r="1834" spans="4:14">
      <c r="D1834" s="13" t="e">
        <f>VLOOKUP(Parameter!#REF!,Indexing!$A$2:$B$28,2)</f>
        <v>#REF!</v>
      </c>
      <c r="E1834" s="13" t="e">
        <f>VLOOKUP(Parameter!#REF!,Indexing!$C$2:$D$28,2)</f>
        <v>#REF!</v>
      </c>
      <c r="F1834" s="13" t="e">
        <f>VLOOKUP(Parameter!#REF!,Indexing!$E$2:$F$28,2)</f>
        <v>#REF!</v>
      </c>
      <c r="G1834" s="13" t="e">
        <f>VLOOKUP(Parameter!#REF!,Indexing!$G$2:$H$28,2)</f>
        <v>#REF!</v>
      </c>
      <c r="H1834" s="13" t="e">
        <f t="shared" si="91"/>
        <v>#REF!</v>
      </c>
      <c r="J1834" s="13" t="e">
        <f>VLOOKUP(Parameter!#REF!,Indexing!$I$2:$J$28,2)</f>
        <v>#REF!</v>
      </c>
      <c r="K1834" s="13" t="e">
        <f>VLOOKUP(Parameter!#REF!,Indexing!$K$2:$L$28,2)</f>
        <v>#REF!</v>
      </c>
      <c r="L1834" s="13" t="e">
        <f t="shared" si="92"/>
        <v>#REF!</v>
      </c>
      <c r="N1834" t="e">
        <f t="shared" si="90"/>
        <v>#REF!</v>
      </c>
    </row>
    <row r="1835" spans="4:14">
      <c r="D1835" s="13" t="e">
        <f>VLOOKUP(Parameter!#REF!,Indexing!$A$2:$B$28,2)</f>
        <v>#REF!</v>
      </c>
      <c r="E1835" s="13" t="e">
        <f>VLOOKUP(Parameter!#REF!,Indexing!$C$2:$D$28,2)</f>
        <v>#REF!</v>
      </c>
      <c r="F1835" s="13" t="e">
        <f>VLOOKUP(Parameter!#REF!,Indexing!$E$2:$F$28,2)</f>
        <v>#REF!</v>
      </c>
      <c r="G1835" s="13" t="e">
        <f>VLOOKUP(Parameter!#REF!,Indexing!$G$2:$H$28,2)</f>
        <v>#REF!</v>
      </c>
      <c r="H1835" s="13" t="e">
        <f t="shared" si="91"/>
        <v>#REF!</v>
      </c>
      <c r="J1835" s="13" t="e">
        <f>VLOOKUP(Parameter!#REF!,Indexing!$I$2:$J$28,2)</f>
        <v>#REF!</v>
      </c>
      <c r="K1835" s="13" t="e">
        <f>VLOOKUP(Parameter!#REF!,Indexing!$K$2:$L$28,2)</f>
        <v>#REF!</v>
      </c>
      <c r="L1835" s="13" t="e">
        <f t="shared" si="92"/>
        <v>#REF!</v>
      </c>
      <c r="N1835" t="e">
        <f t="shared" si="90"/>
        <v>#REF!</v>
      </c>
    </row>
    <row r="1836" spans="4:14">
      <c r="D1836" s="13" t="e">
        <f>VLOOKUP(Parameter!#REF!,Indexing!$A$2:$B$28,2)</f>
        <v>#REF!</v>
      </c>
      <c r="E1836" s="13" t="e">
        <f>VLOOKUP(Parameter!#REF!,Indexing!$C$2:$D$28,2)</f>
        <v>#REF!</v>
      </c>
      <c r="F1836" s="13" t="e">
        <f>VLOOKUP(Parameter!#REF!,Indexing!$E$2:$F$28,2)</f>
        <v>#REF!</v>
      </c>
      <c r="G1836" s="13" t="e">
        <f>VLOOKUP(Parameter!#REF!,Indexing!$G$2:$H$28,2)</f>
        <v>#REF!</v>
      </c>
      <c r="H1836" s="13" t="e">
        <f t="shared" si="91"/>
        <v>#REF!</v>
      </c>
      <c r="J1836" s="13" t="e">
        <f>VLOOKUP(Parameter!#REF!,Indexing!$I$2:$J$28,2)</f>
        <v>#REF!</v>
      </c>
      <c r="K1836" s="13" t="e">
        <f>VLOOKUP(Parameter!#REF!,Indexing!$K$2:$L$28,2)</f>
        <v>#REF!</v>
      </c>
      <c r="L1836" s="13" t="e">
        <f t="shared" si="92"/>
        <v>#REF!</v>
      </c>
      <c r="N1836" t="e">
        <f t="shared" si="90"/>
        <v>#REF!</v>
      </c>
    </row>
    <row r="1837" spans="4:14">
      <c r="D1837" s="13" t="e">
        <f>VLOOKUP(Parameter!#REF!,Indexing!$A$2:$B$28,2)</f>
        <v>#REF!</v>
      </c>
      <c r="E1837" s="13" t="e">
        <f>VLOOKUP(Parameter!#REF!,Indexing!$C$2:$D$28,2)</f>
        <v>#REF!</v>
      </c>
      <c r="F1837" s="13" t="e">
        <f>VLOOKUP(Parameter!#REF!,Indexing!$E$2:$F$28,2)</f>
        <v>#REF!</v>
      </c>
      <c r="G1837" s="13" t="e">
        <f>VLOOKUP(Parameter!#REF!,Indexing!$G$2:$H$28,2)</f>
        <v>#REF!</v>
      </c>
      <c r="H1837" s="13" t="e">
        <f t="shared" si="91"/>
        <v>#REF!</v>
      </c>
      <c r="J1837" s="13" t="e">
        <f>VLOOKUP(Parameter!#REF!,Indexing!$I$2:$J$28,2)</f>
        <v>#REF!</v>
      </c>
      <c r="K1837" s="13" t="e">
        <f>VLOOKUP(Parameter!#REF!,Indexing!$K$2:$L$28,2)</f>
        <v>#REF!</v>
      </c>
      <c r="L1837" s="13" t="e">
        <f t="shared" si="92"/>
        <v>#REF!</v>
      </c>
      <c r="N1837" t="e">
        <f t="shared" si="90"/>
        <v>#REF!</v>
      </c>
    </row>
    <row r="1838" spans="4:14">
      <c r="D1838" s="13" t="e">
        <f>VLOOKUP(Parameter!#REF!,Indexing!$A$2:$B$28,2)</f>
        <v>#REF!</v>
      </c>
      <c r="E1838" s="13" t="e">
        <f>VLOOKUP(Parameter!#REF!,Indexing!$C$2:$D$28,2)</f>
        <v>#REF!</v>
      </c>
      <c r="F1838" s="13" t="e">
        <f>VLOOKUP(Parameter!#REF!,Indexing!$E$2:$F$28,2)</f>
        <v>#REF!</v>
      </c>
      <c r="G1838" s="13" t="e">
        <f>VLOOKUP(Parameter!#REF!,Indexing!$G$2:$H$28,2)</f>
        <v>#REF!</v>
      </c>
      <c r="H1838" s="13" t="e">
        <f t="shared" si="91"/>
        <v>#REF!</v>
      </c>
      <c r="J1838" s="13" t="e">
        <f>VLOOKUP(Parameter!#REF!,Indexing!$I$2:$J$28,2)</f>
        <v>#REF!</v>
      </c>
      <c r="K1838" s="13" t="e">
        <f>VLOOKUP(Parameter!#REF!,Indexing!$K$2:$L$28,2)</f>
        <v>#REF!</v>
      </c>
      <c r="L1838" s="13" t="e">
        <f t="shared" si="92"/>
        <v>#REF!</v>
      </c>
      <c r="N1838" t="e">
        <f t="shared" si="90"/>
        <v>#REF!</v>
      </c>
    </row>
    <row r="1839" spans="4:14">
      <c r="D1839" s="13" t="e">
        <f>VLOOKUP(Parameter!#REF!,Indexing!$A$2:$B$28,2)</f>
        <v>#REF!</v>
      </c>
      <c r="E1839" s="13" t="e">
        <f>VLOOKUP(Parameter!#REF!,Indexing!$C$2:$D$28,2)</f>
        <v>#REF!</v>
      </c>
      <c r="F1839" s="13" t="e">
        <f>VLOOKUP(Parameter!#REF!,Indexing!$E$2:$F$28,2)</f>
        <v>#REF!</v>
      </c>
      <c r="G1839" s="13" t="e">
        <f>VLOOKUP(Parameter!#REF!,Indexing!$G$2:$H$28,2)</f>
        <v>#REF!</v>
      </c>
      <c r="H1839" s="13" t="e">
        <f t="shared" si="91"/>
        <v>#REF!</v>
      </c>
      <c r="J1839" s="13" t="e">
        <f>VLOOKUP(Parameter!#REF!,Indexing!$I$2:$J$28,2)</f>
        <v>#REF!</v>
      </c>
      <c r="K1839" s="13" t="e">
        <f>VLOOKUP(Parameter!#REF!,Indexing!$K$2:$L$28,2)</f>
        <v>#REF!</v>
      </c>
      <c r="L1839" s="13" t="e">
        <f t="shared" si="92"/>
        <v>#REF!</v>
      </c>
      <c r="N1839" t="e">
        <f t="shared" si="90"/>
        <v>#REF!</v>
      </c>
    </row>
    <row r="1840" spans="4:14">
      <c r="D1840" s="13" t="e">
        <f>VLOOKUP(Parameter!#REF!,Indexing!$A$2:$B$28,2)</f>
        <v>#REF!</v>
      </c>
      <c r="E1840" s="13" t="e">
        <f>VLOOKUP(Parameter!#REF!,Indexing!$C$2:$D$28,2)</f>
        <v>#REF!</v>
      </c>
      <c r="F1840" s="13" t="e">
        <f>VLOOKUP(Parameter!#REF!,Indexing!$E$2:$F$28,2)</f>
        <v>#REF!</v>
      </c>
      <c r="G1840" s="13" t="e">
        <f>VLOOKUP(Parameter!#REF!,Indexing!$G$2:$H$28,2)</f>
        <v>#REF!</v>
      </c>
      <c r="H1840" s="13" t="e">
        <f t="shared" si="91"/>
        <v>#REF!</v>
      </c>
      <c r="J1840" s="13" t="e">
        <f>VLOOKUP(Parameter!#REF!,Indexing!$I$2:$J$28,2)</f>
        <v>#REF!</v>
      </c>
      <c r="K1840" s="13" t="e">
        <f>VLOOKUP(Parameter!#REF!,Indexing!$K$2:$L$28,2)</f>
        <v>#REF!</v>
      </c>
      <c r="L1840" s="13" t="e">
        <f t="shared" si="92"/>
        <v>#REF!</v>
      </c>
      <c r="N1840" t="e">
        <f t="shared" si="90"/>
        <v>#REF!</v>
      </c>
    </row>
    <row r="1841" spans="4:14">
      <c r="D1841" s="13" t="e">
        <f>VLOOKUP(Parameter!#REF!,Indexing!$A$2:$B$28,2)</f>
        <v>#REF!</v>
      </c>
      <c r="E1841" s="13" t="e">
        <f>VLOOKUP(Parameter!#REF!,Indexing!$C$2:$D$28,2)</f>
        <v>#REF!</v>
      </c>
      <c r="F1841" s="13" t="e">
        <f>VLOOKUP(Parameter!#REF!,Indexing!$E$2:$F$28,2)</f>
        <v>#REF!</v>
      </c>
      <c r="G1841" s="13" t="e">
        <f>VLOOKUP(Parameter!#REF!,Indexing!$G$2:$H$28,2)</f>
        <v>#REF!</v>
      </c>
      <c r="H1841" s="13" t="e">
        <f t="shared" si="91"/>
        <v>#REF!</v>
      </c>
      <c r="J1841" s="13" t="e">
        <f>VLOOKUP(Parameter!#REF!,Indexing!$I$2:$J$28,2)</f>
        <v>#REF!</v>
      </c>
      <c r="K1841" s="13" t="e">
        <f>VLOOKUP(Parameter!#REF!,Indexing!$K$2:$L$28,2)</f>
        <v>#REF!</v>
      </c>
      <c r="L1841" s="13" t="e">
        <f t="shared" si="92"/>
        <v>#REF!</v>
      </c>
      <c r="N1841" t="e">
        <f t="shared" si="90"/>
        <v>#REF!</v>
      </c>
    </row>
    <row r="1842" spans="4:14">
      <c r="D1842" s="13" t="e">
        <f>VLOOKUP(Parameter!#REF!,Indexing!$A$2:$B$28,2)</f>
        <v>#REF!</v>
      </c>
      <c r="E1842" s="13" t="e">
        <f>VLOOKUP(Parameter!#REF!,Indexing!$C$2:$D$28,2)</f>
        <v>#REF!</v>
      </c>
      <c r="F1842" s="13" t="e">
        <f>VLOOKUP(Parameter!#REF!,Indexing!$E$2:$F$28,2)</f>
        <v>#REF!</v>
      </c>
      <c r="G1842" s="13" t="e">
        <f>VLOOKUP(Parameter!#REF!,Indexing!$G$2:$H$28,2)</f>
        <v>#REF!</v>
      </c>
      <c r="H1842" s="13" t="e">
        <f t="shared" si="91"/>
        <v>#REF!</v>
      </c>
      <c r="J1842" s="13" t="e">
        <f>VLOOKUP(Parameter!#REF!,Indexing!$I$2:$J$28,2)</f>
        <v>#REF!</v>
      </c>
      <c r="K1842" s="13" t="e">
        <f>VLOOKUP(Parameter!#REF!,Indexing!$K$2:$L$28,2)</f>
        <v>#REF!</v>
      </c>
      <c r="L1842" s="13" t="e">
        <f t="shared" si="92"/>
        <v>#REF!</v>
      </c>
      <c r="N1842" t="e">
        <f t="shared" si="90"/>
        <v>#REF!</v>
      </c>
    </row>
    <row r="1843" spans="4:14">
      <c r="D1843" s="13" t="e">
        <f>VLOOKUP(Parameter!#REF!,Indexing!$A$2:$B$28,2)</f>
        <v>#REF!</v>
      </c>
      <c r="E1843" s="13" t="e">
        <f>VLOOKUP(Parameter!#REF!,Indexing!$C$2:$D$28,2)</f>
        <v>#REF!</v>
      </c>
      <c r="F1843" s="13" t="e">
        <f>VLOOKUP(Parameter!#REF!,Indexing!$E$2:$F$28,2)</f>
        <v>#REF!</v>
      </c>
      <c r="G1843" s="13" t="e">
        <f>VLOOKUP(Parameter!#REF!,Indexing!$G$2:$H$28,2)</f>
        <v>#REF!</v>
      </c>
      <c r="H1843" s="13" t="e">
        <f t="shared" si="91"/>
        <v>#REF!</v>
      </c>
      <c r="J1843" s="13" t="e">
        <f>VLOOKUP(Parameter!#REF!,Indexing!$I$2:$J$28,2)</f>
        <v>#REF!</v>
      </c>
      <c r="K1843" s="13" t="e">
        <f>VLOOKUP(Parameter!#REF!,Indexing!$K$2:$L$28,2)</f>
        <v>#REF!</v>
      </c>
      <c r="L1843" s="13" t="e">
        <f t="shared" si="92"/>
        <v>#REF!</v>
      </c>
      <c r="N1843" t="e">
        <f t="shared" si="90"/>
        <v>#REF!</v>
      </c>
    </row>
    <row r="1844" spans="4:14">
      <c r="D1844" s="13" t="e">
        <f>VLOOKUP(Parameter!#REF!,Indexing!$A$2:$B$28,2)</f>
        <v>#REF!</v>
      </c>
      <c r="E1844" s="13" t="e">
        <f>VLOOKUP(Parameter!#REF!,Indexing!$C$2:$D$28,2)</f>
        <v>#REF!</v>
      </c>
      <c r="F1844" s="13" t="e">
        <f>VLOOKUP(Parameter!#REF!,Indexing!$E$2:$F$28,2)</f>
        <v>#REF!</v>
      </c>
      <c r="G1844" s="13" t="e">
        <f>VLOOKUP(Parameter!#REF!,Indexing!$G$2:$H$28,2)</f>
        <v>#REF!</v>
      </c>
      <c r="H1844" s="13" t="e">
        <f t="shared" si="91"/>
        <v>#REF!</v>
      </c>
      <c r="J1844" s="13" t="e">
        <f>VLOOKUP(Parameter!#REF!,Indexing!$I$2:$J$28,2)</f>
        <v>#REF!</v>
      </c>
      <c r="K1844" s="13" t="e">
        <f>VLOOKUP(Parameter!#REF!,Indexing!$K$2:$L$28,2)</f>
        <v>#REF!</v>
      </c>
      <c r="L1844" s="13" t="e">
        <f t="shared" si="92"/>
        <v>#REF!</v>
      </c>
      <c r="N1844" t="e">
        <f t="shared" si="90"/>
        <v>#REF!</v>
      </c>
    </row>
    <row r="1845" spans="4:14">
      <c r="D1845" s="13" t="e">
        <f>VLOOKUP(Parameter!#REF!,Indexing!$A$2:$B$28,2)</f>
        <v>#REF!</v>
      </c>
      <c r="E1845" s="13" t="e">
        <f>VLOOKUP(Parameter!#REF!,Indexing!$C$2:$D$28,2)</f>
        <v>#REF!</v>
      </c>
      <c r="F1845" s="13" t="e">
        <f>VLOOKUP(Parameter!#REF!,Indexing!$E$2:$F$28,2)</f>
        <v>#REF!</v>
      </c>
      <c r="G1845" s="13" t="e">
        <f>VLOOKUP(Parameter!#REF!,Indexing!$G$2:$H$28,2)</f>
        <v>#REF!</v>
      </c>
      <c r="H1845" s="13" t="e">
        <f t="shared" si="91"/>
        <v>#REF!</v>
      </c>
      <c r="J1845" s="13" t="e">
        <f>VLOOKUP(Parameter!#REF!,Indexing!$I$2:$J$28,2)</f>
        <v>#REF!</v>
      </c>
      <c r="K1845" s="13" t="e">
        <f>VLOOKUP(Parameter!#REF!,Indexing!$K$2:$L$28,2)</f>
        <v>#REF!</v>
      </c>
      <c r="L1845" s="13" t="e">
        <f t="shared" si="92"/>
        <v>#REF!</v>
      </c>
      <c r="N1845" t="e">
        <f t="shared" si="90"/>
        <v>#REF!</v>
      </c>
    </row>
    <row r="1846" spans="4:14">
      <c r="D1846" s="13" t="e">
        <f>VLOOKUP(Parameter!#REF!,Indexing!$A$2:$B$28,2)</f>
        <v>#REF!</v>
      </c>
      <c r="E1846" s="13" t="e">
        <f>VLOOKUP(Parameter!#REF!,Indexing!$C$2:$D$28,2)</f>
        <v>#REF!</v>
      </c>
      <c r="F1846" s="13" t="e">
        <f>VLOOKUP(Parameter!#REF!,Indexing!$E$2:$F$28,2)</f>
        <v>#REF!</v>
      </c>
      <c r="G1846" s="13" t="e">
        <f>VLOOKUP(Parameter!#REF!,Indexing!$G$2:$H$28,2)</f>
        <v>#REF!</v>
      </c>
      <c r="H1846" s="13" t="e">
        <f t="shared" si="91"/>
        <v>#REF!</v>
      </c>
      <c r="J1846" s="13" t="e">
        <f>VLOOKUP(Parameter!#REF!,Indexing!$I$2:$J$28,2)</f>
        <v>#REF!</v>
      </c>
      <c r="K1846" s="13" t="e">
        <f>VLOOKUP(Parameter!#REF!,Indexing!$K$2:$L$28,2)</f>
        <v>#REF!</v>
      </c>
      <c r="L1846" s="13" t="e">
        <f t="shared" si="92"/>
        <v>#REF!</v>
      </c>
      <c r="N1846" t="e">
        <f t="shared" si="90"/>
        <v>#REF!</v>
      </c>
    </row>
    <row r="1847" spans="4:14">
      <c r="D1847" s="13" t="e">
        <f>VLOOKUP(Parameter!#REF!,Indexing!$A$2:$B$28,2)</f>
        <v>#REF!</v>
      </c>
      <c r="E1847" s="13" t="e">
        <f>VLOOKUP(Parameter!#REF!,Indexing!$C$2:$D$28,2)</f>
        <v>#REF!</v>
      </c>
      <c r="F1847" s="13" t="e">
        <f>VLOOKUP(Parameter!#REF!,Indexing!$E$2:$F$28,2)</f>
        <v>#REF!</v>
      </c>
      <c r="G1847" s="13" t="e">
        <f>VLOOKUP(Parameter!#REF!,Indexing!$G$2:$H$28,2)</f>
        <v>#REF!</v>
      </c>
      <c r="H1847" s="13" t="e">
        <f t="shared" si="91"/>
        <v>#REF!</v>
      </c>
      <c r="J1847" s="13" t="e">
        <f>VLOOKUP(Parameter!#REF!,Indexing!$I$2:$J$28,2)</f>
        <v>#REF!</v>
      </c>
      <c r="K1847" s="13" t="e">
        <f>VLOOKUP(Parameter!#REF!,Indexing!$K$2:$L$28,2)</f>
        <v>#REF!</v>
      </c>
      <c r="L1847" s="13" t="e">
        <f t="shared" si="92"/>
        <v>#REF!</v>
      </c>
      <c r="N1847" t="e">
        <f t="shared" si="90"/>
        <v>#REF!</v>
      </c>
    </row>
    <row r="1848" spans="4:14">
      <c r="D1848" s="13" t="e">
        <f>VLOOKUP(Parameter!#REF!,Indexing!$A$2:$B$28,2)</f>
        <v>#REF!</v>
      </c>
      <c r="E1848" s="13" t="e">
        <f>VLOOKUP(Parameter!#REF!,Indexing!$C$2:$D$28,2)</f>
        <v>#REF!</v>
      </c>
      <c r="F1848" s="13" t="e">
        <f>VLOOKUP(Parameter!#REF!,Indexing!$E$2:$F$28,2)</f>
        <v>#REF!</v>
      </c>
      <c r="G1848" s="13" t="e">
        <f>VLOOKUP(Parameter!#REF!,Indexing!$G$2:$H$28,2)</f>
        <v>#REF!</v>
      </c>
      <c r="H1848" s="13" t="e">
        <f t="shared" si="91"/>
        <v>#REF!</v>
      </c>
      <c r="J1848" s="13" t="e">
        <f>VLOOKUP(Parameter!#REF!,Indexing!$I$2:$J$28,2)</f>
        <v>#REF!</v>
      </c>
      <c r="K1848" s="13" t="e">
        <f>VLOOKUP(Parameter!#REF!,Indexing!$K$2:$L$28,2)</f>
        <v>#REF!</v>
      </c>
      <c r="L1848" s="13" t="e">
        <f t="shared" si="92"/>
        <v>#REF!</v>
      </c>
      <c r="N1848" t="e">
        <f t="shared" si="90"/>
        <v>#REF!</v>
      </c>
    </row>
    <row r="1849" spans="4:14">
      <c r="D1849" s="13" t="e">
        <f>VLOOKUP(Parameter!#REF!,Indexing!$A$2:$B$28,2)</f>
        <v>#REF!</v>
      </c>
      <c r="E1849" s="13" t="e">
        <f>VLOOKUP(Parameter!#REF!,Indexing!$C$2:$D$28,2)</f>
        <v>#REF!</v>
      </c>
      <c r="F1849" s="13" t="e">
        <f>VLOOKUP(Parameter!#REF!,Indexing!$E$2:$F$28,2)</f>
        <v>#REF!</v>
      </c>
      <c r="G1849" s="13" t="e">
        <f>VLOOKUP(Parameter!#REF!,Indexing!$G$2:$H$28,2)</f>
        <v>#REF!</v>
      </c>
      <c r="H1849" s="13" t="e">
        <f t="shared" si="91"/>
        <v>#REF!</v>
      </c>
      <c r="J1849" s="13" t="e">
        <f>VLOOKUP(Parameter!#REF!,Indexing!$I$2:$J$28,2)</f>
        <v>#REF!</v>
      </c>
      <c r="K1849" s="13" t="e">
        <f>VLOOKUP(Parameter!#REF!,Indexing!$K$2:$L$28,2)</f>
        <v>#REF!</v>
      </c>
      <c r="L1849" s="13" t="e">
        <f t="shared" si="92"/>
        <v>#REF!</v>
      </c>
      <c r="N1849" t="e">
        <f t="shared" si="90"/>
        <v>#REF!</v>
      </c>
    </row>
    <row r="1850" spans="4:14">
      <c r="D1850" s="13" t="e">
        <f>VLOOKUP(Parameter!#REF!,Indexing!$A$2:$B$28,2)</f>
        <v>#REF!</v>
      </c>
      <c r="E1850" s="13" t="e">
        <f>VLOOKUP(Parameter!#REF!,Indexing!$C$2:$D$28,2)</f>
        <v>#REF!</v>
      </c>
      <c r="F1850" s="13" t="e">
        <f>VLOOKUP(Parameter!#REF!,Indexing!$E$2:$F$28,2)</f>
        <v>#REF!</v>
      </c>
      <c r="G1850" s="13" t="e">
        <f>VLOOKUP(Parameter!#REF!,Indexing!$G$2:$H$28,2)</f>
        <v>#REF!</v>
      </c>
      <c r="H1850" s="13" t="e">
        <f t="shared" si="91"/>
        <v>#REF!</v>
      </c>
      <c r="J1850" s="13" t="e">
        <f>VLOOKUP(Parameter!#REF!,Indexing!$I$2:$J$28,2)</f>
        <v>#REF!</v>
      </c>
      <c r="K1850" s="13" t="e">
        <f>VLOOKUP(Parameter!#REF!,Indexing!$K$2:$L$28,2)</f>
        <v>#REF!</v>
      </c>
      <c r="L1850" s="13" t="e">
        <f t="shared" si="92"/>
        <v>#REF!</v>
      </c>
      <c r="N1850" t="e">
        <f t="shared" si="90"/>
        <v>#REF!</v>
      </c>
    </row>
    <row r="1851" spans="4:14">
      <c r="D1851" s="13" t="e">
        <f>VLOOKUP(Parameter!#REF!,Indexing!$A$2:$B$28,2)</f>
        <v>#REF!</v>
      </c>
      <c r="E1851" s="13" t="e">
        <f>VLOOKUP(Parameter!#REF!,Indexing!$C$2:$D$28,2)</f>
        <v>#REF!</v>
      </c>
      <c r="F1851" s="13" t="e">
        <f>VLOOKUP(Parameter!#REF!,Indexing!$E$2:$F$28,2)</f>
        <v>#REF!</v>
      </c>
      <c r="G1851" s="13" t="e">
        <f>VLOOKUP(Parameter!#REF!,Indexing!$G$2:$H$28,2)</f>
        <v>#REF!</v>
      </c>
      <c r="H1851" s="13" t="e">
        <f t="shared" si="91"/>
        <v>#REF!</v>
      </c>
      <c r="J1851" s="13" t="e">
        <f>VLOOKUP(Parameter!#REF!,Indexing!$I$2:$J$28,2)</f>
        <v>#REF!</v>
      </c>
      <c r="K1851" s="13" t="e">
        <f>VLOOKUP(Parameter!#REF!,Indexing!$K$2:$L$28,2)</f>
        <v>#REF!</v>
      </c>
      <c r="L1851" s="13" t="e">
        <f t="shared" si="92"/>
        <v>#REF!</v>
      </c>
      <c r="N1851" t="e">
        <f t="shared" si="90"/>
        <v>#REF!</v>
      </c>
    </row>
    <row r="1852" spans="4:14">
      <c r="D1852" s="13" t="e">
        <f>VLOOKUP(Parameter!#REF!,Indexing!$A$2:$B$28,2)</f>
        <v>#REF!</v>
      </c>
      <c r="E1852" s="13" t="e">
        <f>VLOOKUP(Parameter!#REF!,Indexing!$C$2:$D$28,2)</f>
        <v>#REF!</v>
      </c>
      <c r="F1852" s="13" t="e">
        <f>VLOOKUP(Parameter!#REF!,Indexing!$E$2:$F$28,2)</f>
        <v>#REF!</v>
      </c>
      <c r="G1852" s="13" t="e">
        <f>VLOOKUP(Parameter!#REF!,Indexing!$G$2:$H$28,2)</f>
        <v>#REF!</v>
      </c>
      <c r="H1852" s="13" t="e">
        <f t="shared" si="91"/>
        <v>#REF!</v>
      </c>
      <c r="J1852" s="13" t="e">
        <f>VLOOKUP(Parameter!#REF!,Indexing!$I$2:$J$28,2)</f>
        <v>#REF!</v>
      </c>
      <c r="K1852" s="13" t="e">
        <f>VLOOKUP(Parameter!#REF!,Indexing!$K$2:$L$28,2)</f>
        <v>#REF!</v>
      </c>
      <c r="L1852" s="13" t="e">
        <f t="shared" si="92"/>
        <v>#REF!</v>
      </c>
      <c r="N1852" t="e">
        <f t="shared" si="90"/>
        <v>#REF!</v>
      </c>
    </row>
    <row r="1853" spans="4:14">
      <c r="D1853" s="13" t="e">
        <f>VLOOKUP(Parameter!#REF!,Indexing!$A$2:$B$28,2)</f>
        <v>#REF!</v>
      </c>
      <c r="E1853" s="13" t="e">
        <f>VLOOKUP(Parameter!#REF!,Indexing!$C$2:$D$28,2)</f>
        <v>#REF!</v>
      </c>
      <c r="F1853" s="13" t="e">
        <f>VLOOKUP(Parameter!#REF!,Indexing!$E$2:$F$28,2)</f>
        <v>#REF!</v>
      </c>
      <c r="G1853" s="13" t="e">
        <f>VLOOKUP(Parameter!#REF!,Indexing!$G$2:$H$28,2)</f>
        <v>#REF!</v>
      </c>
      <c r="H1853" s="13" t="e">
        <f t="shared" si="91"/>
        <v>#REF!</v>
      </c>
      <c r="J1853" s="13" t="e">
        <f>VLOOKUP(Parameter!#REF!,Indexing!$I$2:$J$28,2)</f>
        <v>#REF!</v>
      </c>
      <c r="K1853" s="13" t="e">
        <f>VLOOKUP(Parameter!#REF!,Indexing!$K$2:$L$28,2)</f>
        <v>#REF!</v>
      </c>
      <c r="L1853" s="13" t="e">
        <f t="shared" si="92"/>
        <v>#REF!</v>
      </c>
      <c r="N1853" t="e">
        <f t="shared" si="90"/>
        <v>#REF!</v>
      </c>
    </row>
    <row r="1854" spans="4:14">
      <c r="D1854" s="13" t="e">
        <f>VLOOKUP(Parameter!#REF!,Indexing!$A$2:$B$28,2)</f>
        <v>#REF!</v>
      </c>
      <c r="E1854" s="13" t="e">
        <f>VLOOKUP(Parameter!#REF!,Indexing!$C$2:$D$28,2)</f>
        <v>#REF!</v>
      </c>
      <c r="F1854" s="13" t="e">
        <f>VLOOKUP(Parameter!#REF!,Indexing!$E$2:$F$28,2)</f>
        <v>#REF!</v>
      </c>
      <c r="G1854" s="13" t="e">
        <f>VLOOKUP(Parameter!#REF!,Indexing!$G$2:$H$28,2)</f>
        <v>#REF!</v>
      </c>
      <c r="H1854" s="13" t="e">
        <f t="shared" si="91"/>
        <v>#REF!</v>
      </c>
      <c r="J1854" s="13" t="e">
        <f>VLOOKUP(Parameter!#REF!,Indexing!$I$2:$J$28,2)</f>
        <v>#REF!</v>
      </c>
      <c r="K1854" s="13" t="e">
        <f>VLOOKUP(Parameter!#REF!,Indexing!$K$2:$L$28,2)</f>
        <v>#REF!</v>
      </c>
      <c r="L1854" s="13" t="e">
        <f t="shared" si="92"/>
        <v>#REF!</v>
      </c>
      <c r="N1854" t="e">
        <f t="shared" si="90"/>
        <v>#REF!</v>
      </c>
    </row>
    <row r="1855" spans="4:14">
      <c r="D1855" s="13" t="e">
        <f>VLOOKUP(Parameter!#REF!,Indexing!$A$2:$B$28,2)</f>
        <v>#REF!</v>
      </c>
      <c r="E1855" s="13" t="e">
        <f>VLOOKUP(Parameter!#REF!,Indexing!$C$2:$D$28,2)</f>
        <v>#REF!</v>
      </c>
      <c r="F1855" s="13" t="e">
        <f>VLOOKUP(Parameter!#REF!,Indexing!$E$2:$F$28,2)</f>
        <v>#REF!</v>
      </c>
      <c r="G1855" s="13" t="e">
        <f>VLOOKUP(Parameter!#REF!,Indexing!$G$2:$H$28,2)</f>
        <v>#REF!</v>
      </c>
      <c r="H1855" s="13" t="e">
        <f t="shared" si="91"/>
        <v>#REF!</v>
      </c>
      <c r="J1855" s="13" t="e">
        <f>VLOOKUP(Parameter!#REF!,Indexing!$I$2:$J$28,2)</f>
        <v>#REF!</v>
      </c>
      <c r="K1855" s="13" t="e">
        <f>VLOOKUP(Parameter!#REF!,Indexing!$K$2:$L$28,2)</f>
        <v>#REF!</v>
      </c>
      <c r="L1855" s="13" t="e">
        <f t="shared" si="92"/>
        <v>#REF!</v>
      </c>
      <c r="N1855" t="e">
        <f t="shared" si="90"/>
        <v>#REF!</v>
      </c>
    </row>
    <row r="1856" spans="4:14">
      <c r="D1856" s="13" t="e">
        <f>VLOOKUP(Parameter!#REF!,Indexing!$A$2:$B$28,2)</f>
        <v>#REF!</v>
      </c>
      <c r="E1856" s="13" t="e">
        <f>VLOOKUP(Parameter!#REF!,Indexing!$C$2:$D$28,2)</f>
        <v>#REF!</v>
      </c>
      <c r="F1856" s="13" t="e">
        <f>VLOOKUP(Parameter!#REF!,Indexing!$E$2:$F$28,2)</f>
        <v>#REF!</v>
      </c>
      <c r="G1856" s="13" t="e">
        <f>VLOOKUP(Parameter!#REF!,Indexing!$G$2:$H$28,2)</f>
        <v>#REF!</v>
      </c>
      <c r="H1856" s="13" t="e">
        <f t="shared" si="91"/>
        <v>#REF!</v>
      </c>
      <c r="J1856" s="13" t="e">
        <f>VLOOKUP(Parameter!#REF!,Indexing!$I$2:$J$28,2)</f>
        <v>#REF!</v>
      </c>
      <c r="K1856" s="13" t="e">
        <f>VLOOKUP(Parameter!#REF!,Indexing!$K$2:$L$28,2)</f>
        <v>#REF!</v>
      </c>
      <c r="L1856" s="13" t="e">
        <f t="shared" si="92"/>
        <v>#REF!</v>
      </c>
      <c r="N1856" t="e">
        <f t="shared" si="90"/>
        <v>#REF!</v>
      </c>
    </row>
    <row r="1857" spans="4:14">
      <c r="D1857" s="13" t="e">
        <f>VLOOKUP(Parameter!#REF!,Indexing!$A$2:$B$28,2)</f>
        <v>#REF!</v>
      </c>
      <c r="E1857" s="13" t="e">
        <f>VLOOKUP(Parameter!#REF!,Indexing!$C$2:$D$28,2)</f>
        <v>#REF!</v>
      </c>
      <c r="F1857" s="13" t="e">
        <f>VLOOKUP(Parameter!#REF!,Indexing!$E$2:$F$28,2)</f>
        <v>#REF!</v>
      </c>
      <c r="G1857" s="13" t="e">
        <f>VLOOKUP(Parameter!#REF!,Indexing!$G$2:$H$28,2)</f>
        <v>#REF!</v>
      </c>
      <c r="H1857" s="13" t="e">
        <f t="shared" si="91"/>
        <v>#REF!</v>
      </c>
      <c r="J1857" s="13" t="e">
        <f>VLOOKUP(Parameter!#REF!,Indexing!$I$2:$J$28,2)</f>
        <v>#REF!</v>
      </c>
      <c r="K1857" s="13" t="e">
        <f>VLOOKUP(Parameter!#REF!,Indexing!$K$2:$L$28,2)</f>
        <v>#REF!</v>
      </c>
      <c r="L1857" s="13" t="e">
        <f t="shared" si="92"/>
        <v>#REF!</v>
      </c>
      <c r="N1857" t="e">
        <f t="shared" si="90"/>
        <v>#REF!</v>
      </c>
    </row>
    <row r="1858" spans="4:14">
      <c r="D1858" s="13" t="e">
        <f>VLOOKUP(Parameter!#REF!,Indexing!$A$2:$B$28,2)</f>
        <v>#REF!</v>
      </c>
      <c r="E1858" s="13" t="e">
        <f>VLOOKUP(Parameter!#REF!,Indexing!$C$2:$D$28,2)</f>
        <v>#REF!</v>
      </c>
      <c r="F1858" s="13" t="e">
        <f>VLOOKUP(Parameter!#REF!,Indexing!$E$2:$F$28,2)</f>
        <v>#REF!</v>
      </c>
      <c r="G1858" s="13" t="e">
        <f>VLOOKUP(Parameter!#REF!,Indexing!$G$2:$H$28,2)</f>
        <v>#REF!</v>
      </c>
      <c r="H1858" s="13" t="e">
        <f t="shared" si="91"/>
        <v>#REF!</v>
      </c>
      <c r="J1858" s="13" t="e">
        <f>VLOOKUP(Parameter!#REF!,Indexing!$I$2:$J$28,2)</f>
        <v>#REF!</v>
      </c>
      <c r="K1858" s="13" t="e">
        <f>VLOOKUP(Parameter!#REF!,Indexing!$K$2:$L$28,2)</f>
        <v>#REF!</v>
      </c>
      <c r="L1858" s="13" t="e">
        <f t="shared" si="92"/>
        <v>#REF!</v>
      </c>
      <c r="N1858" t="e">
        <f t="shared" ref="N1858:N1921" si="93">(SUM(D1858:G1858))+(SUM(J1858+K1858))</f>
        <v>#REF!</v>
      </c>
    </row>
    <row r="1859" spans="4:14">
      <c r="D1859" s="13" t="e">
        <f>VLOOKUP(Parameter!#REF!,Indexing!$A$2:$B$28,2)</f>
        <v>#REF!</v>
      </c>
      <c r="E1859" s="13" t="e">
        <f>VLOOKUP(Parameter!#REF!,Indexing!$C$2:$D$28,2)</f>
        <v>#REF!</v>
      </c>
      <c r="F1859" s="13" t="e">
        <f>VLOOKUP(Parameter!#REF!,Indexing!$E$2:$F$28,2)</f>
        <v>#REF!</v>
      </c>
      <c r="G1859" s="13" t="e">
        <f>VLOOKUP(Parameter!#REF!,Indexing!$G$2:$H$28,2)</f>
        <v>#REF!</v>
      </c>
      <c r="H1859" s="13" t="e">
        <f t="shared" si="91"/>
        <v>#REF!</v>
      </c>
      <c r="J1859" s="13" t="e">
        <f>VLOOKUP(Parameter!#REF!,Indexing!$I$2:$J$28,2)</f>
        <v>#REF!</v>
      </c>
      <c r="K1859" s="13" t="e">
        <f>VLOOKUP(Parameter!#REF!,Indexing!$K$2:$L$28,2)</f>
        <v>#REF!</v>
      </c>
      <c r="L1859" s="13" t="e">
        <f t="shared" si="92"/>
        <v>#REF!</v>
      </c>
      <c r="N1859" t="e">
        <f t="shared" si="93"/>
        <v>#REF!</v>
      </c>
    </row>
    <row r="1860" spans="4:14">
      <c r="D1860" s="13" t="e">
        <f>VLOOKUP(Parameter!#REF!,Indexing!$A$2:$B$28,2)</f>
        <v>#REF!</v>
      </c>
      <c r="E1860" s="13" t="e">
        <f>VLOOKUP(Parameter!#REF!,Indexing!$C$2:$D$28,2)</f>
        <v>#REF!</v>
      </c>
      <c r="F1860" s="13" t="e">
        <f>VLOOKUP(Parameter!#REF!,Indexing!$E$2:$F$28,2)</f>
        <v>#REF!</v>
      </c>
      <c r="G1860" s="13" t="e">
        <f>VLOOKUP(Parameter!#REF!,Indexing!$G$2:$H$28,2)</f>
        <v>#REF!</v>
      </c>
      <c r="H1860" s="13" t="e">
        <f t="shared" si="91"/>
        <v>#REF!</v>
      </c>
      <c r="J1860" s="13" t="e">
        <f>VLOOKUP(Parameter!#REF!,Indexing!$I$2:$J$28,2)</f>
        <v>#REF!</v>
      </c>
      <c r="K1860" s="13" t="e">
        <f>VLOOKUP(Parameter!#REF!,Indexing!$K$2:$L$28,2)</f>
        <v>#REF!</v>
      </c>
      <c r="L1860" s="13" t="e">
        <f t="shared" si="92"/>
        <v>#REF!</v>
      </c>
      <c r="N1860" t="e">
        <f t="shared" si="93"/>
        <v>#REF!</v>
      </c>
    </row>
    <row r="1861" spans="4:14">
      <c r="D1861" s="13" t="e">
        <f>VLOOKUP(Parameter!#REF!,Indexing!$A$2:$B$28,2)</f>
        <v>#REF!</v>
      </c>
      <c r="E1861" s="13" t="e">
        <f>VLOOKUP(Parameter!#REF!,Indexing!$C$2:$D$28,2)</f>
        <v>#REF!</v>
      </c>
      <c r="F1861" s="13" t="e">
        <f>VLOOKUP(Parameter!#REF!,Indexing!$E$2:$F$28,2)</f>
        <v>#REF!</v>
      </c>
      <c r="G1861" s="13" t="e">
        <f>VLOOKUP(Parameter!#REF!,Indexing!$G$2:$H$28,2)</f>
        <v>#REF!</v>
      </c>
      <c r="H1861" s="13" t="e">
        <f t="shared" si="91"/>
        <v>#REF!</v>
      </c>
      <c r="J1861" s="13" t="e">
        <f>VLOOKUP(Parameter!#REF!,Indexing!$I$2:$J$28,2)</f>
        <v>#REF!</v>
      </c>
      <c r="K1861" s="13" t="e">
        <f>VLOOKUP(Parameter!#REF!,Indexing!$K$2:$L$28,2)</f>
        <v>#REF!</v>
      </c>
      <c r="L1861" s="13" t="e">
        <f t="shared" si="92"/>
        <v>#REF!</v>
      </c>
      <c r="N1861" t="e">
        <f t="shared" si="93"/>
        <v>#REF!</v>
      </c>
    </row>
    <row r="1862" spans="4:14">
      <c r="D1862" s="13" t="e">
        <f>VLOOKUP(Parameter!#REF!,Indexing!$A$2:$B$28,2)</f>
        <v>#REF!</v>
      </c>
      <c r="E1862" s="13" t="e">
        <f>VLOOKUP(Parameter!#REF!,Indexing!$C$2:$D$28,2)</f>
        <v>#REF!</v>
      </c>
      <c r="F1862" s="13" t="e">
        <f>VLOOKUP(Parameter!#REF!,Indexing!$E$2:$F$28,2)</f>
        <v>#REF!</v>
      </c>
      <c r="G1862" s="13" t="e">
        <f>VLOOKUP(Parameter!#REF!,Indexing!$G$2:$H$28,2)</f>
        <v>#REF!</v>
      </c>
      <c r="H1862" s="13" t="e">
        <f t="shared" si="91"/>
        <v>#REF!</v>
      </c>
      <c r="J1862" s="13" t="e">
        <f>VLOOKUP(Parameter!#REF!,Indexing!$I$2:$J$28,2)</f>
        <v>#REF!</v>
      </c>
      <c r="K1862" s="13" t="e">
        <f>VLOOKUP(Parameter!#REF!,Indexing!$K$2:$L$28,2)</f>
        <v>#REF!</v>
      </c>
      <c r="L1862" s="13" t="e">
        <f t="shared" si="92"/>
        <v>#REF!</v>
      </c>
      <c r="N1862" t="e">
        <f t="shared" si="93"/>
        <v>#REF!</v>
      </c>
    </row>
    <row r="1863" spans="4:14">
      <c r="D1863" s="13" t="e">
        <f>VLOOKUP(Parameter!#REF!,Indexing!$A$2:$B$28,2)</f>
        <v>#REF!</v>
      </c>
      <c r="E1863" s="13" t="e">
        <f>VLOOKUP(Parameter!#REF!,Indexing!$C$2:$D$28,2)</f>
        <v>#REF!</v>
      </c>
      <c r="F1863" s="13" t="e">
        <f>VLOOKUP(Parameter!#REF!,Indexing!$E$2:$F$28,2)</f>
        <v>#REF!</v>
      </c>
      <c r="G1863" s="13" t="e">
        <f>VLOOKUP(Parameter!#REF!,Indexing!$G$2:$H$28,2)</f>
        <v>#REF!</v>
      </c>
      <c r="H1863" s="13" t="e">
        <f t="shared" si="91"/>
        <v>#REF!</v>
      </c>
      <c r="J1863" s="13" t="e">
        <f>VLOOKUP(Parameter!#REF!,Indexing!$I$2:$J$28,2)</f>
        <v>#REF!</v>
      </c>
      <c r="K1863" s="13" t="e">
        <f>VLOOKUP(Parameter!#REF!,Indexing!$K$2:$L$28,2)</f>
        <v>#REF!</v>
      </c>
      <c r="L1863" s="13" t="e">
        <f t="shared" si="92"/>
        <v>#REF!</v>
      </c>
      <c r="N1863" t="e">
        <f t="shared" si="93"/>
        <v>#REF!</v>
      </c>
    </row>
    <row r="1864" spans="4:14">
      <c r="D1864" s="13" t="e">
        <f>VLOOKUP(Parameter!#REF!,Indexing!$A$2:$B$28,2)</f>
        <v>#REF!</v>
      </c>
      <c r="E1864" s="13" t="e">
        <f>VLOOKUP(Parameter!#REF!,Indexing!$C$2:$D$28,2)</f>
        <v>#REF!</v>
      </c>
      <c r="F1864" s="13" t="e">
        <f>VLOOKUP(Parameter!#REF!,Indexing!$E$2:$F$28,2)</f>
        <v>#REF!</v>
      </c>
      <c r="G1864" s="13" t="e">
        <f>VLOOKUP(Parameter!#REF!,Indexing!$G$2:$H$28,2)</f>
        <v>#REF!</v>
      </c>
      <c r="H1864" s="13" t="e">
        <f t="shared" si="91"/>
        <v>#REF!</v>
      </c>
      <c r="J1864" s="13" t="e">
        <f>VLOOKUP(Parameter!#REF!,Indexing!$I$2:$J$28,2)</f>
        <v>#REF!</v>
      </c>
      <c r="K1864" s="13" t="e">
        <f>VLOOKUP(Parameter!#REF!,Indexing!$K$2:$L$28,2)</f>
        <v>#REF!</v>
      </c>
      <c r="L1864" s="13" t="e">
        <f t="shared" si="92"/>
        <v>#REF!</v>
      </c>
      <c r="N1864" t="e">
        <f t="shared" si="93"/>
        <v>#REF!</v>
      </c>
    </row>
    <row r="1865" spans="4:14">
      <c r="D1865" s="13" t="e">
        <f>VLOOKUP(Parameter!#REF!,Indexing!$A$2:$B$28,2)</f>
        <v>#REF!</v>
      </c>
      <c r="E1865" s="13" t="e">
        <f>VLOOKUP(Parameter!#REF!,Indexing!$C$2:$D$28,2)</f>
        <v>#REF!</v>
      </c>
      <c r="F1865" s="13" t="e">
        <f>VLOOKUP(Parameter!#REF!,Indexing!$E$2:$F$28,2)</f>
        <v>#REF!</v>
      </c>
      <c r="G1865" s="13" t="e">
        <f>VLOOKUP(Parameter!#REF!,Indexing!$G$2:$H$28,2)</f>
        <v>#REF!</v>
      </c>
      <c r="H1865" s="13" t="e">
        <f t="shared" si="91"/>
        <v>#REF!</v>
      </c>
      <c r="J1865" s="13" t="e">
        <f>VLOOKUP(Parameter!#REF!,Indexing!$I$2:$J$28,2)</f>
        <v>#REF!</v>
      </c>
      <c r="K1865" s="13" t="e">
        <f>VLOOKUP(Parameter!#REF!,Indexing!$K$2:$L$28,2)</f>
        <v>#REF!</v>
      </c>
      <c r="L1865" s="13" t="e">
        <f t="shared" si="92"/>
        <v>#REF!</v>
      </c>
      <c r="N1865" t="e">
        <f t="shared" si="93"/>
        <v>#REF!</v>
      </c>
    </row>
    <row r="1866" spans="4:14">
      <c r="D1866" s="13" t="e">
        <f>VLOOKUP(Parameter!#REF!,Indexing!$A$2:$B$28,2)</f>
        <v>#REF!</v>
      </c>
      <c r="E1866" s="13" t="e">
        <f>VLOOKUP(Parameter!#REF!,Indexing!$C$2:$D$28,2)</f>
        <v>#REF!</v>
      </c>
      <c r="F1866" s="13" t="e">
        <f>VLOOKUP(Parameter!#REF!,Indexing!$E$2:$F$28,2)</f>
        <v>#REF!</v>
      </c>
      <c r="G1866" s="13" t="e">
        <f>VLOOKUP(Parameter!#REF!,Indexing!$G$2:$H$28,2)</f>
        <v>#REF!</v>
      </c>
      <c r="H1866" s="13" t="e">
        <f t="shared" si="91"/>
        <v>#REF!</v>
      </c>
      <c r="J1866" s="13" t="e">
        <f>VLOOKUP(Parameter!#REF!,Indexing!$I$2:$J$28,2)</f>
        <v>#REF!</v>
      </c>
      <c r="K1866" s="13" t="e">
        <f>VLOOKUP(Parameter!#REF!,Indexing!$K$2:$L$28,2)</f>
        <v>#REF!</v>
      </c>
      <c r="L1866" s="13" t="e">
        <f t="shared" si="92"/>
        <v>#REF!</v>
      </c>
      <c r="N1866" t="e">
        <f t="shared" si="93"/>
        <v>#REF!</v>
      </c>
    </row>
    <row r="1867" spans="4:14">
      <c r="D1867" s="13" t="e">
        <f>VLOOKUP(Parameter!#REF!,Indexing!$A$2:$B$28,2)</f>
        <v>#REF!</v>
      </c>
      <c r="E1867" s="13" t="e">
        <f>VLOOKUP(Parameter!#REF!,Indexing!$C$2:$D$28,2)</f>
        <v>#REF!</v>
      </c>
      <c r="F1867" s="13" t="e">
        <f>VLOOKUP(Parameter!#REF!,Indexing!$E$2:$F$28,2)</f>
        <v>#REF!</v>
      </c>
      <c r="G1867" s="13" t="e">
        <f>VLOOKUP(Parameter!#REF!,Indexing!$G$2:$H$28,2)</f>
        <v>#REF!</v>
      </c>
      <c r="H1867" s="13" t="e">
        <f t="shared" si="91"/>
        <v>#REF!</v>
      </c>
      <c r="J1867" s="13" t="e">
        <f>VLOOKUP(Parameter!#REF!,Indexing!$I$2:$J$28,2)</f>
        <v>#REF!</v>
      </c>
      <c r="K1867" s="13" t="e">
        <f>VLOOKUP(Parameter!#REF!,Indexing!$K$2:$L$28,2)</f>
        <v>#REF!</v>
      </c>
      <c r="L1867" s="13" t="e">
        <f t="shared" si="92"/>
        <v>#REF!</v>
      </c>
      <c r="N1867" t="e">
        <f t="shared" si="93"/>
        <v>#REF!</v>
      </c>
    </row>
    <row r="1868" spans="4:14">
      <c r="D1868" s="13" t="e">
        <f>VLOOKUP(Parameter!#REF!,Indexing!$A$2:$B$28,2)</f>
        <v>#REF!</v>
      </c>
      <c r="E1868" s="13" t="e">
        <f>VLOOKUP(Parameter!#REF!,Indexing!$C$2:$D$28,2)</f>
        <v>#REF!</v>
      </c>
      <c r="F1868" s="13" t="e">
        <f>VLOOKUP(Parameter!#REF!,Indexing!$E$2:$F$28,2)</f>
        <v>#REF!</v>
      </c>
      <c r="G1868" s="13" t="e">
        <f>VLOOKUP(Parameter!#REF!,Indexing!$G$2:$H$28,2)</f>
        <v>#REF!</v>
      </c>
      <c r="H1868" s="13" t="e">
        <f t="shared" si="91"/>
        <v>#REF!</v>
      </c>
      <c r="J1868" s="13" t="e">
        <f>VLOOKUP(Parameter!#REF!,Indexing!$I$2:$J$28,2)</f>
        <v>#REF!</v>
      </c>
      <c r="K1868" s="13" t="e">
        <f>VLOOKUP(Parameter!#REF!,Indexing!$K$2:$L$28,2)</f>
        <v>#REF!</v>
      </c>
      <c r="L1868" s="13" t="e">
        <f t="shared" si="92"/>
        <v>#REF!</v>
      </c>
      <c r="N1868" t="e">
        <f t="shared" si="93"/>
        <v>#REF!</v>
      </c>
    </row>
    <row r="1869" spans="4:14">
      <c r="D1869" s="13" t="e">
        <f>VLOOKUP(Parameter!#REF!,Indexing!$A$2:$B$28,2)</f>
        <v>#REF!</v>
      </c>
      <c r="E1869" s="13" t="e">
        <f>VLOOKUP(Parameter!#REF!,Indexing!$C$2:$D$28,2)</f>
        <v>#REF!</v>
      </c>
      <c r="F1869" s="13" t="e">
        <f>VLOOKUP(Parameter!#REF!,Indexing!$E$2:$F$28,2)</f>
        <v>#REF!</v>
      </c>
      <c r="G1869" s="13" t="e">
        <f>VLOOKUP(Parameter!#REF!,Indexing!$G$2:$H$28,2)</f>
        <v>#REF!</v>
      </c>
      <c r="H1869" s="13" t="e">
        <f t="shared" si="91"/>
        <v>#REF!</v>
      </c>
      <c r="J1869" s="13" t="e">
        <f>VLOOKUP(Parameter!#REF!,Indexing!$I$2:$J$28,2)</f>
        <v>#REF!</v>
      </c>
      <c r="K1869" s="13" t="e">
        <f>VLOOKUP(Parameter!#REF!,Indexing!$K$2:$L$28,2)</f>
        <v>#REF!</v>
      </c>
      <c r="L1869" s="13" t="e">
        <f t="shared" si="92"/>
        <v>#REF!</v>
      </c>
      <c r="N1869" t="e">
        <f t="shared" si="93"/>
        <v>#REF!</v>
      </c>
    </row>
    <row r="1870" spans="4:14">
      <c r="D1870" s="13" t="e">
        <f>VLOOKUP(Parameter!#REF!,Indexing!$A$2:$B$28,2)</f>
        <v>#REF!</v>
      </c>
      <c r="E1870" s="13" t="e">
        <f>VLOOKUP(Parameter!#REF!,Indexing!$C$2:$D$28,2)</f>
        <v>#REF!</v>
      </c>
      <c r="F1870" s="13" t="e">
        <f>VLOOKUP(Parameter!#REF!,Indexing!$E$2:$F$28,2)</f>
        <v>#REF!</v>
      </c>
      <c r="G1870" s="13" t="e">
        <f>VLOOKUP(Parameter!#REF!,Indexing!$G$2:$H$28,2)</f>
        <v>#REF!</v>
      </c>
      <c r="H1870" s="13" t="e">
        <f t="shared" si="91"/>
        <v>#REF!</v>
      </c>
      <c r="J1870" s="13" t="e">
        <f>VLOOKUP(Parameter!#REF!,Indexing!$I$2:$J$28,2)</f>
        <v>#REF!</v>
      </c>
      <c r="K1870" s="13" t="e">
        <f>VLOOKUP(Parameter!#REF!,Indexing!$K$2:$L$28,2)</f>
        <v>#REF!</v>
      </c>
      <c r="L1870" s="13" t="e">
        <f t="shared" si="92"/>
        <v>#REF!</v>
      </c>
      <c r="N1870" t="e">
        <f t="shared" si="93"/>
        <v>#REF!</v>
      </c>
    </row>
    <row r="1871" spans="4:14">
      <c r="D1871" s="13" t="e">
        <f>VLOOKUP(Parameter!#REF!,Indexing!$A$2:$B$28,2)</f>
        <v>#REF!</v>
      </c>
      <c r="E1871" s="13" t="e">
        <f>VLOOKUP(Parameter!#REF!,Indexing!$C$2:$D$28,2)</f>
        <v>#REF!</v>
      </c>
      <c r="F1871" s="13" t="e">
        <f>VLOOKUP(Parameter!#REF!,Indexing!$E$2:$F$28,2)</f>
        <v>#REF!</v>
      </c>
      <c r="G1871" s="13" t="e">
        <f>VLOOKUP(Parameter!#REF!,Indexing!$G$2:$H$28,2)</f>
        <v>#REF!</v>
      </c>
      <c r="H1871" s="13" t="e">
        <f t="shared" si="91"/>
        <v>#REF!</v>
      </c>
      <c r="J1871" s="13" t="e">
        <f>VLOOKUP(Parameter!#REF!,Indexing!$I$2:$J$28,2)</f>
        <v>#REF!</v>
      </c>
      <c r="K1871" s="13" t="e">
        <f>VLOOKUP(Parameter!#REF!,Indexing!$K$2:$L$28,2)</f>
        <v>#REF!</v>
      </c>
      <c r="L1871" s="13" t="e">
        <f t="shared" si="92"/>
        <v>#REF!</v>
      </c>
      <c r="N1871" t="e">
        <f t="shared" si="93"/>
        <v>#REF!</v>
      </c>
    </row>
    <row r="1872" spans="4:14">
      <c r="D1872" s="13" t="e">
        <f>VLOOKUP(Parameter!#REF!,Indexing!$A$2:$B$28,2)</f>
        <v>#REF!</v>
      </c>
      <c r="E1872" s="13" t="e">
        <f>VLOOKUP(Parameter!#REF!,Indexing!$C$2:$D$28,2)</f>
        <v>#REF!</v>
      </c>
      <c r="F1872" s="13" t="e">
        <f>VLOOKUP(Parameter!#REF!,Indexing!$E$2:$F$28,2)</f>
        <v>#REF!</v>
      </c>
      <c r="G1872" s="13" t="e">
        <f>VLOOKUP(Parameter!#REF!,Indexing!$G$2:$H$28,2)</f>
        <v>#REF!</v>
      </c>
      <c r="H1872" s="13" t="e">
        <f t="shared" si="91"/>
        <v>#REF!</v>
      </c>
      <c r="J1872" s="13" t="e">
        <f>VLOOKUP(Parameter!#REF!,Indexing!$I$2:$J$28,2)</f>
        <v>#REF!</v>
      </c>
      <c r="K1872" s="13" t="e">
        <f>VLOOKUP(Parameter!#REF!,Indexing!$K$2:$L$28,2)</f>
        <v>#REF!</v>
      </c>
      <c r="L1872" s="13" t="e">
        <f t="shared" si="92"/>
        <v>#REF!</v>
      </c>
      <c r="N1872" t="e">
        <f t="shared" si="93"/>
        <v>#REF!</v>
      </c>
    </row>
    <row r="1873" spans="4:14">
      <c r="D1873" s="13" t="e">
        <f>VLOOKUP(Parameter!#REF!,Indexing!$A$2:$B$28,2)</f>
        <v>#REF!</v>
      </c>
      <c r="E1873" s="13" t="e">
        <f>VLOOKUP(Parameter!#REF!,Indexing!$C$2:$D$28,2)</f>
        <v>#REF!</v>
      </c>
      <c r="F1873" s="13" t="e">
        <f>VLOOKUP(Parameter!#REF!,Indexing!$E$2:$F$28,2)</f>
        <v>#REF!</v>
      </c>
      <c r="G1873" s="13" t="e">
        <f>VLOOKUP(Parameter!#REF!,Indexing!$G$2:$H$28,2)</f>
        <v>#REF!</v>
      </c>
      <c r="H1873" s="13" t="e">
        <f t="shared" si="91"/>
        <v>#REF!</v>
      </c>
      <c r="J1873" s="13" t="e">
        <f>VLOOKUP(Parameter!#REF!,Indexing!$I$2:$J$28,2)</f>
        <v>#REF!</v>
      </c>
      <c r="K1873" s="13" t="e">
        <f>VLOOKUP(Parameter!#REF!,Indexing!$K$2:$L$28,2)</f>
        <v>#REF!</v>
      </c>
      <c r="L1873" s="13" t="e">
        <f t="shared" si="92"/>
        <v>#REF!</v>
      </c>
      <c r="N1873" t="e">
        <f t="shared" si="93"/>
        <v>#REF!</v>
      </c>
    </row>
    <row r="1874" spans="4:14">
      <c r="D1874" s="13" t="e">
        <f>VLOOKUP(Parameter!#REF!,Indexing!$A$2:$B$28,2)</f>
        <v>#REF!</v>
      </c>
      <c r="E1874" s="13" t="e">
        <f>VLOOKUP(Parameter!#REF!,Indexing!$C$2:$D$28,2)</f>
        <v>#REF!</v>
      </c>
      <c r="F1874" s="13" t="e">
        <f>VLOOKUP(Parameter!#REF!,Indexing!$E$2:$F$28,2)</f>
        <v>#REF!</v>
      </c>
      <c r="G1874" s="13" t="e">
        <f>VLOOKUP(Parameter!#REF!,Indexing!$G$2:$H$28,2)</f>
        <v>#REF!</v>
      </c>
      <c r="H1874" s="13" t="e">
        <f t="shared" si="91"/>
        <v>#REF!</v>
      </c>
      <c r="J1874" s="13" t="e">
        <f>VLOOKUP(Parameter!#REF!,Indexing!$I$2:$J$28,2)</f>
        <v>#REF!</v>
      </c>
      <c r="K1874" s="13" t="e">
        <f>VLOOKUP(Parameter!#REF!,Indexing!$K$2:$L$28,2)</f>
        <v>#REF!</v>
      </c>
      <c r="L1874" s="13" t="e">
        <f t="shared" si="92"/>
        <v>#REF!</v>
      </c>
      <c r="N1874" t="e">
        <f t="shared" si="93"/>
        <v>#REF!</v>
      </c>
    </row>
    <row r="1875" spans="4:14">
      <c r="D1875" s="13" t="e">
        <f>VLOOKUP(Parameter!#REF!,Indexing!$A$2:$B$28,2)</f>
        <v>#REF!</v>
      </c>
      <c r="E1875" s="13" t="e">
        <f>VLOOKUP(Parameter!#REF!,Indexing!$C$2:$D$28,2)</f>
        <v>#REF!</v>
      </c>
      <c r="F1875" s="13" t="e">
        <f>VLOOKUP(Parameter!#REF!,Indexing!$E$2:$F$28,2)</f>
        <v>#REF!</v>
      </c>
      <c r="G1875" s="13" t="e">
        <f>VLOOKUP(Parameter!#REF!,Indexing!$G$2:$H$28,2)</f>
        <v>#REF!</v>
      </c>
      <c r="H1875" s="13" t="e">
        <f t="shared" si="91"/>
        <v>#REF!</v>
      </c>
      <c r="J1875" s="13" t="e">
        <f>VLOOKUP(Parameter!#REF!,Indexing!$I$2:$J$28,2)</f>
        <v>#REF!</v>
      </c>
      <c r="K1875" s="13" t="e">
        <f>VLOOKUP(Parameter!#REF!,Indexing!$K$2:$L$28,2)</f>
        <v>#REF!</v>
      </c>
      <c r="L1875" s="13" t="e">
        <f t="shared" si="92"/>
        <v>#REF!</v>
      </c>
      <c r="N1875" t="e">
        <f t="shared" si="93"/>
        <v>#REF!</v>
      </c>
    </row>
    <row r="1876" spans="4:14">
      <c r="D1876" s="13" t="e">
        <f>VLOOKUP(Parameter!#REF!,Indexing!$A$2:$B$28,2)</f>
        <v>#REF!</v>
      </c>
      <c r="E1876" s="13" t="e">
        <f>VLOOKUP(Parameter!#REF!,Indexing!$C$2:$D$28,2)</f>
        <v>#REF!</v>
      </c>
      <c r="F1876" s="13" t="e">
        <f>VLOOKUP(Parameter!#REF!,Indexing!$E$2:$F$28,2)</f>
        <v>#REF!</v>
      </c>
      <c r="G1876" s="13" t="e">
        <f>VLOOKUP(Parameter!#REF!,Indexing!$G$2:$H$28,2)</f>
        <v>#REF!</v>
      </c>
      <c r="H1876" s="13" t="e">
        <f t="shared" si="91"/>
        <v>#REF!</v>
      </c>
      <c r="J1876" s="13" t="e">
        <f>VLOOKUP(Parameter!#REF!,Indexing!$I$2:$J$28,2)</f>
        <v>#REF!</v>
      </c>
      <c r="K1876" s="13" t="e">
        <f>VLOOKUP(Parameter!#REF!,Indexing!$K$2:$L$28,2)</f>
        <v>#REF!</v>
      </c>
      <c r="L1876" s="13" t="e">
        <f t="shared" si="92"/>
        <v>#REF!</v>
      </c>
      <c r="N1876" t="e">
        <f t="shared" si="93"/>
        <v>#REF!</v>
      </c>
    </row>
    <row r="1877" spans="4:14">
      <c r="D1877" s="13" t="e">
        <f>VLOOKUP(Parameter!#REF!,Indexing!$A$2:$B$28,2)</f>
        <v>#REF!</v>
      </c>
      <c r="E1877" s="13" t="e">
        <f>VLOOKUP(Parameter!#REF!,Indexing!$C$2:$D$28,2)</f>
        <v>#REF!</v>
      </c>
      <c r="F1877" s="13" t="e">
        <f>VLOOKUP(Parameter!#REF!,Indexing!$E$2:$F$28,2)</f>
        <v>#REF!</v>
      </c>
      <c r="G1877" s="13" t="e">
        <f>VLOOKUP(Parameter!#REF!,Indexing!$G$2:$H$28,2)</f>
        <v>#REF!</v>
      </c>
      <c r="H1877" s="13" t="e">
        <f t="shared" si="91"/>
        <v>#REF!</v>
      </c>
      <c r="J1877" s="13" t="e">
        <f>VLOOKUP(Parameter!#REF!,Indexing!$I$2:$J$28,2)</f>
        <v>#REF!</v>
      </c>
      <c r="K1877" s="13" t="e">
        <f>VLOOKUP(Parameter!#REF!,Indexing!$K$2:$L$28,2)</f>
        <v>#REF!</v>
      </c>
      <c r="L1877" s="13" t="e">
        <f t="shared" si="92"/>
        <v>#REF!</v>
      </c>
      <c r="N1877" t="e">
        <f t="shared" si="93"/>
        <v>#REF!</v>
      </c>
    </row>
    <row r="1878" spans="4:14">
      <c r="D1878" s="13" t="e">
        <f>VLOOKUP(Parameter!#REF!,Indexing!$A$2:$B$28,2)</f>
        <v>#REF!</v>
      </c>
      <c r="E1878" s="13" t="e">
        <f>VLOOKUP(Parameter!#REF!,Indexing!$C$2:$D$28,2)</f>
        <v>#REF!</v>
      </c>
      <c r="F1878" s="13" t="e">
        <f>VLOOKUP(Parameter!#REF!,Indexing!$E$2:$F$28,2)</f>
        <v>#REF!</v>
      </c>
      <c r="G1878" s="13" t="e">
        <f>VLOOKUP(Parameter!#REF!,Indexing!$G$2:$H$28,2)</f>
        <v>#REF!</v>
      </c>
      <c r="H1878" s="13" t="e">
        <f t="shared" si="91"/>
        <v>#REF!</v>
      </c>
      <c r="J1878" s="13" t="e">
        <f>VLOOKUP(Parameter!#REF!,Indexing!$I$2:$J$28,2)</f>
        <v>#REF!</v>
      </c>
      <c r="K1878" s="13" t="e">
        <f>VLOOKUP(Parameter!#REF!,Indexing!$K$2:$L$28,2)</f>
        <v>#REF!</v>
      </c>
      <c r="L1878" s="13" t="e">
        <f t="shared" si="92"/>
        <v>#REF!</v>
      </c>
      <c r="N1878" t="e">
        <f t="shared" si="93"/>
        <v>#REF!</v>
      </c>
    </row>
    <row r="1879" spans="4:14">
      <c r="D1879" s="13" t="e">
        <f>VLOOKUP(Parameter!#REF!,Indexing!$A$2:$B$28,2)</f>
        <v>#REF!</v>
      </c>
      <c r="E1879" s="13" t="e">
        <f>VLOOKUP(Parameter!#REF!,Indexing!$C$2:$D$28,2)</f>
        <v>#REF!</v>
      </c>
      <c r="F1879" s="13" t="e">
        <f>VLOOKUP(Parameter!#REF!,Indexing!$E$2:$F$28,2)</f>
        <v>#REF!</v>
      </c>
      <c r="G1879" s="13" t="e">
        <f>VLOOKUP(Parameter!#REF!,Indexing!$G$2:$H$28,2)</f>
        <v>#REF!</v>
      </c>
      <c r="H1879" s="13" t="e">
        <f t="shared" si="91"/>
        <v>#REF!</v>
      </c>
      <c r="J1879" s="13" t="e">
        <f>VLOOKUP(Parameter!#REF!,Indexing!$I$2:$J$28,2)</f>
        <v>#REF!</v>
      </c>
      <c r="K1879" s="13" t="e">
        <f>VLOOKUP(Parameter!#REF!,Indexing!$K$2:$L$28,2)</f>
        <v>#REF!</v>
      </c>
      <c r="L1879" s="13" t="e">
        <f t="shared" si="92"/>
        <v>#REF!</v>
      </c>
      <c r="N1879" t="e">
        <f t="shared" si="93"/>
        <v>#REF!</v>
      </c>
    </row>
    <row r="1880" spans="4:14">
      <c r="D1880" s="13" t="e">
        <f>VLOOKUP(Parameter!#REF!,Indexing!$A$2:$B$28,2)</f>
        <v>#REF!</v>
      </c>
      <c r="E1880" s="13" t="e">
        <f>VLOOKUP(Parameter!#REF!,Indexing!$C$2:$D$28,2)</f>
        <v>#REF!</v>
      </c>
      <c r="F1880" s="13" t="e">
        <f>VLOOKUP(Parameter!#REF!,Indexing!$E$2:$F$28,2)</f>
        <v>#REF!</v>
      </c>
      <c r="G1880" s="13" t="e">
        <f>VLOOKUP(Parameter!#REF!,Indexing!$G$2:$H$28,2)</f>
        <v>#REF!</v>
      </c>
      <c r="H1880" s="13" t="e">
        <f t="shared" si="91"/>
        <v>#REF!</v>
      </c>
      <c r="J1880" s="13" t="e">
        <f>VLOOKUP(Parameter!#REF!,Indexing!$I$2:$J$28,2)</f>
        <v>#REF!</v>
      </c>
      <c r="K1880" s="13" t="e">
        <f>VLOOKUP(Parameter!#REF!,Indexing!$K$2:$L$28,2)</f>
        <v>#REF!</v>
      </c>
      <c r="L1880" s="13" t="e">
        <f t="shared" si="92"/>
        <v>#REF!</v>
      </c>
      <c r="N1880" t="e">
        <f t="shared" si="93"/>
        <v>#REF!</v>
      </c>
    </row>
    <row r="1881" spans="4:14">
      <c r="D1881" s="13" t="e">
        <f>VLOOKUP(Parameter!#REF!,Indexing!$A$2:$B$28,2)</f>
        <v>#REF!</v>
      </c>
      <c r="E1881" s="13" t="e">
        <f>VLOOKUP(Parameter!#REF!,Indexing!$C$2:$D$28,2)</f>
        <v>#REF!</v>
      </c>
      <c r="F1881" s="13" t="e">
        <f>VLOOKUP(Parameter!#REF!,Indexing!$E$2:$F$28,2)</f>
        <v>#REF!</v>
      </c>
      <c r="G1881" s="13" t="e">
        <f>VLOOKUP(Parameter!#REF!,Indexing!$G$2:$H$28,2)</f>
        <v>#REF!</v>
      </c>
      <c r="H1881" s="13" t="e">
        <f t="shared" si="91"/>
        <v>#REF!</v>
      </c>
      <c r="J1881" s="13" t="e">
        <f>VLOOKUP(Parameter!#REF!,Indexing!$I$2:$J$28,2)</f>
        <v>#REF!</v>
      </c>
      <c r="K1881" s="13" t="e">
        <f>VLOOKUP(Parameter!#REF!,Indexing!$K$2:$L$28,2)</f>
        <v>#REF!</v>
      </c>
      <c r="L1881" s="13" t="e">
        <f t="shared" si="92"/>
        <v>#REF!</v>
      </c>
      <c r="N1881" t="e">
        <f t="shared" si="93"/>
        <v>#REF!</v>
      </c>
    </row>
    <row r="1882" spans="4:14">
      <c r="D1882" s="13" t="e">
        <f>VLOOKUP(Parameter!#REF!,Indexing!$A$2:$B$28,2)</f>
        <v>#REF!</v>
      </c>
      <c r="E1882" s="13" t="e">
        <f>VLOOKUP(Parameter!#REF!,Indexing!$C$2:$D$28,2)</f>
        <v>#REF!</v>
      </c>
      <c r="F1882" s="13" t="e">
        <f>VLOOKUP(Parameter!#REF!,Indexing!$E$2:$F$28,2)</f>
        <v>#REF!</v>
      </c>
      <c r="G1882" s="13" t="e">
        <f>VLOOKUP(Parameter!#REF!,Indexing!$G$2:$H$28,2)</f>
        <v>#REF!</v>
      </c>
      <c r="H1882" s="13" t="e">
        <f t="shared" si="91"/>
        <v>#REF!</v>
      </c>
      <c r="J1882" s="13" t="e">
        <f>VLOOKUP(Parameter!#REF!,Indexing!$I$2:$J$28,2)</f>
        <v>#REF!</v>
      </c>
      <c r="K1882" s="13" t="e">
        <f>VLOOKUP(Parameter!#REF!,Indexing!$K$2:$L$28,2)</f>
        <v>#REF!</v>
      </c>
      <c r="L1882" s="13" t="e">
        <f t="shared" si="92"/>
        <v>#REF!</v>
      </c>
      <c r="N1882" t="e">
        <f t="shared" si="93"/>
        <v>#REF!</v>
      </c>
    </row>
    <row r="1883" spans="4:14">
      <c r="D1883" s="13" t="e">
        <f>VLOOKUP(Parameter!#REF!,Indexing!$A$2:$B$28,2)</f>
        <v>#REF!</v>
      </c>
      <c r="E1883" s="13" t="e">
        <f>VLOOKUP(Parameter!#REF!,Indexing!$C$2:$D$28,2)</f>
        <v>#REF!</v>
      </c>
      <c r="F1883" s="13" t="e">
        <f>VLOOKUP(Parameter!#REF!,Indexing!$E$2:$F$28,2)</f>
        <v>#REF!</v>
      </c>
      <c r="G1883" s="13" t="e">
        <f>VLOOKUP(Parameter!#REF!,Indexing!$G$2:$H$28,2)</f>
        <v>#REF!</v>
      </c>
      <c r="H1883" s="13" t="e">
        <f t="shared" si="91"/>
        <v>#REF!</v>
      </c>
      <c r="J1883" s="13" t="e">
        <f>VLOOKUP(Parameter!#REF!,Indexing!$I$2:$J$28,2)</f>
        <v>#REF!</v>
      </c>
      <c r="K1883" s="13" t="e">
        <f>VLOOKUP(Parameter!#REF!,Indexing!$K$2:$L$28,2)</f>
        <v>#REF!</v>
      </c>
      <c r="L1883" s="13" t="e">
        <f t="shared" si="92"/>
        <v>#REF!</v>
      </c>
      <c r="N1883" t="e">
        <f t="shared" si="93"/>
        <v>#REF!</v>
      </c>
    </row>
    <row r="1884" spans="4:14">
      <c r="D1884" s="13" t="e">
        <f>VLOOKUP(Parameter!#REF!,Indexing!$A$2:$B$28,2)</f>
        <v>#REF!</v>
      </c>
      <c r="E1884" s="13" t="e">
        <f>VLOOKUP(Parameter!#REF!,Indexing!$C$2:$D$28,2)</f>
        <v>#REF!</v>
      </c>
      <c r="F1884" s="13" t="e">
        <f>VLOOKUP(Parameter!#REF!,Indexing!$E$2:$F$28,2)</f>
        <v>#REF!</v>
      </c>
      <c r="G1884" s="13" t="e">
        <f>VLOOKUP(Parameter!#REF!,Indexing!$G$2:$H$28,2)</f>
        <v>#REF!</v>
      </c>
      <c r="H1884" s="13" t="e">
        <f t="shared" si="91"/>
        <v>#REF!</v>
      </c>
      <c r="J1884" s="13" t="e">
        <f>VLOOKUP(Parameter!#REF!,Indexing!$I$2:$J$28,2)</f>
        <v>#REF!</v>
      </c>
      <c r="K1884" s="13" t="e">
        <f>VLOOKUP(Parameter!#REF!,Indexing!$K$2:$L$28,2)</f>
        <v>#REF!</v>
      </c>
      <c r="L1884" s="13" t="e">
        <f t="shared" si="92"/>
        <v>#REF!</v>
      </c>
      <c r="N1884" t="e">
        <f t="shared" si="93"/>
        <v>#REF!</v>
      </c>
    </row>
    <row r="1885" spans="4:14">
      <c r="D1885" s="13" t="e">
        <f>VLOOKUP(Parameter!#REF!,Indexing!$A$2:$B$28,2)</f>
        <v>#REF!</v>
      </c>
      <c r="E1885" s="13" t="e">
        <f>VLOOKUP(Parameter!#REF!,Indexing!$C$2:$D$28,2)</f>
        <v>#REF!</v>
      </c>
      <c r="F1885" s="13" t="e">
        <f>VLOOKUP(Parameter!#REF!,Indexing!$E$2:$F$28,2)</f>
        <v>#REF!</v>
      </c>
      <c r="G1885" s="13" t="e">
        <f>VLOOKUP(Parameter!#REF!,Indexing!$G$2:$H$28,2)</f>
        <v>#REF!</v>
      </c>
      <c r="H1885" s="13" t="e">
        <f t="shared" si="91"/>
        <v>#REF!</v>
      </c>
      <c r="J1885" s="13" t="e">
        <f>VLOOKUP(Parameter!#REF!,Indexing!$I$2:$J$28,2)</f>
        <v>#REF!</v>
      </c>
      <c r="K1885" s="13" t="e">
        <f>VLOOKUP(Parameter!#REF!,Indexing!$K$2:$L$28,2)</f>
        <v>#REF!</v>
      </c>
      <c r="L1885" s="13" t="e">
        <f t="shared" si="92"/>
        <v>#REF!</v>
      </c>
      <c r="N1885" t="e">
        <f t="shared" si="93"/>
        <v>#REF!</v>
      </c>
    </row>
    <row r="1886" spans="4:14">
      <c r="D1886" s="13" t="e">
        <f>VLOOKUP(Parameter!#REF!,Indexing!$A$2:$B$28,2)</f>
        <v>#REF!</v>
      </c>
      <c r="E1886" s="13" t="e">
        <f>VLOOKUP(Parameter!#REF!,Indexing!$C$2:$D$28,2)</f>
        <v>#REF!</v>
      </c>
      <c r="F1886" s="13" t="e">
        <f>VLOOKUP(Parameter!#REF!,Indexing!$E$2:$F$28,2)</f>
        <v>#REF!</v>
      </c>
      <c r="G1886" s="13" t="e">
        <f>VLOOKUP(Parameter!#REF!,Indexing!$G$2:$H$28,2)</f>
        <v>#REF!</v>
      </c>
      <c r="H1886" s="13" t="e">
        <f t="shared" si="91"/>
        <v>#REF!</v>
      </c>
      <c r="J1886" s="13" t="e">
        <f>VLOOKUP(Parameter!#REF!,Indexing!$I$2:$J$28,2)</f>
        <v>#REF!</v>
      </c>
      <c r="K1886" s="13" t="e">
        <f>VLOOKUP(Parameter!#REF!,Indexing!$K$2:$L$28,2)</f>
        <v>#REF!</v>
      </c>
      <c r="L1886" s="13" t="e">
        <f t="shared" si="92"/>
        <v>#REF!</v>
      </c>
      <c r="N1886" t="e">
        <f t="shared" si="93"/>
        <v>#REF!</v>
      </c>
    </row>
    <row r="1887" spans="4:14">
      <c r="D1887" s="13" t="e">
        <f>VLOOKUP(Parameter!#REF!,Indexing!$A$2:$B$28,2)</f>
        <v>#REF!</v>
      </c>
      <c r="E1887" s="13" t="e">
        <f>VLOOKUP(Parameter!#REF!,Indexing!$C$2:$D$28,2)</f>
        <v>#REF!</v>
      </c>
      <c r="F1887" s="13" t="e">
        <f>VLOOKUP(Parameter!#REF!,Indexing!$E$2:$F$28,2)</f>
        <v>#REF!</v>
      </c>
      <c r="G1887" s="13" t="e">
        <f>VLOOKUP(Parameter!#REF!,Indexing!$G$2:$H$28,2)</f>
        <v>#REF!</v>
      </c>
      <c r="H1887" s="13" t="e">
        <f t="shared" si="91"/>
        <v>#REF!</v>
      </c>
      <c r="J1887" s="13" t="e">
        <f>VLOOKUP(Parameter!#REF!,Indexing!$I$2:$J$28,2)</f>
        <v>#REF!</v>
      </c>
      <c r="K1887" s="13" t="e">
        <f>VLOOKUP(Parameter!#REF!,Indexing!$K$2:$L$28,2)</f>
        <v>#REF!</v>
      </c>
      <c r="L1887" s="13" t="e">
        <f t="shared" si="92"/>
        <v>#REF!</v>
      </c>
      <c r="N1887" t="e">
        <f t="shared" si="93"/>
        <v>#REF!</v>
      </c>
    </row>
    <row r="1888" spans="4:14">
      <c r="D1888" s="13" t="e">
        <f>VLOOKUP(Parameter!#REF!,Indexing!$A$2:$B$28,2)</f>
        <v>#REF!</v>
      </c>
      <c r="E1888" s="13" t="e">
        <f>VLOOKUP(Parameter!#REF!,Indexing!$C$2:$D$28,2)</f>
        <v>#REF!</v>
      </c>
      <c r="F1888" s="13" t="e">
        <f>VLOOKUP(Parameter!#REF!,Indexing!$E$2:$F$28,2)</f>
        <v>#REF!</v>
      </c>
      <c r="G1888" s="13" t="e">
        <f>VLOOKUP(Parameter!#REF!,Indexing!$G$2:$H$28,2)</f>
        <v>#REF!</v>
      </c>
      <c r="H1888" s="13" t="e">
        <f t="shared" si="91"/>
        <v>#REF!</v>
      </c>
      <c r="J1888" s="13" t="e">
        <f>VLOOKUP(Parameter!#REF!,Indexing!$I$2:$J$28,2)</f>
        <v>#REF!</v>
      </c>
      <c r="K1888" s="13" t="e">
        <f>VLOOKUP(Parameter!#REF!,Indexing!$K$2:$L$28,2)</f>
        <v>#REF!</v>
      </c>
      <c r="L1888" s="13" t="e">
        <f t="shared" si="92"/>
        <v>#REF!</v>
      </c>
      <c r="N1888" t="e">
        <f t="shared" si="93"/>
        <v>#REF!</v>
      </c>
    </row>
    <row r="1889" spans="4:14">
      <c r="D1889" s="13" t="e">
        <f>VLOOKUP(Parameter!#REF!,Indexing!$A$2:$B$28,2)</f>
        <v>#REF!</v>
      </c>
      <c r="E1889" s="13" t="e">
        <f>VLOOKUP(Parameter!#REF!,Indexing!$C$2:$D$28,2)</f>
        <v>#REF!</v>
      </c>
      <c r="F1889" s="13" t="e">
        <f>VLOOKUP(Parameter!#REF!,Indexing!$E$2:$F$28,2)</f>
        <v>#REF!</v>
      </c>
      <c r="G1889" s="13" t="e">
        <f>VLOOKUP(Parameter!#REF!,Indexing!$G$2:$H$28,2)</f>
        <v>#REF!</v>
      </c>
      <c r="H1889" s="13" t="e">
        <f t="shared" si="91"/>
        <v>#REF!</v>
      </c>
      <c r="J1889" s="13" t="e">
        <f>VLOOKUP(Parameter!#REF!,Indexing!$I$2:$J$28,2)</f>
        <v>#REF!</v>
      </c>
      <c r="K1889" s="13" t="e">
        <f>VLOOKUP(Parameter!#REF!,Indexing!$K$2:$L$28,2)</f>
        <v>#REF!</v>
      </c>
      <c r="L1889" s="13" t="e">
        <f t="shared" si="92"/>
        <v>#REF!</v>
      </c>
      <c r="N1889" t="e">
        <f t="shared" si="93"/>
        <v>#REF!</v>
      </c>
    </row>
    <row r="1890" spans="4:14">
      <c r="D1890" s="13" t="e">
        <f>VLOOKUP(Parameter!#REF!,Indexing!$A$2:$B$28,2)</f>
        <v>#REF!</v>
      </c>
      <c r="E1890" s="13" t="e">
        <f>VLOOKUP(Parameter!#REF!,Indexing!$C$2:$D$28,2)</f>
        <v>#REF!</v>
      </c>
      <c r="F1890" s="13" t="e">
        <f>VLOOKUP(Parameter!#REF!,Indexing!$E$2:$F$28,2)</f>
        <v>#REF!</v>
      </c>
      <c r="G1890" s="13" t="e">
        <f>VLOOKUP(Parameter!#REF!,Indexing!$G$2:$H$28,2)</f>
        <v>#REF!</v>
      </c>
      <c r="H1890" s="13" t="e">
        <f t="shared" si="91"/>
        <v>#REF!</v>
      </c>
      <c r="J1890" s="13" t="e">
        <f>VLOOKUP(Parameter!#REF!,Indexing!$I$2:$J$28,2)</f>
        <v>#REF!</v>
      </c>
      <c r="K1890" s="13" t="e">
        <f>VLOOKUP(Parameter!#REF!,Indexing!$K$2:$L$28,2)</f>
        <v>#REF!</v>
      </c>
      <c r="L1890" s="13" t="e">
        <f t="shared" si="92"/>
        <v>#REF!</v>
      </c>
      <c r="N1890" t="e">
        <f t="shared" si="93"/>
        <v>#REF!</v>
      </c>
    </row>
    <row r="1891" spans="4:14">
      <c r="D1891" s="13" t="e">
        <f>VLOOKUP(Parameter!#REF!,Indexing!$A$2:$B$28,2)</f>
        <v>#REF!</v>
      </c>
      <c r="E1891" s="13" t="e">
        <f>VLOOKUP(Parameter!#REF!,Indexing!$C$2:$D$28,2)</f>
        <v>#REF!</v>
      </c>
      <c r="F1891" s="13" t="e">
        <f>VLOOKUP(Parameter!#REF!,Indexing!$E$2:$F$28,2)</f>
        <v>#REF!</v>
      </c>
      <c r="G1891" s="13" t="e">
        <f>VLOOKUP(Parameter!#REF!,Indexing!$G$2:$H$28,2)</f>
        <v>#REF!</v>
      </c>
      <c r="H1891" s="13" t="e">
        <f t="shared" si="91"/>
        <v>#REF!</v>
      </c>
      <c r="J1891" s="13" t="e">
        <f>VLOOKUP(Parameter!#REF!,Indexing!$I$2:$J$28,2)</f>
        <v>#REF!</v>
      </c>
      <c r="K1891" s="13" t="e">
        <f>VLOOKUP(Parameter!#REF!,Indexing!$K$2:$L$28,2)</f>
        <v>#REF!</v>
      </c>
      <c r="L1891" s="13" t="e">
        <f t="shared" si="92"/>
        <v>#REF!</v>
      </c>
      <c r="N1891" t="e">
        <f t="shared" si="93"/>
        <v>#REF!</v>
      </c>
    </row>
    <row r="1892" spans="4:14">
      <c r="D1892" s="13" t="e">
        <f>VLOOKUP(Parameter!#REF!,Indexing!$A$2:$B$28,2)</f>
        <v>#REF!</v>
      </c>
      <c r="E1892" s="13" t="e">
        <f>VLOOKUP(Parameter!#REF!,Indexing!$C$2:$D$28,2)</f>
        <v>#REF!</v>
      </c>
      <c r="F1892" s="13" t="e">
        <f>VLOOKUP(Parameter!#REF!,Indexing!$E$2:$F$28,2)</f>
        <v>#REF!</v>
      </c>
      <c r="G1892" s="13" t="e">
        <f>VLOOKUP(Parameter!#REF!,Indexing!$G$2:$H$28,2)</f>
        <v>#REF!</v>
      </c>
      <c r="H1892" s="13" t="e">
        <f t="shared" si="91"/>
        <v>#REF!</v>
      </c>
      <c r="J1892" s="13" t="e">
        <f>VLOOKUP(Parameter!#REF!,Indexing!$I$2:$J$28,2)</f>
        <v>#REF!</v>
      </c>
      <c r="K1892" s="13" t="e">
        <f>VLOOKUP(Parameter!#REF!,Indexing!$K$2:$L$28,2)</f>
        <v>#REF!</v>
      </c>
      <c r="L1892" s="13" t="e">
        <f t="shared" si="92"/>
        <v>#REF!</v>
      </c>
      <c r="N1892" t="e">
        <f t="shared" si="93"/>
        <v>#REF!</v>
      </c>
    </row>
    <row r="1893" spans="4:14">
      <c r="D1893" s="13" t="e">
        <f>VLOOKUP(Parameter!#REF!,Indexing!$A$2:$B$28,2)</f>
        <v>#REF!</v>
      </c>
      <c r="E1893" s="13" t="e">
        <f>VLOOKUP(Parameter!#REF!,Indexing!$C$2:$D$28,2)</f>
        <v>#REF!</v>
      </c>
      <c r="F1893" s="13" t="e">
        <f>VLOOKUP(Parameter!#REF!,Indexing!$E$2:$F$28,2)</f>
        <v>#REF!</v>
      </c>
      <c r="G1893" s="13" t="e">
        <f>VLOOKUP(Parameter!#REF!,Indexing!$G$2:$H$28,2)</f>
        <v>#REF!</v>
      </c>
      <c r="H1893" s="13" t="e">
        <f t="shared" si="91"/>
        <v>#REF!</v>
      </c>
      <c r="J1893" s="13" t="e">
        <f>VLOOKUP(Parameter!#REF!,Indexing!$I$2:$J$28,2)</f>
        <v>#REF!</v>
      </c>
      <c r="K1893" s="13" t="e">
        <f>VLOOKUP(Parameter!#REF!,Indexing!$K$2:$L$28,2)</f>
        <v>#REF!</v>
      </c>
      <c r="L1893" s="13" t="e">
        <f t="shared" si="92"/>
        <v>#REF!</v>
      </c>
      <c r="N1893" t="e">
        <f t="shared" si="93"/>
        <v>#REF!</v>
      </c>
    </row>
    <row r="1894" spans="4:14">
      <c r="D1894" s="13" t="e">
        <f>VLOOKUP(Parameter!#REF!,Indexing!$A$2:$B$28,2)</f>
        <v>#REF!</v>
      </c>
      <c r="E1894" s="13" t="e">
        <f>VLOOKUP(Parameter!#REF!,Indexing!$C$2:$D$28,2)</f>
        <v>#REF!</v>
      </c>
      <c r="F1894" s="13" t="e">
        <f>VLOOKUP(Parameter!#REF!,Indexing!$E$2:$F$28,2)</f>
        <v>#REF!</v>
      </c>
      <c r="G1894" s="13" t="e">
        <f>VLOOKUP(Parameter!#REF!,Indexing!$G$2:$H$28,2)</f>
        <v>#REF!</v>
      </c>
      <c r="H1894" s="13" t="e">
        <f t="shared" si="91"/>
        <v>#REF!</v>
      </c>
      <c r="J1894" s="13" t="e">
        <f>VLOOKUP(Parameter!#REF!,Indexing!$I$2:$J$28,2)</f>
        <v>#REF!</v>
      </c>
      <c r="K1894" s="13" t="e">
        <f>VLOOKUP(Parameter!#REF!,Indexing!$K$2:$L$28,2)</f>
        <v>#REF!</v>
      </c>
      <c r="L1894" s="13" t="e">
        <f t="shared" si="92"/>
        <v>#REF!</v>
      </c>
      <c r="N1894" t="e">
        <f t="shared" si="93"/>
        <v>#REF!</v>
      </c>
    </row>
    <row r="1895" spans="4:14">
      <c r="D1895" s="13" t="e">
        <f>VLOOKUP(Parameter!#REF!,Indexing!$A$2:$B$28,2)</f>
        <v>#REF!</v>
      </c>
      <c r="E1895" s="13" t="e">
        <f>VLOOKUP(Parameter!#REF!,Indexing!$C$2:$D$28,2)</f>
        <v>#REF!</v>
      </c>
      <c r="F1895" s="13" t="e">
        <f>VLOOKUP(Parameter!#REF!,Indexing!$E$2:$F$28,2)</f>
        <v>#REF!</v>
      </c>
      <c r="G1895" s="13" t="e">
        <f>VLOOKUP(Parameter!#REF!,Indexing!$G$2:$H$28,2)</f>
        <v>#REF!</v>
      </c>
      <c r="H1895" s="13" t="e">
        <f t="shared" ref="H1895:H1958" si="94">(AVERAGE(D1895:G1895))</f>
        <v>#REF!</v>
      </c>
      <c r="J1895" s="13" t="e">
        <f>VLOOKUP(Parameter!#REF!,Indexing!$I$2:$J$28,2)</f>
        <v>#REF!</v>
      </c>
      <c r="K1895" s="13" t="e">
        <f>VLOOKUP(Parameter!#REF!,Indexing!$K$2:$L$28,2)</f>
        <v>#REF!</v>
      </c>
      <c r="L1895" s="13" t="e">
        <f t="shared" ref="L1895:L1958" si="95">AVERAGE(J1895+K1895)</f>
        <v>#REF!</v>
      </c>
      <c r="N1895" t="e">
        <f t="shared" si="93"/>
        <v>#REF!</v>
      </c>
    </row>
    <row r="1896" spans="4:14">
      <c r="D1896" s="13" t="e">
        <f>VLOOKUP(Parameter!#REF!,Indexing!$A$2:$B$28,2)</f>
        <v>#REF!</v>
      </c>
      <c r="E1896" s="13" t="e">
        <f>VLOOKUP(Parameter!#REF!,Indexing!$C$2:$D$28,2)</f>
        <v>#REF!</v>
      </c>
      <c r="F1896" s="13" t="e">
        <f>VLOOKUP(Parameter!#REF!,Indexing!$E$2:$F$28,2)</f>
        <v>#REF!</v>
      </c>
      <c r="G1896" s="13" t="e">
        <f>VLOOKUP(Parameter!#REF!,Indexing!$G$2:$H$28,2)</f>
        <v>#REF!</v>
      </c>
      <c r="H1896" s="13" t="e">
        <f t="shared" si="94"/>
        <v>#REF!</v>
      </c>
      <c r="J1896" s="13" t="e">
        <f>VLOOKUP(Parameter!#REF!,Indexing!$I$2:$J$28,2)</f>
        <v>#REF!</v>
      </c>
      <c r="K1896" s="13" t="e">
        <f>VLOOKUP(Parameter!#REF!,Indexing!$K$2:$L$28,2)</f>
        <v>#REF!</v>
      </c>
      <c r="L1896" s="13" t="e">
        <f t="shared" si="95"/>
        <v>#REF!</v>
      </c>
      <c r="N1896" t="e">
        <f t="shared" si="93"/>
        <v>#REF!</v>
      </c>
    </row>
    <row r="1897" spans="4:14">
      <c r="D1897" s="13" t="e">
        <f>VLOOKUP(Parameter!#REF!,Indexing!$A$2:$B$28,2)</f>
        <v>#REF!</v>
      </c>
      <c r="E1897" s="13" t="e">
        <f>VLOOKUP(Parameter!#REF!,Indexing!$C$2:$D$28,2)</f>
        <v>#REF!</v>
      </c>
      <c r="F1897" s="13" t="e">
        <f>VLOOKUP(Parameter!#REF!,Indexing!$E$2:$F$28,2)</f>
        <v>#REF!</v>
      </c>
      <c r="G1897" s="13" t="e">
        <f>VLOOKUP(Parameter!#REF!,Indexing!$G$2:$H$28,2)</f>
        <v>#REF!</v>
      </c>
      <c r="H1897" s="13" t="e">
        <f t="shared" si="94"/>
        <v>#REF!</v>
      </c>
      <c r="J1897" s="13" t="e">
        <f>VLOOKUP(Parameter!#REF!,Indexing!$I$2:$J$28,2)</f>
        <v>#REF!</v>
      </c>
      <c r="K1897" s="13" t="e">
        <f>VLOOKUP(Parameter!#REF!,Indexing!$K$2:$L$28,2)</f>
        <v>#REF!</v>
      </c>
      <c r="L1897" s="13" t="e">
        <f t="shared" si="95"/>
        <v>#REF!</v>
      </c>
      <c r="N1897" t="e">
        <f t="shared" si="93"/>
        <v>#REF!</v>
      </c>
    </row>
    <row r="1898" spans="4:14">
      <c r="D1898" s="13" t="e">
        <f>VLOOKUP(Parameter!#REF!,Indexing!$A$2:$B$28,2)</f>
        <v>#REF!</v>
      </c>
      <c r="E1898" s="13" t="e">
        <f>VLOOKUP(Parameter!#REF!,Indexing!$C$2:$D$28,2)</f>
        <v>#REF!</v>
      </c>
      <c r="F1898" s="13" t="e">
        <f>VLOOKUP(Parameter!#REF!,Indexing!$E$2:$F$28,2)</f>
        <v>#REF!</v>
      </c>
      <c r="G1898" s="13" t="e">
        <f>VLOOKUP(Parameter!#REF!,Indexing!$G$2:$H$28,2)</f>
        <v>#REF!</v>
      </c>
      <c r="H1898" s="13" t="e">
        <f t="shared" si="94"/>
        <v>#REF!</v>
      </c>
      <c r="J1898" s="13" t="e">
        <f>VLOOKUP(Parameter!#REF!,Indexing!$I$2:$J$28,2)</f>
        <v>#REF!</v>
      </c>
      <c r="K1898" s="13" t="e">
        <f>VLOOKUP(Parameter!#REF!,Indexing!$K$2:$L$28,2)</f>
        <v>#REF!</v>
      </c>
      <c r="L1898" s="13" t="e">
        <f t="shared" si="95"/>
        <v>#REF!</v>
      </c>
      <c r="N1898" t="e">
        <f t="shared" si="93"/>
        <v>#REF!</v>
      </c>
    </row>
    <row r="1899" spans="4:14">
      <c r="D1899" s="13" t="e">
        <f>VLOOKUP(Parameter!#REF!,Indexing!$A$2:$B$28,2)</f>
        <v>#REF!</v>
      </c>
      <c r="E1899" s="13" t="e">
        <f>VLOOKUP(Parameter!#REF!,Indexing!$C$2:$D$28,2)</f>
        <v>#REF!</v>
      </c>
      <c r="F1899" s="13" t="e">
        <f>VLOOKUP(Parameter!#REF!,Indexing!$E$2:$F$28,2)</f>
        <v>#REF!</v>
      </c>
      <c r="G1899" s="13" t="e">
        <f>VLOOKUP(Parameter!#REF!,Indexing!$G$2:$H$28,2)</f>
        <v>#REF!</v>
      </c>
      <c r="H1899" s="13" t="e">
        <f t="shared" si="94"/>
        <v>#REF!</v>
      </c>
      <c r="J1899" s="13" t="e">
        <f>VLOOKUP(Parameter!#REF!,Indexing!$I$2:$J$28,2)</f>
        <v>#REF!</v>
      </c>
      <c r="K1899" s="13" t="e">
        <f>VLOOKUP(Parameter!#REF!,Indexing!$K$2:$L$28,2)</f>
        <v>#REF!</v>
      </c>
      <c r="L1899" s="13" t="e">
        <f t="shared" si="95"/>
        <v>#REF!</v>
      </c>
      <c r="N1899" t="e">
        <f t="shared" si="93"/>
        <v>#REF!</v>
      </c>
    </row>
    <row r="1900" spans="4:14">
      <c r="D1900" s="13" t="e">
        <f>VLOOKUP(Parameter!#REF!,Indexing!$A$2:$B$28,2)</f>
        <v>#REF!</v>
      </c>
      <c r="E1900" s="13" t="e">
        <f>VLOOKUP(Parameter!#REF!,Indexing!$C$2:$D$28,2)</f>
        <v>#REF!</v>
      </c>
      <c r="F1900" s="13" t="e">
        <f>VLOOKUP(Parameter!#REF!,Indexing!$E$2:$F$28,2)</f>
        <v>#REF!</v>
      </c>
      <c r="G1900" s="13" t="e">
        <f>VLOOKUP(Parameter!#REF!,Indexing!$G$2:$H$28,2)</f>
        <v>#REF!</v>
      </c>
      <c r="H1900" s="13" t="e">
        <f t="shared" si="94"/>
        <v>#REF!</v>
      </c>
      <c r="J1900" s="13" t="e">
        <f>VLOOKUP(Parameter!#REF!,Indexing!$I$2:$J$28,2)</f>
        <v>#REF!</v>
      </c>
      <c r="K1900" s="13" t="e">
        <f>VLOOKUP(Parameter!#REF!,Indexing!$K$2:$L$28,2)</f>
        <v>#REF!</v>
      </c>
      <c r="L1900" s="13" t="e">
        <f t="shared" si="95"/>
        <v>#REF!</v>
      </c>
      <c r="N1900" t="e">
        <f t="shared" si="93"/>
        <v>#REF!</v>
      </c>
    </row>
    <row r="1901" spans="4:14">
      <c r="D1901" s="13" t="e">
        <f>VLOOKUP(Parameter!#REF!,Indexing!$A$2:$B$28,2)</f>
        <v>#REF!</v>
      </c>
      <c r="E1901" s="13" t="e">
        <f>VLOOKUP(Parameter!#REF!,Indexing!$C$2:$D$28,2)</f>
        <v>#REF!</v>
      </c>
      <c r="F1901" s="13" t="e">
        <f>VLOOKUP(Parameter!#REF!,Indexing!$E$2:$F$28,2)</f>
        <v>#REF!</v>
      </c>
      <c r="G1901" s="13" t="e">
        <f>VLOOKUP(Parameter!#REF!,Indexing!$G$2:$H$28,2)</f>
        <v>#REF!</v>
      </c>
      <c r="H1901" s="13" t="e">
        <f t="shared" si="94"/>
        <v>#REF!</v>
      </c>
      <c r="J1901" s="13" t="e">
        <f>VLOOKUP(Parameter!#REF!,Indexing!$I$2:$J$28,2)</f>
        <v>#REF!</v>
      </c>
      <c r="K1901" s="13" t="e">
        <f>VLOOKUP(Parameter!#REF!,Indexing!$K$2:$L$28,2)</f>
        <v>#REF!</v>
      </c>
      <c r="L1901" s="13" t="e">
        <f t="shared" si="95"/>
        <v>#REF!</v>
      </c>
      <c r="N1901" t="e">
        <f t="shared" si="93"/>
        <v>#REF!</v>
      </c>
    </row>
    <row r="1902" spans="4:14">
      <c r="D1902" s="13" t="e">
        <f>VLOOKUP(Parameter!#REF!,Indexing!$A$2:$B$28,2)</f>
        <v>#REF!</v>
      </c>
      <c r="E1902" s="13" t="e">
        <f>VLOOKUP(Parameter!#REF!,Indexing!$C$2:$D$28,2)</f>
        <v>#REF!</v>
      </c>
      <c r="F1902" s="13" t="e">
        <f>VLOOKUP(Parameter!#REF!,Indexing!$E$2:$F$28,2)</f>
        <v>#REF!</v>
      </c>
      <c r="G1902" s="13" t="e">
        <f>VLOOKUP(Parameter!#REF!,Indexing!$G$2:$H$28,2)</f>
        <v>#REF!</v>
      </c>
      <c r="H1902" s="13" t="e">
        <f t="shared" si="94"/>
        <v>#REF!</v>
      </c>
      <c r="J1902" s="13" t="e">
        <f>VLOOKUP(Parameter!#REF!,Indexing!$I$2:$J$28,2)</f>
        <v>#REF!</v>
      </c>
      <c r="K1902" s="13" t="e">
        <f>VLOOKUP(Parameter!#REF!,Indexing!$K$2:$L$28,2)</f>
        <v>#REF!</v>
      </c>
      <c r="L1902" s="13" t="e">
        <f t="shared" si="95"/>
        <v>#REF!</v>
      </c>
      <c r="N1902" t="e">
        <f t="shared" si="93"/>
        <v>#REF!</v>
      </c>
    </row>
    <row r="1903" spans="4:14">
      <c r="D1903" s="13" t="e">
        <f>VLOOKUP(Parameter!#REF!,Indexing!$A$2:$B$28,2)</f>
        <v>#REF!</v>
      </c>
      <c r="E1903" s="13" t="e">
        <f>VLOOKUP(Parameter!#REF!,Indexing!$C$2:$D$28,2)</f>
        <v>#REF!</v>
      </c>
      <c r="F1903" s="13" t="e">
        <f>VLOOKUP(Parameter!#REF!,Indexing!$E$2:$F$28,2)</f>
        <v>#REF!</v>
      </c>
      <c r="G1903" s="13" t="e">
        <f>VLOOKUP(Parameter!#REF!,Indexing!$G$2:$H$28,2)</f>
        <v>#REF!</v>
      </c>
      <c r="H1903" s="13" t="e">
        <f t="shared" si="94"/>
        <v>#REF!</v>
      </c>
      <c r="J1903" s="13" t="e">
        <f>VLOOKUP(Parameter!#REF!,Indexing!$I$2:$J$28,2)</f>
        <v>#REF!</v>
      </c>
      <c r="K1903" s="13" t="e">
        <f>VLOOKUP(Parameter!#REF!,Indexing!$K$2:$L$28,2)</f>
        <v>#REF!</v>
      </c>
      <c r="L1903" s="13" t="e">
        <f t="shared" si="95"/>
        <v>#REF!</v>
      </c>
      <c r="N1903" t="e">
        <f t="shared" si="93"/>
        <v>#REF!</v>
      </c>
    </row>
    <row r="1904" spans="4:14">
      <c r="D1904" s="13" t="e">
        <f>VLOOKUP(Parameter!#REF!,Indexing!$A$2:$B$28,2)</f>
        <v>#REF!</v>
      </c>
      <c r="E1904" s="13" t="e">
        <f>VLOOKUP(Parameter!#REF!,Indexing!$C$2:$D$28,2)</f>
        <v>#REF!</v>
      </c>
      <c r="F1904" s="13" t="e">
        <f>VLOOKUP(Parameter!#REF!,Indexing!$E$2:$F$28,2)</f>
        <v>#REF!</v>
      </c>
      <c r="G1904" s="13" t="e">
        <f>VLOOKUP(Parameter!#REF!,Indexing!$G$2:$H$28,2)</f>
        <v>#REF!</v>
      </c>
      <c r="H1904" s="13" t="e">
        <f t="shared" si="94"/>
        <v>#REF!</v>
      </c>
      <c r="J1904" s="13" t="e">
        <f>VLOOKUP(Parameter!#REF!,Indexing!$I$2:$J$28,2)</f>
        <v>#REF!</v>
      </c>
      <c r="K1904" s="13" t="e">
        <f>VLOOKUP(Parameter!#REF!,Indexing!$K$2:$L$28,2)</f>
        <v>#REF!</v>
      </c>
      <c r="L1904" s="13" t="e">
        <f t="shared" si="95"/>
        <v>#REF!</v>
      </c>
      <c r="N1904" t="e">
        <f t="shared" si="93"/>
        <v>#REF!</v>
      </c>
    </row>
    <row r="1905" spans="4:14">
      <c r="D1905" s="13" t="e">
        <f>VLOOKUP(Parameter!#REF!,Indexing!$A$2:$B$28,2)</f>
        <v>#REF!</v>
      </c>
      <c r="E1905" s="13" t="e">
        <f>VLOOKUP(Parameter!#REF!,Indexing!$C$2:$D$28,2)</f>
        <v>#REF!</v>
      </c>
      <c r="F1905" s="13" t="e">
        <f>VLOOKUP(Parameter!#REF!,Indexing!$E$2:$F$28,2)</f>
        <v>#REF!</v>
      </c>
      <c r="G1905" s="13" t="e">
        <f>VLOOKUP(Parameter!#REF!,Indexing!$G$2:$H$28,2)</f>
        <v>#REF!</v>
      </c>
      <c r="H1905" s="13" t="e">
        <f t="shared" si="94"/>
        <v>#REF!</v>
      </c>
      <c r="J1905" s="13" t="e">
        <f>VLOOKUP(Parameter!#REF!,Indexing!$I$2:$J$28,2)</f>
        <v>#REF!</v>
      </c>
      <c r="K1905" s="13" t="e">
        <f>VLOOKUP(Parameter!#REF!,Indexing!$K$2:$L$28,2)</f>
        <v>#REF!</v>
      </c>
      <c r="L1905" s="13" t="e">
        <f t="shared" si="95"/>
        <v>#REF!</v>
      </c>
      <c r="N1905" t="e">
        <f t="shared" si="93"/>
        <v>#REF!</v>
      </c>
    </row>
    <row r="1906" spans="4:14">
      <c r="D1906" s="13" t="e">
        <f>VLOOKUP(Parameter!#REF!,Indexing!$A$2:$B$28,2)</f>
        <v>#REF!</v>
      </c>
      <c r="E1906" s="13" t="e">
        <f>VLOOKUP(Parameter!#REF!,Indexing!$C$2:$D$28,2)</f>
        <v>#REF!</v>
      </c>
      <c r="F1906" s="13" t="e">
        <f>VLOOKUP(Parameter!#REF!,Indexing!$E$2:$F$28,2)</f>
        <v>#REF!</v>
      </c>
      <c r="G1906" s="13" t="e">
        <f>VLOOKUP(Parameter!#REF!,Indexing!$G$2:$H$28,2)</f>
        <v>#REF!</v>
      </c>
      <c r="H1906" s="13" t="e">
        <f t="shared" si="94"/>
        <v>#REF!</v>
      </c>
      <c r="J1906" s="13" t="e">
        <f>VLOOKUP(Parameter!#REF!,Indexing!$I$2:$J$28,2)</f>
        <v>#REF!</v>
      </c>
      <c r="K1906" s="13" t="e">
        <f>VLOOKUP(Parameter!#REF!,Indexing!$K$2:$L$28,2)</f>
        <v>#REF!</v>
      </c>
      <c r="L1906" s="13" t="e">
        <f t="shared" si="95"/>
        <v>#REF!</v>
      </c>
      <c r="N1906" t="e">
        <f t="shared" si="93"/>
        <v>#REF!</v>
      </c>
    </row>
    <row r="1907" spans="4:14">
      <c r="D1907" s="13" t="e">
        <f>VLOOKUP(Parameter!#REF!,Indexing!$A$2:$B$28,2)</f>
        <v>#REF!</v>
      </c>
      <c r="E1907" s="13" t="e">
        <f>VLOOKUP(Parameter!#REF!,Indexing!$C$2:$D$28,2)</f>
        <v>#REF!</v>
      </c>
      <c r="F1907" s="13" t="e">
        <f>VLOOKUP(Parameter!#REF!,Indexing!$E$2:$F$28,2)</f>
        <v>#REF!</v>
      </c>
      <c r="G1907" s="13" t="e">
        <f>VLOOKUP(Parameter!#REF!,Indexing!$G$2:$H$28,2)</f>
        <v>#REF!</v>
      </c>
      <c r="H1907" s="13" t="e">
        <f t="shared" si="94"/>
        <v>#REF!</v>
      </c>
      <c r="J1907" s="13" t="e">
        <f>VLOOKUP(Parameter!#REF!,Indexing!$I$2:$J$28,2)</f>
        <v>#REF!</v>
      </c>
      <c r="K1907" s="13" t="e">
        <f>VLOOKUP(Parameter!#REF!,Indexing!$K$2:$L$28,2)</f>
        <v>#REF!</v>
      </c>
      <c r="L1907" s="13" t="e">
        <f t="shared" si="95"/>
        <v>#REF!</v>
      </c>
      <c r="N1907" t="e">
        <f t="shared" si="93"/>
        <v>#REF!</v>
      </c>
    </row>
    <row r="1908" spans="4:14">
      <c r="D1908" s="13" t="e">
        <f>VLOOKUP(Parameter!#REF!,Indexing!$A$2:$B$28,2)</f>
        <v>#REF!</v>
      </c>
      <c r="E1908" s="13" t="e">
        <f>VLOOKUP(Parameter!#REF!,Indexing!$C$2:$D$28,2)</f>
        <v>#REF!</v>
      </c>
      <c r="F1908" s="13" t="e">
        <f>VLOOKUP(Parameter!#REF!,Indexing!$E$2:$F$28,2)</f>
        <v>#REF!</v>
      </c>
      <c r="G1908" s="13" t="e">
        <f>VLOOKUP(Parameter!#REF!,Indexing!$G$2:$H$28,2)</f>
        <v>#REF!</v>
      </c>
      <c r="H1908" s="13" t="e">
        <f t="shared" si="94"/>
        <v>#REF!</v>
      </c>
      <c r="J1908" s="13" t="e">
        <f>VLOOKUP(Parameter!#REF!,Indexing!$I$2:$J$28,2)</f>
        <v>#REF!</v>
      </c>
      <c r="K1908" s="13" t="e">
        <f>VLOOKUP(Parameter!#REF!,Indexing!$K$2:$L$28,2)</f>
        <v>#REF!</v>
      </c>
      <c r="L1908" s="13" t="e">
        <f t="shared" si="95"/>
        <v>#REF!</v>
      </c>
      <c r="N1908" t="e">
        <f t="shared" si="93"/>
        <v>#REF!</v>
      </c>
    </row>
    <row r="1909" spans="4:14">
      <c r="D1909" s="13" t="e">
        <f>VLOOKUP(Parameter!#REF!,Indexing!$A$2:$B$28,2)</f>
        <v>#REF!</v>
      </c>
      <c r="E1909" s="13" t="e">
        <f>VLOOKUP(Parameter!#REF!,Indexing!$C$2:$D$28,2)</f>
        <v>#REF!</v>
      </c>
      <c r="F1909" s="13" t="e">
        <f>VLOOKUP(Parameter!#REF!,Indexing!$E$2:$F$28,2)</f>
        <v>#REF!</v>
      </c>
      <c r="G1909" s="13" t="e">
        <f>VLOOKUP(Parameter!#REF!,Indexing!$G$2:$H$28,2)</f>
        <v>#REF!</v>
      </c>
      <c r="H1909" s="13" t="e">
        <f t="shared" si="94"/>
        <v>#REF!</v>
      </c>
      <c r="J1909" s="13" t="e">
        <f>VLOOKUP(Parameter!#REF!,Indexing!$I$2:$J$28,2)</f>
        <v>#REF!</v>
      </c>
      <c r="K1909" s="13" t="e">
        <f>VLOOKUP(Parameter!#REF!,Indexing!$K$2:$L$28,2)</f>
        <v>#REF!</v>
      </c>
      <c r="L1909" s="13" t="e">
        <f t="shared" si="95"/>
        <v>#REF!</v>
      </c>
      <c r="N1909" t="e">
        <f t="shared" si="93"/>
        <v>#REF!</v>
      </c>
    </row>
    <row r="1910" spans="4:14">
      <c r="D1910" s="13" t="e">
        <f>VLOOKUP(Parameter!#REF!,Indexing!$A$2:$B$28,2)</f>
        <v>#REF!</v>
      </c>
      <c r="E1910" s="13" t="e">
        <f>VLOOKUP(Parameter!#REF!,Indexing!$C$2:$D$28,2)</f>
        <v>#REF!</v>
      </c>
      <c r="F1910" s="13" t="e">
        <f>VLOOKUP(Parameter!#REF!,Indexing!$E$2:$F$28,2)</f>
        <v>#REF!</v>
      </c>
      <c r="G1910" s="13" t="e">
        <f>VLOOKUP(Parameter!#REF!,Indexing!$G$2:$H$28,2)</f>
        <v>#REF!</v>
      </c>
      <c r="H1910" s="13" t="e">
        <f t="shared" si="94"/>
        <v>#REF!</v>
      </c>
      <c r="J1910" s="13" t="e">
        <f>VLOOKUP(Parameter!#REF!,Indexing!$I$2:$J$28,2)</f>
        <v>#REF!</v>
      </c>
      <c r="K1910" s="13" t="e">
        <f>VLOOKUP(Parameter!#REF!,Indexing!$K$2:$L$28,2)</f>
        <v>#REF!</v>
      </c>
      <c r="L1910" s="13" t="e">
        <f t="shared" si="95"/>
        <v>#REF!</v>
      </c>
      <c r="N1910" t="e">
        <f t="shared" si="93"/>
        <v>#REF!</v>
      </c>
    </row>
    <row r="1911" spans="4:14">
      <c r="D1911" s="13" t="e">
        <f>VLOOKUP(Parameter!#REF!,Indexing!$A$2:$B$28,2)</f>
        <v>#REF!</v>
      </c>
      <c r="E1911" s="13" t="e">
        <f>VLOOKUP(Parameter!#REF!,Indexing!$C$2:$D$28,2)</f>
        <v>#REF!</v>
      </c>
      <c r="F1911" s="13" t="e">
        <f>VLOOKUP(Parameter!#REF!,Indexing!$E$2:$F$28,2)</f>
        <v>#REF!</v>
      </c>
      <c r="G1911" s="13" t="e">
        <f>VLOOKUP(Parameter!#REF!,Indexing!$G$2:$H$28,2)</f>
        <v>#REF!</v>
      </c>
      <c r="H1911" s="13" t="e">
        <f t="shared" si="94"/>
        <v>#REF!</v>
      </c>
      <c r="J1911" s="13" t="e">
        <f>VLOOKUP(Parameter!#REF!,Indexing!$I$2:$J$28,2)</f>
        <v>#REF!</v>
      </c>
      <c r="K1911" s="13" t="e">
        <f>VLOOKUP(Parameter!#REF!,Indexing!$K$2:$L$28,2)</f>
        <v>#REF!</v>
      </c>
      <c r="L1911" s="13" t="e">
        <f t="shared" si="95"/>
        <v>#REF!</v>
      </c>
      <c r="N1911" t="e">
        <f t="shared" si="93"/>
        <v>#REF!</v>
      </c>
    </row>
    <row r="1912" spans="4:14">
      <c r="D1912" s="13" t="e">
        <f>VLOOKUP(Parameter!#REF!,Indexing!$A$2:$B$28,2)</f>
        <v>#REF!</v>
      </c>
      <c r="E1912" s="13" t="e">
        <f>VLOOKUP(Parameter!#REF!,Indexing!$C$2:$D$28,2)</f>
        <v>#REF!</v>
      </c>
      <c r="F1912" s="13" t="e">
        <f>VLOOKUP(Parameter!#REF!,Indexing!$E$2:$F$28,2)</f>
        <v>#REF!</v>
      </c>
      <c r="G1912" s="13" t="e">
        <f>VLOOKUP(Parameter!#REF!,Indexing!$G$2:$H$28,2)</f>
        <v>#REF!</v>
      </c>
      <c r="H1912" s="13" t="e">
        <f t="shared" si="94"/>
        <v>#REF!</v>
      </c>
      <c r="J1912" s="13" t="e">
        <f>VLOOKUP(Parameter!#REF!,Indexing!$I$2:$J$28,2)</f>
        <v>#REF!</v>
      </c>
      <c r="K1912" s="13" t="e">
        <f>VLOOKUP(Parameter!#REF!,Indexing!$K$2:$L$28,2)</f>
        <v>#REF!</v>
      </c>
      <c r="L1912" s="13" t="e">
        <f t="shared" si="95"/>
        <v>#REF!</v>
      </c>
      <c r="N1912" t="e">
        <f t="shared" si="93"/>
        <v>#REF!</v>
      </c>
    </row>
    <row r="1913" spans="4:14">
      <c r="D1913" s="13" t="e">
        <f>VLOOKUP(Parameter!#REF!,Indexing!$A$2:$B$28,2)</f>
        <v>#REF!</v>
      </c>
      <c r="E1913" s="13" t="e">
        <f>VLOOKUP(Parameter!#REF!,Indexing!$C$2:$D$28,2)</f>
        <v>#REF!</v>
      </c>
      <c r="F1913" s="13" t="e">
        <f>VLOOKUP(Parameter!#REF!,Indexing!$E$2:$F$28,2)</f>
        <v>#REF!</v>
      </c>
      <c r="G1913" s="13" t="e">
        <f>VLOOKUP(Parameter!#REF!,Indexing!$G$2:$H$28,2)</f>
        <v>#REF!</v>
      </c>
      <c r="H1913" s="13" t="e">
        <f t="shared" si="94"/>
        <v>#REF!</v>
      </c>
      <c r="J1913" s="13" t="e">
        <f>VLOOKUP(Parameter!#REF!,Indexing!$I$2:$J$28,2)</f>
        <v>#REF!</v>
      </c>
      <c r="K1913" s="13" t="e">
        <f>VLOOKUP(Parameter!#REF!,Indexing!$K$2:$L$28,2)</f>
        <v>#REF!</v>
      </c>
      <c r="L1913" s="13" t="e">
        <f t="shared" si="95"/>
        <v>#REF!</v>
      </c>
      <c r="N1913" t="e">
        <f t="shared" si="93"/>
        <v>#REF!</v>
      </c>
    </row>
    <row r="1914" spans="4:14">
      <c r="D1914" s="13" t="e">
        <f>VLOOKUP(Parameter!#REF!,Indexing!$A$2:$B$28,2)</f>
        <v>#REF!</v>
      </c>
      <c r="E1914" s="13" t="e">
        <f>VLOOKUP(Parameter!#REF!,Indexing!$C$2:$D$28,2)</f>
        <v>#REF!</v>
      </c>
      <c r="F1914" s="13" t="e">
        <f>VLOOKUP(Parameter!#REF!,Indexing!$E$2:$F$28,2)</f>
        <v>#REF!</v>
      </c>
      <c r="G1914" s="13" t="e">
        <f>VLOOKUP(Parameter!#REF!,Indexing!$G$2:$H$28,2)</f>
        <v>#REF!</v>
      </c>
      <c r="H1914" s="13" t="e">
        <f t="shared" si="94"/>
        <v>#REF!</v>
      </c>
      <c r="J1914" s="13" t="e">
        <f>VLOOKUP(Parameter!#REF!,Indexing!$I$2:$J$28,2)</f>
        <v>#REF!</v>
      </c>
      <c r="K1914" s="13" t="e">
        <f>VLOOKUP(Parameter!#REF!,Indexing!$K$2:$L$28,2)</f>
        <v>#REF!</v>
      </c>
      <c r="L1914" s="13" t="e">
        <f t="shared" si="95"/>
        <v>#REF!</v>
      </c>
      <c r="N1914" t="e">
        <f t="shared" si="93"/>
        <v>#REF!</v>
      </c>
    </row>
    <row r="1915" spans="4:14">
      <c r="D1915" s="13" t="e">
        <f>VLOOKUP(Parameter!#REF!,Indexing!$A$2:$B$28,2)</f>
        <v>#REF!</v>
      </c>
      <c r="E1915" s="13" t="e">
        <f>VLOOKUP(Parameter!#REF!,Indexing!$C$2:$D$28,2)</f>
        <v>#REF!</v>
      </c>
      <c r="F1915" s="13" t="e">
        <f>VLOOKUP(Parameter!#REF!,Indexing!$E$2:$F$28,2)</f>
        <v>#REF!</v>
      </c>
      <c r="G1915" s="13" t="e">
        <f>VLOOKUP(Parameter!#REF!,Indexing!$G$2:$H$28,2)</f>
        <v>#REF!</v>
      </c>
      <c r="H1915" s="13" t="e">
        <f t="shared" si="94"/>
        <v>#REF!</v>
      </c>
      <c r="J1915" s="13" t="e">
        <f>VLOOKUP(Parameter!#REF!,Indexing!$I$2:$J$28,2)</f>
        <v>#REF!</v>
      </c>
      <c r="K1915" s="13" t="e">
        <f>VLOOKUP(Parameter!#REF!,Indexing!$K$2:$L$28,2)</f>
        <v>#REF!</v>
      </c>
      <c r="L1915" s="13" t="e">
        <f t="shared" si="95"/>
        <v>#REF!</v>
      </c>
      <c r="N1915" t="e">
        <f t="shared" si="93"/>
        <v>#REF!</v>
      </c>
    </row>
    <row r="1916" spans="4:14">
      <c r="D1916" s="13" t="e">
        <f>VLOOKUP(Parameter!#REF!,Indexing!$A$2:$B$28,2)</f>
        <v>#REF!</v>
      </c>
      <c r="E1916" s="13" t="e">
        <f>VLOOKUP(Parameter!#REF!,Indexing!$C$2:$D$28,2)</f>
        <v>#REF!</v>
      </c>
      <c r="F1916" s="13" t="e">
        <f>VLOOKUP(Parameter!#REF!,Indexing!$E$2:$F$28,2)</f>
        <v>#REF!</v>
      </c>
      <c r="G1916" s="13" t="e">
        <f>VLOOKUP(Parameter!#REF!,Indexing!$G$2:$H$28,2)</f>
        <v>#REF!</v>
      </c>
      <c r="H1916" s="13" t="e">
        <f t="shared" si="94"/>
        <v>#REF!</v>
      </c>
      <c r="J1916" s="13" t="e">
        <f>VLOOKUP(Parameter!#REF!,Indexing!$I$2:$J$28,2)</f>
        <v>#REF!</v>
      </c>
      <c r="K1916" s="13" t="e">
        <f>VLOOKUP(Parameter!#REF!,Indexing!$K$2:$L$28,2)</f>
        <v>#REF!</v>
      </c>
      <c r="L1916" s="13" t="e">
        <f t="shared" si="95"/>
        <v>#REF!</v>
      </c>
      <c r="N1916" t="e">
        <f t="shared" si="93"/>
        <v>#REF!</v>
      </c>
    </row>
    <row r="1917" spans="4:14">
      <c r="D1917" s="13" t="e">
        <f>VLOOKUP(Parameter!#REF!,Indexing!$A$2:$B$28,2)</f>
        <v>#REF!</v>
      </c>
      <c r="E1917" s="13" t="e">
        <f>VLOOKUP(Parameter!#REF!,Indexing!$C$2:$D$28,2)</f>
        <v>#REF!</v>
      </c>
      <c r="F1917" s="13" t="e">
        <f>VLOOKUP(Parameter!#REF!,Indexing!$E$2:$F$28,2)</f>
        <v>#REF!</v>
      </c>
      <c r="G1917" s="13" t="e">
        <f>VLOOKUP(Parameter!#REF!,Indexing!$G$2:$H$28,2)</f>
        <v>#REF!</v>
      </c>
      <c r="H1917" s="13" t="e">
        <f t="shared" si="94"/>
        <v>#REF!</v>
      </c>
      <c r="J1917" s="13" t="e">
        <f>VLOOKUP(Parameter!#REF!,Indexing!$I$2:$J$28,2)</f>
        <v>#REF!</v>
      </c>
      <c r="K1917" s="13" t="e">
        <f>VLOOKUP(Parameter!#REF!,Indexing!$K$2:$L$28,2)</f>
        <v>#REF!</v>
      </c>
      <c r="L1917" s="13" t="e">
        <f t="shared" si="95"/>
        <v>#REF!</v>
      </c>
      <c r="N1917" t="e">
        <f t="shared" si="93"/>
        <v>#REF!</v>
      </c>
    </row>
    <row r="1918" spans="4:14">
      <c r="D1918" s="13" t="e">
        <f>VLOOKUP(Parameter!#REF!,Indexing!$A$2:$B$28,2)</f>
        <v>#REF!</v>
      </c>
      <c r="E1918" s="13" t="e">
        <f>VLOOKUP(Parameter!#REF!,Indexing!$C$2:$D$28,2)</f>
        <v>#REF!</v>
      </c>
      <c r="F1918" s="13" t="e">
        <f>VLOOKUP(Parameter!#REF!,Indexing!$E$2:$F$28,2)</f>
        <v>#REF!</v>
      </c>
      <c r="G1918" s="13" t="e">
        <f>VLOOKUP(Parameter!#REF!,Indexing!$G$2:$H$28,2)</f>
        <v>#REF!</v>
      </c>
      <c r="H1918" s="13" t="e">
        <f t="shared" si="94"/>
        <v>#REF!</v>
      </c>
      <c r="J1918" s="13" t="e">
        <f>VLOOKUP(Parameter!#REF!,Indexing!$I$2:$J$28,2)</f>
        <v>#REF!</v>
      </c>
      <c r="K1918" s="13" t="e">
        <f>VLOOKUP(Parameter!#REF!,Indexing!$K$2:$L$28,2)</f>
        <v>#REF!</v>
      </c>
      <c r="L1918" s="13" t="e">
        <f t="shared" si="95"/>
        <v>#REF!</v>
      </c>
      <c r="N1918" t="e">
        <f t="shared" si="93"/>
        <v>#REF!</v>
      </c>
    </row>
    <row r="1919" spans="4:14">
      <c r="D1919" s="13" t="e">
        <f>VLOOKUP(Parameter!#REF!,Indexing!$A$2:$B$28,2)</f>
        <v>#REF!</v>
      </c>
      <c r="E1919" s="13" t="e">
        <f>VLOOKUP(Parameter!#REF!,Indexing!$C$2:$D$28,2)</f>
        <v>#REF!</v>
      </c>
      <c r="F1919" s="13" t="e">
        <f>VLOOKUP(Parameter!#REF!,Indexing!$E$2:$F$28,2)</f>
        <v>#REF!</v>
      </c>
      <c r="G1919" s="13" t="e">
        <f>VLOOKUP(Parameter!#REF!,Indexing!$G$2:$H$28,2)</f>
        <v>#REF!</v>
      </c>
      <c r="H1919" s="13" t="e">
        <f t="shared" si="94"/>
        <v>#REF!</v>
      </c>
      <c r="J1919" s="13" t="e">
        <f>VLOOKUP(Parameter!#REF!,Indexing!$I$2:$J$28,2)</f>
        <v>#REF!</v>
      </c>
      <c r="K1919" s="13" t="e">
        <f>VLOOKUP(Parameter!#REF!,Indexing!$K$2:$L$28,2)</f>
        <v>#REF!</v>
      </c>
      <c r="L1919" s="13" t="e">
        <f t="shared" si="95"/>
        <v>#REF!</v>
      </c>
      <c r="N1919" t="e">
        <f t="shared" si="93"/>
        <v>#REF!</v>
      </c>
    </row>
    <row r="1920" spans="4:14">
      <c r="D1920" s="13" t="e">
        <f>VLOOKUP(Parameter!#REF!,Indexing!$A$2:$B$28,2)</f>
        <v>#REF!</v>
      </c>
      <c r="E1920" s="13" t="e">
        <f>VLOOKUP(Parameter!#REF!,Indexing!$C$2:$D$28,2)</f>
        <v>#REF!</v>
      </c>
      <c r="F1920" s="13" t="e">
        <f>VLOOKUP(Parameter!#REF!,Indexing!$E$2:$F$28,2)</f>
        <v>#REF!</v>
      </c>
      <c r="G1920" s="13" t="e">
        <f>VLOOKUP(Parameter!#REF!,Indexing!$G$2:$H$28,2)</f>
        <v>#REF!</v>
      </c>
      <c r="H1920" s="13" t="e">
        <f t="shared" si="94"/>
        <v>#REF!</v>
      </c>
      <c r="J1920" s="13" t="e">
        <f>VLOOKUP(Parameter!#REF!,Indexing!$I$2:$J$28,2)</f>
        <v>#REF!</v>
      </c>
      <c r="K1920" s="13" t="e">
        <f>VLOOKUP(Parameter!#REF!,Indexing!$K$2:$L$28,2)</f>
        <v>#REF!</v>
      </c>
      <c r="L1920" s="13" t="e">
        <f t="shared" si="95"/>
        <v>#REF!</v>
      </c>
      <c r="N1920" t="e">
        <f t="shared" si="93"/>
        <v>#REF!</v>
      </c>
    </row>
    <row r="1921" spans="4:14">
      <c r="D1921" s="13" t="e">
        <f>VLOOKUP(Parameter!#REF!,Indexing!$A$2:$B$28,2)</f>
        <v>#REF!</v>
      </c>
      <c r="E1921" s="13" t="e">
        <f>VLOOKUP(Parameter!#REF!,Indexing!$C$2:$D$28,2)</f>
        <v>#REF!</v>
      </c>
      <c r="F1921" s="13" t="e">
        <f>VLOOKUP(Parameter!#REF!,Indexing!$E$2:$F$28,2)</f>
        <v>#REF!</v>
      </c>
      <c r="G1921" s="13" t="e">
        <f>VLOOKUP(Parameter!#REF!,Indexing!$G$2:$H$28,2)</f>
        <v>#REF!</v>
      </c>
      <c r="H1921" s="13" t="e">
        <f t="shared" si="94"/>
        <v>#REF!</v>
      </c>
      <c r="J1921" s="13" t="e">
        <f>VLOOKUP(Parameter!#REF!,Indexing!$I$2:$J$28,2)</f>
        <v>#REF!</v>
      </c>
      <c r="K1921" s="13" t="e">
        <f>VLOOKUP(Parameter!#REF!,Indexing!$K$2:$L$28,2)</f>
        <v>#REF!</v>
      </c>
      <c r="L1921" s="13" t="e">
        <f t="shared" si="95"/>
        <v>#REF!</v>
      </c>
      <c r="N1921" t="e">
        <f t="shared" si="93"/>
        <v>#REF!</v>
      </c>
    </row>
    <row r="1922" spans="4:14">
      <c r="D1922" s="13" t="e">
        <f>VLOOKUP(Parameter!#REF!,Indexing!$A$2:$B$28,2)</f>
        <v>#REF!</v>
      </c>
      <c r="E1922" s="13" t="e">
        <f>VLOOKUP(Parameter!#REF!,Indexing!$C$2:$D$28,2)</f>
        <v>#REF!</v>
      </c>
      <c r="F1922" s="13" t="e">
        <f>VLOOKUP(Parameter!#REF!,Indexing!$E$2:$F$28,2)</f>
        <v>#REF!</v>
      </c>
      <c r="G1922" s="13" t="e">
        <f>VLOOKUP(Parameter!#REF!,Indexing!$G$2:$H$28,2)</f>
        <v>#REF!</v>
      </c>
      <c r="H1922" s="13" t="e">
        <f t="shared" si="94"/>
        <v>#REF!</v>
      </c>
      <c r="J1922" s="13" t="e">
        <f>VLOOKUP(Parameter!#REF!,Indexing!$I$2:$J$28,2)</f>
        <v>#REF!</v>
      </c>
      <c r="K1922" s="13" t="e">
        <f>VLOOKUP(Parameter!#REF!,Indexing!$K$2:$L$28,2)</f>
        <v>#REF!</v>
      </c>
      <c r="L1922" s="13" t="e">
        <f t="shared" si="95"/>
        <v>#REF!</v>
      </c>
      <c r="N1922" t="e">
        <f t="shared" ref="N1922:N1985" si="96">(SUM(D1922:G1922))+(SUM(J1922+K1922))</f>
        <v>#REF!</v>
      </c>
    </row>
    <row r="1923" spans="4:14">
      <c r="D1923" s="13" t="e">
        <f>VLOOKUP(Parameter!#REF!,Indexing!$A$2:$B$28,2)</f>
        <v>#REF!</v>
      </c>
      <c r="E1923" s="13" t="e">
        <f>VLOOKUP(Parameter!#REF!,Indexing!$C$2:$D$28,2)</f>
        <v>#REF!</v>
      </c>
      <c r="F1923" s="13" t="e">
        <f>VLOOKUP(Parameter!#REF!,Indexing!$E$2:$F$28,2)</f>
        <v>#REF!</v>
      </c>
      <c r="G1923" s="13" t="e">
        <f>VLOOKUP(Parameter!#REF!,Indexing!$G$2:$H$28,2)</f>
        <v>#REF!</v>
      </c>
      <c r="H1923" s="13" t="e">
        <f t="shared" si="94"/>
        <v>#REF!</v>
      </c>
      <c r="J1923" s="13" t="e">
        <f>VLOOKUP(Parameter!#REF!,Indexing!$I$2:$J$28,2)</f>
        <v>#REF!</v>
      </c>
      <c r="K1923" s="13" t="e">
        <f>VLOOKUP(Parameter!#REF!,Indexing!$K$2:$L$28,2)</f>
        <v>#REF!</v>
      </c>
      <c r="L1923" s="13" t="e">
        <f t="shared" si="95"/>
        <v>#REF!</v>
      </c>
      <c r="N1923" t="e">
        <f t="shared" si="96"/>
        <v>#REF!</v>
      </c>
    </row>
    <row r="1924" spans="4:14">
      <c r="D1924" s="13" t="e">
        <f>VLOOKUP(Parameter!#REF!,Indexing!$A$2:$B$28,2)</f>
        <v>#REF!</v>
      </c>
      <c r="E1924" s="13" t="e">
        <f>VLOOKUP(Parameter!#REF!,Indexing!$C$2:$D$28,2)</f>
        <v>#REF!</v>
      </c>
      <c r="F1924" s="13" t="e">
        <f>VLOOKUP(Parameter!#REF!,Indexing!$E$2:$F$28,2)</f>
        <v>#REF!</v>
      </c>
      <c r="G1924" s="13" t="e">
        <f>VLOOKUP(Parameter!#REF!,Indexing!$G$2:$H$28,2)</f>
        <v>#REF!</v>
      </c>
      <c r="H1924" s="13" t="e">
        <f t="shared" si="94"/>
        <v>#REF!</v>
      </c>
      <c r="J1924" s="13" t="e">
        <f>VLOOKUP(Parameter!#REF!,Indexing!$I$2:$J$28,2)</f>
        <v>#REF!</v>
      </c>
      <c r="K1924" s="13" t="e">
        <f>VLOOKUP(Parameter!#REF!,Indexing!$K$2:$L$28,2)</f>
        <v>#REF!</v>
      </c>
      <c r="L1924" s="13" t="e">
        <f t="shared" si="95"/>
        <v>#REF!</v>
      </c>
      <c r="N1924" t="e">
        <f t="shared" si="96"/>
        <v>#REF!</v>
      </c>
    </row>
    <row r="1925" spans="4:14">
      <c r="D1925" s="13" t="e">
        <f>VLOOKUP(Parameter!#REF!,Indexing!$A$2:$B$28,2)</f>
        <v>#REF!</v>
      </c>
      <c r="E1925" s="13" t="e">
        <f>VLOOKUP(Parameter!#REF!,Indexing!$C$2:$D$28,2)</f>
        <v>#REF!</v>
      </c>
      <c r="F1925" s="13" t="e">
        <f>VLOOKUP(Parameter!#REF!,Indexing!$E$2:$F$28,2)</f>
        <v>#REF!</v>
      </c>
      <c r="G1925" s="13" t="e">
        <f>VLOOKUP(Parameter!#REF!,Indexing!$G$2:$H$28,2)</f>
        <v>#REF!</v>
      </c>
      <c r="H1925" s="13" t="e">
        <f t="shared" si="94"/>
        <v>#REF!</v>
      </c>
      <c r="J1925" s="13" t="e">
        <f>VLOOKUP(Parameter!#REF!,Indexing!$I$2:$J$28,2)</f>
        <v>#REF!</v>
      </c>
      <c r="K1925" s="13" t="e">
        <f>VLOOKUP(Parameter!#REF!,Indexing!$K$2:$L$28,2)</f>
        <v>#REF!</v>
      </c>
      <c r="L1925" s="13" t="e">
        <f t="shared" si="95"/>
        <v>#REF!</v>
      </c>
      <c r="N1925" t="e">
        <f t="shared" si="96"/>
        <v>#REF!</v>
      </c>
    </row>
    <row r="1926" spans="4:14">
      <c r="D1926" s="13" t="e">
        <f>VLOOKUP(Parameter!#REF!,Indexing!$A$2:$B$28,2)</f>
        <v>#REF!</v>
      </c>
      <c r="E1926" s="13" t="e">
        <f>VLOOKUP(Parameter!#REF!,Indexing!$C$2:$D$28,2)</f>
        <v>#REF!</v>
      </c>
      <c r="F1926" s="13" t="e">
        <f>VLOOKUP(Parameter!#REF!,Indexing!$E$2:$F$28,2)</f>
        <v>#REF!</v>
      </c>
      <c r="G1926" s="13" t="e">
        <f>VLOOKUP(Parameter!#REF!,Indexing!$G$2:$H$28,2)</f>
        <v>#REF!</v>
      </c>
      <c r="H1926" s="13" t="e">
        <f t="shared" si="94"/>
        <v>#REF!</v>
      </c>
      <c r="J1926" s="13" t="e">
        <f>VLOOKUP(Parameter!#REF!,Indexing!$I$2:$J$28,2)</f>
        <v>#REF!</v>
      </c>
      <c r="K1926" s="13" t="e">
        <f>VLOOKUP(Parameter!#REF!,Indexing!$K$2:$L$28,2)</f>
        <v>#REF!</v>
      </c>
      <c r="L1926" s="13" t="e">
        <f t="shared" si="95"/>
        <v>#REF!</v>
      </c>
      <c r="N1926" t="e">
        <f t="shared" si="96"/>
        <v>#REF!</v>
      </c>
    </row>
    <row r="1927" spans="4:14">
      <c r="D1927" s="13" t="e">
        <f>VLOOKUP(Parameter!#REF!,Indexing!$A$2:$B$28,2)</f>
        <v>#REF!</v>
      </c>
      <c r="E1927" s="13" t="e">
        <f>VLOOKUP(Parameter!#REF!,Indexing!$C$2:$D$28,2)</f>
        <v>#REF!</v>
      </c>
      <c r="F1927" s="13" t="e">
        <f>VLOOKUP(Parameter!#REF!,Indexing!$E$2:$F$28,2)</f>
        <v>#REF!</v>
      </c>
      <c r="G1927" s="13" t="e">
        <f>VLOOKUP(Parameter!#REF!,Indexing!$G$2:$H$28,2)</f>
        <v>#REF!</v>
      </c>
      <c r="H1927" s="13" t="e">
        <f t="shared" si="94"/>
        <v>#REF!</v>
      </c>
      <c r="J1927" s="13" t="e">
        <f>VLOOKUP(Parameter!#REF!,Indexing!$I$2:$J$28,2)</f>
        <v>#REF!</v>
      </c>
      <c r="K1927" s="13" t="e">
        <f>VLOOKUP(Parameter!#REF!,Indexing!$K$2:$L$28,2)</f>
        <v>#REF!</v>
      </c>
      <c r="L1927" s="13" t="e">
        <f t="shared" si="95"/>
        <v>#REF!</v>
      </c>
      <c r="N1927" t="e">
        <f t="shared" si="96"/>
        <v>#REF!</v>
      </c>
    </row>
    <row r="1928" spans="4:14">
      <c r="D1928" s="13" t="e">
        <f>VLOOKUP(Parameter!#REF!,Indexing!$A$2:$B$28,2)</f>
        <v>#REF!</v>
      </c>
      <c r="E1928" s="13" t="e">
        <f>VLOOKUP(Parameter!#REF!,Indexing!$C$2:$D$28,2)</f>
        <v>#REF!</v>
      </c>
      <c r="F1928" s="13" t="e">
        <f>VLOOKUP(Parameter!#REF!,Indexing!$E$2:$F$28,2)</f>
        <v>#REF!</v>
      </c>
      <c r="G1928" s="13" t="e">
        <f>VLOOKUP(Parameter!#REF!,Indexing!$G$2:$H$28,2)</f>
        <v>#REF!</v>
      </c>
      <c r="H1928" s="13" t="e">
        <f t="shared" si="94"/>
        <v>#REF!</v>
      </c>
      <c r="J1928" s="13" t="e">
        <f>VLOOKUP(Parameter!#REF!,Indexing!$I$2:$J$28,2)</f>
        <v>#REF!</v>
      </c>
      <c r="K1928" s="13" t="e">
        <f>VLOOKUP(Parameter!#REF!,Indexing!$K$2:$L$28,2)</f>
        <v>#REF!</v>
      </c>
      <c r="L1928" s="13" t="e">
        <f t="shared" si="95"/>
        <v>#REF!</v>
      </c>
      <c r="N1928" t="e">
        <f t="shared" si="96"/>
        <v>#REF!</v>
      </c>
    </row>
    <row r="1929" spans="4:14">
      <c r="D1929" s="13" t="e">
        <f>VLOOKUP(Parameter!#REF!,Indexing!$A$2:$B$28,2)</f>
        <v>#REF!</v>
      </c>
      <c r="E1929" s="13" t="e">
        <f>VLOOKUP(Parameter!#REF!,Indexing!$C$2:$D$28,2)</f>
        <v>#REF!</v>
      </c>
      <c r="F1929" s="13" t="e">
        <f>VLOOKUP(Parameter!#REF!,Indexing!$E$2:$F$28,2)</f>
        <v>#REF!</v>
      </c>
      <c r="G1929" s="13" t="e">
        <f>VLOOKUP(Parameter!#REF!,Indexing!$G$2:$H$28,2)</f>
        <v>#REF!</v>
      </c>
      <c r="H1929" s="13" t="e">
        <f t="shared" si="94"/>
        <v>#REF!</v>
      </c>
      <c r="J1929" s="13" t="e">
        <f>VLOOKUP(Parameter!#REF!,Indexing!$I$2:$J$28,2)</f>
        <v>#REF!</v>
      </c>
      <c r="K1929" s="13" t="e">
        <f>VLOOKUP(Parameter!#REF!,Indexing!$K$2:$L$28,2)</f>
        <v>#REF!</v>
      </c>
      <c r="L1929" s="13" t="e">
        <f t="shared" si="95"/>
        <v>#REF!</v>
      </c>
      <c r="N1929" t="e">
        <f t="shared" si="96"/>
        <v>#REF!</v>
      </c>
    </row>
    <row r="1930" spans="4:14">
      <c r="D1930" s="13" t="e">
        <f>VLOOKUP(Parameter!#REF!,Indexing!$A$2:$B$28,2)</f>
        <v>#REF!</v>
      </c>
      <c r="E1930" s="13" t="e">
        <f>VLOOKUP(Parameter!#REF!,Indexing!$C$2:$D$28,2)</f>
        <v>#REF!</v>
      </c>
      <c r="F1930" s="13" t="e">
        <f>VLOOKUP(Parameter!#REF!,Indexing!$E$2:$F$28,2)</f>
        <v>#REF!</v>
      </c>
      <c r="G1930" s="13" t="e">
        <f>VLOOKUP(Parameter!#REF!,Indexing!$G$2:$H$28,2)</f>
        <v>#REF!</v>
      </c>
      <c r="H1930" s="13" t="e">
        <f t="shared" si="94"/>
        <v>#REF!</v>
      </c>
      <c r="J1930" s="13" t="e">
        <f>VLOOKUP(Parameter!#REF!,Indexing!$I$2:$J$28,2)</f>
        <v>#REF!</v>
      </c>
      <c r="K1930" s="13" t="e">
        <f>VLOOKUP(Parameter!#REF!,Indexing!$K$2:$L$28,2)</f>
        <v>#REF!</v>
      </c>
      <c r="L1930" s="13" t="e">
        <f t="shared" si="95"/>
        <v>#REF!</v>
      </c>
      <c r="N1930" t="e">
        <f t="shared" si="96"/>
        <v>#REF!</v>
      </c>
    </row>
    <row r="1931" spans="4:14">
      <c r="D1931" s="13" t="e">
        <f>VLOOKUP(Parameter!#REF!,Indexing!$A$2:$B$28,2)</f>
        <v>#REF!</v>
      </c>
      <c r="E1931" s="13" t="e">
        <f>VLOOKUP(Parameter!#REF!,Indexing!$C$2:$D$28,2)</f>
        <v>#REF!</v>
      </c>
      <c r="F1931" s="13" t="e">
        <f>VLOOKUP(Parameter!#REF!,Indexing!$E$2:$F$28,2)</f>
        <v>#REF!</v>
      </c>
      <c r="G1931" s="13" t="e">
        <f>VLOOKUP(Parameter!#REF!,Indexing!$G$2:$H$28,2)</f>
        <v>#REF!</v>
      </c>
      <c r="H1931" s="13" t="e">
        <f t="shared" si="94"/>
        <v>#REF!</v>
      </c>
      <c r="J1931" s="13" t="e">
        <f>VLOOKUP(Parameter!#REF!,Indexing!$I$2:$J$28,2)</f>
        <v>#REF!</v>
      </c>
      <c r="K1931" s="13" t="e">
        <f>VLOOKUP(Parameter!#REF!,Indexing!$K$2:$L$28,2)</f>
        <v>#REF!</v>
      </c>
      <c r="L1931" s="13" t="e">
        <f t="shared" si="95"/>
        <v>#REF!</v>
      </c>
      <c r="N1931" t="e">
        <f t="shared" si="96"/>
        <v>#REF!</v>
      </c>
    </row>
    <row r="1932" spans="4:14">
      <c r="D1932" s="13" t="e">
        <f>VLOOKUP(Parameter!#REF!,Indexing!$A$2:$B$28,2)</f>
        <v>#REF!</v>
      </c>
      <c r="E1932" s="13" t="e">
        <f>VLOOKUP(Parameter!#REF!,Indexing!$C$2:$D$28,2)</f>
        <v>#REF!</v>
      </c>
      <c r="F1932" s="13" t="e">
        <f>VLOOKUP(Parameter!#REF!,Indexing!$E$2:$F$28,2)</f>
        <v>#REF!</v>
      </c>
      <c r="G1932" s="13" t="e">
        <f>VLOOKUP(Parameter!#REF!,Indexing!$G$2:$H$28,2)</f>
        <v>#REF!</v>
      </c>
      <c r="H1932" s="13" t="e">
        <f t="shared" si="94"/>
        <v>#REF!</v>
      </c>
      <c r="J1932" s="13" t="e">
        <f>VLOOKUP(Parameter!#REF!,Indexing!$I$2:$J$28,2)</f>
        <v>#REF!</v>
      </c>
      <c r="K1932" s="13" t="e">
        <f>VLOOKUP(Parameter!#REF!,Indexing!$K$2:$L$28,2)</f>
        <v>#REF!</v>
      </c>
      <c r="L1932" s="13" t="e">
        <f t="shared" si="95"/>
        <v>#REF!</v>
      </c>
      <c r="N1932" t="e">
        <f t="shared" si="96"/>
        <v>#REF!</v>
      </c>
    </row>
    <row r="1933" spans="4:14">
      <c r="D1933" s="13" t="e">
        <f>VLOOKUP(Parameter!#REF!,Indexing!$A$2:$B$28,2)</f>
        <v>#REF!</v>
      </c>
      <c r="E1933" s="13" t="e">
        <f>VLOOKUP(Parameter!#REF!,Indexing!$C$2:$D$28,2)</f>
        <v>#REF!</v>
      </c>
      <c r="F1933" s="13" t="e">
        <f>VLOOKUP(Parameter!#REF!,Indexing!$E$2:$F$28,2)</f>
        <v>#REF!</v>
      </c>
      <c r="G1933" s="13" t="e">
        <f>VLOOKUP(Parameter!#REF!,Indexing!$G$2:$H$28,2)</f>
        <v>#REF!</v>
      </c>
      <c r="H1933" s="13" t="e">
        <f t="shared" si="94"/>
        <v>#REF!</v>
      </c>
      <c r="J1933" s="13" t="e">
        <f>VLOOKUP(Parameter!#REF!,Indexing!$I$2:$J$28,2)</f>
        <v>#REF!</v>
      </c>
      <c r="K1933" s="13" t="e">
        <f>VLOOKUP(Parameter!#REF!,Indexing!$K$2:$L$28,2)</f>
        <v>#REF!</v>
      </c>
      <c r="L1933" s="13" t="e">
        <f t="shared" si="95"/>
        <v>#REF!</v>
      </c>
      <c r="N1933" t="e">
        <f t="shared" si="96"/>
        <v>#REF!</v>
      </c>
    </row>
    <row r="1934" spans="4:14">
      <c r="D1934" s="13" t="e">
        <f>VLOOKUP(Parameter!#REF!,Indexing!$A$2:$B$28,2)</f>
        <v>#REF!</v>
      </c>
      <c r="E1934" s="13" t="e">
        <f>VLOOKUP(Parameter!#REF!,Indexing!$C$2:$D$28,2)</f>
        <v>#REF!</v>
      </c>
      <c r="F1934" s="13" t="e">
        <f>VLOOKUP(Parameter!#REF!,Indexing!$E$2:$F$28,2)</f>
        <v>#REF!</v>
      </c>
      <c r="G1934" s="13" t="e">
        <f>VLOOKUP(Parameter!#REF!,Indexing!$G$2:$H$28,2)</f>
        <v>#REF!</v>
      </c>
      <c r="H1934" s="13" t="e">
        <f t="shared" si="94"/>
        <v>#REF!</v>
      </c>
      <c r="J1934" s="13" t="e">
        <f>VLOOKUP(Parameter!#REF!,Indexing!$I$2:$J$28,2)</f>
        <v>#REF!</v>
      </c>
      <c r="K1934" s="13" t="e">
        <f>VLOOKUP(Parameter!#REF!,Indexing!$K$2:$L$28,2)</f>
        <v>#REF!</v>
      </c>
      <c r="L1934" s="13" t="e">
        <f t="shared" si="95"/>
        <v>#REF!</v>
      </c>
      <c r="N1934" t="e">
        <f t="shared" si="96"/>
        <v>#REF!</v>
      </c>
    </row>
    <row r="1935" spans="4:14">
      <c r="D1935" s="13" t="e">
        <f>VLOOKUP(Parameter!#REF!,Indexing!$A$2:$B$28,2)</f>
        <v>#REF!</v>
      </c>
      <c r="E1935" s="13" t="e">
        <f>VLOOKUP(Parameter!#REF!,Indexing!$C$2:$D$28,2)</f>
        <v>#REF!</v>
      </c>
      <c r="F1935" s="13" t="e">
        <f>VLOOKUP(Parameter!#REF!,Indexing!$E$2:$F$28,2)</f>
        <v>#REF!</v>
      </c>
      <c r="G1935" s="13" t="e">
        <f>VLOOKUP(Parameter!#REF!,Indexing!$G$2:$H$28,2)</f>
        <v>#REF!</v>
      </c>
      <c r="H1935" s="13" t="e">
        <f t="shared" si="94"/>
        <v>#REF!</v>
      </c>
      <c r="J1935" s="13" t="e">
        <f>VLOOKUP(Parameter!#REF!,Indexing!$I$2:$J$28,2)</f>
        <v>#REF!</v>
      </c>
      <c r="K1935" s="13" t="e">
        <f>VLOOKUP(Parameter!#REF!,Indexing!$K$2:$L$28,2)</f>
        <v>#REF!</v>
      </c>
      <c r="L1935" s="13" t="e">
        <f t="shared" si="95"/>
        <v>#REF!</v>
      </c>
      <c r="N1935" t="e">
        <f t="shared" si="96"/>
        <v>#REF!</v>
      </c>
    </row>
    <row r="1936" spans="4:14">
      <c r="D1936" s="13" t="e">
        <f>VLOOKUP(Parameter!#REF!,Indexing!$A$2:$B$28,2)</f>
        <v>#REF!</v>
      </c>
      <c r="E1936" s="13" t="e">
        <f>VLOOKUP(Parameter!#REF!,Indexing!$C$2:$D$28,2)</f>
        <v>#REF!</v>
      </c>
      <c r="F1936" s="13" t="e">
        <f>VLOOKUP(Parameter!#REF!,Indexing!$E$2:$F$28,2)</f>
        <v>#REF!</v>
      </c>
      <c r="G1936" s="13" t="e">
        <f>VLOOKUP(Parameter!#REF!,Indexing!$G$2:$H$28,2)</f>
        <v>#REF!</v>
      </c>
      <c r="H1936" s="13" t="e">
        <f t="shared" si="94"/>
        <v>#REF!</v>
      </c>
      <c r="J1936" s="13" t="e">
        <f>VLOOKUP(Parameter!#REF!,Indexing!$I$2:$J$28,2)</f>
        <v>#REF!</v>
      </c>
      <c r="K1936" s="13" t="e">
        <f>VLOOKUP(Parameter!#REF!,Indexing!$K$2:$L$28,2)</f>
        <v>#REF!</v>
      </c>
      <c r="L1936" s="13" t="e">
        <f t="shared" si="95"/>
        <v>#REF!</v>
      </c>
      <c r="N1936" t="e">
        <f t="shared" si="96"/>
        <v>#REF!</v>
      </c>
    </row>
    <row r="1937" spans="4:14">
      <c r="D1937" s="13" t="e">
        <f>VLOOKUP(Parameter!#REF!,Indexing!$A$2:$B$28,2)</f>
        <v>#REF!</v>
      </c>
      <c r="E1937" s="13" t="e">
        <f>VLOOKUP(Parameter!#REF!,Indexing!$C$2:$D$28,2)</f>
        <v>#REF!</v>
      </c>
      <c r="F1937" s="13" t="e">
        <f>VLOOKUP(Parameter!#REF!,Indexing!$E$2:$F$28,2)</f>
        <v>#REF!</v>
      </c>
      <c r="G1937" s="13" t="e">
        <f>VLOOKUP(Parameter!#REF!,Indexing!$G$2:$H$28,2)</f>
        <v>#REF!</v>
      </c>
      <c r="H1937" s="13" t="e">
        <f t="shared" si="94"/>
        <v>#REF!</v>
      </c>
      <c r="J1937" s="13" t="e">
        <f>VLOOKUP(Parameter!#REF!,Indexing!$I$2:$J$28,2)</f>
        <v>#REF!</v>
      </c>
      <c r="K1937" s="13" t="e">
        <f>VLOOKUP(Parameter!#REF!,Indexing!$K$2:$L$28,2)</f>
        <v>#REF!</v>
      </c>
      <c r="L1937" s="13" t="e">
        <f t="shared" si="95"/>
        <v>#REF!</v>
      </c>
      <c r="N1937" t="e">
        <f t="shared" si="96"/>
        <v>#REF!</v>
      </c>
    </row>
    <row r="1938" spans="4:14">
      <c r="D1938" s="13" t="e">
        <f>VLOOKUP(Parameter!#REF!,Indexing!$A$2:$B$28,2)</f>
        <v>#REF!</v>
      </c>
      <c r="E1938" s="13" t="e">
        <f>VLOOKUP(Parameter!#REF!,Indexing!$C$2:$D$28,2)</f>
        <v>#REF!</v>
      </c>
      <c r="F1938" s="13" t="e">
        <f>VLOOKUP(Parameter!#REF!,Indexing!$E$2:$F$28,2)</f>
        <v>#REF!</v>
      </c>
      <c r="G1938" s="13" t="e">
        <f>VLOOKUP(Parameter!#REF!,Indexing!$G$2:$H$28,2)</f>
        <v>#REF!</v>
      </c>
      <c r="H1938" s="13" t="e">
        <f t="shared" si="94"/>
        <v>#REF!</v>
      </c>
      <c r="J1938" s="13" t="e">
        <f>VLOOKUP(Parameter!#REF!,Indexing!$I$2:$J$28,2)</f>
        <v>#REF!</v>
      </c>
      <c r="K1938" s="13" t="e">
        <f>VLOOKUP(Parameter!#REF!,Indexing!$K$2:$L$28,2)</f>
        <v>#REF!</v>
      </c>
      <c r="L1938" s="13" t="e">
        <f t="shared" si="95"/>
        <v>#REF!</v>
      </c>
      <c r="N1938" t="e">
        <f t="shared" si="96"/>
        <v>#REF!</v>
      </c>
    </row>
    <row r="1939" spans="4:14">
      <c r="D1939" s="13" t="e">
        <f>VLOOKUP(Parameter!#REF!,Indexing!$A$2:$B$28,2)</f>
        <v>#REF!</v>
      </c>
      <c r="E1939" s="13" t="e">
        <f>VLOOKUP(Parameter!#REF!,Indexing!$C$2:$D$28,2)</f>
        <v>#REF!</v>
      </c>
      <c r="F1939" s="13" t="e">
        <f>VLOOKUP(Parameter!#REF!,Indexing!$E$2:$F$28,2)</f>
        <v>#REF!</v>
      </c>
      <c r="G1939" s="13" t="e">
        <f>VLOOKUP(Parameter!#REF!,Indexing!$G$2:$H$28,2)</f>
        <v>#REF!</v>
      </c>
      <c r="H1939" s="13" t="e">
        <f t="shared" si="94"/>
        <v>#REF!</v>
      </c>
      <c r="J1939" s="13" t="e">
        <f>VLOOKUP(Parameter!#REF!,Indexing!$I$2:$J$28,2)</f>
        <v>#REF!</v>
      </c>
      <c r="K1939" s="13" t="e">
        <f>VLOOKUP(Parameter!#REF!,Indexing!$K$2:$L$28,2)</f>
        <v>#REF!</v>
      </c>
      <c r="L1939" s="13" t="e">
        <f t="shared" si="95"/>
        <v>#REF!</v>
      </c>
      <c r="N1939" t="e">
        <f t="shared" si="96"/>
        <v>#REF!</v>
      </c>
    </row>
    <row r="1940" spans="4:14">
      <c r="D1940" s="13" t="e">
        <f>VLOOKUP(Parameter!#REF!,Indexing!$A$2:$B$28,2)</f>
        <v>#REF!</v>
      </c>
      <c r="E1940" s="13" t="e">
        <f>VLOOKUP(Parameter!#REF!,Indexing!$C$2:$D$28,2)</f>
        <v>#REF!</v>
      </c>
      <c r="F1940" s="13" t="e">
        <f>VLOOKUP(Parameter!#REF!,Indexing!$E$2:$F$28,2)</f>
        <v>#REF!</v>
      </c>
      <c r="G1940" s="13" t="e">
        <f>VLOOKUP(Parameter!#REF!,Indexing!$G$2:$H$28,2)</f>
        <v>#REF!</v>
      </c>
      <c r="H1940" s="13" t="e">
        <f t="shared" si="94"/>
        <v>#REF!</v>
      </c>
      <c r="J1940" s="13" t="e">
        <f>VLOOKUP(Parameter!#REF!,Indexing!$I$2:$J$28,2)</f>
        <v>#REF!</v>
      </c>
      <c r="K1940" s="13" t="e">
        <f>VLOOKUP(Parameter!#REF!,Indexing!$K$2:$L$28,2)</f>
        <v>#REF!</v>
      </c>
      <c r="L1940" s="13" t="e">
        <f t="shared" si="95"/>
        <v>#REF!</v>
      </c>
      <c r="N1940" t="e">
        <f t="shared" si="96"/>
        <v>#REF!</v>
      </c>
    </row>
    <row r="1941" spans="4:14">
      <c r="D1941" s="13" t="e">
        <f>VLOOKUP(Parameter!#REF!,Indexing!$A$2:$B$28,2)</f>
        <v>#REF!</v>
      </c>
      <c r="E1941" s="13" t="e">
        <f>VLOOKUP(Parameter!#REF!,Indexing!$C$2:$D$28,2)</f>
        <v>#REF!</v>
      </c>
      <c r="F1941" s="13" t="e">
        <f>VLOOKUP(Parameter!#REF!,Indexing!$E$2:$F$28,2)</f>
        <v>#REF!</v>
      </c>
      <c r="G1941" s="13" t="e">
        <f>VLOOKUP(Parameter!#REF!,Indexing!$G$2:$H$28,2)</f>
        <v>#REF!</v>
      </c>
      <c r="H1941" s="13" t="e">
        <f t="shared" si="94"/>
        <v>#REF!</v>
      </c>
      <c r="J1941" s="13" t="e">
        <f>VLOOKUP(Parameter!#REF!,Indexing!$I$2:$J$28,2)</f>
        <v>#REF!</v>
      </c>
      <c r="K1941" s="13" t="e">
        <f>VLOOKUP(Parameter!#REF!,Indexing!$K$2:$L$28,2)</f>
        <v>#REF!</v>
      </c>
      <c r="L1941" s="13" t="e">
        <f t="shared" si="95"/>
        <v>#REF!</v>
      </c>
      <c r="N1941" t="e">
        <f t="shared" si="96"/>
        <v>#REF!</v>
      </c>
    </row>
    <row r="1942" spans="4:14">
      <c r="D1942" s="13" t="e">
        <f>VLOOKUP(Parameter!#REF!,Indexing!$A$2:$B$28,2)</f>
        <v>#REF!</v>
      </c>
      <c r="E1942" s="13" t="e">
        <f>VLOOKUP(Parameter!#REF!,Indexing!$C$2:$D$28,2)</f>
        <v>#REF!</v>
      </c>
      <c r="F1942" s="13" t="e">
        <f>VLOOKUP(Parameter!#REF!,Indexing!$E$2:$F$28,2)</f>
        <v>#REF!</v>
      </c>
      <c r="G1942" s="13" t="e">
        <f>VLOOKUP(Parameter!#REF!,Indexing!$G$2:$H$28,2)</f>
        <v>#REF!</v>
      </c>
      <c r="H1942" s="13" t="e">
        <f t="shared" si="94"/>
        <v>#REF!</v>
      </c>
      <c r="J1942" s="13" t="e">
        <f>VLOOKUP(Parameter!#REF!,Indexing!$I$2:$J$28,2)</f>
        <v>#REF!</v>
      </c>
      <c r="K1942" s="13" t="e">
        <f>VLOOKUP(Parameter!#REF!,Indexing!$K$2:$L$28,2)</f>
        <v>#REF!</v>
      </c>
      <c r="L1942" s="13" t="e">
        <f t="shared" si="95"/>
        <v>#REF!</v>
      </c>
      <c r="N1942" t="e">
        <f t="shared" si="96"/>
        <v>#REF!</v>
      </c>
    </row>
    <row r="1943" spans="4:14">
      <c r="D1943" s="13" t="e">
        <f>VLOOKUP(Parameter!#REF!,Indexing!$A$2:$B$28,2)</f>
        <v>#REF!</v>
      </c>
      <c r="E1943" s="13" t="e">
        <f>VLOOKUP(Parameter!#REF!,Indexing!$C$2:$D$28,2)</f>
        <v>#REF!</v>
      </c>
      <c r="F1943" s="13" t="e">
        <f>VLOOKUP(Parameter!#REF!,Indexing!$E$2:$F$28,2)</f>
        <v>#REF!</v>
      </c>
      <c r="G1943" s="13" t="e">
        <f>VLOOKUP(Parameter!#REF!,Indexing!$G$2:$H$28,2)</f>
        <v>#REF!</v>
      </c>
      <c r="H1943" s="13" t="e">
        <f t="shared" si="94"/>
        <v>#REF!</v>
      </c>
      <c r="J1943" s="13" t="e">
        <f>VLOOKUP(Parameter!#REF!,Indexing!$I$2:$J$28,2)</f>
        <v>#REF!</v>
      </c>
      <c r="K1943" s="13" t="e">
        <f>VLOOKUP(Parameter!#REF!,Indexing!$K$2:$L$28,2)</f>
        <v>#REF!</v>
      </c>
      <c r="L1943" s="13" t="e">
        <f t="shared" si="95"/>
        <v>#REF!</v>
      </c>
      <c r="N1943" t="e">
        <f t="shared" si="96"/>
        <v>#REF!</v>
      </c>
    </row>
    <row r="1944" spans="4:14">
      <c r="D1944" s="13" t="e">
        <f>VLOOKUP(Parameter!#REF!,Indexing!$A$2:$B$28,2)</f>
        <v>#REF!</v>
      </c>
      <c r="E1944" s="13" t="e">
        <f>VLOOKUP(Parameter!#REF!,Indexing!$C$2:$D$28,2)</f>
        <v>#REF!</v>
      </c>
      <c r="F1944" s="13" t="e">
        <f>VLOOKUP(Parameter!#REF!,Indexing!$E$2:$F$28,2)</f>
        <v>#REF!</v>
      </c>
      <c r="G1944" s="13" t="e">
        <f>VLOOKUP(Parameter!#REF!,Indexing!$G$2:$H$28,2)</f>
        <v>#REF!</v>
      </c>
      <c r="H1944" s="13" t="e">
        <f t="shared" si="94"/>
        <v>#REF!</v>
      </c>
      <c r="J1944" s="13" t="e">
        <f>VLOOKUP(Parameter!#REF!,Indexing!$I$2:$J$28,2)</f>
        <v>#REF!</v>
      </c>
      <c r="K1944" s="13" t="e">
        <f>VLOOKUP(Parameter!#REF!,Indexing!$K$2:$L$28,2)</f>
        <v>#REF!</v>
      </c>
      <c r="L1944" s="13" t="e">
        <f t="shared" si="95"/>
        <v>#REF!</v>
      </c>
      <c r="N1944" t="e">
        <f t="shared" si="96"/>
        <v>#REF!</v>
      </c>
    </row>
    <row r="1945" spans="4:14">
      <c r="D1945" s="13" t="e">
        <f>VLOOKUP(Parameter!#REF!,Indexing!$A$2:$B$28,2)</f>
        <v>#REF!</v>
      </c>
      <c r="E1945" s="13" t="e">
        <f>VLOOKUP(Parameter!#REF!,Indexing!$C$2:$D$28,2)</f>
        <v>#REF!</v>
      </c>
      <c r="F1945" s="13" t="e">
        <f>VLOOKUP(Parameter!#REF!,Indexing!$E$2:$F$28,2)</f>
        <v>#REF!</v>
      </c>
      <c r="G1945" s="13" t="e">
        <f>VLOOKUP(Parameter!#REF!,Indexing!$G$2:$H$28,2)</f>
        <v>#REF!</v>
      </c>
      <c r="H1945" s="13" t="e">
        <f t="shared" si="94"/>
        <v>#REF!</v>
      </c>
      <c r="J1945" s="13" t="e">
        <f>VLOOKUP(Parameter!#REF!,Indexing!$I$2:$J$28,2)</f>
        <v>#REF!</v>
      </c>
      <c r="K1945" s="13" t="e">
        <f>VLOOKUP(Parameter!#REF!,Indexing!$K$2:$L$28,2)</f>
        <v>#REF!</v>
      </c>
      <c r="L1945" s="13" t="e">
        <f t="shared" si="95"/>
        <v>#REF!</v>
      </c>
      <c r="N1945" t="e">
        <f t="shared" si="96"/>
        <v>#REF!</v>
      </c>
    </row>
    <row r="1946" spans="4:14">
      <c r="D1946" s="13" t="e">
        <f>VLOOKUP(Parameter!#REF!,Indexing!$A$2:$B$28,2)</f>
        <v>#REF!</v>
      </c>
      <c r="E1946" s="13" t="e">
        <f>VLOOKUP(Parameter!#REF!,Indexing!$C$2:$D$28,2)</f>
        <v>#REF!</v>
      </c>
      <c r="F1946" s="13" t="e">
        <f>VLOOKUP(Parameter!#REF!,Indexing!$E$2:$F$28,2)</f>
        <v>#REF!</v>
      </c>
      <c r="G1946" s="13" t="e">
        <f>VLOOKUP(Parameter!#REF!,Indexing!$G$2:$H$28,2)</f>
        <v>#REF!</v>
      </c>
      <c r="H1946" s="13" t="e">
        <f t="shared" si="94"/>
        <v>#REF!</v>
      </c>
      <c r="J1946" s="13" t="e">
        <f>VLOOKUP(Parameter!#REF!,Indexing!$I$2:$J$28,2)</f>
        <v>#REF!</v>
      </c>
      <c r="K1946" s="13" t="e">
        <f>VLOOKUP(Parameter!#REF!,Indexing!$K$2:$L$28,2)</f>
        <v>#REF!</v>
      </c>
      <c r="L1946" s="13" t="e">
        <f t="shared" si="95"/>
        <v>#REF!</v>
      </c>
      <c r="N1946" t="e">
        <f t="shared" si="96"/>
        <v>#REF!</v>
      </c>
    </row>
    <row r="1947" spans="4:14">
      <c r="D1947" s="13" t="e">
        <f>VLOOKUP(Parameter!#REF!,Indexing!$A$2:$B$28,2)</f>
        <v>#REF!</v>
      </c>
      <c r="E1947" s="13" t="e">
        <f>VLOOKUP(Parameter!#REF!,Indexing!$C$2:$D$28,2)</f>
        <v>#REF!</v>
      </c>
      <c r="F1947" s="13" t="e">
        <f>VLOOKUP(Parameter!#REF!,Indexing!$E$2:$F$28,2)</f>
        <v>#REF!</v>
      </c>
      <c r="G1947" s="13" t="e">
        <f>VLOOKUP(Parameter!#REF!,Indexing!$G$2:$H$28,2)</f>
        <v>#REF!</v>
      </c>
      <c r="H1947" s="13" t="e">
        <f t="shared" si="94"/>
        <v>#REF!</v>
      </c>
      <c r="J1947" s="13" t="e">
        <f>VLOOKUP(Parameter!#REF!,Indexing!$I$2:$J$28,2)</f>
        <v>#REF!</v>
      </c>
      <c r="K1947" s="13" t="e">
        <f>VLOOKUP(Parameter!#REF!,Indexing!$K$2:$L$28,2)</f>
        <v>#REF!</v>
      </c>
      <c r="L1947" s="13" t="e">
        <f t="shared" si="95"/>
        <v>#REF!</v>
      </c>
      <c r="N1947" t="e">
        <f t="shared" si="96"/>
        <v>#REF!</v>
      </c>
    </row>
    <row r="1948" spans="4:14">
      <c r="D1948" s="13" t="e">
        <f>VLOOKUP(Parameter!#REF!,Indexing!$A$2:$B$28,2)</f>
        <v>#REF!</v>
      </c>
      <c r="E1948" s="13" t="e">
        <f>VLOOKUP(Parameter!#REF!,Indexing!$C$2:$D$28,2)</f>
        <v>#REF!</v>
      </c>
      <c r="F1948" s="13" t="e">
        <f>VLOOKUP(Parameter!#REF!,Indexing!$E$2:$F$28,2)</f>
        <v>#REF!</v>
      </c>
      <c r="G1948" s="13" t="e">
        <f>VLOOKUP(Parameter!#REF!,Indexing!$G$2:$H$28,2)</f>
        <v>#REF!</v>
      </c>
      <c r="H1948" s="13" t="e">
        <f t="shared" si="94"/>
        <v>#REF!</v>
      </c>
      <c r="J1948" s="13" t="e">
        <f>VLOOKUP(Parameter!#REF!,Indexing!$I$2:$J$28,2)</f>
        <v>#REF!</v>
      </c>
      <c r="K1948" s="13" t="e">
        <f>VLOOKUP(Parameter!#REF!,Indexing!$K$2:$L$28,2)</f>
        <v>#REF!</v>
      </c>
      <c r="L1948" s="13" t="e">
        <f t="shared" si="95"/>
        <v>#REF!</v>
      </c>
      <c r="N1948" t="e">
        <f t="shared" si="96"/>
        <v>#REF!</v>
      </c>
    </row>
    <row r="1949" spans="4:14">
      <c r="D1949" s="13" t="e">
        <f>VLOOKUP(Parameter!#REF!,Indexing!$A$2:$B$28,2)</f>
        <v>#REF!</v>
      </c>
      <c r="E1949" s="13" t="e">
        <f>VLOOKUP(Parameter!#REF!,Indexing!$C$2:$D$28,2)</f>
        <v>#REF!</v>
      </c>
      <c r="F1949" s="13" t="e">
        <f>VLOOKUP(Parameter!#REF!,Indexing!$E$2:$F$28,2)</f>
        <v>#REF!</v>
      </c>
      <c r="G1949" s="13" t="e">
        <f>VLOOKUP(Parameter!#REF!,Indexing!$G$2:$H$28,2)</f>
        <v>#REF!</v>
      </c>
      <c r="H1949" s="13" t="e">
        <f t="shared" si="94"/>
        <v>#REF!</v>
      </c>
      <c r="J1949" s="13" t="e">
        <f>VLOOKUP(Parameter!#REF!,Indexing!$I$2:$J$28,2)</f>
        <v>#REF!</v>
      </c>
      <c r="K1949" s="13" t="e">
        <f>VLOOKUP(Parameter!#REF!,Indexing!$K$2:$L$28,2)</f>
        <v>#REF!</v>
      </c>
      <c r="L1949" s="13" t="e">
        <f t="shared" si="95"/>
        <v>#REF!</v>
      </c>
      <c r="N1949" t="e">
        <f t="shared" si="96"/>
        <v>#REF!</v>
      </c>
    </row>
    <row r="1950" spans="4:14">
      <c r="D1950" s="13" t="e">
        <f>VLOOKUP(Parameter!#REF!,Indexing!$A$2:$B$28,2)</f>
        <v>#REF!</v>
      </c>
      <c r="E1950" s="13" t="e">
        <f>VLOOKUP(Parameter!#REF!,Indexing!$C$2:$D$28,2)</f>
        <v>#REF!</v>
      </c>
      <c r="F1950" s="13" t="e">
        <f>VLOOKUP(Parameter!#REF!,Indexing!$E$2:$F$28,2)</f>
        <v>#REF!</v>
      </c>
      <c r="G1950" s="13" t="e">
        <f>VLOOKUP(Parameter!#REF!,Indexing!$G$2:$H$28,2)</f>
        <v>#REF!</v>
      </c>
      <c r="H1950" s="13" t="e">
        <f t="shared" si="94"/>
        <v>#REF!</v>
      </c>
      <c r="J1950" s="13" t="e">
        <f>VLOOKUP(Parameter!#REF!,Indexing!$I$2:$J$28,2)</f>
        <v>#REF!</v>
      </c>
      <c r="K1950" s="13" t="e">
        <f>VLOOKUP(Parameter!#REF!,Indexing!$K$2:$L$28,2)</f>
        <v>#REF!</v>
      </c>
      <c r="L1950" s="13" t="e">
        <f t="shared" si="95"/>
        <v>#REF!</v>
      </c>
      <c r="N1950" t="e">
        <f t="shared" si="96"/>
        <v>#REF!</v>
      </c>
    </row>
    <row r="1951" spans="4:14">
      <c r="D1951" s="13" t="e">
        <f>VLOOKUP(Parameter!#REF!,Indexing!$A$2:$B$28,2)</f>
        <v>#REF!</v>
      </c>
      <c r="E1951" s="13" t="e">
        <f>VLOOKUP(Parameter!#REF!,Indexing!$C$2:$D$28,2)</f>
        <v>#REF!</v>
      </c>
      <c r="F1951" s="13" t="e">
        <f>VLOOKUP(Parameter!#REF!,Indexing!$E$2:$F$28,2)</f>
        <v>#REF!</v>
      </c>
      <c r="G1951" s="13" t="e">
        <f>VLOOKUP(Parameter!#REF!,Indexing!$G$2:$H$28,2)</f>
        <v>#REF!</v>
      </c>
      <c r="H1951" s="13" t="e">
        <f t="shared" si="94"/>
        <v>#REF!</v>
      </c>
      <c r="J1951" s="13" t="e">
        <f>VLOOKUP(Parameter!#REF!,Indexing!$I$2:$J$28,2)</f>
        <v>#REF!</v>
      </c>
      <c r="K1951" s="13" t="e">
        <f>VLOOKUP(Parameter!#REF!,Indexing!$K$2:$L$28,2)</f>
        <v>#REF!</v>
      </c>
      <c r="L1951" s="13" t="e">
        <f t="shared" si="95"/>
        <v>#REF!</v>
      </c>
      <c r="N1951" t="e">
        <f t="shared" si="96"/>
        <v>#REF!</v>
      </c>
    </row>
    <row r="1952" spans="4:14">
      <c r="D1952" s="13" t="e">
        <f>VLOOKUP(Parameter!#REF!,Indexing!$A$2:$B$28,2)</f>
        <v>#REF!</v>
      </c>
      <c r="E1952" s="13" t="e">
        <f>VLOOKUP(Parameter!#REF!,Indexing!$C$2:$D$28,2)</f>
        <v>#REF!</v>
      </c>
      <c r="F1952" s="13" t="e">
        <f>VLOOKUP(Parameter!#REF!,Indexing!$E$2:$F$28,2)</f>
        <v>#REF!</v>
      </c>
      <c r="G1952" s="13" t="e">
        <f>VLOOKUP(Parameter!#REF!,Indexing!$G$2:$H$28,2)</f>
        <v>#REF!</v>
      </c>
      <c r="H1952" s="13" t="e">
        <f t="shared" si="94"/>
        <v>#REF!</v>
      </c>
      <c r="J1952" s="13" t="e">
        <f>VLOOKUP(Parameter!#REF!,Indexing!$I$2:$J$28,2)</f>
        <v>#REF!</v>
      </c>
      <c r="K1952" s="13" t="e">
        <f>VLOOKUP(Parameter!#REF!,Indexing!$K$2:$L$28,2)</f>
        <v>#REF!</v>
      </c>
      <c r="L1952" s="13" t="e">
        <f t="shared" si="95"/>
        <v>#REF!</v>
      </c>
      <c r="N1952" t="e">
        <f t="shared" si="96"/>
        <v>#REF!</v>
      </c>
    </row>
    <row r="1953" spans="4:14">
      <c r="D1953" s="13" t="e">
        <f>VLOOKUP(Parameter!#REF!,Indexing!$A$2:$B$28,2)</f>
        <v>#REF!</v>
      </c>
      <c r="E1953" s="13" t="e">
        <f>VLOOKUP(Parameter!#REF!,Indexing!$C$2:$D$28,2)</f>
        <v>#REF!</v>
      </c>
      <c r="F1953" s="13" t="e">
        <f>VLOOKUP(Parameter!#REF!,Indexing!$E$2:$F$28,2)</f>
        <v>#REF!</v>
      </c>
      <c r="G1953" s="13" t="e">
        <f>VLOOKUP(Parameter!#REF!,Indexing!$G$2:$H$28,2)</f>
        <v>#REF!</v>
      </c>
      <c r="H1953" s="13" t="e">
        <f t="shared" si="94"/>
        <v>#REF!</v>
      </c>
      <c r="J1953" s="13" t="e">
        <f>VLOOKUP(Parameter!#REF!,Indexing!$I$2:$J$28,2)</f>
        <v>#REF!</v>
      </c>
      <c r="K1953" s="13" t="e">
        <f>VLOOKUP(Parameter!#REF!,Indexing!$K$2:$L$28,2)</f>
        <v>#REF!</v>
      </c>
      <c r="L1953" s="13" t="e">
        <f t="shared" si="95"/>
        <v>#REF!</v>
      </c>
      <c r="N1953" t="e">
        <f t="shared" si="96"/>
        <v>#REF!</v>
      </c>
    </row>
    <row r="1954" spans="4:14">
      <c r="D1954" s="13" t="e">
        <f>VLOOKUP(Parameter!#REF!,Indexing!$A$2:$B$28,2)</f>
        <v>#REF!</v>
      </c>
      <c r="E1954" s="13" t="e">
        <f>VLOOKUP(Parameter!#REF!,Indexing!$C$2:$D$28,2)</f>
        <v>#REF!</v>
      </c>
      <c r="F1954" s="13" t="e">
        <f>VLOOKUP(Parameter!#REF!,Indexing!$E$2:$F$28,2)</f>
        <v>#REF!</v>
      </c>
      <c r="G1954" s="13" t="e">
        <f>VLOOKUP(Parameter!#REF!,Indexing!$G$2:$H$28,2)</f>
        <v>#REF!</v>
      </c>
      <c r="H1954" s="13" t="e">
        <f t="shared" si="94"/>
        <v>#REF!</v>
      </c>
      <c r="J1954" s="13" t="e">
        <f>VLOOKUP(Parameter!#REF!,Indexing!$I$2:$J$28,2)</f>
        <v>#REF!</v>
      </c>
      <c r="K1954" s="13" t="e">
        <f>VLOOKUP(Parameter!#REF!,Indexing!$K$2:$L$28,2)</f>
        <v>#REF!</v>
      </c>
      <c r="L1954" s="13" t="e">
        <f t="shared" si="95"/>
        <v>#REF!</v>
      </c>
      <c r="N1954" t="e">
        <f t="shared" si="96"/>
        <v>#REF!</v>
      </c>
    </row>
    <row r="1955" spans="4:14">
      <c r="D1955" s="13" t="e">
        <f>VLOOKUP(Parameter!#REF!,Indexing!$A$2:$B$28,2)</f>
        <v>#REF!</v>
      </c>
      <c r="E1955" s="13" t="e">
        <f>VLOOKUP(Parameter!#REF!,Indexing!$C$2:$D$28,2)</f>
        <v>#REF!</v>
      </c>
      <c r="F1955" s="13" t="e">
        <f>VLOOKUP(Parameter!#REF!,Indexing!$E$2:$F$28,2)</f>
        <v>#REF!</v>
      </c>
      <c r="G1955" s="13" t="e">
        <f>VLOOKUP(Parameter!#REF!,Indexing!$G$2:$H$28,2)</f>
        <v>#REF!</v>
      </c>
      <c r="H1955" s="13" t="e">
        <f t="shared" si="94"/>
        <v>#REF!</v>
      </c>
      <c r="J1955" s="13" t="e">
        <f>VLOOKUP(Parameter!#REF!,Indexing!$I$2:$J$28,2)</f>
        <v>#REF!</v>
      </c>
      <c r="K1955" s="13" t="e">
        <f>VLOOKUP(Parameter!#REF!,Indexing!$K$2:$L$28,2)</f>
        <v>#REF!</v>
      </c>
      <c r="L1955" s="13" t="e">
        <f t="shared" si="95"/>
        <v>#REF!</v>
      </c>
      <c r="N1955" t="e">
        <f t="shared" si="96"/>
        <v>#REF!</v>
      </c>
    </row>
    <row r="1956" spans="4:14">
      <c r="D1956" s="13" t="e">
        <f>VLOOKUP(Parameter!#REF!,Indexing!$A$2:$B$28,2)</f>
        <v>#REF!</v>
      </c>
      <c r="E1956" s="13" t="e">
        <f>VLOOKUP(Parameter!#REF!,Indexing!$C$2:$D$28,2)</f>
        <v>#REF!</v>
      </c>
      <c r="F1956" s="13" t="e">
        <f>VLOOKUP(Parameter!#REF!,Indexing!$E$2:$F$28,2)</f>
        <v>#REF!</v>
      </c>
      <c r="G1956" s="13" t="e">
        <f>VLOOKUP(Parameter!#REF!,Indexing!$G$2:$H$28,2)</f>
        <v>#REF!</v>
      </c>
      <c r="H1956" s="13" t="e">
        <f t="shared" si="94"/>
        <v>#REF!</v>
      </c>
      <c r="J1956" s="13" t="e">
        <f>VLOOKUP(Parameter!#REF!,Indexing!$I$2:$J$28,2)</f>
        <v>#REF!</v>
      </c>
      <c r="K1956" s="13" t="e">
        <f>VLOOKUP(Parameter!#REF!,Indexing!$K$2:$L$28,2)</f>
        <v>#REF!</v>
      </c>
      <c r="L1956" s="13" t="e">
        <f t="shared" si="95"/>
        <v>#REF!</v>
      </c>
      <c r="N1956" t="e">
        <f t="shared" si="96"/>
        <v>#REF!</v>
      </c>
    </row>
    <row r="1957" spans="4:14">
      <c r="D1957" s="13" t="e">
        <f>VLOOKUP(Parameter!#REF!,Indexing!$A$2:$B$28,2)</f>
        <v>#REF!</v>
      </c>
      <c r="E1957" s="13" t="e">
        <f>VLOOKUP(Parameter!#REF!,Indexing!$C$2:$D$28,2)</f>
        <v>#REF!</v>
      </c>
      <c r="F1957" s="13" t="e">
        <f>VLOOKUP(Parameter!#REF!,Indexing!$E$2:$F$28,2)</f>
        <v>#REF!</v>
      </c>
      <c r="G1957" s="13" t="e">
        <f>VLOOKUP(Parameter!#REF!,Indexing!$G$2:$H$28,2)</f>
        <v>#REF!</v>
      </c>
      <c r="H1957" s="13" t="e">
        <f t="shared" si="94"/>
        <v>#REF!</v>
      </c>
      <c r="J1957" s="13" t="e">
        <f>VLOOKUP(Parameter!#REF!,Indexing!$I$2:$J$28,2)</f>
        <v>#REF!</v>
      </c>
      <c r="K1957" s="13" t="e">
        <f>VLOOKUP(Parameter!#REF!,Indexing!$K$2:$L$28,2)</f>
        <v>#REF!</v>
      </c>
      <c r="L1957" s="13" t="e">
        <f t="shared" si="95"/>
        <v>#REF!</v>
      </c>
      <c r="N1957" t="e">
        <f t="shared" si="96"/>
        <v>#REF!</v>
      </c>
    </row>
    <row r="1958" spans="4:14">
      <c r="D1958" s="13" t="e">
        <f>VLOOKUP(Parameter!#REF!,Indexing!$A$2:$B$28,2)</f>
        <v>#REF!</v>
      </c>
      <c r="E1958" s="13" t="e">
        <f>VLOOKUP(Parameter!#REF!,Indexing!$C$2:$D$28,2)</f>
        <v>#REF!</v>
      </c>
      <c r="F1958" s="13" t="e">
        <f>VLOOKUP(Parameter!#REF!,Indexing!$E$2:$F$28,2)</f>
        <v>#REF!</v>
      </c>
      <c r="G1958" s="13" t="e">
        <f>VLOOKUP(Parameter!#REF!,Indexing!$G$2:$H$28,2)</f>
        <v>#REF!</v>
      </c>
      <c r="H1958" s="13" t="e">
        <f t="shared" si="94"/>
        <v>#REF!</v>
      </c>
      <c r="J1958" s="13" t="e">
        <f>VLOOKUP(Parameter!#REF!,Indexing!$I$2:$J$28,2)</f>
        <v>#REF!</v>
      </c>
      <c r="K1958" s="13" t="e">
        <f>VLOOKUP(Parameter!#REF!,Indexing!$K$2:$L$28,2)</f>
        <v>#REF!</v>
      </c>
      <c r="L1958" s="13" t="e">
        <f t="shared" si="95"/>
        <v>#REF!</v>
      </c>
      <c r="N1958" t="e">
        <f t="shared" si="96"/>
        <v>#REF!</v>
      </c>
    </row>
    <row r="1959" spans="4:14">
      <c r="D1959" s="13" t="e">
        <f>VLOOKUP(Parameter!#REF!,Indexing!$A$2:$B$28,2)</f>
        <v>#REF!</v>
      </c>
      <c r="E1959" s="13" t="e">
        <f>VLOOKUP(Parameter!#REF!,Indexing!$C$2:$D$28,2)</f>
        <v>#REF!</v>
      </c>
      <c r="F1959" s="13" t="e">
        <f>VLOOKUP(Parameter!#REF!,Indexing!$E$2:$F$28,2)</f>
        <v>#REF!</v>
      </c>
      <c r="G1959" s="13" t="e">
        <f>VLOOKUP(Parameter!#REF!,Indexing!$G$2:$H$28,2)</f>
        <v>#REF!</v>
      </c>
      <c r="H1959" s="13" t="e">
        <f t="shared" ref="H1959:H2022" si="97">(AVERAGE(D1959:G1959))</f>
        <v>#REF!</v>
      </c>
      <c r="J1959" s="13" t="e">
        <f>VLOOKUP(Parameter!#REF!,Indexing!$I$2:$J$28,2)</f>
        <v>#REF!</v>
      </c>
      <c r="K1959" s="13" t="e">
        <f>VLOOKUP(Parameter!#REF!,Indexing!$K$2:$L$28,2)</f>
        <v>#REF!</v>
      </c>
      <c r="L1959" s="13" t="e">
        <f t="shared" ref="L1959:L2022" si="98">AVERAGE(J1959+K1959)</f>
        <v>#REF!</v>
      </c>
      <c r="N1959" t="e">
        <f t="shared" si="96"/>
        <v>#REF!</v>
      </c>
    </row>
    <row r="1960" spans="4:14">
      <c r="D1960" s="13" t="e">
        <f>VLOOKUP(Parameter!#REF!,Indexing!$A$2:$B$28,2)</f>
        <v>#REF!</v>
      </c>
      <c r="E1960" s="13" t="e">
        <f>VLOOKUP(Parameter!#REF!,Indexing!$C$2:$D$28,2)</f>
        <v>#REF!</v>
      </c>
      <c r="F1960" s="13" t="e">
        <f>VLOOKUP(Parameter!#REF!,Indexing!$E$2:$F$28,2)</f>
        <v>#REF!</v>
      </c>
      <c r="G1960" s="13" t="e">
        <f>VLOOKUP(Parameter!#REF!,Indexing!$G$2:$H$28,2)</f>
        <v>#REF!</v>
      </c>
      <c r="H1960" s="13" t="e">
        <f t="shared" si="97"/>
        <v>#REF!</v>
      </c>
      <c r="J1960" s="13" t="e">
        <f>VLOOKUP(Parameter!#REF!,Indexing!$I$2:$J$28,2)</f>
        <v>#REF!</v>
      </c>
      <c r="K1960" s="13" t="e">
        <f>VLOOKUP(Parameter!#REF!,Indexing!$K$2:$L$28,2)</f>
        <v>#REF!</v>
      </c>
      <c r="L1960" s="13" t="e">
        <f t="shared" si="98"/>
        <v>#REF!</v>
      </c>
      <c r="N1960" t="e">
        <f t="shared" si="96"/>
        <v>#REF!</v>
      </c>
    </row>
    <row r="1961" spans="4:14">
      <c r="D1961" s="13" t="e">
        <f>VLOOKUP(Parameter!#REF!,Indexing!$A$2:$B$28,2)</f>
        <v>#REF!</v>
      </c>
      <c r="E1961" s="13" t="e">
        <f>VLOOKUP(Parameter!#REF!,Indexing!$C$2:$D$28,2)</f>
        <v>#REF!</v>
      </c>
      <c r="F1961" s="13" t="e">
        <f>VLOOKUP(Parameter!#REF!,Indexing!$E$2:$F$28,2)</f>
        <v>#REF!</v>
      </c>
      <c r="G1961" s="13" t="e">
        <f>VLOOKUP(Parameter!#REF!,Indexing!$G$2:$H$28,2)</f>
        <v>#REF!</v>
      </c>
      <c r="H1961" s="13" t="e">
        <f t="shared" si="97"/>
        <v>#REF!</v>
      </c>
      <c r="J1961" s="13" t="e">
        <f>VLOOKUP(Parameter!#REF!,Indexing!$I$2:$J$28,2)</f>
        <v>#REF!</v>
      </c>
      <c r="K1961" s="13" t="e">
        <f>VLOOKUP(Parameter!#REF!,Indexing!$K$2:$L$28,2)</f>
        <v>#REF!</v>
      </c>
      <c r="L1961" s="13" t="e">
        <f t="shared" si="98"/>
        <v>#REF!</v>
      </c>
      <c r="N1961" t="e">
        <f t="shared" si="96"/>
        <v>#REF!</v>
      </c>
    </row>
    <row r="1962" spans="4:14">
      <c r="D1962" s="13" t="e">
        <f>VLOOKUP(Parameter!#REF!,Indexing!$A$2:$B$28,2)</f>
        <v>#REF!</v>
      </c>
      <c r="E1962" s="13" t="e">
        <f>VLOOKUP(Parameter!#REF!,Indexing!$C$2:$D$28,2)</f>
        <v>#REF!</v>
      </c>
      <c r="F1962" s="13" t="e">
        <f>VLOOKUP(Parameter!#REF!,Indexing!$E$2:$F$28,2)</f>
        <v>#REF!</v>
      </c>
      <c r="G1962" s="13" t="e">
        <f>VLOOKUP(Parameter!#REF!,Indexing!$G$2:$H$28,2)</f>
        <v>#REF!</v>
      </c>
      <c r="H1962" s="13" t="e">
        <f t="shared" si="97"/>
        <v>#REF!</v>
      </c>
      <c r="J1962" s="13" t="e">
        <f>VLOOKUP(Parameter!#REF!,Indexing!$I$2:$J$28,2)</f>
        <v>#REF!</v>
      </c>
      <c r="K1962" s="13" t="e">
        <f>VLOOKUP(Parameter!#REF!,Indexing!$K$2:$L$28,2)</f>
        <v>#REF!</v>
      </c>
      <c r="L1962" s="13" t="e">
        <f t="shared" si="98"/>
        <v>#REF!</v>
      </c>
      <c r="N1962" t="e">
        <f t="shared" si="96"/>
        <v>#REF!</v>
      </c>
    </row>
    <row r="1963" spans="4:14">
      <c r="D1963" s="13" t="e">
        <f>VLOOKUP(Parameter!#REF!,Indexing!$A$2:$B$28,2)</f>
        <v>#REF!</v>
      </c>
      <c r="E1963" s="13" t="e">
        <f>VLOOKUP(Parameter!#REF!,Indexing!$C$2:$D$28,2)</f>
        <v>#REF!</v>
      </c>
      <c r="F1963" s="13" t="e">
        <f>VLOOKUP(Parameter!#REF!,Indexing!$E$2:$F$28,2)</f>
        <v>#REF!</v>
      </c>
      <c r="G1963" s="13" t="e">
        <f>VLOOKUP(Parameter!#REF!,Indexing!$G$2:$H$28,2)</f>
        <v>#REF!</v>
      </c>
      <c r="H1963" s="13" t="e">
        <f t="shared" si="97"/>
        <v>#REF!</v>
      </c>
      <c r="J1963" s="13" t="e">
        <f>VLOOKUP(Parameter!#REF!,Indexing!$I$2:$J$28,2)</f>
        <v>#REF!</v>
      </c>
      <c r="K1963" s="13" t="e">
        <f>VLOOKUP(Parameter!#REF!,Indexing!$K$2:$L$28,2)</f>
        <v>#REF!</v>
      </c>
      <c r="L1963" s="13" t="e">
        <f t="shared" si="98"/>
        <v>#REF!</v>
      </c>
      <c r="N1963" t="e">
        <f t="shared" si="96"/>
        <v>#REF!</v>
      </c>
    </row>
    <row r="1964" spans="4:14">
      <c r="D1964" s="13" t="e">
        <f>VLOOKUP(Parameter!#REF!,Indexing!$A$2:$B$28,2)</f>
        <v>#REF!</v>
      </c>
      <c r="E1964" s="13" t="e">
        <f>VLOOKUP(Parameter!#REF!,Indexing!$C$2:$D$28,2)</f>
        <v>#REF!</v>
      </c>
      <c r="F1964" s="13" t="e">
        <f>VLOOKUP(Parameter!#REF!,Indexing!$E$2:$F$28,2)</f>
        <v>#REF!</v>
      </c>
      <c r="G1964" s="13" t="e">
        <f>VLOOKUP(Parameter!#REF!,Indexing!$G$2:$H$28,2)</f>
        <v>#REF!</v>
      </c>
      <c r="H1964" s="13" t="e">
        <f t="shared" si="97"/>
        <v>#REF!</v>
      </c>
      <c r="J1964" s="13" t="e">
        <f>VLOOKUP(Parameter!#REF!,Indexing!$I$2:$J$28,2)</f>
        <v>#REF!</v>
      </c>
      <c r="K1964" s="13" t="e">
        <f>VLOOKUP(Parameter!#REF!,Indexing!$K$2:$L$28,2)</f>
        <v>#REF!</v>
      </c>
      <c r="L1964" s="13" t="e">
        <f t="shared" si="98"/>
        <v>#REF!</v>
      </c>
      <c r="N1964" t="e">
        <f t="shared" si="96"/>
        <v>#REF!</v>
      </c>
    </row>
    <row r="1965" spans="4:14">
      <c r="D1965" s="13" t="e">
        <f>VLOOKUP(Parameter!#REF!,Indexing!$A$2:$B$28,2)</f>
        <v>#REF!</v>
      </c>
      <c r="E1965" s="13" t="e">
        <f>VLOOKUP(Parameter!#REF!,Indexing!$C$2:$D$28,2)</f>
        <v>#REF!</v>
      </c>
      <c r="F1965" s="13" t="e">
        <f>VLOOKUP(Parameter!#REF!,Indexing!$E$2:$F$28,2)</f>
        <v>#REF!</v>
      </c>
      <c r="G1965" s="13" t="e">
        <f>VLOOKUP(Parameter!#REF!,Indexing!$G$2:$H$28,2)</f>
        <v>#REF!</v>
      </c>
      <c r="H1965" s="13" t="e">
        <f t="shared" si="97"/>
        <v>#REF!</v>
      </c>
      <c r="J1965" s="13" t="e">
        <f>VLOOKUP(Parameter!#REF!,Indexing!$I$2:$J$28,2)</f>
        <v>#REF!</v>
      </c>
      <c r="K1965" s="13" t="e">
        <f>VLOOKUP(Parameter!#REF!,Indexing!$K$2:$L$28,2)</f>
        <v>#REF!</v>
      </c>
      <c r="L1965" s="13" t="e">
        <f t="shared" si="98"/>
        <v>#REF!</v>
      </c>
      <c r="N1965" t="e">
        <f t="shared" si="96"/>
        <v>#REF!</v>
      </c>
    </row>
    <row r="1966" spans="4:14">
      <c r="D1966" s="13" t="e">
        <f>VLOOKUP(Parameter!#REF!,Indexing!$A$2:$B$28,2)</f>
        <v>#REF!</v>
      </c>
      <c r="E1966" s="13" t="e">
        <f>VLOOKUP(Parameter!#REF!,Indexing!$C$2:$D$28,2)</f>
        <v>#REF!</v>
      </c>
      <c r="F1966" s="13" t="e">
        <f>VLOOKUP(Parameter!#REF!,Indexing!$E$2:$F$28,2)</f>
        <v>#REF!</v>
      </c>
      <c r="G1966" s="13" t="e">
        <f>VLOOKUP(Parameter!#REF!,Indexing!$G$2:$H$28,2)</f>
        <v>#REF!</v>
      </c>
      <c r="H1966" s="13" t="e">
        <f t="shared" si="97"/>
        <v>#REF!</v>
      </c>
      <c r="J1966" s="13" t="e">
        <f>VLOOKUP(Parameter!#REF!,Indexing!$I$2:$J$28,2)</f>
        <v>#REF!</v>
      </c>
      <c r="K1966" s="13" t="e">
        <f>VLOOKUP(Parameter!#REF!,Indexing!$K$2:$L$28,2)</f>
        <v>#REF!</v>
      </c>
      <c r="L1966" s="13" t="e">
        <f t="shared" si="98"/>
        <v>#REF!</v>
      </c>
      <c r="N1966" t="e">
        <f t="shared" si="96"/>
        <v>#REF!</v>
      </c>
    </row>
    <row r="1967" spans="4:14">
      <c r="D1967" s="13" t="e">
        <f>VLOOKUP(Parameter!#REF!,Indexing!$A$2:$B$28,2)</f>
        <v>#REF!</v>
      </c>
      <c r="E1967" s="13" t="e">
        <f>VLOOKUP(Parameter!#REF!,Indexing!$C$2:$D$28,2)</f>
        <v>#REF!</v>
      </c>
      <c r="F1967" s="13" t="e">
        <f>VLOOKUP(Parameter!#REF!,Indexing!$E$2:$F$28,2)</f>
        <v>#REF!</v>
      </c>
      <c r="G1967" s="13" t="e">
        <f>VLOOKUP(Parameter!#REF!,Indexing!$G$2:$H$28,2)</f>
        <v>#REF!</v>
      </c>
      <c r="H1967" s="13" t="e">
        <f t="shared" si="97"/>
        <v>#REF!</v>
      </c>
      <c r="J1967" s="13" t="e">
        <f>VLOOKUP(Parameter!#REF!,Indexing!$I$2:$J$28,2)</f>
        <v>#REF!</v>
      </c>
      <c r="K1967" s="13" t="e">
        <f>VLOOKUP(Parameter!#REF!,Indexing!$K$2:$L$28,2)</f>
        <v>#REF!</v>
      </c>
      <c r="L1967" s="13" t="e">
        <f t="shared" si="98"/>
        <v>#REF!</v>
      </c>
      <c r="N1967" t="e">
        <f t="shared" si="96"/>
        <v>#REF!</v>
      </c>
    </row>
    <row r="1968" spans="4:14">
      <c r="D1968" s="13" t="e">
        <f>VLOOKUP(Parameter!#REF!,Indexing!$A$2:$B$28,2)</f>
        <v>#REF!</v>
      </c>
      <c r="E1968" s="13" t="e">
        <f>VLOOKUP(Parameter!#REF!,Indexing!$C$2:$D$28,2)</f>
        <v>#REF!</v>
      </c>
      <c r="F1968" s="13" t="e">
        <f>VLOOKUP(Parameter!#REF!,Indexing!$E$2:$F$28,2)</f>
        <v>#REF!</v>
      </c>
      <c r="G1968" s="13" t="e">
        <f>VLOOKUP(Parameter!#REF!,Indexing!$G$2:$H$28,2)</f>
        <v>#REF!</v>
      </c>
      <c r="H1968" s="13" t="e">
        <f t="shared" si="97"/>
        <v>#REF!</v>
      </c>
      <c r="J1968" s="13" t="e">
        <f>VLOOKUP(Parameter!#REF!,Indexing!$I$2:$J$28,2)</f>
        <v>#REF!</v>
      </c>
      <c r="K1968" s="13" t="e">
        <f>VLOOKUP(Parameter!#REF!,Indexing!$K$2:$L$28,2)</f>
        <v>#REF!</v>
      </c>
      <c r="L1968" s="13" t="e">
        <f t="shared" si="98"/>
        <v>#REF!</v>
      </c>
      <c r="N1968" t="e">
        <f t="shared" si="96"/>
        <v>#REF!</v>
      </c>
    </row>
    <row r="1969" spans="4:14">
      <c r="D1969" s="13" t="e">
        <f>VLOOKUP(Parameter!#REF!,Indexing!$A$2:$B$28,2)</f>
        <v>#REF!</v>
      </c>
      <c r="E1969" s="13" t="e">
        <f>VLOOKUP(Parameter!#REF!,Indexing!$C$2:$D$28,2)</f>
        <v>#REF!</v>
      </c>
      <c r="F1969" s="13" t="e">
        <f>VLOOKUP(Parameter!#REF!,Indexing!$E$2:$F$28,2)</f>
        <v>#REF!</v>
      </c>
      <c r="G1969" s="13" t="e">
        <f>VLOOKUP(Parameter!#REF!,Indexing!$G$2:$H$28,2)</f>
        <v>#REF!</v>
      </c>
      <c r="H1969" s="13" t="e">
        <f t="shared" si="97"/>
        <v>#REF!</v>
      </c>
      <c r="J1969" s="13" t="e">
        <f>VLOOKUP(Parameter!#REF!,Indexing!$I$2:$J$28,2)</f>
        <v>#REF!</v>
      </c>
      <c r="K1969" s="13" t="e">
        <f>VLOOKUP(Parameter!#REF!,Indexing!$K$2:$L$28,2)</f>
        <v>#REF!</v>
      </c>
      <c r="L1969" s="13" t="e">
        <f t="shared" si="98"/>
        <v>#REF!</v>
      </c>
      <c r="N1969" t="e">
        <f t="shared" si="96"/>
        <v>#REF!</v>
      </c>
    </row>
    <row r="1970" spans="4:14">
      <c r="D1970" s="13" t="e">
        <f>VLOOKUP(Parameter!#REF!,Indexing!$A$2:$B$28,2)</f>
        <v>#REF!</v>
      </c>
      <c r="E1970" s="13" t="e">
        <f>VLOOKUP(Parameter!#REF!,Indexing!$C$2:$D$28,2)</f>
        <v>#REF!</v>
      </c>
      <c r="F1970" s="13" t="e">
        <f>VLOOKUP(Parameter!#REF!,Indexing!$E$2:$F$28,2)</f>
        <v>#REF!</v>
      </c>
      <c r="G1970" s="13" t="e">
        <f>VLOOKUP(Parameter!#REF!,Indexing!$G$2:$H$28,2)</f>
        <v>#REF!</v>
      </c>
      <c r="H1970" s="13" t="e">
        <f t="shared" si="97"/>
        <v>#REF!</v>
      </c>
      <c r="J1970" s="13" t="e">
        <f>VLOOKUP(Parameter!#REF!,Indexing!$I$2:$J$28,2)</f>
        <v>#REF!</v>
      </c>
      <c r="K1970" s="13" t="e">
        <f>VLOOKUP(Parameter!#REF!,Indexing!$K$2:$L$28,2)</f>
        <v>#REF!</v>
      </c>
      <c r="L1970" s="13" t="e">
        <f t="shared" si="98"/>
        <v>#REF!</v>
      </c>
      <c r="N1970" t="e">
        <f t="shared" si="96"/>
        <v>#REF!</v>
      </c>
    </row>
    <row r="1971" spans="4:14">
      <c r="D1971" s="13" t="e">
        <f>VLOOKUP(Parameter!#REF!,Indexing!$A$2:$B$28,2)</f>
        <v>#REF!</v>
      </c>
      <c r="E1971" s="13" t="e">
        <f>VLOOKUP(Parameter!#REF!,Indexing!$C$2:$D$28,2)</f>
        <v>#REF!</v>
      </c>
      <c r="F1971" s="13" t="e">
        <f>VLOOKUP(Parameter!#REF!,Indexing!$E$2:$F$28,2)</f>
        <v>#REF!</v>
      </c>
      <c r="G1971" s="13" t="e">
        <f>VLOOKUP(Parameter!#REF!,Indexing!$G$2:$H$28,2)</f>
        <v>#REF!</v>
      </c>
      <c r="H1971" s="13" t="e">
        <f t="shared" si="97"/>
        <v>#REF!</v>
      </c>
      <c r="J1971" s="13" t="e">
        <f>VLOOKUP(Parameter!#REF!,Indexing!$I$2:$J$28,2)</f>
        <v>#REF!</v>
      </c>
      <c r="K1971" s="13" t="e">
        <f>VLOOKUP(Parameter!#REF!,Indexing!$K$2:$L$28,2)</f>
        <v>#REF!</v>
      </c>
      <c r="L1971" s="13" t="e">
        <f t="shared" si="98"/>
        <v>#REF!</v>
      </c>
      <c r="N1971" t="e">
        <f t="shared" si="96"/>
        <v>#REF!</v>
      </c>
    </row>
    <row r="1972" spans="4:14">
      <c r="D1972" s="13" t="e">
        <f>VLOOKUP(Parameter!#REF!,Indexing!$A$2:$B$28,2)</f>
        <v>#REF!</v>
      </c>
      <c r="E1972" s="13" t="e">
        <f>VLOOKUP(Parameter!#REF!,Indexing!$C$2:$D$28,2)</f>
        <v>#REF!</v>
      </c>
      <c r="F1972" s="13" t="e">
        <f>VLOOKUP(Parameter!#REF!,Indexing!$E$2:$F$28,2)</f>
        <v>#REF!</v>
      </c>
      <c r="G1972" s="13" t="e">
        <f>VLOOKUP(Parameter!#REF!,Indexing!$G$2:$H$28,2)</f>
        <v>#REF!</v>
      </c>
      <c r="H1972" s="13" t="e">
        <f t="shared" si="97"/>
        <v>#REF!</v>
      </c>
      <c r="J1972" s="13" t="e">
        <f>VLOOKUP(Parameter!#REF!,Indexing!$I$2:$J$28,2)</f>
        <v>#REF!</v>
      </c>
      <c r="K1972" s="13" t="e">
        <f>VLOOKUP(Parameter!#REF!,Indexing!$K$2:$L$28,2)</f>
        <v>#REF!</v>
      </c>
      <c r="L1972" s="13" t="e">
        <f t="shared" si="98"/>
        <v>#REF!</v>
      </c>
      <c r="N1972" t="e">
        <f t="shared" si="96"/>
        <v>#REF!</v>
      </c>
    </row>
    <row r="1973" spans="4:14">
      <c r="D1973" s="13" t="e">
        <f>VLOOKUP(Parameter!#REF!,Indexing!$A$2:$B$28,2)</f>
        <v>#REF!</v>
      </c>
      <c r="E1973" s="13" t="e">
        <f>VLOOKUP(Parameter!#REF!,Indexing!$C$2:$D$28,2)</f>
        <v>#REF!</v>
      </c>
      <c r="F1973" s="13" t="e">
        <f>VLOOKUP(Parameter!#REF!,Indexing!$E$2:$F$28,2)</f>
        <v>#REF!</v>
      </c>
      <c r="G1973" s="13" t="e">
        <f>VLOOKUP(Parameter!#REF!,Indexing!$G$2:$H$28,2)</f>
        <v>#REF!</v>
      </c>
      <c r="H1973" s="13" t="e">
        <f t="shared" si="97"/>
        <v>#REF!</v>
      </c>
      <c r="J1973" s="13" t="e">
        <f>VLOOKUP(Parameter!#REF!,Indexing!$I$2:$J$28,2)</f>
        <v>#REF!</v>
      </c>
      <c r="K1973" s="13" t="e">
        <f>VLOOKUP(Parameter!#REF!,Indexing!$K$2:$L$28,2)</f>
        <v>#REF!</v>
      </c>
      <c r="L1973" s="13" t="e">
        <f t="shared" si="98"/>
        <v>#REF!</v>
      </c>
      <c r="N1973" t="e">
        <f t="shared" si="96"/>
        <v>#REF!</v>
      </c>
    </row>
    <row r="1974" spans="4:14">
      <c r="D1974" s="13" t="e">
        <f>VLOOKUP(Parameter!#REF!,Indexing!$A$2:$B$28,2)</f>
        <v>#REF!</v>
      </c>
      <c r="E1974" s="13" t="e">
        <f>VLOOKUP(Parameter!#REF!,Indexing!$C$2:$D$28,2)</f>
        <v>#REF!</v>
      </c>
      <c r="F1974" s="13" t="e">
        <f>VLOOKUP(Parameter!#REF!,Indexing!$E$2:$F$28,2)</f>
        <v>#REF!</v>
      </c>
      <c r="G1974" s="13" t="e">
        <f>VLOOKUP(Parameter!#REF!,Indexing!$G$2:$H$28,2)</f>
        <v>#REF!</v>
      </c>
      <c r="H1974" s="13" t="e">
        <f t="shared" si="97"/>
        <v>#REF!</v>
      </c>
      <c r="J1974" s="13" t="e">
        <f>VLOOKUP(Parameter!#REF!,Indexing!$I$2:$J$28,2)</f>
        <v>#REF!</v>
      </c>
      <c r="K1974" s="13" t="e">
        <f>VLOOKUP(Parameter!#REF!,Indexing!$K$2:$L$28,2)</f>
        <v>#REF!</v>
      </c>
      <c r="L1974" s="13" t="e">
        <f t="shared" si="98"/>
        <v>#REF!</v>
      </c>
      <c r="N1974" t="e">
        <f t="shared" si="96"/>
        <v>#REF!</v>
      </c>
    </row>
    <row r="1975" spans="4:14">
      <c r="D1975" s="13" t="e">
        <f>VLOOKUP(Parameter!#REF!,Indexing!$A$2:$B$28,2)</f>
        <v>#REF!</v>
      </c>
      <c r="E1975" s="13" t="e">
        <f>VLOOKUP(Parameter!#REF!,Indexing!$C$2:$D$28,2)</f>
        <v>#REF!</v>
      </c>
      <c r="F1975" s="13" t="e">
        <f>VLOOKUP(Parameter!#REF!,Indexing!$E$2:$F$28,2)</f>
        <v>#REF!</v>
      </c>
      <c r="G1975" s="13" t="e">
        <f>VLOOKUP(Parameter!#REF!,Indexing!$G$2:$H$28,2)</f>
        <v>#REF!</v>
      </c>
      <c r="H1975" s="13" t="e">
        <f t="shared" si="97"/>
        <v>#REF!</v>
      </c>
      <c r="J1975" s="13" t="e">
        <f>VLOOKUP(Parameter!#REF!,Indexing!$I$2:$J$28,2)</f>
        <v>#REF!</v>
      </c>
      <c r="K1975" s="13" t="e">
        <f>VLOOKUP(Parameter!#REF!,Indexing!$K$2:$L$28,2)</f>
        <v>#REF!</v>
      </c>
      <c r="L1975" s="13" t="e">
        <f t="shared" si="98"/>
        <v>#REF!</v>
      </c>
      <c r="N1975" t="e">
        <f t="shared" si="96"/>
        <v>#REF!</v>
      </c>
    </row>
    <row r="1976" spans="4:14">
      <c r="D1976" s="13" t="e">
        <f>VLOOKUP(Parameter!#REF!,Indexing!$A$2:$B$28,2)</f>
        <v>#REF!</v>
      </c>
      <c r="E1976" s="13" t="e">
        <f>VLOOKUP(Parameter!#REF!,Indexing!$C$2:$D$28,2)</f>
        <v>#REF!</v>
      </c>
      <c r="F1976" s="13" t="e">
        <f>VLOOKUP(Parameter!#REF!,Indexing!$E$2:$F$28,2)</f>
        <v>#REF!</v>
      </c>
      <c r="G1976" s="13" t="e">
        <f>VLOOKUP(Parameter!#REF!,Indexing!$G$2:$H$28,2)</f>
        <v>#REF!</v>
      </c>
      <c r="H1976" s="13" t="e">
        <f t="shared" si="97"/>
        <v>#REF!</v>
      </c>
      <c r="J1976" s="13" t="e">
        <f>VLOOKUP(Parameter!#REF!,Indexing!$I$2:$J$28,2)</f>
        <v>#REF!</v>
      </c>
      <c r="K1976" s="13" t="e">
        <f>VLOOKUP(Parameter!#REF!,Indexing!$K$2:$L$28,2)</f>
        <v>#REF!</v>
      </c>
      <c r="L1976" s="13" t="e">
        <f t="shared" si="98"/>
        <v>#REF!</v>
      </c>
      <c r="N1976" t="e">
        <f t="shared" si="96"/>
        <v>#REF!</v>
      </c>
    </row>
    <row r="1977" spans="4:14">
      <c r="D1977" s="13" t="e">
        <f>VLOOKUP(Parameter!#REF!,Indexing!$A$2:$B$28,2)</f>
        <v>#REF!</v>
      </c>
      <c r="E1977" s="13" t="e">
        <f>VLOOKUP(Parameter!#REF!,Indexing!$C$2:$D$28,2)</f>
        <v>#REF!</v>
      </c>
      <c r="F1977" s="13" t="e">
        <f>VLOOKUP(Parameter!#REF!,Indexing!$E$2:$F$28,2)</f>
        <v>#REF!</v>
      </c>
      <c r="G1977" s="13" t="e">
        <f>VLOOKUP(Parameter!#REF!,Indexing!$G$2:$H$28,2)</f>
        <v>#REF!</v>
      </c>
      <c r="H1977" s="13" t="e">
        <f t="shared" si="97"/>
        <v>#REF!</v>
      </c>
      <c r="J1977" s="13" t="e">
        <f>VLOOKUP(Parameter!#REF!,Indexing!$I$2:$J$28,2)</f>
        <v>#REF!</v>
      </c>
      <c r="K1977" s="13" t="e">
        <f>VLOOKUP(Parameter!#REF!,Indexing!$K$2:$L$28,2)</f>
        <v>#REF!</v>
      </c>
      <c r="L1977" s="13" t="e">
        <f t="shared" si="98"/>
        <v>#REF!</v>
      </c>
      <c r="N1977" t="e">
        <f t="shared" si="96"/>
        <v>#REF!</v>
      </c>
    </row>
    <row r="1978" spans="4:14">
      <c r="D1978" s="13" t="e">
        <f>VLOOKUP(Parameter!#REF!,Indexing!$A$2:$B$28,2)</f>
        <v>#REF!</v>
      </c>
      <c r="E1978" s="13" t="e">
        <f>VLOOKUP(Parameter!#REF!,Indexing!$C$2:$D$28,2)</f>
        <v>#REF!</v>
      </c>
      <c r="F1978" s="13" t="e">
        <f>VLOOKUP(Parameter!#REF!,Indexing!$E$2:$F$28,2)</f>
        <v>#REF!</v>
      </c>
      <c r="G1978" s="13" t="e">
        <f>VLOOKUP(Parameter!#REF!,Indexing!$G$2:$H$28,2)</f>
        <v>#REF!</v>
      </c>
      <c r="H1978" s="13" t="e">
        <f t="shared" si="97"/>
        <v>#REF!</v>
      </c>
      <c r="J1978" s="13" t="e">
        <f>VLOOKUP(Parameter!#REF!,Indexing!$I$2:$J$28,2)</f>
        <v>#REF!</v>
      </c>
      <c r="K1978" s="13" t="e">
        <f>VLOOKUP(Parameter!#REF!,Indexing!$K$2:$L$28,2)</f>
        <v>#REF!</v>
      </c>
      <c r="L1978" s="13" t="e">
        <f t="shared" si="98"/>
        <v>#REF!</v>
      </c>
      <c r="N1978" t="e">
        <f t="shared" si="96"/>
        <v>#REF!</v>
      </c>
    </row>
    <row r="1979" spans="4:14">
      <c r="D1979" s="13" t="e">
        <f>VLOOKUP(Parameter!#REF!,Indexing!$A$2:$B$28,2)</f>
        <v>#REF!</v>
      </c>
      <c r="E1979" s="13" t="e">
        <f>VLOOKUP(Parameter!#REF!,Indexing!$C$2:$D$28,2)</f>
        <v>#REF!</v>
      </c>
      <c r="F1979" s="13" t="e">
        <f>VLOOKUP(Parameter!#REF!,Indexing!$E$2:$F$28,2)</f>
        <v>#REF!</v>
      </c>
      <c r="G1979" s="13" t="e">
        <f>VLOOKUP(Parameter!#REF!,Indexing!$G$2:$H$28,2)</f>
        <v>#REF!</v>
      </c>
      <c r="H1979" s="13" t="e">
        <f t="shared" si="97"/>
        <v>#REF!</v>
      </c>
      <c r="J1979" s="13" t="e">
        <f>VLOOKUP(Parameter!#REF!,Indexing!$I$2:$J$28,2)</f>
        <v>#REF!</v>
      </c>
      <c r="K1979" s="13" t="e">
        <f>VLOOKUP(Parameter!#REF!,Indexing!$K$2:$L$28,2)</f>
        <v>#REF!</v>
      </c>
      <c r="L1979" s="13" t="e">
        <f t="shared" si="98"/>
        <v>#REF!</v>
      </c>
      <c r="N1979" t="e">
        <f t="shared" si="96"/>
        <v>#REF!</v>
      </c>
    </row>
    <row r="1980" spans="4:14">
      <c r="D1980" s="13" t="e">
        <f>VLOOKUP(Parameter!#REF!,Indexing!$A$2:$B$28,2)</f>
        <v>#REF!</v>
      </c>
      <c r="E1980" s="13" t="e">
        <f>VLOOKUP(Parameter!#REF!,Indexing!$C$2:$D$28,2)</f>
        <v>#REF!</v>
      </c>
      <c r="F1980" s="13" t="e">
        <f>VLOOKUP(Parameter!#REF!,Indexing!$E$2:$F$28,2)</f>
        <v>#REF!</v>
      </c>
      <c r="G1980" s="13" t="e">
        <f>VLOOKUP(Parameter!#REF!,Indexing!$G$2:$H$28,2)</f>
        <v>#REF!</v>
      </c>
      <c r="H1980" s="13" t="e">
        <f t="shared" si="97"/>
        <v>#REF!</v>
      </c>
      <c r="J1980" s="13" t="e">
        <f>VLOOKUP(Parameter!#REF!,Indexing!$I$2:$J$28,2)</f>
        <v>#REF!</v>
      </c>
      <c r="K1980" s="13" t="e">
        <f>VLOOKUP(Parameter!#REF!,Indexing!$K$2:$L$28,2)</f>
        <v>#REF!</v>
      </c>
      <c r="L1980" s="13" t="e">
        <f t="shared" si="98"/>
        <v>#REF!</v>
      </c>
      <c r="N1980" t="e">
        <f t="shared" si="96"/>
        <v>#REF!</v>
      </c>
    </row>
    <row r="1981" spans="4:14">
      <c r="D1981" s="13" t="e">
        <f>VLOOKUP(Parameter!#REF!,Indexing!$A$2:$B$28,2)</f>
        <v>#REF!</v>
      </c>
      <c r="E1981" s="13" t="e">
        <f>VLOOKUP(Parameter!#REF!,Indexing!$C$2:$D$28,2)</f>
        <v>#REF!</v>
      </c>
      <c r="F1981" s="13" t="e">
        <f>VLOOKUP(Parameter!#REF!,Indexing!$E$2:$F$28,2)</f>
        <v>#REF!</v>
      </c>
      <c r="G1981" s="13" t="e">
        <f>VLOOKUP(Parameter!#REF!,Indexing!$G$2:$H$28,2)</f>
        <v>#REF!</v>
      </c>
      <c r="H1981" s="13" t="e">
        <f t="shared" si="97"/>
        <v>#REF!</v>
      </c>
      <c r="J1981" s="13" t="e">
        <f>VLOOKUP(Parameter!#REF!,Indexing!$I$2:$J$28,2)</f>
        <v>#REF!</v>
      </c>
      <c r="K1981" s="13" t="e">
        <f>VLOOKUP(Parameter!#REF!,Indexing!$K$2:$L$28,2)</f>
        <v>#REF!</v>
      </c>
      <c r="L1981" s="13" t="e">
        <f t="shared" si="98"/>
        <v>#REF!</v>
      </c>
      <c r="N1981" t="e">
        <f t="shared" si="96"/>
        <v>#REF!</v>
      </c>
    </row>
    <row r="1982" spans="4:14">
      <c r="D1982" s="13" t="e">
        <f>VLOOKUP(Parameter!#REF!,Indexing!$A$2:$B$28,2)</f>
        <v>#REF!</v>
      </c>
      <c r="E1982" s="13" t="e">
        <f>VLOOKUP(Parameter!#REF!,Indexing!$C$2:$D$28,2)</f>
        <v>#REF!</v>
      </c>
      <c r="F1982" s="13" t="e">
        <f>VLOOKUP(Parameter!#REF!,Indexing!$E$2:$F$28,2)</f>
        <v>#REF!</v>
      </c>
      <c r="G1982" s="13" t="e">
        <f>VLOOKUP(Parameter!#REF!,Indexing!$G$2:$H$28,2)</f>
        <v>#REF!</v>
      </c>
      <c r="H1982" s="13" t="e">
        <f t="shared" si="97"/>
        <v>#REF!</v>
      </c>
      <c r="J1982" s="13" t="e">
        <f>VLOOKUP(Parameter!#REF!,Indexing!$I$2:$J$28,2)</f>
        <v>#REF!</v>
      </c>
      <c r="K1982" s="13" t="e">
        <f>VLOOKUP(Parameter!#REF!,Indexing!$K$2:$L$28,2)</f>
        <v>#REF!</v>
      </c>
      <c r="L1982" s="13" t="e">
        <f t="shared" si="98"/>
        <v>#REF!</v>
      </c>
      <c r="N1982" t="e">
        <f t="shared" si="96"/>
        <v>#REF!</v>
      </c>
    </row>
    <row r="1983" spans="4:14">
      <c r="D1983" s="13" t="e">
        <f>VLOOKUP(Parameter!#REF!,Indexing!$A$2:$B$28,2)</f>
        <v>#REF!</v>
      </c>
      <c r="E1983" s="13" t="e">
        <f>VLOOKUP(Parameter!#REF!,Indexing!$C$2:$D$28,2)</f>
        <v>#REF!</v>
      </c>
      <c r="F1983" s="13" t="e">
        <f>VLOOKUP(Parameter!#REF!,Indexing!$E$2:$F$28,2)</f>
        <v>#REF!</v>
      </c>
      <c r="G1983" s="13" t="e">
        <f>VLOOKUP(Parameter!#REF!,Indexing!$G$2:$H$28,2)</f>
        <v>#REF!</v>
      </c>
      <c r="H1983" s="13" t="e">
        <f t="shared" si="97"/>
        <v>#REF!</v>
      </c>
      <c r="J1983" s="13" t="e">
        <f>VLOOKUP(Parameter!#REF!,Indexing!$I$2:$J$28,2)</f>
        <v>#REF!</v>
      </c>
      <c r="K1983" s="13" t="e">
        <f>VLOOKUP(Parameter!#REF!,Indexing!$K$2:$L$28,2)</f>
        <v>#REF!</v>
      </c>
      <c r="L1983" s="13" t="e">
        <f t="shared" si="98"/>
        <v>#REF!</v>
      </c>
      <c r="N1983" t="e">
        <f t="shared" si="96"/>
        <v>#REF!</v>
      </c>
    </row>
    <row r="1984" spans="4:14">
      <c r="D1984" s="13" t="e">
        <f>VLOOKUP(Parameter!#REF!,Indexing!$A$2:$B$28,2)</f>
        <v>#REF!</v>
      </c>
      <c r="E1984" s="13" t="e">
        <f>VLOOKUP(Parameter!#REF!,Indexing!$C$2:$D$28,2)</f>
        <v>#REF!</v>
      </c>
      <c r="F1984" s="13" t="e">
        <f>VLOOKUP(Parameter!#REF!,Indexing!$E$2:$F$28,2)</f>
        <v>#REF!</v>
      </c>
      <c r="G1984" s="13" t="e">
        <f>VLOOKUP(Parameter!#REF!,Indexing!$G$2:$H$28,2)</f>
        <v>#REF!</v>
      </c>
      <c r="H1984" s="13" t="e">
        <f t="shared" si="97"/>
        <v>#REF!</v>
      </c>
      <c r="J1984" s="13" t="e">
        <f>VLOOKUP(Parameter!#REF!,Indexing!$I$2:$J$28,2)</f>
        <v>#REF!</v>
      </c>
      <c r="K1984" s="13" t="e">
        <f>VLOOKUP(Parameter!#REF!,Indexing!$K$2:$L$28,2)</f>
        <v>#REF!</v>
      </c>
      <c r="L1984" s="13" t="e">
        <f t="shared" si="98"/>
        <v>#REF!</v>
      </c>
      <c r="N1984" t="e">
        <f t="shared" si="96"/>
        <v>#REF!</v>
      </c>
    </row>
    <row r="1985" spans="4:14">
      <c r="D1985" s="13" t="e">
        <f>VLOOKUP(Parameter!#REF!,Indexing!$A$2:$B$28,2)</f>
        <v>#REF!</v>
      </c>
      <c r="E1985" s="13" t="e">
        <f>VLOOKUP(Parameter!#REF!,Indexing!$C$2:$D$28,2)</f>
        <v>#REF!</v>
      </c>
      <c r="F1985" s="13" t="e">
        <f>VLOOKUP(Parameter!#REF!,Indexing!$E$2:$F$28,2)</f>
        <v>#REF!</v>
      </c>
      <c r="G1985" s="13" t="e">
        <f>VLOOKUP(Parameter!#REF!,Indexing!$G$2:$H$28,2)</f>
        <v>#REF!</v>
      </c>
      <c r="H1985" s="13" t="e">
        <f t="shared" si="97"/>
        <v>#REF!</v>
      </c>
      <c r="J1985" s="13" t="e">
        <f>VLOOKUP(Parameter!#REF!,Indexing!$I$2:$J$28,2)</f>
        <v>#REF!</v>
      </c>
      <c r="K1985" s="13" t="e">
        <f>VLOOKUP(Parameter!#REF!,Indexing!$K$2:$L$28,2)</f>
        <v>#REF!</v>
      </c>
      <c r="L1985" s="13" t="e">
        <f t="shared" si="98"/>
        <v>#REF!</v>
      </c>
      <c r="N1985" t="e">
        <f t="shared" si="96"/>
        <v>#REF!</v>
      </c>
    </row>
    <row r="1986" spans="4:14">
      <c r="D1986" s="13" t="e">
        <f>VLOOKUP(Parameter!#REF!,Indexing!$A$2:$B$28,2)</f>
        <v>#REF!</v>
      </c>
      <c r="E1986" s="13" t="e">
        <f>VLOOKUP(Parameter!#REF!,Indexing!$C$2:$D$28,2)</f>
        <v>#REF!</v>
      </c>
      <c r="F1986" s="13" t="e">
        <f>VLOOKUP(Parameter!#REF!,Indexing!$E$2:$F$28,2)</f>
        <v>#REF!</v>
      </c>
      <c r="G1986" s="13" t="e">
        <f>VLOOKUP(Parameter!#REF!,Indexing!$G$2:$H$28,2)</f>
        <v>#REF!</v>
      </c>
      <c r="H1986" s="13" t="e">
        <f t="shared" si="97"/>
        <v>#REF!</v>
      </c>
      <c r="J1986" s="13" t="e">
        <f>VLOOKUP(Parameter!#REF!,Indexing!$I$2:$J$28,2)</f>
        <v>#REF!</v>
      </c>
      <c r="K1986" s="13" t="e">
        <f>VLOOKUP(Parameter!#REF!,Indexing!$K$2:$L$28,2)</f>
        <v>#REF!</v>
      </c>
      <c r="L1986" s="13" t="e">
        <f t="shared" si="98"/>
        <v>#REF!</v>
      </c>
      <c r="N1986" t="e">
        <f t="shared" ref="N1986:N2049" si="99">(SUM(D1986:G1986))+(SUM(J1986+K1986))</f>
        <v>#REF!</v>
      </c>
    </row>
    <row r="1987" spans="4:14">
      <c r="D1987" s="13" t="e">
        <f>VLOOKUP(Parameter!#REF!,Indexing!$A$2:$B$28,2)</f>
        <v>#REF!</v>
      </c>
      <c r="E1987" s="13" t="e">
        <f>VLOOKUP(Parameter!#REF!,Indexing!$C$2:$D$28,2)</f>
        <v>#REF!</v>
      </c>
      <c r="F1987" s="13" t="e">
        <f>VLOOKUP(Parameter!#REF!,Indexing!$E$2:$F$28,2)</f>
        <v>#REF!</v>
      </c>
      <c r="G1987" s="13" t="e">
        <f>VLOOKUP(Parameter!#REF!,Indexing!$G$2:$H$28,2)</f>
        <v>#REF!</v>
      </c>
      <c r="H1987" s="13" t="e">
        <f t="shared" si="97"/>
        <v>#REF!</v>
      </c>
      <c r="J1987" s="13" t="e">
        <f>VLOOKUP(Parameter!#REF!,Indexing!$I$2:$J$28,2)</f>
        <v>#REF!</v>
      </c>
      <c r="K1987" s="13" t="e">
        <f>VLOOKUP(Parameter!#REF!,Indexing!$K$2:$L$28,2)</f>
        <v>#REF!</v>
      </c>
      <c r="L1987" s="13" t="e">
        <f t="shared" si="98"/>
        <v>#REF!</v>
      </c>
      <c r="N1987" t="e">
        <f t="shared" si="99"/>
        <v>#REF!</v>
      </c>
    </row>
    <row r="1988" spans="4:14">
      <c r="D1988" s="13" t="e">
        <f>VLOOKUP(Parameter!#REF!,Indexing!$A$2:$B$28,2)</f>
        <v>#REF!</v>
      </c>
      <c r="E1988" s="13" t="e">
        <f>VLOOKUP(Parameter!#REF!,Indexing!$C$2:$D$28,2)</f>
        <v>#REF!</v>
      </c>
      <c r="F1988" s="13" t="e">
        <f>VLOOKUP(Parameter!#REF!,Indexing!$E$2:$F$28,2)</f>
        <v>#REF!</v>
      </c>
      <c r="G1988" s="13" t="e">
        <f>VLOOKUP(Parameter!#REF!,Indexing!$G$2:$H$28,2)</f>
        <v>#REF!</v>
      </c>
      <c r="H1988" s="13" t="e">
        <f t="shared" si="97"/>
        <v>#REF!</v>
      </c>
      <c r="J1988" s="13" t="e">
        <f>VLOOKUP(Parameter!#REF!,Indexing!$I$2:$J$28,2)</f>
        <v>#REF!</v>
      </c>
      <c r="K1988" s="13" t="e">
        <f>VLOOKUP(Parameter!#REF!,Indexing!$K$2:$L$28,2)</f>
        <v>#REF!</v>
      </c>
      <c r="L1988" s="13" t="e">
        <f t="shared" si="98"/>
        <v>#REF!</v>
      </c>
      <c r="N1988" t="e">
        <f t="shared" si="99"/>
        <v>#REF!</v>
      </c>
    </row>
    <row r="1989" spans="4:14">
      <c r="D1989" s="13" t="e">
        <f>VLOOKUP(Parameter!#REF!,Indexing!$A$2:$B$28,2)</f>
        <v>#REF!</v>
      </c>
      <c r="E1989" s="13" t="e">
        <f>VLOOKUP(Parameter!#REF!,Indexing!$C$2:$D$28,2)</f>
        <v>#REF!</v>
      </c>
      <c r="F1989" s="13" t="e">
        <f>VLOOKUP(Parameter!#REF!,Indexing!$E$2:$F$28,2)</f>
        <v>#REF!</v>
      </c>
      <c r="G1989" s="13" t="e">
        <f>VLOOKUP(Parameter!#REF!,Indexing!$G$2:$H$28,2)</f>
        <v>#REF!</v>
      </c>
      <c r="H1989" s="13" t="e">
        <f t="shared" si="97"/>
        <v>#REF!</v>
      </c>
      <c r="J1989" s="13" t="e">
        <f>VLOOKUP(Parameter!#REF!,Indexing!$I$2:$J$28,2)</f>
        <v>#REF!</v>
      </c>
      <c r="K1989" s="13" t="e">
        <f>VLOOKUP(Parameter!#REF!,Indexing!$K$2:$L$28,2)</f>
        <v>#REF!</v>
      </c>
      <c r="L1989" s="13" t="e">
        <f t="shared" si="98"/>
        <v>#REF!</v>
      </c>
      <c r="N1989" t="e">
        <f t="shared" si="99"/>
        <v>#REF!</v>
      </c>
    </row>
    <row r="1990" spans="4:14">
      <c r="D1990" s="13" t="e">
        <f>VLOOKUP(Parameter!#REF!,Indexing!$A$2:$B$28,2)</f>
        <v>#REF!</v>
      </c>
      <c r="E1990" s="13" t="e">
        <f>VLOOKUP(Parameter!#REF!,Indexing!$C$2:$D$28,2)</f>
        <v>#REF!</v>
      </c>
      <c r="F1990" s="13" t="e">
        <f>VLOOKUP(Parameter!#REF!,Indexing!$E$2:$F$28,2)</f>
        <v>#REF!</v>
      </c>
      <c r="G1990" s="13" t="e">
        <f>VLOOKUP(Parameter!#REF!,Indexing!$G$2:$H$28,2)</f>
        <v>#REF!</v>
      </c>
      <c r="H1990" s="13" t="e">
        <f t="shared" si="97"/>
        <v>#REF!</v>
      </c>
      <c r="J1990" s="13" t="e">
        <f>VLOOKUP(Parameter!#REF!,Indexing!$I$2:$J$28,2)</f>
        <v>#REF!</v>
      </c>
      <c r="K1990" s="13" t="e">
        <f>VLOOKUP(Parameter!#REF!,Indexing!$K$2:$L$28,2)</f>
        <v>#REF!</v>
      </c>
      <c r="L1990" s="13" t="e">
        <f t="shared" si="98"/>
        <v>#REF!</v>
      </c>
      <c r="N1990" t="e">
        <f t="shared" si="99"/>
        <v>#REF!</v>
      </c>
    </row>
    <row r="1991" spans="4:14">
      <c r="D1991" s="13" t="e">
        <f>VLOOKUP(Parameter!#REF!,Indexing!$A$2:$B$28,2)</f>
        <v>#REF!</v>
      </c>
      <c r="E1991" s="13" t="e">
        <f>VLOOKUP(Parameter!#REF!,Indexing!$C$2:$D$28,2)</f>
        <v>#REF!</v>
      </c>
      <c r="F1991" s="13" t="e">
        <f>VLOOKUP(Parameter!#REF!,Indexing!$E$2:$F$28,2)</f>
        <v>#REF!</v>
      </c>
      <c r="G1991" s="13" t="e">
        <f>VLOOKUP(Parameter!#REF!,Indexing!$G$2:$H$28,2)</f>
        <v>#REF!</v>
      </c>
      <c r="H1991" s="13" t="e">
        <f t="shared" si="97"/>
        <v>#REF!</v>
      </c>
      <c r="J1991" s="13" t="e">
        <f>VLOOKUP(Parameter!#REF!,Indexing!$I$2:$J$28,2)</f>
        <v>#REF!</v>
      </c>
      <c r="K1991" s="13" t="e">
        <f>VLOOKUP(Parameter!#REF!,Indexing!$K$2:$L$28,2)</f>
        <v>#REF!</v>
      </c>
      <c r="L1991" s="13" t="e">
        <f t="shared" si="98"/>
        <v>#REF!</v>
      </c>
      <c r="N1991" t="e">
        <f t="shared" si="99"/>
        <v>#REF!</v>
      </c>
    </row>
    <row r="1992" spans="4:14">
      <c r="D1992" s="13" t="e">
        <f>VLOOKUP(Parameter!#REF!,Indexing!$A$2:$B$28,2)</f>
        <v>#REF!</v>
      </c>
      <c r="E1992" s="13" t="e">
        <f>VLOOKUP(Parameter!#REF!,Indexing!$C$2:$D$28,2)</f>
        <v>#REF!</v>
      </c>
      <c r="F1992" s="13" t="e">
        <f>VLOOKUP(Parameter!#REF!,Indexing!$E$2:$F$28,2)</f>
        <v>#REF!</v>
      </c>
      <c r="G1992" s="13" t="e">
        <f>VLOOKUP(Parameter!#REF!,Indexing!$G$2:$H$28,2)</f>
        <v>#REF!</v>
      </c>
      <c r="H1992" s="13" t="e">
        <f t="shared" si="97"/>
        <v>#REF!</v>
      </c>
      <c r="J1992" s="13" t="e">
        <f>VLOOKUP(Parameter!#REF!,Indexing!$I$2:$J$28,2)</f>
        <v>#REF!</v>
      </c>
      <c r="K1992" s="13" t="e">
        <f>VLOOKUP(Parameter!#REF!,Indexing!$K$2:$L$28,2)</f>
        <v>#REF!</v>
      </c>
      <c r="L1992" s="13" t="e">
        <f t="shared" si="98"/>
        <v>#REF!</v>
      </c>
      <c r="N1992" t="e">
        <f t="shared" si="99"/>
        <v>#REF!</v>
      </c>
    </row>
    <row r="1993" spans="4:14">
      <c r="D1993" s="13" t="e">
        <f>VLOOKUP(Parameter!#REF!,Indexing!$A$2:$B$28,2)</f>
        <v>#REF!</v>
      </c>
      <c r="E1993" s="13" t="e">
        <f>VLOOKUP(Parameter!#REF!,Indexing!$C$2:$D$28,2)</f>
        <v>#REF!</v>
      </c>
      <c r="F1993" s="13" t="e">
        <f>VLOOKUP(Parameter!#REF!,Indexing!$E$2:$F$28,2)</f>
        <v>#REF!</v>
      </c>
      <c r="G1993" s="13" t="e">
        <f>VLOOKUP(Parameter!#REF!,Indexing!$G$2:$H$28,2)</f>
        <v>#REF!</v>
      </c>
      <c r="H1993" s="13" t="e">
        <f t="shared" si="97"/>
        <v>#REF!</v>
      </c>
      <c r="J1993" s="13" t="e">
        <f>VLOOKUP(Parameter!#REF!,Indexing!$I$2:$J$28,2)</f>
        <v>#REF!</v>
      </c>
      <c r="K1993" s="13" t="e">
        <f>VLOOKUP(Parameter!#REF!,Indexing!$K$2:$L$28,2)</f>
        <v>#REF!</v>
      </c>
      <c r="L1993" s="13" t="e">
        <f t="shared" si="98"/>
        <v>#REF!</v>
      </c>
      <c r="N1993" t="e">
        <f t="shared" si="99"/>
        <v>#REF!</v>
      </c>
    </row>
    <row r="1994" spans="4:14">
      <c r="D1994" s="13" t="e">
        <f>VLOOKUP(Parameter!#REF!,Indexing!$A$2:$B$28,2)</f>
        <v>#REF!</v>
      </c>
      <c r="E1994" s="13" t="e">
        <f>VLOOKUP(Parameter!#REF!,Indexing!$C$2:$D$28,2)</f>
        <v>#REF!</v>
      </c>
      <c r="F1994" s="13" t="e">
        <f>VLOOKUP(Parameter!#REF!,Indexing!$E$2:$F$28,2)</f>
        <v>#REF!</v>
      </c>
      <c r="G1994" s="13" t="e">
        <f>VLOOKUP(Parameter!#REF!,Indexing!$G$2:$H$28,2)</f>
        <v>#REF!</v>
      </c>
      <c r="H1994" s="13" t="e">
        <f t="shared" si="97"/>
        <v>#REF!</v>
      </c>
      <c r="J1994" s="13" t="e">
        <f>VLOOKUP(Parameter!#REF!,Indexing!$I$2:$J$28,2)</f>
        <v>#REF!</v>
      </c>
      <c r="K1994" s="13" t="e">
        <f>VLOOKUP(Parameter!#REF!,Indexing!$K$2:$L$28,2)</f>
        <v>#REF!</v>
      </c>
      <c r="L1994" s="13" t="e">
        <f t="shared" si="98"/>
        <v>#REF!</v>
      </c>
      <c r="N1994" t="e">
        <f t="shared" si="99"/>
        <v>#REF!</v>
      </c>
    </row>
    <row r="1995" spans="4:14">
      <c r="D1995" s="13" t="e">
        <f>VLOOKUP(Parameter!#REF!,Indexing!$A$2:$B$28,2)</f>
        <v>#REF!</v>
      </c>
      <c r="E1995" s="13" t="e">
        <f>VLOOKUP(Parameter!#REF!,Indexing!$C$2:$D$28,2)</f>
        <v>#REF!</v>
      </c>
      <c r="F1995" s="13" t="e">
        <f>VLOOKUP(Parameter!#REF!,Indexing!$E$2:$F$28,2)</f>
        <v>#REF!</v>
      </c>
      <c r="G1995" s="13" t="e">
        <f>VLOOKUP(Parameter!#REF!,Indexing!$G$2:$H$28,2)</f>
        <v>#REF!</v>
      </c>
      <c r="H1995" s="13" t="e">
        <f t="shared" si="97"/>
        <v>#REF!</v>
      </c>
      <c r="J1995" s="13" t="e">
        <f>VLOOKUP(Parameter!#REF!,Indexing!$I$2:$J$28,2)</f>
        <v>#REF!</v>
      </c>
      <c r="K1995" s="13" t="e">
        <f>VLOOKUP(Parameter!#REF!,Indexing!$K$2:$L$28,2)</f>
        <v>#REF!</v>
      </c>
      <c r="L1995" s="13" t="e">
        <f t="shared" si="98"/>
        <v>#REF!</v>
      </c>
      <c r="N1995" t="e">
        <f t="shared" si="99"/>
        <v>#REF!</v>
      </c>
    </row>
    <row r="1996" spans="4:14">
      <c r="D1996" s="13" t="e">
        <f>VLOOKUP(Parameter!#REF!,Indexing!$A$2:$B$28,2)</f>
        <v>#REF!</v>
      </c>
      <c r="E1996" s="13" t="e">
        <f>VLOOKUP(Parameter!#REF!,Indexing!$C$2:$D$28,2)</f>
        <v>#REF!</v>
      </c>
      <c r="F1996" s="13" t="e">
        <f>VLOOKUP(Parameter!#REF!,Indexing!$E$2:$F$28,2)</f>
        <v>#REF!</v>
      </c>
      <c r="G1996" s="13" t="e">
        <f>VLOOKUP(Parameter!#REF!,Indexing!$G$2:$H$28,2)</f>
        <v>#REF!</v>
      </c>
      <c r="H1996" s="13" t="e">
        <f t="shared" si="97"/>
        <v>#REF!</v>
      </c>
      <c r="J1996" s="13" t="e">
        <f>VLOOKUP(Parameter!#REF!,Indexing!$I$2:$J$28,2)</f>
        <v>#REF!</v>
      </c>
      <c r="K1996" s="13" t="e">
        <f>VLOOKUP(Parameter!#REF!,Indexing!$K$2:$L$28,2)</f>
        <v>#REF!</v>
      </c>
      <c r="L1996" s="13" t="e">
        <f t="shared" si="98"/>
        <v>#REF!</v>
      </c>
      <c r="N1996" t="e">
        <f t="shared" si="99"/>
        <v>#REF!</v>
      </c>
    </row>
    <row r="1997" spans="4:14">
      <c r="D1997" s="13" t="e">
        <f>VLOOKUP(Parameter!#REF!,Indexing!$A$2:$B$28,2)</f>
        <v>#REF!</v>
      </c>
      <c r="E1997" s="13" t="e">
        <f>VLOOKUP(Parameter!#REF!,Indexing!$C$2:$D$28,2)</f>
        <v>#REF!</v>
      </c>
      <c r="F1997" s="13" t="e">
        <f>VLOOKUP(Parameter!#REF!,Indexing!$E$2:$F$28,2)</f>
        <v>#REF!</v>
      </c>
      <c r="G1997" s="13" t="e">
        <f>VLOOKUP(Parameter!#REF!,Indexing!$G$2:$H$28,2)</f>
        <v>#REF!</v>
      </c>
      <c r="H1997" s="13" t="e">
        <f t="shared" si="97"/>
        <v>#REF!</v>
      </c>
      <c r="J1997" s="13" t="e">
        <f>VLOOKUP(Parameter!#REF!,Indexing!$I$2:$J$28,2)</f>
        <v>#REF!</v>
      </c>
      <c r="K1997" s="13" t="e">
        <f>VLOOKUP(Parameter!#REF!,Indexing!$K$2:$L$28,2)</f>
        <v>#REF!</v>
      </c>
      <c r="L1997" s="13" t="e">
        <f t="shared" si="98"/>
        <v>#REF!</v>
      </c>
      <c r="N1997" t="e">
        <f t="shared" si="99"/>
        <v>#REF!</v>
      </c>
    </row>
    <row r="1998" spans="4:14">
      <c r="D1998" s="13" t="e">
        <f>VLOOKUP(Parameter!#REF!,Indexing!$A$2:$B$28,2)</f>
        <v>#REF!</v>
      </c>
      <c r="E1998" s="13" t="e">
        <f>VLOOKUP(Parameter!#REF!,Indexing!$C$2:$D$28,2)</f>
        <v>#REF!</v>
      </c>
      <c r="F1998" s="13" t="e">
        <f>VLOOKUP(Parameter!#REF!,Indexing!$E$2:$F$28,2)</f>
        <v>#REF!</v>
      </c>
      <c r="G1998" s="13" t="e">
        <f>VLOOKUP(Parameter!#REF!,Indexing!$G$2:$H$28,2)</f>
        <v>#REF!</v>
      </c>
      <c r="H1998" s="13" t="e">
        <f t="shared" si="97"/>
        <v>#REF!</v>
      </c>
      <c r="J1998" s="13" t="e">
        <f>VLOOKUP(Parameter!#REF!,Indexing!$I$2:$J$28,2)</f>
        <v>#REF!</v>
      </c>
      <c r="K1998" s="13" t="e">
        <f>VLOOKUP(Parameter!#REF!,Indexing!$K$2:$L$28,2)</f>
        <v>#REF!</v>
      </c>
      <c r="L1998" s="13" t="e">
        <f t="shared" si="98"/>
        <v>#REF!</v>
      </c>
      <c r="N1998" t="e">
        <f t="shared" si="99"/>
        <v>#REF!</v>
      </c>
    </row>
    <row r="1999" spans="4:14">
      <c r="D1999" s="13" t="e">
        <f>VLOOKUP(Parameter!#REF!,Indexing!$A$2:$B$28,2)</f>
        <v>#REF!</v>
      </c>
      <c r="E1999" s="13" t="e">
        <f>VLOOKUP(Parameter!#REF!,Indexing!$C$2:$D$28,2)</f>
        <v>#REF!</v>
      </c>
      <c r="F1999" s="13" t="e">
        <f>VLOOKUP(Parameter!#REF!,Indexing!$E$2:$F$28,2)</f>
        <v>#REF!</v>
      </c>
      <c r="G1999" s="13" t="e">
        <f>VLOOKUP(Parameter!#REF!,Indexing!$G$2:$H$28,2)</f>
        <v>#REF!</v>
      </c>
      <c r="H1999" s="13" t="e">
        <f t="shared" si="97"/>
        <v>#REF!</v>
      </c>
      <c r="J1999" s="13" t="e">
        <f>VLOOKUP(Parameter!#REF!,Indexing!$I$2:$J$28,2)</f>
        <v>#REF!</v>
      </c>
      <c r="K1999" s="13" t="e">
        <f>VLOOKUP(Parameter!#REF!,Indexing!$K$2:$L$28,2)</f>
        <v>#REF!</v>
      </c>
      <c r="L1999" s="13" t="e">
        <f t="shared" si="98"/>
        <v>#REF!</v>
      </c>
      <c r="N1999" t="e">
        <f t="shared" si="99"/>
        <v>#REF!</v>
      </c>
    </row>
    <row r="2000" spans="4:14">
      <c r="D2000" s="13" t="e">
        <f>VLOOKUP(Parameter!#REF!,Indexing!$A$2:$B$28,2)</f>
        <v>#REF!</v>
      </c>
      <c r="E2000" s="13" t="e">
        <f>VLOOKUP(Parameter!#REF!,Indexing!$C$2:$D$28,2)</f>
        <v>#REF!</v>
      </c>
      <c r="F2000" s="13" t="e">
        <f>VLOOKUP(Parameter!#REF!,Indexing!$E$2:$F$28,2)</f>
        <v>#REF!</v>
      </c>
      <c r="G2000" s="13" t="e">
        <f>VLOOKUP(Parameter!#REF!,Indexing!$G$2:$H$28,2)</f>
        <v>#REF!</v>
      </c>
      <c r="H2000" s="13" t="e">
        <f t="shared" si="97"/>
        <v>#REF!</v>
      </c>
      <c r="J2000" s="13" t="e">
        <f>VLOOKUP(Parameter!#REF!,Indexing!$I$2:$J$28,2)</f>
        <v>#REF!</v>
      </c>
      <c r="K2000" s="13" t="e">
        <f>VLOOKUP(Parameter!#REF!,Indexing!$K$2:$L$28,2)</f>
        <v>#REF!</v>
      </c>
      <c r="L2000" s="13" t="e">
        <f t="shared" si="98"/>
        <v>#REF!</v>
      </c>
      <c r="N2000" t="e">
        <f t="shared" si="99"/>
        <v>#REF!</v>
      </c>
    </row>
    <row r="2001" spans="4:14">
      <c r="D2001" s="13" t="e">
        <f>VLOOKUP(Parameter!#REF!,Indexing!$A$2:$B$28,2)</f>
        <v>#REF!</v>
      </c>
      <c r="E2001" s="13" t="e">
        <f>VLOOKUP(Parameter!#REF!,Indexing!$C$2:$D$28,2)</f>
        <v>#REF!</v>
      </c>
      <c r="F2001" s="13" t="e">
        <f>VLOOKUP(Parameter!#REF!,Indexing!$E$2:$F$28,2)</f>
        <v>#REF!</v>
      </c>
      <c r="G2001" s="13" t="e">
        <f>VLOOKUP(Parameter!#REF!,Indexing!$G$2:$H$28,2)</f>
        <v>#REF!</v>
      </c>
      <c r="H2001" s="13" t="e">
        <f t="shared" si="97"/>
        <v>#REF!</v>
      </c>
      <c r="J2001" s="13" t="e">
        <f>VLOOKUP(Parameter!#REF!,Indexing!$I$2:$J$28,2)</f>
        <v>#REF!</v>
      </c>
      <c r="K2001" s="13" t="e">
        <f>VLOOKUP(Parameter!#REF!,Indexing!$K$2:$L$28,2)</f>
        <v>#REF!</v>
      </c>
      <c r="L2001" s="13" t="e">
        <f t="shared" si="98"/>
        <v>#REF!</v>
      </c>
      <c r="N2001" t="e">
        <f t="shared" si="99"/>
        <v>#REF!</v>
      </c>
    </row>
    <row r="2002" spans="4:14">
      <c r="D2002" s="13" t="e">
        <f>VLOOKUP(Parameter!#REF!,Indexing!$A$2:$B$28,2)</f>
        <v>#REF!</v>
      </c>
      <c r="E2002" s="13" t="e">
        <f>VLOOKUP(Parameter!#REF!,Indexing!$C$2:$D$28,2)</f>
        <v>#REF!</v>
      </c>
      <c r="F2002" s="13" t="e">
        <f>VLOOKUP(Parameter!#REF!,Indexing!$E$2:$F$28,2)</f>
        <v>#REF!</v>
      </c>
      <c r="G2002" s="13" t="e">
        <f>VLOOKUP(Parameter!#REF!,Indexing!$G$2:$H$28,2)</f>
        <v>#REF!</v>
      </c>
      <c r="H2002" s="13" t="e">
        <f t="shared" si="97"/>
        <v>#REF!</v>
      </c>
      <c r="J2002" s="13" t="e">
        <f>VLOOKUP(Parameter!#REF!,Indexing!$I$2:$J$28,2)</f>
        <v>#REF!</v>
      </c>
      <c r="K2002" s="13" t="e">
        <f>VLOOKUP(Parameter!#REF!,Indexing!$K$2:$L$28,2)</f>
        <v>#REF!</v>
      </c>
      <c r="L2002" s="13" t="e">
        <f t="shared" si="98"/>
        <v>#REF!</v>
      </c>
      <c r="N2002" t="e">
        <f t="shared" si="99"/>
        <v>#REF!</v>
      </c>
    </row>
    <row r="2003" spans="4:14">
      <c r="D2003" s="13" t="e">
        <f>VLOOKUP(Parameter!#REF!,Indexing!$A$2:$B$28,2)</f>
        <v>#REF!</v>
      </c>
      <c r="E2003" s="13" t="e">
        <f>VLOOKUP(Parameter!#REF!,Indexing!$C$2:$D$28,2)</f>
        <v>#REF!</v>
      </c>
      <c r="F2003" s="13" t="e">
        <f>VLOOKUP(Parameter!#REF!,Indexing!$E$2:$F$28,2)</f>
        <v>#REF!</v>
      </c>
      <c r="G2003" s="13" t="e">
        <f>VLOOKUP(Parameter!#REF!,Indexing!$G$2:$H$28,2)</f>
        <v>#REF!</v>
      </c>
      <c r="H2003" s="13" t="e">
        <f t="shared" si="97"/>
        <v>#REF!</v>
      </c>
      <c r="J2003" s="13" t="e">
        <f>VLOOKUP(Parameter!#REF!,Indexing!$I$2:$J$28,2)</f>
        <v>#REF!</v>
      </c>
      <c r="K2003" s="13" t="e">
        <f>VLOOKUP(Parameter!#REF!,Indexing!$K$2:$L$28,2)</f>
        <v>#REF!</v>
      </c>
      <c r="L2003" s="13" t="e">
        <f t="shared" si="98"/>
        <v>#REF!</v>
      </c>
      <c r="N2003" t="e">
        <f t="shared" si="99"/>
        <v>#REF!</v>
      </c>
    </row>
    <row r="2004" spans="4:14">
      <c r="D2004" s="13" t="e">
        <f>VLOOKUP(Parameter!#REF!,Indexing!$A$2:$B$28,2)</f>
        <v>#REF!</v>
      </c>
      <c r="E2004" s="13" t="e">
        <f>VLOOKUP(Parameter!#REF!,Indexing!$C$2:$D$28,2)</f>
        <v>#REF!</v>
      </c>
      <c r="F2004" s="13" t="e">
        <f>VLOOKUP(Parameter!#REF!,Indexing!$E$2:$F$28,2)</f>
        <v>#REF!</v>
      </c>
      <c r="G2004" s="13" t="e">
        <f>VLOOKUP(Parameter!#REF!,Indexing!$G$2:$H$28,2)</f>
        <v>#REF!</v>
      </c>
      <c r="H2004" s="13" t="e">
        <f t="shared" si="97"/>
        <v>#REF!</v>
      </c>
      <c r="J2004" s="13" t="e">
        <f>VLOOKUP(Parameter!#REF!,Indexing!$I$2:$J$28,2)</f>
        <v>#REF!</v>
      </c>
      <c r="K2004" s="13" t="e">
        <f>VLOOKUP(Parameter!#REF!,Indexing!$K$2:$L$28,2)</f>
        <v>#REF!</v>
      </c>
      <c r="L2004" s="13" t="e">
        <f t="shared" si="98"/>
        <v>#REF!</v>
      </c>
      <c r="N2004" t="e">
        <f t="shared" si="99"/>
        <v>#REF!</v>
      </c>
    </row>
    <row r="2005" spans="4:14">
      <c r="D2005" s="13" t="e">
        <f>VLOOKUP(Parameter!#REF!,Indexing!$A$2:$B$28,2)</f>
        <v>#REF!</v>
      </c>
      <c r="E2005" s="13" t="e">
        <f>VLOOKUP(Parameter!#REF!,Indexing!$C$2:$D$28,2)</f>
        <v>#REF!</v>
      </c>
      <c r="F2005" s="13" t="e">
        <f>VLOOKUP(Parameter!#REF!,Indexing!$E$2:$F$28,2)</f>
        <v>#REF!</v>
      </c>
      <c r="G2005" s="13" t="e">
        <f>VLOOKUP(Parameter!#REF!,Indexing!$G$2:$H$28,2)</f>
        <v>#REF!</v>
      </c>
      <c r="H2005" s="13" t="e">
        <f t="shared" si="97"/>
        <v>#REF!</v>
      </c>
      <c r="J2005" s="13" t="e">
        <f>VLOOKUP(Parameter!#REF!,Indexing!$I$2:$J$28,2)</f>
        <v>#REF!</v>
      </c>
      <c r="K2005" s="13" t="e">
        <f>VLOOKUP(Parameter!#REF!,Indexing!$K$2:$L$28,2)</f>
        <v>#REF!</v>
      </c>
      <c r="L2005" s="13" t="e">
        <f t="shared" si="98"/>
        <v>#REF!</v>
      </c>
      <c r="N2005" t="e">
        <f t="shared" si="99"/>
        <v>#REF!</v>
      </c>
    </row>
    <row r="2006" spans="4:14">
      <c r="D2006" s="13" t="e">
        <f>VLOOKUP(Parameter!#REF!,Indexing!$A$2:$B$28,2)</f>
        <v>#REF!</v>
      </c>
      <c r="E2006" s="13" t="e">
        <f>VLOOKUP(Parameter!#REF!,Indexing!$C$2:$D$28,2)</f>
        <v>#REF!</v>
      </c>
      <c r="F2006" s="13" t="e">
        <f>VLOOKUP(Parameter!#REF!,Indexing!$E$2:$F$28,2)</f>
        <v>#REF!</v>
      </c>
      <c r="G2006" s="13" t="e">
        <f>VLOOKUP(Parameter!#REF!,Indexing!$G$2:$H$28,2)</f>
        <v>#REF!</v>
      </c>
      <c r="H2006" s="13" t="e">
        <f t="shared" si="97"/>
        <v>#REF!</v>
      </c>
      <c r="J2006" s="13" t="e">
        <f>VLOOKUP(Parameter!#REF!,Indexing!$I$2:$J$28,2)</f>
        <v>#REF!</v>
      </c>
      <c r="K2006" s="13" t="e">
        <f>VLOOKUP(Parameter!#REF!,Indexing!$K$2:$L$28,2)</f>
        <v>#REF!</v>
      </c>
      <c r="L2006" s="13" t="e">
        <f t="shared" si="98"/>
        <v>#REF!</v>
      </c>
      <c r="N2006" t="e">
        <f t="shared" si="99"/>
        <v>#REF!</v>
      </c>
    </row>
    <row r="2007" spans="4:14">
      <c r="D2007" s="13" t="e">
        <f>VLOOKUP(Parameter!#REF!,Indexing!$A$2:$B$28,2)</f>
        <v>#REF!</v>
      </c>
      <c r="E2007" s="13" t="e">
        <f>VLOOKUP(Parameter!#REF!,Indexing!$C$2:$D$28,2)</f>
        <v>#REF!</v>
      </c>
      <c r="F2007" s="13" t="e">
        <f>VLOOKUP(Parameter!#REF!,Indexing!$E$2:$F$28,2)</f>
        <v>#REF!</v>
      </c>
      <c r="G2007" s="13" t="e">
        <f>VLOOKUP(Parameter!#REF!,Indexing!$G$2:$H$28,2)</f>
        <v>#REF!</v>
      </c>
      <c r="H2007" s="13" t="e">
        <f t="shared" si="97"/>
        <v>#REF!</v>
      </c>
      <c r="J2007" s="13" t="e">
        <f>VLOOKUP(Parameter!#REF!,Indexing!$I$2:$J$28,2)</f>
        <v>#REF!</v>
      </c>
      <c r="K2007" s="13" t="e">
        <f>VLOOKUP(Parameter!#REF!,Indexing!$K$2:$L$28,2)</f>
        <v>#REF!</v>
      </c>
      <c r="L2007" s="13" t="e">
        <f t="shared" si="98"/>
        <v>#REF!</v>
      </c>
      <c r="N2007" t="e">
        <f t="shared" si="99"/>
        <v>#REF!</v>
      </c>
    </row>
    <row r="2008" spans="4:14">
      <c r="D2008" s="13" t="e">
        <f>VLOOKUP(Parameter!#REF!,Indexing!$A$2:$B$28,2)</f>
        <v>#REF!</v>
      </c>
      <c r="E2008" s="13" t="e">
        <f>VLOOKUP(Parameter!#REF!,Indexing!$C$2:$D$28,2)</f>
        <v>#REF!</v>
      </c>
      <c r="F2008" s="13" t="e">
        <f>VLOOKUP(Parameter!#REF!,Indexing!$E$2:$F$28,2)</f>
        <v>#REF!</v>
      </c>
      <c r="G2008" s="13" t="e">
        <f>VLOOKUP(Parameter!#REF!,Indexing!$G$2:$H$28,2)</f>
        <v>#REF!</v>
      </c>
      <c r="H2008" s="13" t="e">
        <f t="shared" si="97"/>
        <v>#REF!</v>
      </c>
      <c r="J2008" s="13" t="e">
        <f>VLOOKUP(Parameter!#REF!,Indexing!$I$2:$J$28,2)</f>
        <v>#REF!</v>
      </c>
      <c r="K2008" s="13" t="e">
        <f>VLOOKUP(Parameter!#REF!,Indexing!$K$2:$L$28,2)</f>
        <v>#REF!</v>
      </c>
      <c r="L2008" s="13" t="e">
        <f t="shared" si="98"/>
        <v>#REF!</v>
      </c>
      <c r="N2008" t="e">
        <f t="shared" si="99"/>
        <v>#REF!</v>
      </c>
    </row>
    <row r="2009" spans="4:14">
      <c r="D2009" s="13" t="e">
        <f>VLOOKUP(Parameter!#REF!,Indexing!$A$2:$B$28,2)</f>
        <v>#REF!</v>
      </c>
      <c r="E2009" s="13" t="e">
        <f>VLOOKUP(Parameter!#REF!,Indexing!$C$2:$D$28,2)</f>
        <v>#REF!</v>
      </c>
      <c r="F2009" s="13" t="e">
        <f>VLOOKUP(Parameter!#REF!,Indexing!$E$2:$F$28,2)</f>
        <v>#REF!</v>
      </c>
      <c r="G2009" s="13" t="e">
        <f>VLOOKUP(Parameter!#REF!,Indexing!$G$2:$H$28,2)</f>
        <v>#REF!</v>
      </c>
      <c r="H2009" s="13" t="e">
        <f t="shared" si="97"/>
        <v>#REF!</v>
      </c>
      <c r="J2009" s="13" t="e">
        <f>VLOOKUP(Parameter!#REF!,Indexing!$I$2:$J$28,2)</f>
        <v>#REF!</v>
      </c>
      <c r="K2009" s="13" t="e">
        <f>VLOOKUP(Parameter!#REF!,Indexing!$K$2:$L$28,2)</f>
        <v>#REF!</v>
      </c>
      <c r="L2009" s="13" t="e">
        <f t="shared" si="98"/>
        <v>#REF!</v>
      </c>
      <c r="N2009" t="e">
        <f t="shared" si="99"/>
        <v>#REF!</v>
      </c>
    </row>
    <row r="2010" spans="4:14">
      <c r="D2010" s="13" t="e">
        <f>VLOOKUP(Parameter!#REF!,Indexing!$A$2:$B$28,2)</f>
        <v>#REF!</v>
      </c>
      <c r="E2010" s="13" t="e">
        <f>VLOOKUP(Parameter!#REF!,Indexing!$C$2:$D$28,2)</f>
        <v>#REF!</v>
      </c>
      <c r="F2010" s="13" t="e">
        <f>VLOOKUP(Parameter!#REF!,Indexing!$E$2:$F$28,2)</f>
        <v>#REF!</v>
      </c>
      <c r="G2010" s="13" t="e">
        <f>VLOOKUP(Parameter!#REF!,Indexing!$G$2:$H$28,2)</f>
        <v>#REF!</v>
      </c>
      <c r="H2010" s="13" t="e">
        <f t="shared" si="97"/>
        <v>#REF!</v>
      </c>
      <c r="J2010" s="13" t="e">
        <f>VLOOKUP(Parameter!#REF!,Indexing!$I$2:$J$28,2)</f>
        <v>#REF!</v>
      </c>
      <c r="K2010" s="13" t="e">
        <f>VLOOKUP(Parameter!#REF!,Indexing!$K$2:$L$28,2)</f>
        <v>#REF!</v>
      </c>
      <c r="L2010" s="13" t="e">
        <f t="shared" si="98"/>
        <v>#REF!</v>
      </c>
      <c r="N2010" t="e">
        <f t="shared" si="99"/>
        <v>#REF!</v>
      </c>
    </row>
    <row r="2011" spans="4:14">
      <c r="D2011" s="13" t="e">
        <f>VLOOKUP(Parameter!#REF!,Indexing!$A$2:$B$28,2)</f>
        <v>#REF!</v>
      </c>
      <c r="E2011" s="13" t="e">
        <f>VLOOKUP(Parameter!#REF!,Indexing!$C$2:$D$28,2)</f>
        <v>#REF!</v>
      </c>
      <c r="F2011" s="13" t="e">
        <f>VLOOKUP(Parameter!#REF!,Indexing!$E$2:$F$28,2)</f>
        <v>#REF!</v>
      </c>
      <c r="G2011" s="13" t="e">
        <f>VLOOKUP(Parameter!#REF!,Indexing!$G$2:$H$28,2)</f>
        <v>#REF!</v>
      </c>
      <c r="H2011" s="13" t="e">
        <f t="shared" si="97"/>
        <v>#REF!</v>
      </c>
      <c r="J2011" s="13" t="e">
        <f>VLOOKUP(Parameter!#REF!,Indexing!$I$2:$J$28,2)</f>
        <v>#REF!</v>
      </c>
      <c r="K2011" s="13" t="e">
        <f>VLOOKUP(Parameter!#REF!,Indexing!$K$2:$L$28,2)</f>
        <v>#REF!</v>
      </c>
      <c r="L2011" s="13" t="e">
        <f t="shared" si="98"/>
        <v>#REF!</v>
      </c>
      <c r="N2011" t="e">
        <f t="shared" si="99"/>
        <v>#REF!</v>
      </c>
    </row>
    <row r="2012" spans="4:14">
      <c r="D2012" s="13" t="e">
        <f>VLOOKUP(Parameter!#REF!,Indexing!$A$2:$B$28,2)</f>
        <v>#REF!</v>
      </c>
      <c r="E2012" s="13" t="e">
        <f>VLOOKUP(Parameter!#REF!,Indexing!$C$2:$D$28,2)</f>
        <v>#REF!</v>
      </c>
      <c r="F2012" s="13" t="e">
        <f>VLOOKUP(Parameter!#REF!,Indexing!$E$2:$F$28,2)</f>
        <v>#REF!</v>
      </c>
      <c r="G2012" s="13" t="e">
        <f>VLOOKUP(Parameter!#REF!,Indexing!$G$2:$H$28,2)</f>
        <v>#REF!</v>
      </c>
      <c r="H2012" s="13" t="e">
        <f t="shared" si="97"/>
        <v>#REF!</v>
      </c>
      <c r="J2012" s="13" t="e">
        <f>VLOOKUP(Parameter!#REF!,Indexing!$I$2:$J$28,2)</f>
        <v>#REF!</v>
      </c>
      <c r="K2012" s="13" t="e">
        <f>VLOOKUP(Parameter!#REF!,Indexing!$K$2:$L$28,2)</f>
        <v>#REF!</v>
      </c>
      <c r="L2012" s="13" t="e">
        <f t="shared" si="98"/>
        <v>#REF!</v>
      </c>
      <c r="N2012" t="e">
        <f t="shared" si="99"/>
        <v>#REF!</v>
      </c>
    </row>
    <row r="2013" spans="4:14">
      <c r="D2013" s="13" t="e">
        <f>VLOOKUP(Parameter!#REF!,Indexing!$A$2:$B$28,2)</f>
        <v>#REF!</v>
      </c>
      <c r="E2013" s="13" t="e">
        <f>VLOOKUP(Parameter!#REF!,Indexing!$C$2:$D$28,2)</f>
        <v>#REF!</v>
      </c>
      <c r="F2013" s="13" t="e">
        <f>VLOOKUP(Parameter!#REF!,Indexing!$E$2:$F$28,2)</f>
        <v>#REF!</v>
      </c>
      <c r="G2013" s="13" t="e">
        <f>VLOOKUP(Parameter!#REF!,Indexing!$G$2:$H$28,2)</f>
        <v>#REF!</v>
      </c>
      <c r="H2013" s="13" t="e">
        <f t="shared" si="97"/>
        <v>#REF!</v>
      </c>
      <c r="J2013" s="13" t="e">
        <f>VLOOKUP(Parameter!#REF!,Indexing!$I$2:$J$28,2)</f>
        <v>#REF!</v>
      </c>
      <c r="K2013" s="13" t="e">
        <f>VLOOKUP(Parameter!#REF!,Indexing!$K$2:$L$28,2)</f>
        <v>#REF!</v>
      </c>
      <c r="L2013" s="13" t="e">
        <f t="shared" si="98"/>
        <v>#REF!</v>
      </c>
      <c r="N2013" t="e">
        <f t="shared" si="99"/>
        <v>#REF!</v>
      </c>
    </row>
    <row r="2014" spans="4:14">
      <c r="D2014" s="13" t="e">
        <f>VLOOKUP(Parameter!#REF!,Indexing!$A$2:$B$28,2)</f>
        <v>#REF!</v>
      </c>
      <c r="E2014" s="13" t="e">
        <f>VLOOKUP(Parameter!#REF!,Indexing!$C$2:$D$28,2)</f>
        <v>#REF!</v>
      </c>
      <c r="F2014" s="13" t="e">
        <f>VLOOKUP(Parameter!#REF!,Indexing!$E$2:$F$28,2)</f>
        <v>#REF!</v>
      </c>
      <c r="G2014" s="13" t="e">
        <f>VLOOKUP(Parameter!#REF!,Indexing!$G$2:$H$28,2)</f>
        <v>#REF!</v>
      </c>
      <c r="H2014" s="13" t="e">
        <f t="shared" si="97"/>
        <v>#REF!</v>
      </c>
      <c r="J2014" s="13" t="e">
        <f>VLOOKUP(Parameter!#REF!,Indexing!$I$2:$J$28,2)</f>
        <v>#REF!</v>
      </c>
      <c r="K2014" s="13" t="e">
        <f>VLOOKUP(Parameter!#REF!,Indexing!$K$2:$L$28,2)</f>
        <v>#REF!</v>
      </c>
      <c r="L2014" s="13" t="e">
        <f t="shared" si="98"/>
        <v>#REF!</v>
      </c>
      <c r="N2014" t="e">
        <f t="shared" si="99"/>
        <v>#REF!</v>
      </c>
    </row>
    <row r="2015" spans="4:14">
      <c r="D2015" s="13" t="e">
        <f>VLOOKUP(Parameter!#REF!,Indexing!$A$2:$B$28,2)</f>
        <v>#REF!</v>
      </c>
      <c r="E2015" s="13" t="e">
        <f>VLOOKUP(Parameter!#REF!,Indexing!$C$2:$D$28,2)</f>
        <v>#REF!</v>
      </c>
      <c r="F2015" s="13" t="e">
        <f>VLOOKUP(Parameter!#REF!,Indexing!$E$2:$F$28,2)</f>
        <v>#REF!</v>
      </c>
      <c r="G2015" s="13" t="e">
        <f>VLOOKUP(Parameter!#REF!,Indexing!$G$2:$H$28,2)</f>
        <v>#REF!</v>
      </c>
      <c r="H2015" s="13" t="e">
        <f t="shared" si="97"/>
        <v>#REF!</v>
      </c>
      <c r="J2015" s="13" t="e">
        <f>VLOOKUP(Parameter!#REF!,Indexing!$I$2:$J$28,2)</f>
        <v>#REF!</v>
      </c>
      <c r="K2015" s="13" t="e">
        <f>VLOOKUP(Parameter!#REF!,Indexing!$K$2:$L$28,2)</f>
        <v>#REF!</v>
      </c>
      <c r="L2015" s="13" t="e">
        <f t="shared" si="98"/>
        <v>#REF!</v>
      </c>
      <c r="N2015" t="e">
        <f t="shared" si="99"/>
        <v>#REF!</v>
      </c>
    </row>
    <row r="2016" spans="4:14">
      <c r="D2016" s="13" t="e">
        <f>VLOOKUP(Parameter!#REF!,Indexing!$A$2:$B$28,2)</f>
        <v>#REF!</v>
      </c>
      <c r="E2016" s="13" t="e">
        <f>VLOOKUP(Parameter!#REF!,Indexing!$C$2:$D$28,2)</f>
        <v>#REF!</v>
      </c>
      <c r="F2016" s="13" t="e">
        <f>VLOOKUP(Parameter!#REF!,Indexing!$E$2:$F$28,2)</f>
        <v>#REF!</v>
      </c>
      <c r="G2016" s="13" t="e">
        <f>VLOOKUP(Parameter!#REF!,Indexing!$G$2:$H$28,2)</f>
        <v>#REF!</v>
      </c>
      <c r="H2016" s="13" t="e">
        <f t="shared" si="97"/>
        <v>#REF!</v>
      </c>
      <c r="J2016" s="13" t="e">
        <f>VLOOKUP(Parameter!#REF!,Indexing!$I$2:$J$28,2)</f>
        <v>#REF!</v>
      </c>
      <c r="K2016" s="13" t="e">
        <f>VLOOKUP(Parameter!#REF!,Indexing!$K$2:$L$28,2)</f>
        <v>#REF!</v>
      </c>
      <c r="L2016" s="13" t="e">
        <f t="shared" si="98"/>
        <v>#REF!</v>
      </c>
      <c r="N2016" t="e">
        <f t="shared" si="99"/>
        <v>#REF!</v>
      </c>
    </row>
    <row r="2017" spans="4:14">
      <c r="D2017" s="13" t="e">
        <f>VLOOKUP(Parameter!#REF!,Indexing!$A$2:$B$28,2)</f>
        <v>#REF!</v>
      </c>
      <c r="E2017" s="13" t="e">
        <f>VLOOKUP(Parameter!#REF!,Indexing!$C$2:$D$28,2)</f>
        <v>#REF!</v>
      </c>
      <c r="F2017" s="13" t="e">
        <f>VLOOKUP(Parameter!#REF!,Indexing!$E$2:$F$28,2)</f>
        <v>#REF!</v>
      </c>
      <c r="G2017" s="13" t="e">
        <f>VLOOKUP(Parameter!#REF!,Indexing!$G$2:$H$28,2)</f>
        <v>#REF!</v>
      </c>
      <c r="H2017" s="13" t="e">
        <f t="shared" si="97"/>
        <v>#REF!</v>
      </c>
      <c r="J2017" s="13" t="e">
        <f>VLOOKUP(Parameter!#REF!,Indexing!$I$2:$J$28,2)</f>
        <v>#REF!</v>
      </c>
      <c r="K2017" s="13" t="e">
        <f>VLOOKUP(Parameter!#REF!,Indexing!$K$2:$L$28,2)</f>
        <v>#REF!</v>
      </c>
      <c r="L2017" s="13" t="e">
        <f t="shared" si="98"/>
        <v>#REF!</v>
      </c>
      <c r="N2017" t="e">
        <f t="shared" si="99"/>
        <v>#REF!</v>
      </c>
    </row>
    <row r="2018" spans="4:14">
      <c r="D2018" s="13" t="e">
        <f>VLOOKUP(Parameter!#REF!,Indexing!$A$2:$B$28,2)</f>
        <v>#REF!</v>
      </c>
      <c r="E2018" s="13" t="e">
        <f>VLOOKUP(Parameter!#REF!,Indexing!$C$2:$D$28,2)</f>
        <v>#REF!</v>
      </c>
      <c r="F2018" s="13" t="e">
        <f>VLOOKUP(Parameter!#REF!,Indexing!$E$2:$F$28,2)</f>
        <v>#REF!</v>
      </c>
      <c r="G2018" s="13" t="e">
        <f>VLOOKUP(Parameter!#REF!,Indexing!$G$2:$H$28,2)</f>
        <v>#REF!</v>
      </c>
      <c r="H2018" s="13" t="e">
        <f t="shared" si="97"/>
        <v>#REF!</v>
      </c>
      <c r="J2018" s="13" t="e">
        <f>VLOOKUP(Parameter!#REF!,Indexing!$I$2:$J$28,2)</f>
        <v>#REF!</v>
      </c>
      <c r="K2018" s="13" t="e">
        <f>VLOOKUP(Parameter!#REF!,Indexing!$K$2:$L$28,2)</f>
        <v>#REF!</v>
      </c>
      <c r="L2018" s="13" t="e">
        <f t="shared" si="98"/>
        <v>#REF!</v>
      </c>
      <c r="N2018" t="e">
        <f t="shared" si="99"/>
        <v>#REF!</v>
      </c>
    </row>
    <row r="2019" spans="4:14">
      <c r="D2019" s="13" t="e">
        <f>VLOOKUP(Parameter!#REF!,Indexing!$A$2:$B$28,2)</f>
        <v>#REF!</v>
      </c>
      <c r="E2019" s="13" t="e">
        <f>VLOOKUP(Parameter!#REF!,Indexing!$C$2:$D$28,2)</f>
        <v>#REF!</v>
      </c>
      <c r="F2019" s="13" t="e">
        <f>VLOOKUP(Parameter!#REF!,Indexing!$E$2:$F$28,2)</f>
        <v>#REF!</v>
      </c>
      <c r="G2019" s="13" t="e">
        <f>VLOOKUP(Parameter!#REF!,Indexing!$G$2:$H$28,2)</f>
        <v>#REF!</v>
      </c>
      <c r="H2019" s="13" t="e">
        <f t="shared" si="97"/>
        <v>#REF!</v>
      </c>
      <c r="J2019" s="13" t="e">
        <f>VLOOKUP(Parameter!#REF!,Indexing!$I$2:$J$28,2)</f>
        <v>#REF!</v>
      </c>
      <c r="K2019" s="13" t="e">
        <f>VLOOKUP(Parameter!#REF!,Indexing!$K$2:$L$28,2)</f>
        <v>#REF!</v>
      </c>
      <c r="L2019" s="13" t="e">
        <f t="shared" si="98"/>
        <v>#REF!</v>
      </c>
      <c r="N2019" t="e">
        <f t="shared" si="99"/>
        <v>#REF!</v>
      </c>
    </row>
    <row r="2020" spans="4:14">
      <c r="D2020" s="13" t="e">
        <f>VLOOKUP(Parameter!#REF!,Indexing!$A$2:$B$28,2)</f>
        <v>#REF!</v>
      </c>
      <c r="E2020" s="13" t="e">
        <f>VLOOKUP(Parameter!#REF!,Indexing!$C$2:$D$28,2)</f>
        <v>#REF!</v>
      </c>
      <c r="F2020" s="13" t="e">
        <f>VLOOKUP(Parameter!#REF!,Indexing!$E$2:$F$28,2)</f>
        <v>#REF!</v>
      </c>
      <c r="G2020" s="13" t="e">
        <f>VLOOKUP(Parameter!#REF!,Indexing!$G$2:$H$28,2)</f>
        <v>#REF!</v>
      </c>
      <c r="H2020" s="13" t="e">
        <f t="shared" si="97"/>
        <v>#REF!</v>
      </c>
      <c r="J2020" s="13" t="e">
        <f>VLOOKUP(Parameter!#REF!,Indexing!$I$2:$J$28,2)</f>
        <v>#REF!</v>
      </c>
      <c r="K2020" s="13" t="e">
        <f>VLOOKUP(Parameter!#REF!,Indexing!$K$2:$L$28,2)</f>
        <v>#REF!</v>
      </c>
      <c r="L2020" s="13" t="e">
        <f t="shared" si="98"/>
        <v>#REF!</v>
      </c>
      <c r="N2020" t="e">
        <f t="shared" si="99"/>
        <v>#REF!</v>
      </c>
    </row>
    <row r="2021" spans="4:14">
      <c r="D2021" s="13" t="e">
        <f>VLOOKUP(Parameter!#REF!,Indexing!$A$2:$B$28,2)</f>
        <v>#REF!</v>
      </c>
      <c r="E2021" s="13" t="e">
        <f>VLOOKUP(Parameter!#REF!,Indexing!$C$2:$D$28,2)</f>
        <v>#REF!</v>
      </c>
      <c r="F2021" s="13" t="e">
        <f>VLOOKUP(Parameter!#REF!,Indexing!$E$2:$F$28,2)</f>
        <v>#REF!</v>
      </c>
      <c r="G2021" s="13" t="e">
        <f>VLOOKUP(Parameter!#REF!,Indexing!$G$2:$H$28,2)</f>
        <v>#REF!</v>
      </c>
      <c r="H2021" s="13" t="e">
        <f t="shared" si="97"/>
        <v>#REF!</v>
      </c>
      <c r="J2021" s="13" t="e">
        <f>VLOOKUP(Parameter!#REF!,Indexing!$I$2:$J$28,2)</f>
        <v>#REF!</v>
      </c>
      <c r="K2021" s="13" t="e">
        <f>VLOOKUP(Parameter!#REF!,Indexing!$K$2:$L$28,2)</f>
        <v>#REF!</v>
      </c>
      <c r="L2021" s="13" t="e">
        <f t="shared" si="98"/>
        <v>#REF!</v>
      </c>
      <c r="N2021" t="e">
        <f t="shared" si="99"/>
        <v>#REF!</v>
      </c>
    </row>
    <row r="2022" spans="4:14">
      <c r="D2022" s="13" t="e">
        <f>VLOOKUP(Parameter!#REF!,Indexing!$A$2:$B$28,2)</f>
        <v>#REF!</v>
      </c>
      <c r="E2022" s="13" t="e">
        <f>VLOOKUP(Parameter!#REF!,Indexing!$C$2:$D$28,2)</f>
        <v>#REF!</v>
      </c>
      <c r="F2022" s="13" t="e">
        <f>VLOOKUP(Parameter!#REF!,Indexing!$E$2:$F$28,2)</f>
        <v>#REF!</v>
      </c>
      <c r="G2022" s="13" t="e">
        <f>VLOOKUP(Parameter!#REF!,Indexing!$G$2:$H$28,2)</f>
        <v>#REF!</v>
      </c>
      <c r="H2022" s="13" t="e">
        <f t="shared" si="97"/>
        <v>#REF!</v>
      </c>
      <c r="J2022" s="13" t="e">
        <f>VLOOKUP(Parameter!#REF!,Indexing!$I$2:$J$28,2)</f>
        <v>#REF!</v>
      </c>
      <c r="K2022" s="13" t="e">
        <f>VLOOKUP(Parameter!#REF!,Indexing!$K$2:$L$28,2)</f>
        <v>#REF!</v>
      </c>
      <c r="L2022" s="13" t="e">
        <f t="shared" si="98"/>
        <v>#REF!</v>
      </c>
      <c r="N2022" t="e">
        <f t="shared" si="99"/>
        <v>#REF!</v>
      </c>
    </row>
    <row r="2023" spans="4:14">
      <c r="D2023" s="13" t="e">
        <f>VLOOKUP(Parameter!#REF!,Indexing!$A$2:$B$28,2)</f>
        <v>#REF!</v>
      </c>
      <c r="E2023" s="13" t="e">
        <f>VLOOKUP(Parameter!#REF!,Indexing!$C$2:$D$28,2)</f>
        <v>#REF!</v>
      </c>
      <c r="F2023" s="13" t="e">
        <f>VLOOKUP(Parameter!#REF!,Indexing!$E$2:$F$28,2)</f>
        <v>#REF!</v>
      </c>
      <c r="G2023" s="13" t="e">
        <f>VLOOKUP(Parameter!#REF!,Indexing!$G$2:$H$28,2)</f>
        <v>#REF!</v>
      </c>
      <c r="H2023" s="13" t="e">
        <f t="shared" ref="H2023:H2086" si="100">(AVERAGE(D2023:G2023))</f>
        <v>#REF!</v>
      </c>
      <c r="J2023" s="13" t="e">
        <f>VLOOKUP(Parameter!#REF!,Indexing!$I$2:$J$28,2)</f>
        <v>#REF!</v>
      </c>
      <c r="K2023" s="13" t="e">
        <f>VLOOKUP(Parameter!#REF!,Indexing!$K$2:$L$28,2)</f>
        <v>#REF!</v>
      </c>
      <c r="L2023" s="13" t="e">
        <f t="shared" ref="L2023:L2086" si="101">AVERAGE(J2023+K2023)</f>
        <v>#REF!</v>
      </c>
      <c r="N2023" t="e">
        <f t="shared" si="99"/>
        <v>#REF!</v>
      </c>
    </row>
    <row r="2024" spans="4:14">
      <c r="D2024" s="13" t="e">
        <f>VLOOKUP(Parameter!#REF!,Indexing!$A$2:$B$28,2)</f>
        <v>#REF!</v>
      </c>
      <c r="E2024" s="13" t="e">
        <f>VLOOKUP(Parameter!#REF!,Indexing!$C$2:$D$28,2)</f>
        <v>#REF!</v>
      </c>
      <c r="F2024" s="13" t="e">
        <f>VLOOKUP(Parameter!#REF!,Indexing!$E$2:$F$28,2)</f>
        <v>#REF!</v>
      </c>
      <c r="G2024" s="13" t="e">
        <f>VLOOKUP(Parameter!#REF!,Indexing!$G$2:$H$28,2)</f>
        <v>#REF!</v>
      </c>
      <c r="H2024" s="13" t="e">
        <f t="shared" si="100"/>
        <v>#REF!</v>
      </c>
      <c r="J2024" s="13" t="e">
        <f>VLOOKUP(Parameter!#REF!,Indexing!$I$2:$J$28,2)</f>
        <v>#REF!</v>
      </c>
      <c r="K2024" s="13" t="e">
        <f>VLOOKUP(Parameter!#REF!,Indexing!$K$2:$L$28,2)</f>
        <v>#REF!</v>
      </c>
      <c r="L2024" s="13" t="e">
        <f t="shared" si="101"/>
        <v>#REF!</v>
      </c>
      <c r="N2024" t="e">
        <f t="shared" si="99"/>
        <v>#REF!</v>
      </c>
    </row>
    <row r="2025" spans="4:14">
      <c r="D2025" s="13" t="e">
        <f>VLOOKUP(Parameter!#REF!,Indexing!$A$2:$B$28,2)</f>
        <v>#REF!</v>
      </c>
      <c r="E2025" s="13" t="e">
        <f>VLOOKUP(Parameter!#REF!,Indexing!$C$2:$D$28,2)</f>
        <v>#REF!</v>
      </c>
      <c r="F2025" s="13" t="e">
        <f>VLOOKUP(Parameter!#REF!,Indexing!$E$2:$F$28,2)</f>
        <v>#REF!</v>
      </c>
      <c r="G2025" s="13" t="e">
        <f>VLOOKUP(Parameter!#REF!,Indexing!$G$2:$H$28,2)</f>
        <v>#REF!</v>
      </c>
      <c r="H2025" s="13" t="e">
        <f t="shared" si="100"/>
        <v>#REF!</v>
      </c>
      <c r="J2025" s="13" t="e">
        <f>VLOOKUP(Parameter!#REF!,Indexing!$I$2:$J$28,2)</f>
        <v>#REF!</v>
      </c>
      <c r="K2025" s="13" t="e">
        <f>VLOOKUP(Parameter!#REF!,Indexing!$K$2:$L$28,2)</f>
        <v>#REF!</v>
      </c>
      <c r="L2025" s="13" t="e">
        <f t="shared" si="101"/>
        <v>#REF!</v>
      </c>
      <c r="N2025" t="e">
        <f t="shared" si="99"/>
        <v>#REF!</v>
      </c>
    </row>
    <row r="2026" spans="4:14">
      <c r="D2026" s="13" t="e">
        <f>VLOOKUP(Parameter!#REF!,Indexing!$A$2:$B$28,2)</f>
        <v>#REF!</v>
      </c>
      <c r="E2026" s="13" t="e">
        <f>VLOOKUP(Parameter!#REF!,Indexing!$C$2:$D$28,2)</f>
        <v>#REF!</v>
      </c>
      <c r="F2026" s="13" t="e">
        <f>VLOOKUP(Parameter!#REF!,Indexing!$E$2:$F$28,2)</f>
        <v>#REF!</v>
      </c>
      <c r="G2026" s="13" t="e">
        <f>VLOOKUP(Parameter!#REF!,Indexing!$G$2:$H$28,2)</f>
        <v>#REF!</v>
      </c>
      <c r="H2026" s="13" t="e">
        <f t="shared" si="100"/>
        <v>#REF!</v>
      </c>
      <c r="J2026" s="13" t="e">
        <f>VLOOKUP(Parameter!#REF!,Indexing!$I$2:$J$28,2)</f>
        <v>#REF!</v>
      </c>
      <c r="K2026" s="13" t="e">
        <f>VLOOKUP(Parameter!#REF!,Indexing!$K$2:$L$28,2)</f>
        <v>#REF!</v>
      </c>
      <c r="L2026" s="13" t="e">
        <f t="shared" si="101"/>
        <v>#REF!</v>
      </c>
      <c r="N2026" t="e">
        <f t="shared" si="99"/>
        <v>#REF!</v>
      </c>
    </row>
    <row r="2027" spans="4:14">
      <c r="D2027" s="13" t="e">
        <f>VLOOKUP(Parameter!#REF!,Indexing!$A$2:$B$28,2)</f>
        <v>#REF!</v>
      </c>
      <c r="E2027" s="13" t="e">
        <f>VLOOKUP(Parameter!#REF!,Indexing!$C$2:$D$28,2)</f>
        <v>#REF!</v>
      </c>
      <c r="F2027" s="13" t="e">
        <f>VLOOKUP(Parameter!#REF!,Indexing!$E$2:$F$28,2)</f>
        <v>#REF!</v>
      </c>
      <c r="G2027" s="13" t="e">
        <f>VLOOKUP(Parameter!#REF!,Indexing!$G$2:$H$28,2)</f>
        <v>#REF!</v>
      </c>
      <c r="H2027" s="13" t="e">
        <f t="shared" si="100"/>
        <v>#REF!</v>
      </c>
      <c r="J2027" s="13" t="e">
        <f>VLOOKUP(Parameter!#REF!,Indexing!$I$2:$J$28,2)</f>
        <v>#REF!</v>
      </c>
      <c r="K2027" s="13" t="e">
        <f>VLOOKUP(Parameter!#REF!,Indexing!$K$2:$L$28,2)</f>
        <v>#REF!</v>
      </c>
      <c r="L2027" s="13" t="e">
        <f t="shared" si="101"/>
        <v>#REF!</v>
      </c>
      <c r="N2027" t="e">
        <f t="shared" si="99"/>
        <v>#REF!</v>
      </c>
    </row>
    <row r="2028" spans="4:14">
      <c r="D2028" s="13" t="e">
        <f>VLOOKUP(Parameter!#REF!,Indexing!$A$2:$B$28,2)</f>
        <v>#REF!</v>
      </c>
      <c r="E2028" s="13" t="e">
        <f>VLOOKUP(Parameter!#REF!,Indexing!$C$2:$D$28,2)</f>
        <v>#REF!</v>
      </c>
      <c r="F2028" s="13" t="e">
        <f>VLOOKUP(Parameter!#REF!,Indexing!$E$2:$F$28,2)</f>
        <v>#REF!</v>
      </c>
      <c r="G2028" s="13" t="e">
        <f>VLOOKUP(Parameter!#REF!,Indexing!$G$2:$H$28,2)</f>
        <v>#REF!</v>
      </c>
      <c r="H2028" s="13" t="e">
        <f t="shared" si="100"/>
        <v>#REF!</v>
      </c>
      <c r="J2028" s="13" t="e">
        <f>VLOOKUP(Parameter!#REF!,Indexing!$I$2:$J$28,2)</f>
        <v>#REF!</v>
      </c>
      <c r="K2028" s="13" t="e">
        <f>VLOOKUP(Parameter!#REF!,Indexing!$K$2:$L$28,2)</f>
        <v>#REF!</v>
      </c>
      <c r="L2028" s="13" t="e">
        <f t="shared" si="101"/>
        <v>#REF!</v>
      </c>
      <c r="N2028" t="e">
        <f t="shared" si="99"/>
        <v>#REF!</v>
      </c>
    </row>
    <row r="2029" spans="4:14">
      <c r="D2029" s="13" t="e">
        <f>VLOOKUP(Parameter!#REF!,Indexing!$A$2:$B$28,2)</f>
        <v>#REF!</v>
      </c>
      <c r="E2029" s="13" t="e">
        <f>VLOOKUP(Parameter!#REF!,Indexing!$C$2:$D$28,2)</f>
        <v>#REF!</v>
      </c>
      <c r="F2029" s="13" t="e">
        <f>VLOOKUP(Parameter!#REF!,Indexing!$E$2:$F$28,2)</f>
        <v>#REF!</v>
      </c>
      <c r="G2029" s="13" t="e">
        <f>VLOOKUP(Parameter!#REF!,Indexing!$G$2:$H$28,2)</f>
        <v>#REF!</v>
      </c>
      <c r="H2029" s="13" t="e">
        <f t="shared" si="100"/>
        <v>#REF!</v>
      </c>
      <c r="J2029" s="13" t="e">
        <f>VLOOKUP(Parameter!#REF!,Indexing!$I$2:$J$28,2)</f>
        <v>#REF!</v>
      </c>
      <c r="K2029" s="13" t="e">
        <f>VLOOKUP(Parameter!#REF!,Indexing!$K$2:$L$28,2)</f>
        <v>#REF!</v>
      </c>
      <c r="L2029" s="13" t="e">
        <f t="shared" si="101"/>
        <v>#REF!</v>
      </c>
      <c r="N2029" t="e">
        <f t="shared" si="99"/>
        <v>#REF!</v>
      </c>
    </row>
    <row r="2030" spans="4:14">
      <c r="D2030" s="13" t="e">
        <f>VLOOKUP(Parameter!#REF!,Indexing!$A$2:$B$28,2)</f>
        <v>#REF!</v>
      </c>
      <c r="E2030" s="13" t="e">
        <f>VLOOKUP(Parameter!#REF!,Indexing!$C$2:$D$28,2)</f>
        <v>#REF!</v>
      </c>
      <c r="F2030" s="13" t="e">
        <f>VLOOKUP(Parameter!#REF!,Indexing!$E$2:$F$28,2)</f>
        <v>#REF!</v>
      </c>
      <c r="G2030" s="13" t="e">
        <f>VLOOKUP(Parameter!#REF!,Indexing!$G$2:$H$28,2)</f>
        <v>#REF!</v>
      </c>
      <c r="H2030" s="13" t="e">
        <f t="shared" si="100"/>
        <v>#REF!</v>
      </c>
      <c r="J2030" s="13" t="e">
        <f>VLOOKUP(Parameter!#REF!,Indexing!$I$2:$J$28,2)</f>
        <v>#REF!</v>
      </c>
      <c r="K2030" s="13" t="e">
        <f>VLOOKUP(Parameter!#REF!,Indexing!$K$2:$L$28,2)</f>
        <v>#REF!</v>
      </c>
      <c r="L2030" s="13" t="e">
        <f t="shared" si="101"/>
        <v>#REF!</v>
      </c>
      <c r="N2030" t="e">
        <f t="shared" si="99"/>
        <v>#REF!</v>
      </c>
    </row>
    <row r="2031" spans="4:14">
      <c r="D2031" s="13" t="e">
        <f>VLOOKUP(Parameter!#REF!,Indexing!$A$2:$B$28,2)</f>
        <v>#REF!</v>
      </c>
      <c r="E2031" s="13" t="e">
        <f>VLOOKUP(Parameter!#REF!,Indexing!$C$2:$D$28,2)</f>
        <v>#REF!</v>
      </c>
      <c r="F2031" s="13" t="e">
        <f>VLOOKUP(Parameter!#REF!,Indexing!$E$2:$F$28,2)</f>
        <v>#REF!</v>
      </c>
      <c r="G2031" s="13" t="e">
        <f>VLOOKUP(Parameter!#REF!,Indexing!$G$2:$H$28,2)</f>
        <v>#REF!</v>
      </c>
      <c r="H2031" s="13" t="e">
        <f t="shared" si="100"/>
        <v>#REF!</v>
      </c>
      <c r="J2031" s="13" t="e">
        <f>VLOOKUP(Parameter!#REF!,Indexing!$I$2:$J$28,2)</f>
        <v>#REF!</v>
      </c>
      <c r="K2031" s="13" t="e">
        <f>VLOOKUP(Parameter!#REF!,Indexing!$K$2:$L$28,2)</f>
        <v>#REF!</v>
      </c>
      <c r="L2031" s="13" t="e">
        <f t="shared" si="101"/>
        <v>#REF!</v>
      </c>
      <c r="N2031" t="e">
        <f t="shared" si="99"/>
        <v>#REF!</v>
      </c>
    </row>
    <row r="2032" spans="4:14">
      <c r="D2032" s="13" t="e">
        <f>VLOOKUP(Parameter!#REF!,Indexing!$A$2:$B$28,2)</f>
        <v>#REF!</v>
      </c>
      <c r="E2032" s="13" t="e">
        <f>VLOOKUP(Parameter!#REF!,Indexing!$C$2:$D$28,2)</f>
        <v>#REF!</v>
      </c>
      <c r="F2032" s="13" t="e">
        <f>VLOOKUP(Parameter!#REF!,Indexing!$E$2:$F$28,2)</f>
        <v>#REF!</v>
      </c>
      <c r="G2032" s="13" t="e">
        <f>VLOOKUP(Parameter!#REF!,Indexing!$G$2:$H$28,2)</f>
        <v>#REF!</v>
      </c>
      <c r="H2032" s="13" t="e">
        <f t="shared" si="100"/>
        <v>#REF!</v>
      </c>
      <c r="J2032" s="13" t="e">
        <f>VLOOKUP(Parameter!#REF!,Indexing!$I$2:$J$28,2)</f>
        <v>#REF!</v>
      </c>
      <c r="K2032" s="13" t="e">
        <f>VLOOKUP(Parameter!#REF!,Indexing!$K$2:$L$28,2)</f>
        <v>#REF!</v>
      </c>
      <c r="L2032" s="13" t="e">
        <f t="shared" si="101"/>
        <v>#REF!</v>
      </c>
      <c r="N2032" t="e">
        <f t="shared" si="99"/>
        <v>#REF!</v>
      </c>
    </row>
    <row r="2033" spans="4:14">
      <c r="D2033" s="13" t="e">
        <f>VLOOKUP(Parameter!#REF!,Indexing!$A$2:$B$28,2)</f>
        <v>#REF!</v>
      </c>
      <c r="E2033" s="13" t="e">
        <f>VLOOKUP(Parameter!#REF!,Indexing!$C$2:$D$28,2)</f>
        <v>#REF!</v>
      </c>
      <c r="F2033" s="13" t="e">
        <f>VLOOKUP(Parameter!#REF!,Indexing!$E$2:$F$28,2)</f>
        <v>#REF!</v>
      </c>
      <c r="G2033" s="13" t="e">
        <f>VLOOKUP(Parameter!#REF!,Indexing!$G$2:$H$28,2)</f>
        <v>#REF!</v>
      </c>
      <c r="H2033" s="13" t="e">
        <f t="shared" si="100"/>
        <v>#REF!</v>
      </c>
      <c r="J2033" s="13" t="e">
        <f>VLOOKUP(Parameter!#REF!,Indexing!$I$2:$J$28,2)</f>
        <v>#REF!</v>
      </c>
      <c r="K2033" s="13" t="e">
        <f>VLOOKUP(Parameter!#REF!,Indexing!$K$2:$L$28,2)</f>
        <v>#REF!</v>
      </c>
      <c r="L2033" s="13" t="e">
        <f t="shared" si="101"/>
        <v>#REF!</v>
      </c>
      <c r="N2033" t="e">
        <f t="shared" si="99"/>
        <v>#REF!</v>
      </c>
    </row>
    <row r="2034" spans="4:14">
      <c r="D2034" s="13" t="e">
        <f>VLOOKUP(Parameter!#REF!,Indexing!$A$2:$B$28,2)</f>
        <v>#REF!</v>
      </c>
      <c r="E2034" s="13" t="e">
        <f>VLOOKUP(Parameter!#REF!,Indexing!$C$2:$D$28,2)</f>
        <v>#REF!</v>
      </c>
      <c r="F2034" s="13" t="e">
        <f>VLOOKUP(Parameter!#REF!,Indexing!$E$2:$F$28,2)</f>
        <v>#REF!</v>
      </c>
      <c r="G2034" s="13" t="e">
        <f>VLOOKUP(Parameter!#REF!,Indexing!$G$2:$H$28,2)</f>
        <v>#REF!</v>
      </c>
      <c r="H2034" s="13" t="e">
        <f t="shared" si="100"/>
        <v>#REF!</v>
      </c>
      <c r="J2034" s="13" t="e">
        <f>VLOOKUP(Parameter!#REF!,Indexing!$I$2:$J$28,2)</f>
        <v>#REF!</v>
      </c>
      <c r="K2034" s="13" t="e">
        <f>VLOOKUP(Parameter!#REF!,Indexing!$K$2:$L$28,2)</f>
        <v>#REF!</v>
      </c>
      <c r="L2034" s="13" t="e">
        <f t="shared" si="101"/>
        <v>#REF!</v>
      </c>
      <c r="N2034" t="e">
        <f t="shared" si="99"/>
        <v>#REF!</v>
      </c>
    </row>
    <row r="2035" spans="4:14">
      <c r="D2035" s="13" t="e">
        <f>VLOOKUP(Parameter!#REF!,Indexing!$A$2:$B$28,2)</f>
        <v>#REF!</v>
      </c>
      <c r="E2035" s="13" t="e">
        <f>VLOOKUP(Parameter!#REF!,Indexing!$C$2:$D$28,2)</f>
        <v>#REF!</v>
      </c>
      <c r="F2035" s="13" t="e">
        <f>VLOOKUP(Parameter!#REF!,Indexing!$E$2:$F$28,2)</f>
        <v>#REF!</v>
      </c>
      <c r="G2035" s="13" t="e">
        <f>VLOOKUP(Parameter!#REF!,Indexing!$G$2:$H$28,2)</f>
        <v>#REF!</v>
      </c>
      <c r="H2035" s="13" t="e">
        <f t="shared" si="100"/>
        <v>#REF!</v>
      </c>
      <c r="J2035" s="13" t="e">
        <f>VLOOKUP(Parameter!#REF!,Indexing!$I$2:$J$28,2)</f>
        <v>#REF!</v>
      </c>
      <c r="K2035" s="13" t="e">
        <f>VLOOKUP(Parameter!#REF!,Indexing!$K$2:$L$28,2)</f>
        <v>#REF!</v>
      </c>
      <c r="L2035" s="13" t="e">
        <f t="shared" si="101"/>
        <v>#REF!</v>
      </c>
      <c r="N2035" t="e">
        <f t="shared" si="99"/>
        <v>#REF!</v>
      </c>
    </row>
    <row r="2036" spans="4:14">
      <c r="D2036" s="13" t="e">
        <f>VLOOKUP(Parameter!#REF!,Indexing!$A$2:$B$28,2)</f>
        <v>#REF!</v>
      </c>
      <c r="E2036" s="13" t="e">
        <f>VLOOKUP(Parameter!#REF!,Indexing!$C$2:$D$28,2)</f>
        <v>#REF!</v>
      </c>
      <c r="F2036" s="13" t="e">
        <f>VLOOKUP(Parameter!#REF!,Indexing!$E$2:$F$28,2)</f>
        <v>#REF!</v>
      </c>
      <c r="G2036" s="13" t="e">
        <f>VLOOKUP(Parameter!#REF!,Indexing!$G$2:$H$28,2)</f>
        <v>#REF!</v>
      </c>
      <c r="H2036" s="13" t="e">
        <f t="shared" si="100"/>
        <v>#REF!</v>
      </c>
      <c r="J2036" s="13" t="e">
        <f>VLOOKUP(Parameter!#REF!,Indexing!$I$2:$J$28,2)</f>
        <v>#REF!</v>
      </c>
      <c r="K2036" s="13" t="e">
        <f>VLOOKUP(Parameter!#REF!,Indexing!$K$2:$L$28,2)</f>
        <v>#REF!</v>
      </c>
      <c r="L2036" s="13" t="e">
        <f t="shared" si="101"/>
        <v>#REF!</v>
      </c>
      <c r="N2036" t="e">
        <f t="shared" si="99"/>
        <v>#REF!</v>
      </c>
    </row>
    <row r="2037" spans="4:14">
      <c r="D2037" s="13" t="e">
        <f>VLOOKUP(Parameter!#REF!,Indexing!$A$2:$B$28,2)</f>
        <v>#REF!</v>
      </c>
      <c r="E2037" s="13" t="e">
        <f>VLOOKUP(Parameter!#REF!,Indexing!$C$2:$D$28,2)</f>
        <v>#REF!</v>
      </c>
      <c r="F2037" s="13" t="e">
        <f>VLOOKUP(Parameter!#REF!,Indexing!$E$2:$F$28,2)</f>
        <v>#REF!</v>
      </c>
      <c r="G2037" s="13" t="e">
        <f>VLOOKUP(Parameter!#REF!,Indexing!$G$2:$H$28,2)</f>
        <v>#REF!</v>
      </c>
      <c r="H2037" s="13" t="e">
        <f t="shared" si="100"/>
        <v>#REF!</v>
      </c>
      <c r="J2037" s="13" t="e">
        <f>VLOOKUP(Parameter!#REF!,Indexing!$I$2:$J$28,2)</f>
        <v>#REF!</v>
      </c>
      <c r="K2037" s="13" t="e">
        <f>VLOOKUP(Parameter!#REF!,Indexing!$K$2:$L$28,2)</f>
        <v>#REF!</v>
      </c>
      <c r="L2037" s="13" t="e">
        <f t="shared" si="101"/>
        <v>#REF!</v>
      </c>
      <c r="N2037" t="e">
        <f t="shared" si="99"/>
        <v>#REF!</v>
      </c>
    </row>
    <row r="2038" spans="4:14">
      <c r="D2038" s="13" t="e">
        <f>VLOOKUP(Parameter!#REF!,Indexing!$A$2:$B$28,2)</f>
        <v>#REF!</v>
      </c>
      <c r="E2038" s="13" t="e">
        <f>VLOOKUP(Parameter!#REF!,Indexing!$C$2:$D$28,2)</f>
        <v>#REF!</v>
      </c>
      <c r="F2038" s="13" t="e">
        <f>VLOOKUP(Parameter!#REF!,Indexing!$E$2:$F$28,2)</f>
        <v>#REF!</v>
      </c>
      <c r="G2038" s="13" t="e">
        <f>VLOOKUP(Parameter!#REF!,Indexing!$G$2:$H$28,2)</f>
        <v>#REF!</v>
      </c>
      <c r="H2038" s="13" t="e">
        <f t="shared" si="100"/>
        <v>#REF!</v>
      </c>
      <c r="J2038" s="13" t="e">
        <f>VLOOKUP(Parameter!#REF!,Indexing!$I$2:$J$28,2)</f>
        <v>#REF!</v>
      </c>
      <c r="K2038" s="13" t="e">
        <f>VLOOKUP(Parameter!#REF!,Indexing!$K$2:$L$28,2)</f>
        <v>#REF!</v>
      </c>
      <c r="L2038" s="13" t="e">
        <f t="shared" si="101"/>
        <v>#REF!</v>
      </c>
      <c r="N2038" t="e">
        <f t="shared" si="99"/>
        <v>#REF!</v>
      </c>
    </row>
    <row r="2039" spans="4:14">
      <c r="D2039" s="13" t="e">
        <f>VLOOKUP(Parameter!#REF!,Indexing!$A$2:$B$28,2)</f>
        <v>#REF!</v>
      </c>
      <c r="E2039" s="13" t="e">
        <f>VLOOKUP(Parameter!#REF!,Indexing!$C$2:$D$28,2)</f>
        <v>#REF!</v>
      </c>
      <c r="F2039" s="13" t="e">
        <f>VLOOKUP(Parameter!#REF!,Indexing!$E$2:$F$28,2)</f>
        <v>#REF!</v>
      </c>
      <c r="G2039" s="13" t="e">
        <f>VLOOKUP(Parameter!#REF!,Indexing!$G$2:$H$28,2)</f>
        <v>#REF!</v>
      </c>
      <c r="H2039" s="13" t="e">
        <f t="shared" si="100"/>
        <v>#REF!</v>
      </c>
      <c r="J2039" s="13" t="e">
        <f>VLOOKUP(Parameter!#REF!,Indexing!$I$2:$J$28,2)</f>
        <v>#REF!</v>
      </c>
      <c r="K2039" s="13" t="e">
        <f>VLOOKUP(Parameter!#REF!,Indexing!$K$2:$L$28,2)</f>
        <v>#REF!</v>
      </c>
      <c r="L2039" s="13" t="e">
        <f t="shared" si="101"/>
        <v>#REF!</v>
      </c>
      <c r="N2039" t="e">
        <f t="shared" si="99"/>
        <v>#REF!</v>
      </c>
    </row>
    <row r="2040" spans="4:14">
      <c r="D2040" s="13" t="e">
        <f>VLOOKUP(Parameter!#REF!,Indexing!$A$2:$B$28,2)</f>
        <v>#REF!</v>
      </c>
      <c r="E2040" s="13" t="e">
        <f>VLOOKUP(Parameter!#REF!,Indexing!$C$2:$D$28,2)</f>
        <v>#REF!</v>
      </c>
      <c r="F2040" s="13" t="e">
        <f>VLOOKUP(Parameter!#REF!,Indexing!$E$2:$F$28,2)</f>
        <v>#REF!</v>
      </c>
      <c r="G2040" s="13" t="e">
        <f>VLOOKUP(Parameter!#REF!,Indexing!$G$2:$H$28,2)</f>
        <v>#REF!</v>
      </c>
      <c r="H2040" s="13" t="e">
        <f t="shared" si="100"/>
        <v>#REF!</v>
      </c>
      <c r="J2040" s="13" t="e">
        <f>VLOOKUP(Parameter!#REF!,Indexing!$I$2:$J$28,2)</f>
        <v>#REF!</v>
      </c>
      <c r="K2040" s="13" t="e">
        <f>VLOOKUP(Parameter!#REF!,Indexing!$K$2:$L$28,2)</f>
        <v>#REF!</v>
      </c>
      <c r="L2040" s="13" t="e">
        <f t="shared" si="101"/>
        <v>#REF!</v>
      </c>
      <c r="N2040" t="e">
        <f t="shared" si="99"/>
        <v>#REF!</v>
      </c>
    </row>
    <row r="2041" spans="4:14">
      <c r="D2041" s="13" t="e">
        <f>VLOOKUP(Parameter!#REF!,Indexing!$A$2:$B$28,2)</f>
        <v>#REF!</v>
      </c>
      <c r="E2041" s="13" t="e">
        <f>VLOOKUP(Parameter!#REF!,Indexing!$C$2:$D$28,2)</f>
        <v>#REF!</v>
      </c>
      <c r="F2041" s="13" t="e">
        <f>VLOOKUP(Parameter!#REF!,Indexing!$E$2:$F$28,2)</f>
        <v>#REF!</v>
      </c>
      <c r="G2041" s="13" t="e">
        <f>VLOOKUP(Parameter!#REF!,Indexing!$G$2:$H$28,2)</f>
        <v>#REF!</v>
      </c>
      <c r="H2041" s="13" t="e">
        <f t="shared" si="100"/>
        <v>#REF!</v>
      </c>
      <c r="J2041" s="13" t="e">
        <f>VLOOKUP(Parameter!#REF!,Indexing!$I$2:$J$28,2)</f>
        <v>#REF!</v>
      </c>
      <c r="K2041" s="13" t="e">
        <f>VLOOKUP(Parameter!#REF!,Indexing!$K$2:$L$28,2)</f>
        <v>#REF!</v>
      </c>
      <c r="L2041" s="13" t="e">
        <f t="shared" si="101"/>
        <v>#REF!</v>
      </c>
      <c r="N2041" t="e">
        <f t="shared" si="99"/>
        <v>#REF!</v>
      </c>
    </row>
    <row r="2042" spans="4:14">
      <c r="D2042" s="13" t="e">
        <f>VLOOKUP(Parameter!#REF!,Indexing!$A$2:$B$28,2)</f>
        <v>#REF!</v>
      </c>
      <c r="E2042" s="13" t="e">
        <f>VLOOKUP(Parameter!#REF!,Indexing!$C$2:$D$28,2)</f>
        <v>#REF!</v>
      </c>
      <c r="F2042" s="13" t="e">
        <f>VLOOKUP(Parameter!#REF!,Indexing!$E$2:$F$28,2)</f>
        <v>#REF!</v>
      </c>
      <c r="G2042" s="13" t="e">
        <f>VLOOKUP(Parameter!#REF!,Indexing!$G$2:$H$28,2)</f>
        <v>#REF!</v>
      </c>
      <c r="H2042" s="13" t="e">
        <f t="shared" si="100"/>
        <v>#REF!</v>
      </c>
      <c r="J2042" s="13" t="e">
        <f>VLOOKUP(Parameter!#REF!,Indexing!$I$2:$J$28,2)</f>
        <v>#REF!</v>
      </c>
      <c r="K2042" s="13" t="e">
        <f>VLOOKUP(Parameter!#REF!,Indexing!$K$2:$L$28,2)</f>
        <v>#REF!</v>
      </c>
      <c r="L2042" s="13" t="e">
        <f t="shared" si="101"/>
        <v>#REF!</v>
      </c>
      <c r="N2042" t="e">
        <f t="shared" si="99"/>
        <v>#REF!</v>
      </c>
    </row>
    <row r="2043" spans="4:14">
      <c r="D2043" s="13" t="e">
        <f>VLOOKUP(Parameter!#REF!,Indexing!$A$2:$B$28,2)</f>
        <v>#REF!</v>
      </c>
      <c r="E2043" s="13" t="e">
        <f>VLOOKUP(Parameter!#REF!,Indexing!$C$2:$D$28,2)</f>
        <v>#REF!</v>
      </c>
      <c r="F2043" s="13" t="e">
        <f>VLOOKUP(Parameter!#REF!,Indexing!$E$2:$F$28,2)</f>
        <v>#REF!</v>
      </c>
      <c r="G2043" s="13" t="e">
        <f>VLOOKUP(Parameter!#REF!,Indexing!$G$2:$H$28,2)</f>
        <v>#REF!</v>
      </c>
      <c r="H2043" s="13" t="e">
        <f t="shared" si="100"/>
        <v>#REF!</v>
      </c>
      <c r="J2043" s="13" t="e">
        <f>VLOOKUP(Parameter!#REF!,Indexing!$I$2:$J$28,2)</f>
        <v>#REF!</v>
      </c>
      <c r="K2043" s="13" t="e">
        <f>VLOOKUP(Parameter!#REF!,Indexing!$K$2:$L$28,2)</f>
        <v>#REF!</v>
      </c>
      <c r="L2043" s="13" t="e">
        <f t="shared" si="101"/>
        <v>#REF!</v>
      </c>
      <c r="N2043" t="e">
        <f t="shared" si="99"/>
        <v>#REF!</v>
      </c>
    </row>
    <row r="2044" spans="4:14">
      <c r="D2044" s="13" t="e">
        <f>VLOOKUP(Parameter!#REF!,Indexing!$A$2:$B$28,2)</f>
        <v>#REF!</v>
      </c>
      <c r="E2044" s="13" t="e">
        <f>VLOOKUP(Parameter!#REF!,Indexing!$C$2:$D$28,2)</f>
        <v>#REF!</v>
      </c>
      <c r="F2044" s="13" t="e">
        <f>VLOOKUP(Parameter!#REF!,Indexing!$E$2:$F$28,2)</f>
        <v>#REF!</v>
      </c>
      <c r="G2044" s="13" t="e">
        <f>VLOOKUP(Parameter!#REF!,Indexing!$G$2:$H$28,2)</f>
        <v>#REF!</v>
      </c>
      <c r="H2044" s="13" t="e">
        <f t="shared" si="100"/>
        <v>#REF!</v>
      </c>
      <c r="J2044" s="13" t="e">
        <f>VLOOKUP(Parameter!#REF!,Indexing!$I$2:$J$28,2)</f>
        <v>#REF!</v>
      </c>
      <c r="K2044" s="13" t="e">
        <f>VLOOKUP(Parameter!#REF!,Indexing!$K$2:$L$28,2)</f>
        <v>#REF!</v>
      </c>
      <c r="L2044" s="13" t="e">
        <f t="shared" si="101"/>
        <v>#REF!</v>
      </c>
      <c r="N2044" t="e">
        <f t="shared" si="99"/>
        <v>#REF!</v>
      </c>
    </row>
    <row r="2045" spans="4:14">
      <c r="D2045" s="13" t="e">
        <f>VLOOKUP(Parameter!#REF!,Indexing!$A$2:$B$28,2)</f>
        <v>#REF!</v>
      </c>
      <c r="E2045" s="13" t="e">
        <f>VLOOKUP(Parameter!#REF!,Indexing!$C$2:$D$28,2)</f>
        <v>#REF!</v>
      </c>
      <c r="F2045" s="13" t="e">
        <f>VLOOKUP(Parameter!#REF!,Indexing!$E$2:$F$28,2)</f>
        <v>#REF!</v>
      </c>
      <c r="G2045" s="13" t="e">
        <f>VLOOKUP(Parameter!#REF!,Indexing!$G$2:$H$28,2)</f>
        <v>#REF!</v>
      </c>
      <c r="H2045" s="13" t="e">
        <f t="shared" si="100"/>
        <v>#REF!</v>
      </c>
      <c r="J2045" s="13" t="e">
        <f>VLOOKUP(Parameter!#REF!,Indexing!$I$2:$J$28,2)</f>
        <v>#REF!</v>
      </c>
      <c r="K2045" s="13" t="e">
        <f>VLOOKUP(Parameter!#REF!,Indexing!$K$2:$L$28,2)</f>
        <v>#REF!</v>
      </c>
      <c r="L2045" s="13" t="e">
        <f t="shared" si="101"/>
        <v>#REF!</v>
      </c>
      <c r="N2045" t="e">
        <f t="shared" si="99"/>
        <v>#REF!</v>
      </c>
    </row>
    <row r="2046" spans="4:14">
      <c r="D2046" s="13" t="e">
        <f>VLOOKUP(Parameter!#REF!,Indexing!$A$2:$B$28,2)</f>
        <v>#REF!</v>
      </c>
      <c r="E2046" s="13" t="e">
        <f>VLOOKUP(Parameter!#REF!,Indexing!$C$2:$D$28,2)</f>
        <v>#REF!</v>
      </c>
      <c r="F2046" s="13" t="e">
        <f>VLOOKUP(Parameter!#REF!,Indexing!$E$2:$F$28,2)</f>
        <v>#REF!</v>
      </c>
      <c r="G2046" s="13" t="e">
        <f>VLOOKUP(Parameter!#REF!,Indexing!$G$2:$H$28,2)</f>
        <v>#REF!</v>
      </c>
      <c r="H2046" s="13" t="e">
        <f t="shared" si="100"/>
        <v>#REF!</v>
      </c>
      <c r="J2046" s="13" t="e">
        <f>VLOOKUP(Parameter!#REF!,Indexing!$I$2:$J$28,2)</f>
        <v>#REF!</v>
      </c>
      <c r="K2046" s="13" t="e">
        <f>VLOOKUP(Parameter!#REF!,Indexing!$K$2:$L$28,2)</f>
        <v>#REF!</v>
      </c>
      <c r="L2046" s="13" t="e">
        <f t="shared" si="101"/>
        <v>#REF!</v>
      </c>
      <c r="N2046" t="e">
        <f t="shared" si="99"/>
        <v>#REF!</v>
      </c>
    </row>
    <row r="2047" spans="4:14">
      <c r="D2047" s="13" t="e">
        <f>VLOOKUP(Parameter!#REF!,Indexing!$A$2:$B$28,2)</f>
        <v>#REF!</v>
      </c>
      <c r="E2047" s="13" t="e">
        <f>VLOOKUP(Parameter!#REF!,Indexing!$C$2:$D$28,2)</f>
        <v>#REF!</v>
      </c>
      <c r="F2047" s="13" t="e">
        <f>VLOOKUP(Parameter!#REF!,Indexing!$E$2:$F$28,2)</f>
        <v>#REF!</v>
      </c>
      <c r="G2047" s="13" t="e">
        <f>VLOOKUP(Parameter!#REF!,Indexing!$G$2:$H$28,2)</f>
        <v>#REF!</v>
      </c>
      <c r="H2047" s="13" t="e">
        <f t="shared" si="100"/>
        <v>#REF!</v>
      </c>
      <c r="J2047" s="13" t="e">
        <f>VLOOKUP(Parameter!#REF!,Indexing!$I$2:$J$28,2)</f>
        <v>#REF!</v>
      </c>
      <c r="K2047" s="13" t="e">
        <f>VLOOKUP(Parameter!#REF!,Indexing!$K$2:$L$28,2)</f>
        <v>#REF!</v>
      </c>
      <c r="L2047" s="13" t="e">
        <f t="shared" si="101"/>
        <v>#REF!</v>
      </c>
      <c r="N2047" t="e">
        <f t="shared" si="99"/>
        <v>#REF!</v>
      </c>
    </row>
    <row r="2048" spans="4:14">
      <c r="D2048" s="13" t="e">
        <f>VLOOKUP(Parameter!#REF!,Indexing!$A$2:$B$28,2)</f>
        <v>#REF!</v>
      </c>
      <c r="E2048" s="13" t="e">
        <f>VLOOKUP(Parameter!#REF!,Indexing!$C$2:$D$28,2)</f>
        <v>#REF!</v>
      </c>
      <c r="F2048" s="13" t="e">
        <f>VLOOKUP(Parameter!#REF!,Indexing!$E$2:$F$28,2)</f>
        <v>#REF!</v>
      </c>
      <c r="G2048" s="13" t="e">
        <f>VLOOKUP(Parameter!#REF!,Indexing!$G$2:$H$28,2)</f>
        <v>#REF!</v>
      </c>
      <c r="H2048" s="13" t="e">
        <f t="shared" si="100"/>
        <v>#REF!</v>
      </c>
      <c r="J2048" s="13" t="e">
        <f>VLOOKUP(Parameter!#REF!,Indexing!$I$2:$J$28,2)</f>
        <v>#REF!</v>
      </c>
      <c r="K2048" s="13" t="e">
        <f>VLOOKUP(Parameter!#REF!,Indexing!$K$2:$L$28,2)</f>
        <v>#REF!</v>
      </c>
      <c r="L2048" s="13" t="e">
        <f t="shared" si="101"/>
        <v>#REF!</v>
      </c>
      <c r="N2048" t="e">
        <f t="shared" si="99"/>
        <v>#REF!</v>
      </c>
    </row>
    <row r="2049" spans="4:14">
      <c r="D2049" s="13" t="e">
        <f>VLOOKUP(Parameter!#REF!,Indexing!$A$2:$B$28,2)</f>
        <v>#REF!</v>
      </c>
      <c r="E2049" s="13" t="e">
        <f>VLOOKUP(Parameter!#REF!,Indexing!$C$2:$D$28,2)</f>
        <v>#REF!</v>
      </c>
      <c r="F2049" s="13" t="e">
        <f>VLOOKUP(Parameter!#REF!,Indexing!$E$2:$F$28,2)</f>
        <v>#REF!</v>
      </c>
      <c r="G2049" s="13" t="e">
        <f>VLOOKUP(Parameter!#REF!,Indexing!$G$2:$H$28,2)</f>
        <v>#REF!</v>
      </c>
      <c r="H2049" s="13" t="e">
        <f t="shared" si="100"/>
        <v>#REF!</v>
      </c>
      <c r="J2049" s="13" t="e">
        <f>VLOOKUP(Parameter!#REF!,Indexing!$I$2:$J$28,2)</f>
        <v>#REF!</v>
      </c>
      <c r="K2049" s="13" t="e">
        <f>VLOOKUP(Parameter!#REF!,Indexing!$K$2:$L$28,2)</f>
        <v>#REF!</v>
      </c>
      <c r="L2049" s="13" t="e">
        <f t="shared" si="101"/>
        <v>#REF!</v>
      </c>
      <c r="N2049" t="e">
        <f t="shared" si="99"/>
        <v>#REF!</v>
      </c>
    </row>
    <row r="2050" spans="4:14">
      <c r="D2050" s="13" t="e">
        <f>VLOOKUP(Parameter!#REF!,Indexing!$A$2:$B$28,2)</f>
        <v>#REF!</v>
      </c>
      <c r="E2050" s="13" t="e">
        <f>VLOOKUP(Parameter!#REF!,Indexing!$C$2:$D$28,2)</f>
        <v>#REF!</v>
      </c>
      <c r="F2050" s="13" t="e">
        <f>VLOOKUP(Parameter!#REF!,Indexing!$E$2:$F$28,2)</f>
        <v>#REF!</v>
      </c>
      <c r="G2050" s="13" t="e">
        <f>VLOOKUP(Parameter!#REF!,Indexing!$G$2:$H$28,2)</f>
        <v>#REF!</v>
      </c>
      <c r="H2050" s="13" t="e">
        <f t="shared" si="100"/>
        <v>#REF!</v>
      </c>
      <c r="J2050" s="13" t="e">
        <f>VLOOKUP(Parameter!#REF!,Indexing!$I$2:$J$28,2)</f>
        <v>#REF!</v>
      </c>
      <c r="K2050" s="13" t="e">
        <f>VLOOKUP(Parameter!#REF!,Indexing!$K$2:$L$28,2)</f>
        <v>#REF!</v>
      </c>
      <c r="L2050" s="13" t="e">
        <f t="shared" si="101"/>
        <v>#REF!</v>
      </c>
      <c r="N2050" t="e">
        <f t="shared" ref="N2050:N2113" si="102">(SUM(D2050:G2050))+(SUM(J2050+K2050))</f>
        <v>#REF!</v>
      </c>
    </row>
    <row r="2051" spans="4:14">
      <c r="D2051" s="13" t="e">
        <f>VLOOKUP(Parameter!#REF!,Indexing!$A$2:$B$28,2)</f>
        <v>#REF!</v>
      </c>
      <c r="E2051" s="13" t="e">
        <f>VLOOKUP(Parameter!#REF!,Indexing!$C$2:$D$28,2)</f>
        <v>#REF!</v>
      </c>
      <c r="F2051" s="13" t="e">
        <f>VLOOKUP(Parameter!#REF!,Indexing!$E$2:$F$28,2)</f>
        <v>#REF!</v>
      </c>
      <c r="G2051" s="13" t="e">
        <f>VLOOKUP(Parameter!#REF!,Indexing!$G$2:$H$28,2)</f>
        <v>#REF!</v>
      </c>
      <c r="H2051" s="13" t="e">
        <f t="shared" si="100"/>
        <v>#REF!</v>
      </c>
      <c r="J2051" s="13" t="e">
        <f>VLOOKUP(Parameter!#REF!,Indexing!$I$2:$J$28,2)</f>
        <v>#REF!</v>
      </c>
      <c r="K2051" s="13" t="e">
        <f>VLOOKUP(Parameter!#REF!,Indexing!$K$2:$L$28,2)</f>
        <v>#REF!</v>
      </c>
      <c r="L2051" s="13" t="e">
        <f t="shared" si="101"/>
        <v>#REF!</v>
      </c>
      <c r="N2051" t="e">
        <f t="shared" si="102"/>
        <v>#REF!</v>
      </c>
    </row>
    <row r="2052" spans="4:14">
      <c r="D2052" s="13" t="e">
        <f>VLOOKUP(Parameter!#REF!,Indexing!$A$2:$B$28,2)</f>
        <v>#REF!</v>
      </c>
      <c r="E2052" s="13" t="e">
        <f>VLOOKUP(Parameter!#REF!,Indexing!$C$2:$D$28,2)</f>
        <v>#REF!</v>
      </c>
      <c r="F2052" s="13" t="e">
        <f>VLOOKUP(Parameter!#REF!,Indexing!$E$2:$F$28,2)</f>
        <v>#REF!</v>
      </c>
      <c r="G2052" s="13" t="e">
        <f>VLOOKUP(Parameter!#REF!,Indexing!$G$2:$H$28,2)</f>
        <v>#REF!</v>
      </c>
      <c r="H2052" s="13" t="e">
        <f t="shared" si="100"/>
        <v>#REF!</v>
      </c>
      <c r="J2052" s="13" t="e">
        <f>VLOOKUP(Parameter!#REF!,Indexing!$I$2:$J$28,2)</f>
        <v>#REF!</v>
      </c>
      <c r="K2052" s="13" t="e">
        <f>VLOOKUP(Parameter!#REF!,Indexing!$K$2:$L$28,2)</f>
        <v>#REF!</v>
      </c>
      <c r="L2052" s="13" t="e">
        <f t="shared" si="101"/>
        <v>#REF!</v>
      </c>
      <c r="N2052" t="e">
        <f t="shared" si="102"/>
        <v>#REF!</v>
      </c>
    </row>
    <row r="2053" spans="4:14">
      <c r="D2053" s="13" t="e">
        <f>VLOOKUP(Parameter!#REF!,Indexing!$A$2:$B$28,2)</f>
        <v>#REF!</v>
      </c>
      <c r="E2053" s="13" t="e">
        <f>VLOOKUP(Parameter!#REF!,Indexing!$C$2:$D$28,2)</f>
        <v>#REF!</v>
      </c>
      <c r="F2053" s="13" t="e">
        <f>VLOOKUP(Parameter!#REF!,Indexing!$E$2:$F$28,2)</f>
        <v>#REF!</v>
      </c>
      <c r="G2053" s="13" t="e">
        <f>VLOOKUP(Parameter!#REF!,Indexing!$G$2:$H$28,2)</f>
        <v>#REF!</v>
      </c>
      <c r="H2053" s="13" t="e">
        <f t="shared" si="100"/>
        <v>#REF!</v>
      </c>
      <c r="J2053" s="13" t="e">
        <f>VLOOKUP(Parameter!#REF!,Indexing!$I$2:$J$28,2)</f>
        <v>#REF!</v>
      </c>
      <c r="K2053" s="13" t="e">
        <f>VLOOKUP(Parameter!#REF!,Indexing!$K$2:$L$28,2)</f>
        <v>#REF!</v>
      </c>
      <c r="L2053" s="13" t="e">
        <f t="shared" si="101"/>
        <v>#REF!</v>
      </c>
      <c r="N2053" t="e">
        <f t="shared" si="102"/>
        <v>#REF!</v>
      </c>
    </row>
    <row r="2054" spans="4:14">
      <c r="D2054" s="13" t="e">
        <f>VLOOKUP(Parameter!#REF!,Indexing!$A$2:$B$28,2)</f>
        <v>#REF!</v>
      </c>
      <c r="E2054" s="13" t="e">
        <f>VLOOKUP(Parameter!#REF!,Indexing!$C$2:$D$28,2)</f>
        <v>#REF!</v>
      </c>
      <c r="F2054" s="13" t="e">
        <f>VLOOKUP(Parameter!#REF!,Indexing!$E$2:$F$28,2)</f>
        <v>#REF!</v>
      </c>
      <c r="G2054" s="13" t="e">
        <f>VLOOKUP(Parameter!#REF!,Indexing!$G$2:$H$28,2)</f>
        <v>#REF!</v>
      </c>
      <c r="H2054" s="13" t="e">
        <f t="shared" si="100"/>
        <v>#REF!</v>
      </c>
      <c r="J2054" s="13" t="e">
        <f>VLOOKUP(Parameter!#REF!,Indexing!$I$2:$J$28,2)</f>
        <v>#REF!</v>
      </c>
      <c r="K2054" s="13" t="e">
        <f>VLOOKUP(Parameter!#REF!,Indexing!$K$2:$L$28,2)</f>
        <v>#REF!</v>
      </c>
      <c r="L2054" s="13" t="e">
        <f t="shared" si="101"/>
        <v>#REF!</v>
      </c>
      <c r="N2054" t="e">
        <f t="shared" si="102"/>
        <v>#REF!</v>
      </c>
    </row>
    <row r="2055" spans="4:14">
      <c r="D2055" s="13" t="e">
        <f>VLOOKUP(Parameter!#REF!,Indexing!$A$2:$B$28,2)</f>
        <v>#REF!</v>
      </c>
      <c r="E2055" s="13" t="e">
        <f>VLOOKUP(Parameter!#REF!,Indexing!$C$2:$D$28,2)</f>
        <v>#REF!</v>
      </c>
      <c r="F2055" s="13" t="e">
        <f>VLOOKUP(Parameter!#REF!,Indexing!$E$2:$F$28,2)</f>
        <v>#REF!</v>
      </c>
      <c r="G2055" s="13" t="e">
        <f>VLOOKUP(Parameter!#REF!,Indexing!$G$2:$H$28,2)</f>
        <v>#REF!</v>
      </c>
      <c r="H2055" s="13" t="e">
        <f t="shared" si="100"/>
        <v>#REF!</v>
      </c>
      <c r="J2055" s="13" t="e">
        <f>VLOOKUP(Parameter!#REF!,Indexing!$I$2:$J$28,2)</f>
        <v>#REF!</v>
      </c>
      <c r="K2055" s="13" t="e">
        <f>VLOOKUP(Parameter!#REF!,Indexing!$K$2:$L$28,2)</f>
        <v>#REF!</v>
      </c>
      <c r="L2055" s="13" t="e">
        <f t="shared" si="101"/>
        <v>#REF!</v>
      </c>
      <c r="N2055" t="e">
        <f t="shared" si="102"/>
        <v>#REF!</v>
      </c>
    </row>
    <row r="2056" spans="4:14">
      <c r="D2056" s="13" t="e">
        <f>VLOOKUP(Parameter!#REF!,Indexing!$A$2:$B$28,2)</f>
        <v>#REF!</v>
      </c>
      <c r="E2056" s="13" t="e">
        <f>VLOOKUP(Parameter!#REF!,Indexing!$C$2:$D$28,2)</f>
        <v>#REF!</v>
      </c>
      <c r="F2056" s="13" t="e">
        <f>VLOOKUP(Parameter!#REF!,Indexing!$E$2:$F$28,2)</f>
        <v>#REF!</v>
      </c>
      <c r="G2056" s="13" t="e">
        <f>VLOOKUP(Parameter!#REF!,Indexing!$G$2:$H$28,2)</f>
        <v>#REF!</v>
      </c>
      <c r="H2056" s="13" t="e">
        <f t="shared" si="100"/>
        <v>#REF!</v>
      </c>
      <c r="J2056" s="13" t="e">
        <f>VLOOKUP(Parameter!#REF!,Indexing!$I$2:$J$28,2)</f>
        <v>#REF!</v>
      </c>
      <c r="K2056" s="13" t="e">
        <f>VLOOKUP(Parameter!#REF!,Indexing!$K$2:$L$28,2)</f>
        <v>#REF!</v>
      </c>
      <c r="L2056" s="13" t="e">
        <f t="shared" si="101"/>
        <v>#REF!</v>
      </c>
      <c r="N2056" t="e">
        <f t="shared" si="102"/>
        <v>#REF!</v>
      </c>
    </row>
    <row r="2057" spans="4:14">
      <c r="D2057" s="13" t="e">
        <f>VLOOKUP(Parameter!#REF!,Indexing!$A$2:$B$28,2)</f>
        <v>#REF!</v>
      </c>
      <c r="E2057" s="13" t="e">
        <f>VLOOKUP(Parameter!#REF!,Indexing!$C$2:$D$28,2)</f>
        <v>#REF!</v>
      </c>
      <c r="F2057" s="13" t="e">
        <f>VLOOKUP(Parameter!#REF!,Indexing!$E$2:$F$28,2)</f>
        <v>#REF!</v>
      </c>
      <c r="G2057" s="13" t="e">
        <f>VLOOKUP(Parameter!#REF!,Indexing!$G$2:$H$28,2)</f>
        <v>#REF!</v>
      </c>
      <c r="H2057" s="13" t="e">
        <f t="shared" si="100"/>
        <v>#REF!</v>
      </c>
      <c r="J2057" s="13" t="e">
        <f>VLOOKUP(Parameter!#REF!,Indexing!$I$2:$J$28,2)</f>
        <v>#REF!</v>
      </c>
      <c r="K2057" s="13" t="e">
        <f>VLOOKUP(Parameter!#REF!,Indexing!$K$2:$L$28,2)</f>
        <v>#REF!</v>
      </c>
      <c r="L2057" s="13" t="e">
        <f t="shared" si="101"/>
        <v>#REF!</v>
      </c>
      <c r="N2057" t="e">
        <f t="shared" si="102"/>
        <v>#REF!</v>
      </c>
    </row>
    <row r="2058" spans="4:14">
      <c r="D2058" s="13" t="e">
        <f>VLOOKUP(Parameter!#REF!,Indexing!$A$2:$B$28,2)</f>
        <v>#REF!</v>
      </c>
      <c r="E2058" s="13" t="e">
        <f>VLOOKUP(Parameter!#REF!,Indexing!$C$2:$D$28,2)</f>
        <v>#REF!</v>
      </c>
      <c r="F2058" s="13" t="e">
        <f>VLOOKUP(Parameter!#REF!,Indexing!$E$2:$F$28,2)</f>
        <v>#REF!</v>
      </c>
      <c r="G2058" s="13" t="e">
        <f>VLOOKUP(Parameter!#REF!,Indexing!$G$2:$H$28,2)</f>
        <v>#REF!</v>
      </c>
      <c r="H2058" s="13" t="e">
        <f t="shared" si="100"/>
        <v>#REF!</v>
      </c>
      <c r="J2058" s="13" t="e">
        <f>VLOOKUP(Parameter!#REF!,Indexing!$I$2:$J$28,2)</f>
        <v>#REF!</v>
      </c>
      <c r="K2058" s="13" t="e">
        <f>VLOOKUP(Parameter!#REF!,Indexing!$K$2:$L$28,2)</f>
        <v>#REF!</v>
      </c>
      <c r="L2058" s="13" t="e">
        <f t="shared" si="101"/>
        <v>#REF!</v>
      </c>
      <c r="N2058" t="e">
        <f t="shared" si="102"/>
        <v>#REF!</v>
      </c>
    </row>
    <row r="2059" spans="4:14">
      <c r="D2059" s="13" t="e">
        <f>VLOOKUP(Parameter!#REF!,Indexing!$A$2:$B$28,2)</f>
        <v>#REF!</v>
      </c>
      <c r="E2059" s="13" t="e">
        <f>VLOOKUP(Parameter!#REF!,Indexing!$C$2:$D$28,2)</f>
        <v>#REF!</v>
      </c>
      <c r="F2059" s="13" t="e">
        <f>VLOOKUP(Parameter!#REF!,Indexing!$E$2:$F$28,2)</f>
        <v>#REF!</v>
      </c>
      <c r="G2059" s="13" t="e">
        <f>VLOOKUP(Parameter!#REF!,Indexing!$G$2:$H$28,2)</f>
        <v>#REF!</v>
      </c>
      <c r="H2059" s="13" t="e">
        <f t="shared" si="100"/>
        <v>#REF!</v>
      </c>
      <c r="J2059" s="13" t="e">
        <f>VLOOKUP(Parameter!#REF!,Indexing!$I$2:$J$28,2)</f>
        <v>#REF!</v>
      </c>
      <c r="K2059" s="13" t="e">
        <f>VLOOKUP(Parameter!#REF!,Indexing!$K$2:$L$28,2)</f>
        <v>#REF!</v>
      </c>
      <c r="L2059" s="13" t="e">
        <f t="shared" si="101"/>
        <v>#REF!</v>
      </c>
      <c r="N2059" t="e">
        <f t="shared" si="102"/>
        <v>#REF!</v>
      </c>
    </row>
    <row r="2060" spans="4:14">
      <c r="D2060" s="13" t="e">
        <f>VLOOKUP(Parameter!#REF!,Indexing!$A$2:$B$28,2)</f>
        <v>#REF!</v>
      </c>
      <c r="E2060" s="13" t="e">
        <f>VLOOKUP(Parameter!#REF!,Indexing!$C$2:$D$28,2)</f>
        <v>#REF!</v>
      </c>
      <c r="F2060" s="13" t="e">
        <f>VLOOKUP(Parameter!#REF!,Indexing!$E$2:$F$28,2)</f>
        <v>#REF!</v>
      </c>
      <c r="G2060" s="13" t="e">
        <f>VLOOKUP(Parameter!#REF!,Indexing!$G$2:$H$28,2)</f>
        <v>#REF!</v>
      </c>
      <c r="H2060" s="13" t="e">
        <f t="shared" si="100"/>
        <v>#REF!</v>
      </c>
      <c r="J2060" s="13" t="e">
        <f>VLOOKUP(Parameter!#REF!,Indexing!$I$2:$J$28,2)</f>
        <v>#REF!</v>
      </c>
      <c r="K2060" s="13" t="e">
        <f>VLOOKUP(Parameter!#REF!,Indexing!$K$2:$L$28,2)</f>
        <v>#REF!</v>
      </c>
      <c r="L2060" s="13" t="e">
        <f t="shared" si="101"/>
        <v>#REF!</v>
      </c>
      <c r="N2060" t="e">
        <f t="shared" si="102"/>
        <v>#REF!</v>
      </c>
    </row>
    <row r="2061" spans="4:14">
      <c r="D2061" s="13" t="e">
        <f>VLOOKUP(Parameter!#REF!,Indexing!$A$2:$B$28,2)</f>
        <v>#REF!</v>
      </c>
      <c r="E2061" s="13" t="e">
        <f>VLOOKUP(Parameter!#REF!,Indexing!$C$2:$D$28,2)</f>
        <v>#REF!</v>
      </c>
      <c r="F2061" s="13" t="e">
        <f>VLOOKUP(Parameter!#REF!,Indexing!$E$2:$F$28,2)</f>
        <v>#REF!</v>
      </c>
      <c r="G2061" s="13" t="e">
        <f>VLOOKUP(Parameter!#REF!,Indexing!$G$2:$H$28,2)</f>
        <v>#REF!</v>
      </c>
      <c r="H2061" s="13" t="e">
        <f t="shared" si="100"/>
        <v>#REF!</v>
      </c>
      <c r="J2061" s="13" t="e">
        <f>VLOOKUP(Parameter!#REF!,Indexing!$I$2:$J$28,2)</f>
        <v>#REF!</v>
      </c>
      <c r="K2061" s="13" t="e">
        <f>VLOOKUP(Parameter!#REF!,Indexing!$K$2:$L$28,2)</f>
        <v>#REF!</v>
      </c>
      <c r="L2061" s="13" t="e">
        <f t="shared" si="101"/>
        <v>#REF!</v>
      </c>
      <c r="N2061" t="e">
        <f t="shared" si="102"/>
        <v>#REF!</v>
      </c>
    </row>
    <row r="2062" spans="4:14">
      <c r="D2062" s="13" t="e">
        <f>VLOOKUP(Parameter!#REF!,Indexing!$A$2:$B$28,2)</f>
        <v>#REF!</v>
      </c>
      <c r="E2062" s="13" t="e">
        <f>VLOOKUP(Parameter!#REF!,Indexing!$C$2:$D$28,2)</f>
        <v>#REF!</v>
      </c>
      <c r="F2062" s="13" t="e">
        <f>VLOOKUP(Parameter!#REF!,Indexing!$E$2:$F$28,2)</f>
        <v>#REF!</v>
      </c>
      <c r="G2062" s="13" t="e">
        <f>VLOOKUP(Parameter!#REF!,Indexing!$G$2:$H$28,2)</f>
        <v>#REF!</v>
      </c>
      <c r="H2062" s="13" t="e">
        <f t="shared" si="100"/>
        <v>#REF!</v>
      </c>
      <c r="J2062" s="13" t="e">
        <f>VLOOKUP(Parameter!#REF!,Indexing!$I$2:$J$28,2)</f>
        <v>#REF!</v>
      </c>
      <c r="K2062" s="13" t="e">
        <f>VLOOKUP(Parameter!#REF!,Indexing!$K$2:$L$28,2)</f>
        <v>#REF!</v>
      </c>
      <c r="L2062" s="13" t="e">
        <f t="shared" si="101"/>
        <v>#REF!</v>
      </c>
      <c r="N2062" t="e">
        <f t="shared" si="102"/>
        <v>#REF!</v>
      </c>
    </row>
    <row r="2063" spans="4:14">
      <c r="D2063" s="13" t="e">
        <f>VLOOKUP(Parameter!#REF!,Indexing!$A$2:$B$28,2)</f>
        <v>#REF!</v>
      </c>
      <c r="E2063" s="13" t="e">
        <f>VLOOKUP(Parameter!#REF!,Indexing!$C$2:$D$28,2)</f>
        <v>#REF!</v>
      </c>
      <c r="F2063" s="13" t="e">
        <f>VLOOKUP(Parameter!#REF!,Indexing!$E$2:$F$28,2)</f>
        <v>#REF!</v>
      </c>
      <c r="G2063" s="13" t="e">
        <f>VLOOKUP(Parameter!#REF!,Indexing!$G$2:$H$28,2)</f>
        <v>#REF!</v>
      </c>
      <c r="H2063" s="13" t="e">
        <f t="shared" si="100"/>
        <v>#REF!</v>
      </c>
      <c r="J2063" s="13" t="e">
        <f>VLOOKUP(Parameter!#REF!,Indexing!$I$2:$J$28,2)</f>
        <v>#REF!</v>
      </c>
      <c r="K2063" s="13" t="e">
        <f>VLOOKUP(Parameter!#REF!,Indexing!$K$2:$L$28,2)</f>
        <v>#REF!</v>
      </c>
      <c r="L2063" s="13" t="e">
        <f t="shared" si="101"/>
        <v>#REF!</v>
      </c>
      <c r="N2063" t="e">
        <f t="shared" si="102"/>
        <v>#REF!</v>
      </c>
    </row>
    <row r="2064" spans="4:14">
      <c r="D2064" s="13" t="e">
        <f>VLOOKUP(Parameter!#REF!,Indexing!$A$2:$B$28,2)</f>
        <v>#REF!</v>
      </c>
      <c r="E2064" s="13" t="e">
        <f>VLOOKUP(Parameter!#REF!,Indexing!$C$2:$D$28,2)</f>
        <v>#REF!</v>
      </c>
      <c r="F2064" s="13" t="e">
        <f>VLOOKUP(Parameter!#REF!,Indexing!$E$2:$F$28,2)</f>
        <v>#REF!</v>
      </c>
      <c r="G2064" s="13" t="e">
        <f>VLOOKUP(Parameter!#REF!,Indexing!$G$2:$H$28,2)</f>
        <v>#REF!</v>
      </c>
      <c r="H2064" s="13" t="e">
        <f t="shared" si="100"/>
        <v>#REF!</v>
      </c>
      <c r="J2064" s="13" t="e">
        <f>VLOOKUP(Parameter!#REF!,Indexing!$I$2:$J$28,2)</f>
        <v>#REF!</v>
      </c>
      <c r="K2064" s="13" t="e">
        <f>VLOOKUP(Parameter!#REF!,Indexing!$K$2:$L$28,2)</f>
        <v>#REF!</v>
      </c>
      <c r="L2064" s="13" t="e">
        <f t="shared" si="101"/>
        <v>#REF!</v>
      </c>
      <c r="N2064" t="e">
        <f t="shared" si="102"/>
        <v>#REF!</v>
      </c>
    </row>
    <row r="2065" spans="4:14">
      <c r="D2065" s="13" t="e">
        <f>VLOOKUP(Parameter!#REF!,Indexing!$A$2:$B$28,2)</f>
        <v>#REF!</v>
      </c>
      <c r="E2065" s="13" t="e">
        <f>VLOOKUP(Parameter!#REF!,Indexing!$C$2:$D$28,2)</f>
        <v>#REF!</v>
      </c>
      <c r="F2065" s="13" t="e">
        <f>VLOOKUP(Parameter!#REF!,Indexing!$E$2:$F$28,2)</f>
        <v>#REF!</v>
      </c>
      <c r="G2065" s="13" t="e">
        <f>VLOOKUP(Parameter!#REF!,Indexing!$G$2:$H$28,2)</f>
        <v>#REF!</v>
      </c>
      <c r="H2065" s="13" t="e">
        <f t="shared" si="100"/>
        <v>#REF!</v>
      </c>
      <c r="J2065" s="13" t="e">
        <f>VLOOKUP(Parameter!#REF!,Indexing!$I$2:$J$28,2)</f>
        <v>#REF!</v>
      </c>
      <c r="K2065" s="13" t="e">
        <f>VLOOKUP(Parameter!#REF!,Indexing!$K$2:$L$28,2)</f>
        <v>#REF!</v>
      </c>
      <c r="L2065" s="13" t="e">
        <f t="shared" si="101"/>
        <v>#REF!</v>
      </c>
      <c r="N2065" t="e">
        <f t="shared" si="102"/>
        <v>#REF!</v>
      </c>
    </row>
    <row r="2066" spans="4:14">
      <c r="D2066" s="13" t="e">
        <f>VLOOKUP(Parameter!#REF!,Indexing!$A$2:$B$28,2)</f>
        <v>#REF!</v>
      </c>
      <c r="E2066" s="13" t="e">
        <f>VLOOKUP(Parameter!#REF!,Indexing!$C$2:$D$28,2)</f>
        <v>#REF!</v>
      </c>
      <c r="F2066" s="13" t="e">
        <f>VLOOKUP(Parameter!#REF!,Indexing!$E$2:$F$28,2)</f>
        <v>#REF!</v>
      </c>
      <c r="G2066" s="13" t="e">
        <f>VLOOKUP(Parameter!#REF!,Indexing!$G$2:$H$28,2)</f>
        <v>#REF!</v>
      </c>
      <c r="H2066" s="13" t="e">
        <f t="shared" si="100"/>
        <v>#REF!</v>
      </c>
      <c r="J2066" s="13" t="e">
        <f>VLOOKUP(Parameter!#REF!,Indexing!$I$2:$J$28,2)</f>
        <v>#REF!</v>
      </c>
      <c r="K2066" s="13" t="e">
        <f>VLOOKUP(Parameter!#REF!,Indexing!$K$2:$L$28,2)</f>
        <v>#REF!</v>
      </c>
      <c r="L2066" s="13" t="e">
        <f t="shared" si="101"/>
        <v>#REF!</v>
      </c>
      <c r="N2066" t="e">
        <f t="shared" si="102"/>
        <v>#REF!</v>
      </c>
    </row>
    <row r="2067" spans="4:14">
      <c r="D2067" s="13" t="e">
        <f>VLOOKUP(Parameter!#REF!,Indexing!$A$2:$B$28,2)</f>
        <v>#REF!</v>
      </c>
      <c r="E2067" s="13" t="e">
        <f>VLOOKUP(Parameter!#REF!,Indexing!$C$2:$D$28,2)</f>
        <v>#REF!</v>
      </c>
      <c r="F2067" s="13" t="e">
        <f>VLOOKUP(Parameter!#REF!,Indexing!$E$2:$F$28,2)</f>
        <v>#REF!</v>
      </c>
      <c r="G2067" s="13" t="e">
        <f>VLOOKUP(Parameter!#REF!,Indexing!$G$2:$H$28,2)</f>
        <v>#REF!</v>
      </c>
      <c r="H2067" s="13" t="e">
        <f t="shared" si="100"/>
        <v>#REF!</v>
      </c>
      <c r="J2067" s="13" t="e">
        <f>VLOOKUP(Parameter!#REF!,Indexing!$I$2:$J$28,2)</f>
        <v>#REF!</v>
      </c>
      <c r="K2067" s="13" t="e">
        <f>VLOOKUP(Parameter!#REF!,Indexing!$K$2:$L$28,2)</f>
        <v>#REF!</v>
      </c>
      <c r="L2067" s="13" t="e">
        <f t="shared" si="101"/>
        <v>#REF!</v>
      </c>
      <c r="N2067" t="e">
        <f t="shared" si="102"/>
        <v>#REF!</v>
      </c>
    </row>
    <row r="2068" spans="4:14">
      <c r="D2068" s="13" t="e">
        <f>VLOOKUP(Parameter!#REF!,Indexing!$A$2:$B$28,2)</f>
        <v>#REF!</v>
      </c>
      <c r="E2068" s="13" t="e">
        <f>VLOOKUP(Parameter!#REF!,Indexing!$C$2:$D$28,2)</f>
        <v>#REF!</v>
      </c>
      <c r="F2068" s="13" t="e">
        <f>VLOOKUP(Parameter!#REF!,Indexing!$E$2:$F$28,2)</f>
        <v>#REF!</v>
      </c>
      <c r="G2068" s="13" t="e">
        <f>VLOOKUP(Parameter!#REF!,Indexing!$G$2:$H$28,2)</f>
        <v>#REF!</v>
      </c>
      <c r="H2068" s="13" t="e">
        <f t="shared" si="100"/>
        <v>#REF!</v>
      </c>
      <c r="J2068" s="13" t="e">
        <f>VLOOKUP(Parameter!#REF!,Indexing!$I$2:$J$28,2)</f>
        <v>#REF!</v>
      </c>
      <c r="K2068" s="13" t="e">
        <f>VLOOKUP(Parameter!#REF!,Indexing!$K$2:$L$28,2)</f>
        <v>#REF!</v>
      </c>
      <c r="L2068" s="13" t="e">
        <f t="shared" si="101"/>
        <v>#REF!</v>
      </c>
      <c r="N2068" t="e">
        <f t="shared" si="102"/>
        <v>#REF!</v>
      </c>
    </row>
    <row r="2069" spans="4:14">
      <c r="D2069" s="13" t="e">
        <f>VLOOKUP(Parameter!#REF!,Indexing!$A$2:$B$28,2)</f>
        <v>#REF!</v>
      </c>
      <c r="E2069" s="13" t="e">
        <f>VLOOKUP(Parameter!#REF!,Indexing!$C$2:$D$28,2)</f>
        <v>#REF!</v>
      </c>
      <c r="F2069" s="13" t="e">
        <f>VLOOKUP(Parameter!#REF!,Indexing!$E$2:$F$28,2)</f>
        <v>#REF!</v>
      </c>
      <c r="G2069" s="13" t="e">
        <f>VLOOKUP(Parameter!#REF!,Indexing!$G$2:$H$28,2)</f>
        <v>#REF!</v>
      </c>
      <c r="H2069" s="13" t="e">
        <f t="shared" si="100"/>
        <v>#REF!</v>
      </c>
      <c r="J2069" s="13" t="e">
        <f>VLOOKUP(Parameter!#REF!,Indexing!$I$2:$J$28,2)</f>
        <v>#REF!</v>
      </c>
      <c r="K2069" s="13" t="e">
        <f>VLOOKUP(Parameter!#REF!,Indexing!$K$2:$L$28,2)</f>
        <v>#REF!</v>
      </c>
      <c r="L2069" s="13" t="e">
        <f t="shared" si="101"/>
        <v>#REF!</v>
      </c>
      <c r="N2069" t="e">
        <f t="shared" si="102"/>
        <v>#REF!</v>
      </c>
    </row>
    <row r="2070" spans="4:14">
      <c r="D2070" s="13" t="e">
        <f>VLOOKUP(Parameter!#REF!,Indexing!$A$2:$B$28,2)</f>
        <v>#REF!</v>
      </c>
      <c r="E2070" s="13" t="e">
        <f>VLOOKUP(Parameter!#REF!,Indexing!$C$2:$D$28,2)</f>
        <v>#REF!</v>
      </c>
      <c r="F2070" s="13" t="e">
        <f>VLOOKUP(Parameter!#REF!,Indexing!$E$2:$F$28,2)</f>
        <v>#REF!</v>
      </c>
      <c r="G2070" s="13" t="e">
        <f>VLOOKUP(Parameter!#REF!,Indexing!$G$2:$H$28,2)</f>
        <v>#REF!</v>
      </c>
      <c r="H2070" s="13" t="e">
        <f t="shared" si="100"/>
        <v>#REF!</v>
      </c>
      <c r="J2070" s="13" t="e">
        <f>VLOOKUP(Parameter!#REF!,Indexing!$I$2:$J$28,2)</f>
        <v>#REF!</v>
      </c>
      <c r="K2070" s="13" t="e">
        <f>VLOOKUP(Parameter!#REF!,Indexing!$K$2:$L$28,2)</f>
        <v>#REF!</v>
      </c>
      <c r="L2070" s="13" t="e">
        <f t="shared" si="101"/>
        <v>#REF!</v>
      </c>
      <c r="N2070" t="e">
        <f t="shared" si="102"/>
        <v>#REF!</v>
      </c>
    </row>
    <row r="2071" spans="4:14">
      <c r="D2071" s="13" t="e">
        <f>VLOOKUP(Parameter!#REF!,Indexing!$A$2:$B$28,2)</f>
        <v>#REF!</v>
      </c>
      <c r="E2071" s="13" t="e">
        <f>VLOOKUP(Parameter!#REF!,Indexing!$C$2:$D$28,2)</f>
        <v>#REF!</v>
      </c>
      <c r="F2071" s="13" t="e">
        <f>VLOOKUP(Parameter!#REF!,Indexing!$E$2:$F$28,2)</f>
        <v>#REF!</v>
      </c>
      <c r="G2071" s="13" t="e">
        <f>VLOOKUP(Parameter!#REF!,Indexing!$G$2:$H$28,2)</f>
        <v>#REF!</v>
      </c>
      <c r="H2071" s="13" t="e">
        <f t="shared" si="100"/>
        <v>#REF!</v>
      </c>
      <c r="J2071" s="13" t="e">
        <f>VLOOKUP(Parameter!#REF!,Indexing!$I$2:$J$28,2)</f>
        <v>#REF!</v>
      </c>
      <c r="K2071" s="13" t="e">
        <f>VLOOKUP(Parameter!#REF!,Indexing!$K$2:$L$28,2)</f>
        <v>#REF!</v>
      </c>
      <c r="L2071" s="13" t="e">
        <f t="shared" si="101"/>
        <v>#REF!</v>
      </c>
      <c r="N2071" t="e">
        <f t="shared" si="102"/>
        <v>#REF!</v>
      </c>
    </row>
    <row r="2072" spans="4:14">
      <c r="D2072" s="13" t="e">
        <f>VLOOKUP(Parameter!#REF!,Indexing!$A$2:$B$28,2)</f>
        <v>#REF!</v>
      </c>
      <c r="E2072" s="13" t="e">
        <f>VLOOKUP(Parameter!#REF!,Indexing!$C$2:$D$28,2)</f>
        <v>#REF!</v>
      </c>
      <c r="F2072" s="13" t="e">
        <f>VLOOKUP(Parameter!#REF!,Indexing!$E$2:$F$28,2)</f>
        <v>#REF!</v>
      </c>
      <c r="G2072" s="13" t="e">
        <f>VLOOKUP(Parameter!#REF!,Indexing!$G$2:$H$28,2)</f>
        <v>#REF!</v>
      </c>
      <c r="H2072" s="13" t="e">
        <f t="shared" si="100"/>
        <v>#REF!</v>
      </c>
      <c r="J2072" s="13" t="e">
        <f>VLOOKUP(Parameter!#REF!,Indexing!$I$2:$J$28,2)</f>
        <v>#REF!</v>
      </c>
      <c r="K2072" s="13" t="e">
        <f>VLOOKUP(Parameter!#REF!,Indexing!$K$2:$L$28,2)</f>
        <v>#REF!</v>
      </c>
      <c r="L2072" s="13" t="e">
        <f t="shared" si="101"/>
        <v>#REF!</v>
      </c>
      <c r="N2072" t="e">
        <f t="shared" si="102"/>
        <v>#REF!</v>
      </c>
    </row>
    <row r="2073" spans="4:14">
      <c r="D2073" s="13" t="e">
        <f>VLOOKUP(Parameter!#REF!,Indexing!$A$2:$B$28,2)</f>
        <v>#REF!</v>
      </c>
      <c r="E2073" s="13" t="e">
        <f>VLOOKUP(Parameter!#REF!,Indexing!$C$2:$D$28,2)</f>
        <v>#REF!</v>
      </c>
      <c r="F2073" s="13" t="e">
        <f>VLOOKUP(Parameter!#REF!,Indexing!$E$2:$F$28,2)</f>
        <v>#REF!</v>
      </c>
      <c r="G2073" s="13" t="e">
        <f>VLOOKUP(Parameter!#REF!,Indexing!$G$2:$H$28,2)</f>
        <v>#REF!</v>
      </c>
      <c r="H2073" s="13" t="e">
        <f t="shared" si="100"/>
        <v>#REF!</v>
      </c>
      <c r="J2073" s="13" t="e">
        <f>VLOOKUP(Parameter!#REF!,Indexing!$I$2:$J$28,2)</f>
        <v>#REF!</v>
      </c>
      <c r="K2073" s="13" t="e">
        <f>VLOOKUP(Parameter!#REF!,Indexing!$K$2:$L$28,2)</f>
        <v>#REF!</v>
      </c>
      <c r="L2073" s="13" t="e">
        <f t="shared" si="101"/>
        <v>#REF!</v>
      </c>
      <c r="N2073" t="e">
        <f t="shared" si="102"/>
        <v>#REF!</v>
      </c>
    </row>
    <row r="2074" spans="4:14">
      <c r="D2074" s="13" t="e">
        <f>VLOOKUP(Parameter!#REF!,Indexing!$A$2:$B$28,2)</f>
        <v>#REF!</v>
      </c>
      <c r="E2074" s="13" t="e">
        <f>VLOOKUP(Parameter!#REF!,Indexing!$C$2:$D$28,2)</f>
        <v>#REF!</v>
      </c>
      <c r="F2074" s="13" t="e">
        <f>VLOOKUP(Parameter!#REF!,Indexing!$E$2:$F$28,2)</f>
        <v>#REF!</v>
      </c>
      <c r="G2074" s="13" t="e">
        <f>VLOOKUP(Parameter!#REF!,Indexing!$G$2:$H$28,2)</f>
        <v>#REF!</v>
      </c>
      <c r="H2074" s="13" t="e">
        <f t="shared" si="100"/>
        <v>#REF!</v>
      </c>
      <c r="J2074" s="13" t="e">
        <f>VLOOKUP(Parameter!#REF!,Indexing!$I$2:$J$28,2)</f>
        <v>#REF!</v>
      </c>
      <c r="K2074" s="13" t="e">
        <f>VLOOKUP(Parameter!#REF!,Indexing!$K$2:$L$28,2)</f>
        <v>#REF!</v>
      </c>
      <c r="L2074" s="13" t="e">
        <f t="shared" si="101"/>
        <v>#REF!</v>
      </c>
      <c r="N2074" t="e">
        <f t="shared" si="102"/>
        <v>#REF!</v>
      </c>
    </row>
    <row r="2075" spans="4:14">
      <c r="D2075" s="13" t="e">
        <f>VLOOKUP(Parameter!#REF!,Indexing!$A$2:$B$28,2)</f>
        <v>#REF!</v>
      </c>
      <c r="E2075" s="13" t="e">
        <f>VLOOKUP(Parameter!#REF!,Indexing!$C$2:$D$28,2)</f>
        <v>#REF!</v>
      </c>
      <c r="F2075" s="13" t="e">
        <f>VLOOKUP(Parameter!#REF!,Indexing!$E$2:$F$28,2)</f>
        <v>#REF!</v>
      </c>
      <c r="G2075" s="13" t="e">
        <f>VLOOKUP(Parameter!#REF!,Indexing!$G$2:$H$28,2)</f>
        <v>#REF!</v>
      </c>
      <c r="H2075" s="13" t="e">
        <f t="shared" si="100"/>
        <v>#REF!</v>
      </c>
      <c r="J2075" s="13" t="e">
        <f>VLOOKUP(Parameter!#REF!,Indexing!$I$2:$J$28,2)</f>
        <v>#REF!</v>
      </c>
      <c r="K2075" s="13" t="e">
        <f>VLOOKUP(Parameter!#REF!,Indexing!$K$2:$L$28,2)</f>
        <v>#REF!</v>
      </c>
      <c r="L2075" s="13" t="e">
        <f t="shared" si="101"/>
        <v>#REF!</v>
      </c>
      <c r="N2075" t="e">
        <f t="shared" si="102"/>
        <v>#REF!</v>
      </c>
    </row>
    <row r="2076" spans="4:14">
      <c r="D2076" s="13" t="e">
        <f>VLOOKUP(Parameter!#REF!,Indexing!$A$2:$B$28,2)</f>
        <v>#REF!</v>
      </c>
      <c r="E2076" s="13" t="e">
        <f>VLOOKUP(Parameter!#REF!,Indexing!$C$2:$D$28,2)</f>
        <v>#REF!</v>
      </c>
      <c r="F2076" s="13" t="e">
        <f>VLOOKUP(Parameter!#REF!,Indexing!$E$2:$F$28,2)</f>
        <v>#REF!</v>
      </c>
      <c r="G2076" s="13" t="e">
        <f>VLOOKUP(Parameter!#REF!,Indexing!$G$2:$H$28,2)</f>
        <v>#REF!</v>
      </c>
      <c r="H2076" s="13" t="e">
        <f t="shared" si="100"/>
        <v>#REF!</v>
      </c>
      <c r="J2076" s="13" t="e">
        <f>VLOOKUP(Parameter!#REF!,Indexing!$I$2:$J$28,2)</f>
        <v>#REF!</v>
      </c>
      <c r="K2076" s="13" t="e">
        <f>VLOOKUP(Parameter!#REF!,Indexing!$K$2:$L$28,2)</f>
        <v>#REF!</v>
      </c>
      <c r="L2076" s="13" t="e">
        <f t="shared" si="101"/>
        <v>#REF!</v>
      </c>
      <c r="N2076" t="e">
        <f t="shared" si="102"/>
        <v>#REF!</v>
      </c>
    </row>
    <row r="2077" spans="4:14">
      <c r="D2077" s="13" t="e">
        <f>VLOOKUP(Parameter!#REF!,Indexing!$A$2:$B$28,2)</f>
        <v>#REF!</v>
      </c>
      <c r="E2077" s="13" t="e">
        <f>VLOOKUP(Parameter!#REF!,Indexing!$C$2:$D$28,2)</f>
        <v>#REF!</v>
      </c>
      <c r="F2077" s="13" t="e">
        <f>VLOOKUP(Parameter!#REF!,Indexing!$E$2:$F$28,2)</f>
        <v>#REF!</v>
      </c>
      <c r="G2077" s="13" t="e">
        <f>VLOOKUP(Parameter!#REF!,Indexing!$G$2:$H$28,2)</f>
        <v>#REF!</v>
      </c>
      <c r="H2077" s="13" t="e">
        <f t="shared" si="100"/>
        <v>#REF!</v>
      </c>
      <c r="J2077" s="13" t="e">
        <f>VLOOKUP(Parameter!#REF!,Indexing!$I$2:$J$28,2)</f>
        <v>#REF!</v>
      </c>
      <c r="K2077" s="13" t="e">
        <f>VLOOKUP(Parameter!#REF!,Indexing!$K$2:$L$28,2)</f>
        <v>#REF!</v>
      </c>
      <c r="L2077" s="13" t="e">
        <f t="shared" si="101"/>
        <v>#REF!</v>
      </c>
      <c r="N2077" t="e">
        <f t="shared" si="102"/>
        <v>#REF!</v>
      </c>
    </row>
    <row r="2078" spans="4:14">
      <c r="D2078" s="13" t="e">
        <f>VLOOKUP(Parameter!#REF!,Indexing!$A$2:$B$28,2)</f>
        <v>#REF!</v>
      </c>
      <c r="E2078" s="13" t="e">
        <f>VLOOKUP(Parameter!#REF!,Indexing!$C$2:$D$28,2)</f>
        <v>#REF!</v>
      </c>
      <c r="F2078" s="13" t="e">
        <f>VLOOKUP(Parameter!#REF!,Indexing!$E$2:$F$28,2)</f>
        <v>#REF!</v>
      </c>
      <c r="G2078" s="13" t="e">
        <f>VLOOKUP(Parameter!#REF!,Indexing!$G$2:$H$28,2)</f>
        <v>#REF!</v>
      </c>
      <c r="H2078" s="13" t="e">
        <f t="shared" si="100"/>
        <v>#REF!</v>
      </c>
      <c r="J2078" s="13" t="e">
        <f>VLOOKUP(Parameter!#REF!,Indexing!$I$2:$J$28,2)</f>
        <v>#REF!</v>
      </c>
      <c r="K2078" s="13" t="e">
        <f>VLOOKUP(Parameter!#REF!,Indexing!$K$2:$L$28,2)</f>
        <v>#REF!</v>
      </c>
      <c r="L2078" s="13" t="e">
        <f t="shared" si="101"/>
        <v>#REF!</v>
      </c>
      <c r="N2078" t="e">
        <f t="shared" si="102"/>
        <v>#REF!</v>
      </c>
    </row>
    <row r="2079" spans="4:14">
      <c r="D2079" s="13" t="e">
        <f>VLOOKUP(Parameter!#REF!,Indexing!$A$2:$B$28,2)</f>
        <v>#REF!</v>
      </c>
      <c r="E2079" s="13" t="e">
        <f>VLOOKUP(Parameter!#REF!,Indexing!$C$2:$D$28,2)</f>
        <v>#REF!</v>
      </c>
      <c r="F2079" s="13" t="e">
        <f>VLOOKUP(Parameter!#REF!,Indexing!$E$2:$F$28,2)</f>
        <v>#REF!</v>
      </c>
      <c r="G2079" s="13" t="e">
        <f>VLOOKUP(Parameter!#REF!,Indexing!$G$2:$H$28,2)</f>
        <v>#REF!</v>
      </c>
      <c r="H2079" s="13" t="e">
        <f t="shared" si="100"/>
        <v>#REF!</v>
      </c>
      <c r="J2079" s="13" t="e">
        <f>VLOOKUP(Parameter!#REF!,Indexing!$I$2:$J$28,2)</f>
        <v>#REF!</v>
      </c>
      <c r="K2079" s="13" t="e">
        <f>VLOOKUP(Parameter!#REF!,Indexing!$K$2:$L$28,2)</f>
        <v>#REF!</v>
      </c>
      <c r="L2079" s="13" t="e">
        <f t="shared" si="101"/>
        <v>#REF!</v>
      </c>
      <c r="N2079" t="e">
        <f t="shared" si="102"/>
        <v>#REF!</v>
      </c>
    </row>
    <row r="2080" spans="4:14">
      <c r="D2080" s="13" t="e">
        <f>VLOOKUP(Parameter!#REF!,Indexing!$A$2:$B$28,2)</f>
        <v>#REF!</v>
      </c>
      <c r="E2080" s="13" t="e">
        <f>VLOOKUP(Parameter!#REF!,Indexing!$C$2:$D$28,2)</f>
        <v>#REF!</v>
      </c>
      <c r="F2080" s="13" t="e">
        <f>VLOOKUP(Parameter!#REF!,Indexing!$E$2:$F$28,2)</f>
        <v>#REF!</v>
      </c>
      <c r="G2080" s="13" t="e">
        <f>VLOOKUP(Parameter!#REF!,Indexing!$G$2:$H$28,2)</f>
        <v>#REF!</v>
      </c>
      <c r="H2080" s="13" t="e">
        <f t="shared" si="100"/>
        <v>#REF!</v>
      </c>
      <c r="J2080" s="13" t="e">
        <f>VLOOKUP(Parameter!#REF!,Indexing!$I$2:$J$28,2)</f>
        <v>#REF!</v>
      </c>
      <c r="K2080" s="13" t="e">
        <f>VLOOKUP(Parameter!#REF!,Indexing!$K$2:$L$28,2)</f>
        <v>#REF!</v>
      </c>
      <c r="L2080" s="13" t="e">
        <f t="shared" si="101"/>
        <v>#REF!</v>
      </c>
      <c r="N2080" t="e">
        <f t="shared" si="102"/>
        <v>#REF!</v>
      </c>
    </row>
    <row r="2081" spans="4:14">
      <c r="D2081" s="13" t="e">
        <f>VLOOKUP(Parameter!#REF!,Indexing!$A$2:$B$28,2)</f>
        <v>#REF!</v>
      </c>
      <c r="E2081" s="13" t="e">
        <f>VLOOKUP(Parameter!#REF!,Indexing!$C$2:$D$28,2)</f>
        <v>#REF!</v>
      </c>
      <c r="F2081" s="13" t="e">
        <f>VLOOKUP(Parameter!#REF!,Indexing!$E$2:$F$28,2)</f>
        <v>#REF!</v>
      </c>
      <c r="G2081" s="13" t="e">
        <f>VLOOKUP(Parameter!#REF!,Indexing!$G$2:$H$28,2)</f>
        <v>#REF!</v>
      </c>
      <c r="H2081" s="13" t="e">
        <f t="shared" si="100"/>
        <v>#REF!</v>
      </c>
      <c r="J2081" s="13" t="e">
        <f>VLOOKUP(Parameter!#REF!,Indexing!$I$2:$J$28,2)</f>
        <v>#REF!</v>
      </c>
      <c r="K2081" s="13" t="e">
        <f>VLOOKUP(Parameter!#REF!,Indexing!$K$2:$L$28,2)</f>
        <v>#REF!</v>
      </c>
      <c r="L2081" s="13" t="e">
        <f t="shared" si="101"/>
        <v>#REF!</v>
      </c>
      <c r="N2081" t="e">
        <f t="shared" si="102"/>
        <v>#REF!</v>
      </c>
    </row>
    <row r="2082" spans="4:14">
      <c r="D2082" s="13" t="e">
        <f>VLOOKUP(Parameter!#REF!,Indexing!$A$2:$B$28,2)</f>
        <v>#REF!</v>
      </c>
      <c r="E2082" s="13" t="e">
        <f>VLOOKUP(Parameter!#REF!,Indexing!$C$2:$D$28,2)</f>
        <v>#REF!</v>
      </c>
      <c r="F2082" s="13" t="e">
        <f>VLOOKUP(Parameter!#REF!,Indexing!$E$2:$F$28,2)</f>
        <v>#REF!</v>
      </c>
      <c r="G2082" s="13" t="e">
        <f>VLOOKUP(Parameter!#REF!,Indexing!$G$2:$H$28,2)</f>
        <v>#REF!</v>
      </c>
      <c r="H2082" s="13" t="e">
        <f t="shared" si="100"/>
        <v>#REF!</v>
      </c>
      <c r="J2082" s="13" t="e">
        <f>VLOOKUP(Parameter!#REF!,Indexing!$I$2:$J$28,2)</f>
        <v>#REF!</v>
      </c>
      <c r="K2082" s="13" t="e">
        <f>VLOOKUP(Parameter!#REF!,Indexing!$K$2:$L$28,2)</f>
        <v>#REF!</v>
      </c>
      <c r="L2082" s="13" t="e">
        <f t="shared" si="101"/>
        <v>#REF!</v>
      </c>
      <c r="N2082" t="e">
        <f t="shared" si="102"/>
        <v>#REF!</v>
      </c>
    </row>
    <row r="2083" spans="4:14">
      <c r="D2083" s="13" t="e">
        <f>VLOOKUP(Parameter!#REF!,Indexing!$A$2:$B$28,2)</f>
        <v>#REF!</v>
      </c>
      <c r="E2083" s="13" t="e">
        <f>VLOOKUP(Parameter!#REF!,Indexing!$C$2:$D$28,2)</f>
        <v>#REF!</v>
      </c>
      <c r="F2083" s="13" t="e">
        <f>VLOOKUP(Parameter!#REF!,Indexing!$E$2:$F$28,2)</f>
        <v>#REF!</v>
      </c>
      <c r="G2083" s="13" t="e">
        <f>VLOOKUP(Parameter!#REF!,Indexing!$G$2:$H$28,2)</f>
        <v>#REF!</v>
      </c>
      <c r="H2083" s="13" t="e">
        <f t="shared" si="100"/>
        <v>#REF!</v>
      </c>
      <c r="J2083" s="13" t="e">
        <f>VLOOKUP(Parameter!#REF!,Indexing!$I$2:$J$28,2)</f>
        <v>#REF!</v>
      </c>
      <c r="K2083" s="13" t="e">
        <f>VLOOKUP(Parameter!#REF!,Indexing!$K$2:$L$28,2)</f>
        <v>#REF!</v>
      </c>
      <c r="L2083" s="13" t="e">
        <f t="shared" si="101"/>
        <v>#REF!</v>
      </c>
      <c r="N2083" t="e">
        <f t="shared" si="102"/>
        <v>#REF!</v>
      </c>
    </row>
    <row r="2084" spans="4:14">
      <c r="D2084" s="13" t="e">
        <f>VLOOKUP(Parameter!#REF!,Indexing!$A$2:$B$28,2)</f>
        <v>#REF!</v>
      </c>
      <c r="E2084" s="13" t="e">
        <f>VLOOKUP(Parameter!#REF!,Indexing!$C$2:$D$28,2)</f>
        <v>#REF!</v>
      </c>
      <c r="F2084" s="13" t="e">
        <f>VLOOKUP(Parameter!#REF!,Indexing!$E$2:$F$28,2)</f>
        <v>#REF!</v>
      </c>
      <c r="G2084" s="13" t="e">
        <f>VLOOKUP(Parameter!#REF!,Indexing!$G$2:$H$28,2)</f>
        <v>#REF!</v>
      </c>
      <c r="H2084" s="13" t="e">
        <f t="shared" si="100"/>
        <v>#REF!</v>
      </c>
      <c r="J2084" s="13" t="e">
        <f>VLOOKUP(Parameter!#REF!,Indexing!$I$2:$J$28,2)</f>
        <v>#REF!</v>
      </c>
      <c r="K2084" s="13" t="e">
        <f>VLOOKUP(Parameter!#REF!,Indexing!$K$2:$L$28,2)</f>
        <v>#REF!</v>
      </c>
      <c r="L2084" s="13" t="e">
        <f t="shared" si="101"/>
        <v>#REF!</v>
      </c>
      <c r="N2084" t="e">
        <f t="shared" si="102"/>
        <v>#REF!</v>
      </c>
    </row>
    <row r="2085" spans="4:14">
      <c r="D2085" s="13" t="e">
        <f>VLOOKUP(Parameter!#REF!,Indexing!$A$2:$B$28,2)</f>
        <v>#REF!</v>
      </c>
      <c r="E2085" s="13" t="e">
        <f>VLOOKUP(Parameter!#REF!,Indexing!$C$2:$D$28,2)</f>
        <v>#REF!</v>
      </c>
      <c r="F2085" s="13" t="e">
        <f>VLOOKUP(Parameter!#REF!,Indexing!$E$2:$F$28,2)</f>
        <v>#REF!</v>
      </c>
      <c r="G2085" s="13" t="e">
        <f>VLOOKUP(Parameter!#REF!,Indexing!$G$2:$H$28,2)</f>
        <v>#REF!</v>
      </c>
      <c r="H2085" s="13" t="e">
        <f t="shared" si="100"/>
        <v>#REF!</v>
      </c>
      <c r="J2085" s="13" t="e">
        <f>VLOOKUP(Parameter!#REF!,Indexing!$I$2:$J$28,2)</f>
        <v>#REF!</v>
      </c>
      <c r="K2085" s="13" t="e">
        <f>VLOOKUP(Parameter!#REF!,Indexing!$K$2:$L$28,2)</f>
        <v>#REF!</v>
      </c>
      <c r="L2085" s="13" t="e">
        <f t="shared" si="101"/>
        <v>#REF!</v>
      </c>
      <c r="N2085" t="e">
        <f t="shared" si="102"/>
        <v>#REF!</v>
      </c>
    </row>
    <row r="2086" spans="4:14">
      <c r="D2086" s="13" t="e">
        <f>VLOOKUP(Parameter!#REF!,Indexing!$A$2:$B$28,2)</f>
        <v>#REF!</v>
      </c>
      <c r="E2086" s="13" t="e">
        <f>VLOOKUP(Parameter!#REF!,Indexing!$C$2:$D$28,2)</f>
        <v>#REF!</v>
      </c>
      <c r="F2086" s="13" t="e">
        <f>VLOOKUP(Parameter!#REF!,Indexing!$E$2:$F$28,2)</f>
        <v>#REF!</v>
      </c>
      <c r="G2086" s="13" t="e">
        <f>VLOOKUP(Parameter!#REF!,Indexing!$G$2:$H$28,2)</f>
        <v>#REF!</v>
      </c>
      <c r="H2086" s="13" t="e">
        <f t="shared" si="100"/>
        <v>#REF!</v>
      </c>
      <c r="J2086" s="13" t="e">
        <f>VLOOKUP(Parameter!#REF!,Indexing!$I$2:$J$28,2)</f>
        <v>#REF!</v>
      </c>
      <c r="K2086" s="13" t="e">
        <f>VLOOKUP(Parameter!#REF!,Indexing!$K$2:$L$28,2)</f>
        <v>#REF!</v>
      </c>
      <c r="L2086" s="13" t="e">
        <f t="shared" si="101"/>
        <v>#REF!</v>
      </c>
      <c r="N2086" t="e">
        <f t="shared" si="102"/>
        <v>#REF!</v>
      </c>
    </row>
    <row r="2087" spans="4:14">
      <c r="D2087" s="13" t="e">
        <f>VLOOKUP(Parameter!#REF!,Indexing!$A$2:$B$28,2)</f>
        <v>#REF!</v>
      </c>
      <c r="E2087" s="13" t="e">
        <f>VLOOKUP(Parameter!#REF!,Indexing!$C$2:$D$28,2)</f>
        <v>#REF!</v>
      </c>
      <c r="F2087" s="13" t="e">
        <f>VLOOKUP(Parameter!#REF!,Indexing!$E$2:$F$28,2)</f>
        <v>#REF!</v>
      </c>
      <c r="G2087" s="13" t="e">
        <f>VLOOKUP(Parameter!#REF!,Indexing!$G$2:$H$28,2)</f>
        <v>#REF!</v>
      </c>
      <c r="H2087" s="13" t="e">
        <f t="shared" ref="H2087:H2150" si="103">(AVERAGE(D2087:G2087))</f>
        <v>#REF!</v>
      </c>
      <c r="J2087" s="13" t="e">
        <f>VLOOKUP(Parameter!#REF!,Indexing!$I$2:$J$28,2)</f>
        <v>#REF!</v>
      </c>
      <c r="K2087" s="13" t="e">
        <f>VLOOKUP(Parameter!#REF!,Indexing!$K$2:$L$28,2)</f>
        <v>#REF!</v>
      </c>
      <c r="L2087" s="13" t="e">
        <f t="shared" ref="L2087:L2150" si="104">AVERAGE(J2087+K2087)</f>
        <v>#REF!</v>
      </c>
      <c r="N2087" t="e">
        <f t="shared" si="102"/>
        <v>#REF!</v>
      </c>
    </row>
    <row r="2088" spans="4:14">
      <c r="D2088" s="13" t="e">
        <f>VLOOKUP(Parameter!#REF!,Indexing!$A$2:$B$28,2)</f>
        <v>#REF!</v>
      </c>
      <c r="E2088" s="13" t="e">
        <f>VLOOKUP(Parameter!#REF!,Indexing!$C$2:$D$28,2)</f>
        <v>#REF!</v>
      </c>
      <c r="F2088" s="13" t="e">
        <f>VLOOKUP(Parameter!#REF!,Indexing!$E$2:$F$28,2)</f>
        <v>#REF!</v>
      </c>
      <c r="G2088" s="13" t="e">
        <f>VLOOKUP(Parameter!#REF!,Indexing!$G$2:$H$28,2)</f>
        <v>#REF!</v>
      </c>
      <c r="H2088" s="13" t="e">
        <f t="shared" si="103"/>
        <v>#REF!</v>
      </c>
      <c r="J2088" s="13" t="e">
        <f>VLOOKUP(Parameter!#REF!,Indexing!$I$2:$J$28,2)</f>
        <v>#REF!</v>
      </c>
      <c r="K2088" s="13" t="e">
        <f>VLOOKUP(Parameter!#REF!,Indexing!$K$2:$L$28,2)</f>
        <v>#REF!</v>
      </c>
      <c r="L2088" s="13" t="e">
        <f t="shared" si="104"/>
        <v>#REF!</v>
      </c>
      <c r="N2088" t="e">
        <f t="shared" si="102"/>
        <v>#REF!</v>
      </c>
    </row>
    <row r="2089" spans="4:14">
      <c r="D2089" s="13" t="e">
        <f>VLOOKUP(Parameter!#REF!,Indexing!$A$2:$B$28,2)</f>
        <v>#REF!</v>
      </c>
      <c r="E2089" s="13" t="e">
        <f>VLOOKUP(Parameter!#REF!,Indexing!$C$2:$D$28,2)</f>
        <v>#REF!</v>
      </c>
      <c r="F2089" s="13" t="e">
        <f>VLOOKUP(Parameter!#REF!,Indexing!$E$2:$F$28,2)</f>
        <v>#REF!</v>
      </c>
      <c r="G2089" s="13" t="e">
        <f>VLOOKUP(Parameter!#REF!,Indexing!$G$2:$H$28,2)</f>
        <v>#REF!</v>
      </c>
      <c r="H2089" s="13" t="e">
        <f t="shared" si="103"/>
        <v>#REF!</v>
      </c>
      <c r="J2089" s="13" t="e">
        <f>VLOOKUP(Parameter!#REF!,Indexing!$I$2:$J$28,2)</f>
        <v>#REF!</v>
      </c>
      <c r="K2089" s="13" t="e">
        <f>VLOOKUP(Parameter!#REF!,Indexing!$K$2:$L$28,2)</f>
        <v>#REF!</v>
      </c>
      <c r="L2089" s="13" t="e">
        <f t="shared" si="104"/>
        <v>#REF!</v>
      </c>
      <c r="N2089" t="e">
        <f t="shared" si="102"/>
        <v>#REF!</v>
      </c>
    </row>
    <row r="2090" spans="4:14">
      <c r="D2090" s="13" t="e">
        <f>VLOOKUP(Parameter!#REF!,Indexing!$A$2:$B$28,2)</f>
        <v>#REF!</v>
      </c>
      <c r="E2090" s="13" t="e">
        <f>VLOOKUP(Parameter!#REF!,Indexing!$C$2:$D$28,2)</f>
        <v>#REF!</v>
      </c>
      <c r="F2090" s="13" t="e">
        <f>VLOOKUP(Parameter!#REF!,Indexing!$E$2:$F$28,2)</f>
        <v>#REF!</v>
      </c>
      <c r="G2090" s="13" t="e">
        <f>VLOOKUP(Parameter!#REF!,Indexing!$G$2:$H$28,2)</f>
        <v>#REF!</v>
      </c>
      <c r="H2090" s="13" t="e">
        <f t="shared" si="103"/>
        <v>#REF!</v>
      </c>
      <c r="J2090" s="13" t="e">
        <f>VLOOKUP(Parameter!#REF!,Indexing!$I$2:$J$28,2)</f>
        <v>#REF!</v>
      </c>
      <c r="K2090" s="13" t="e">
        <f>VLOOKUP(Parameter!#REF!,Indexing!$K$2:$L$28,2)</f>
        <v>#REF!</v>
      </c>
      <c r="L2090" s="13" t="e">
        <f t="shared" si="104"/>
        <v>#REF!</v>
      </c>
      <c r="N2090" t="e">
        <f t="shared" si="102"/>
        <v>#REF!</v>
      </c>
    </row>
    <row r="2091" spans="4:14">
      <c r="D2091" s="13" t="e">
        <f>VLOOKUP(Parameter!#REF!,Indexing!$A$2:$B$28,2)</f>
        <v>#REF!</v>
      </c>
      <c r="E2091" s="13" t="e">
        <f>VLOOKUP(Parameter!#REF!,Indexing!$C$2:$D$28,2)</f>
        <v>#REF!</v>
      </c>
      <c r="F2091" s="13" t="e">
        <f>VLOOKUP(Parameter!#REF!,Indexing!$E$2:$F$28,2)</f>
        <v>#REF!</v>
      </c>
      <c r="G2091" s="13" t="e">
        <f>VLOOKUP(Parameter!#REF!,Indexing!$G$2:$H$28,2)</f>
        <v>#REF!</v>
      </c>
      <c r="H2091" s="13" t="e">
        <f t="shared" si="103"/>
        <v>#REF!</v>
      </c>
      <c r="J2091" s="13" t="e">
        <f>VLOOKUP(Parameter!#REF!,Indexing!$I$2:$J$28,2)</f>
        <v>#REF!</v>
      </c>
      <c r="K2091" s="13" t="e">
        <f>VLOOKUP(Parameter!#REF!,Indexing!$K$2:$L$28,2)</f>
        <v>#REF!</v>
      </c>
      <c r="L2091" s="13" t="e">
        <f t="shared" si="104"/>
        <v>#REF!</v>
      </c>
      <c r="N2091" t="e">
        <f t="shared" si="102"/>
        <v>#REF!</v>
      </c>
    </row>
    <row r="2092" spans="4:14">
      <c r="D2092" s="13" t="e">
        <f>VLOOKUP(Parameter!#REF!,Indexing!$A$2:$B$28,2)</f>
        <v>#REF!</v>
      </c>
      <c r="E2092" s="13" t="e">
        <f>VLOOKUP(Parameter!#REF!,Indexing!$C$2:$D$28,2)</f>
        <v>#REF!</v>
      </c>
      <c r="F2092" s="13" t="e">
        <f>VLOOKUP(Parameter!#REF!,Indexing!$E$2:$F$28,2)</f>
        <v>#REF!</v>
      </c>
      <c r="G2092" s="13" t="e">
        <f>VLOOKUP(Parameter!#REF!,Indexing!$G$2:$H$28,2)</f>
        <v>#REF!</v>
      </c>
      <c r="H2092" s="13" t="e">
        <f t="shared" si="103"/>
        <v>#REF!</v>
      </c>
      <c r="J2092" s="13" t="e">
        <f>VLOOKUP(Parameter!#REF!,Indexing!$I$2:$J$28,2)</f>
        <v>#REF!</v>
      </c>
      <c r="K2092" s="13" t="e">
        <f>VLOOKUP(Parameter!#REF!,Indexing!$K$2:$L$28,2)</f>
        <v>#REF!</v>
      </c>
      <c r="L2092" s="13" t="e">
        <f t="shared" si="104"/>
        <v>#REF!</v>
      </c>
      <c r="N2092" t="e">
        <f t="shared" si="102"/>
        <v>#REF!</v>
      </c>
    </row>
    <row r="2093" spans="4:14">
      <c r="D2093" s="13" t="e">
        <f>VLOOKUP(Parameter!#REF!,Indexing!$A$2:$B$28,2)</f>
        <v>#REF!</v>
      </c>
      <c r="E2093" s="13" t="e">
        <f>VLOOKUP(Parameter!#REF!,Indexing!$C$2:$D$28,2)</f>
        <v>#REF!</v>
      </c>
      <c r="F2093" s="13" t="e">
        <f>VLOOKUP(Parameter!#REF!,Indexing!$E$2:$F$28,2)</f>
        <v>#REF!</v>
      </c>
      <c r="G2093" s="13" t="e">
        <f>VLOOKUP(Parameter!#REF!,Indexing!$G$2:$H$28,2)</f>
        <v>#REF!</v>
      </c>
      <c r="H2093" s="13" t="e">
        <f t="shared" si="103"/>
        <v>#REF!</v>
      </c>
      <c r="J2093" s="13" t="e">
        <f>VLOOKUP(Parameter!#REF!,Indexing!$I$2:$J$28,2)</f>
        <v>#REF!</v>
      </c>
      <c r="K2093" s="13" t="e">
        <f>VLOOKUP(Parameter!#REF!,Indexing!$K$2:$L$28,2)</f>
        <v>#REF!</v>
      </c>
      <c r="L2093" s="13" t="e">
        <f t="shared" si="104"/>
        <v>#REF!</v>
      </c>
      <c r="N2093" t="e">
        <f t="shared" si="102"/>
        <v>#REF!</v>
      </c>
    </row>
    <row r="2094" spans="4:14">
      <c r="D2094" s="13" t="e">
        <f>VLOOKUP(Parameter!#REF!,Indexing!$A$2:$B$28,2)</f>
        <v>#REF!</v>
      </c>
      <c r="E2094" s="13" t="e">
        <f>VLOOKUP(Parameter!#REF!,Indexing!$C$2:$D$28,2)</f>
        <v>#REF!</v>
      </c>
      <c r="F2094" s="13" t="e">
        <f>VLOOKUP(Parameter!#REF!,Indexing!$E$2:$F$28,2)</f>
        <v>#REF!</v>
      </c>
      <c r="G2094" s="13" t="e">
        <f>VLOOKUP(Parameter!#REF!,Indexing!$G$2:$H$28,2)</f>
        <v>#REF!</v>
      </c>
      <c r="H2094" s="13" t="e">
        <f t="shared" si="103"/>
        <v>#REF!</v>
      </c>
      <c r="J2094" s="13" t="e">
        <f>VLOOKUP(Parameter!#REF!,Indexing!$I$2:$J$28,2)</f>
        <v>#REF!</v>
      </c>
      <c r="K2094" s="13" t="e">
        <f>VLOOKUP(Parameter!#REF!,Indexing!$K$2:$L$28,2)</f>
        <v>#REF!</v>
      </c>
      <c r="L2094" s="13" t="e">
        <f t="shared" si="104"/>
        <v>#REF!</v>
      </c>
      <c r="N2094" t="e">
        <f t="shared" si="102"/>
        <v>#REF!</v>
      </c>
    </row>
    <row r="2095" spans="4:14">
      <c r="D2095" s="13" t="e">
        <f>VLOOKUP(Parameter!#REF!,Indexing!$A$2:$B$28,2)</f>
        <v>#REF!</v>
      </c>
      <c r="E2095" s="13" t="e">
        <f>VLOOKUP(Parameter!#REF!,Indexing!$C$2:$D$28,2)</f>
        <v>#REF!</v>
      </c>
      <c r="F2095" s="13" t="e">
        <f>VLOOKUP(Parameter!#REF!,Indexing!$E$2:$F$28,2)</f>
        <v>#REF!</v>
      </c>
      <c r="G2095" s="13" t="e">
        <f>VLOOKUP(Parameter!#REF!,Indexing!$G$2:$H$28,2)</f>
        <v>#REF!</v>
      </c>
      <c r="H2095" s="13" t="e">
        <f t="shared" si="103"/>
        <v>#REF!</v>
      </c>
      <c r="J2095" s="13" t="e">
        <f>VLOOKUP(Parameter!#REF!,Indexing!$I$2:$J$28,2)</f>
        <v>#REF!</v>
      </c>
      <c r="K2095" s="13" t="e">
        <f>VLOOKUP(Parameter!#REF!,Indexing!$K$2:$L$28,2)</f>
        <v>#REF!</v>
      </c>
      <c r="L2095" s="13" t="e">
        <f t="shared" si="104"/>
        <v>#REF!</v>
      </c>
      <c r="N2095" t="e">
        <f t="shared" si="102"/>
        <v>#REF!</v>
      </c>
    </row>
    <row r="2096" spans="4:14">
      <c r="D2096" s="13" t="e">
        <f>VLOOKUP(Parameter!#REF!,Indexing!$A$2:$B$28,2)</f>
        <v>#REF!</v>
      </c>
      <c r="E2096" s="13" t="e">
        <f>VLOOKUP(Parameter!#REF!,Indexing!$C$2:$D$28,2)</f>
        <v>#REF!</v>
      </c>
      <c r="F2096" s="13" t="e">
        <f>VLOOKUP(Parameter!#REF!,Indexing!$E$2:$F$28,2)</f>
        <v>#REF!</v>
      </c>
      <c r="G2096" s="13" t="e">
        <f>VLOOKUP(Parameter!#REF!,Indexing!$G$2:$H$28,2)</f>
        <v>#REF!</v>
      </c>
      <c r="H2096" s="13" t="e">
        <f t="shared" si="103"/>
        <v>#REF!</v>
      </c>
      <c r="J2096" s="13" t="e">
        <f>VLOOKUP(Parameter!#REF!,Indexing!$I$2:$J$28,2)</f>
        <v>#REF!</v>
      </c>
      <c r="K2096" s="13" t="e">
        <f>VLOOKUP(Parameter!#REF!,Indexing!$K$2:$L$28,2)</f>
        <v>#REF!</v>
      </c>
      <c r="L2096" s="13" t="e">
        <f t="shared" si="104"/>
        <v>#REF!</v>
      </c>
      <c r="N2096" t="e">
        <f t="shared" si="102"/>
        <v>#REF!</v>
      </c>
    </row>
    <row r="2097" spans="4:14">
      <c r="D2097" s="13" t="e">
        <f>VLOOKUP(Parameter!#REF!,Indexing!$A$2:$B$28,2)</f>
        <v>#REF!</v>
      </c>
      <c r="E2097" s="13" t="e">
        <f>VLOOKUP(Parameter!#REF!,Indexing!$C$2:$D$28,2)</f>
        <v>#REF!</v>
      </c>
      <c r="F2097" s="13" t="e">
        <f>VLOOKUP(Parameter!#REF!,Indexing!$E$2:$F$28,2)</f>
        <v>#REF!</v>
      </c>
      <c r="G2097" s="13" t="e">
        <f>VLOOKUP(Parameter!#REF!,Indexing!$G$2:$H$28,2)</f>
        <v>#REF!</v>
      </c>
      <c r="H2097" s="13" t="e">
        <f t="shared" si="103"/>
        <v>#REF!</v>
      </c>
      <c r="J2097" s="13" t="e">
        <f>VLOOKUP(Parameter!#REF!,Indexing!$I$2:$J$28,2)</f>
        <v>#REF!</v>
      </c>
      <c r="K2097" s="13" t="e">
        <f>VLOOKUP(Parameter!#REF!,Indexing!$K$2:$L$28,2)</f>
        <v>#REF!</v>
      </c>
      <c r="L2097" s="13" t="e">
        <f t="shared" si="104"/>
        <v>#REF!</v>
      </c>
      <c r="N2097" t="e">
        <f t="shared" si="102"/>
        <v>#REF!</v>
      </c>
    </row>
    <row r="2098" spans="4:14">
      <c r="D2098" s="13" t="e">
        <f>VLOOKUP(Parameter!#REF!,Indexing!$A$2:$B$28,2)</f>
        <v>#REF!</v>
      </c>
      <c r="E2098" s="13" t="e">
        <f>VLOOKUP(Parameter!#REF!,Indexing!$C$2:$D$28,2)</f>
        <v>#REF!</v>
      </c>
      <c r="F2098" s="13" t="e">
        <f>VLOOKUP(Parameter!#REF!,Indexing!$E$2:$F$28,2)</f>
        <v>#REF!</v>
      </c>
      <c r="G2098" s="13" t="e">
        <f>VLOOKUP(Parameter!#REF!,Indexing!$G$2:$H$28,2)</f>
        <v>#REF!</v>
      </c>
      <c r="H2098" s="13" t="e">
        <f t="shared" si="103"/>
        <v>#REF!</v>
      </c>
      <c r="J2098" s="13" t="e">
        <f>VLOOKUP(Parameter!#REF!,Indexing!$I$2:$J$28,2)</f>
        <v>#REF!</v>
      </c>
      <c r="K2098" s="13" t="e">
        <f>VLOOKUP(Parameter!#REF!,Indexing!$K$2:$L$28,2)</f>
        <v>#REF!</v>
      </c>
      <c r="L2098" s="13" t="e">
        <f t="shared" si="104"/>
        <v>#REF!</v>
      </c>
      <c r="N2098" t="e">
        <f t="shared" si="102"/>
        <v>#REF!</v>
      </c>
    </row>
    <row r="2099" spans="4:14">
      <c r="D2099" s="13" t="e">
        <f>VLOOKUP(Parameter!#REF!,Indexing!$A$2:$B$28,2)</f>
        <v>#REF!</v>
      </c>
      <c r="E2099" s="13" t="e">
        <f>VLOOKUP(Parameter!#REF!,Indexing!$C$2:$D$28,2)</f>
        <v>#REF!</v>
      </c>
      <c r="F2099" s="13" t="e">
        <f>VLOOKUP(Parameter!#REF!,Indexing!$E$2:$F$28,2)</f>
        <v>#REF!</v>
      </c>
      <c r="G2099" s="13" t="e">
        <f>VLOOKUP(Parameter!#REF!,Indexing!$G$2:$H$28,2)</f>
        <v>#REF!</v>
      </c>
      <c r="H2099" s="13" t="e">
        <f t="shared" si="103"/>
        <v>#REF!</v>
      </c>
      <c r="J2099" s="13" t="e">
        <f>VLOOKUP(Parameter!#REF!,Indexing!$I$2:$J$28,2)</f>
        <v>#REF!</v>
      </c>
      <c r="K2099" s="13" t="e">
        <f>VLOOKUP(Parameter!#REF!,Indexing!$K$2:$L$28,2)</f>
        <v>#REF!</v>
      </c>
      <c r="L2099" s="13" t="e">
        <f t="shared" si="104"/>
        <v>#REF!</v>
      </c>
      <c r="N2099" t="e">
        <f t="shared" si="102"/>
        <v>#REF!</v>
      </c>
    </row>
    <row r="2100" spans="4:14">
      <c r="D2100" s="13" t="e">
        <f>VLOOKUP(Parameter!#REF!,Indexing!$A$2:$B$28,2)</f>
        <v>#REF!</v>
      </c>
      <c r="E2100" s="13" t="e">
        <f>VLOOKUP(Parameter!#REF!,Indexing!$C$2:$D$28,2)</f>
        <v>#REF!</v>
      </c>
      <c r="F2100" s="13" t="e">
        <f>VLOOKUP(Parameter!#REF!,Indexing!$E$2:$F$28,2)</f>
        <v>#REF!</v>
      </c>
      <c r="G2100" s="13" t="e">
        <f>VLOOKUP(Parameter!#REF!,Indexing!$G$2:$H$28,2)</f>
        <v>#REF!</v>
      </c>
      <c r="H2100" s="13" t="e">
        <f t="shared" si="103"/>
        <v>#REF!</v>
      </c>
      <c r="J2100" s="13" t="e">
        <f>VLOOKUP(Parameter!#REF!,Indexing!$I$2:$J$28,2)</f>
        <v>#REF!</v>
      </c>
      <c r="K2100" s="13" t="e">
        <f>VLOOKUP(Parameter!#REF!,Indexing!$K$2:$L$28,2)</f>
        <v>#REF!</v>
      </c>
      <c r="L2100" s="13" t="e">
        <f t="shared" si="104"/>
        <v>#REF!</v>
      </c>
      <c r="N2100" t="e">
        <f t="shared" si="102"/>
        <v>#REF!</v>
      </c>
    </row>
    <row r="2101" spans="4:14">
      <c r="D2101" s="13" t="e">
        <f>VLOOKUP(Parameter!#REF!,Indexing!$A$2:$B$28,2)</f>
        <v>#REF!</v>
      </c>
      <c r="E2101" s="13" t="e">
        <f>VLOOKUP(Parameter!#REF!,Indexing!$C$2:$D$28,2)</f>
        <v>#REF!</v>
      </c>
      <c r="F2101" s="13" t="e">
        <f>VLOOKUP(Parameter!#REF!,Indexing!$E$2:$F$28,2)</f>
        <v>#REF!</v>
      </c>
      <c r="G2101" s="13" t="e">
        <f>VLOOKUP(Parameter!#REF!,Indexing!$G$2:$H$28,2)</f>
        <v>#REF!</v>
      </c>
      <c r="H2101" s="13" t="e">
        <f t="shared" si="103"/>
        <v>#REF!</v>
      </c>
      <c r="J2101" s="13" t="e">
        <f>VLOOKUP(Parameter!#REF!,Indexing!$I$2:$J$28,2)</f>
        <v>#REF!</v>
      </c>
      <c r="K2101" s="13" t="e">
        <f>VLOOKUP(Parameter!#REF!,Indexing!$K$2:$L$28,2)</f>
        <v>#REF!</v>
      </c>
      <c r="L2101" s="13" t="e">
        <f t="shared" si="104"/>
        <v>#REF!</v>
      </c>
      <c r="N2101" t="e">
        <f t="shared" si="102"/>
        <v>#REF!</v>
      </c>
    </row>
    <row r="2102" spans="4:14">
      <c r="D2102" s="13" t="e">
        <f>VLOOKUP(Parameter!#REF!,Indexing!$A$2:$B$28,2)</f>
        <v>#REF!</v>
      </c>
      <c r="E2102" s="13" t="e">
        <f>VLOOKUP(Parameter!#REF!,Indexing!$C$2:$D$28,2)</f>
        <v>#REF!</v>
      </c>
      <c r="F2102" s="13" t="e">
        <f>VLOOKUP(Parameter!#REF!,Indexing!$E$2:$F$28,2)</f>
        <v>#REF!</v>
      </c>
      <c r="G2102" s="13" t="e">
        <f>VLOOKUP(Parameter!#REF!,Indexing!$G$2:$H$28,2)</f>
        <v>#REF!</v>
      </c>
      <c r="H2102" s="13" t="e">
        <f t="shared" si="103"/>
        <v>#REF!</v>
      </c>
      <c r="J2102" s="13" t="e">
        <f>VLOOKUP(Parameter!#REF!,Indexing!$I$2:$J$28,2)</f>
        <v>#REF!</v>
      </c>
      <c r="K2102" s="13" t="e">
        <f>VLOOKUP(Parameter!#REF!,Indexing!$K$2:$L$28,2)</f>
        <v>#REF!</v>
      </c>
      <c r="L2102" s="13" t="e">
        <f t="shared" si="104"/>
        <v>#REF!</v>
      </c>
      <c r="N2102" t="e">
        <f t="shared" si="102"/>
        <v>#REF!</v>
      </c>
    </row>
    <row r="2103" spans="4:14">
      <c r="D2103" s="13" t="e">
        <f>VLOOKUP(Parameter!#REF!,Indexing!$A$2:$B$28,2)</f>
        <v>#REF!</v>
      </c>
      <c r="E2103" s="13" t="e">
        <f>VLOOKUP(Parameter!#REF!,Indexing!$C$2:$D$28,2)</f>
        <v>#REF!</v>
      </c>
      <c r="F2103" s="13" t="e">
        <f>VLOOKUP(Parameter!#REF!,Indexing!$E$2:$F$28,2)</f>
        <v>#REF!</v>
      </c>
      <c r="G2103" s="13" t="e">
        <f>VLOOKUP(Parameter!#REF!,Indexing!$G$2:$H$28,2)</f>
        <v>#REF!</v>
      </c>
      <c r="H2103" s="13" t="e">
        <f t="shared" si="103"/>
        <v>#REF!</v>
      </c>
      <c r="J2103" s="13" t="e">
        <f>VLOOKUP(Parameter!#REF!,Indexing!$I$2:$J$28,2)</f>
        <v>#REF!</v>
      </c>
      <c r="K2103" s="13" t="e">
        <f>VLOOKUP(Parameter!#REF!,Indexing!$K$2:$L$28,2)</f>
        <v>#REF!</v>
      </c>
      <c r="L2103" s="13" t="e">
        <f t="shared" si="104"/>
        <v>#REF!</v>
      </c>
      <c r="N2103" t="e">
        <f t="shared" si="102"/>
        <v>#REF!</v>
      </c>
    </row>
    <row r="2104" spans="4:14">
      <c r="D2104" s="13" t="e">
        <f>VLOOKUP(Parameter!#REF!,Indexing!$A$2:$B$28,2)</f>
        <v>#REF!</v>
      </c>
      <c r="E2104" s="13" t="e">
        <f>VLOOKUP(Parameter!#REF!,Indexing!$C$2:$D$28,2)</f>
        <v>#REF!</v>
      </c>
      <c r="F2104" s="13" t="e">
        <f>VLOOKUP(Parameter!#REF!,Indexing!$E$2:$F$28,2)</f>
        <v>#REF!</v>
      </c>
      <c r="G2104" s="13" t="e">
        <f>VLOOKUP(Parameter!#REF!,Indexing!$G$2:$H$28,2)</f>
        <v>#REF!</v>
      </c>
      <c r="H2104" s="13" t="e">
        <f t="shared" si="103"/>
        <v>#REF!</v>
      </c>
      <c r="J2104" s="13" t="e">
        <f>VLOOKUP(Parameter!#REF!,Indexing!$I$2:$J$28,2)</f>
        <v>#REF!</v>
      </c>
      <c r="K2104" s="13" t="e">
        <f>VLOOKUP(Parameter!#REF!,Indexing!$K$2:$L$28,2)</f>
        <v>#REF!</v>
      </c>
      <c r="L2104" s="13" t="e">
        <f t="shared" si="104"/>
        <v>#REF!</v>
      </c>
      <c r="N2104" t="e">
        <f t="shared" si="102"/>
        <v>#REF!</v>
      </c>
    </row>
    <row r="2105" spans="4:14">
      <c r="D2105" s="13" t="e">
        <f>VLOOKUP(Parameter!#REF!,Indexing!$A$2:$B$28,2)</f>
        <v>#REF!</v>
      </c>
      <c r="E2105" s="13" t="e">
        <f>VLOOKUP(Parameter!#REF!,Indexing!$C$2:$D$28,2)</f>
        <v>#REF!</v>
      </c>
      <c r="F2105" s="13" t="e">
        <f>VLOOKUP(Parameter!#REF!,Indexing!$E$2:$F$28,2)</f>
        <v>#REF!</v>
      </c>
      <c r="G2105" s="13" t="e">
        <f>VLOOKUP(Parameter!#REF!,Indexing!$G$2:$H$28,2)</f>
        <v>#REF!</v>
      </c>
      <c r="H2105" s="13" t="e">
        <f t="shared" si="103"/>
        <v>#REF!</v>
      </c>
      <c r="J2105" s="13" t="e">
        <f>VLOOKUP(Parameter!#REF!,Indexing!$I$2:$J$28,2)</f>
        <v>#REF!</v>
      </c>
      <c r="K2105" s="13" t="e">
        <f>VLOOKUP(Parameter!#REF!,Indexing!$K$2:$L$28,2)</f>
        <v>#REF!</v>
      </c>
      <c r="L2105" s="13" t="e">
        <f t="shared" si="104"/>
        <v>#REF!</v>
      </c>
      <c r="N2105" t="e">
        <f t="shared" si="102"/>
        <v>#REF!</v>
      </c>
    </row>
    <row r="2106" spans="4:14">
      <c r="D2106" s="13" t="e">
        <f>VLOOKUP(Parameter!#REF!,Indexing!$A$2:$B$28,2)</f>
        <v>#REF!</v>
      </c>
      <c r="E2106" s="13" t="e">
        <f>VLOOKUP(Parameter!#REF!,Indexing!$C$2:$D$28,2)</f>
        <v>#REF!</v>
      </c>
      <c r="F2106" s="13" t="e">
        <f>VLOOKUP(Parameter!#REF!,Indexing!$E$2:$F$28,2)</f>
        <v>#REF!</v>
      </c>
      <c r="G2106" s="13" t="e">
        <f>VLOOKUP(Parameter!#REF!,Indexing!$G$2:$H$28,2)</f>
        <v>#REF!</v>
      </c>
      <c r="H2106" s="13" t="e">
        <f t="shared" si="103"/>
        <v>#REF!</v>
      </c>
      <c r="J2106" s="13" t="e">
        <f>VLOOKUP(Parameter!#REF!,Indexing!$I$2:$J$28,2)</f>
        <v>#REF!</v>
      </c>
      <c r="K2106" s="13" t="e">
        <f>VLOOKUP(Parameter!#REF!,Indexing!$K$2:$L$28,2)</f>
        <v>#REF!</v>
      </c>
      <c r="L2106" s="13" t="e">
        <f t="shared" si="104"/>
        <v>#REF!</v>
      </c>
      <c r="N2106" t="e">
        <f t="shared" si="102"/>
        <v>#REF!</v>
      </c>
    </row>
    <row r="2107" spans="4:14">
      <c r="D2107" s="13" t="e">
        <f>VLOOKUP(Parameter!#REF!,Indexing!$A$2:$B$28,2)</f>
        <v>#REF!</v>
      </c>
      <c r="E2107" s="13" t="e">
        <f>VLOOKUP(Parameter!#REF!,Indexing!$C$2:$D$28,2)</f>
        <v>#REF!</v>
      </c>
      <c r="F2107" s="13" t="e">
        <f>VLOOKUP(Parameter!#REF!,Indexing!$E$2:$F$28,2)</f>
        <v>#REF!</v>
      </c>
      <c r="G2107" s="13" t="e">
        <f>VLOOKUP(Parameter!#REF!,Indexing!$G$2:$H$28,2)</f>
        <v>#REF!</v>
      </c>
      <c r="H2107" s="13" t="e">
        <f t="shared" si="103"/>
        <v>#REF!</v>
      </c>
      <c r="J2107" s="13" t="e">
        <f>VLOOKUP(Parameter!#REF!,Indexing!$I$2:$J$28,2)</f>
        <v>#REF!</v>
      </c>
      <c r="K2107" s="13" t="e">
        <f>VLOOKUP(Parameter!#REF!,Indexing!$K$2:$L$28,2)</f>
        <v>#REF!</v>
      </c>
      <c r="L2107" s="13" t="e">
        <f t="shared" si="104"/>
        <v>#REF!</v>
      </c>
      <c r="N2107" t="e">
        <f t="shared" si="102"/>
        <v>#REF!</v>
      </c>
    </row>
    <row r="2108" spans="4:14">
      <c r="D2108" s="13" t="e">
        <f>VLOOKUP(Parameter!#REF!,Indexing!$A$2:$B$28,2)</f>
        <v>#REF!</v>
      </c>
      <c r="E2108" s="13" t="e">
        <f>VLOOKUP(Parameter!#REF!,Indexing!$C$2:$D$28,2)</f>
        <v>#REF!</v>
      </c>
      <c r="F2108" s="13" t="e">
        <f>VLOOKUP(Parameter!#REF!,Indexing!$E$2:$F$28,2)</f>
        <v>#REF!</v>
      </c>
      <c r="G2108" s="13" t="e">
        <f>VLOOKUP(Parameter!#REF!,Indexing!$G$2:$H$28,2)</f>
        <v>#REF!</v>
      </c>
      <c r="H2108" s="13" t="e">
        <f t="shared" si="103"/>
        <v>#REF!</v>
      </c>
      <c r="J2108" s="13" t="e">
        <f>VLOOKUP(Parameter!#REF!,Indexing!$I$2:$J$28,2)</f>
        <v>#REF!</v>
      </c>
      <c r="K2108" s="13" t="e">
        <f>VLOOKUP(Parameter!#REF!,Indexing!$K$2:$L$28,2)</f>
        <v>#REF!</v>
      </c>
      <c r="L2108" s="13" t="e">
        <f t="shared" si="104"/>
        <v>#REF!</v>
      </c>
      <c r="N2108" t="e">
        <f t="shared" si="102"/>
        <v>#REF!</v>
      </c>
    </row>
    <row r="2109" spans="4:14">
      <c r="D2109" s="13" t="e">
        <f>VLOOKUP(Parameter!#REF!,Indexing!$A$2:$B$28,2)</f>
        <v>#REF!</v>
      </c>
      <c r="E2109" s="13" t="e">
        <f>VLOOKUP(Parameter!#REF!,Indexing!$C$2:$D$28,2)</f>
        <v>#REF!</v>
      </c>
      <c r="F2109" s="13" t="e">
        <f>VLOOKUP(Parameter!#REF!,Indexing!$E$2:$F$28,2)</f>
        <v>#REF!</v>
      </c>
      <c r="G2109" s="13" t="e">
        <f>VLOOKUP(Parameter!#REF!,Indexing!$G$2:$H$28,2)</f>
        <v>#REF!</v>
      </c>
      <c r="H2109" s="13" t="e">
        <f t="shared" si="103"/>
        <v>#REF!</v>
      </c>
      <c r="J2109" s="13" t="e">
        <f>VLOOKUP(Parameter!#REF!,Indexing!$I$2:$J$28,2)</f>
        <v>#REF!</v>
      </c>
      <c r="K2109" s="13" t="e">
        <f>VLOOKUP(Parameter!#REF!,Indexing!$K$2:$L$28,2)</f>
        <v>#REF!</v>
      </c>
      <c r="L2109" s="13" t="e">
        <f t="shared" si="104"/>
        <v>#REF!</v>
      </c>
      <c r="N2109" t="e">
        <f t="shared" si="102"/>
        <v>#REF!</v>
      </c>
    </row>
    <row r="2110" spans="4:14">
      <c r="D2110" s="13" t="e">
        <f>VLOOKUP(Parameter!#REF!,Indexing!$A$2:$B$28,2)</f>
        <v>#REF!</v>
      </c>
      <c r="E2110" s="13" t="e">
        <f>VLOOKUP(Parameter!#REF!,Indexing!$C$2:$D$28,2)</f>
        <v>#REF!</v>
      </c>
      <c r="F2110" s="13" t="e">
        <f>VLOOKUP(Parameter!#REF!,Indexing!$E$2:$F$28,2)</f>
        <v>#REF!</v>
      </c>
      <c r="G2110" s="13" t="e">
        <f>VLOOKUP(Parameter!#REF!,Indexing!$G$2:$H$28,2)</f>
        <v>#REF!</v>
      </c>
      <c r="H2110" s="13" t="e">
        <f t="shared" si="103"/>
        <v>#REF!</v>
      </c>
      <c r="J2110" s="13" t="e">
        <f>VLOOKUP(Parameter!#REF!,Indexing!$I$2:$J$28,2)</f>
        <v>#REF!</v>
      </c>
      <c r="K2110" s="13" t="e">
        <f>VLOOKUP(Parameter!#REF!,Indexing!$K$2:$L$28,2)</f>
        <v>#REF!</v>
      </c>
      <c r="L2110" s="13" t="e">
        <f t="shared" si="104"/>
        <v>#REF!</v>
      </c>
      <c r="N2110" t="e">
        <f t="shared" si="102"/>
        <v>#REF!</v>
      </c>
    </row>
    <row r="2111" spans="4:14">
      <c r="D2111" s="13" t="e">
        <f>VLOOKUP(Parameter!#REF!,Indexing!$A$2:$B$28,2)</f>
        <v>#REF!</v>
      </c>
      <c r="E2111" s="13" t="e">
        <f>VLOOKUP(Parameter!#REF!,Indexing!$C$2:$D$28,2)</f>
        <v>#REF!</v>
      </c>
      <c r="F2111" s="13" t="e">
        <f>VLOOKUP(Parameter!#REF!,Indexing!$E$2:$F$28,2)</f>
        <v>#REF!</v>
      </c>
      <c r="G2111" s="13" t="e">
        <f>VLOOKUP(Parameter!#REF!,Indexing!$G$2:$H$28,2)</f>
        <v>#REF!</v>
      </c>
      <c r="H2111" s="13" t="e">
        <f t="shared" si="103"/>
        <v>#REF!</v>
      </c>
      <c r="J2111" s="13" t="e">
        <f>VLOOKUP(Parameter!#REF!,Indexing!$I$2:$J$28,2)</f>
        <v>#REF!</v>
      </c>
      <c r="K2111" s="13" t="e">
        <f>VLOOKUP(Parameter!#REF!,Indexing!$K$2:$L$28,2)</f>
        <v>#REF!</v>
      </c>
      <c r="L2111" s="13" t="e">
        <f t="shared" si="104"/>
        <v>#REF!</v>
      </c>
      <c r="N2111" t="e">
        <f t="shared" si="102"/>
        <v>#REF!</v>
      </c>
    </row>
    <row r="2112" spans="4:14">
      <c r="D2112" s="13" t="e">
        <f>VLOOKUP(Parameter!#REF!,Indexing!$A$2:$B$28,2)</f>
        <v>#REF!</v>
      </c>
      <c r="E2112" s="13" t="e">
        <f>VLOOKUP(Parameter!#REF!,Indexing!$C$2:$D$28,2)</f>
        <v>#REF!</v>
      </c>
      <c r="F2112" s="13" t="e">
        <f>VLOOKUP(Parameter!#REF!,Indexing!$E$2:$F$28,2)</f>
        <v>#REF!</v>
      </c>
      <c r="G2112" s="13" t="e">
        <f>VLOOKUP(Parameter!#REF!,Indexing!$G$2:$H$28,2)</f>
        <v>#REF!</v>
      </c>
      <c r="H2112" s="13" t="e">
        <f t="shared" si="103"/>
        <v>#REF!</v>
      </c>
      <c r="J2112" s="13" t="e">
        <f>VLOOKUP(Parameter!#REF!,Indexing!$I$2:$J$28,2)</f>
        <v>#REF!</v>
      </c>
      <c r="K2112" s="13" t="e">
        <f>VLOOKUP(Parameter!#REF!,Indexing!$K$2:$L$28,2)</f>
        <v>#REF!</v>
      </c>
      <c r="L2112" s="13" t="e">
        <f t="shared" si="104"/>
        <v>#REF!</v>
      </c>
      <c r="N2112" t="e">
        <f t="shared" si="102"/>
        <v>#REF!</v>
      </c>
    </row>
    <row r="2113" spans="4:14">
      <c r="D2113" s="13" t="e">
        <f>VLOOKUP(Parameter!#REF!,Indexing!$A$2:$B$28,2)</f>
        <v>#REF!</v>
      </c>
      <c r="E2113" s="13" t="e">
        <f>VLOOKUP(Parameter!#REF!,Indexing!$C$2:$D$28,2)</f>
        <v>#REF!</v>
      </c>
      <c r="F2113" s="13" t="e">
        <f>VLOOKUP(Parameter!#REF!,Indexing!$E$2:$F$28,2)</f>
        <v>#REF!</v>
      </c>
      <c r="G2113" s="13" t="e">
        <f>VLOOKUP(Parameter!#REF!,Indexing!$G$2:$H$28,2)</f>
        <v>#REF!</v>
      </c>
      <c r="H2113" s="13" t="e">
        <f t="shared" si="103"/>
        <v>#REF!</v>
      </c>
      <c r="J2113" s="13" t="e">
        <f>VLOOKUP(Parameter!#REF!,Indexing!$I$2:$J$28,2)</f>
        <v>#REF!</v>
      </c>
      <c r="K2113" s="13" t="e">
        <f>VLOOKUP(Parameter!#REF!,Indexing!$K$2:$L$28,2)</f>
        <v>#REF!</v>
      </c>
      <c r="L2113" s="13" t="e">
        <f t="shared" si="104"/>
        <v>#REF!</v>
      </c>
      <c r="N2113" t="e">
        <f t="shared" si="102"/>
        <v>#REF!</v>
      </c>
    </row>
    <row r="2114" spans="4:14">
      <c r="D2114" s="13" t="e">
        <f>VLOOKUP(Parameter!#REF!,Indexing!$A$2:$B$28,2)</f>
        <v>#REF!</v>
      </c>
      <c r="E2114" s="13" t="e">
        <f>VLOOKUP(Parameter!#REF!,Indexing!$C$2:$D$28,2)</f>
        <v>#REF!</v>
      </c>
      <c r="F2114" s="13" t="e">
        <f>VLOOKUP(Parameter!#REF!,Indexing!$E$2:$F$28,2)</f>
        <v>#REF!</v>
      </c>
      <c r="G2114" s="13" t="e">
        <f>VLOOKUP(Parameter!#REF!,Indexing!$G$2:$H$28,2)</f>
        <v>#REF!</v>
      </c>
      <c r="H2114" s="13" t="e">
        <f t="shared" si="103"/>
        <v>#REF!</v>
      </c>
      <c r="J2114" s="13" t="e">
        <f>VLOOKUP(Parameter!#REF!,Indexing!$I$2:$J$28,2)</f>
        <v>#REF!</v>
      </c>
      <c r="K2114" s="13" t="e">
        <f>VLOOKUP(Parameter!#REF!,Indexing!$K$2:$L$28,2)</f>
        <v>#REF!</v>
      </c>
      <c r="L2114" s="13" t="e">
        <f t="shared" si="104"/>
        <v>#REF!</v>
      </c>
      <c r="N2114" t="e">
        <f t="shared" ref="N2114:N2177" si="105">(SUM(D2114:G2114))+(SUM(J2114+K2114))</f>
        <v>#REF!</v>
      </c>
    </row>
    <row r="2115" spans="4:14">
      <c r="D2115" s="13" t="e">
        <f>VLOOKUP(Parameter!#REF!,Indexing!$A$2:$B$28,2)</f>
        <v>#REF!</v>
      </c>
      <c r="E2115" s="13" t="e">
        <f>VLOOKUP(Parameter!#REF!,Indexing!$C$2:$D$28,2)</f>
        <v>#REF!</v>
      </c>
      <c r="F2115" s="13" t="e">
        <f>VLOOKUP(Parameter!#REF!,Indexing!$E$2:$F$28,2)</f>
        <v>#REF!</v>
      </c>
      <c r="G2115" s="13" t="e">
        <f>VLOOKUP(Parameter!#REF!,Indexing!$G$2:$H$28,2)</f>
        <v>#REF!</v>
      </c>
      <c r="H2115" s="13" t="e">
        <f t="shared" si="103"/>
        <v>#REF!</v>
      </c>
      <c r="J2115" s="13" t="e">
        <f>VLOOKUP(Parameter!#REF!,Indexing!$I$2:$J$28,2)</f>
        <v>#REF!</v>
      </c>
      <c r="K2115" s="13" t="e">
        <f>VLOOKUP(Parameter!#REF!,Indexing!$K$2:$L$28,2)</f>
        <v>#REF!</v>
      </c>
      <c r="L2115" s="13" t="e">
        <f t="shared" si="104"/>
        <v>#REF!</v>
      </c>
      <c r="N2115" t="e">
        <f t="shared" si="105"/>
        <v>#REF!</v>
      </c>
    </row>
    <row r="2116" spans="4:14">
      <c r="D2116" s="13" t="e">
        <f>VLOOKUP(Parameter!#REF!,Indexing!$A$2:$B$28,2)</f>
        <v>#REF!</v>
      </c>
      <c r="E2116" s="13" t="e">
        <f>VLOOKUP(Parameter!#REF!,Indexing!$C$2:$D$28,2)</f>
        <v>#REF!</v>
      </c>
      <c r="F2116" s="13" t="e">
        <f>VLOOKUP(Parameter!#REF!,Indexing!$E$2:$F$28,2)</f>
        <v>#REF!</v>
      </c>
      <c r="G2116" s="13" t="e">
        <f>VLOOKUP(Parameter!#REF!,Indexing!$G$2:$H$28,2)</f>
        <v>#REF!</v>
      </c>
      <c r="H2116" s="13" t="e">
        <f t="shared" si="103"/>
        <v>#REF!</v>
      </c>
      <c r="J2116" s="13" t="e">
        <f>VLOOKUP(Parameter!#REF!,Indexing!$I$2:$J$28,2)</f>
        <v>#REF!</v>
      </c>
      <c r="K2116" s="13" t="e">
        <f>VLOOKUP(Parameter!#REF!,Indexing!$K$2:$L$28,2)</f>
        <v>#REF!</v>
      </c>
      <c r="L2116" s="13" t="e">
        <f t="shared" si="104"/>
        <v>#REF!</v>
      </c>
      <c r="N2116" t="e">
        <f t="shared" si="105"/>
        <v>#REF!</v>
      </c>
    </row>
    <row r="2117" spans="4:14">
      <c r="D2117" s="13" t="e">
        <f>VLOOKUP(Parameter!#REF!,Indexing!$A$2:$B$28,2)</f>
        <v>#REF!</v>
      </c>
      <c r="E2117" s="13" t="e">
        <f>VLOOKUP(Parameter!#REF!,Indexing!$C$2:$D$28,2)</f>
        <v>#REF!</v>
      </c>
      <c r="F2117" s="13" t="e">
        <f>VLOOKUP(Parameter!#REF!,Indexing!$E$2:$F$28,2)</f>
        <v>#REF!</v>
      </c>
      <c r="G2117" s="13" t="e">
        <f>VLOOKUP(Parameter!#REF!,Indexing!$G$2:$H$28,2)</f>
        <v>#REF!</v>
      </c>
      <c r="H2117" s="13" t="e">
        <f t="shared" si="103"/>
        <v>#REF!</v>
      </c>
      <c r="J2117" s="13" t="e">
        <f>VLOOKUP(Parameter!#REF!,Indexing!$I$2:$J$28,2)</f>
        <v>#REF!</v>
      </c>
      <c r="K2117" s="13" t="e">
        <f>VLOOKUP(Parameter!#REF!,Indexing!$K$2:$L$28,2)</f>
        <v>#REF!</v>
      </c>
      <c r="L2117" s="13" t="e">
        <f t="shared" si="104"/>
        <v>#REF!</v>
      </c>
      <c r="N2117" t="e">
        <f t="shared" si="105"/>
        <v>#REF!</v>
      </c>
    </row>
    <row r="2118" spans="4:14">
      <c r="D2118" s="13" t="e">
        <f>VLOOKUP(Parameter!#REF!,Indexing!$A$2:$B$28,2)</f>
        <v>#REF!</v>
      </c>
      <c r="E2118" s="13" t="e">
        <f>VLOOKUP(Parameter!#REF!,Indexing!$C$2:$D$28,2)</f>
        <v>#REF!</v>
      </c>
      <c r="F2118" s="13" t="e">
        <f>VLOOKUP(Parameter!#REF!,Indexing!$E$2:$F$28,2)</f>
        <v>#REF!</v>
      </c>
      <c r="G2118" s="13" t="e">
        <f>VLOOKUP(Parameter!#REF!,Indexing!$G$2:$H$28,2)</f>
        <v>#REF!</v>
      </c>
      <c r="H2118" s="13" t="e">
        <f t="shared" si="103"/>
        <v>#REF!</v>
      </c>
      <c r="J2118" s="13" t="e">
        <f>VLOOKUP(Parameter!#REF!,Indexing!$I$2:$J$28,2)</f>
        <v>#REF!</v>
      </c>
      <c r="K2118" s="13" t="e">
        <f>VLOOKUP(Parameter!#REF!,Indexing!$K$2:$L$28,2)</f>
        <v>#REF!</v>
      </c>
      <c r="L2118" s="13" t="e">
        <f t="shared" si="104"/>
        <v>#REF!</v>
      </c>
      <c r="N2118" t="e">
        <f t="shared" si="105"/>
        <v>#REF!</v>
      </c>
    </row>
    <row r="2119" spans="4:14">
      <c r="D2119" s="13" t="e">
        <f>VLOOKUP(Parameter!#REF!,Indexing!$A$2:$B$28,2)</f>
        <v>#REF!</v>
      </c>
      <c r="E2119" s="13" t="e">
        <f>VLOOKUP(Parameter!#REF!,Indexing!$C$2:$D$28,2)</f>
        <v>#REF!</v>
      </c>
      <c r="F2119" s="13" t="e">
        <f>VLOOKUP(Parameter!#REF!,Indexing!$E$2:$F$28,2)</f>
        <v>#REF!</v>
      </c>
      <c r="G2119" s="13" t="e">
        <f>VLOOKUP(Parameter!#REF!,Indexing!$G$2:$H$28,2)</f>
        <v>#REF!</v>
      </c>
      <c r="H2119" s="13" t="e">
        <f t="shared" si="103"/>
        <v>#REF!</v>
      </c>
      <c r="J2119" s="13" t="e">
        <f>VLOOKUP(Parameter!#REF!,Indexing!$I$2:$J$28,2)</f>
        <v>#REF!</v>
      </c>
      <c r="K2119" s="13" t="e">
        <f>VLOOKUP(Parameter!#REF!,Indexing!$K$2:$L$28,2)</f>
        <v>#REF!</v>
      </c>
      <c r="L2119" s="13" t="e">
        <f t="shared" si="104"/>
        <v>#REF!</v>
      </c>
      <c r="N2119" t="e">
        <f t="shared" si="105"/>
        <v>#REF!</v>
      </c>
    </row>
    <row r="2120" spans="4:14">
      <c r="D2120" s="13" t="e">
        <f>VLOOKUP(Parameter!#REF!,Indexing!$A$2:$B$28,2)</f>
        <v>#REF!</v>
      </c>
      <c r="E2120" s="13" t="e">
        <f>VLOOKUP(Parameter!#REF!,Indexing!$C$2:$D$28,2)</f>
        <v>#REF!</v>
      </c>
      <c r="F2120" s="13" t="e">
        <f>VLOOKUP(Parameter!#REF!,Indexing!$E$2:$F$28,2)</f>
        <v>#REF!</v>
      </c>
      <c r="G2120" s="13" t="e">
        <f>VLOOKUP(Parameter!#REF!,Indexing!$G$2:$H$28,2)</f>
        <v>#REF!</v>
      </c>
      <c r="H2120" s="13" t="e">
        <f t="shared" si="103"/>
        <v>#REF!</v>
      </c>
      <c r="J2120" s="13" t="e">
        <f>VLOOKUP(Parameter!#REF!,Indexing!$I$2:$J$28,2)</f>
        <v>#REF!</v>
      </c>
      <c r="K2120" s="13" t="e">
        <f>VLOOKUP(Parameter!#REF!,Indexing!$K$2:$L$28,2)</f>
        <v>#REF!</v>
      </c>
      <c r="L2120" s="13" t="e">
        <f t="shared" si="104"/>
        <v>#REF!</v>
      </c>
      <c r="N2120" t="e">
        <f t="shared" si="105"/>
        <v>#REF!</v>
      </c>
    </row>
    <row r="2121" spans="4:14">
      <c r="D2121" s="13" t="e">
        <f>VLOOKUP(Parameter!#REF!,Indexing!$A$2:$B$28,2)</f>
        <v>#REF!</v>
      </c>
      <c r="E2121" s="13" t="e">
        <f>VLOOKUP(Parameter!#REF!,Indexing!$C$2:$D$28,2)</f>
        <v>#REF!</v>
      </c>
      <c r="F2121" s="13" t="e">
        <f>VLOOKUP(Parameter!#REF!,Indexing!$E$2:$F$28,2)</f>
        <v>#REF!</v>
      </c>
      <c r="G2121" s="13" t="e">
        <f>VLOOKUP(Parameter!#REF!,Indexing!$G$2:$H$28,2)</f>
        <v>#REF!</v>
      </c>
      <c r="H2121" s="13" t="e">
        <f t="shared" si="103"/>
        <v>#REF!</v>
      </c>
      <c r="J2121" s="13" t="e">
        <f>VLOOKUP(Parameter!#REF!,Indexing!$I$2:$J$28,2)</f>
        <v>#REF!</v>
      </c>
      <c r="K2121" s="13" t="e">
        <f>VLOOKUP(Parameter!#REF!,Indexing!$K$2:$L$28,2)</f>
        <v>#REF!</v>
      </c>
      <c r="L2121" s="13" t="e">
        <f t="shared" si="104"/>
        <v>#REF!</v>
      </c>
      <c r="N2121" t="e">
        <f t="shared" si="105"/>
        <v>#REF!</v>
      </c>
    </row>
    <row r="2122" spans="4:14">
      <c r="D2122" s="13" t="e">
        <f>VLOOKUP(Parameter!#REF!,Indexing!$A$2:$B$28,2)</f>
        <v>#REF!</v>
      </c>
      <c r="E2122" s="13" t="e">
        <f>VLOOKUP(Parameter!#REF!,Indexing!$C$2:$D$28,2)</f>
        <v>#REF!</v>
      </c>
      <c r="F2122" s="13" t="e">
        <f>VLOOKUP(Parameter!#REF!,Indexing!$E$2:$F$28,2)</f>
        <v>#REF!</v>
      </c>
      <c r="G2122" s="13" t="e">
        <f>VLOOKUP(Parameter!#REF!,Indexing!$G$2:$H$28,2)</f>
        <v>#REF!</v>
      </c>
      <c r="H2122" s="13" t="e">
        <f t="shared" si="103"/>
        <v>#REF!</v>
      </c>
      <c r="J2122" s="13" t="e">
        <f>VLOOKUP(Parameter!#REF!,Indexing!$I$2:$J$28,2)</f>
        <v>#REF!</v>
      </c>
      <c r="K2122" s="13" t="e">
        <f>VLOOKUP(Parameter!#REF!,Indexing!$K$2:$L$28,2)</f>
        <v>#REF!</v>
      </c>
      <c r="L2122" s="13" t="e">
        <f t="shared" si="104"/>
        <v>#REF!</v>
      </c>
      <c r="N2122" t="e">
        <f t="shared" si="105"/>
        <v>#REF!</v>
      </c>
    </row>
    <row r="2123" spans="4:14">
      <c r="D2123" s="13" t="e">
        <f>VLOOKUP(Parameter!#REF!,Indexing!$A$2:$B$28,2)</f>
        <v>#REF!</v>
      </c>
      <c r="E2123" s="13" t="e">
        <f>VLOOKUP(Parameter!#REF!,Indexing!$C$2:$D$28,2)</f>
        <v>#REF!</v>
      </c>
      <c r="F2123" s="13" t="e">
        <f>VLOOKUP(Parameter!#REF!,Indexing!$E$2:$F$28,2)</f>
        <v>#REF!</v>
      </c>
      <c r="G2123" s="13" t="e">
        <f>VLOOKUP(Parameter!#REF!,Indexing!$G$2:$H$28,2)</f>
        <v>#REF!</v>
      </c>
      <c r="H2123" s="13" t="e">
        <f t="shared" si="103"/>
        <v>#REF!</v>
      </c>
      <c r="J2123" s="13" t="e">
        <f>VLOOKUP(Parameter!#REF!,Indexing!$I$2:$J$28,2)</f>
        <v>#REF!</v>
      </c>
      <c r="K2123" s="13" t="e">
        <f>VLOOKUP(Parameter!#REF!,Indexing!$K$2:$L$28,2)</f>
        <v>#REF!</v>
      </c>
      <c r="L2123" s="13" t="e">
        <f t="shared" si="104"/>
        <v>#REF!</v>
      </c>
      <c r="N2123" t="e">
        <f t="shared" si="105"/>
        <v>#REF!</v>
      </c>
    </row>
    <row r="2124" spans="4:14">
      <c r="D2124" s="13" t="e">
        <f>VLOOKUP(Parameter!#REF!,Indexing!$A$2:$B$28,2)</f>
        <v>#REF!</v>
      </c>
      <c r="E2124" s="13" t="e">
        <f>VLOOKUP(Parameter!#REF!,Indexing!$C$2:$D$28,2)</f>
        <v>#REF!</v>
      </c>
      <c r="F2124" s="13" t="e">
        <f>VLOOKUP(Parameter!#REF!,Indexing!$E$2:$F$28,2)</f>
        <v>#REF!</v>
      </c>
      <c r="G2124" s="13" t="e">
        <f>VLOOKUP(Parameter!#REF!,Indexing!$G$2:$H$28,2)</f>
        <v>#REF!</v>
      </c>
      <c r="H2124" s="13" t="e">
        <f t="shared" si="103"/>
        <v>#REF!</v>
      </c>
      <c r="J2124" s="13" t="e">
        <f>VLOOKUP(Parameter!#REF!,Indexing!$I$2:$J$28,2)</f>
        <v>#REF!</v>
      </c>
      <c r="K2124" s="13" t="e">
        <f>VLOOKUP(Parameter!#REF!,Indexing!$K$2:$L$28,2)</f>
        <v>#REF!</v>
      </c>
      <c r="L2124" s="13" t="e">
        <f t="shared" si="104"/>
        <v>#REF!</v>
      </c>
      <c r="N2124" t="e">
        <f t="shared" si="105"/>
        <v>#REF!</v>
      </c>
    </row>
    <row r="2125" spans="4:14">
      <c r="D2125" s="13" t="e">
        <f>VLOOKUP(Parameter!#REF!,Indexing!$A$2:$B$28,2)</f>
        <v>#REF!</v>
      </c>
      <c r="E2125" s="13" t="e">
        <f>VLOOKUP(Parameter!#REF!,Indexing!$C$2:$D$28,2)</f>
        <v>#REF!</v>
      </c>
      <c r="F2125" s="13" t="e">
        <f>VLOOKUP(Parameter!#REF!,Indexing!$E$2:$F$28,2)</f>
        <v>#REF!</v>
      </c>
      <c r="G2125" s="13" t="e">
        <f>VLOOKUP(Parameter!#REF!,Indexing!$G$2:$H$28,2)</f>
        <v>#REF!</v>
      </c>
      <c r="H2125" s="13" t="e">
        <f t="shared" si="103"/>
        <v>#REF!</v>
      </c>
      <c r="J2125" s="13" t="e">
        <f>VLOOKUP(Parameter!#REF!,Indexing!$I$2:$J$28,2)</f>
        <v>#REF!</v>
      </c>
      <c r="K2125" s="13" t="e">
        <f>VLOOKUP(Parameter!#REF!,Indexing!$K$2:$L$28,2)</f>
        <v>#REF!</v>
      </c>
      <c r="L2125" s="13" t="e">
        <f t="shared" si="104"/>
        <v>#REF!</v>
      </c>
      <c r="N2125" t="e">
        <f t="shared" si="105"/>
        <v>#REF!</v>
      </c>
    </row>
    <row r="2126" spans="4:14">
      <c r="D2126" s="13" t="e">
        <f>VLOOKUP(Parameter!#REF!,Indexing!$A$2:$B$28,2)</f>
        <v>#REF!</v>
      </c>
      <c r="E2126" s="13" t="e">
        <f>VLOOKUP(Parameter!#REF!,Indexing!$C$2:$D$28,2)</f>
        <v>#REF!</v>
      </c>
      <c r="F2126" s="13" t="e">
        <f>VLOOKUP(Parameter!#REF!,Indexing!$E$2:$F$28,2)</f>
        <v>#REF!</v>
      </c>
      <c r="G2126" s="13" t="e">
        <f>VLOOKUP(Parameter!#REF!,Indexing!$G$2:$H$28,2)</f>
        <v>#REF!</v>
      </c>
      <c r="H2126" s="13" t="e">
        <f t="shared" si="103"/>
        <v>#REF!</v>
      </c>
      <c r="J2126" s="13" t="e">
        <f>VLOOKUP(Parameter!#REF!,Indexing!$I$2:$J$28,2)</f>
        <v>#REF!</v>
      </c>
      <c r="K2126" s="13" t="e">
        <f>VLOOKUP(Parameter!#REF!,Indexing!$K$2:$L$28,2)</f>
        <v>#REF!</v>
      </c>
      <c r="L2126" s="13" t="e">
        <f t="shared" si="104"/>
        <v>#REF!</v>
      </c>
      <c r="N2126" t="e">
        <f t="shared" si="105"/>
        <v>#REF!</v>
      </c>
    </row>
    <row r="2127" spans="4:14">
      <c r="D2127" s="13" t="e">
        <f>VLOOKUP(Parameter!#REF!,Indexing!$A$2:$B$28,2)</f>
        <v>#REF!</v>
      </c>
      <c r="E2127" s="13" t="e">
        <f>VLOOKUP(Parameter!#REF!,Indexing!$C$2:$D$28,2)</f>
        <v>#REF!</v>
      </c>
      <c r="F2127" s="13" t="e">
        <f>VLOOKUP(Parameter!#REF!,Indexing!$E$2:$F$28,2)</f>
        <v>#REF!</v>
      </c>
      <c r="G2127" s="13" t="e">
        <f>VLOOKUP(Parameter!#REF!,Indexing!$G$2:$H$28,2)</f>
        <v>#REF!</v>
      </c>
      <c r="H2127" s="13" t="e">
        <f t="shared" si="103"/>
        <v>#REF!</v>
      </c>
      <c r="J2127" s="13" t="e">
        <f>VLOOKUP(Parameter!#REF!,Indexing!$I$2:$J$28,2)</f>
        <v>#REF!</v>
      </c>
      <c r="K2127" s="13" t="e">
        <f>VLOOKUP(Parameter!#REF!,Indexing!$K$2:$L$28,2)</f>
        <v>#REF!</v>
      </c>
      <c r="L2127" s="13" t="e">
        <f t="shared" si="104"/>
        <v>#REF!</v>
      </c>
      <c r="N2127" t="e">
        <f t="shared" si="105"/>
        <v>#REF!</v>
      </c>
    </row>
    <row r="2128" spans="4:14">
      <c r="D2128" s="13" t="e">
        <f>VLOOKUP(Parameter!#REF!,Indexing!$A$2:$B$28,2)</f>
        <v>#REF!</v>
      </c>
      <c r="E2128" s="13" t="e">
        <f>VLOOKUP(Parameter!#REF!,Indexing!$C$2:$D$28,2)</f>
        <v>#REF!</v>
      </c>
      <c r="F2128" s="13" t="e">
        <f>VLOOKUP(Parameter!#REF!,Indexing!$E$2:$F$28,2)</f>
        <v>#REF!</v>
      </c>
      <c r="G2128" s="13" t="e">
        <f>VLOOKUP(Parameter!#REF!,Indexing!$G$2:$H$28,2)</f>
        <v>#REF!</v>
      </c>
      <c r="H2128" s="13" t="e">
        <f t="shared" si="103"/>
        <v>#REF!</v>
      </c>
      <c r="J2128" s="13" t="e">
        <f>VLOOKUP(Parameter!#REF!,Indexing!$I$2:$J$28,2)</f>
        <v>#REF!</v>
      </c>
      <c r="K2128" s="13" t="e">
        <f>VLOOKUP(Parameter!#REF!,Indexing!$K$2:$L$28,2)</f>
        <v>#REF!</v>
      </c>
      <c r="L2128" s="13" t="e">
        <f t="shared" si="104"/>
        <v>#REF!</v>
      </c>
      <c r="N2128" t="e">
        <f t="shared" si="105"/>
        <v>#REF!</v>
      </c>
    </row>
    <row r="2129" spans="4:14">
      <c r="D2129" s="13" t="e">
        <f>VLOOKUP(Parameter!#REF!,Indexing!$A$2:$B$28,2)</f>
        <v>#REF!</v>
      </c>
      <c r="E2129" s="13" t="e">
        <f>VLOOKUP(Parameter!#REF!,Indexing!$C$2:$D$28,2)</f>
        <v>#REF!</v>
      </c>
      <c r="F2129" s="13" t="e">
        <f>VLOOKUP(Parameter!#REF!,Indexing!$E$2:$F$28,2)</f>
        <v>#REF!</v>
      </c>
      <c r="G2129" s="13" t="e">
        <f>VLOOKUP(Parameter!#REF!,Indexing!$G$2:$H$28,2)</f>
        <v>#REF!</v>
      </c>
      <c r="H2129" s="13" t="e">
        <f t="shared" si="103"/>
        <v>#REF!</v>
      </c>
      <c r="J2129" s="13" t="e">
        <f>VLOOKUP(Parameter!#REF!,Indexing!$I$2:$J$28,2)</f>
        <v>#REF!</v>
      </c>
      <c r="K2129" s="13" t="e">
        <f>VLOOKUP(Parameter!#REF!,Indexing!$K$2:$L$28,2)</f>
        <v>#REF!</v>
      </c>
      <c r="L2129" s="13" t="e">
        <f t="shared" si="104"/>
        <v>#REF!</v>
      </c>
      <c r="N2129" t="e">
        <f t="shared" si="105"/>
        <v>#REF!</v>
      </c>
    </row>
    <row r="2130" spans="4:14">
      <c r="D2130" s="13" t="e">
        <f>VLOOKUP(Parameter!#REF!,Indexing!$A$2:$B$28,2)</f>
        <v>#REF!</v>
      </c>
      <c r="E2130" s="13" t="e">
        <f>VLOOKUP(Parameter!#REF!,Indexing!$C$2:$D$28,2)</f>
        <v>#REF!</v>
      </c>
      <c r="F2130" s="13" t="e">
        <f>VLOOKUP(Parameter!#REF!,Indexing!$E$2:$F$28,2)</f>
        <v>#REF!</v>
      </c>
      <c r="G2130" s="13" t="e">
        <f>VLOOKUP(Parameter!#REF!,Indexing!$G$2:$H$28,2)</f>
        <v>#REF!</v>
      </c>
      <c r="H2130" s="13" t="e">
        <f t="shared" si="103"/>
        <v>#REF!</v>
      </c>
      <c r="J2130" s="13" t="e">
        <f>VLOOKUP(Parameter!#REF!,Indexing!$I$2:$J$28,2)</f>
        <v>#REF!</v>
      </c>
      <c r="K2130" s="13" t="e">
        <f>VLOOKUP(Parameter!#REF!,Indexing!$K$2:$L$28,2)</f>
        <v>#REF!</v>
      </c>
      <c r="L2130" s="13" t="e">
        <f t="shared" si="104"/>
        <v>#REF!</v>
      </c>
      <c r="N2130" t="e">
        <f t="shared" si="105"/>
        <v>#REF!</v>
      </c>
    </row>
    <row r="2131" spans="4:14">
      <c r="D2131" s="13" t="e">
        <f>VLOOKUP(Parameter!#REF!,Indexing!$A$2:$B$28,2)</f>
        <v>#REF!</v>
      </c>
      <c r="E2131" s="13" t="e">
        <f>VLOOKUP(Parameter!#REF!,Indexing!$C$2:$D$28,2)</f>
        <v>#REF!</v>
      </c>
      <c r="F2131" s="13" t="e">
        <f>VLOOKUP(Parameter!#REF!,Indexing!$E$2:$F$28,2)</f>
        <v>#REF!</v>
      </c>
      <c r="G2131" s="13" t="e">
        <f>VLOOKUP(Parameter!#REF!,Indexing!$G$2:$H$28,2)</f>
        <v>#REF!</v>
      </c>
      <c r="H2131" s="13" t="e">
        <f t="shared" si="103"/>
        <v>#REF!</v>
      </c>
      <c r="J2131" s="13" t="e">
        <f>VLOOKUP(Parameter!#REF!,Indexing!$I$2:$J$28,2)</f>
        <v>#REF!</v>
      </c>
      <c r="K2131" s="13" t="e">
        <f>VLOOKUP(Parameter!#REF!,Indexing!$K$2:$L$28,2)</f>
        <v>#REF!</v>
      </c>
      <c r="L2131" s="13" t="e">
        <f t="shared" si="104"/>
        <v>#REF!</v>
      </c>
      <c r="N2131" t="e">
        <f t="shared" si="105"/>
        <v>#REF!</v>
      </c>
    </row>
    <row r="2132" spans="4:14">
      <c r="D2132" s="13" t="e">
        <f>VLOOKUP(Parameter!#REF!,Indexing!$A$2:$B$28,2)</f>
        <v>#REF!</v>
      </c>
      <c r="E2132" s="13" t="e">
        <f>VLOOKUP(Parameter!#REF!,Indexing!$C$2:$D$28,2)</f>
        <v>#REF!</v>
      </c>
      <c r="F2132" s="13" t="e">
        <f>VLOOKUP(Parameter!#REF!,Indexing!$E$2:$F$28,2)</f>
        <v>#REF!</v>
      </c>
      <c r="G2132" s="13" t="e">
        <f>VLOOKUP(Parameter!#REF!,Indexing!$G$2:$H$28,2)</f>
        <v>#REF!</v>
      </c>
      <c r="H2132" s="13" t="e">
        <f t="shared" si="103"/>
        <v>#REF!</v>
      </c>
      <c r="J2132" s="13" t="e">
        <f>VLOOKUP(Parameter!#REF!,Indexing!$I$2:$J$28,2)</f>
        <v>#REF!</v>
      </c>
      <c r="K2132" s="13" t="e">
        <f>VLOOKUP(Parameter!#REF!,Indexing!$K$2:$L$28,2)</f>
        <v>#REF!</v>
      </c>
      <c r="L2132" s="13" t="e">
        <f t="shared" si="104"/>
        <v>#REF!</v>
      </c>
      <c r="N2132" t="e">
        <f t="shared" si="105"/>
        <v>#REF!</v>
      </c>
    </row>
    <row r="2133" spans="4:14">
      <c r="D2133" s="13" t="e">
        <f>VLOOKUP(Parameter!#REF!,Indexing!$A$2:$B$28,2)</f>
        <v>#REF!</v>
      </c>
      <c r="E2133" s="13" t="e">
        <f>VLOOKUP(Parameter!#REF!,Indexing!$C$2:$D$28,2)</f>
        <v>#REF!</v>
      </c>
      <c r="F2133" s="13" t="e">
        <f>VLOOKUP(Parameter!#REF!,Indexing!$E$2:$F$28,2)</f>
        <v>#REF!</v>
      </c>
      <c r="G2133" s="13" t="e">
        <f>VLOOKUP(Parameter!#REF!,Indexing!$G$2:$H$28,2)</f>
        <v>#REF!</v>
      </c>
      <c r="H2133" s="13" t="e">
        <f t="shared" si="103"/>
        <v>#REF!</v>
      </c>
      <c r="J2133" s="13" t="e">
        <f>VLOOKUP(Parameter!#REF!,Indexing!$I$2:$J$28,2)</f>
        <v>#REF!</v>
      </c>
      <c r="K2133" s="13" t="e">
        <f>VLOOKUP(Parameter!#REF!,Indexing!$K$2:$L$28,2)</f>
        <v>#REF!</v>
      </c>
      <c r="L2133" s="13" t="e">
        <f t="shared" si="104"/>
        <v>#REF!</v>
      </c>
      <c r="N2133" t="e">
        <f t="shared" si="105"/>
        <v>#REF!</v>
      </c>
    </row>
    <row r="2134" spans="4:14">
      <c r="D2134" s="13" t="e">
        <f>VLOOKUP(Parameter!#REF!,Indexing!$A$2:$B$28,2)</f>
        <v>#REF!</v>
      </c>
      <c r="E2134" s="13" t="e">
        <f>VLOOKUP(Parameter!#REF!,Indexing!$C$2:$D$28,2)</f>
        <v>#REF!</v>
      </c>
      <c r="F2134" s="13" t="e">
        <f>VLOOKUP(Parameter!#REF!,Indexing!$E$2:$F$28,2)</f>
        <v>#REF!</v>
      </c>
      <c r="G2134" s="13" t="e">
        <f>VLOOKUP(Parameter!#REF!,Indexing!$G$2:$H$28,2)</f>
        <v>#REF!</v>
      </c>
      <c r="H2134" s="13" t="e">
        <f t="shared" si="103"/>
        <v>#REF!</v>
      </c>
      <c r="J2134" s="13" t="e">
        <f>VLOOKUP(Parameter!#REF!,Indexing!$I$2:$J$28,2)</f>
        <v>#REF!</v>
      </c>
      <c r="K2134" s="13" t="e">
        <f>VLOOKUP(Parameter!#REF!,Indexing!$K$2:$L$28,2)</f>
        <v>#REF!</v>
      </c>
      <c r="L2134" s="13" t="e">
        <f t="shared" si="104"/>
        <v>#REF!</v>
      </c>
      <c r="N2134" t="e">
        <f t="shared" si="105"/>
        <v>#REF!</v>
      </c>
    </row>
    <row r="2135" spans="4:14">
      <c r="D2135" s="13" t="e">
        <f>VLOOKUP(Parameter!#REF!,Indexing!$A$2:$B$28,2)</f>
        <v>#REF!</v>
      </c>
      <c r="E2135" s="13" t="e">
        <f>VLOOKUP(Parameter!#REF!,Indexing!$C$2:$D$28,2)</f>
        <v>#REF!</v>
      </c>
      <c r="F2135" s="13" t="e">
        <f>VLOOKUP(Parameter!#REF!,Indexing!$E$2:$F$28,2)</f>
        <v>#REF!</v>
      </c>
      <c r="G2135" s="13" t="e">
        <f>VLOOKUP(Parameter!#REF!,Indexing!$G$2:$H$28,2)</f>
        <v>#REF!</v>
      </c>
      <c r="H2135" s="13" t="e">
        <f t="shared" si="103"/>
        <v>#REF!</v>
      </c>
      <c r="J2135" s="13" t="e">
        <f>VLOOKUP(Parameter!#REF!,Indexing!$I$2:$J$28,2)</f>
        <v>#REF!</v>
      </c>
      <c r="K2135" s="13" t="e">
        <f>VLOOKUP(Parameter!#REF!,Indexing!$K$2:$L$28,2)</f>
        <v>#REF!</v>
      </c>
      <c r="L2135" s="13" t="e">
        <f t="shared" si="104"/>
        <v>#REF!</v>
      </c>
      <c r="N2135" t="e">
        <f t="shared" si="105"/>
        <v>#REF!</v>
      </c>
    </row>
    <row r="2136" spans="4:14">
      <c r="D2136" s="13" t="e">
        <f>VLOOKUP(Parameter!#REF!,Indexing!$A$2:$B$28,2)</f>
        <v>#REF!</v>
      </c>
      <c r="E2136" s="13" t="e">
        <f>VLOOKUP(Parameter!#REF!,Indexing!$C$2:$D$28,2)</f>
        <v>#REF!</v>
      </c>
      <c r="F2136" s="13" t="e">
        <f>VLOOKUP(Parameter!#REF!,Indexing!$E$2:$F$28,2)</f>
        <v>#REF!</v>
      </c>
      <c r="G2136" s="13" t="e">
        <f>VLOOKUP(Parameter!#REF!,Indexing!$G$2:$H$28,2)</f>
        <v>#REF!</v>
      </c>
      <c r="H2136" s="13" t="e">
        <f t="shared" si="103"/>
        <v>#REF!</v>
      </c>
      <c r="J2136" s="13" t="e">
        <f>VLOOKUP(Parameter!#REF!,Indexing!$I$2:$J$28,2)</f>
        <v>#REF!</v>
      </c>
      <c r="K2136" s="13" t="e">
        <f>VLOOKUP(Parameter!#REF!,Indexing!$K$2:$L$28,2)</f>
        <v>#REF!</v>
      </c>
      <c r="L2136" s="13" t="e">
        <f t="shared" si="104"/>
        <v>#REF!</v>
      </c>
      <c r="N2136" t="e">
        <f t="shared" si="105"/>
        <v>#REF!</v>
      </c>
    </row>
    <row r="2137" spans="4:14">
      <c r="D2137" s="13" t="e">
        <f>VLOOKUP(Parameter!#REF!,Indexing!$A$2:$B$28,2)</f>
        <v>#REF!</v>
      </c>
      <c r="E2137" s="13" t="e">
        <f>VLOOKUP(Parameter!#REF!,Indexing!$C$2:$D$28,2)</f>
        <v>#REF!</v>
      </c>
      <c r="F2137" s="13" t="e">
        <f>VLOOKUP(Parameter!#REF!,Indexing!$E$2:$F$28,2)</f>
        <v>#REF!</v>
      </c>
      <c r="G2137" s="13" t="e">
        <f>VLOOKUP(Parameter!#REF!,Indexing!$G$2:$H$28,2)</f>
        <v>#REF!</v>
      </c>
      <c r="H2137" s="13" t="e">
        <f t="shared" si="103"/>
        <v>#REF!</v>
      </c>
      <c r="J2137" s="13" t="e">
        <f>VLOOKUP(Parameter!#REF!,Indexing!$I$2:$J$28,2)</f>
        <v>#REF!</v>
      </c>
      <c r="K2137" s="13" t="e">
        <f>VLOOKUP(Parameter!#REF!,Indexing!$K$2:$L$28,2)</f>
        <v>#REF!</v>
      </c>
      <c r="L2137" s="13" t="e">
        <f t="shared" si="104"/>
        <v>#REF!</v>
      </c>
      <c r="N2137" t="e">
        <f t="shared" si="105"/>
        <v>#REF!</v>
      </c>
    </row>
    <row r="2138" spans="4:14">
      <c r="D2138" s="13" t="e">
        <f>VLOOKUP(Parameter!#REF!,Indexing!$A$2:$B$28,2)</f>
        <v>#REF!</v>
      </c>
      <c r="E2138" s="13" t="e">
        <f>VLOOKUP(Parameter!#REF!,Indexing!$C$2:$D$28,2)</f>
        <v>#REF!</v>
      </c>
      <c r="F2138" s="13" t="e">
        <f>VLOOKUP(Parameter!#REF!,Indexing!$E$2:$F$28,2)</f>
        <v>#REF!</v>
      </c>
      <c r="G2138" s="13" t="e">
        <f>VLOOKUP(Parameter!#REF!,Indexing!$G$2:$H$28,2)</f>
        <v>#REF!</v>
      </c>
      <c r="H2138" s="13" t="e">
        <f t="shared" si="103"/>
        <v>#REF!</v>
      </c>
      <c r="J2138" s="13" t="e">
        <f>VLOOKUP(Parameter!#REF!,Indexing!$I$2:$J$28,2)</f>
        <v>#REF!</v>
      </c>
      <c r="K2138" s="13" t="e">
        <f>VLOOKUP(Parameter!#REF!,Indexing!$K$2:$L$28,2)</f>
        <v>#REF!</v>
      </c>
      <c r="L2138" s="13" t="e">
        <f t="shared" si="104"/>
        <v>#REF!</v>
      </c>
      <c r="N2138" t="e">
        <f t="shared" si="105"/>
        <v>#REF!</v>
      </c>
    </row>
    <row r="2139" spans="4:14">
      <c r="D2139" s="13" t="e">
        <f>VLOOKUP(Parameter!#REF!,Indexing!$A$2:$B$28,2)</f>
        <v>#REF!</v>
      </c>
      <c r="E2139" s="13" t="e">
        <f>VLOOKUP(Parameter!#REF!,Indexing!$C$2:$D$28,2)</f>
        <v>#REF!</v>
      </c>
      <c r="F2139" s="13" t="e">
        <f>VLOOKUP(Parameter!#REF!,Indexing!$E$2:$F$28,2)</f>
        <v>#REF!</v>
      </c>
      <c r="G2139" s="13" t="e">
        <f>VLOOKUP(Parameter!#REF!,Indexing!$G$2:$H$28,2)</f>
        <v>#REF!</v>
      </c>
      <c r="H2139" s="13" t="e">
        <f t="shared" si="103"/>
        <v>#REF!</v>
      </c>
      <c r="J2139" s="13" t="e">
        <f>VLOOKUP(Parameter!#REF!,Indexing!$I$2:$J$28,2)</f>
        <v>#REF!</v>
      </c>
      <c r="K2139" s="13" t="e">
        <f>VLOOKUP(Parameter!#REF!,Indexing!$K$2:$L$28,2)</f>
        <v>#REF!</v>
      </c>
      <c r="L2139" s="13" t="e">
        <f t="shared" si="104"/>
        <v>#REF!</v>
      </c>
      <c r="N2139" t="e">
        <f t="shared" si="105"/>
        <v>#REF!</v>
      </c>
    </row>
    <row r="2140" spans="4:14">
      <c r="D2140" s="13" t="e">
        <f>VLOOKUP(Parameter!#REF!,Indexing!$A$2:$B$28,2)</f>
        <v>#REF!</v>
      </c>
      <c r="E2140" s="13" t="e">
        <f>VLOOKUP(Parameter!#REF!,Indexing!$C$2:$D$28,2)</f>
        <v>#REF!</v>
      </c>
      <c r="F2140" s="13" t="e">
        <f>VLOOKUP(Parameter!#REF!,Indexing!$E$2:$F$28,2)</f>
        <v>#REF!</v>
      </c>
      <c r="G2140" s="13" t="e">
        <f>VLOOKUP(Parameter!#REF!,Indexing!$G$2:$H$28,2)</f>
        <v>#REF!</v>
      </c>
      <c r="H2140" s="13" t="e">
        <f t="shared" si="103"/>
        <v>#REF!</v>
      </c>
      <c r="J2140" s="13" t="e">
        <f>VLOOKUP(Parameter!#REF!,Indexing!$I$2:$J$28,2)</f>
        <v>#REF!</v>
      </c>
      <c r="K2140" s="13" t="e">
        <f>VLOOKUP(Parameter!#REF!,Indexing!$K$2:$L$28,2)</f>
        <v>#REF!</v>
      </c>
      <c r="L2140" s="13" t="e">
        <f t="shared" si="104"/>
        <v>#REF!</v>
      </c>
      <c r="N2140" t="e">
        <f t="shared" si="105"/>
        <v>#REF!</v>
      </c>
    </row>
    <row r="2141" spans="4:14">
      <c r="D2141" s="13" t="e">
        <f>VLOOKUP(Parameter!#REF!,Indexing!$A$2:$B$28,2)</f>
        <v>#REF!</v>
      </c>
      <c r="E2141" s="13" t="e">
        <f>VLOOKUP(Parameter!#REF!,Indexing!$C$2:$D$28,2)</f>
        <v>#REF!</v>
      </c>
      <c r="F2141" s="13" t="e">
        <f>VLOOKUP(Parameter!#REF!,Indexing!$E$2:$F$28,2)</f>
        <v>#REF!</v>
      </c>
      <c r="G2141" s="13" t="e">
        <f>VLOOKUP(Parameter!#REF!,Indexing!$G$2:$H$28,2)</f>
        <v>#REF!</v>
      </c>
      <c r="H2141" s="13" t="e">
        <f t="shared" si="103"/>
        <v>#REF!</v>
      </c>
      <c r="J2141" s="13" t="e">
        <f>VLOOKUP(Parameter!#REF!,Indexing!$I$2:$J$28,2)</f>
        <v>#REF!</v>
      </c>
      <c r="K2141" s="13" t="e">
        <f>VLOOKUP(Parameter!#REF!,Indexing!$K$2:$L$28,2)</f>
        <v>#REF!</v>
      </c>
      <c r="L2141" s="13" t="e">
        <f t="shared" si="104"/>
        <v>#REF!</v>
      </c>
      <c r="N2141" t="e">
        <f t="shared" si="105"/>
        <v>#REF!</v>
      </c>
    </row>
    <row r="2142" spans="4:14">
      <c r="D2142" s="13" t="e">
        <f>VLOOKUP(Parameter!#REF!,Indexing!$A$2:$B$28,2)</f>
        <v>#REF!</v>
      </c>
      <c r="E2142" s="13" t="e">
        <f>VLOOKUP(Parameter!#REF!,Indexing!$C$2:$D$28,2)</f>
        <v>#REF!</v>
      </c>
      <c r="F2142" s="13" t="e">
        <f>VLOOKUP(Parameter!#REF!,Indexing!$E$2:$F$28,2)</f>
        <v>#REF!</v>
      </c>
      <c r="G2142" s="13" t="e">
        <f>VLOOKUP(Parameter!#REF!,Indexing!$G$2:$H$28,2)</f>
        <v>#REF!</v>
      </c>
      <c r="H2142" s="13" t="e">
        <f t="shared" si="103"/>
        <v>#REF!</v>
      </c>
      <c r="J2142" s="13" t="e">
        <f>VLOOKUP(Parameter!#REF!,Indexing!$I$2:$J$28,2)</f>
        <v>#REF!</v>
      </c>
      <c r="K2142" s="13" t="e">
        <f>VLOOKUP(Parameter!#REF!,Indexing!$K$2:$L$28,2)</f>
        <v>#REF!</v>
      </c>
      <c r="L2142" s="13" t="e">
        <f t="shared" si="104"/>
        <v>#REF!</v>
      </c>
      <c r="N2142" t="e">
        <f t="shared" si="105"/>
        <v>#REF!</v>
      </c>
    </row>
    <row r="2143" spans="4:14">
      <c r="D2143" s="13" t="e">
        <f>VLOOKUP(Parameter!#REF!,Indexing!$A$2:$B$28,2)</f>
        <v>#REF!</v>
      </c>
      <c r="E2143" s="13" t="e">
        <f>VLOOKUP(Parameter!#REF!,Indexing!$C$2:$D$28,2)</f>
        <v>#REF!</v>
      </c>
      <c r="F2143" s="13" t="e">
        <f>VLOOKUP(Parameter!#REF!,Indexing!$E$2:$F$28,2)</f>
        <v>#REF!</v>
      </c>
      <c r="G2143" s="13" t="e">
        <f>VLOOKUP(Parameter!#REF!,Indexing!$G$2:$H$28,2)</f>
        <v>#REF!</v>
      </c>
      <c r="H2143" s="13" t="e">
        <f t="shared" si="103"/>
        <v>#REF!</v>
      </c>
      <c r="J2143" s="13" t="e">
        <f>VLOOKUP(Parameter!#REF!,Indexing!$I$2:$J$28,2)</f>
        <v>#REF!</v>
      </c>
      <c r="K2143" s="13" t="e">
        <f>VLOOKUP(Parameter!#REF!,Indexing!$K$2:$L$28,2)</f>
        <v>#REF!</v>
      </c>
      <c r="L2143" s="13" t="e">
        <f t="shared" si="104"/>
        <v>#REF!</v>
      </c>
      <c r="N2143" t="e">
        <f t="shared" si="105"/>
        <v>#REF!</v>
      </c>
    </row>
    <row r="2144" spans="4:14">
      <c r="D2144" s="13" t="e">
        <f>VLOOKUP(Parameter!#REF!,Indexing!$A$2:$B$28,2)</f>
        <v>#REF!</v>
      </c>
      <c r="E2144" s="13" t="e">
        <f>VLOOKUP(Parameter!#REF!,Indexing!$C$2:$D$28,2)</f>
        <v>#REF!</v>
      </c>
      <c r="F2144" s="13" t="e">
        <f>VLOOKUP(Parameter!#REF!,Indexing!$E$2:$F$28,2)</f>
        <v>#REF!</v>
      </c>
      <c r="G2144" s="13" t="e">
        <f>VLOOKUP(Parameter!#REF!,Indexing!$G$2:$H$28,2)</f>
        <v>#REF!</v>
      </c>
      <c r="H2144" s="13" t="e">
        <f t="shared" si="103"/>
        <v>#REF!</v>
      </c>
      <c r="J2144" s="13" t="e">
        <f>VLOOKUP(Parameter!#REF!,Indexing!$I$2:$J$28,2)</f>
        <v>#REF!</v>
      </c>
      <c r="K2144" s="13" t="e">
        <f>VLOOKUP(Parameter!#REF!,Indexing!$K$2:$L$28,2)</f>
        <v>#REF!</v>
      </c>
      <c r="L2144" s="13" t="e">
        <f t="shared" si="104"/>
        <v>#REF!</v>
      </c>
      <c r="N2144" t="e">
        <f t="shared" si="105"/>
        <v>#REF!</v>
      </c>
    </row>
    <row r="2145" spans="4:14">
      <c r="D2145" s="13" t="e">
        <f>VLOOKUP(Parameter!#REF!,Indexing!$A$2:$B$28,2)</f>
        <v>#REF!</v>
      </c>
      <c r="E2145" s="13" t="e">
        <f>VLOOKUP(Parameter!#REF!,Indexing!$C$2:$D$28,2)</f>
        <v>#REF!</v>
      </c>
      <c r="F2145" s="13" t="e">
        <f>VLOOKUP(Parameter!#REF!,Indexing!$E$2:$F$28,2)</f>
        <v>#REF!</v>
      </c>
      <c r="G2145" s="13" t="e">
        <f>VLOOKUP(Parameter!#REF!,Indexing!$G$2:$H$28,2)</f>
        <v>#REF!</v>
      </c>
      <c r="H2145" s="13" t="e">
        <f t="shared" si="103"/>
        <v>#REF!</v>
      </c>
      <c r="J2145" s="13" t="e">
        <f>VLOOKUP(Parameter!#REF!,Indexing!$I$2:$J$28,2)</f>
        <v>#REF!</v>
      </c>
      <c r="K2145" s="13" t="e">
        <f>VLOOKUP(Parameter!#REF!,Indexing!$K$2:$L$28,2)</f>
        <v>#REF!</v>
      </c>
      <c r="L2145" s="13" t="e">
        <f t="shared" si="104"/>
        <v>#REF!</v>
      </c>
      <c r="N2145" t="e">
        <f t="shared" si="105"/>
        <v>#REF!</v>
      </c>
    </row>
    <row r="2146" spans="4:14">
      <c r="D2146" s="13" t="e">
        <f>VLOOKUP(Parameter!#REF!,Indexing!$A$2:$B$28,2)</f>
        <v>#REF!</v>
      </c>
      <c r="E2146" s="13" t="e">
        <f>VLOOKUP(Parameter!#REF!,Indexing!$C$2:$D$28,2)</f>
        <v>#REF!</v>
      </c>
      <c r="F2146" s="13" t="e">
        <f>VLOOKUP(Parameter!#REF!,Indexing!$E$2:$F$28,2)</f>
        <v>#REF!</v>
      </c>
      <c r="G2146" s="13" t="e">
        <f>VLOOKUP(Parameter!#REF!,Indexing!$G$2:$H$28,2)</f>
        <v>#REF!</v>
      </c>
      <c r="H2146" s="13" t="e">
        <f t="shared" si="103"/>
        <v>#REF!</v>
      </c>
      <c r="J2146" s="13" t="e">
        <f>VLOOKUP(Parameter!#REF!,Indexing!$I$2:$J$28,2)</f>
        <v>#REF!</v>
      </c>
      <c r="K2146" s="13" t="e">
        <f>VLOOKUP(Parameter!#REF!,Indexing!$K$2:$L$28,2)</f>
        <v>#REF!</v>
      </c>
      <c r="L2146" s="13" t="e">
        <f t="shared" si="104"/>
        <v>#REF!</v>
      </c>
      <c r="N2146" t="e">
        <f t="shared" si="105"/>
        <v>#REF!</v>
      </c>
    </row>
    <row r="2147" spans="4:14">
      <c r="D2147" s="13" t="e">
        <f>VLOOKUP(Parameter!#REF!,Indexing!$A$2:$B$28,2)</f>
        <v>#REF!</v>
      </c>
      <c r="E2147" s="13" t="e">
        <f>VLOOKUP(Parameter!#REF!,Indexing!$C$2:$D$28,2)</f>
        <v>#REF!</v>
      </c>
      <c r="F2147" s="13" t="e">
        <f>VLOOKUP(Parameter!#REF!,Indexing!$E$2:$F$28,2)</f>
        <v>#REF!</v>
      </c>
      <c r="G2147" s="13" t="e">
        <f>VLOOKUP(Parameter!#REF!,Indexing!$G$2:$H$28,2)</f>
        <v>#REF!</v>
      </c>
      <c r="H2147" s="13" t="e">
        <f t="shared" si="103"/>
        <v>#REF!</v>
      </c>
      <c r="J2147" s="13" t="e">
        <f>VLOOKUP(Parameter!#REF!,Indexing!$I$2:$J$28,2)</f>
        <v>#REF!</v>
      </c>
      <c r="K2147" s="13" t="e">
        <f>VLOOKUP(Parameter!#REF!,Indexing!$K$2:$L$28,2)</f>
        <v>#REF!</v>
      </c>
      <c r="L2147" s="13" t="e">
        <f t="shared" si="104"/>
        <v>#REF!</v>
      </c>
      <c r="N2147" t="e">
        <f t="shared" si="105"/>
        <v>#REF!</v>
      </c>
    </row>
    <row r="2148" spans="4:14">
      <c r="D2148" s="13" t="e">
        <f>VLOOKUP(Parameter!#REF!,Indexing!$A$2:$B$28,2)</f>
        <v>#REF!</v>
      </c>
      <c r="E2148" s="13" t="e">
        <f>VLOOKUP(Parameter!#REF!,Indexing!$C$2:$D$28,2)</f>
        <v>#REF!</v>
      </c>
      <c r="F2148" s="13" t="e">
        <f>VLOOKUP(Parameter!#REF!,Indexing!$E$2:$F$28,2)</f>
        <v>#REF!</v>
      </c>
      <c r="G2148" s="13" t="e">
        <f>VLOOKUP(Parameter!#REF!,Indexing!$G$2:$H$28,2)</f>
        <v>#REF!</v>
      </c>
      <c r="H2148" s="13" t="e">
        <f t="shared" si="103"/>
        <v>#REF!</v>
      </c>
      <c r="J2148" s="13" t="e">
        <f>VLOOKUP(Parameter!#REF!,Indexing!$I$2:$J$28,2)</f>
        <v>#REF!</v>
      </c>
      <c r="K2148" s="13" t="e">
        <f>VLOOKUP(Parameter!#REF!,Indexing!$K$2:$L$28,2)</f>
        <v>#REF!</v>
      </c>
      <c r="L2148" s="13" t="e">
        <f t="shared" si="104"/>
        <v>#REF!</v>
      </c>
      <c r="N2148" t="e">
        <f t="shared" si="105"/>
        <v>#REF!</v>
      </c>
    </row>
    <row r="2149" spans="4:14">
      <c r="D2149" s="13" t="e">
        <f>VLOOKUP(Parameter!#REF!,Indexing!$A$2:$B$28,2)</f>
        <v>#REF!</v>
      </c>
      <c r="E2149" s="13" t="e">
        <f>VLOOKUP(Parameter!#REF!,Indexing!$C$2:$D$28,2)</f>
        <v>#REF!</v>
      </c>
      <c r="F2149" s="13" t="e">
        <f>VLOOKUP(Parameter!#REF!,Indexing!$E$2:$F$28,2)</f>
        <v>#REF!</v>
      </c>
      <c r="G2149" s="13" t="e">
        <f>VLOOKUP(Parameter!#REF!,Indexing!$G$2:$H$28,2)</f>
        <v>#REF!</v>
      </c>
      <c r="H2149" s="13" t="e">
        <f t="shared" si="103"/>
        <v>#REF!</v>
      </c>
      <c r="J2149" s="13" t="e">
        <f>VLOOKUP(Parameter!#REF!,Indexing!$I$2:$J$28,2)</f>
        <v>#REF!</v>
      </c>
      <c r="K2149" s="13" t="e">
        <f>VLOOKUP(Parameter!#REF!,Indexing!$K$2:$L$28,2)</f>
        <v>#REF!</v>
      </c>
      <c r="L2149" s="13" t="e">
        <f t="shared" si="104"/>
        <v>#REF!</v>
      </c>
      <c r="N2149" t="e">
        <f t="shared" si="105"/>
        <v>#REF!</v>
      </c>
    </row>
    <row r="2150" spans="4:14">
      <c r="D2150" s="13" t="e">
        <f>VLOOKUP(Parameter!#REF!,Indexing!$A$2:$B$28,2)</f>
        <v>#REF!</v>
      </c>
      <c r="E2150" s="13" t="e">
        <f>VLOOKUP(Parameter!#REF!,Indexing!$C$2:$D$28,2)</f>
        <v>#REF!</v>
      </c>
      <c r="F2150" s="13" t="e">
        <f>VLOOKUP(Parameter!#REF!,Indexing!$E$2:$F$28,2)</f>
        <v>#REF!</v>
      </c>
      <c r="G2150" s="13" t="e">
        <f>VLOOKUP(Parameter!#REF!,Indexing!$G$2:$H$28,2)</f>
        <v>#REF!</v>
      </c>
      <c r="H2150" s="13" t="e">
        <f t="shared" si="103"/>
        <v>#REF!</v>
      </c>
      <c r="J2150" s="13" t="e">
        <f>VLOOKUP(Parameter!#REF!,Indexing!$I$2:$J$28,2)</f>
        <v>#REF!</v>
      </c>
      <c r="K2150" s="13" t="e">
        <f>VLOOKUP(Parameter!#REF!,Indexing!$K$2:$L$28,2)</f>
        <v>#REF!</v>
      </c>
      <c r="L2150" s="13" t="e">
        <f t="shared" si="104"/>
        <v>#REF!</v>
      </c>
      <c r="N2150" t="e">
        <f t="shared" si="105"/>
        <v>#REF!</v>
      </c>
    </row>
    <row r="2151" spans="4:14">
      <c r="D2151" s="13" t="e">
        <f>VLOOKUP(Parameter!#REF!,Indexing!$A$2:$B$28,2)</f>
        <v>#REF!</v>
      </c>
      <c r="E2151" s="13" t="e">
        <f>VLOOKUP(Parameter!#REF!,Indexing!$C$2:$D$28,2)</f>
        <v>#REF!</v>
      </c>
      <c r="F2151" s="13" t="e">
        <f>VLOOKUP(Parameter!#REF!,Indexing!$E$2:$F$28,2)</f>
        <v>#REF!</v>
      </c>
      <c r="G2151" s="13" t="e">
        <f>VLOOKUP(Parameter!#REF!,Indexing!$G$2:$H$28,2)</f>
        <v>#REF!</v>
      </c>
      <c r="H2151" s="13" t="e">
        <f t="shared" ref="H2151:H2214" si="106">(AVERAGE(D2151:G2151))</f>
        <v>#REF!</v>
      </c>
      <c r="J2151" s="13" t="e">
        <f>VLOOKUP(Parameter!#REF!,Indexing!$I$2:$J$28,2)</f>
        <v>#REF!</v>
      </c>
      <c r="K2151" s="13" t="e">
        <f>VLOOKUP(Parameter!#REF!,Indexing!$K$2:$L$28,2)</f>
        <v>#REF!</v>
      </c>
      <c r="L2151" s="13" t="e">
        <f t="shared" ref="L2151:L2214" si="107">AVERAGE(J2151+K2151)</f>
        <v>#REF!</v>
      </c>
      <c r="N2151" t="e">
        <f t="shared" si="105"/>
        <v>#REF!</v>
      </c>
    </row>
    <row r="2152" spans="4:14">
      <c r="D2152" s="13" t="e">
        <f>VLOOKUP(Parameter!#REF!,Indexing!$A$2:$B$28,2)</f>
        <v>#REF!</v>
      </c>
      <c r="E2152" s="13" t="e">
        <f>VLOOKUP(Parameter!#REF!,Indexing!$C$2:$D$28,2)</f>
        <v>#REF!</v>
      </c>
      <c r="F2152" s="13" t="e">
        <f>VLOOKUP(Parameter!#REF!,Indexing!$E$2:$F$28,2)</f>
        <v>#REF!</v>
      </c>
      <c r="G2152" s="13" t="e">
        <f>VLOOKUP(Parameter!#REF!,Indexing!$G$2:$H$28,2)</f>
        <v>#REF!</v>
      </c>
      <c r="H2152" s="13" t="e">
        <f t="shared" si="106"/>
        <v>#REF!</v>
      </c>
      <c r="J2152" s="13" t="e">
        <f>VLOOKUP(Parameter!#REF!,Indexing!$I$2:$J$28,2)</f>
        <v>#REF!</v>
      </c>
      <c r="K2152" s="13" t="e">
        <f>VLOOKUP(Parameter!#REF!,Indexing!$K$2:$L$28,2)</f>
        <v>#REF!</v>
      </c>
      <c r="L2152" s="13" t="e">
        <f t="shared" si="107"/>
        <v>#REF!</v>
      </c>
      <c r="N2152" t="e">
        <f t="shared" si="105"/>
        <v>#REF!</v>
      </c>
    </row>
    <row r="2153" spans="4:14">
      <c r="D2153" s="13" t="e">
        <f>VLOOKUP(Parameter!#REF!,Indexing!$A$2:$B$28,2)</f>
        <v>#REF!</v>
      </c>
      <c r="E2153" s="13" t="e">
        <f>VLOOKUP(Parameter!#REF!,Indexing!$C$2:$D$28,2)</f>
        <v>#REF!</v>
      </c>
      <c r="F2153" s="13" t="e">
        <f>VLOOKUP(Parameter!#REF!,Indexing!$E$2:$F$28,2)</f>
        <v>#REF!</v>
      </c>
      <c r="G2153" s="13" t="e">
        <f>VLOOKUP(Parameter!#REF!,Indexing!$G$2:$H$28,2)</f>
        <v>#REF!</v>
      </c>
      <c r="H2153" s="13" t="e">
        <f t="shared" si="106"/>
        <v>#REF!</v>
      </c>
      <c r="J2153" s="13" t="e">
        <f>VLOOKUP(Parameter!#REF!,Indexing!$I$2:$J$28,2)</f>
        <v>#REF!</v>
      </c>
      <c r="K2153" s="13" t="e">
        <f>VLOOKUP(Parameter!#REF!,Indexing!$K$2:$L$28,2)</f>
        <v>#REF!</v>
      </c>
      <c r="L2153" s="13" t="e">
        <f t="shared" si="107"/>
        <v>#REF!</v>
      </c>
      <c r="N2153" t="e">
        <f t="shared" si="105"/>
        <v>#REF!</v>
      </c>
    </row>
    <row r="2154" spans="4:14">
      <c r="D2154" s="13" t="e">
        <f>VLOOKUP(Parameter!#REF!,Indexing!$A$2:$B$28,2)</f>
        <v>#REF!</v>
      </c>
      <c r="E2154" s="13" t="e">
        <f>VLOOKUP(Parameter!#REF!,Indexing!$C$2:$D$28,2)</f>
        <v>#REF!</v>
      </c>
      <c r="F2154" s="13" t="e">
        <f>VLOOKUP(Parameter!#REF!,Indexing!$E$2:$F$28,2)</f>
        <v>#REF!</v>
      </c>
      <c r="G2154" s="13" t="e">
        <f>VLOOKUP(Parameter!#REF!,Indexing!$G$2:$H$28,2)</f>
        <v>#REF!</v>
      </c>
      <c r="H2154" s="13" t="e">
        <f t="shared" si="106"/>
        <v>#REF!</v>
      </c>
      <c r="J2154" s="13" t="e">
        <f>VLOOKUP(Parameter!#REF!,Indexing!$I$2:$J$28,2)</f>
        <v>#REF!</v>
      </c>
      <c r="K2154" s="13" t="e">
        <f>VLOOKUP(Parameter!#REF!,Indexing!$K$2:$L$28,2)</f>
        <v>#REF!</v>
      </c>
      <c r="L2154" s="13" t="e">
        <f t="shared" si="107"/>
        <v>#REF!</v>
      </c>
      <c r="N2154" t="e">
        <f t="shared" si="105"/>
        <v>#REF!</v>
      </c>
    </row>
    <row r="2155" spans="4:14">
      <c r="D2155" s="13" t="e">
        <f>VLOOKUP(Parameter!#REF!,Indexing!$A$2:$B$28,2)</f>
        <v>#REF!</v>
      </c>
      <c r="E2155" s="13" t="e">
        <f>VLOOKUP(Parameter!#REF!,Indexing!$C$2:$D$28,2)</f>
        <v>#REF!</v>
      </c>
      <c r="F2155" s="13" t="e">
        <f>VLOOKUP(Parameter!#REF!,Indexing!$E$2:$F$28,2)</f>
        <v>#REF!</v>
      </c>
      <c r="G2155" s="13" t="e">
        <f>VLOOKUP(Parameter!#REF!,Indexing!$G$2:$H$28,2)</f>
        <v>#REF!</v>
      </c>
      <c r="H2155" s="13" t="e">
        <f t="shared" si="106"/>
        <v>#REF!</v>
      </c>
      <c r="J2155" s="13" t="e">
        <f>VLOOKUP(Parameter!#REF!,Indexing!$I$2:$J$28,2)</f>
        <v>#REF!</v>
      </c>
      <c r="K2155" s="13" t="e">
        <f>VLOOKUP(Parameter!#REF!,Indexing!$K$2:$L$28,2)</f>
        <v>#REF!</v>
      </c>
      <c r="L2155" s="13" t="e">
        <f t="shared" si="107"/>
        <v>#REF!</v>
      </c>
      <c r="N2155" t="e">
        <f t="shared" si="105"/>
        <v>#REF!</v>
      </c>
    </row>
    <row r="2156" spans="4:14">
      <c r="D2156" s="13" t="e">
        <f>VLOOKUP(Parameter!#REF!,Indexing!$A$2:$B$28,2)</f>
        <v>#REF!</v>
      </c>
      <c r="E2156" s="13" t="e">
        <f>VLOOKUP(Parameter!#REF!,Indexing!$C$2:$D$28,2)</f>
        <v>#REF!</v>
      </c>
      <c r="F2156" s="13" t="e">
        <f>VLOOKUP(Parameter!#REF!,Indexing!$E$2:$F$28,2)</f>
        <v>#REF!</v>
      </c>
      <c r="G2156" s="13" t="e">
        <f>VLOOKUP(Parameter!#REF!,Indexing!$G$2:$H$28,2)</f>
        <v>#REF!</v>
      </c>
      <c r="H2156" s="13" t="e">
        <f t="shared" si="106"/>
        <v>#REF!</v>
      </c>
      <c r="J2156" s="13" t="e">
        <f>VLOOKUP(Parameter!#REF!,Indexing!$I$2:$J$28,2)</f>
        <v>#REF!</v>
      </c>
      <c r="K2156" s="13" t="e">
        <f>VLOOKUP(Parameter!#REF!,Indexing!$K$2:$L$28,2)</f>
        <v>#REF!</v>
      </c>
      <c r="L2156" s="13" t="e">
        <f t="shared" si="107"/>
        <v>#REF!</v>
      </c>
      <c r="N2156" t="e">
        <f t="shared" si="105"/>
        <v>#REF!</v>
      </c>
    </row>
    <row r="2157" spans="4:14">
      <c r="D2157" s="13" t="e">
        <f>VLOOKUP(Parameter!#REF!,Indexing!$A$2:$B$28,2)</f>
        <v>#REF!</v>
      </c>
      <c r="E2157" s="13" t="e">
        <f>VLOOKUP(Parameter!#REF!,Indexing!$C$2:$D$28,2)</f>
        <v>#REF!</v>
      </c>
      <c r="F2157" s="13" t="e">
        <f>VLOOKUP(Parameter!#REF!,Indexing!$E$2:$F$28,2)</f>
        <v>#REF!</v>
      </c>
      <c r="G2157" s="13" t="e">
        <f>VLOOKUP(Parameter!#REF!,Indexing!$G$2:$H$28,2)</f>
        <v>#REF!</v>
      </c>
      <c r="H2157" s="13" t="e">
        <f t="shared" si="106"/>
        <v>#REF!</v>
      </c>
      <c r="J2157" s="13" t="e">
        <f>VLOOKUP(Parameter!#REF!,Indexing!$I$2:$J$28,2)</f>
        <v>#REF!</v>
      </c>
      <c r="K2157" s="13" t="e">
        <f>VLOOKUP(Parameter!#REF!,Indexing!$K$2:$L$28,2)</f>
        <v>#REF!</v>
      </c>
      <c r="L2157" s="13" t="e">
        <f t="shared" si="107"/>
        <v>#REF!</v>
      </c>
      <c r="N2157" t="e">
        <f t="shared" si="105"/>
        <v>#REF!</v>
      </c>
    </row>
    <row r="2158" spans="4:14">
      <c r="D2158" s="13" t="e">
        <f>VLOOKUP(Parameter!#REF!,Indexing!$A$2:$B$28,2)</f>
        <v>#REF!</v>
      </c>
      <c r="E2158" s="13" t="e">
        <f>VLOOKUP(Parameter!#REF!,Indexing!$C$2:$D$28,2)</f>
        <v>#REF!</v>
      </c>
      <c r="F2158" s="13" t="e">
        <f>VLOOKUP(Parameter!#REF!,Indexing!$E$2:$F$28,2)</f>
        <v>#REF!</v>
      </c>
      <c r="G2158" s="13" t="e">
        <f>VLOOKUP(Parameter!#REF!,Indexing!$G$2:$H$28,2)</f>
        <v>#REF!</v>
      </c>
      <c r="H2158" s="13" t="e">
        <f t="shared" si="106"/>
        <v>#REF!</v>
      </c>
      <c r="J2158" s="13" t="e">
        <f>VLOOKUP(Parameter!#REF!,Indexing!$I$2:$J$28,2)</f>
        <v>#REF!</v>
      </c>
      <c r="K2158" s="13" t="e">
        <f>VLOOKUP(Parameter!#REF!,Indexing!$K$2:$L$28,2)</f>
        <v>#REF!</v>
      </c>
      <c r="L2158" s="13" t="e">
        <f t="shared" si="107"/>
        <v>#REF!</v>
      </c>
      <c r="N2158" t="e">
        <f t="shared" si="105"/>
        <v>#REF!</v>
      </c>
    </row>
    <row r="2159" spans="4:14">
      <c r="D2159" s="13" t="e">
        <f>VLOOKUP(Parameter!#REF!,Indexing!$A$2:$B$28,2)</f>
        <v>#REF!</v>
      </c>
      <c r="E2159" s="13" t="e">
        <f>VLOOKUP(Parameter!#REF!,Indexing!$C$2:$D$28,2)</f>
        <v>#REF!</v>
      </c>
      <c r="F2159" s="13" t="e">
        <f>VLOOKUP(Parameter!#REF!,Indexing!$E$2:$F$28,2)</f>
        <v>#REF!</v>
      </c>
      <c r="G2159" s="13" t="e">
        <f>VLOOKUP(Parameter!#REF!,Indexing!$G$2:$H$28,2)</f>
        <v>#REF!</v>
      </c>
      <c r="H2159" s="13" t="e">
        <f t="shared" si="106"/>
        <v>#REF!</v>
      </c>
      <c r="J2159" s="13" t="e">
        <f>VLOOKUP(Parameter!#REF!,Indexing!$I$2:$J$28,2)</f>
        <v>#REF!</v>
      </c>
      <c r="K2159" s="13" t="e">
        <f>VLOOKUP(Parameter!#REF!,Indexing!$K$2:$L$28,2)</f>
        <v>#REF!</v>
      </c>
      <c r="L2159" s="13" t="e">
        <f t="shared" si="107"/>
        <v>#REF!</v>
      </c>
      <c r="N2159" t="e">
        <f t="shared" si="105"/>
        <v>#REF!</v>
      </c>
    </row>
    <row r="2160" spans="4:14">
      <c r="D2160" s="13" t="e">
        <f>VLOOKUP(Parameter!#REF!,Indexing!$A$2:$B$28,2)</f>
        <v>#REF!</v>
      </c>
      <c r="E2160" s="13" t="e">
        <f>VLOOKUP(Parameter!#REF!,Indexing!$C$2:$D$28,2)</f>
        <v>#REF!</v>
      </c>
      <c r="F2160" s="13" t="e">
        <f>VLOOKUP(Parameter!#REF!,Indexing!$E$2:$F$28,2)</f>
        <v>#REF!</v>
      </c>
      <c r="G2160" s="13" t="e">
        <f>VLOOKUP(Parameter!#REF!,Indexing!$G$2:$H$28,2)</f>
        <v>#REF!</v>
      </c>
      <c r="H2160" s="13" t="e">
        <f t="shared" si="106"/>
        <v>#REF!</v>
      </c>
      <c r="J2160" s="13" t="e">
        <f>VLOOKUP(Parameter!#REF!,Indexing!$I$2:$J$28,2)</f>
        <v>#REF!</v>
      </c>
      <c r="K2160" s="13" t="e">
        <f>VLOOKUP(Parameter!#REF!,Indexing!$K$2:$L$28,2)</f>
        <v>#REF!</v>
      </c>
      <c r="L2160" s="13" t="e">
        <f t="shared" si="107"/>
        <v>#REF!</v>
      </c>
      <c r="N2160" t="e">
        <f t="shared" si="105"/>
        <v>#REF!</v>
      </c>
    </row>
    <row r="2161" spans="4:14">
      <c r="D2161" s="13" t="e">
        <f>VLOOKUP(Parameter!#REF!,Indexing!$A$2:$B$28,2)</f>
        <v>#REF!</v>
      </c>
      <c r="E2161" s="13" t="e">
        <f>VLOOKUP(Parameter!#REF!,Indexing!$C$2:$D$28,2)</f>
        <v>#REF!</v>
      </c>
      <c r="F2161" s="13" t="e">
        <f>VLOOKUP(Parameter!#REF!,Indexing!$E$2:$F$28,2)</f>
        <v>#REF!</v>
      </c>
      <c r="G2161" s="13" t="e">
        <f>VLOOKUP(Parameter!#REF!,Indexing!$G$2:$H$28,2)</f>
        <v>#REF!</v>
      </c>
      <c r="H2161" s="13" t="e">
        <f t="shared" si="106"/>
        <v>#REF!</v>
      </c>
      <c r="J2161" s="13" t="e">
        <f>VLOOKUP(Parameter!#REF!,Indexing!$I$2:$J$28,2)</f>
        <v>#REF!</v>
      </c>
      <c r="K2161" s="13" t="e">
        <f>VLOOKUP(Parameter!#REF!,Indexing!$K$2:$L$28,2)</f>
        <v>#REF!</v>
      </c>
      <c r="L2161" s="13" t="e">
        <f t="shared" si="107"/>
        <v>#REF!</v>
      </c>
      <c r="N2161" t="e">
        <f t="shared" si="105"/>
        <v>#REF!</v>
      </c>
    </row>
    <row r="2162" spans="4:14">
      <c r="D2162" s="13" t="e">
        <f>VLOOKUP(Parameter!#REF!,Indexing!$A$2:$B$28,2)</f>
        <v>#REF!</v>
      </c>
      <c r="E2162" s="13" t="e">
        <f>VLOOKUP(Parameter!#REF!,Indexing!$C$2:$D$28,2)</f>
        <v>#REF!</v>
      </c>
      <c r="F2162" s="13" t="e">
        <f>VLOOKUP(Parameter!#REF!,Indexing!$E$2:$F$28,2)</f>
        <v>#REF!</v>
      </c>
      <c r="G2162" s="13" t="e">
        <f>VLOOKUP(Parameter!#REF!,Indexing!$G$2:$H$28,2)</f>
        <v>#REF!</v>
      </c>
      <c r="H2162" s="13" t="e">
        <f t="shared" si="106"/>
        <v>#REF!</v>
      </c>
      <c r="J2162" s="13" t="e">
        <f>VLOOKUP(Parameter!#REF!,Indexing!$I$2:$J$28,2)</f>
        <v>#REF!</v>
      </c>
      <c r="K2162" s="13" t="e">
        <f>VLOOKUP(Parameter!#REF!,Indexing!$K$2:$L$28,2)</f>
        <v>#REF!</v>
      </c>
      <c r="L2162" s="13" t="e">
        <f t="shared" si="107"/>
        <v>#REF!</v>
      </c>
      <c r="N2162" t="e">
        <f t="shared" si="105"/>
        <v>#REF!</v>
      </c>
    </row>
    <row r="2163" spans="4:14">
      <c r="D2163" s="13" t="e">
        <f>VLOOKUP(Parameter!#REF!,Indexing!$A$2:$B$28,2)</f>
        <v>#REF!</v>
      </c>
      <c r="E2163" s="13" t="e">
        <f>VLOOKUP(Parameter!#REF!,Indexing!$C$2:$D$28,2)</f>
        <v>#REF!</v>
      </c>
      <c r="F2163" s="13" t="e">
        <f>VLOOKUP(Parameter!#REF!,Indexing!$E$2:$F$28,2)</f>
        <v>#REF!</v>
      </c>
      <c r="G2163" s="13" t="e">
        <f>VLOOKUP(Parameter!#REF!,Indexing!$G$2:$H$28,2)</f>
        <v>#REF!</v>
      </c>
      <c r="H2163" s="13" t="e">
        <f t="shared" si="106"/>
        <v>#REF!</v>
      </c>
      <c r="J2163" s="13" t="e">
        <f>VLOOKUP(Parameter!#REF!,Indexing!$I$2:$J$28,2)</f>
        <v>#REF!</v>
      </c>
      <c r="K2163" s="13" t="e">
        <f>VLOOKUP(Parameter!#REF!,Indexing!$K$2:$L$28,2)</f>
        <v>#REF!</v>
      </c>
      <c r="L2163" s="13" t="e">
        <f t="shared" si="107"/>
        <v>#REF!</v>
      </c>
      <c r="N2163" t="e">
        <f t="shared" si="105"/>
        <v>#REF!</v>
      </c>
    </row>
    <row r="2164" spans="4:14">
      <c r="D2164" s="13" t="e">
        <f>VLOOKUP(Parameter!#REF!,Indexing!$A$2:$B$28,2)</f>
        <v>#REF!</v>
      </c>
      <c r="E2164" s="13" t="e">
        <f>VLOOKUP(Parameter!#REF!,Indexing!$C$2:$D$28,2)</f>
        <v>#REF!</v>
      </c>
      <c r="F2164" s="13" t="e">
        <f>VLOOKUP(Parameter!#REF!,Indexing!$E$2:$F$28,2)</f>
        <v>#REF!</v>
      </c>
      <c r="G2164" s="13" t="e">
        <f>VLOOKUP(Parameter!#REF!,Indexing!$G$2:$H$28,2)</f>
        <v>#REF!</v>
      </c>
      <c r="H2164" s="13" t="e">
        <f t="shared" si="106"/>
        <v>#REF!</v>
      </c>
      <c r="J2164" s="13" t="e">
        <f>VLOOKUP(Parameter!#REF!,Indexing!$I$2:$J$28,2)</f>
        <v>#REF!</v>
      </c>
      <c r="K2164" s="13" t="e">
        <f>VLOOKUP(Parameter!#REF!,Indexing!$K$2:$L$28,2)</f>
        <v>#REF!</v>
      </c>
      <c r="L2164" s="13" t="e">
        <f t="shared" si="107"/>
        <v>#REF!</v>
      </c>
      <c r="N2164" t="e">
        <f t="shared" si="105"/>
        <v>#REF!</v>
      </c>
    </row>
    <row r="2165" spans="4:14">
      <c r="D2165" s="13" t="e">
        <f>VLOOKUP(Parameter!#REF!,Indexing!$A$2:$B$28,2)</f>
        <v>#REF!</v>
      </c>
      <c r="E2165" s="13" t="e">
        <f>VLOOKUP(Parameter!#REF!,Indexing!$C$2:$D$28,2)</f>
        <v>#REF!</v>
      </c>
      <c r="F2165" s="13" t="e">
        <f>VLOOKUP(Parameter!#REF!,Indexing!$E$2:$F$28,2)</f>
        <v>#REF!</v>
      </c>
      <c r="G2165" s="13" t="e">
        <f>VLOOKUP(Parameter!#REF!,Indexing!$G$2:$H$28,2)</f>
        <v>#REF!</v>
      </c>
      <c r="H2165" s="13" t="e">
        <f t="shared" si="106"/>
        <v>#REF!</v>
      </c>
      <c r="J2165" s="13" t="e">
        <f>VLOOKUP(Parameter!#REF!,Indexing!$I$2:$J$28,2)</f>
        <v>#REF!</v>
      </c>
      <c r="K2165" s="13" t="e">
        <f>VLOOKUP(Parameter!#REF!,Indexing!$K$2:$L$28,2)</f>
        <v>#REF!</v>
      </c>
      <c r="L2165" s="13" t="e">
        <f t="shared" si="107"/>
        <v>#REF!</v>
      </c>
      <c r="N2165" t="e">
        <f t="shared" si="105"/>
        <v>#REF!</v>
      </c>
    </row>
    <row r="2166" spans="4:14">
      <c r="D2166" s="13" t="e">
        <f>VLOOKUP(Parameter!#REF!,Indexing!$A$2:$B$28,2)</f>
        <v>#REF!</v>
      </c>
      <c r="E2166" s="13" t="e">
        <f>VLOOKUP(Parameter!#REF!,Indexing!$C$2:$D$28,2)</f>
        <v>#REF!</v>
      </c>
      <c r="F2166" s="13" t="e">
        <f>VLOOKUP(Parameter!#REF!,Indexing!$E$2:$F$28,2)</f>
        <v>#REF!</v>
      </c>
      <c r="G2166" s="13" t="e">
        <f>VLOOKUP(Parameter!#REF!,Indexing!$G$2:$H$28,2)</f>
        <v>#REF!</v>
      </c>
      <c r="H2166" s="13" t="e">
        <f t="shared" si="106"/>
        <v>#REF!</v>
      </c>
      <c r="J2166" s="13" t="e">
        <f>VLOOKUP(Parameter!#REF!,Indexing!$I$2:$J$28,2)</f>
        <v>#REF!</v>
      </c>
      <c r="K2166" s="13" t="e">
        <f>VLOOKUP(Parameter!#REF!,Indexing!$K$2:$L$28,2)</f>
        <v>#REF!</v>
      </c>
      <c r="L2166" s="13" t="e">
        <f t="shared" si="107"/>
        <v>#REF!</v>
      </c>
      <c r="N2166" t="e">
        <f t="shared" si="105"/>
        <v>#REF!</v>
      </c>
    </row>
    <row r="2167" spans="4:14">
      <c r="D2167" s="13" t="e">
        <f>VLOOKUP(Parameter!#REF!,Indexing!$A$2:$B$28,2)</f>
        <v>#REF!</v>
      </c>
      <c r="E2167" s="13" t="e">
        <f>VLOOKUP(Parameter!#REF!,Indexing!$C$2:$D$28,2)</f>
        <v>#REF!</v>
      </c>
      <c r="F2167" s="13" t="e">
        <f>VLOOKUP(Parameter!#REF!,Indexing!$E$2:$F$28,2)</f>
        <v>#REF!</v>
      </c>
      <c r="G2167" s="13" t="e">
        <f>VLOOKUP(Parameter!#REF!,Indexing!$G$2:$H$28,2)</f>
        <v>#REF!</v>
      </c>
      <c r="H2167" s="13" t="e">
        <f t="shared" si="106"/>
        <v>#REF!</v>
      </c>
      <c r="J2167" s="13" t="e">
        <f>VLOOKUP(Parameter!#REF!,Indexing!$I$2:$J$28,2)</f>
        <v>#REF!</v>
      </c>
      <c r="K2167" s="13" t="e">
        <f>VLOOKUP(Parameter!#REF!,Indexing!$K$2:$L$28,2)</f>
        <v>#REF!</v>
      </c>
      <c r="L2167" s="13" t="e">
        <f t="shared" si="107"/>
        <v>#REF!</v>
      </c>
      <c r="N2167" t="e">
        <f t="shared" si="105"/>
        <v>#REF!</v>
      </c>
    </row>
    <row r="2168" spans="4:14">
      <c r="D2168" s="13" t="e">
        <f>VLOOKUP(Parameter!#REF!,Indexing!$A$2:$B$28,2)</f>
        <v>#REF!</v>
      </c>
      <c r="E2168" s="13" t="e">
        <f>VLOOKUP(Parameter!#REF!,Indexing!$C$2:$D$28,2)</f>
        <v>#REF!</v>
      </c>
      <c r="F2168" s="13" t="e">
        <f>VLOOKUP(Parameter!#REF!,Indexing!$E$2:$F$28,2)</f>
        <v>#REF!</v>
      </c>
      <c r="G2168" s="13" t="e">
        <f>VLOOKUP(Parameter!#REF!,Indexing!$G$2:$H$28,2)</f>
        <v>#REF!</v>
      </c>
      <c r="H2168" s="13" t="e">
        <f t="shared" si="106"/>
        <v>#REF!</v>
      </c>
      <c r="J2168" s="13" t="e">
        <f>VLOOKUP(Parameter!#REF!,Indexing!$I$2:$J$28,2)</f>
        <v>#REF!</v>
      </c>
      <c r="K2168" s="13" t="e">
        <f>VLOOKUP(Parameter!#REF!,Indexing!$K$2:$L$28,2)</f>
        <v>#REF!</v>
      </c>
      <c r="L2168" s="13" t="e">
        <f t="shared" si="107"/>
        <v>#REF!</v>
      </c>
      <c r="N2168" t="e">
        <f t="shared" si="105"/>
        <v>#REF!</v>
      </c>
    </row>
    <row r="2169" spans="4:14">
      <c r="D2169" s="13" t="e">
        <f>VLOOKUP(Parameter!#REF!,Indexing!$A$2:$B$28,2)</f>
        <v>#REF!</v>
      </c>
      <c r="E2169" s="13" t="e">
        <f>VLOOKUP(Parameter!#REF!,Indexing!$C$2:$D$28,2)</f>
        <v>#REF!</v>
      </c>
      <c r="F2169" s="13" t="e">
        <f>VLOOKUP(Parameter!#REF!,Indexing!$E$2:$F$28,2)</f>
        <v>#REF!</v>
      </c>
      <c r="G2169" s="13" t="e">
        <f>VLOOKUP(Parameter!#REF!,Indexing!$G$2:$H$28,2)</f>
        <v>#REF!</v>
      </c>
      <c r="H2169" s="13" t="e">
        <f t="shared" si="106"/>
        <v>#REF!</v>
      </c>
      <c r="J2169" s="13" t="e">
        <f>VLOOKUP(Parameter!#REF!,Indexing!$I$2:$J$28,2)</f>
        <v>#REF!</v>
      </c>
      <c r="K2169" s="13" t="e">
        <f>VLOOKUP(Parameter!#REF!,Indexing!$K$2:$L$28,2)</f>
        <v>#REF!</v>
      </c>
      <c r="L2169" s="13" t="e">
        <f t="shared" si="107"/>
        <v>#REF!</v>
      </c>
      <c r="N2169" t="e">
        <f t="shared" si="105"/>
        <v>#REF!</v>
      </c>
    </row>
    <row r="2170" spans="4:14">
      <c r="D2170" s="13" t="e">
        <f>VLOOKUP(Parameter!#REF!,Indexing!$A$2:$B$28,2)</f>
        <v>#REF!</v>
      </c>
      <c r="E2170" s="13" t="e">
        <f>VLOOKUP(Parameter!#REF!,Indexing!$C$2:$D$28,2)</f>
        <v>#REF!</v>
      </c>
      <c r="F2170" s="13" t="e">
        <f>VLOOKUP(Parameter!#REF!,Indexing!$E$2:$F$28,2)</f>
        <v>#REF!</v>
      </c>
      <c r="G2170" s="13" t="e">
        <f>VLOOKUP(Parameter!#REF!,Indexing!$G$2:$H$28,2)</f>
        <v>#REF!</v>
      </c>
      <c r="H2170" s="13" t="e">
        <f t="shared" si="106"/>
        <v>#REF!</v>
      </c>
      <c r="J2170" s="13" t="e">
        <f>VLOOKUP(Parameter!#REF!,Indexing!$I$2:$J$28,2)</f>
        <v>#REF!</v>
      </c>
      <c r="K2170" s="13" t="e">
        <f>VLOOKUP(Parameter!#REF!,Indexing!$K$2:$L$28,2)</f>
        <v>#REF!</v>
      </c>
      <c r="L2170" s="13" t="e">
        <f t="shared" si="107"/>
        <v>#REF!</v>
      </c>
      <c r="N2170" t="e">
        <f t="shared" si="105"/>
        <v>#REF!</v>
      </c>
    </row>
    <row r="2171" spans="4:14">
      <c r="D2171" s="13" t="e">
        <f>VLOOKUP(Parameter!#REF!,Indexing!$A$2:$B$28,2)</f>
        <v>#REF!</v>
      </c>
      <c r="E2171" s="13" t="e">
        <f>VLOOKUP(Parameter!#REF!,Indexing!$C$2:$D$28,2)</f>
        <v>#REF!</v>
      </c>
      <c r="F2171" s="13" t="e">
        <f>VLOOKUP(Parameter!#REF!,Indexing!$E$2:$F$28,2)</f>
        <v>#REF!</v>
      </c>
      <c r="G2171" s="13" t="e">
        <f>VLOOKUP(Parameter!#REF!,Indexing!$G$2:$H$28,2)</f>
        <v>#REF!</v>
      </c>
      <c r="H2171" s="13" t="e">
        <f t="shared" si="106"/>
        <v>#REF!</v>
      </c>
      <c r="J2171" s="13" t="e">
        <f>VLOOKUP(Parameter!#REF!,Indexing!$I$2:$J$28,2)</f>
        <v>#REF!</v>
      </c>
      <c r="K2171" s="13" t="e">
        <f>VLOOKUP(Parameter!#REF!,Indexing!$K$2:$L$28,2)</f>
        <v>#REF!</v>
      </c>
      <c r="L2171" s="13" t="e">
        <f t="shared" si="107"/>
        <v>#REF!</v>
      </c>
      <c r="N2171" t="e">
        <f t="shared" si="105"/>
        <v>#REF!</v>
      </c>
    </row>
    <row r="2172" spans="4:14">
      <c r="D2172" s="13" t="e">
        <f>VLOOKUP(Parameter!#REF!,Indexing!$A$2:$B$28,2)</f>
        <v>#REF!</v>
      </c>
      <c r="E2172" s="13" t="e">
        <f>VLOOKUP(Parameter!#REF!,Indexing!$C$2:$D$28,2)</f>
        <v>#REF!</v>
      </c>
      <c r="F2172" s="13" t="e">
        <f>VLOOKUP(Parameter!#REF!,Indexing!$E$2:$F$28,2)</f>
        <v>#REF!</v>
      </c>
      <c r="G2172" s="13" t="e">
        <f>VLOOKUP(Parameter!#REF!,Indexing!$G$2:$H$28,2)</f>
        <v>#REF!</v>
      </c>
      <c r="H2172" s="13" t="e">
        <f t="shared" si="106"/>
        <v>#REF!</v>
      </c>
      <c r="J2172" s="13" t="e">
        <f>VLOOKUP(Parameter!#REF!,Indexing!$I$2:$J$28,2)</f>
        <v>#REF!</v>
      </c>
      <c r="K2172" s="13" t="e">
        <f>VLOOKUP(Parameter!#REF!,Indexing!$K$2:$L$28,2)</f>
        <v>#REF!</v>
      </c>
      <c r="L2172" s="13" t="e">
        <f t="shared" si="107"/>
        <v>#REF!</v>
      </c>
      <c r="N2172" t="e">
        <f t="shared" si="105"/>
        <v>#REF!</v>
      </c>
    </row>
    <row r="2173" spans="4:14">
      <c r="D2173" s="13" t="e">
        <f>VLOOKUP(Parameter!#REF!,Indexing!$A$2:$B$28,2)</f>
        <v>#REF!</v>
      </c>
      <c r="E2173" s="13" t="e">
        <f>VLOOKUP(Parameter!#REF!,Indexing!$C$2:$D$28,2)</f>
        <v>#REF!</v>
      </c>
      <c r="F2173" s="13" t="e">
        <f>VLOOKUP(Parameter!#REF!,Indexing!$E$2:$F$28,2)</f>
        <v>#REF!</v>
      </c>
      <c r="G2173" s="13" t="e">
        <f>VLOOKUP(Parameter!#REF!,Indexing!$G$2:$H$28,2)</f>
        <v>#REF!</v>
      </c>
      <c r="H2173" s="13" t="e">
        <f t="shared" si="106"/>
        <v>#REF!</v>
      </c>
      <c r="J2173" s="13" t="e">
        <f>VLOOKUP(Parameter!#REF!,Indexing!$I$2:$J$28,2)</f>
        <v>#REF!</v>
      </c>
      <c r="K2173" s="13" t="e">
        <f>VLOOKUP(Parameter!#REF!,Indexing!$K$2:$L$28,2)</f>
        <v>#REF!</v>
      </c>
      <c r="L2173" s="13" t="e">
        <f t="shared" si="107"/>
        <v>#REF!</v>
      </c>
      <c r="N2173" t="e">
        <f t="shared" si="105"/>
        <v>#REF!</v>
      </c>
    </row>
    <row r="2174" spans="4:14">
      <c r="D2174" s="13" t="e">
        <f>VLOOKUP(Parameter!#REF!,Indexing!$A$2:$B$28,2)</f>
        <v>#REF!</v>
      </c>
      <c r="E2174" s="13" t="e">
        <f>VLOOKUP(Parameter!#REF!,Indexing!$C$2:$D$28,2)</f>
        <v>#REF!</v>
      </c>
      <c r="F2174" s="13" t="e">
        <f>VLOOKUP(Parameter!#REF!,Indexing!$E$2:$F$28,2)</f>
        <v>#REF!</v>
      </c>
      <c r="G2174" s="13" t="e">
        <f>VLOOKUP(Parameter!#REF!,Indexing!$G$2:$H$28,2)</f>
        <v>#REF!</v>
      </c>
      <c r="H2174" s="13" t="e">
        <f t="shared" si="106"/>
        <v>#REF!</v>
      </c>
      <c r="J2174" s="13" t="e">
        <f>VLOOKUP(Parameter!#REF!,Indexing!$I$2:$J$28,2)</f>
        <v>#REF!</v>
      </c>
      <c r="K2174" s="13" t="e">
        <f>VLOOKUP(Parameter!#REF!,Indexing!$K$2:$L$28,2)</f>
        <v>#REF!</v>
      </c>
      <c r="L2174" s="13" t="e">
        <f t="shared" si="107"/>
        <v>#REF!</v>
      </c>
      <c r="N2174" t="e">
        <f t="shared" si="105"/>
        <v>#REF!</v>
      </c>
    </row>
    <row r="2175" spans="4:14">
      <c r="D2175" s="13" t="e">
        <f>VLOOKUP(Parameter!#REF!,Indexing!$A$2:$B$28,2)</f>
        <v>#REF!</v>
      </c>
      <c r="E2175" s="13" t="e">
        <f>VLOOKUP(Parameter!#REF!,Indexing!$C$2:$D$28,2)</f>
        <v>#REF!</v>
      </c>
      <c r="F2175" s="13" t="e">
        <f>VLOOKUP(Parameter!#REF!,Indexing!$E$2:$F$28,2)</f>
        <v>#REF!</v>
      </c>
      <c r="G2175" s="13" t="e">
        <f>VLOOKUP(Parameter!#REF!,Indexing!$G$2:$H$28,2)</f>
        <v>#REF!</v>
      </c>
      <c r="H2175" s="13" t="e">
        <f t="shared" si="106"/>
        <v>#REF!</v>
      </c>
      <c r="J2175" s="13" t="e">
        <f>VLOOKUP(Parameter!#REF!,Indexing!$I$2:$J$28,2)</f>
        <v>#REF!</v>
      </c>
      <c r="K2175" s="13" t="e">
        <f>VLOOKUP(Parameter!#REF!,Indexing!$K$2:$L$28,2)</f>
        <v>#REF!</v>
      </c>
      <c r="L2175" s="13" t="e">
        <f t="shared" si="107"/>
        <v>#REF!</v>
      </c>
      <c r="N2175" t="e">
        <f t="shared" si="105"/>
        <v>#REF!</v>
      </c>
    </row>
    <row r="2176" spans="4:14">
      <c r="D2176" s="13" t="e">
        <f>VLOOKUP(Parameter!#REF!,Indexing!$A$2:$B$28,2)</f>
        <v>#REF!</v>
      </c>
      <c r="E2176" s="13" t="e">
        <f>VLOOKUP(Parameter!#REF!,Indexing!$C$2:$D$28,2)</f>
        <v>#REF!</v>
      </c>
      <c r="F2176" s="13" t="e">
        <f>VLOOKUP(Parameter!#REF!,Indexing!$E$2:$F$28,2)</f>
        <v>#REF!</v>
      </c>
      <c r="G2176" s="13" t="e">
        <f>VLOOKUP(Parameter!#REF!,Indexing!$G$2:$H$28,2)</f>
        <v>#REF!</v>
      </c>
      <c r="H2176" s="13" t="e">
        <f t="shared" si="106"/>
        <v>#REF!</v>
      </c>
      <c r="J2176" s="13" t="e">
        <f>VLOOKUP(Parameter!#REF!,Indexing!$I$2:$J$28,2)</f>
        <v>#REF!</v>
      </c>
      <c r="K2176" s="13" t="e">
        <f>VLOOKUP(Parameter!#REF!,Indexing!$K$2:$L$28,2)</f>
        <v>#REF!</v>
      </c>
      <c r="L2176" s="13" t="e">
        <f t="shared" si="107"/>
        <v>#REF!</v>
      </c>
      <c r="N2176" t="e">
        <f t="shared" si="105"/>
        <v>#REF!</v>
      </c>
    </row>
    <row r="2177" spans="4:14">
      <c r="D2177" s="13" t="e">
        <f>VLOOKUP(Parameter!#REF!,Indexing!$A$2:$B$28,2)</f>
        <v>#REF!</v>
      </c>
      <c r="E2177" s="13" t="e">
        <f>VLOOKUP(Parameter!#REF!,Indexing!$C$2:$D$28,2)</f>
        <v>#REF!</v>
      </c>
      <c r="F2177" s="13" t="e">
        <f>VLOOKUP(Parameter!#REF!,Indexing!$E$2:$F$28,2)</f>
        <v>#REF!</v>
      </c>
      <c r="G2177" s="13" t="e">
        <f>VLOOKUP(Parameter!#REF!,Indexing!$G$2:$H$28,2)</f>
        <v>#REF!</v>
      </c>
      <c r="H2177" s="13" t="e">
        <f t="shared" si="106"/>
        <v>#REF!</v>
      </c>
      <c r="J2177" s="13" t="e">
        <f>VLOOKUP(Parameter!#REF!,Indexing!$I$2:$J$28,2)</f>
        <v>#REF!</v>
      </c>
      <c r="K2177" s="13" t="e">
        <f>VLOOKUP(Parameter!#REF!,Indexing!$K$2:$L$28,2)</f>
        <v>#REF!</v>
      </c>
      <c r="L2177" s="13" t="e">
        <f t="shared" si="107"/>
        <v>#REF!</v>
      </c>
      <c r="N2177" t="e">
        <f t="shared" si="105"/>
        <v>#REF!</v>
      </c>
    </row>
    <row r="2178" spans="4:14">
      <c r="D2178" s="13" t="e">
        <f>VLOOKUP(Parameter!#REF!,Indexing!$A$2:$B$28,2)</f>
        <v>#REF!</v>
      </c>
      <c r="E2178" s="13" t="e">
        <f>VLOOKUP(Parameter!#REF!,Indexing!$C$2:$D$28,2)</f>
        <v>#REF!</v>
      </c>
      <c r="F2178" s="13" t="e">
        <f>VLOOKUP(Parameter!#REF!,Indexing!$E$2:$F$28,2)</f>
        <v>#REF!</v>
      </c>
      <c r="G2178" s="13" t="e">
        <f>VLOOKUP(Parameter!#REF!,Indexing!$G$2:$H$28,2)</f>
        <v>#REF!</v>
      </c>
      <c r="H2178" s="13" t="e">
        <f t="shared" si="106"/>
        <v>#REF!</v>
      </c>
      <c r="J2178" s="13" t="e">
        <f>VLOOKUP(Parameter!#REF!,Indexing!$I$2:$J$28,2)</f>
        <v>#REF!</v>
      </c>
      <c r="K2178" s="13" t="e">
        <f>VLOOKUP(Parameter!#REF!,Indexing!$K$2:$L$28,2)</f>
        <v>#REF!</v>
      </c>
      <c r="L2178" s="13" t="e">
        <f t="shared" si="107"/>
        <v>#REF!</v>
      </c>
      <c r="N2178" t="e">
        <f t="shared" ref="N2178:N2241" si="108">(SUM(D2178:G2178))+(SUM(J2178+K2178))</f>
        <v>#REF!</v>
      </c>
    </row>
    <row r="2179" spans="4:14">
      <c r="D2179" s="13" t="e">
        <f>VLOOKUP(Parameter!#REF!,Indexing!$A$2:$B$28,2)</f>
        <v>#REF!</v>
      </c>
      <c r="E2179" s="13" t="e">
        <f>VLOOKUP(Parameter!#REF!,Indexing!$C$2:$D$28,2)</f>
        <v>#REF!</v>
      </c>
      <c r="F2179" s="13" t="e">
        <f>VLOOKUP(Parameter!#REF!,Indexing!$E$2:$F$28,2)</f>
        <v>#REF!</v>
      </c>
      <c r="G2179" s="13" t="e">
        <f>VLOOKUP(Parameter!#REF!,Indexing!$G$2:$H$28,2)</f>
        <v>#REF!</v>
      </c>
      <c r="H2179" s="13" t="e">
        <f t="shared" si="106"/>
        <v>#REF!</v>
      </c>
      <c r="J2179" s="13" t="e">
        <f>VLOOKUP(Parameter!#REF!,Indexing!$I$2:$J$28,2)</f>
        <v>#REF!</v>
      </c>
      <c r="K2179" s="13" t="e">
        <f>VLOOKUP(Parameter!#REF!,Indexing!$K$2:$L$28,2)</f>
        <v>#REF!</v>
      </c>
      <c r="L2179" s="13" t="e">
        <f t="shared" si="107"/>
        <v>#REF!</v>
      </c>
      <c r="N2179" t="e">
        <f t="shared" si="108"/>
        <v>#REF!</v>
      </c>
    </row>
    <row r="2180" spans="4:14">
      <c r="D2180" s="13" t="e">
        <f>VLOOKUP(Parameter!#REF!,Indexing!$A$2:$B$28,2)</f>
        <v>#REF!</v>
      </c>
      <c r="E2180" s="13" t="e">
        <f>VLOOKUP(Parameter!#REF!,Indexing!$C$2:$D$28,2)</f>
        <v>#REF!</v>
      </c>
      <c r="F2180" s="13" t="e">
        <f>VLOOKUP(Parameter!#REF!,Indexing!$E$2:$F$28,2)</f>
        <v>#REF!</v>
      </c>
      <c r="G2180" s="13" t="e">
        <f>VLOOKUP(Parameter!#REF!,Indexing!$G$2:$H$28,2)</f>
        <v>#REF!</v>
      </c>
      <c r="H2180" s="13" t="e">
        <f t="shared" si="106"/>
        <v>#REF!</v>
      </c>
      <c r="J2180" s="13" t="e">
        <f>VLOOKUP(Parameter!#REF!,Indexing!$I$2:$J$28,2)</f>
        <v>#REF!</v>
      </c>
      <c r="K2180" s="13" t="e">
        <f>VLOOKUP(Parameter!#REF!,Indexing!$K$2:$L$28,2)</f>
        <v>#REF!</v>
      </c>
      <c r="L2180" s="13" t="e">
        <f t="shared" si="107"/>
        <v>#REF!</v>
      </c>
      <c r="N2180" t="e">
        <f t="shared" si="108"/>
        <v>#REF!</v>
      </c>
    </row>
    <row r="2181" spans="4:14">
      <c r="D2181" s="13" t="e">
        <f>VLOOKUP(Parameter!#REF!,Indexing!$A$2:$B$28,2)</f>
        <v>#REF!</v>
      </c>
      <c r="E2181" s="13" t="e">
        <f>VLOOKUP(Parameter!#REF!,Indexing!$C$2:$D$28,2)</f>
        <v>#REF!</v>
      </c>
      <c r="F2181" s="13" t="e">
        <f>VLOOKUP(Parameter!#REF!,Indexing!$E$2:$F$28,2)</f>
        <v>#REF!</v>
      </c>
      <c r="G2181" s="13" t="e">
        <f>VLOOKUP(Parameter!#REF!,Indexing!$G$2:$H$28,2)</f>
        <v>#REF!</v>
      </c>
      <c r="H2181" s="13" t="e">
        <f t="shared" si="106"/>
        <v>#REF!</v>
      </c>
      <c r="J2181" s="13" t="e">
        <f>VLOOKUP(Parameter!#REF!,Indexing!$I$2:$J$28,2)</f>
        <v>#REF!</v>
      </c>
      <c r="K2181" s="13" t="e">
        <f>VLOOKUP(Parameter!#REF!,Indexing!$K$2:$L$28,2)</f>
        <v>#REF!</v>
      </c>
      <c r="L2181" s="13" t="e">
        <f t="shared" si="107"/>
        <v>#REF!</v>
      </c>
      <c r="N2181" t="e">
        <f t="shared" si="108"/>
        <v>#REF!</v>
      </c>
    </row>
    <row r="2182" spans="4:14">
      <c r="D2182" s="13" t="e">
        <f>VLOOKUP(Parameter!#REF!,Indexing!$A$2:$B$28,2)</f>
        <v>#REF!</v>
      </c>
      <c r="E2182" s="13" t="e">
        <f>VLOOKUP(Parameter!#REF!,Indexing!$C$2:$D$28,2)</f>
        <v>#REF!</v>
      </c>
      <c r="F2182" s="13" t="e">
        <f>VLOOKUP(Parameter!#REF!,Indexing!$E$2:$F$28,2)</f>
        <v>#REF!</v>
      </c>
      <c r="G2182" s="13" t="e">
        <f>VLOOKUP(Parameter!#REF!,Indexing!$G$2:$H$28,2)</f>
        <v>#REF!</v>
      </c>
      <c r="H2182" s="13" t="e">
        <f t="shared" si="106"/>
        <v>#REF!</v>
      </c>
      <c r="J2182" s="13" t="e">
        <f>VLOOKUP(Parameter!#REF!,Indexing!$I$2:$J$28,2)</f>
        <v>#REF!</v>
      </c>
      <c r="K2182" s="13" t="e">
        <f>VLOOKUP(Parameter!#REF!,Indexing!$K$2:$L$28,2)</f>
        <v>#REF!</v>
      </c>
      <c r="L2182" s="13" t="e">
        <f t="shared" si="107"/>
        <v>#REF!</v>
      </c>
      <c r="N2182" t="e">
        <f t="shared" si="108"/>
        <v>#REF!</v>
      </c>
    </row>
    <row r="2183" spans="4:14">
      <c r="D2183" s="13" t="e">
        <f>VLOOKUP(Parameter!#REF!,Indexing!$A$2:$B$28,2)</f>
        <v>#REF!</v>
      </c>
      <c r="E2183" s="13" t="e">
        <f>VLOOKUP(Parameter!#REF!,Indexing!$C$2:$D$28,2)</f>
        <v>#REF!</v>
      </c>
      <c r="F2183" s="13" t="e">
        <f>VLOOKUP(Parameter!#REF!,Indexing!$E$2:$F$28,2)</f>
        <v>#REF!</v>
      </c>
      <c r="G2183" s="13" t="e">
        <f>VLOOKUP(Parameter!#REF!,Indexing!$G$2:$H$28,2)</f>
        <v>#REF!</v>
      </c>
      <c r="H2183" s="13" t="e">
        <f t="shared" si="106"/>
        <v>#REF!</v>
      </c>
      <c r="J2183" s="13" t="e">
        <f>VLOOKUP(Parameter!#REF!,Indexing!$I$2:$J$28,2)</f>
        <v>#REF!</v>
      </c>
      <c r="K2183" s="13" t="e">
        <f>VLOOKUP(Parameter!#REF!,Indexing!$K$2:$L$28,2)</f>
        <v>#REF!</v>
      </c>
      <c r="L2183" s="13" t="e">
        <f t="shared" si="107"/>
        <v>#REF!</v>
      </c>
      <c r="N2183" t="e">
        <f t="shared" si="108"/>
        <v>#REF!</v>
      </c>
    </row>
    <row r="2184" spans="4:14">
      <c r="D2184" s="13" t="e">
        <f>VLOOKUP(Parameter!#REF!,Indexing!$A$2:$B$28,2)</f>
        <v>#REF!</v>
      </c>
      <c r="E2184" s="13" t="e">
        <f>VLOOKUP(Parameter!#REF!,Indexing!$C$2:$D$28,2)</f>
        <v>#REF!</v>
      </c>
      <c r="F2184" s="13" t="e">
        <f>VLOOKUP(Parameter!#REF!,Indexing!$E$2:$F$28,2)</f>
        <v>#REF!</v>
      </c>
      <c r="G2184" s="13" t="e">
        <f>VLOOKUP(Parameter!#REF!,Indexing!$G$2:$H$28,2)</f>
        <v>#REF!</v>
      </c>
      <c r="H2184" s="13" t="e">
        <f t="shared" si="106"/>
        <v>#REF!</v>
      </c>
      <c r="J2184" s="13" t="e">
        <f>VLOOKUP(Parameter!#REF!,Indexing!$I$2:$J$28,2)</f>
        <v>#REF!</v>
      </c>
      <c r="K2184" s="13" t="e">
        <f>VLOOKUP(Parameter!#REF!,Indexing!$K$2:$L$28,2)</f>
        <v>#REF!</v>
      </c>
      <c r="L2184" s="13" t="e">
        <f t="shared" si="107"/>
        <v>#REF!</v>
      </c>
      <c r="N2184" t="e">
        <f t="shared" si="108"/>
        <v>#REF!</v>
      </c>
    </row>
    <row r="2185" spans="4:14">
      <c r="D2185" s="13" t="e">
        <f>VLOOKUP(Parameter!#REF!,Indexing!$A$2:$B$28,2)</f>
        <v>#REF!</v>
      </c>
      <c r="E2185" s="13" t="e">
        <f>VLOOKUP(Parameter!#REF!,Indexing!$C$2:$D$28,2)</f>
        <v>#REF!</v>
      </c>
      <c r="F2185" s="13" t="e">
        <f>VLOOKUP(Parameter!#REF!,Indexing!$E$2:$F$28,2)</f>
        <v>#REF!</v>
      </c>
      <c r="G2185" s="13" t="e">
        <f>VLOOKUP(Parameter!#REF!,Indexing!$G$2:$H$28,2)</f>
        <v>#REF!</v>
      </c>
      <c r="H2185" s="13" t="e">
        <f t="shared" si="106"/>
        <v>#REF!</v>
      </c>
      <c r="J2185" s="13" t="e">
        <f>VLOOKUP(Parameter!#REF!,Indexing!$I$2:$J$28,2)</f>
        <v>#REF!</v>
      </c>
      <c r="K2185" s="13" t="e">
        <f>VLOOKUP(Parameter!#REF!,Indexing!$K$2:$L$28,2)</f>
        <v>#REF!</v>
      </c>
      <c r="L2185" s="13" t="e">
        <f t="shared" si="107"/>
        <v>#REF!</v>
      </c>
      <c r="N2185" t="e">
        <f t="shared" si="108"/>
        <v>#REF!</v>
      </c>
    </row>
    <row r="2186" spans="4:14">
      <c r="D2186" s="13" t="e">
        <f>VLOOKUP(Parameter!#REF!,Indexing!$A$2:$B$28,2)</f>
        <v>#REF!</v>
      </c>
      <c r="E2186" s="13" t="e">
        <f>VLOOKUP(Parameter!#REF!,Indexing!$C$2:$D$28,2)</f>
        <v>#REF!</v>
      </c>
      <c r="F2186" s="13" t="e">
        <f>VLOOKUP(Parameter!#REF!,Indexing!$E$2:$F$28,2)</f>
        <v>#REF!</v>
      </c>
      <c r="G2186" s="13" t="e">
        <f>VLOOKUP(Parameter!#REF!,Indexing!$G$2:$H$28,2)</f>
        <v>#REF!</v>
      </c>
      <c r="H2186" s="13" t="e">
        <f t="shared" si="106"/>
        <v>#REF!</v>
      </c>
      <c r="J2186" s="13" t="e">
        <f>VLOOKUP(Parameter!#REF!,Indexing!$I$2:$J$28,2)</f>
        <v>#REF!</v>
      </c>
      <c r="K2186" s="13" t="e">
        <f>VLOOKUP(Parameter!#REF!,Indexing!$K$2:$L$28,2)</f>
        <v>#REF!</v>
      </c>
      <c r="L2186" s="13" t="e">
        <f t="shared" si="107"/>
        <v>#REF!</v>
      </c>
      <c r="N2186" t="e">
        <f t="shared" si="108"/>
        <v>#REF!</v>
      </c>
    </row>
    <row r="2187" spans="4:14">
      <c r="D2187" s="13" t="e">
        <f>VLOOKUP(Parameter!#REF!,Indexing!$A$2:$B$28,2)</f>
        <v>#REF!</v>
      </c>
      <c r="E2187" s="13" t="e">
        <f>VLOOKUP(Parameter!#REF!,Indexing!$C$2:$D$28,2)</f>
        <v>#REF!</v>
      </c>
      <c r="F2187" s="13" t="e">
        <f>VLOOKUP(Parameter!#REF!,Indexing!$E$2:$F$28,2)</f>
        <v>#REF!</v>
      </c>
      <c r="G2187" s="13" t="e">
        <f>VLOOKUP(Parameter!#REF!,Indexing!$G$2:$H$28,2)</f>
        <v>#REF!</v>
      </c>
      <c r="H2187" s="13" t="e">
        <f t="shared" si="106"/>
        <v>#REF!</v>
      </c>
      <c r="J2187" s="13" t="e">
        <f>VLOOKUP(Parameter!#REF!,Indexing!$I$2:$J$28,2)</f>
        <v>#REF!</v>
      </c>
      <c r="K2187" s="13" t="e">
        <f>VLOOKUP(Parameter!#REF!,Indexing!$K$2:$L$28,2)</f>
        <v>#REF!</v>
      </c>
      <c r="L2187" s="13" t="e">
        <f t="shared" si="107"/>
        <v>#REF!</v>
      </c>
      <c r="N2187" t="e">
        <f t="shared" si="108"/>
        <v>#REF!</v>
      </c>
    </row>
    <row r="2188" spans="4:14">
      <c r="D2188" s="13" t="e">
        <f>VLOOKUP(Parameter!#REF!,Indexing!$A$2:$B$28,2)</f>
        <v>#REF!</v>
      </c>
      <c r="E2188" s="13" t="e">
        <f>VLOOKUP(Parameter!#REF!,Indexing!$C$2:$D$28,2)</f>
        <v>#REF!</v>
      </c>
      <c r="F2188" s="13" t="e">
        <f>VLOOKUP(Parameter!#REF!,Indexing!$E$2:$F$28,2)</f>
        <v>#REF!</v>
      </c>
      <c r="G2188" s="13" t="e">
        <f>VLOOKUP(Parameter!#REF!,Indexing!$G$2:$H$28,2)</f>
        <v>#REF!</v>
      </c>
      <c r="H2188" s="13" t="e">
        <f t="shared" si="106"/>
        <v>#REF!</v>
      </c>
      <c r="J2188" s="13" t="e">
        <f>VLOOKUP(Parameter!#REF!,Indexing!$I$2:$J$28,2)</f>
        <v>#REF!</v>
      </c>
      <c r="K2188" s="13" t="e">
        <f>VLOOKUP(Parameter!#REF!,Indexing!$K$2:$L$28,2)</f>
        <v>#REF!</v>
      </c>
      <c r="L2188" s="13" t="e">
        <f t="shared" si="107"/>
        <v>#REF!</v>
      </c>
      <c r="N2188" t="e">
        <f t="shared" si="108"/>
        <v>#REF!</v>
      </c>
    </row>
    <row r="2189" spans="4:14">
      <c r="D2189" s="13" t="e">
        <f>VLOOKUP(Parameter!#REF!,Indexing!$A$2:$B$28,2)</f>
        <v>#REF!</v>
      </c>
      <c r="E2189" s="13" t="e">
        <f>VLOOKUP(Parameter!#REF!,Indexing!$C$2:$D$28,2)</f>
        <v>#REF!</v>
      </c>
      <c r="F2189" s="13" t="e">
        <f>VLOOKUP(Parameter!#REF!,Indexing!$E$2:$F$28,2)</f>
        <v>#REF!</v>
      </c>
      <c r="G2189" s="13" t="e">
        <f>VLOOKUP(Parameter!#REF!,Indexing!$G$2:$H$28,2)</f>
        <v>#REF!</v>
      </c>
      <c r="H2189" s="13" t="e">
        <f t="shared" si="106"/>
        <v>#REF!</v>
      </c>
      <c r="J2189" s="13" t="e">
        <f>VLOOKUP(Parameter!#REF!,Indexing!$I$2:$J$28,2)</f>
        <v>#REF!</v>
      </c>
      <c r="K2189" s="13" t="e">
        <f>VLOOKUP(Parameter!#REF!,Indexing!$K$2:$L$28,2)</f>
        <v>#REF!</v>
      </c>
      <c r="L2189" s="13" t="e">
        <f t="shared" si="107"/>
        <v>#REF!</v>
      </c>
      <c r="N2189" t="e">
        <f t="shared" si="108"/>
        <v>#REF!</v>
      </c>
    </row>
    <row r="2190" spans="4:14">
      <c r="D2190" s="13" t="e">
        <f>VLOOKUP(Parameter!#REF!,Indexing!$A$2:$B$28,2)</f>
        <v>#REF!</v>
      </c>
      <c r="E2190" s="13" t="e">
        <f>VLOOKUP(Parameter!#REF!,Indexing!$C$2:$D$28,2)</f>
        <v>#REF!</v>
      </c>
      <c r="F2190" s="13" t="e">
        <f>VLOOKUP(Parameter!#REF!,Indexing!$E$2:$F$28,2)</f>
        <v>#REF!</v>
      </c>
      <c r="G2190" s="13" t="e">
        <f>VLOOKUP(Parameter!#REF!,Indexing!$G$2:$H$28,2)</f>
        <v>#REF!</v>
      </c>
      <c r="H2190" s="13" t="e">
        <f t="shared" si="106"/>
        <v>#REF!</v>
      </c>
      <c r="J2190" s="13" t="e">
        <f>VLOOKUP(Parameter!#REF!,Indexing!$I$2:$J$28,2)</f>
        <v>#REF!</v>
      </c>
      <c r="K2190" s="13" t="e">
        <f>VLOOKUP(Parameter!#REF!,Indexing!$K$2:$L$28,2)</f>
        <v>#REF!</v>
      </c>
      <c r="L2190" s="13" t="e">
        <f t="shared" si="107"/>
        <v>#REF!</v>
      </c>
      <c r="N2190" t="e">
        <f t="shared" si="108"/>
        <v>#REF!</v>
      </c>
    </row>
    <row r="2191" spans="4:14">
      <c r="D2191" s="13" t="e">
        <f>VLOOKUP(Parameter!#REF!,Indexing!$A$2:$B$28,2)</f>
        <v>#REF!</v>
      </c>
      <c r="E2191" s="13" t="e">
        <f>VLOOKUP(Parameter!#REF!,Indexing!$C$2:$D$28,2)</f>
        <v>#REF!</v>
      </c>
      <c r="F2191" s="13" t="e">
        <f>VLOOKUP(Parameter!#REF!,Indexing!$E$2:$F$28,2)</f>
        <v>#REF!</v>
      </c>
      <c r="G2191" s="13" t="e">
        <f>VLOOKUP(Parameter!#REF!,Indexing!$G$2:$H$28,2)</f>
        <v>#REF!</v>
      </c>
      <c r="H2191" s="13" t="e">
        <f t="shared" si="106"/>
        <v>#REF!</v>
      </c>
      <c r="J2191" s="13" t="e">
        <f>VLOOKUP(Parameter!#REF!,Indexing!$I$2:$J$28,2)</f>
        <v>#REF!</v>
      </c>
      <c r="K2191" s="13" t="e">
        <f>VLOOKUP(Parameter!#REF!,Indexing!$K$2:$L$28,2)</f>
        <v>#REF!</v>
      </c>
      <c r="L2191" s="13" t="e">
        <f t="shared" si="107"/>
        <v>#REF!</v>
      </c>
      <c r="N2191" t="e">
        <f t="shared" si="108"/>
        <v>#REF!</v>
      </c>
    </row>
    <row r="2192" spans="4:14">
      <c r="D2192" s="13" t="e">
        <f>VLOOKUP(Parameter!#REF!,Indexing!$A$2:$B$28,2)</f>
        <v>#REF!</v>
      </c>
      <c r="E2192" s="13" t="e">
        <f>VLOOKUP(Parameter!#REF!,Indexing!$C$2:$D$28,2)</f>
        <v>#REF!</v>
      </c>
      <c r="F2192" s="13" t="e">
        <f>VLOOKUP(Parameter!#REF!,Indexing!$E$2:$F$28,2)</f>
        <v>#REF!</v>
      </c>
      <c r="G2192" s="13" t="e">
        <f>VLOOKUP(Parameter!#REF!,Indexing!$G$2:$H$28,2)</f>
        <v>#REF!</v>
      </c>
      <c r="H2192" s="13" t="e">
        <f t="shared" si="106"/>
        <v>#REF!</v>
      </c>
      <c r="J2192" s="13" t="e">
        <f>VLOOKUP(Parameter!#REF!,Indexing!$I$2:$J$28,2)</f>
        <v>#REF!</v>
      </c>
      <c r="K2192" s="13" t="e">
        <f>VLOOKUP(Parameter!#REF!,Indexing!$K$2:$L$28,2)</f>
        <v>#REF!</v>
      </c>
      <c r="L2192" s="13" t="e">
        <f t="shared" si="107"/>
        <v>#REF!</v>
      </c>
      <c r="N2192" t="e">
        <f t="shared" si="108"/>
        <v>#REF!</v>
      </c>
    </row>
    <row r="2193" spans="4:14">
      <c r="D2193" s="13" t="e">
        <f>VLOOKUP(Parameter!#REF!,Indexing!$A$2:$B$28,2)</f>
        <v>#REF!</v>
      </c>
      <c r="E2193" s="13" t="e">
        <f>VLOOKUP(Parameter!#REF!,Indexing!$C$2:$D$28,2)</f>
        <v>#REF!</v>
      </c>
      <c r="F2193" s="13" t="e">
        <f>VLOOKUP(Parameter!#REF!,Indexing!$E$2:$F$28,2)</f>
        <v>#REF!</v>
      </c>
      <c r="G2193" s="13" t="e">
        <f>VLOOKUP(Parameter!#REF!,Indexing!$G$2:$H$28,2)</f>
        <v>#REF!</v>
      </c>
      <c r="H2193" s="13" t="e">
        <f t="shared" si="106"/>
        <v>#REF!</v>
      </c>
      <c r="J2193" s="13" t="e">
        <f>VLOOKUP(Parameter!#REF!,Indexing!$I$2:$J$28,2)</f>
        <v>#REF!</v>
      </c>
      <c r="K2193" s="13" t="e">
        <f>VLOOKUP(Parameter!#REF!,Indexing!$K$2:$L$28,2)</f>
        <v>#REF!</v>
      </c>
      <c r="L2193" s="13" t="e">
        <f t="shared" si="107"/>
        <v>#REF!</v>
      </c>
      <c r="N2193" t="e">
        <f t="shared" si="108"/>
        <v>#REF!</v>
      </c>
    </row>
    <row r="2194" spans="4:14">
      <c r="D2194" s="13" t="e">
        <f>VLOOKUP(Parameter!#REF!,Indexing!$A$2:$B$28,2)</f>
        <v>#REF!</v>
      </c>
      <c r="E2194" s="13" t="e">
        <f>VLOOKUP(Parameter!#REF!,Indexing!$C$2:$D$28,2)</f>
        <v>#REF!</v>
      </c>
      <c r="F2194" s="13" t="e">
        <f>VLOOKUP(Parameter!#REF!,Indexing!$E$2:$F$28,2)</f>
        <v>#REF!</v>
      </c>
      <c r="G2194" s="13" t="e">
        <f>VLOOKUP(Parameter!#REF!,Indexing!$G$2:$H$28,2)</f>
        <v>#REF!</v>
      </c>
      <c r="H2194" s="13" t="e">
        <f t="shared" si="106"/>
        <v>#REF!</v>
      </c>
      <c r="J2194" s="13" t="e">
        <f>VLOOKUP(Parameter!#REF!,Indexing!$I$2:$J$28,2)</f>
        <v>#REF!</v>
      </c>
      <c r="K2194" s="13" t="e">
        <f>VLOOKUP(Parameter!#REF!,Indexing!$K$2:$L$28,2)</f>
        <v>#REF!</v>
      </c>
      <c r="L2194" s="13" t="e">
        <f t="shared" si="107"/>
        <v>#REF!</v>
      </c>
      <c r="N2194" t="e">
        <f t="shared" si="108"/>
        <v>#REF!</v>
      </c>
    </row>
    <row r="2195" spans="4:14">
      <c r="D2195" s="13" t="e">
        <f>VLOOKUP(Parameter!#REF!,Indexing!$A$2:$B$28,2)</f>
        <v>#REF!</v>
      </c>
      <c r="E2195" s="13" t="e">
        <f>VLOOKUP(Parameter!#REF!,Indexing!$C$2:$D$28,2)</f>
        <v>#REF!</v>
      </c>
      <c r="F2195" s="13" t="e">
        <f>VLOOKUP(Parameter!#REF!,Indexing!$E$2:$F$28,2)</f>
        <v>#REF!</v>
      </c>
      <c r="G2195" s="13" t="e">
        <f>VLOOKUP(Parameter!#REF!,Indexing!$G$2:$H$28,2)</f>
        <v>#REF!</v>
      </c>
      <c r="H2195" s="13" t="e">
        <f t="shared" si="106"/>
        <v>#REF!</v>
      </c>
      <c r="J2195" s="13" t="e">
        <f>VLOOKUP(Parameter!#REF!,Indexing!$I$2:$J$28,2)</f>
        <v>#REF!</v>
      </c>
      <c r="K2195" s="13" t="e">
        <f>VLOOKUP(Parameter!#REF!,Indexing!$K$2:$L$28,2)</f>
        <v>#REF!</v>
      </c>
      <c r="L2195" s="13" t="e">
        <f t="shared" si="107"/>
        <v>#REF!</v>
      </c>
      <c r="N2195" t="e">
        <f t="shared" si="108"/>
        <v>#REF!</v>
      </c>
    </row>
    <row r="2196" spans="4:14">
      <c r="D2196" s="13" t="e">
        <f>VLOOKUP(Parameter!#REF!,Indexing!$A$2:$B$28,2)</f>
        <v>#REF!</v>
      </c>
      <c r="E2196" s="13" t="e">
        <f>VLOOKUP(Parameter!#REF!,Indexing!$C$2:$D$28,2)</f>
        <v>#REF!</v>
      </c>
      <c r="F2196" s="13" t="e">
        <f>VLOOKUP(Parameter!#REF!,Indexing!$E$2:$F$28,2)</f>
        <v>#REF!</v>
      </c>
      <c r="G2196" s="13" t="e">
        <f>VLOOKUP(Parameter!#REF!,Indexing!$G$2:$H$28,2)</f>
        <v>#REF!</v>
      </c>
      <c r="H2196" s="13" t="e">
        <f t="shared" si="106"/>
        <v>#REF!</v>
      </c>
      <c r="J2196" s="13" t="e">
        <f>VLOOKUP(Parameter!#REF!,Indexing!$I$2:$J$28,2)</f>
        <v>#REF!</v>
      </c>
      <c r="K2196" s="13" t="e">
        <f>VLOOKUP(Parameter!#REF!,Indexing!$K$2:$L$28,2)</f>
        <v>#REF!</v>
      </c>
      <c r="L2196" s="13" t="e">
        <f t="shared" si="107"/>
        <v>#REF!</v>
      </c>
      <c r="N2196" t="e">
        <f t="shared" si="108"/>
        <v>#REF!</v>
      </c>
    </row>
    <row r="2197" spans="4:14">
      <c r="D2197" s="13" t="e">
        <f>VLOOKUP(Parameter!#REF!,Indexing!$A$2:$B$28,2)</f>
        <v>#REF!</v>
      </c>
      <c r="E2197" s="13" t="e">
        <f>VLOOKUP(Parameter!#REF!,Indexing!$C$2:$D$28,2)</f>
        <v>#REF!</v>
      </c>
      <c r="F2197" s="13" t="e">
        <f>VLOOKUP(Parameter!#REF!,Indexing!$E$2:$F$28,2)</f>
        <v>#REF!</v>
      </c>
      <c r="G2197" s="13" t="e">
        <f>VLOOKUP(Parameter!#REF!,Indexing!$G$2:$H$28,2)</f>
        <v>#REF!</v>
      </c>
      <c r="H2197" s="13" t="e">
        <f t="shared" si="106"/>
        <v>#REF!</v>
      </c>
      <c r="J2197" s="13" t="e">
        <f>VLOOKUP(Parameter!#REF!,Indexing!$I$2:$J$28,2)</f>
        <v>#REF!</v>
      </c>
      <c r="K2197" s="13" t="e">
        <f>VLOOKUP(Parameter!#REF!,Indexing!$K$2:$L$28,2)</f>
        <v>#REF!</v>
      </c>
      <c r="L2197" s="13" t="e">
        <f t="shared" si="107"/>
        <v>#REF!</v>
      </c>
      <c r="N2197" t="e">
        <f t="shared" si="108"/>
        <v>#REF!</v>
      </c>
    </row>
    <row r="2198" spans="4:14">
      <c r="D2198" s="13" t="e">
        <f>VLOOKUP(Parameter!#REF!,Indexing!$A$2:$B$28,2)</f>
        <v>#REF!</v>
      </c>
      <c r="E2198" s="13" t="e">
        <f>VLOOKUP(Parameter!#REF!,Indexing!$C$2:$D$28,2)</f>
        <v>#REF!</v>
      </c>
      <c r="F2198" s="13" t="e">
        <f>VLOOKUP(Parameter!#REF!,Indexing!$E$2:$F$28,2)</f>
        <v>#REF!</v>
      </c>
      <c r="G2198" s="13" t="e">
        <f>VLOOKUP(Parameter!#REF!,Indexing!$G$2:$H$28,2)</f>
        <v>#REF!</v>
      </c>
      <c r="H2198" s="13" t="e">
        <f t="shared" si="106"/>
        <v>#REF!</v>
      </c>
      <c r="J2198" s="13" t="e">
        <f>VLOOKUP(Parameter!#REF!,Indexing!$I$2:$J$28,2)</f>
        <v>#REF!</v>
      </c>
      <c r="K2198" s="13" t="e">
        <f>VLOOKUP(Parameter!#REF!,Indexing!$K$2:$L$28,2)</f>
        <v>#REF!</v>
      </c>
      <c r="L2198" s="13" t="e">
        <f t="shared" si="107"/>
        <v>#REF!</v>
      </c>
      <c r="N2198" t="e">
        <f t="shared" si="108"/>
        <v>#REF!</v>
      </c>
    </row>
    <row r="2199" spans="4:14">
      <c r="D2199" s="13" t="e">
        <f>VLOOKUP(Parameter!#REF!,Indexing!$A$2:$B$28,2)</f>
        <v>#REF!</v>
      </c>
      <c r="E2199" s="13" t="e">
        <f>VLOOKUP(Parameter!#REF!,Indexing!$C$2:$D$28,2)</f>
        <v>#REF!</v>
      </c>
      <c r="F2199" s="13" t="e">
        <f>VLOOKUP(Parameter!#REF!,Indexing!$E$2:$F$28,2)</f>
        <v>#REF!</v>
      </c>
      <c r="G2199" s="13" t="e">
        <f>VLOOKUP(Parameter!#REF!,Indexing!$G$2:$H$28,2)</f>
        <v>#REF!</v>
      </c>
      <c r="H2199" s="13" t="e">
        <f t="shared" si="106"/>
        <v>#REF!</v>
      </c>
      <c r="J2199" s="13" t="e">
        <f>VLOOKUP(Parameter!#REF!,Indexing!$I$2:$J$28,2)</f>
        <v>#REF!</v>
      </c>
      <c r="K2199" s="13" t="e">
        <f>VLOOKUP(Parameter!#REF!,Indexing!$K$2:$L$28,2)</f>
        <v>#REF!</v>
      </c>
      <c r="L2199" s="13" t="e">
        <f t="shared" si="107"/>
        <v>#REF!</v>
      </c>
      <c r="N2199" t="e">
        <f t="shared" si="108"/>
        <v>#REF!</v>
      </c>
    </row>
    <row r="2200" spans="4:14">
      <c r="D2200" s="13" t="e">
        <f>VLOOKUP(Parameter!#REF!,Indexing!$A$2:$B$28,2)</f>
        <v>#REF!</v>
      </c>
      <c r="E2200" s="13" t="e">
        <f>VLOOKUP(Parameter!#REF!,Indexing!$C$2:$D$28,2)</f>
        <v>#REF!</v>
      </c>
      <c r="F2200" s="13" t="e">
        <f>VLOOKUP(Parameter!#REF!,Indexing!$E$2:$F$28,2)</f>
        <v>#REF!</v>
      </c>
      <c r="G2200" s="13" t="e">
        <f>VLOOKUP(Parameter!#REF!,Indexing!$G$2:$H$28,2)</f>
        <v>#REF!</v>
      </c>
      <c r="H2200" s="13" t="e">
        <f t="shared" si="106"/>
        <v>#REF!</v>
      </c>
      <c r="J2200" s="13" t="e">
        <f>VLOOKUP(Parameter!#REF!,Indexing!$I$2:$J$28,2)</f>
        <v>#REF!</v>
      </c>
      <c r="K2200" s="13" t="e">
        <f>VLOOKUP(Parameter!#REF!,Indexing!$K$2:$L$28,2)</f>
        <v>#REF!</v>
      </c>
      <c r="L2200" s="13" t="e">
        <f t="shared" si="107"/>
        <v>#REF!</v>
      </c>
      <c r="N2200" t="e">
        <f t="shared" si="108"/>
        <v>#REF!</v>
      </c>
    </row>
    <row r="2201" spans="4:14">
      <c r="D2201" s="13" t="e">
        <f>VLOOKUP(Parameter!#REF!,Indexing!$A$2:$B$28,2)</f>
        <v>#REF!</v>
      </c>
      <c r="E2201" s="13" t="e">
        <f>VLOOKUP(Parameter!#REF!,Indexing!$C$2:$D$28,2)</f>
        <v>#REF!</v>
      </c>
      <c r="F2201" s="13" t="e">
        <f>VLOOKUP(Parameter!#REF!,Indexing!$E$2:$F$28,2)</f>
        <v>#REF!</v>
      </c>
      <c r="G2201" s="13" t="e">
        <f>VLOOKUP(Parameter!#REF!,Indexing!$G$2:$H$28,2)</f>
        <v>#REF!</v>
      </c>
      <c r="H2201" s="13" t="e">
        <f t="shared" si="106"/>
        <v>#REF!</v>
      </c>
      <c r="J2201" s="13" t="e">
        <f>VLOOKUP(Parameter!#REF!,Indexing!$I$2:$J$28,2)</f>
        <v>#REF!</v>
      </c>
      <c r="K2201" s="13" t="e">
        <f>VLOOKUP(Parameter!#REF!,Indexing!$K$2:$L$28,2)</f>
        <v>#REF!</v>
      </c>
      <c r="L2201" s="13" t="e">
        <f t="shared" si="107"/>
        <v>#REF!</v>
      </c>
      <c r="N2201" t="e">
        <f t="shared" si="108"/>
        <v>#REF!</v>
      </c>
    </row>
    <row r="2202" spans="4:14">
      <c r="D2202" s="13" t="e">
        <f>VLOOKUP(Parameter!#REF!,Indexing!$A$2:$B$28,2)</f>
        <v>#REF!</v>
      </c>
      <c r="E2202" s="13" t="e">
        <f>VLOOKUP(Parameter!#REF!,Indexing!$C$2:$D$28,2)</f>
        <v>#REF!</v>
      </c>
      <c r="F2202" s="13" t="e">
        <f>VLOOKUP(Parameter!#REF!,Indexing!$E$2:$F$28,2)</f>
        <v>#REF!</v>
      </c>
      <c r="G2202" s="13" t="e">
        <f>VLOOKUP(Parameter!#REF!,Indexing!$G$2:$H$28,2)</f>
        <v>#REF!</v>
      </c>
      <c r="H2202" s="13" t="e">
        <f t="shared" si="106"/>
        <v>#REF!</v>
      </c>
      <c r="J2202" s="13" t="e">
        <f>VLOOKUP(Parameter!#REF!,Indexing!$I$2:$J$28,2)</f>
        <v>#REF!</v>
      </c>
      <c r="K2202" s="13" t="e">
        <f>VLOOKUP(Parameter!#REF!,Indexing!$K$2:$L$28,2)</f>
        <v>#REF!</v>
      </c>
      <c r="L2202" s="13" t="e">
        <f t="shared" si="107"/>
        <v>#REF!</v>
      </c>
      <c r="N2202" t="e">
        <f t="shared" si="108"/>
        <v>#REF!</v>
      </c>
    </row>
    <row r="2203" spans="4:14">
      <c r="D2203" s="13" t="e">
        <f>VLOOKUP(Parameter!#REF!,Indexing!$A$2:$B$28,2)</f>
        <v>#REF!</v>
      </c>
      <c r="E2203" s="13" t="e">
        <f>VLOOKUP(Parameter!#REF!,Indexing!$C$2:$D$28,2)</f>
        <v>#REF!</v>
      </c>
      <c r="F2203" s="13" t="e">
        <f>VLOOKUP(Parameter!#REF!,Indexing!$E$2:$F$28,2)</f>
        <v>#REF!</v>
      </c>
      <c r="G2203" s="13" t="e">
        <f>VLOOKUP(Parameter!#REF!,Indexing!$G$2:$H$28,2)</f>
        <v>#REF!</v>
      </c>
      <c r="H2203" s="13" t="e">
        <f t="shared" si="106"/>
        <v>#REF!</v>
      </c>
      <c r="J2203" s="13" t="e">
        <f>VLOOKUP(Parameter!#REF!,Indexing!$I$2:$J$28,2)</f>
        <v>#REF!</v>
      </c>
      <c r="K2203" s="13" t="e">
        <f>VLOOKUP(Parameter!#REF!,Indexing!$K$2:$L$28,2)</f>
        <v>#REF!</v>
      </c>
      <c r="L2203" s="13" t="e">
        <f t="shared" si="107"/>
        <v>#REF!</v>
      </c>
      <c r="N2203" t="e">
        <f t="shared" si="108"/>
        <v>#REF!</v>
      </c>
    </row>
    <row r="2204" spans="4:14">
      <c r="D2204" s="13" t="e">
        <f>VLOOKUP(Parameter!#REF!,Indexing!$A$2:$B$28,2)</f>
        <v>#REF!</v>
      </c>
      <c r="E2204" s="13" t="e">
        <f>VLOOKUP(Parameter!#REF!,Indexing!$C$2:$D$28,2)</f>
        <v>#REF!</v>
      </c>
      <c r="F2204" s="13" t="e">
        <f>VLOOKUP(Parameter!#REF!,Indexing!$E$2:$F$28,2)</f>
        <v>#REF!</v>
      </c>
      <c r="G2204" s="13" t="e">
        <f>VLOOKUP(Parameter!#REF!,Indexing!$G$2:$H$28,2)</f>
        <v>#REF!</v>
      </c>
      <c r="H2204" s="13" t="e">
        <f t="shared" si="106"/>
        <v>#REF!</v>
      </c>
      <c r="J2204" s="13" t="e">
        <f>VLOOKUP(Parameter!#REF!,Indexing!$I$2:$J$28,2)</f>
        <v>#REF!</v>
      </c>
      <c r="K2204" s="13" t="e">
        <f>VLOOKUP(Parameter!#REF!,Indexing!$K$2:$L$28,2)</f>
        <v>#REF!</v>
      </c>
      <c r="L2204" s="13" t="e">
        <f t="shared" si="107"/>
        <v>#REF!</v>
      </c>
      <c r="N2204" t="e">
        <f t="shared" si="108"/>
        <v>#REF!</v>
      </c>
    </row>
    <row r="2205" spans="4:14">
      <c r="D2205" s="13" t="e">
        <f>VLOOKUP(Parameter!#REF!,Indexing!$A$2:$B$28,2)</f>
        <v>#REF!</v>
      </c>
      <c r="E2205" s="13" t="e">
        <f>VLOOKUP(Parameter!#REF!,Indexing!$C$2:$D$28,2)</f>
        <v>#REF!</v>
      </c>
      <c r="F2205" s="13" t="e">
        <f>VLOOKUP(Parameter!#REF!,Indexing!$E$2:$F$28,2)</f>
        <v>#REF!</v>
      </c>
      <c r="G2205" s="13" t="e">
        <f>VLOOKUP(Parameter!#REF!,Indexing!$G$2:$H$28,2)</f>
        <v>#REF!</v>
      </c>
      <c r="H2205" s="13" t="e">
        <f t="shared" si="106"/>
        <v>#REF!</v>
      </c>
      <c r="J2205" s="13" t="e">
        <f>VLOOKUP(Parameter!#REF!,Indexing!$I$2:$J$28,2)</f>
        <v>#REF!</v>
      </c>
      <c r="K2205" s="13" t="e">
        <f>VLOOKUP(Parameter!#REF!,Indexing!$K$2:$L$28,2)</f>
        <v>#REF!</v>
      </c>
      <c r="L2205" s="13" t="e">
        <f t="shared" si="107"/>
        <v>#REF!</v>
      </c>
      <c r="N2205" t="e">
        <f t="shared" si="108"/>
        <v>#REF!</v>
      </c>
    </row>
    <row r="2206" spans="4:14">
      <c r="D2206" s="13" t="e">
        <f>VLOOKUP(Parameter!#REF!,Indexing!$A$2:$B$28,2)</f>
        <v>#REF!</v>
      </c>
      <c r="E2206" s="13" t="e">
        <f>VLOOKUP(Parameter!#REF!,Indexing!$C$2:$D$28,2)</f>
        <v>#REF!</v>
      </c>
      <c r="F2206" s="13" t="e">
        <f>VLOOKUP(Parameter!#REF!,Indexing!$E$2:$F$28,2)</f>
        <v>#REF!</v>
      </c>
      <c r="G2206" s="13" t="e">
        <f>VLOOKUP(Parameter!#REF!,Indexing!$G$2:$H$28,2)</f>
        <v>#REF!</v>
      </c>
      <c r="H2206" s="13" t="e">
        <f t="shared" si="106"/>
        <v>#REF!</v>
      </c>
      <c r="J2206" s="13" t="e">
        <f>VLOOKUP(Parameter!#REF!,Indexing!$I$2:$J$28,2)</f>
        <v>#REF!</v>
      </c>
      <c r="K2206" s="13" t="e">
        <f>VLOOKUP(Parameter!#REF!,Indexing!$K$2:$L$28,2)</f>
        <v>#REF!</v>
      </c>
      <c r="L2206" s="13" t="e">
        <f t="shared" si="107"/>
        <v>#REF!</v>
      </c>
      <c r="N2206" t="e">
        <f t="shared" si="108"/>
        <v>#REF!</v>
      </c>
    </row>
    <row r="2207" spans="4:14">
      <c r="D2207" s="13" t="e">
        <f>VLOOKUP(Parameter!#REF!,Indexing!$A$2:$B$28,2)</f>
        <v>#REF!</v>
      </c>
      <c r="E2207" s="13" t="e">
        <f>VLOOKUP(Parameter!#REF!,Indexing!$C$2:$D$28,2)</f>
        <v>#REF!</v>
      </c>
      <c r="F2207" s="13" t="e">
        <f>VLOOKUP(Parameter!#REF!,Indexing!$E$2:$F$28,2)</f>
        <v>#REF!</v>
      </c>
      <c r="G2207" s="13" t="e">
        <f>VLOOKUP(Parameter!#REF!,Indexing!$G$2:$H$28,2)</f>
        <v>#REF!</v>
      </c>
      <c r="H2207" s="13" t="e">
        <f t="shared" si="106"/>
        <v>#REF!</v>
      </c>
      <c r="J2207" s="13" t="e">
        <f>VLOOKUP(Parameter!#REF!,Indexing!$I$2:$J$28,2)</f>
        <v>#REF!</v>
      </c>
      <c r="K2207" s="13" t="e">
        <f>VLOOKUP(Parameter!#REF!,Indexing!$K$2:$L$28,2)</f>
        <v>#REF!</v>
      </c>
      <c r="L2207" s="13" t="e">
        <f t="shared" si="107"/>
        <v>#REF!</v>
      </c>
      <c r="N2207" t="e">
        <f t="shared" si="108"/>
        <v>#REF!</v>
      </c>
    </row>
    <row r="2208" spans="4:14">
      <c r="D2208" s="13" t="e">
        <f>VLOOKUP(Parameter!#REF!,Indexing!$A$2:$B$28,2)</f>
        <v>#REF!</v>
      </c>
      <c r="E2208" s="13" t="e">
        <f>VLOOKUP(Parameter!#REF!,Indexing!$C$2:$D$28,2)</f>
        <v>#REF!</v>
      </c>
      <c r="F2208" s="13" t="e">
        <f>VLOOKUP(Parameter!#REF!,Indexing!$E$2:$F$28,2)</f>
        <v>#REF!</v>
      </c>
      <c r="G2208" s="13" t="e">
        <f>VLOOKUP(Parameter!#REF!,Indexing!$G$2:$H$28,2)</f>
        <v>#REF!</v>
      </c>
      <c r="H2208" s="13" t="e">
        <f t="shared" si="106"/>
        <v>#REF!</v>
      </c>
      <c r="J2208" s="13" t="e">
        <f>VLOOKUP(Parameter!#REF!,Indexing!$I$2:$J$28,2)</f>
        <v>#REF!</v>
      </c>
      <c r="K2208" s="13" t="e">
        <f>VLOOKUP(Parameter!#REF!,Indexing!$K$2:$L$28,2)</f>
        <v>#REF!</v>
      </c>
      <c r="L2208" s="13" t="e">
        <f t="shared" si="107"/>
        <v>#REF!</v>
      </c>
      <c r="N2208" t="e">
        <f t="shared" si="108"/>
        <v>#REF!</v>
      </c>
    </row>
    <row r="2209" spans="4:14">
      <c r="D2209" s="13" t="e">
        <f>VLOOKUP(Parameter!#REF!,Indexing!$A$2:$B$28,2)</f>
        <v>#REF!</v>
      </c>
      <c r="E2209" s="13" t="e">
        <f>VLOOKUP(Parameter!#REF!,Indexing!$C$2:$D$28,2)</f>
        <v>#REF!</v>
      </c>
      <c r="F2209" s="13" t="e">
        <f>VLOOKUP(Parameter!#REF!,Indexing!$E$2:$F$28,2)</f>
        <v>#REF!</v>
      </c>
      <c r="G2209" s="13" t="e">
        <f>VLOOKUP(Parameter!#REF!,Indexing!$G$2:$H$28,2)</f>
        <v>#REF!</v>
      </c>
      <c r="H2209" s="13" t="e">
        <f t="shared" si="106"/>
        <v>#REF!</v>
      </c>
      <c r="J2209" s="13" t="e">
        <f>VLOOKUP(Parameter!#REF!,Indexing!$I$2:$J$28,2)</f>
        <v>#REF!</v>
      </c>
      <c r="K2209" s="13" t="e">
        <f>VLOOKUP(Parameter!#REF!,Indexing!$K$2:$L$28,2)</f>
        <v>#REF!</v>
      </c>
      <c r="L2209" s="13" t="e">
        <f t="shared" si="107"/>
        <v>#REF!</v>
      </c>
      <c r="N2209" t="e">
        <f t="shared" si="108"/>
        <v>#REF!</v>
      </c>
    </row>
    <row r="2210" spans="4:14">
      <c r="D2210" s="13" t="e">
        <f>VLOOKUP(Parameter!#REF!,Indexing!$A$2:$B$28,2)</f>
        <v>#REF!</v>
      </c>
      <c r="E2210" s="13" t="e">
        <f>VLOOKUP(Parameter!#REF!,Indexing!$C$2:$D$28,2)</f>
        <v>#REF!</v>
      </c>
      <c r="F2210" s="13" t="e">
        <f>VLOOKUP(Parameter!#REF!,Indexing!$E$2:$F$28,2)</f>
        <v>#REF!</v>
      </c>
      <c r="G2210" s="13" t="e">
        <f>VLOOKUP(Parameter!#REF!,Indexing!$G$2:$H$28,2)</f>
        <v>#REF!</v>
      </c>
      <c r="H2210" s="13" t="e">
        <f t="shared" si="106"/>
        <v>#REF!</v>
      </c>
      <c r="J2210" s="13" t="e">
        <f>VLOOKUP(Parameter!#REF!,Indexing!$I$2:$J$28,2)</f>
        <v>#REF!</v>
      </c>
      <c r="K2210" s="13" t="e">
        <f>VLOOKUP(Parameter!#REF!,Indexing!$K$2:$L$28,2)</f>
        <v>#REF!</v>
      </c>
      <c r="L2210" s="13" t="e">
        <f t="shared" si="107"/>
        <v>#REF!</v>
      </c>
      <c r="N2210" t="e">
        <f t="shared" si="108"/>
        <v>#REF!</v>
      </c>
    </row>
    <row r="2211" spans="4:14">
      <c r="D2211" s="13" t="e">
        <f>VLOOKUP(Parameter!#REF!,Indexing!$A$2:$B$28,2)</f>
        <v>#REF!</v>
      </c>
      <c r="E2211" s="13" t="e">
        <f>VLOOKUP(Parameter!#REF!,Indexing!$C$2:$D$28,2)</f>
        <v>#REF!</v>
      </c>
      <c r="F2211" s="13" t="e">
        <f>VLOOKUP(Parameter!#REF!,Indexing!$E$2:$F$28,2)</f>
        <v>#REF!</v>
      </c>
      <c r="G2211" s="13" t="e">
        <f>VLOOKUP(Parameter!#REF!,Indexing!$G$2:$H$28,2)</f>
        <v>#REF!</v>
      </c>
      <c r="H2211" s="13" t="e">
        <f t="shared" si="106"/>
        <v>#REF!</v>
      </c>
      <c r="J2211" s="13" t="e">
        <f>VLOOKUP(Parameter!#REF!,Indexing!$I$2:$J$28,2)</f>
        <v>#REF!</v>
      </c>
      <c r="K2211" s="13" t="e">
        <f>VLOOKUP(Parameter!#REF!,Indexing!$K$2:$L$28,2)</f>
        <v>#REF!</v>
      </c>
      <c r="L2211" s="13" t="e">
        <f t="shared" si="107"/>
        <v>#REF!</v>
      </c>
      <c r="N2211" t="e">
        <f t="shared" si="108"/>
        <v>#REF!</v>
      </c>
    </row>
    <row r="2212" spans="4:14">
      <c r="D2212" s="13" t="e">
        <f>VLOOKUP(Parameter!#REF!,Indexing!$A$2:$B$28,2)</f>
        <v>#REF!</v>
      </c>
      <c r="E2212" s="13" t="e">
        <f>VLOOKUP(Parameter!#REF!,Indexing!$C$2:$D$28,2)</f>
        <v>#REF!</v>
      </c>
      <c r="F2212" s="13" t="e">
        <f>VLOOKUP(Parameter!#REF!,Indexing!$E$2:$F$28,2)</f>
        <v>#REF!</v>
      </c>
      <c r="G2212" s="13" t="e">
        <f>VLOOKUP(Parameter!#REF!,Indexing!$G$2:$H$28,2)</f>
        <v>#REF!</v>
      </c>
      <c r="H2212" s="13" t="e">
        <f t="shared" si="106"/>
        <v>#REF!</v>
      </c>
      <c r="J2212" s="13" t="e">
        <f>VLOOKUP(Parameter!#REF!,Indexing!$I$2:$J$28,2)</f>
        <v>#REF!</v>
      </c>
      <c r="K2212" s="13" t="e">
        <f>VLOOKUP(Parameter!#REF!,Indexing!$K$2:$L$28,2)</f>
        <v>#REF!</v>
      </c>
      <c r="L2212" s="13" t="e">
        <f t="shared" si="107"/>
        <v>#REF!</v>
      </c>
      <c r="N2212" t="e">
        <f t="shared" si="108"/>
        <v>#REF!</v>
      </c>
    </row>
    <row r="2213" spans="4:14">
      <c r="D2213" s="13" t="e">
        <f>VLOOKUP(Parameter!#REF!,Indexing!$A$2:$B$28,2)</f>
        <v>#REF!</v>
      </c>
      <c r="E2213" s="13" t="e">
        <f>VLOOKUP(Parameter!#REF!,Indexing!$C$2:$D$28,2)</f>
        <v>#REF!</v>
      </c>
      <c r="F2213" s="13" t="e">
        <f>VLOOKUP(Parameter!#REF!,Indexing!$E$2:$F$28,2)</f>
        <v>#REF!</v>
      </c>
      <c r="G2213" s="13" t="e">
        <f>VLOOKUP(Parameter!#REF!,Indexing!$G$2:$H$28,2)</f>
        <v>#REF!</v>
      </c>
      <c r="H2213" s="13" t="e">
        <f t="shared" si="106"/>
        <v>#REF!</v>
      </c>
      <c r="J2213" s="13" t="e">
        <f>VLOOKUP(Parameter!#REF!,Indexing!$I$2:$J$28,2)</f>
        <v>#REF!</v>
      </c>
      <c r="K2213" s="13" t="e">
        <f>VLOOKUP(Parameter!#REF!,Indexing!$K$2:$L$28,2)</f>
        <v>#REF!</v>
      </c>
      <c r="L2213" s="13" t="e">
        <f t="shared" si="107"/>
        <v>#REF!</v>
      </c>
      <c r="N2213" t="e">
        <f t="shared" si="108"/>
        <v>#REF!</v>
      </c>
    </row>
    <row r="2214" spans="4:14">
      <c r="D2214" s="13" t="e">
        <f>VLOOKUP(Parameter!#REF!,Indexing!$A$2:$B$28,2)</f>
        <v>#REF!</v>
      </c>
      <c r="E2214" s="13" t="e">
        <f>VLOOKUP(Parameter!#REF!,Indexing!$C$2:$D$28,2)</f>
        <v>#REF!</v>
      </c>
      <c r="F2214" s="13" t="e">
        <f>VLOOKUP(Parameter!#REF!,Indexing!$E$2:$F$28,2)</f>
        <v>#REF!</v>
      </c>
      <c r="G2214" s="13" t="e">
        <f>VLOOKUP(Parameter!#REF!,Indexing!$G$2:$H$28,2)</f>
        <v>#REF!</v>
      </c>
      <c r="H2214" s="13" t="e">
        <f t="shared" si="106"/>
        <v>#REF!</v>
      </c>
      <c r="J2214" s="13" t="e">
        <f>VLOOKUP(Parameter!#REF!,Indexing!$I$2:$J$28,2)</f>
        <v>#REF!</v>
      </c>
      <c r="K2214" s="13" t="e">
        <f>VLOOKUP(Parameter!#REF!,Indexing!$K$2:$L$28,2)</f>
        <v>#REF!</v>
      </c>
      <c r="L2214" s="13" t="e">
        <f t="shared" si="107"/>
        <v>#REF!</v>
      </c>
      <c r="N2214" t="e">
        <f t="shared" si="108"/>
        <v>#REF!</v>
      </c>
    </row>
    <row r="2215" spans="4:14">
      <c r="D2215" s="13" t="e">
        <f>VLOOKUP(Parameter!#REF!,Indexing!$A$2:$B$28,2)</f>
        <v>#REF!</v>
      </c>
      <c r="E2215" s="13" t="e">
        <f>VLOOKUP(Parameter!#REF!,Indexing!$C$2:$D$28,2)</f>
        <v>#REF!</v>
      </c>
      <c r="F2215" s="13" t="e">
        <f>VLOOKUP(Parameter!#REF!,Indexing!$E$2:$F$28,2)</f>
        <v>#REF!</v>
      </c>
      <c r="G2215" s="13" t="e">
        <f>VLOOKUP(Parameter!#REF!,Indexing!$G$2:$H$28,2)</f>
        <v>#REF!</v>
      </c>
      <c r="H2215" s="13" t="e">
        <f t="shared" ref="H2215:H2278" si="109">(AVERAGE(D2215:G2215))</f>
        <v>#REF!</v>
      </c>
      <c r="J2215" s="13" t="e">
        <f>VLOOKUP(Parameter!#REF!,Indexing!$I$2:$J$28,2)</f>
        <v>#REF!</v>
      </c>
      <c r="K2215" s="13" t="e">
        <f>VLOOKUP(Parameter!#REF!,Indexing!$K$2:$L$28,2)</f>
        <v>#REF!</v>
      </c>
      <c r="L2215" s="13" t="e">
        <f t="shared" ref="L2215:L2278" si="110">AVERAGE(J2215+K2215)</f>
        <v>#REF!</v>
      </c>
      <c r="N2215" t="e">
        <f t="shared" si="108"/>
        <v>#REF!</v>
      </c>
    </row>
    <row r="2216" spans="4:14">
      <c r="D2216" s="13" t="e">
        <f>VLOOKUP(Parameter!#REF!,Indexing!$A$2:$B$28,2)</f>
        <v>#REF!</v>
      </c>
      <c r="E2216" s="13" t="e">
        <f>VLOOKUP(Parameter!#REF!,Indexing!$C$2:$D$28,2)</f>
        <v>#REF!</v>
      </c>
      <c r="F2216" s="13" t="e">
        <f>VLOOKUP(Parameter!#REF!,Indexing!$E$2:$F$28,2)</f>
        <v>#REF!</v>
      </c>
      <c r="G2216" s="13" t="e">
        <f>VLOOKUP(Parameter!#REF!,Indexing!$G$2:$H$28,2)</f>
        <v>#REF!</v>
      </c>
      <c r="H2216" s="13" t="e">
        <f t="shared" si="109"/>
        <v>#REF!</v>
      </c>
      <c r="J2216" s="13" t="e">
        <f>VLOOKUP(Parameter!#REF!,Indexing!$I$2:$J$28,2)</f>
        <v>#REF!</v>
      </c>
      <c r="K2216" s="13" t="e">
        <f>VLOOKUP(Parameter!#REF!,Indexing!$K$2:$L$28,2)</f>
        <v>#REF!</v>
      </c>
      <c r="L2216" s="13" t="e">
        <f t="shared" si="110"/>
        <v>#REF!</v>
      </c>
      <c r="N2216" t="e">
        <f t="shared" si="108"/>
        <v>#REF!</v>
      </c>
    </row>
    <row r="2217" spans="4:14">
      <c r="D2217" s="13" t="e">
        <f>VLOOKUP(Parameter!#REF!,Indexing!$A$2:$B$28,2)</f>
        <v>#REF!</v>
      </c>
      <c r="E2217" s="13" t="e">
        <f>VLOOKUP(Parameter!#REF!,Indexing!$C$2:$D$28,2)</f>
        <v>#REF!</v>
      </c>
      <c r="F2217" s="13" t="e">
        <f>VLOOKUP(Parameter!#REF!,Indexing!$E$2:$F$28,2)</f>
        <v>#REF!</v>
      </c>
      <c r="G2217" s="13" t="e">
        <f>VLOOKUP(Parameter!#REF!,Indexing!$G$2:$H$28,2)</f>
        <v>#REF!</v>
      </c>
      <c r="H2217" s="13" t="e">
        <f t="shared" si="109"/>
        <v>#REF!</v>
      </c>
      <c r="J2217" s="13" t="e">
        <f>VLOOKUP(Parameter!#REF!,Indexing!$I$2:$J$28,2)</f>
        <v>#REF!</v>
      </c>
      <c r="K2217" s="13" t="e">
        <f>VLOOKUP(Parameter!#REF!,Indexing!$K$2:$L$28,2)</f>
        <v>#REF!</v>
      </c>
      <c r="L2217" s="13" t="e">
        <f t="shared" si="110"/>
        <v>#REF!</v>
      </c>
      <c r="N2217" t="e">
        <f t="shared" si="108"/>
        <v>#REF!</v>
      </c>
    </row>
    <row r="2218" spans="4:14">
      <c r="D2218" s="13" t="e">
        <f>VLOOKUP(Parameter!#REF!,Indexing!$A$2:$B$28,2)</f>
        <v>#REF!</v>
      </c>
      <c r="E2218" s="13" t="e">
        <f>VLOOKUP(Parameter!#REF!,Indexing!$C$2:$D$28,2)</f>
        <v>#REF!</v>
      </c>
      <c r="F2218" s="13" t="e">
        <f>VLOOKUP(Parameter!#REF!,Indexing!$E$2:$F$28,2)</f>
        <v>#REF!</v>
      </c>
      <c r="G2218" s="13" t="e">
        <f>VLOOKUP(Parameter!#REF!,Indexing!$G$2:$H$28,2)</f>
        <v>#REF!</v>
      </c>
      <c r="H2218" s="13" t="e">
        <f t="shared" si="109"/>
        <v>#REF!</v>
      </c>
      <c r="J2218" s="13" t="e">
        <f>VLOOKUP(Parameter!#REF!,Indexing!$I$2:$J$28,2)</f>
        <v>#REF!</v>
      </c>
      <c r="K2218" s="13" t="e">
        <f>VLOOKUP(Parameter!#REF!,Indexing!$K$2:$L$28,2)</f>
        <v>#REF!</v>
      </c>
      <c r="L2218" s="13" t="e">
        <f t="shared" si="110"/>
        <v>#REF!</v>
      </c>
      <c r="N2218" t="e">
        <f t="shared" si="108"/>
        <v>#REF!</v>
      </c>
    </row>
    <row r="2219" spans="4:14">
      <c r="D2219" s="13" t="e">
        <f>VLOOKUP(Parameter!#REF!,Indexing!$A$2:$B$28,2)</f>
        <v>#REF!</v>
      </c>
      <c r="E2219" s="13" t="e">
        <f>VLOOKUP(Parameter!#REF!,Indexing!$C$2:$D$28,2)</f>
        <v>#REF!</v>
      </c>
      <c r="F2219" s="13" t="e">
        <f>VLOOKUP(Parameter!#REF!,Indexing!$E$2:$F$28,2)</f>
        <v>#REF!</v>
      </c>
      <c r="G2219" s="13" t="e">
        <f>VLOOKUP(Parameter!#REF!,Indexing!$G$2:$H$28,2)</f>
        <v>#REF!</v>
      </c>
      <c r="H2219" s="13" t="e">
        <f t="shared" si="109"/>
        <v>#REF!</v>
      </c>
      <c r="J2219" s="13" t="e">
        <f>VLOOKUP(Parameter!#REF!,Indexing!$I$2:$J$28,2)</f>
        <v>#REF!</v>
      </c>
      <c r="K2219" s="13" t="e">
        <f>VLOOKUP(Parameter!#REF!,Indexing!$K$2:$L$28,2)</f>
        <v>#REF!</v>
      </c>
      <c r="L2219" s="13" t="e">
        <f t="shared" si="110"/>
        <v>#REF!</v>
      </c>
      <c r="N2219" t="e">
        <f t="shared" si="108"/>
        <v>#REF!</v>
      </c>
    </row>
    <row r="2220" spans="4:14">
      <c r="D2220" s="13" t="e">
        <f>VLOOKUP(Parameter!#REF!,Indexing!$A$2:$B$28,2)</f>
        <v>#REF!</v>
      </c>
      <c r="E2220" s="13" t="e">
        <f>VLOOKUP(Parameter!#REF!,Indexing!$C$2:$D$28,2)</f>
        <v>#REF!</v>
      </c>
      <c r="F2220" s="13" t="e">
        <f>VLOOKUP(Parameter!#REF!,Indexing!$E$2:$F$28,2)</f>
        <v>#REF!</v>
      </c>
      <c r="G2220" s="13" t="e">
        <f>VLOOKUP(Parameter!#REF!,Indexing!$G$2:$H$28,2)</f>
        <v>#REF!</v>
      </c>
      <c r="H2220" s="13" t="e">
        <f t="shared" si="109"/>
        <v>#REF!</v>
      </c>
      <c r="J2220" s="13" t="e">
        <f>VLOOKUP(Parameter!#REF!,Indexing!$I$2:$J$28,2)</f>
        <v>#REF!</v>
      </c>
      <c r="K2220" s="13" t="e">
        <f>VLOOKUP(Parameter!#REF!,Indexing!$K$2:$L$28,2)</f>
        <v>#REF!</v>
      </c>
      <c r="L2220" s="13" t="e">
        <f t="shared" si="110"/>
        <v>#REF!</v>
      </c>
      <c r="N2220" t="e">
        <f t="shared" si="108"/>
        <v>#REF!</v>
      </c>
    </row>
    <row r="2221" spans="4:14">
      <c r="D2221" s="13" t="e">
        <f>VLOOKUP(Parameter!#REF!,Indexing!$A$2:$B$28,2)</f>
        <v>#REF!</v>
      </c>
      <c r="E2221" s="13" t="e">
        <f>VLOOKUP(Parameter!#REF!,Indexing!$C$2:$D$28,2)</f>
        <v>#REF!</v>
      </c>
      <c r="F2221" s="13" t="e">
        <f>VLOOKUP(Parameter!#REF!,Indexing!$E$2:$F$28,2)</f>
        <v>#REF!</v>
      </c>
      <c r="G2221" s="13" t="e">
        <f>VLOOKUP(Parameter!#REF!,Indexing!$G$2:$H$28,2)</f>
        <v>#REF!</v>
      </c>
      <c r="H2221" s="13" t="e">
        <f t="shared" si="109"/>
        <v>#REF!</v>
      </c>
      <c r="J2221" s="13" t="e">
        <f>VLOOKUP(Parameter!#REF!,Indexing!$I$2:$J$28,2)</f>
        <v>#REF!</v>
      </c>
      <c r="K2221" s="13" t="e">
        <f>VLOOKUP(Parameter!#REF!,Indexing!$K$2:$L$28,2)</f>
        <v>#REF!</v>
      </c>
      <c r="L2221" s="13" t="e">
        <f t="shared" si="110"/>
        <v>#REF!</v>
      </c>
      <c r="N2221" t="e">
        <f t="shared" si="108"/>
        <v>#REF!</v>
      </c>
    </row>
    <row r="2222" spans="4:14">
      <c r="D2222" s="13" t="e">
        <f>VLOOKUP(Parameter!#REF!,Indexing!$A$2:$B$28,2)</f>
        <v>#REF!</v>
      </c>
      <c r="E2222" s="13" t="e">
        <f>VLOOKUP(Parameter!#REF!,Indexing!$C$2:$D$28,2)</f>
        <v>#REF!</v>
      </c>
      <c r="F2222" s="13" t="e">
        <f>VLOOKUP(Parameter!#REF!,Indexing!$E$2:$F$28,2)</f>
        <v>#REF!</v>
      </c>
      <c r="G2222" s="13" t="e">
        <f>VLOOKUP(Parameter!#REF!,Indexing!$G$2:$H$28,2)</f>
        <v>#REF!</v>
      </c>
      <c r="H2222" s="13" t="e">
        <f t="shared" si="109"/>
        <v>#REF!</v>
      </c>
      <c r="J2222" s="13" t="e">
        <f>VLOOKUP(Parameter!#REF!,Indexing!$I$2:$J$28,2)</f>
        <v>#REF!</v>
      </c>
      <c r="K2222" s="13" t="e">
        <f>VLOOKUP(Parameter!#REF!,Indexing!$K$2:$L$28,2)</f>
        <v>#REF!</v>
      </c>
      <c r="L2222" s="13" t="e">
        <f t="shared" si="110"/>
        <v>#REF!</v>
      </c>
      <c r="N2222" t="e">
        <f t="shared" si="108"/>
        <v>#REF!</v>
      </c>
    </row>
    <row r="2223" spans="4:14">
      <c r="D2223" s="13" t="e">
        <f>VLOOKUP(Parameter!#REF!,Indexing!$A$2:$B$28,2)</f>
        <v>#REF!</v>
      </c>
      <c r="E2223" s="13" t="e">
        <f>VLOOKUP(Parameter!#REF!,Indexing!$C$2:$D$28,2)</f>
        <v>#REF!</v>
      </c>
      <c r="F2223" s="13" t="e">
        <f>VLOOKUP(Parameter!#REF!,Indexing!$E$2:$F$28,2)</f>
        <v>#REF!</v>
      </c>
      <c r="G2223" s="13" t="e">
        <f>VLOOKUP(Parameter!#REF!,Indexing!$G$2:$H$28,2)</f>
        <v>#REF!</v>
      </c>
      <c r="H2223" s="13" t="e">
        <f t="shared" si="109"/>
        <v>#REF!</v>
      </c>
      <c r="J2223" s="13" t="e">
        <f>VLOOKUP(Parameter!#REF!,Indexing!$I$2:$J$28,2)</f>
        <v>#REF!</v>
      </c>
      <c r="K2223" s="13" t="e">
        <f>VLOOKUP(Parameter!#REF!,Indexing!$K$2:$L$28,2)</f>
        <v>#REF!</v>
      </c>
      <c r="L2223" s="13" t="e">
        <f t="shared" si="110"/>
        <v>#REF!</v>
      </c>
      <c r="N2223" t="e">
        <f t="shared" si="108"/>
        <v>#REF!</v>
      </c>
    </row>
    <row r="2224" spans="4:14">
      <c r="D2224" s="13" t="e">
        <f>VLOOKUP(Parameter!#REF!,Indexing!$A$2:$B$28,2)</f>
        <v>#REF!</v>
      </c>
      <c r="E2224" s="13" t="e">
        <f>VLOOKUP(Parameter!#REF!,Indexing!$C$2:$D$28,2)</f>
        <v>#REF!</v>
      </c>
      <c r="F2224" s="13" t="e">
        <f>VLOOKUP(Parameter!#REF!,Indexing!$E$2:$F$28,2)</f>
        <v>#REF!</v>
      </c>
      <c r="G2224" s="13" t="e">
        <f>VLOOKUP(Parameter!#REF!,Indexing!$G$2:$H$28,2)</f>
        <v>#REF!</v>
      </c>
      <c r="H2224" s="13" t="e">
        <f t="shared" si="109"/>
        <v>#REF!</v>
      </c>
      <c r="J2224" s="13" t="e">
        <f>VLOOKUP(Parameter!#REF!,Indexing!$I$2:$J$28,2)</f>
        <v>#REF!</v>
      </c>
      <c r="K2224" s="13" t="e">
        <f>VLOOKUP(Parameter!#REF!,Indexing!$K$2:$L$28,2)</f>
        <v>#REF!</v>
      </c>
      <c r="L2224" s="13" t="e">
        <f t="shared" si="110"/>
        <v>#REF!</v>
      </c>
      <c r="N2224" t="e">
        <f t="shared" si="108"/>
        <v>#REF!</v>
      </c>
    </row>
    <row r="2225" spans="4:14">
      <c r="D2225" s="13" t="e">
        <f>VLOOKUP(Parameter!#REF!,Indexing!$A$2:$B$28,2)</f>
        <v>#REF!</v>
      </c>
      <c r="E2225" s="13" t="e">
        <f>VLOOKUP(Parameter!#REF!,Indexing!$C$2:$D$28,2)</f>
        <v>#REF!</v>
      </c>
      <c r="F2225" s="13" t="e">
        <f>VLOOKUP(Parameter!#REF!,Indexing!$E$2:$F$28,2)</f>
        <v>#REF!</v>
      </c>
      <c r="G2225" s="13" t="e">
        <f>VLOOKUP(Parameter!#REF!,Indexing!$G$2:$H$28,2)</f>
        <v>#REF!</v>
      </c>
      <c r="H2225" s="13" t="e">
        <f t="shared" si="109"/>
        <v>#REF!</v>
      </c>
      <c r="J2225" s="13" t="e">
        <f>VLOOKUP(Parameter!#REF!,Indexing!$I$2:$J$28,2)</f>
        <v>#REF!</v>
      </c>
      <c r="K2225" s="13" t="e">
        <f>VLOOKUP(Parameter!#REF!,Indexing!$K$2:$L$28,2)</f>
        <v>#REF!</v>
      </c>
      <c r="L2225" s="13" t="e">
        <f t="shared" si="110"/>
        <v>#REF!</v>
      </c>
      <c r="N2225" t="e">
        <f t="shared" si="108"/>
        <v>#REF!</v>
      </c>
    </row>
    <row r="2226" spans="4:14">
      <c r="D2226" s="13" t="e">
        <f>VLOOKUP(Parameter!#REF!,Indexing!$A$2:$B$28,2)</f>
        <v>#REF!</v>
      </c>
      <c r="E2226" s="13" t="e">
        <f>VLOOKUP(Parameter!#REF!,Indexing!$C$2:$D$28,2)</f>
        <v>#REF!</v>
      </c>
      <c r="F2226" s="13" t="e">
        <f>VLOOKUP(Parameter!#REF!,Indexing!$E$2:$F$28,2)</f>
        <v>#REF!</v>
      </c>
      <c r="G2226" s="13" t="e">
        <f>VLOOKUP(Parameter!#REF!,Indexing!$G$2:$H$28,2)</f>
        <v>#REF!</v>
      </c>
      <c r="H2226" s="13" t="e">
        <f t="shared" si="109"/>
        <v>#REF!</v>
      </c>
      <c r="J2226" s="13" t="e">
        <f>VLOOKUP(Parameter!#REF!,Indexing!$I$2:$J$28,2)</f>
        <v>#REF!</v>
      </c>
      <c r="K2226" s="13" t="e">
        <f>VLOOKUP(Parameter!#REF!,Indexing!$K$2:$L$28,2)</f>
        <v>#REF!</v>
      </c>
      <c r="L2226" s="13" t="e">
        <f t="shared" si="110"/>
        <v>#REF!</v>
      </c>
      <c r="N2226" t="e">
        <f t="shared" si="108"/>
        <v>#REF!</v>
      </c>
    </row>
    <row r="2227" spans="4:14">
      <c r="D2227" s="13" t="e">
        <f>VLOOKUP(Parameter!#REF!,Indexing!$A$2:$B$28,2)</f>
        <v>#REF!</v>
      </c>
      <c r="E2227" s="13" t="e">
        <f>VLOOKUP(Parameter!#REF!,Indexing!$C$2:$D$28,2)</f>
        <v>#REF!</v>
      </c>
      <c r="F2227" s="13" t="e">
        <f>VLOOKUP(Parameter!#REF!,Indexing!$E$2:$F$28,2)</f>
        <v>#REF!</v>
      </c>
      <c r="G2227" s="13" t="e">
        <f>VLOOKUP(Parameter!#REF!,Indexing!$G$2:$H$28,2)</f>
        <v>#REF!</v>
      </c>
      <c r="H2227" s="13" t="e">
        <f t="shared" si="109"/>
        <v>#REF!</v>
      </c>
      <c r="J2227" s="13" t="e">
        <f>VLOOKUP(Parameter!#REF!,Indexing!$I$2:$J$28,2)</f>
        <v>#REF!</v>
      </c>
      <c r="K2227" s="13" t="e">
        <f>VLOOKUP(Parameter!#REF!,Indexing!$K$2:$L$28,2)</f>
        <v>#REF!</v>
      </c>
      <c r="L2227" s="13" t="e">
        <f t="shared" si="110"/>
        <v>#REF!</v>
      </c>
      <c r="N2227" t="e">
        <f t="shared" si="108"/>
        <v>#REF!</v>
      </c>
    </row>
    <row r="2228" spans="4:14">
      <c r="D2228" s="13" t="e">
        <f>VLOOKUP(Parameter!#REF!,Indexing!$A$2:$B$28,2)</f>
        <v>#REF!</v>
      </c>
      <c r="E2228" s="13" t="e">
        <f>VLOOKUP(Parameter!#REF!,Indexing!$C$2:$D$28,2)</f>
        <v>#REF!</v>
      </c>
      <c r="F2228" s="13" t="e">
        <f>VLOOKUP(Parameter!#REF!,Indexing!$E$2:$F$28,2)</f>
        <v>#REF!</v>
      </c>
      <c r="G2228" s="13" t="e">
        <f>VLOOKUP(Parameter!#REF!,Indexing!$G$2:$H$28,2)</f>
        <v>#REF!</v>
      </c>
      <c r="H2228" s="13" t="e">
        <f t="shared" si="109"/>
        <v>#REF!</v>
      </c>
      <c r="J2228" s="13" t="e">
        <f>VLOOKUP(Parameter!#REF!,Indexing!$I$2:$J$28,2)</f>
        <v>#REF!</v>
      </c>
      <c r="K2228" s="13" t="e">
        <f>VLOOKUP(Parameter!#REF!,Indexing!$K$2:$L$28,2)</f>
        <v>#REF!</v>
      </c>
      <c r="L2228" s="13" t="e">
        <f t="shared" si="110"/>
        <v>#REF!</v>
      </c>
      <c r="N2228" t="e">
        <f t="shared" si="108"/>
        <v>#REF!</v>
      </c>
    </row>
    <row r="2229" spans="4:14">
      <c r="D2229" s="13" t="e">
        <f>VLOOKUP(Parameter!#REF!,Indexing!$A$2:$B$28,2)</f>
        <v>#REF!</v>
      </c>
      <c r="E2229" s="13" t="e">
        <f>VLOOKUP(Parameter!#REF!,Indexing!$C$2:$D$28,2)</f>
        <v>#REF!</v>
      </c>
      <c r="F2229" s="13" t="e">
        <f>VLOOKUP(Parameter!#REF!,Indexing!$E$2:$F$28,2)</f>
        <v>#REF!</v>
      </c>
      <c r="G2229" s="13" t="e">
        <f>VLOOKUP(Parameter!#REF!,Indexing!$G$2:$H$28,2)</f>
        <v>#REF!</v>
      </c>
      <c r="H2229" s="13" t="e">
        <f t="shared" si="109"/>
        <v>#REF!</v>
      </c>
      <c r="J2229" s="13" t="e">
        <f>VLOOKUP(Parameter!#REF!,Indexing!$I$2:$J$28,2)</f>
        <v>#REF!</v>
      </c>
      <c r="K2229" s="13" t="e">
        <f>VLOOKUP(Parameter!#REF!,Indexing!$K$2:$L$28,2)</f>
        <v>#REF!</v>
      </c>
      <c r="L2229" s="13" t="e">
        <f t="shared" si="110"/>
        <v>#REF!</v>
      </c>
      <c r="N2229" t="e">
        <f t="shared" si="108"/>
        <v>#REF!</v>
      </c>
    </row>
    <row r="2230" spans="4:14">
      <c r="D2230" s="13" t="e">
        <f>VLOOKUP(Parameter!#REF!,Indexing!$A$2:$B$28,2)</f>
        <v>#REF!</v>
      </c>
      <c r="E2230" s="13" t="e">
        <f>VLOOKUP(Parameter!#REF!,Indexing!$C$2:$D$28,2)</f>
        <v>#REF!</v>
      </c>
      <c r="F2230" s="13" t="e">
        <f>VLOOKUP(Parameter!#REF!,Indexing!$E$2:$F$28,2)</f>
        <v>#REF!</v>
      </c>
      <c r="G2230" s="13" t="e">
        <f>VLOOKUP(Parameter!#REF!,Indexing!$G$2:$H$28,2)</f>
        <v>#REF!</v>
      </c>
      <c r="H2230" s="13" t="e">
        <f t="shared" si="109"/>
        <v>#REF!</v>
      </c>
      <c r="J2230" s="13" t="e">
        <f>VLOOKUP(Parameter!#REF!,Indexing!$I$2:$J$28,2)</f>
        <v>#REF!</v>
      </c>
      <c r="K2230" s="13" t="e">
        <f>VLOOKUP(Parameter!#REF!,Indexing!$K$2:$L$28,2)</f>
        <v>#REF!</v>
      </c>
      <c r="L2230" s="13" t="e">
        <f t="shared" si="110"/>
        <v>#REF!</v>
      </c>
      <c r="N2230" t="e">
        <f t="shared" si="108"/>
        <v>#REF!</v>
      </c>
    </row>
    <row r="2231" spans="4:14">
      <c r="D2231" s="13" t="e">
        <f>VLOOKUP(Parameter!#REF!,Indexing!$A$2:$B$28,2)</f>
        <v>#REF!</v>
      </c>
      <c r="E2231" s="13" t="e">
        <f>VLOOKUP(Parameter!#REF!,Indexing!$C$2:$D$28,2)</f>
        <v>#REF!</v>
      </c>
      <c r="F2231" s="13" t="e">
        <f>VLOOKUP(Parameter!#REF!,Indexing!$E$2:$F$28,2)</f>
        <v>#REF!</v>
      </c>
      <c r="G2231" s="13" t="e">
        <f>VLOOKUP(Parameter!#REF!,Indexing!$G$2:$H$28,2)</f>
        <v>#REF!</v>
      </c>
      <c r="H2231" s="13" t="e">
        <f t="shared" si="109"/>
        <v>#REF!</v>
      </c>
      <c r="J2231" s="13" t="e">
        <f>VLOOKUP(Parameter!#REF!,Indexing!$I$2:$J$28,2)</f>
        <v>#REF!</v>
      </c>
      <c r="K2231" s="13" t="e">
        <f>VLOOKUP(Parameter!#REF!,Indexing!$K$2:$L$28,2)</f>
        <v>#REF!</v>
      </c>
      <c r="L2231" s="13" t="e">
        <f t="shared" si="110"/>
        <v>#REF!</v>
      </c>
      <c r="N2231" t="e">
        <f t="shared" si="108"/>
        <v>#REF!</v>
      </c>
    </row>
    <row r="2232" spans="4:14">
      <c r="D2232" s="13" t="e">
        <f>VLOOKUP(Parameter!#REF!,Indexing!$A$2:$B$28,2)</f>
        <v>#REF!</v>
      </c>
      <c r="E2232" s="13" t="e">
        <f>VLOOKUP(Parameter!#REF!,Indexing!$C$2:$D$28,2)</f>
        <v>#REF!</v>
      </c>
      <c r="F2232" s="13" t="e">
        <f>VLOOKUP(Parameter!#REF!,Indexing!$E$2:$F$28,2)</f>
        <v>#REF!</v>
      </c>
      <c r="G2232" s="13" t="e">
        <f>VLOOKUP(Parameter!#REF!,Indexing!$G$2:$H$28,2)</f>
        <v>#REF!</v>
      </c>
      <c r="H2232" s="13" t="e">
        <f t="shared" si="109"/>
        <v>#REF!</v>
      </c>
      <c r="J2232" s="13" t="e">
        <f>VLOOKUP(Parameter!#REF!,Indexing!$I$2:$J$28,2)</f>
        <v>#REF!</v>
      </c>
      <c r="K2232" s="13" t="e">
        <f>VLOOKUP(Parameter!#REF!,Indexing!$K$2:$L$28,2)</f>
        <v>#REF!</v>
      </c>
      <c r="L2232" s="13" t="e">
        <f t="shared" si="110"/>
        <v>#REF!</v>
      </c>
      <c r="N2232" t="e">
        <f t="shared" si="108"/>
        <v>#REF!</v>
      </c>
    </row>
    <row r="2233" spans="4:14">
      <c r="D2233" s="13" t="e">
        <f>VLOOKUP(Parameter!#REF!,Indexing!$A$2:$B$28,2)</f>
        <v>#REF!</v>
      </c>
      <c r="E2233" s="13" t="e">
        <f>VLOOKUP(Parameter!#REF!,Indexing!$C$2:$D$28,2)</f>
        <v>#REF!</v>
      </c>
      <c r="F2233" s="13" t="e">
        <f>VLOOKUP(Parameter!#REF!,Indexing!$E$2:$F$28,2)</f>
        <v>#REF!</v>
      </c>
      <c r="G2233" s="13" t="e">
        <f>VLOOKUP(Parameter!#REF!,Indexing!$G$2:$H$28,2)</f>
        <v>#REF!</v>
      </c>
      <c r="H2233" s="13" t="e">
        <f t="shared" si="109"/>
        <v>#REF!</v>
      </c>
      <c r="J2233" s="13" t="e">
        <f>VLOOKUP(Parameter!#REF!,Indexing!$I$2:$J$28,2)</f>
        <v>#REF!</v>
      </c>
      <c r="K2233" s="13" t="e">
        <f>VLOOKUP(Parameter!#REF!,Indexing!$K$2:$L$28,2)</f>
        <v>#REF!</v>
      </c>
      <c r="L2233" s="13" t="e">
        <f t="shared" si="110"/>
        <v>#REF!</v>
      </c>
      <c r="N2233" t="e">
        <f t="shared" si="108"/>
        <v>#REF!</v>
      </c>
    </row>
    <row r="2234" spans="4:14">
      <c r="D2234" s="13" t="e">
        <f>VLOOKUP(Parameter!#REF!,Indexing!$A$2:$B$28,2)</f>
        <v>#REF!</v>
      </c>
      <c r="E2234" s="13" t="e">
        <f>VLOOKUP(Parameter!#REF!,Indexing!$C$2:$D$28,2)</f>
        <v>#REF!</v>
      </c>
      <c r="F2234" s="13" t="e">
        <f>VLOOKUP(Parameter!#REF!,Indexing!$E$2:$F$28,2)</f>
        <v>#REF!</v>
      </c>
      <c r="G2234" s="13" t="e">
        <f>VLOOKUP(Parameter!#REF!,Indexing!$G$2:$H$28,2)</f>
        <v>#REF!</v>
      </c>
      <c r="H2234" s="13" t="e">
        <f t="shared" si="109"/>
        <v>#REF!</v>
      </c>
      <c r="J2234" s="13" t="e">
        <f>VLOOKUP(Parameter!#REF!,Indexing!$I$2:$J$28,2)</f>
        <v>#REF!</v>
      </c>
      <c r="K2234" s="13" t="e">
        <f>VLOOKUP(Parameter!#REF!,Indexing!$K$2:$L$28,2)</f>
        <v>#REF!</v>
      </c>
      <c r="L2234" s="13" t="e">
        <f t="shared" si="110"/>
        <v>#REF!</v>
      </c>
      <c r="N2234" t="e">
        <f t="shared" si="108"/>
        <v>#REF!</v>
      </c>
    </row>
    <row r="2235" spans="4:14">
      <c r="D2235" s="13" t="e">
        <f>VLOOKUP(Parameter!#REF!,Indexing!$A$2:$B$28,2)</f>
        <v>#REF!</v>
      </c>
      <c r="E2235" s="13" t="e">
        <f>VLOOKUP(Parameter!#REF!,Indexing!$C$2:$D$28,2)</f>
        <v>#REF!</v>
      </c>
      <c r="F2235" s="13" t="e">
        <f>VLOOKUP(Parameter!#REF!,Indexing!$E$2:$F$28,2)</f>
        <v>#REF!</v>
      </c>
      <c r="G2235" s="13" t="e">
        <f>VLOOKUP(Parameter!#REF!,Indexing!$G$2:$H$28,2)</f>
        <v>#REF!</v>
      </c>
      <c r="H2235" s="13" t="e">
        <f t="shared" si="109"/>
        <v>#REF!</v>
      </c>
      <c r="J2235" s="13" t="e">
        <f>VLOOKUP(Parameter!#REF!,Indexing!$I$2:$J$28,2)</f>
        <v>#REF!</v>
      </c>
      <c r="K2235" s="13" t="e">
        <f>VLOOKUP(Parameter!#REF!,Indexing!$K$2:$L$28,2)</f>
        <v>#REF!</v>
      </c>
      <c r="L2235" s="13" t="e">
        <f t="shared" si="110"/>
        <v>#REF!</v>
      </c>
      <c r="N2235" t="e">
        <f t="shared" si="108"/>
        <v>#REF!</v>
      </c>
    </row>
    <row r="2236" spans="4:14">
      <c r="D2236" s="13" t="e">
        <f>VLOOKUP(Parameter!#REF!,Indexing!$A$2:$B$28,2)</f>
        <v>#REF!</v>
      </c>
      <c r="E2236" s="13" t="e">
        <f>VLOOKUP(Parameter!#REF!,Indexing!$C$2:$D$28,2)</f>
        <v>#REF!</v>
      </c>
      <c r="F2236" s="13" t="e">
        <f>VLOOKUP(Parameter!#REF!,Indexing!$E$2:$F$28,2)</f>
        <v>#REF!</v>
      </c>
      <c r="G2236" s="13" t="e">
        <f>VLOOKUP(Parameter!#REF!,Indexing!$G$2:$H$28,2)</f>
        <v>#REF!</v>
      </c>
      <c r="H2236" s="13" t="e">
        <f t="shared" si="109"/>
        <v>#REF!</v>
      </c>
      <c r="J2236" s="13" t="e">
        <f>VLOOKUP(Parameter!#REF!,Indexing!$I$2:$J$28,2)</f>
        <v>#REF!</v>
      </c>
      <c r="K2236" s="13" t="e">
        <f>VLOOKUP(Parameter!#REF!,Indexing!$K$2:$L$28,2)</f>
        <v>#REF!</v>
      </c>
      <c r="L2236" s="13" t="e">
        <f t="shared" si="110"/>
        <v>#REF!</v>
      </c>
      <c r="N2236" t="e">
        <f t="shared" si="108"/>
        <v>#REF!</v>
      </c>
    </row>
    <row r="2237" spans="4:14">
      <c r="D2237" s="13" t="e">
        <f>VLOOKUP(Parameter!#REF!,Indexing!$A$2:$B$28,2)</f>
        <v>#REF!</v>
      </c>
      <c r="E2237" s="13" t="e">
        <f>VLOOKUP(Parameter!#REF!,Indexing!$C$2:$D$28,2)</f>
        <v>#REF!</v>
      </c>
      <c r="F2237" s="13" t="e">
        <f>VLOOKUP(Parameter!#REF!,Indexing!$E$2:$F$28,2)</f>
        <v>#REF!</v>
      </c>
      <c r="G2237" s="13" t="e">
        <f>VLOOKUP(Parameter!#REF!,Indexing!$G$2:$H$28,2)</f>
        <v>#REF!</v>
      </c>
      <c r="H2237" s="13" t="e">
        <f t="shared" si="109"/>
        <v>#REF!</v>
      </c>
      <c r="J2237" s="13" t="e">
        <f>VLOOKUP(Parameter!#REF!,Indexing!$I$2:$J$28,2)</f>
        <v>#REF!</v>
      </c>
      <c r="K2237" s="13" t="e">
        <f>VLOOKUP(Parameter!#REF!,Indexing!$K$2:$L$28,2)</f>
        <v>#REF!</v>
      </c>
      <c r="L2237" s="13" t="e">
        <f t="shared" si="110"/>
        <v>#REF!</v>
      </c>
      <c r="N2237" t="e">
        <f t="shared" si="108"/>
        <v>#REF!</v>
      </c>
    </row>
    <row r="2238" spans="4:14">
      <c r="D2238" s="13" t="e">
        <f>VLOOKUP(Parameter!#REF!,Indexing!$A$2:$B$28,2)</f>
        <v>#REF!</v>
      </c>
      <c r="E2238" s="13" t="e">
        <f>VLOOKUP(Parameter!#REF!,Indexing!$C$2:$D$28,2)</f>
        <v>#REF!</v>
      </c>
      <c r="F2238" s="13" t="e">
        <f>VLOOKUP(Parameter!#REF!,Indexing!$E$2:$F$28,2)</f>
        <v>#REF!</v>
      </c>
      <c r="G2238" s="13" t="e">
        <f>VLOOKUP(Parameter!#REF!,Indexing!$G$2:$H$28,2)</f>
        <v>#REF!</v>
      </c>
      <c r="H2238" s="13" t="e">
        <f t="shared" si="109"/>
        <v>#REF!</v>
      </c>
      <c r="J2238" s="13" t="e">
        <f>VLOOKUP(Parameter!#REF!,Indexing!$I$2:$J$28,2)</f>
        <v>#REF!</v>
      </c>
      <c r="K2238" s="13" t="e">
        <f>VLOOKUP(Parameter!#REF!,Indexing!$K$2:$L$28,2)</f>
        <v>#REF!</v>
      </c>
      <c r="L2238" s="13" t="e">
        <f t="shared" si="110"/>
        <v>#REF!</v>
      </c>
      <c r="N2238" t="e">
        <f t="shared" si="108"/>
        <v>#REF!</v>
      </c>
    </row>
    <row r="2239" spans="4:14">
      <c r="D2239" s="13" t="e">
        <f>VLOOKUP(Parameter!#REF!,Indexing!$A$2:$B$28,2)</f>
        <v>#REF!</v>
      </c>
      <c r="E2239" s="13" t="e">
        <f>VLOOKUP(Parameter!#REF!,Indexing!$C$2:$D$28,2)</f>
        <v>#REF!</v>
      </c>
      <c r="F2239" s="13" t="e">
        <f>VLOOKUP(Parameter!#REF!,Indexing!$E$2:$F$28,2)</f>
        <v>#REF!</v>
      </c>
      <c r="G2239" s="13" t="e">
        <f>VLOOKUP(Parameter!#REF!,Indexing!$G$2:$H$28,2)</f>
        <v>#REF!</v>
      </c>
      <c r="H2239" s="13" t="e">
        <f t="shared" si="109"/>
        <v>#REF!</v>
      </c>
      <c r="J2239" s="13" t="e">
        <f>VLOOKUP(Parameter!#REF!,Indexing!$I$2:$J$28,2)</f>
        <v>#REF!</v>
      </c>
      <c r="K2239" s="13" t="e">
        <f>VLOOKUP(Parameter!#REF!,Indexing!$K$2:$L$28,2)</f>
        <v>#REF!</v>
      </c>
      <c r="L2239" s="13" t="e">
        <f t="shared" si="110"/>
        <v>#REF!</v>
      </c>
      <c r="N2239" t="e">
        <f t="shared" si="108"/>
        <v>#REF!</v>
      </c>
    </row>
    <row r="2240" spans="4:14">
      <c r="D2240" s="13" t="e">
        <f>VLOOKUP(Parameter!#REF!,Indexing!$A$2:$B$28,2)</f>
        <v>#REF!</v>
      </c>
      <c r="E2240" s="13" t="e">
        <f>VLOOKUP(Parameter!#REF!,Indexing!$C$2:$D$28,2)</f>
        <v>#REF!</v>
      </c>
      <c r="F2240" s="13" t="e">
        <f>VLOOKUP(Parameter!#REF!,Indexing!$E$2:$F$28,2)</f>
        <v>#REF!</v>
      </c>
      <c r="G2240" s="13" t="e">
        <f>VLOOKUP(Parameter!#REF!,Indexing!$G$2:$H$28,2)</f>
        <v>#REF!</v>
      </c>
      <c r="H2240" s="13" t="e">
        <f t="shared" si="109"/>
        <v>#REF!</v>
      </c>
      <c r="J2240" s="13" t="e">
        <f>VLOOKUP(Parameter!#REF!,Indexing!$I$2:$J$28,2)</f>
        <v>#REF!</v>
      </c>
      <c r="K2240" s="13" t="e">
        <f>VLOOKUP(Parameter!#REF!,Indexing!$K$2:$L$28,2)</f>
        <v>#REF!</v>
      </c>
      <c r="L2240" s="13" t="e">
        <f t="shared" si="110"/>
        <v>#REF!</v>
      </c>
      <c r="N2240" t="e">
        <f t="shared" si="108"/>
        <v>#REF!</v>
      </c>
    </row>
    <row r="2241" spans="4:14">
      <c r="D2241" s="13" t="e">
        <f>VLOOKUP(Parameter!#REF!,Indexing!$A$2:$B$28,2)</f>
        <v>#REF!</v>
      </c>
      <c r="E2241" s="13" t="e">
        <f>VLOOKUP(Parameter!#REF!,Indexing!$C$2:$D$28,2)</f>
        <v>#REF!</v>
      </c>
      <c r="F2241" s="13" t="e">
        <f>VLOOKUP(Parameter!#REF!,Indexing!$E$2:$F$28,2)</f>
        <v>#REF!</v>
      </c>
      <c r="G2241" s="13" t="e">
        <f>VLOOKUP(Parameter!#REF!,Indexing!$G$2:$H$28,2)</f>
        <v>#REF!</v>
      </c>
      <c r="H2241" s="13" t="e">
        <f t="shared" si="109"/>
        <v>#REF!</v>
      </c>
      <c r="J2241" s="13" t="e">
        <f>VLOOKUP(Parameter!#REF!,Indexing!$I$2:$J$28,2)</f>
        <v>#REF!</v>
      </c>
      <c r="K2241" s="13" t="e">
        <f>VLOOKUP(Parameter!#REF!,Indexing!$K$2:$L$28,2)</f>
        <v>#REF!</v>
      </c>
      <c r="L2241" s="13" t="e">
        <f t="shared" si="110"/>
        <v>#REF!</v>
      </c>
      <c r="N2241" t="e">
        <f t="shared" si="108"/>
        <v>#REF!</v>
      </c>
    </row>
    <row r="2242" spans="4:14">
      <c r="D2242" s="13" t="e">
        <f>VLOOKUP(Parameter!#REF!,Indexing!$A$2:$B$28,2)</f>
        <v>#REF!</v>
      </c>
      <c r="E2242" s="13" t="e">
        <f>VLOOKUP(Parameter!#REF!,Indexing!$C$2:$D$28,2)</f>
        <v>#REF!</v>
      </c>
      <c r="F2242" s="13" t="e">
        <f>VLOOKUP(Parameter!#REF!,Indexing!$E$2:$F$28,2)</f>
        <v>#REF!</v>
      </c>
      <c r="G2242" s="13" t="e">
        <f>VLOOKUP(Parameter!#REF!,Indexing!$G$2:$H$28,2)</f>
        <v>#REF!</v>
      </c>
      <c r="H2242" s="13" t="e">
        <f t="shared" si="109"/>
        <v>#REF!</v>
      </c>
      <c r="J2242" s="13" t="e">
        <f>VLOOKUP(Parameter!#REF!,Indexing!$I$2:$J$28,2)</f>
        <v>#REF!</v>
      </c>
      <c r="K2242" s="13" t="e">
        <f>VLOOKUP(Parameter!#REF!,Indexing!$K$2:$L$28,2)</f>
        <v>#REF!</v>
      </c>
      <c r="L2242" s="13" t="e">
        <f t="shared" si="110"/>
        <v>#REF!</v>
      </c>
      <c r="N2242" t="e">
        <f t="shared" ref="N2242:N2305" si="111">(SUM(D2242:G2242))+(SUM(J2242+K2242))</f>
        <v>#REF!</v>
      </c>
    </row>
    <row r="2243" spans="4:14">
      <c r="D2243" s="13" t="e">
        <f>VLOOKUP(Parameter!#REF!,Indexing!$A$2:$B$28,2)</f>
        <v>#REF!</v>
      </c>
      <c r="E2243" s="13" t="e">
        <f>VLOOKUP(Parameter!#REF!,Indexing!$C$2:$D$28,2)</f>
        <v>#REF!</v>
      </c>
      <c r="F2243" s="13" t="e">
        <f>VLOOKUP(Parameter!#REF!,Indexing!$E$2:$F$28,2)</f>
        <v>#REF!</v>
      </c>
      <c r="G2243" s="13" t="e">
        <f>VLOOKUP(Parameter!#REF!,Indexing!$G$2:$H$28,2)</f>
        <v>#REF!</v>
      </c>
      <c r="H2243" s="13" t="e">
        <f t="shared" si="109"/>
        <v>#REF!</v>
      </c>
      <c r="J2243" s="13" t="e">
        <f>VLOOKUP(Parameter!#REF!,Indexing!$I$2:$J$28,2)</f>
        <v>#REF!</v>
      </c>
      <c r="K2243" s="13" t="e">
        <f>VLOOKUP(Parameter!#REF!,Indexing!$K$2:$L$28,2)</f>
        <v>#REF!</v>
      </c>
      <c r="L2243" s="13" t="e">
        <f t="shared" si="110"/>
        <v>#REF!</v>
      </c>
      <c r="N2243" t="e">
        <f t="shared" si="111"/>
        <v>#REF!</v>
      </c>
    </row>
    <row r="2244" spans="4:14">
      <c r="D2244" s="13" t="e">
        <f>VLOOKUP(Parameter!#REF!,Indexing!$A$2:$B$28,2)</f>
        <v>#REF!</v>
      </c>
      <c r="E2244" s="13" t="e">
        <f>VLOOKUP(Parameter!#REF!,Indexing!$C$2:$D$28,2)</f>
        <v>#REF!</v>
      </c>
      <c r="F2244" s="13" t="e">
        <f>VLOOKUP(Parameter!#REF!,Indexing!$E$2:$F$28,2)</f>
        <v>#REF!</v>
      </c>
      <c r="G2244" s="13" t="e">
        <f>VLOOKUP(Parameter!#REF!,Indexing!$G$2:$H$28,2)</f>
        <v>#REF!</v>
      </c>
      <c r="H2244" s="13" t="e">
        <f t="shared" si="109"/>
        <v>#REF!</v>
      </c>
      <c r="J2244" s="13" t="e">
        <f>VLOOKUP(Parameter!#REF!,Indexing!$I$2:$J$28,2)</f>
        <v>#REF!</v>
      </c>
      <c r="K2244" s="13" t="e">
        <f>VLOOKUP(Parameter!#REF!,Indexing!$K$2:$L$28,2)</f>
        <v>#REF!</v>
      </c>
      <c r="L2244" s="13" t="e">
        <f t="shared" si="110"/>
        <v>#REF!</v>
      </c>
      <c r="N2244" t="e">
        <f t="shared" si="111"/>
        <v>#REF!</v>
      </c>
    </row>
    <row r="2245" spans="4:14">
      <c r="D2245" s="13" t="e">
        <f>VLOOKUP(Parameter!#REF!,Indexing!$A$2:$B$28,2)</f>
        <v>#REF!</v>
      </c>
      <c r="E2245" s="13" t="e">
        <f>VLOOKUP(Parameter!#REF!,Indexing!$C$2:$D$28,2)</f>
        <v>#REF!</v>
      </c>
      <c r="F2245" s="13" t="e">
        <f>VLOOKUP(Parameter!#REF!,Indexing!$E$2:$F$28,2)</f>
        <v>#REF!</v>
      </c>
      <c r="G2245" s="13" t="e">
        <f>VLOOKUP(Parameter!#REF!,Indexing!$G$2:$H$28,2)</f>
        <v>#REF!</v>
      </c>
      <c r="H2245" s="13" t="e">
        <f t="shared" si="109"/>
        <v>#REF!</v>
      </c>
      <c r="J2245" s="13" t="e">
        <f>VLOOKUP(Parameter!#REF!,Indexing!$I$2:$J$28,2)</f>
        <v>#REF!</v>
      </c>
      <c r="K2245" s="13" t="e">
        <f>VLOOKUP(Parameter!#REF!,Indexing!$K$2:$L$28,2)</f>
        <v>#REF!</v>
      </c>
      <c r="L2245" s="13" t="e">
        <f t="shared" si="110"/>
        <v>#REF!</v>
      </c>
      <c r="N2245" t="e">
        <f t="shared" si="111"/>
        <v>#REF!</v>
      </c>
    </row>
    <row r="2246" spans="4:14">
      <c r="D2246" s="13" t="e">
        <f>VLOOKUP(Parameter!#REF!,Indexing!$A$2:$B$28,2)</f>
        <v>#REF!</v>
      </c>
      <c r="E2246" s="13" t="e">
        <f>VLOOKUP(Parameter!#REF!,Indexing!$C$2:$D$28,2)</f>
        <v>#REF!</v>
      </c>
      <c r="F2246" s="13" t="e">
        <f>VLOOKUP(Parameter!#REF!,Indexing!$E$2:$F$28,2)</f>
        <v>#REF!</v>
      </c>
      <c r="G2246" s="13" t="e">
        <f>VLOOKUP(Parameter!#REF!,Indexing!$G$2:$H$28,2)</f>
        <v>#REF!</v>
      </c>
      <c r="H2246" s="13" t="e">
        <f t="shared" si="109"/>
        <v>#REF!</v>
      </c>
      <c r="J2246" s="13" t="e">
        <f>VLOOKUP(Parameter!#REF!,Indexing!$I$2:$J$28,2)</f>
        <v>#REF!</v>
      </c>
      <c r="K2246" s="13" t="e">
        <f>VLOOKUP(Parameter!#REF!,Indexing!$K$2:$L$28,2)</f>
        <v>#REF!</v>
      </c>
      <c r="L2246" s="13" t="e">
        <f t="shared" si="110"/>
        <v>#REF!</v>
      </c>
      <c r="N2246" t="e">
        <f t="shared" si="111"/>
        <v>#REF!</v>
      </c>
    </row>
    <row r="2247" spans="4:14">
      <c r="D2247" s="13" t="e">
        <f>VLOOKUP(Parameter!#REF!,Indexing!$A$2:$B$28,2)</f>
        <v>#REF!</v>
      </c>
      <c r="E2247" s="13" t="e">
        <f>VLOOKUP(Parameter!#REF!,Indexing!$C$2:$D$28,2)</f>
        <v>#REF!</v>
      </c>
      <c r="F2247" s="13" t="e">
        <f>VLOOKUP(Parameter!#REF!,Indexing!$E$2:$F$28,2)</f>
        <v>#REF!</v>
      </c>
      <c r="G2247" s="13" t="e">
        <f>VLOOKUP(Parameter!#REF!,Indexing!$G$2:$H$28,2)</f>
        <v>#REF!</v>
      </c>
      <c r="H2247" s="13" t="e">
        <f t="shared" si="109"/>
        <v>#REF!</v>
      </c>
      <c r="J2247" s="13" t="e">
        <f>VLOOKUP(Parameter!#REF!,Indexing!$I$2:$J$28,2)</f>
        <v>#REF!</v>
      </c>
      <c r="K2247" s="13" t="e">
        <f>VLOOKUP(Parameter!#REF!,Indexing!$K$2:$L$28,2)</f>
        <v>#REF!</v>
      </c>
      <c r="L2247" s="13" t="e">
        <f t="shared" si="110"/>
        <v>#REF!</v>
      </c>
      <c r="N2247" t="e">
        <f t="shared" si="111"/>
        <v>#REF!</v>
      </c>
    </row>
    <row r="2248" spans="4:14">
      <c r="D2248" s="13" t="e">
        <f>VLOOKUP(Parameter!#REF!,Indexing!$A$2:$B$28,2)</f>
        <v>#REF!</v>
      </c>
      <c r="E2248" s="13" t="e">
        <f>VLOOKUP(Parameter!#REF!,Indexing!$C$2:$D$28,2)</f>
        <v>#REF!</v>
      </c>
      <c r="F2248" s="13" t="e">
        <f>VLOOKUP(Parameter!#REF!,Indexing!$E$2:$F$28,2)</f>
        <v>#REF!</v>
      </c>
      <c r="G2248" s="13" t="e">
        <f>VLOOKUP(Parameter!#REF!,Indexing!$G$2:$H$28,2)</f>
        <v>#REF!</v>
      </c>
      <c r="H2248" s="13" t="e">
        <f t="shared" si="109"/>
        <v>#REF!</v>
      </c>
      <c r="J2248" s="13" t="e">
        <f>VLOOKUP(Parameter!#REF!,Indexing!$I$2:$J$28,2)</f>
        <v>#REF!</v>
      </c>
      <c r="K2248" s="13" t="e">
        <f>VLOOKUP(Parameter!#REF!,Indexing!$K$2:$L$28,2)</f>
        <v>#REF!</v>
      </c>
      <c r="L2248" s="13" t="e">
        <f t="shared" si="110"/>
        <v>#REF!</v>
      </c>
      <c r="N2248" t="e">
        <f t="shared" si="111"/>
        <v>#REF!</v>
      </c>
    </row>
    <row r="2249" spans="4:14">
      <c r="D2249" s="13" t="e">
        <f>VLOOKUP(Parameter!#REF!,Indexing!$A$2:$B$28,2)</f>
        <v>#REF!</v>
      </c>
      <c r="E2249" s="13" t="e">
        <f>VLOOKUP(Parameter!#REF!,Indexing!$C$2:$D$28,2)</f>
        <v>#REF!</v>
      </c>
      <c r="F2249" s="13" t="e">
        <f>VLOOKUP(Parameter!#REF!,Indexing!$E$2:$F$28,2)</f>
        <v>#REF!</v>
      </c>
      <c r="G2249" s="13" t="e">
        <f>VLOOKUP(Parameter!#REF!,Indexing!$G$2:$H$28,2)</f>
        <v>#REF!</v>
      </c>
      <c r="H2249" s="13" t="e">
        <f t="shared" si="109"/>
        <v>#REF!</v>
      </c>
      <c r="J2249" s="13" t="e">
        <f>VLOOKUP(Parameter!#REF!,Indexing!$I$2:$J$28,2)</f>
        <v>#REF!</v>
      </c>
      <c r="K2249" s="13" t="e">
        <f>VLOOKUP(Parameter!#REF!,Indexing!$K$2:$L$28,2)</f>
        <v>#REF!</v>
      </c>
      <c r="L2249" s="13" t="e">
        <f t="shared" si="110"/>
        <v>#REF!</v>
      </c>
      <c r="N2249" t="e">
        <f t="shared" si="111"/>
        <v>#REF!</v>
      </c>
    </row>
    <row r="2250" spans="4:14">
      <c r="D2250" s="13" t="e">
        <f>VLOOKUP(Parameter!#REF!,Indexing!$A$2:$B$28,2)</f>
        <v>#REF!</v>
      </c>
      <c r="E2250" s="13" t="e">
        <f>VLOOKUP(Parameter!#REF!,Indexing!$C$2:$D$28,2)</f>
        <v>#REF!</v>
      </c>
      <c r="F2250" s="13" t="e">
        <f>VLOOKUP(Parameter!#REF!,Indexing!$E$2:$F$28,2)</f>
        <v>#REF!</v>
      </c>
      <c r="G2250" s="13" t="e">
        <f>VLOOKUP(Parameter!#REF!,Indexing!$G$2:$H$28,2)</f>
        <v>#REF!</v>
      </c>
      <c r="H2250" s="13" t="e">
        <f t="shared" si="109"/>
        <v>#REF!</v>
      </c>
      <c r="J2250" s="13" t="e">
        <f>VLOOKUP(Parameter!#REF!,Indexing!$I$2:$J$28,2)</f>
        <v>#REF!</v>
      </c>
      <c r="K2250" s="13" t="e">
        <f>VLOOKUP(Parameter!#REF!,Indexing!$K$2:$L$28,2)</f>
        <v>#REF!</v>
      </c>
      <c r="L2250" s="13" t="e">
        <f t="shared" si="110"/>
        <v>#REF!</v>
      </c>
      <c r="N2250" t="e">
        <f t="shared" si="111"/>
        <v>#REF!</v>
      </c>
    </row>
    <row r="2251" spans="4:14">
      <c r="D2251" s="13" t="e">
        <f>VLOOKUP(Parameter!#REF!,Indexing!$A$2:$B$28,2)</f>
        <v>#REF!</v>
      </c>
      <c r="E2251" s="13" t="e">
        <f>VLOOKUP(Parameter!#REF!,Indexing!$C$2:$D$28,2)</f>
        <v>#REF!</v>
      </c>
      <c r="F2251" s="13" t="e">
        <f>VLOOKUP(Parameter!#REF!,Indexing!$E$2:$F$28,2)</f>
        <v>#REF!</v>
      </c>
      <c r="G2251" s="13" t="e">
        <f>VLOOKUP(Parameter!#REF!,Indexing!$G$2:$H$28,2)</f>
        <v>#REF!</v>
      </c>
      <c r="H2251" s="13" t="e">
        <f t="shared" si="109"/>
        <v>#REF!</v>
      </c>
      <c r="J2251" s="13" t="e">
        <f>VLOOKUP(Parameter!#REF!,Indexing!$I$2:$J$28,2)</f>
        <v>#REF!</v>
      </c>
      <c r="K2251" s="13" t="e">
        <f>VLOOKUP(Parameter!#REF!,Indexing!$K$2:$L$28,2)</f>
        <v>#REF!</v>
      </c>
      <c r="L2251" s="13" t="e">
        <f t="shared" si="110"/>
        <v>#REF!</v>
      </c>
      <c r="N2251" t="e">
        <f t="shared" si="111"/>
        <v>#REF!</v>
      </c>
    </row>
    <row r="2252" spans="4:14">
      <c r="D2252" s="13" t="e">
        <f>VLOOKUP(Parameter!#REF!,Indexing!$A$2:$B$28,2)</f>
        <v>#REF!</v>
      </c>
      <c r="E2252" s="13" t="e">
        <f>VLOOKUP(Parameter!#REF!,Indexing!$C$2:$D$28,2)</f>
        <v>#REF!</v>
      </c>
      <c r="F2252" s="13" t="e">
        <f>VLOOKUP(Parameter!#REF!,Indexing!$E$2:$F$28,2)</f>
        <v>#REF!</v>
      </c>
      <c r="G2252" s="13" t="e">
        <f>VLOOKUP(Parameter!#REF!,Indexing!$G$2:$H$28,2)</f>
        <v>#REF!</v>
      </c>
      <c r="H2252" s="13" t="e">
        <f t="shared" si="109"/>
        <v>#REF!</v>
      </c>
      <c r="J2252" s="13" t="e">
        <f>VLOOKUP(Parameter!#REF!,Indexing!$I$2:$J$28,2)</f>
        <v>#REF!</v>
      </c>
      <c r="K2252" s="13" t="e">
        <f>VLOOKUP(Parameter!#REF!,Indexing!$K$2:$L$28,2)</f>
        <v>#REF!</v>
      </c>
      <c r="L2252" s="13" t="e">
        <f t="shared" si="110"/>
        <v>#REF!</v>
      </c>
      <c r="N2252" t="e">
        <f t="shared" si="111"/>
        <v>#REF!</v>
      </c>
    </row>
    <row r="2253" spans="4:14">
      <c r="D2253" s="13" t="e">
        <f>VLOOKUP(Parameter!#REF!,Indexing!$A$2:$B$28,2)</f>
        <v>#REF!</v>
      </c>
      <c r="E2253" s="13" t="e">
        <f>VLOOKUP(Parameter!#REF!,Indexing!$C$2:$D$28,2)</f>
        <v>#REF!</v>
      </c>
      <c r="F2253" s="13" t="e">
        <f>VLOOKUP(Parameter!#REF!,Indexing!$E$2:$F$28,2)</f>
        <v>#REF!</v>
      </c>
      <c r="G2253" s="13" t="e">
        <f>VLOOKUP(Parameter!#REF!,Indexing!$G$2:$H$28,2)</f>
        <v>#REF!</v>
      </c>
      <c r="H2253" s="13" t="e">
        <f t="shared" si="109"/>
        <v>#REF!</v>
      </c>
      <c r="J2253" s="13" t="e">
        <f>VLOOKUP(Parameter!#REF!,Indexing!$I$2:$J$28,2)</f>
        <v>#REF!</v>
      </c>
      <c r="K2253" s="13" t="e">
        <f>VLOOKUP(Parameter!#REF!,Indexing!$K$2:$L$28,2)</f>
        <v>#REF!</v>
      </c>
      <c r="L2253" s="13" t="e">
        <f t="shared" si="110"/>
        <v>#REF!</v>
      </c>
      <c r="N2253" t="e">
        <f t="shared" si="111"/>
        <v>#REF!</v>
      </c>
    </row>
    <row r="2254" spans="4:14">
      <c r="D2254" s="13" t="e">
        <f>VLOOKUP(Parameter!#REF!,Indexing!$A$2:$B$28,2)</f>
        <v>#REF!</v>
      </c>
      <c r="E2254" s="13" t="e">
        <f>VLOOKUP(Parameter!#REF!,Indexing!$C$2:$D$28,2)</f>
        <v>#REF!</v>
      </c>
      <c r="F2254" s="13" t="e">
        <f>VLOOKUP(Parameter!#REF!,Indexing!$E$2:$F$28,2)</f>
        <v>#REF!</v>
      </c>
      <c r="G2254" s="13" t="e">
        <f>VLOOKUP(Parameter!#REF!,Indexing!$G$2:$H$28,2)</f>
        <v>#REF!</v>
      </c>
      <c r="H2254" s="13" t="e">
        <f t="shared" si="109"/>
        <v>#REF!</v>
      </c>
      <c r="J2254" s="13" t="e">
        <f>VLOOKUP(Parameter!#REF!,Indexing!$I$2:$J$28,2)</f>
        <v>#REF!</v>
      </c>
      <c r="K2254" s="13" t="e">
        <f>VLOOKUP(Parameter!#REF!,Indexing!$K$2:$L$28,2)</f>
        <v>#REF!</v>
      </c>
      <c r="L2254" s="13" t="e">
        <f t="shared" si="110"/>
        <v>#REF!</v>
      </c>
      <c r="N2254" t="e">
        <f t="shared" si="111"/>
        <v>#REF!</v>
      </c>
    </row>
    <row r="2255" spans="4:14">
      <c r="D2255" s="13" t="e">
        <f>VLOOKUP(Parameter!#REF!,Indexing!$A$2:$B$28,2)</f>
        <v>#REF!</v>
      </c>
      <c r="E2255" s="13" t="e">
        <f>VLOOKUP(Parameter!#REF!,Indexing!$C$2:$D$28,2)</f>
        <v>#REF!</v>
      </c>
      <c r="F2255" s="13" t="e">
        <f>VLOOKUP(Parameter!#REF!,Indexing!$E$2:$F$28,2)</f>
        <v>#REF!</v>
      </c>
      <c r="G2255" s="13" t="e">
        <f>VLOOKUP(Parameter!#REF!,Indexing!$G$2:$H$28,2)</f>
        <v>#REF!</v>
      </c>
      <c r="H2255" s="13" t="e">
        <f t="shared" si="109"/>
        <v>#REF!</v>
      </c>
      <c r="J2255" s="13" t="e">
        <f>VLOOKUP(Parameter!#REF!,Indexing!$I$2:$J$28,2)</f>
        <v>#REF!</v>
      </c>
      <c r="K2255" s="13" t="e">
        <f>VLOOKUP(Parameter!#REF!,Indexing!$K$2:$L$28,2)</f>
        <v>#REF!</v>
      </c>
      <c r="L2255" s="13" t="e">
        <f t="shared" si="110"/>
        <v>#REF!</v>
      </c>
      <c r="N2255" t="e">
        <f t="shared" si="111"/>
        <v>#REF!</v>
      </c>
    </row>
    <row r="2256" spans="4:14">
      <c r="D2256" s="13" t="e">
        <f>VLOOKUP(Parameter!#REF!,Indexing!$A$2:$B$28,2)</f>
        <v>#REF!</v>
      </c>
      <c r="E2256" s="13" t="e">
        <f>VLOOKUP(Parameter!#REF!,Indexing!$C$2:$D$28,2)</f>
        <v>#REF!</v>
      </c>
      <c r="F2256" s="13" t="e">
        <f>VLOOKUP(Parameter!#REF!,Indexing!$E$2:$F$28,2)</f>
        <v>#REF!</v>
      </c>
      <c r="G2256" s="13" t="e">
        <f>VLOOKUP(Parameter!#REF!,Indexing!$G$2:$H$28,2)</f>
        <v>#REF!</v>
      </c>
      <c r="H2256" s="13" t="e">
        <f t="shared" si="109"/>
        <v>#REF!</v>
      </c>
      <c r="J2256" s="13" t="e">
        <f>VLOOKUP(Parameter!#REF!,Indexing!$I$2:$J$28,2)</f>
        <v>#REF!</v>
      </c>
      <c r="K2256" s="13" t="e">
        <f>VLOOKUP(Parameter!#REF!,Indexing!$K$2:$L$28,2)</f>
        <v>#REF!</v>
      </c>
      <c r="L2256" s="13" t="e">
        <f t="shared" si="110"/>
        <v>#REF!</v>
      </c>
      <c r="N2256" t="e">
        <f t="shared" si="111"/>
        <v>#REF!</v>
      </c>
    </row>
    <row r="2257" spans="4:14">
      <c r="D2257" s="13" t="e">
        <f>VLOOKUP(Parameter!#REF!,Indexing!$A$2:$B$28,2)</f>
        <v>#REF!</v>
      </c>
      <c r="E2257" s="13" t="e">
        <f>VLOOKUP(Parameter!#REF!,Indexing!$C$2:$D$28,2)</f>
        <v>#REF!</v>
      </c>
      <c r="F2257" s="13" t="e">
        <f>VLOOKUP(Parameter!#REF!,Indexing!$E$2:$F$28,2)</f>
        <v>#REF!</v>
      </c>
      <c r="G2257" s="13" t="e">
        <f>VLOOKUP(Parameter!#REF!,Indexing!$G$2:$H$28,2)</f>
        <v>#REF!</v>
      </c>
      <c r="H2257" s="13" t="e">
        <f t="shared" si="109"/>
        <v>#REF!</v>
      </c>
      <c r="J2257" s="13" t="e">
        <f>VLOOKUP(Parameter!#REF!,Indexing!$I$2:$J$28,2)</f>
        <v>#REF!</v>
      </c>
      <c r="K2257" s="13" t="e">
        <f>VLOOKUP(Parameter!#REF!,Indexing!$K$2:$L$28,2)</f>
        <v>#REF!</v>
      </c>
      <c r="L2257" s="13" t="e">
        <f t="shared" si="110"/>
        <v>#REF!</v>
      </c>
      <c r="N2257" t="e">
        <f t="shared" si="111"/>
        <v>#REF!</v>
      </c>
    </row>
    <row r="2258" spans="4:14">
      <c r="D2258" s="13" t="e">
        <f>VLOOKUP(Parameter!#REF!,Indexing!$A$2:$B$28,2)</f>
        <v>#REF!</v>
      </c>
      <c r="E2258" s="13" t="e">
        <f>VLOOKUP(Parameter!#REF!,Indexing!$C$2:$D$28,2)</f>
        <v>#REF!</v>
      </c>
      <c r="F2258" s="13" t="e">
        <f>VLOOKUP(Parameter!#REF!,Indexing!$E$2:$F$28,2)</f>
        <v>#REF!</v>
      </c>
      <c r="G2258" s="13" t="e">
        <f>VLOOKUP(Parameter!#REF!,Indexing!$G$2:$H$28,2)</f>
        <v>#REF!</v>
      </c>
      <c r="H2258" s="13" t="e">
        <f t="shared" si="109"/>
        <v>#REF!</v>
      </c>
      <c r="J2258" s="13" t="e">
        <f>VLOOKUP(Parameter!#REF!,Indexing!$I$2:$J$28,2)</f>
        <v>#REF!</v>
      </c>
      <c r="K2258" s="13" t="e">
        <f>VLOOKUP(Parameter!#REF!,Indexing!$K$2:$L$28,2)</f>
        <v>#REF!</v>
      </c>
      <c r="L2258" s="13" t="e">
        <f t="shared" si="110"/>
        <v>#REF!</v>
      </c>
      <c r="N2258" t="e">
        <f t="shared" si="111"/>
        <v>#REF!</v>
      </c>
    </row>
    <row r="2259" spans="4:14">
      <c r="D2259" s="13" t="e">
        <f>VLOOKUP(Parameter!#REF!,Indexing!$A$2:$B$28,2)</f>
        <v>#REF!</v>
      </c>
      <c r="E2259" s="13" t="e">
        <f>VLOOKUP(Parameter!#REF!,Indexing!$C$2:$D$28,2)</f>
        <v>#REF!</v>
      </c>
      <c r="F2259" s="13" t="e">
        <f>VLOOKUP(Parameter!#REF!,Indexing!$E$2:$F$28,2)</f>
        <v>#REF!</v>
      </c>
      <c r="G2259" s="13" t="e">
        <f>VLOOKUP(Parameter!#REF!,Indexing!$G$2:$H$28,2)</f>
        <v>#REF!</v>
      </c>
      <c r="H2259" s="13" t="e">
        <f t="shared" si="109"/>
        <v>#REF!</v>
      </c>
      <c r="J2259" s="13" t="e">
        <f>VLOOKUP(Parameter!#REF!,Indexing!$I$2:$J$28,2)</f>
        <v>#REF!</v>
      </c>
      <c r="K2259" s="13" t="e">
        <f>VLOOKUP(Parameter!#REF!,Indexing!$K$2:$L$28,2)</f>
        <v>#REF!</v>
      </c>
      <c r="L2259" s="13" t="e">
        <f t="shared" si="110"/>
        <v>#REF!</v>
      </c>
      <c r="N2259" t="e">
        <f t="shared" si="111"/>
        <v>#REF!</v>
      </c>
    </row>
    <row r="2260" spans="4:14">
      <c r="D2260" s="13" t="e">
        <f>VLOOKUP(Parameter!#REF!,Indexing!$A$2:$B$28,2)</f>
        <v>#REF!</v>
      </c>
      <c r="E2260" s="13" t="e">
        <f>VLOOKUP(Parameter!#REF!,Indexing!$C$2:$D$28,2)</f>
        <v>#REF!</v>
      </c>
      <c r="F2260" s="13" t="e">
        <f>VLOOKUP(Parameter!#REF!,Indexing!$E$2:$F$28,2)</f>
        <v>#REF!</v>
      </c>
      <c r="G2260" s="13" t="e">
        <f>VLOOKUP(Parameter!#REF!,Indexing!$G$2:$H$28,2)</f>
        <v>#REF!</v>
      </c>
      <c r="H2260" s="13" t="e">
        <f t="shared" si="109"/>
        <v>#REF!</v>
      </c>
      <c r="J2260" s="13" t="e">
        <f>VLOOKUP(Parameter!#REF!,Indexing!$I$2:$J$28,2)</f>
        <v>#REF!</v>
      </c>
      <c r="K2260" s="13" t="e">
        <f>VLOOKUP(Parameter!#REF!,Indexing!$K$2:$L$28,2)</f>
        <v>#REF!</v>
      </c>
      <c r="L2260" s="13" t="e">
        <f t="shared" si="110"/>
        <v>#REF!</v>
      </c>
      <c r="N2260" t="e">
        <f t="shared" si="111"/>
        <v>#REF!</v>
      </c>
    </row>
    <row r="2261" spans="4:14">
      <c r="D2261" s="13" t="e">
        <f>VLOOKUP(Parameter!#REF!,Indexing!$A$2:$B$28,2)</f>
        <v>#REF!</v>
      </c>
      <c r="E2261" s="13" t="e">
        <f>VLOOKUP(Parameter!#REF!,Indexing!$C$2:$D$28,2)</f>
        <v>#REF!</v>
      </c>
      <c r="F2261" s="13" t="e">
        <f>VLOOKUP(Parameter!#REF!,Indexing!$E$2:$F$28,2)</f>
        <v>#REF!</v>
      </c>
      <c r="G2261" s="13" t="e">
        <f>VLOOKUP(Parameter!#REF!,Indexing!$G$2:$H$28,2)</f>
        <v>#REF!</v>
      </c>
      <c r="H2261" s="13" t="e">
        <f t="shared" si="109"/>
        <v>#REF!</v>
      </c>
      <c r="J2261" s="13" t="e">
        <f>VLOOKUP(Parameter!#REF!,Indexing!$I$2:$J$28,2)</f>
        <v>#REF!</v>
      </c>
      <c r="K2261" s="13" t="e">
        <f>VLOOKUP(Parameter!#REF!,Indexing!$K$2:$L$28,2)</f>
        <v>#REF!</v>
      </c>
      <c r="L2261" s="13" t="e">
        <f t="shared" si="110"/>
        <v>#REF!</v>
      </c>
      <c r="N2261" t="e">
        <f t="shared" si="111"/>
        <v>#REF!</v>
      </c>
    </row>
    <row r="2262" spans="4:14">
      <c r="D2262" s="13" t="e">
        <f>VLOOKUP(Parameter!#REF!,Indexing!$A$2:$B$28,2)</f>
        <v>#REF!</v>
      </c>
      <c r="E2262" s="13" t="e">
        <f>VLOOKUP(Parameter!#REF!,Indexing!$C$2:$D$28,2)</f>
        <v>#REF!</v>
      </c>
      <c r="F2262" s="13" t="e">
        <f>VLOOKUP(Parameter!#REF!,Indexing!$E$2:$F$28,2)</f>
        <v>#REF!</v>
      </c>
      <c r="G2262" s="13" t="e">
        <f>VLOOKUP(Parameter!#REF!,Indexing!$G$2:$H$28,2)</f>
        <v>#REF!</v>
      </c>
      <c r="H2262" s="13" t="e">
        <f t="shared" si="109"/>
        <v>#REF!</v>
      </c>
      <c r="J2262" s="13" t="e">
        <f>VLOOKUP(Parameter!#REF!,Indexing!$I$2:$J$28,2)</f>
        <v>#REF!</v>
      </c>
      <c r="K2262" s="13" t="e">
        <f>VLOOKUP(Parameter!#REF!,Indexing!$K$2:$L$28,2)</f>
        <v>#REF!</v>
      </c>
      <c r="L2262" s="13" t="e">
        <f t="shared" si="110"/>
        <v>#REF!</v>
      </c>
      <c r="N2262" t="e">
        <f t="shared" si="111"/>
        <v>#REF!</v>
      </c>
    </row>
    <row r="2263" spans="4:14">
      <c r="D2263" s="13" t="e">
        <f>VLOOKUP(Parameter!#REF!,Indexing!$A$2:$B$28,2)</f>
        <v>#REF!</v>
      </c>
      <c r="E2263" s="13" t="e">
        <f>VLOOKUP(Parameter!#REF!,Indexing!$C$2:$D$28,2)</f>
        <v>#REF!</v>
      </c>
      <c r="F2263" s="13" t="e">
        <f>VLOOKUP(Parameter!#REF!,Indexing!$E$2:$F$28,2)</f>
        <v>#REF!</v>
      </c>
      <c r="G2263" s="13" t="e">
        <f>VLOOKUP(Parameter!#REF!,Indexing!$G$2:$H$28,2)</f>
        <v>#REF!</v>
      </c>
      <c r="H2263" s="13" t="e">
        <f t="shared" si="109"/>
        <v>#REF!</v>
      </c>
      <c r="J2263" s="13" t="e">
        <f>VLOOKUP(Parameter!#REF!,Indexing!$I$2:$J$28,2)</f>
        <v>#REF!</v>
      </c>
      <c r="K2263" s="13" t="e">
        <f>VLOOKUP(Parameter!#REF!,Indexing!$K$2:$L$28,2)</f>
        <v>#REF!</v>
      </c>
      <c r="L2263" s="13" t="e">
        <f t="shared" si="110"/>
        <v>#REF!</v>
      </c>
      <c r="N2263" t="e">
        <f t="shared" si="111"/>
        <v>#REF!</v>
      </c>
    </row>
    <row r="2264" spans="4:14">
      <c r="D2264" s="13" t="e">
        <f>VLOOKUP(Parameter!#REF!,Indexing!$A$2:$B$28,2)</f>
        <v>#REF!</v>
      </c>
      <c r="E2264" s="13" t="e">
        <f>VLOOKUP(Parameter!#REF!,Indexing!$C$2:$D$28,2)</f>
        <v>#REF!</v>
      </c>
      <c r="F2264" s="13" t="e">
        <f>VLOOKUP(Parameter!#REF!,Indexing!$E$2:$F$28,2)</f>
        <v>#REF!</v>
      </c>
      <c r="G2264" s="13" t="e">
        <f>VLOOKUP(Parameter!#REF!,Indexing!$G$2:$H$28,2)</f>
        <v>#REF!</v>
      </c>
      <c r="H2264" s="13" t="e">
        <f t="shared" si="109"/>
        <v>#REF!</v>
      </c>
      <c r="J2264" s="13" t="e">
        <f>VLOOKUP(Parameter!#REF!,Indexing!$I$2:$J$28,2)</f>
        <v>#REF!</v>
      </c>
      <c r="K2264" s="13" t="e">
        <f>VLOOKUP(Parameter!#REF!,Indexing!$K$2:$L$28,2)</f>
        <v>#REF!</v>
      </c>
      <c r="L2264" s="13" t="e">
        <f t="shared" si="110"/>
        <v>#REF!</v>
      </c>
      <c r="N2264" t="e">
        <f t="shared" si="111"/>
        <v>#REF!</v>
      </c>
    </row>
    <row r="2265" spans="4:14">
      <c r="D2265" s="13" t="e">
        <f>VLOOKUP(Parameter!#REF!,Indexing!$A$2:$B$28,2)</f>
        <v>#REF!</v>
      </c>
      <c r="E2265" s="13" t="e">
        <f>VLOOKUP(Parameter!#REF!,Indexing!$C$2:$D$28,2)</f>
        <v>#REF!</v>
      </c>
      <c r="F2265" s="13" t="e">
        <f>VLOOKUP(Parameter!#REF!,Indexing!$E$2:$F$28,2)</f>
        <v>#REF!</v>
      </c>
      <c r="G2265" s="13" t="e">
        <f>VLOOKUP(Parameter!#REF!,Indexing!$G$2:$H$28,2)</f>
        <v>#REF!</v>
      </c>
      <c r="H2265" s="13" t="e">
        <f t="shared" si="109"/>
        <v>#REF!</v>
      </c>
      <c r="J2265" s="13" t="e">
        <f>VLOOKUP(Parameter!#REF!,Indexing!$I$2:$J$28,2)</f>
        <v>#REF!</v>
      </c>
      <c r="K2265" s="13" t="e">
        <f>VLOOKUP(Parameter!#REF!,Indexing!$K$2:$L$28,2)</f>
        <v>#REF!</v>
      </c>
      <c r="L2265" s="13" t="e">
        <f t="shared" si="110"/>
        <v>#REF!</v>
      </c>
      <c r="N2265" t="e">
        <f t="shared" si="111"/>
        <v>#REF!</v>
      </c>
    </row>
    <row r="2266" spans="4:14">
      <c r="D2266" s="13" t="e">
        <f>VLOOKUP(Parameter!#REF!,Indexing!$A$2:$B$28,2)</f>
        <v>#REF!</v>
      </c>
      <c r="E2266" s="13" t="e">
        <f>VLOOKUP(Parameter!#REF!,Indexing!$C$2:$D$28,2)</f>
        <v>#REF!</v>
      </c>
      <c r="F2266" s="13" t="e">
        <f>VLOOKUP(Parameter!#REF!,Indexing!$E$2:$F$28,2)</f>
        <v>#REF!</v>
      </c>
      <c r="G2266" s="13" t="e">
        <f>VLOOKUP(Parameter!#REF!,Indexing!$G$2:$H$28,2)</f>
        <v>#REF!</v>
      </c>
      <c r="H2266" s="13" t="e">
        <f t="shared" si="109"/>
        <v>#REF!</v>
      </c>
      <c r="J2266" s="13" t="e">
        <f>VLOOKUP(Parameter!#REF!,Indexing!$I$2:$J$28,2)</f>
        <v>#REF!</v>
      </c>
      <c r="K2266" s="13" t="e">
        <f>VLOOKUP(Parameter!#REF!,Indexing!$K$2:$L$28,2)</f>
        <v>#REF!</v>
      </c>
      <c r="L2266" s="13" t="e">
        <f t="shared" si="110"/>
        <v>#REF!</v>
      </c>
      <c r="N2266" t="e">
        <f t="shared" si="111"/>
        <v>#REF!</v>
      </c>
    </row>
    <row r="2267" spans="4:14">
      <c r="D2267" s="13" t="e">
        <f>VLOOKUP(Parameter!#REF!,Indexing!$A$2:$B$28,2)</f>
        <v>#REF!</v>
      </c>
      <c r="E2267" s="13" t="e">
        <f>VLOOKUP(Parameter!#REF!,Indexing!$C$2:$D$28,2)</f>
        <v>#REF!</v>
      </c>
      <c r="F2267" s="13" t="e">
        <f>VLOOKUP(Parameter!#REF!,Indexing!$E$2:$F$28,2)</f>
        <v>#REF!</v>
      </c>
      <c r="G2267" s="13" t="e">
        <f>VLOOKUP(Parameter!#REF!,Indexing!$G$2:$H$28,2)</f>
        <v>#REF!</v>
      </c>
      <c r="H2267" s="13" t="e">
        <f t="shared" si="109"/>
        <v>#REF!</v>
      </c>
      <c r="J2267" s="13" t="e">
        <f>VLOOKUP(Parameter!#REF!,Indexing!$I$2:$J$28,2)</f>
        <v>#REF!</v>
      </c>
      <c r="K2267" s="13" t="e">
        <f>VLOOKUP(Parameter!#REF!,Indexing!$K$2:$L$28,2)</f>
        <v>#REF!</v>
      </c>
      <c r="L2267" s="13" t="e">
        <f t="shared" si="110"/>
        <v>#REF!</v>
      </c>
      <c r="N2267" t="e">
        <f t="shared" si="111"/>
        <v>#REF!</v>
      </c>
    </row>
    <row r="2268" spans="4:14">
      <c r="D2268" s="13" t="e">
        <f>VLOOKUP(Parameter!#REF!,Indexing!$A$2:$B$28,2)</f>
        <v>#REF!</v>
      </c>
      <c r="E2268" s="13" t="e">
        <f>VLOOKUP(Parameter!#REF!,Indexing!$C$2:$D$28,2)</f>
        <v>#REF!</v>
      </c>
      <c r="F2268" s="13" t="e">
        <f>VLOOKUP(Parameter!#REF!,Indexing!$E$2:$F$28,2)</f>
        <v>#REF!</v>
      </c>
      <c r="G2268" s="13" t="e">
        <f>VLOOKUP(Parameter!#REF!,Indexing!$G$2:$H$28,2)</f>
        <v>#REF!</v>
      </c>
      <c r="H2268" s="13" t="e">
        <f t="shared" si="109"/>
        <v>#REF!</v>
      </c>
      <c r="J2268" s="13" t="e">
        <f>VLOOKUP(Parameter!#REF!,Indexing!$I$2:$J$28,2)</f>
        <v>#REF!</v>
      </c>
      <c r="K2268" s="13" t="e">
        <f>VLOOKUP(Parameter!#REF!,Indexing!$K$2:$L$28,2)</f>
        <v>#REF!</v>
      </c>
      <c r="L2268" s="13" t="e">
        <f t="shared" si="110"/>
        <v>#REF!</v>
      </c>
      <c r="N2268" t="e">
        <f t="shared" si="111"/>
        <v>#REF!</v>
      </c>
    </row>
    <row r="2269" spans="4:14">
      <c r="D2269" s="13" t="e">
        <f>VLOOKUP(Parameter!#REF!,Indexing!$A$2:$B$28,2)</f>
        <v>#REF!</v>
      </c>
      <c r="E2269" s="13" t="e">
        <f>VLOOKUP(Parameter!#REF!,Indexing!$C$2:$D$28,2)</f>
        <v>#REF!</v>
      </c>
      <c r="F2269" s="13" t="e">
        <f>VLOOKUP(Parameter!#REF!,Indexing!$E$2:$F$28,2)</f>
        <v>#REF!</v>
      </c>
      <c r="G2269" s="13" t="e">
        <f>VLOOKUP(Parameter!#REF!,Indexing!$G$2:$H$28,2)</f>
        <v>#REF!</v>
      </c>
      <c r="H2269" s="13" t="e">
        <f t="shared" si="109"/>
        <v>#REF!</v>
      </c>
      <c r="J2269" s="13" t="e">
        <f>VLOOKUP(Parameter!#REF!,Indexing!$I$2:$J$28,2)</f>
        <v>#REF!</v>
      </c>
      <c r="K2269" s="13" t="e">
        <f>VLOOKUP(Parameter!#REF!,Indexing!$K$2:$L$28,2)</f>
        <v>#REF!</v>
      </c>
      <c r="L2269" s="13" t="e">
        <f t="shared" si="110"/>
        <v>#REF!</v>
      </c>
      <c r="N2269" t="e">
        <f t="shared" si="111"/>
        <v>#REF!</v>
      </c>
    </row>
    <row r="2270" spans="4:14">
      <c r="D2270" s="13" t="e">
        <f>VLOOKUP(Parameter!#REF!,Indexing!$A$2:$B$28,2)</f>
        <v>#REF!</v>
      </c>
      <c r="E2270" s="13" t="e">
        <f>VLOOKUP(Parameter!#REF!,Indexing!$C$2:$D$28,2)</f>
        <v>#REF!</v>
      </c>
      <c r="F2270" s="13" t="e">
        <f>VLOOKUP(Parameter!#REF!,Indexing!$E$2:$F$28,2)</f>
        <v>#REF!</v>
      </c>
      <c r="G2270" s="13" t="e">
        <f>VLOOKUP(Parameter!#REF!,Indexing!$G$2:$H$28,2)</f>
        <v>#REF!</v>
      </c>
      <c r="H2270" s="13" t="e">
        <f t="shared" si="109"/>
        <v>#REF!</v>
      </c>
      <c r="J2270" s="13" t="e">
        <f>VLOOKUP(Parameter!#REF!,Indexing!$I$2:$J$28,2)</f>
        <v>#REF!</v>
      </c>
      <c r="K2270" s="13" t="e">
        <f>VLOOKUP(Parameter!#REF!,Indexing!$K$2:$L$28,2)</f>
        <v>#REF!</v>
      </c>
      <c r="L2270" s="13" t="e">
        <f t="shared" si="110"/>
        <v>#REF!</v>
      </c>
      <c r="N2270" t="e">
        <f t="shared" si="111"/>
        <v>#REF!</v>
      </c>
    </row>
    <row r="2271" spans="4:14">
      <c r="D2271" s="13" t="e">
        <f>VLOOKUP(Parameter!#REF!,Indexing!$A$2:$B$28,2)</f>
        <v>#REF!</v>
      </c>
      <c r="E2271" s="13" t="e">
        <f>VLOOKUP(Parameter!#REF!,Indexing!$C$2:$D$28,2)</f>
        <v>#REF!</v>
      </c>
      <c r="F2271" s="13" t="e">
        <f>VLOOKUP(Parameter!#REF!,Indexing!$E$2:$F$28,2)</f>
        <v>#REF!</v>
      </c>
      <c r="G2271" s="13" t="e">
        <f>VLOOKUP(Parameter!#REF!,Indexing!$G$2:$H$28,2)</f>
        <v>#REF!</v>
      </c>
      <c r="H2271" s="13" t="e">
        <f t="shared" si="109"/>
        <v>#REF!</v>
      </c>
      <c r="J2271" s="13" t="e">
        <f>VLOOKUP(Parameter!#REF!,Indexing!$I$2:$J$28,2)</f>
        <v>#REF!</v>
      </c>
      <c r="K2271" s="13" t="e">
        <f>VLOOKUP(Parameter!#REF!,Indexing!$K$2:$L$28,2)</f>
        <v>#REF!</v>
      </c>
      <c r="L2271" s="13" t="e">
        <f t="shared" si="110"/>
        <v>#REF!</v>
      </c>
      <c r="N2271" t="e">
        <f t="shared" si="111"/>
        <v>#REF!</v>
      </c>
    </row>
    <row r="2272" spans="4:14">
      <c r="D2272" s="13" t="e">
        <f>VLOOKUP(Parameter!#REF!,Indexing!$A$2:$B$28,2)</f>
        <v>#REF!</v>
      </c>
      <c r="E2272" s="13" t="e">
        <f>VLOOKUP(Parameter!#REF!,Indexing!$C$2:$D$28,2)</f>
        <v>#REF!</v>
      </c>
      <c r="F2272" s="13" t="e">
        <f>VLOOKUP(Parameter!#REF!,Indexing!$E$2:$F$28,2)</f>
        <v>#REF!</v>
      </c>
      <c r="G2272" s="13" t="e">
        <f>VLOOKUP(Parameter!#REF!,Indexing!$G$2:$H$28,2)</f>
        <v>#REF!</v>
      </c>
      <c r="H2272" s="13" t="e">
        <f t="shared" si="109"/>
        <v>#REF!</v>
      </c>
      <c r="J2272" s="13" t="e">
        <f>VLOOKUP(Parameter!#REF!,Indexing!$I$2:$J$28,2)</f>
        <v>#REF!</v>
      </c>
      <c r="K2272" s="13" t="e">
        <f>VLOOKUP(Parameter!#REF!,Indexing!$K$2:$L$28,2)</f>
        <v>#REF!</v>
      </c>
      <c r="L2272" s="13" t="e">
        <f t="shared" si="110"/>
        <v>#REF!</v>
      </c>
      <c r="N2272" t="e">
        <f t="shared" si="111"/>
        <v>#REF!</v>
      </c>
    </row>
    <row r="2273" spans="4:14">
      <c r="D2273" s="13" t="e">
        <f>VLOOKUP(Parameter!#REF!,Indexing!$A$2:$B$28,2)</f>
        <v>#REF!</v>
      </c>
      <c r="E2273" s="13" t="e">
        <f>VLOOKUP(Parameter!#REF!,Indexing!$C$2:$D$28,2)</f>
        <v>#REF!</v>
      </c>
      <c r="F2273" s="13" t="e">
        <f>VLOOKUP(Parameter!#REF!,Indexing!$E$2:$F$28,2)</f>
        <v>#REF!</v>
      </c>
      <c r="G2273" s="13" t="e">
        <f>VLOOKUP(Parameter!#REF!,Indexing!$G$2:$H$28,2)</f>
        <v>#REF!</v>
      </c>
      <c r="H2273" s="13" t="e">
        <f t="shared" si="109"/>
        <v>#REF!</v>
      </c>
      <c r="J2273" s="13" t="e">
        <f>VLOOKUP(Parameter!#REF!,Indexing!$I$2:$J$28,2)</f>
        <v>#REF!</v>
      </c>
      <c r="K2273" s="13" t="e">
        <f>VLOOKUP(Parameter!#REF!,Indexing!$K$2:$L$28,2)</f>
        <v>#REF!</v>
      </c>
      <c r="L2273" s="13" t="e">
        <f t="shared" si="110"/>
        <v>#REF!</v>
      </c>
      <c r="N2273" t="e">
        <f t="shared" si="111"/>
        <v>#REF!</v>
      </c>
    </row>
    <row r="2274" spans="4:14">
      <c r="D2274" s="13" t="e">
        <f>VLOOKUP(Parameter!#REF!,Indexing!$A$2:$B$28,2)</f>
        <v>#REF!</v>
      </c>
      <c r="E2274" s="13" t="e">
        <f>VLOOKUP(Parameter!#REF!,Indexing!$C$2:$D$28,2)</f>
        <v>#REF!</v>
      </c>
      <c r="F2274" s="13" t="e">
        <f>VLOOKUP(Parameter!#REF!,Indexing!$E$2:$F$28,2)</f>
        <v>#REF!</v>
      </c>
      <c r="G2274" s="13" t="e">
        <f>VLOOKUP(Parameter!#REF!,Indexing!$G$2:$H$28,2)</f>
        <v>#REF!</v>
      </c>
      <c r="H2274" s="13" t="e">
        <f t="shared" si="109"/>
        <v>#REF!</v>
      </c>
      <c r="J2274" s="13" t="e">
        <f>VLOOKUP(Parameter!#REF!,Indexing!$I$2:$J$28,2)</f>
        <v>#REF!</v>
      </c>
      <c r="K2274" s="13" t="e">
        <f>VLOOKUP(Parameter!#REF!,Indexing!$K$2:$L$28,2)</f>
        <v>#REF!</v>
      </c>
      <c r="L2274" s="13" t="e">
        <f t="shared" si="110"/>
        <v>#REF!</v>
      </c>
      <c r="N2274" t="e">
        <f t="shared" si="111"/>
        <v>#REF!</v>
      </c>
    </row>
    <row r="2275" spans="4:14">
      <c r="D2275" s="13" t="e">
        <f>VLOOKUP(Parameter!#REF!,Indexing!$A$2:$B$28,2)</f>
        <v>#REF!</v>
      </c>
      <c r="E2275" s="13" t="e">
        <f>VLOOKUP(Parameter!#REF!,Indexing!$C$2:$D$28,2)</f>
        <v>#REF!</v>
      </c>
      <c r="F2275" s="13" t="e">
        <f>VLOOKUP(Parameter!#REF!,Indexing!$E$2:$F$28,2)</f>
        <v>#REF!</v>
      </c>
      <c r="G2275" s="13" t="e">
        <f>VLOOKUP(Parameter!#REF!,Indexing!$G$2:$H$28,2)</f>
        <v>#REF!</v>
      </c>
      <c r="H2275" s="13" t="e">
        <f t="shared" si="109"/>
        <v>#REF!</v>
      </c>
      <c r="J2275" s="13" t="e">
        <f>VLOOKUP(Parameter!#REF!,Indexing!$I$2:$J$28,2)</f>
        <v>#REF!</v>
      </c>
      <c r="K2275" s="13" t="e">
        <f>VLOOKUP(Parameter!#REF!,Indexing!$K$2:$L$28,2)</f>
        <v>#REF!</v>
      </c>
      <c r="L2275" s="13" t="e">
        <f t="shared" si="110"/>
        <v>#REF!</v>
      </c>
      <c r="N2275" t="e">
        <f t="shared" si="111"/>
        <v>#REF!</v>
      </c>
    </row>
    <row r="2276" spans="4:14">
      <c r="D2276" s="13" t="e">
        <f>VLOOKUP(Parameter!#REF!,Indexing!$A$2:$B$28,2)</f>
        <v>#REF!</v>
      </c>
      <c r="E2276" s="13" t="e">
        <f>VLOOKUP(Parameter!#REF!,Indexing!$C$2:$D$28,2)</f>
        <v>#REF!</v>
      </c>
      <c r="F2276" s="13" t="e">
        <f>VLOOKUP(Parameter!#REF!,Indexing!$E$2:$F$28,2)</f>
        <v>#REF!</v>
      </c>
      <c r="G2276" s="13" t="e">
        <f>VLOOKUP(Parameter!#REF!,Indexing!$G$2:$H$28,2)</f>
        <v>#REF!</v>
      </c>
      <c r="H2276" s="13" t="e">
        <f t="shared" si="109"/>
        <v>#REF!</v>
      </c>
      <c r="J2276" s="13" t="e">
        <f>VLOOKUP(Parameter!#REF!,Indexing!$I$2:$J$28,2)</f>
        <v>#REF!</v>
      </c>
      <c r="K2276" s="13" t="e">
        <f>VLOOKUP(Parameter!#REF!,Indexing!$K$2:$L$28,2)</f>
        <v>#REF!</v>
      </c>
      <c r="L2276" s="13" t="e">
        <f t="shared" si="110"/>
        <v>#REF!</v>
      </c>
      <c r="N2276" t="e">
        <f t="shared" si="111"/>
        <v>#REF!</v>
      </c>
    </row>
    <row r="2277" spans="4:14">
      <c r="D2277" s="13" t="e">
        <f>VLOOKUP(Parameter!#REF!,Indexing!$A$2:$B$28,2)</f>
        <v>#REF!</v>
      </c>
      <c r="E2277" s="13" t="e">
        <f>VLOOKUP(Parameter!#REF!,Indexing!$C$2:$D$28,2)</f>
        <v>#REF!</v>
      </c>
      <c r="F2277" s="13" t="e">
        <f>VLOOKUP(Parameter!#REF!,Indexing!$E$2:$F$28,2)</f>
        <v>#REF!</v>
      </c>
      <c r="G2277" s="13" t="e">
        <f>VLOOKUP(Parameter!#REF!,Indexing!$G$2:$H$28,2)</f>
        <v>#REF!</v>
      </c>
      <c r="H2277" s="13" t="e">
        <f t="shared" si="109"/>
        <v>#REF!</v>
      </c>
      <c r="J2277" s="13" t="e">
        <f>VLOOKUP(Parameter!#REF!,Indexing!$I$2:$J$28,2)</f>
        <v>#REF!</v>
      </c>
      <c r="K2277" s="13" t="e">
        <f>VLOOKUP(Parameter!#REF!,Indexing!$K$2:$L$28,2)</f>
        <v>#REF!</v>
      </c>
      <c r="L2277" s="13" t="e">
        <f t="shared" si="110"/>
        <v>#REF!</v>
      </c>
      <c r="N2277" t="e">
        <f t="shared" si="111"/>
        <v>#REF!</v>
      </c>
    </row>
    <row r="2278" spans="4:14">
      <c r="D2278" s="13" t="e">
        <f>VLOOKUP(Parameter!#REF!,Indexing!$A$2:$B$28,2)</f>
        <v>#REF!</v>
      </c>
      <c r="E2278" s="13" t="e">
        <f>VLOOKUP(Parameter!#REF!,Indexing!$C$2:$D$28,2)</f>
        <v>#REF!</v>
      </c>
      <c r="F2278" s="13" t="e">
        <f>VLOOKUP(Parameter!#REF!,Indexing!$E$2:$F$28,2)</f>
        <v>#REF!</v>
      </c>
      <c r="G2278" s="13" t="e">
        <f>VLOOKUP(Parameter!#REF!,Indexing!$G$2:$H$28,2)</f>
        <v>#REF!</v>
      </c>
      <c r="H2278" s="13" t="e">
        <f t="shared" si="109"/>
        <v>#REF!</v>
      </c>
      <c r="J2278" s="13" t="e">
        <f>VLOOKUP(Parameter!#REF!,Indexing!$I$2:$J$28,2)</f>
        <v>#REF!</v>
      </c>
      <c r="K2278" s="13" t="e">
        <f>VLOOKUP(Parameter!#REF!,Indexing!$K$2:$L$28,2)</f>
        <v>#REF!</v>
      </c>
      <c r="L2278" s="13" t="e">
        <f t="shared" si="110"/>
        <v>#REF!</v>
      </c>
      <c r="N2278" t="e">
        <f t="shared" si="111"/>
        <v>#REF!</v>
      </c>
    </row>
    <row r="2279" spans="4:14">
      <c r="D2279" s="13" t="e">
        <f>VLOOKUP(Parameter!#REF!,Indexing!$A$2:$B$28,2)</f>
        <v>#REF!</v>
      </c>
      <c r="E2279" s="13" t="e">
        <f>VLOOKUP(Parameter!#REF!,Indexing!$C$2:$D$28,2)</f>
        <v>#REF!</v>
      </c>
      <c r="F2279" s="13" t="e">
        <f>VLOOKUP(Parameter!#REF!,Indexing!$E$2:$F$28,2)</f>
        <v>#REF!</v>
      </c>
      <c r="G2279" s="13" t="e">
        <f>VLOOKUP(Parameter!#REF!,Indexing!$G$2:$H$28,2)</f>
        <v>#REF!</v>
      </c>
      <c r="H2279" s="13" t="e">
        <f t="shared" ref="H2279:H2342" si="112">(AVERAGE(D2279:G2279))</f>
        <v>#REF!</v>
      </c>
      <c r="J2279" s="13" t="e">
        <f>VLOOKUP(Parameter!#REF!,Indexing!$I$2:$J$28,2)</f>
        <v>#REF!</v>
      </c>
      <c r="K2279" s="13" t="e">
        <f>VLOOKUP(Parameter!#REF!,Indexing!$K$2:$L$28,2)</f>
        <v>#REF!</v>
      </c>
      <c r="L2279" s="13" t="e">
        <f t="shared" ref="L2279:L2342" si="113">AVERAGE(J2279+K2279)</f>
        <v>#REF!</v>
      </c>
      <c r="N2279" t="e">
        <f t="shared" si="111"/>
        <v>#REF!</v>
      </c>
    </row>
    <row r="2280" spans="4:14">
      <c r="D2280" s="13" t="e">
        <f>VLOOKUP(Parameter!#REF!,Indexing!$A$2:$B$28,2)</f>
        <v>#REF!</v>
      </c>
      <c r="E2280" s="13" t="e">
        <f>VLOOKUP(Parameter!#REF!,Indexing!$C$2:$D$28,2)</f>
        <v>#REF!</v>
      </c>
      <c r="F2280" s="13" t="e">
        <f>VLOOKUP(Parameter!#REF!,Indexing!$E$2:$F$28,2)</f>
        <v>#REF!</v>
      </c>
      <c r="G2280" s="13" t="e">
        <f>VLOOKUP(Parameter!#REF!,Indexing!$G$2:$H$28,2)</f>
        <v>#REF!</v>
      </c>
      <c r="H2280" s="13" t="e">
        <f t="shared" si="112"/>
        <v>#REF!</v>
      </c>
      <c r="J2280" s="13" t="e">
        <f>VLOOKUP(Parameter!#REF!,Indexing!$I$2:$J$28,2)</f>
        <v>#REF!</v>
      </c>
      <c r="K2280" s="13" t="e">
        <f>VLOOKUP(Parameter!#REF!,Indexing!$K$2:$L$28,2)</f>
        <v>#REF!</v>
      </c>
      <c r="L2280" s="13" t="e">
        <f t="shared" si="113"/>
        <v>#REF!</v>
      </c>
      <c r="N2280" t="e">
        <f t="shared" si="111"/>
        <v>#REF!</v>
      </c>
    </row>
    <row r="2281" spans="4:14">
      <c r="D2281" s="13" t="e">
        <f>VLOOKUP(Parameter!#REF!,Indexing!$A$2:$B$28,2)</f>
        <v>#REF!</v>
      </c>
      <c r="E2281" s="13" t="e">
        <f>VLOOKUP(Parameter!#REF!,Indexing!$C$2:$D$28,2)</f>
        <v>#REF!</v>
      </c>
      <c r="F2281" s="13" t="e">
        <f>VLOOKUP(Parameter!#REF!,Indexing!$E$2:$F$28,2)</f>
        <v>#REF!</v>
      </c>
      <c r="G2281" s="13" t="e">
        <f>VLOOKUP(Parameter!#REF!,Indexing!$G$2:$H$28,2)</f>
        <v>#REF!</v>
      </c>
      <c r="H2281" s="13" t="e">
        <f t="shared" si="112"/>
        <v>#REF!</v>
      </c>
      <c r="J2281" s="13" t="e">
        <f>VLOOKUP(Parameter!#REF!,Indexing!$I$2:$J$28,2)</f>
        <v>#REF!</v>
      </c>
      <c r="K2281" s="13" t="e">
        <f>VLOOKUP(Parameter!#REF!,Indexing!$K$2:$L$28,2)</f>
        <v>#REF!</v>
      </c>
      <c r="L2281" s="13" t="e">
        <f t="shared" si="113"/>
        <v>#REF!</v>
      </c>
      <c r="N2281" t="e">
        <f t="shared" si="111"/>
        <v>#REF!</v>
      </c>
    </row>
    <row r="2282" spans="4:14">
      <c r="D2282" s="13" t="e">
        <f>VLOOKUP(Parameter!#REF!,Indexing!$A$2:$B$28,2)</f>
        <v>#REF!</v>
      </c>
      <c r="E2282" s="13" t="e">
        <f>VLOOKUP(Parameter!#REF!,Indexing!$C$2:$D$28,2)</f>
        <v>#REF!</v>
      </c>
      <c r="F2282" s="13" t="e">
        <f>VLOOKUP(Parameter!#REF!,Indexing!$E$2:$F$28,2)</f>
        <v>#REF!</v>
      </c>
      <c r="G2282" s="13" t="e">
        <f>VLOOKUP(Parameter!#REF!,Indexing!$G$2:$H$28,2)</f>
        <v>#REF!</v>
      </c>
      <c r="H2282" s="13" t="e">
        <f t="shared" si="112"/>
        <v>#REF!</v>
      </c>
      <c r="J2282" s="13" t="e">
        <f>VLOOKUP(Parameter!#REF!,Indexing!$I$2:$J$28,2)</f>
        <v>#REF!</v>
      </c>
      <c r="K2282" s="13" t="e">
        <f>VLOOKUP(Parameter!#REF!,Indexing!$K$2:$L$28,2)</f>
        <v>#REF!</v>
      </c>
      <c r="L2282" s="13" t="e">
        <f t="shared" si="113"/>
        <v>#REF!</v>
      </c>
      <c r="N2282" t="e">
        <f t="shared" si="111"/>
        <v>#REF!</v>
      </c>
    </row>
    <row r="2283" spans="4:14">
      <c r="D2283" s="13" t="e">
        <f>VLOOKUP(Parameter!#REF!,Indexing!$A$2:$B$28,2)</f>
        <v>#REF!</v>
      </c>
      <c r="E2283" s="13" t="e">
        <f>VLOOKUP(Parameter!#REF!,Indexing!$C$2:$D$28,2)</f>
        <v>#REF!</v>
      </c>
      <c r="F2283" s="13" t="e">
        <f>VLOOKUP(Parameter!#REF!,Indexing!$E$2:$F$28,2)</f>
        <v>#REF!</v>
      </c>
      <c r="G2283" s="13" t="e">
        <f>VLOOKUP(Parameter!#REF!,Indexing!$G$2:$H$28,2)</f>
        <v>#REF!</v>
      </c>
      <c r="H2283" s="13" t="e">
        <f t="shared" si="112"/>
        <v>#REF!</v>
      </c>
      <c r="J2283" s="13" t="e">
        <f>VLOOKUP(Parameter!#REF!,Indexing!$I$2:$J$28,2)</f>
        <v>#REF!</v>
      </c>
      <c r="K2283" s="13" t="e">
        <f>VLOOKUP(Parameter!#REF!,Indexing!$K$2:$L$28,2)</f>
        <v>#REF!</v>
      </c>
      <c r="L2283" s="13" t="e">
        <f t="shared" si="113"/>
        <v>#REF!</v>
      </c>
      <c r="N2283" t="e">
        <f t="shared" si="111"/>
        <v>#REF!</v>
      </c>
    </row>
    <row r="2284" spans="4:14">
      <c r="D2284" s="13" t="e">
        <f>VLOOKUP(Parameter!#REF!,Indexing!$A$2:$B$28,2)</f>
        <v>#REF!</v>
      </c>
      <c r="E2284" s="13" t="e">
        <f>VLOOKUP(Parameter!#REF!,Indexing!$C$2:$D$28,2)</f>
        <v>#REF!</v>
      </c>
      <c r="F2284" s="13" t="e">
        <f>VLOOKUP(Parameter!#REF!,Indexing!$E$2:$F$28,2)</f>
        <v>#REF!</v>
      </c>
      <c r="G2284" s="13" t="e">
        <f>VLOOKUP(Parameter!#REF!,Indexing!$G$2:$H$28,2)</f>
        <v>#REF!</v>
      </c>
      <c r="H2284" s="13" t="e">
        <f t="shared" si="112"/>
        <v>#REF!</v>
      </c>
      <c r="J2284" s="13" t="e">
        <f>VLOOKUP(Parameter!#REF!,Indexing!$I$2:$J$28,2)</f>
        <v>#REF!</v>
      </c>
      <c r="K2284" s="13" t="e">
        <f>VLOOKUP(Parameter!#REF!,Indexing!$K$2:$L$28,2)</f>
        <v>#REF!</v>
      </c>
      <c r="L2284" s="13" t="e">
        <f t="shared" si="113"/>
        <v>#REF!</v>
      </c>
      <c r="N2284" t="e">
        <f t="shared" si="111"/>
        <v>#REF!</v>
      </c>
    </row>
    <row r="2285" spans="4:14">
      <c r="D2285" s="13" t="e">
        <f>VLOOKUP(Parameter!#REF!,Indexing!$A$2:$B$28,2)</f>
        <v>#REF!</v>
      </c>
      <c r="E2285" s="13" t="e">
        <f>VLOOKUP(Parameter!#REF!,Indexing!$C$2:$D$28,2)</f>
        <v>#REF!</v>
      </c>
      <c r="F2285" s="13" t="e">
        <f>VLOOKUP(Parameter!#REF!,Indexing!$E$2:$F$28,2)</f>
        <v>#REF!</v>
      </c>
      <c r="G2285" s="13" t="e">
        <f>VLOOKUP(Parameter!#REF!,Indexing!$G$2:$H$28,2)</f>
        <v>#REF!</v>
      </c>
      <c r="H2285" s="13" t="e">
        <f t="shared" si="112"/>
        <v>#REF!</v>
      </c>
      <c r="J2285" s="13" t="e">
        <f>VLOOKUP(Parameter!#REF!,Indexing!$I$2:$J$28,2)</f>
        <v>#REF!</v>
      </c>
      <c r="K2285" s="13" t="e">
        <f>VLOOKUP(Parameter!#REF!,Indexing!$K$2:$L$28,2)</f>
        <v>#REF!</v>
      </c>
      <c r="L2285" s="13" t="e">
        <f t="shared" si="113"/>
        <v>#REF!</v>
      </c>
      <c r="N2285" t="e">
        <f t="shared" si="111"/>
        <v>#REF!</v>
      </c>
    </row>
    <row r="2286" spans="4:14">
      <c r="D2286" s="13" t="e">
        <f>VLOOKUP(Parameter!#REF!,Indexing!$A$2:$B$28,2)</f>
        <v>#REF!</v>
      </c>
      <c r="E2286" s="13" t="e">
        <f>VLOOKUP(Parameter!#REF!,Indexing!$C$2:$D$28,2)</f>
        <v>#REF!</v>
      </c>
      <c r="F2286" s="13" t="e">
        <f>VLOOKUP(Parameter!#REF!,Indexing!$E$2:$F$28,2)</f>
        <v>#REF!</v>
      </c>
      <c r="G2286" s="13" t="e">
        <f>VLOOKUP(Parameter!#REF!,Indexing!$G$2:$H$28,2)</f>
        <v>#REF!</v>
      </c>
      <c r="H2286" s="13" t="e">
        <f t="shared" si="112"/>
        <v>#REF!</v>
      </c>
      <c r="J2286" s="13" t="e">
        <f>VLOOKUP(Parameter!#REF!,Indexing!$I$2:$J$28,2)</f>
        <v>#REF!</v>
      </c>
      <c r="K2286" s="13" t="e">
        <f>VLOOKUP(Parameter!#REF!,Indexing!$K$2:$L$28,2)</f>
        <v>#REF!</v>
      </c>
      <c r="L2286" s="13" t="e">
        <f t="shared" si="113"/>
        <v>#REF!</v>
      </c>
      <c r="N2286" t="e">
        <f t="shared" si="111"/>
        <v>#REF!</v>
      </c>
    </row>
    <row r="2287" spans="4:14">
      <c r="D2287" s="13" t="e">
        <f>VLOOKUP(Parameter!#REF!,Indexing!$A$2:$B$28,2)</f>
        <v>#REF!</v>
      </c>
      <c r="E2287" s="13" t="e">
        <f>VLOOKUP(Parameter!#REF!,Indexing!$C$2:$D$28,2)</f>
        <v>#REF!</v>
      </c>
      <c r="F2287" s="13" t="e">
        <f>VLOOKUP(Parameter!#REF!,Indexing!$E$2:$F$28,2)</f>
        <v>#REF!</v>
      </c>
      <c r="G2287" s="13" t="e">
        <f>VLOOKUP(Parameter!#REF!,Indexing!$G$2:$H$28,2)</f>
        <v>#REF!</v>
      </c>
      <c r="H2287" s="13" t="e">
        <f t="shared" si="112"/>
        <v>#REF!</v>
      </c>
      <c r="J2287" s="13" t="e">
        <f>VLOOKUP(Parameter!#REF!,Indexing!$I$2:$J$28,2)</f>
        <v>#REF!</v>
      </c>
      <c r="K2287" s="13" t="e">
        <f>VLOOKUP(Parameter!#REF!,Indexing!$K$2:$L$28,2)</f>
        <v>#REF!</v>
      </c>
      <c r="L2287" s="13" t="e">
        <f t="shared" si="113"/>
        <v>#REF!</v>
      </c>
      <c r="N2287" t="e">
        <f t="shared" si="111"/>
        <v>#REF!</v>
      </c>
    </row>
    <row r="2288" spans="4:14">
      <c r="D2288" s="13" t="e">
        <f>VLOOKUP(Parameter!#REF!,Indexing!$A$2:$B$28,2)</f>
        <v>#REF!</v>
      </c>
      <c r="E2288" s="13" t="e">
        <f>VLOOKUP(Parameter!#REF!,Indexing!$C$2:$D$28,2)</f>
        <v>#REF!</v>
      </c>
      <c r="F2288" s="13" t="e">
        <f>VLOOKUP(Parameter!#REF!,Indexing!$E$2:$F$28,2)</f>
        <v>#REF!</v>
      </c>
      <c r="G2288" s="13" t="e">
        <f>VLOOKUP(Parameter!#REF!,Indexing!$G$2:$H$28,2)</f>
        <v>#REF!</v>
      </c>
      <c r="H2288" s="13" t="e">
        <f t="shared" si="112"/>
        <v>#REF!</v>
      </c>
      <c r="J2288" s="13" t="e">
        <f>VLOOKUP(Parameter!#REF!,Indexing!$I$2:$J$28,2)</f>
        <v>#REF!</v>
      </c>
      <c r="K2288" s="13" t="e">
        <f>VLOOKUP(Parameter!#REF!,Indexing!$K$2:$L$28,2)</f>
        <v>#REF!</v>
      </c>
      <c r="L2288" s="13" t="e">
        <f t="shared" si="113"/>
        <v>#REF!</v>
      </c>
      <c r="N2288" t="e">
        <f t="shared" si="111"/>
        <v>#REF!</v>
      </c>
    </row>
    <row r="2289" spans="4:14">
      <c r="D2289" s="13" t="e">
        <f>VLOOKUP(Parameter!#REF!,Indexing!$A$2:$B$28,2)</f>
        <v>#REF!</v>
      </c>
      <c r="E2289" s="13" t="e">
        <f>VLOOKUP(Parameter!#REF!,Indexing!$C$2:$D$28,2)</f>
        <v>#REF!</v>
      </c>
      <c r="F2289" s="13" t="e">
        <f>VLOOKUP(Parameter!#REF!,Indexing!$E$2:$F$28,2)</f>
        <v>#REF!</v>
      </c>
      <c r="G2289" s="13" t="e">
        <f>VLOOKUP(Parameter!#REF!,Indexing!$G$2:$H$28,2)</f>
        <v>#REF!</v>
      </c>
      <c r="H2289" s="13" t="e">
        <f t="shared" si="112"/>
        <v>#REF!</v>
      </c>
      <c r="J2289" s="13" t="e">
        <f>VLOOKUP(Parameter!#REF!,Indexing!$I$2:$J$28,2)</f>
        <v>#REF!</v>
      </c>
      <c r="K2289" s="13" t="e">
        <f>VLOOKUP(Parameter!#REF!,Indexing!$K$2:$L$28,2)</f>
        <v>#REF!</v>
      </c>
      <c r="L2289" s="13" t="e">
        <f t="shared" si="113"/>
        <v>#REF!</v>
      </c>
      <c r="N2289" t="e">
        <f t="shared" si="111"/>
        <v>#REF!</v>
      </c>
    </row>
    <row r="2290" spans="4:14">
      <c r="D2290" s="13" t="e">
        <f>VLOOKUP(Parameter!#REF!,Indexing!$A$2:$B$28,2)</f>
        <v>#REF!</v>
      </c>
      <c r="E2290" s="13" t="e">
        <f>VLOOKUP(Parameter!#REF!,Indexing!$C$2:$D$28,2)</f>
        <v>#REF!</v>
      </c>
      <c r="F2290" s="13" t="e">
        <f>VLOOKUP(Parameter!#REF!,Indexing!$E$2:$F$28,2)</f>
        <v>#REF!</v>
      </c>
      <c r="G2290" s="13" t="e">
        <f>VLOOKUP(Parameter!#REF!,Indexing!$G$2:$H$28,2)</f>
        <v>#REF!</v>
      </c>
      <c r="H2290" s="13" t="e">
        <f t="shared" si="112"/>
        <v>#REF!</v>
      </c>
      <c r="J2290" s="13" t="e">
        <f>VLOOKUP(Parameter!#REF!,Indexing!$I$2:$J$28,2)</f>
        <v>#REF!</v>
      </c>
      <c r="K2290" s="13" t="e">
        <f>VLOOKUP(Parameter!#REF!,Indexing!$K$2:$L$28,2)</f>
        <v>#REF!</v>
      </c>
      <c r="L2290" s="13" t="e">
        <f t="shared" si="113"/>
        <v>#REF!</v>
      </c>
      <c r="N2290" t="e">
        <f t="shared" si="111"/>
        <v>#REF!</v>
      </c>
    </row>
    <row r="2291" spans="4:14">
      <c r="D2291" s="13" t="e">
        <f>VLOOKUP(Parameter!#REF!,Indexing!$A$2:$B$28,2)</f>
        <v>#REF!</v>
      </c>
      <c r="E2291" s="13" t="e">
        <f>VLOOKUP(Parameter!#REF!,Indexing!$C$2:$D$28,2)</f>
        <v>#REF!</v>
      </c>
      <c r="F2291" s="13" t="e">
        <f>VLOOKUP(Parameter!#REF!,Indexing!$E$2:$F$28,2)</f>
        <v>#REF!</v>
      </c>
      <c r="G2291" s="13" t="e">
        <f>VLOOKUP(Parameter!#REF!,Indexing!$G$2:$H$28,2)</f>
        <v>#REF!</v>
      </c>
      <c r="H2291" s="13" t="e">
        <f t="shared" si="112"/>
        <v>#REF!</v>
      </c>
      <c r="J2291" s="13" t="e">
        <f>VLOOKUP(Parameter!#REF!,Indexing!$I$2:$J$28,2)</f>
        <v>#REF!</v>
      </c>
      <c r="K2291" s="13" t="e">
        <f>VLOOKUP(Parameter!#REF!,Indexing!$K$2:$L$28,2)</f>
        <v>#REF!</v>
      </c>
      <c r="L2291" s="13" t="e">
        <f t="shared" si="113"/>
        <v>#REF!</v>
      </c>
      <c r="N2291" t="e">
        <f t="shared" si="111"/>
        <v>#REF!</v>
      </c>
    </row>
    <row r="2292" spans="4:14">
      <c r="D2292" s="13" t="e">
        <f>VLOOKUP(Parameter!#REF!,Indexing!$A$2:$B$28,2)</f>
        <v>#REF!</v>
      </c>
      <c r="E2292" s="13" t="e">
        <f>VLOOKUP(Parameter!#REF!,Indexing!$C$2:$D$28,2)</f>
        <v>#REF!</v>
      </c>
      <c r="F2292" s="13" t="e">
        <f>VLOOKUP(Parameter!#REF!,Indexing!$E$2:$F$28,2)</f>
        <v>#REF!</v>
      </c>
      <c r="G2292" s="13" t="e">
        <f>VLOOKUP(Parameter!#REF!,Indexing!$G$2:$H$28,2)</f>
        <v>#REF!</v>
      </c>
      <c r="H2292" s="13" t="e">
        <f t="shared" si="112"/>
        <v>#REF!</v>
      </c>
      <c r="J2292" s="13" t="e">
        <f>VLOOKUP(Parameter!#REF!,Indexing!$I$2:$J$28,2)</f>
        <v>#REF!</v>
      </c>
      <c r="K2292" s="13" t="e">
        <f>VLOOKUP(Parameter!#REF!,Indexing!$K$2:$L$28,2)</f>
        <v>#REF!</v>
      </c>
      <c r="L2292" s="13" t="e">
        <f t="shared" si="113"/>
        <v>#REF!</v>
      </c>
      <c r="N2292" t="e">
        <f t="shared" si="111"/>
        <v>#REF!</v>
      </c>
    </row>
    <row r="2293" spans="4:14">
      <c r="D2293" s="13" t="e">
        <f>VLOOKUP(Parameter!#REF!,Indexing!$A$2:$B$28,2)</f>
        <v>#REF!</v>
      </c>
      <c r="E2293" s="13" t="e">
        <f>VLOOKUP(Parameter!#REF!,Indexing!$C$2:$D$28,2)</f>
        <v>#REF!</v>
      </c>
      <c r="F2293" s="13" t="e">
        <f>VLOOKUP(Parameter!#REF!,Indexing!$E$2:$F$28,2)</f>
        <v>#REF!</v>
      </c>
      <c r="G2293" s="13" t="e">
        <f>VLOOKUP(Parameter!#REF!,Indexing!$G$2:$H$28,2)</f>
        <v>#REF!</v>
      </c>
      <c r="H2293" s="13" t="e">
        <f t="shared" si="112"/>
        <v>#REF!</v>
      </c>
      <c r="J2293" s="13" t="e">
        <f>VLOOKUP(Parameter!#REF!,Indexing!$I$2:$J$28,2)</f>
        <v>#REF!</v>
      </c>
      <c r="K2293" s="13" t="e">
        <f>VLOOKUP(Parameter!#REF!,Indexing!$K$2:$L$28,2)</f>
        <v>#REF!</v>
      </c>
      <c r="L2293" s="13" t="e">
        <f t="shared" si="113"/>
        <v>#REF!</v>
      </c>
      <c r="N2293" t="e">
        <f t="shared" si="111"/>
        <v>#REF!</v>
      </c>
    </row>
    <row r="2294" spans="4:14">
      <c r="D2294" s="13" t="e">
        <f>VLOOKUP(Parameter!#REF!,Indexing!$A$2:$B$28,2)</f>
        <v>#REF!</v>
      </c>
      <c r="E2294" s="13" t="e">
        <f>VLOOKUP(Parameter!#REF!,Indexing!$C$2:$D$28,2)</f>
        <v>#REF!</v>
      </c>
      <c r="F2294" s="13" t="e">
        <f>VLOOKUP(Parameter!#REF!,Indexing!$E$2:$F$28,2)</f>
        <v>#REF!</v>
      </c>
      <c r="G2294" s="13" t="e">
        <f>VLOOKUP(Parameter!#REF!,Indexing!$G$2:$H$28,2)</f>
        <v>#REF!</v>
      </c>
      <c r="H2294" s="13" t="e">
        <f t="shared" si="112"/>
        <v>#REF!</v>
      </c>
      <c r="J2294" s="13" t="e">
        <f>VLOOKUP(Parameter!#REF!,Indexing!$I$2:$J$28,2)</f>
        <v>#REF!</v>
      </c>
      <c r="K2294" s="13" t="e">
        <f>VLOOKUP(Parameter!#REF!,Indexing!$K$2:$L$28,2)</f>
        <v>#REF!</v>
      </c>
      <c r="L2294" s="13" t="e">
        <f t="shared" si="113"/>
        <v>#REF!</v>
      </c>
      <c r="N2294" t="e">
        <f t="shared" si="111"/>
        <v>#REF!</v>
      </c>
    </row>
    <row r="2295" spans="4:14">
      <c r="D2295" s="13" t="e">
        <f>VLOOKUP(Parameter!#REF!,Indexing!$A$2:$B$28,2)</f>
        <v>#REF!</v>
      </c>
      <c r="E2295" s="13" t="e">
        <f>VLOOKUP(Parameter!#REF!,Indexing!$C$2:$D$28,2)</f>
        <v>#REF!</v>
      </c>
      <c r="F2295" s="13" t="e">
        <f>VLOOKUP(Parameter!#REF!,Indexing!$E$2:$F$28,2)</f>
        <v>#REF!</v>
      </c>
      <c r="G2295" s="13" t="e">
        <f>VLOOKUP(Parameter!#REF!,Indexing!$G$2:$H$28,2)</f>
        <v>#REF!</v>
      </c>
      <c r="H2295" s="13" t="e">
        <f t="shared" si="112"/>
        <v>#REF!</v>
      </c>
      <c r="J2295" s="13" t="e">
        <f>VLOOKUP(Parameter!#REF!,Indexing!$I$2:$J$28,2)</f>
        <v>#REF!</v>
      </c>
      <c r="K2295" s="13" t="e">
        <f>VLOOKUP(Parameter!#REF!,Indexing!$K$2:$L$28,2)</f>
        <v>#REF!</v>
      </c>
      <c r="L2295" s="13" t="e">
        <f t="shared" si="113"/>
        <v>#REF!</v>
      </c>
      <c r="N2295" t="e">
        <f t="shared" si="111"/>
        <v>#REF!</v>
      </c>
    </row>
    <row r="2296" spans="4:14">
      <c r="D2296" s="13" t="e">
        <f>VLOOKUP(Parameter!#REF!,Indexing!$A$2:$B$28,2)</f>
        <v>#REF!</v>
      </c>
      <c r="E2296" s="13" t="e">
        <f>VLOOKUP(Parameter!#REF!,Indexing!$C$2:$D$28,2)</f>
        <v>#REF!</v>
      </c>
      <c r="F2296" s="13" t="e">
        <f>VLOOKUP(Parameter!#REF!,Indexing!$E$2:$F$28,2)</f>
        <v>#REF!</v>
      </c>
      <c r="G2296" s="13" t="e">
        <f>VLOOKUP(Parameter!#REF!,Indexing!$G$2:$H$28,2)</f>
        <v>#REF!</v>
      </c>
      <c r="H2296" s="13" t="e">
        <f t="shared" si="112"/>
        <v>#REF!</v>
      </c>
      <c r="J2296" s="13" t="e">
        <f>VLOOKUP(Parameter!#REF!,Indexing!$I$2:$J$28,2)</f>
        <v>#REF!</v>
      </c>
      <c r="K2296" s="13" t="e">
        <f>VLOOKUP(Parameter!#REF!,Indexing!$K$2:$L$28,2)</f>
        <v>#REF!</v>
      </c>
      <c r="L2296" s="13" t="e">
        <f t="shared" si="113"/>
        <v>#REF!</v>
      </c>
      <c r="N2296" t="e">
        <f t="shared" si="111"/>
        <v>#REF!</v>
      </c>
    </row>
    <row r="2297" spans="4:14">
      <c r="D2297" s="13" t="e">
        <f>VLOOKUP(Parameter!#REF!,Indexing!$A$2:$B$28,2)</f>
        <v>#REF!</v>
      </c>
      <c r="E2297" s="13" t="e">
        <f>VLOOKUP(Parameter!#REF!,Indexing!$C$2:$D$28,2)</f>
        <v>#REF!</v>
      </c>
      <c r="F2297" s="13" t="e">
        <f>VLOOKUP(Parameter!#REF!,Indexing!$E$2:$F$28,2)</f>
        <v>#REF!</v>
      </c>
      <c r="G2297" s="13" t="e">
        <f>VLOOKUP(Parameter!#REF!,Indexing!$G$2:$H$28,2)</f>
        <v>#REF!</v>
      </c>
      <c r="H2297" s="13" t="e">
        <f t="shared" si="112"/>
        <v>#REF!</v>
      </c>
      <c r="J2297" s="13" t="e">
        <f>VLOOKUP(Parameter!#REF!,Indexing!$I$2:$J$28,2)</f>
        <v>#REF!</v>
      </c>
      <c r="K2297" s="13" t="e">
        <f>VLOOKUP(Parameter!#REF!,Indexing!$K$2:$L$28,2)</f>
        <v>#REF!</v>
      </c>
      <c r="L2297" s="13" t="e">
        <f t="shared" si="113"/>
        <v>#REF!</v>
      </c>
      <c r="N2297" t="e">
        <f t="shared" si="111"/>
        <v>#REF!</v>
      </c>
    </row>
    <row r="2298" spans="4:14">
      <c r="D2298" s="13" t="e">
        <f>VLOOKUP(Parameter!#REF!,Indexing!$A$2:$B$28,2)</f>
        <v>#REF!</v>
      </c>
      <c r="E2298" s="13" t="e">
        <f>VLOOKUP(Parameter!#REF!,Indexing!$C$2:$D$28,2)</f>
        <v>#REF!</v>
      </c>
      <c r="F2298" s="13" t="e">
        <f>VLOOKUP(Parameter!#REF!,Indexing!$E$2:$F$28,2)</f>
        <v>#REF!</v>
      </c>
      <c r="G2298" s="13" t="e">
        <f>VLOOKUP(Parameter!#REF!,Indexing!$G$2:$H$28,2)</f>
        <v>#REF!</v>
      </c>
      <c r="H2298" s="13" t="e">
        <f t="shared" si="112"/>
        <v>#REF!</v>
      </c>
      <c r="J2298" s="13" t="e">
        <f>VLOOKUP(Parameter!#REF!,Indexing!$I$2:$J$28,2)</f>
        <v>#REF!</v>
      </c>
      <c r="K2298" s="13" t="e">
        <f>VLOOKUP(Parameter!#REF!,Indexing!$K$2:$L$28,2)</f>
        <v>#REF!</v>
      </c>
      <c r="L2298" s="13" t="e">
        <f t="shared" si="113"/>
        <v>#REF!</v>
      </c>
      <c r="N2298" t="e">
        <f t="shared" si="111"/>
        <v>#REF!</v>
      </c>
    </row>
    <row r="2299" spans="4:14">
      <c r="D2299" s="13" t="e">
        <f>VLOOKUP(Parameter!#REF!,Indexing!$A$2:$B$28,2)</f>
        <v>#REF!</v>
      </c>
      <c r="E2299" s="13" t="e">
        <f>VLOOKUP(Parameter!#REF!,Indexing!$C$2:$D$28,2)</f>
        <v>#REF!</v>
      </c>
      <c r="F2299" s="13" t="e">
        <f>VLOOKUP(Parameter!#REF!,Indexing!$E$2:$F$28,2)</f>
        <v>#REF!</v>
      </c>
      <c r="G2299" s="13" t="e">
        <f>VLOOKUP(Parameter!#REF!,Indexing!$G$2:$H$28,2)</f>
        <v>#REF!</v>
      </c>
      <c r="H2299" s="13" t="e">
        <f t="shared" si="112"/>
        <v>#REF!</v>
      </c>
      <c r="J2299" s="13" t="e">
        <f>VLOOKUP(Parameter!#REF!,Indexing!$I$2:$J$28,2)</f>
        <v>#REF!</v>
      </c>
      <c r="K2299" s="13" t="e">
        <f>VLOOKUP(Parameter!#REF!,Indexing!$K$2:$L$28,2)</f>
        <v>#REF!</v>
      </c>
      <c r="L2299" s="13" t="e">
        <f t="shared" si="113"/>
        <v>#REF!</v>
      </c>
      <c r="N2299" t="e">
        <f t="shared" si="111"/>
        <v>#REF!</v>
      </c>
    </row>
    <row r="2300" spans="4:14">
      <c r="D2300" s="13" t="e">
        <f>VLOOKUP(Parameter!#REF!,Indexing!$A$2:$B$28,2)</f>
        <v>#REF!</v>
      </c>
      <c r="E2300" s="13" t="e">
        <f>VLOOKUP(Parameter!#REF!,Indexing!$C$2:$D$28,2)</f>
        <v>#REF!</v>
      </c>
      <c r="F2300" s="13" t="e">
        <f>VLOOKUP(Parameter!#REF!,Indexing!$E$2:$F$28,2)</f>
        <v>#REF!</v>
      </c>
      <c r="G2300" s="13" t="e">
        <f>VLOOKUP(Parameter!#REF!,Indexing!$G$2:$H$28,2)</f>
        <v>#REF!</v>
      </c>
      <c r="H2300" s="13" t="e">
        <f t="shared" si="112"/>
        <v>#REF!</v>
      </c>
      <c r="J2300" s="13" t="e">
        <f>VLOOKUP(Parameter!#REF!,Indexing!$I$2:$J$28,2)</f>
        <v>#REF!</v>
      </c>
      <c r="K2300" s="13" t="e">
        <f>VLOOKUP(Parameter!#REF!,Indexing!$K$2:$L$28,2)</f>
        <v>#REF!</v>
      </c>
      <c r="L2300" s="13" t="e">
        <f t="shared" si="113"/>
        <v>#REF!</v>
      </c>
      <c r="N2300" t="e">
        <f t="shared" si="111"/>
        <v>#REF!</v>
      </c>
    </row>
    <row r="2301" spans="4:14">
      <c r="D2301" s="13" t="e">
        <f>VLOOKUP(Parameter!#REF!,Indexing!$A$2:$B$28,2)</f>
        <v>#REF!</v>
      </c>
      <c r="E2301" s="13" t="e">
        <f>VLOOKUP(Parameter!#REF!,Indexing!$C$2:$D$28,2)</f>
        <v>#REF!</v>
      </c>
      <c r="F2301" s="13" t="e">
        <f>VLOOKUP(Parameter!#REF!,Indexing!$E$2:$F$28,2)</f>
        <v>#REF!</v>
      </c>
      <c r="G2301" s="13" t="e">
        <f>VLOOKUP(Parameter!#REF!,Indexing!$G$2:$H$28,2)</f>
        <v>#REF!</v>
      </c>
      <c r="H2301" s="13" t="e">
        <f t="shared" si="112"/>
        <v>#REF!</v>
      </c>
      <c r="J2301" s="13" t="e">
        <f>VLOOKUP(Parameter!#REF!,Indexing!$I$2:$J$28,2)</f>
        <v>#REF!</v>
      </c>
      <c r="K2301" s="13" t="e">
        <f>VLOOKUP(Parameter!#REF!,Indexing!$K$2:$L$28,2)</f>
        <v>#REF!</v>
      </c>
      <c r="L2301" s="13" t="e">
        <f t="shared" si="113"/>
        <v>#REF!</v>
      </c>
      <c r="N2301" t="e">
        <f t="shared" si="111"/>
        <v>#REF!</v>
      </c>
    </row>
    <row r="2302" spans="4:14">
      <c r="D2302" s="13" t="e">
        <f>VLOOKUP(Parameter!#REF!,Indexing!$A$2:$B$28,2)</f>
        <v>#REF!</v>
      </c>
      <c r="E2302" s="13" t="e">
        <f>VLOOKUP(Parameter!#REF!,Indexing!$C$2:$D$28,2)</f>
        <v>#REF!</v>
      </c>
      <c r="F2302" s="13" t="e">
        <f>VLOOKUP(Parameter!#REF!,Indexing!$E$2:$F$28,2)</f>
        <v>#REF!</v>
      </c>
      <c r="G2302" s="13" t="e">
        <f>VLOOKUP(Parameter!#REF!,Indexing!$G$2:$H$28,2)</f>
        <v>#REF!</v>
      </c>
      <c r="H2302" s="13" t="e">
        <f t="shared" si="112"/>
        <v>#REF!</v>
      </c>
      <c r="J2302" s="13" t="e">
        <f>VLOOKUP(Parameter!#REF!,Indexing!$I$2:$J$28,2)</f>
        <v>#REF!</v>
      </c>
      <c r="K2302" s="13" t="e">
        <f>VLOOKUP(Parameter!#REF!,Indexing!$K$2:$L$28,2)</f>
        <v>#REF!</v>
      </c>
      <c r="L2302" s="13" t="e">
        <f t="shared" si="113"/>
        <v>#REF!</v>
      </c>
      <c r="N2302" t="e">
        <f t="shared" si="111"/>
        <v>#REF!</v>
      </c>
    </row>
    <row r="2303" spans="4:14">
      <c r="D2303" s="13" t="e">
        <f>VLOOKUP(Parameter!#REF!,Indexing!$A$2:$B$28,2)</f>
        <v>#REF!</v>
      </c>
      <c r="E2303" s="13" t="e">
        <f>VLOOKUP(Parameter!#REF!,Indexing!$C$2:$D$28,2)</f>
        <v>#REF!</v>
      </c>
      <c r="F2303" s="13" t="e">
        <f>VLOOKUP(Parameter!#REF!,Indexing!$E$2:$F$28,2)</f>
        <v>#REF!</v>
      </c>
      <c r="G2303" s="13" t="e">
        <f>VLOOKUP(Parameter!#REF!,Indexing!$G$2:$H$28,2)</f>
        <v>#REF!</v>
      </c>
      <c r="H2303" s="13" t="e">
        <f t="shared" si="112"/>
        <v>#REF!</v>
      </c>
      <c r="J2303" s="13" t="e">
        <f>VLOOKUP(Parameter!#REF!,Indexing!$I$2:$J$28,2)</f>
        <v>#REF!</v>
      </c>
      <c r="K2303" s="13" t="e">
        <f>VLOOKUP(Parameter!#REF!,Indexing!$K$2:$L$28,2)</f>
        <v>#REF!</v>
      </c>
      <c r="L2303" s="13" t="e">
        <f t="shared" si="113"/>
        <v>#REF!</v>
      </c>
      <c r="N2303" t="e">
        <f t="shared" si="111"/>
        <v>#REF!</v>
      </c>
    </row>
    <row r="2304" spans="4:14">
      <c r="D2304" s="13" t="e">
        <f>VLOOKUP(Parameter!#REF!,Indexing!$A$2:$B$28,2)</f>
        <v>#REF!</v>
      </c>
      <c r="E2304" s="13" t="e">
        <f>VLOOKUP(Parameter!#REF!,Indexing!$C$2:$D$28,2)</f>
        <v>#REF!</v>
      </c>
      <c r="F2304" s="13" t="e">
        <f>VLOOKUP(Parameter!#REF!,Indexing!$E$2:$F$28,2)</f>
        <v>#REF!</v>
      </c>
      <c r="G2304" s="13" t="e">
        <f>VLOOKUP(Parameter!#REF!,Indexing!$G$2:$H$28,2)</f>
        <v>#REF!</v>
      </c>
      <c r="H2304" s="13" t="e">
        <f t="shared" si="112"/>
        <v>#REF!</v>
      </c>
      <c r="J2304" s="13" t="e">
        <f>VLOOKUP(Parameter!#REF!,Indexing!$I$2:$J$28,2)</f>
        <v>#REF!</v>
      </c>
      <c r="K2304" s="13" t="e">
        <f>VLOOKUP(Parameter!#REF!,Indexing!$K$2:$L$28,2)</f>
        <v>#REF!</v>
      </c>
      <c r="L2304" s="13" t="e">
        <f t="shared" si="113"/>
        <v>#REF!</v>
      </c>
      <c r="N2304" t="e">
        <f t="shared" si="111"/>
        <v>#REF!</v>
      </c>
    </row>
    <row r="2305" spans="4:14">
      <c r="D2305" s="13" t="e">
        <f>VLOOKUP(Parameter!#REF!,Indexing!$A$2:$B$28,2)</f>
        <v>#REF!</v>
      </c>
      <c r="E2305" s="13" t="e">
        <f>VLOOKUP(Parameter!#REF!,Indexing!$C$2:$D$28,2)</f>
        <v>#REF!</v>
      </c>
      <c r="F2305" s="13" t="e">
        <f>VLOOKUP(Parameter!#REF!,Indexing!$E$2:$F$28,2)</f>
        <v>#REF!</v>
      </c>
      <c r="G2305" s="13" t="e">
        <f>VLOOKUP(Parameter!#REF!,Indexing!$G$2:$H$28,2)</f>
        <v>#REF!</v>
      </c>
      <c r="H2305" s="13" t="e">
        <f t="shared" si="112"/>
        <v>#REF!</v>
      </c>
      <c r="J2305" s="13" t="e">
        <f>VLOOKUP(Parameter!#REF!,Indexing!$I$2:$J$28,2)</f>
        <v>#REF!</v>
      </c>
      <c r="K2305" s="13" t="e">
        <f>VLOOKUP(Parameter!#REF!,Indexing!$K$2:$L$28,2)</f>
        <v>#REF!</v>
      </c>
      <c r="L2305" s="13" t="e">
        <f t="shared" si="113"/>
        <v>#REF!</v>
      </c>
      <c r="N2305" t="e">
        <f t="shared" si="111"/>
        <v>#REF!</v>
      </c>
    </row>
    <row r="2306" spans="4:14">
      <c r="D2306" s="13" t="e">
        <f>VLOOKUP(Parameter!#REF!,Indexing!$A$2:$B$28,2)</f>
        <v>#REF!</v>
      </c>
      <c r="E2306" s="13" t="e">
        <f>VLOOKUP(Parameter!#REF!,Indexing!$C$2:$D$28,2)</f>
        <v>#REF!</v>
      </c>
      <c r="F2306" s="13" t="e">
        <f>VLOOKUP(Parameter!#REF!,Indexing!$E$2:$F$28,2)</f>
        <v>#REF!</v>
      </c>
      <c r="G2306" s="13" t="e">
        <f>VLOOKUP(Parameter!#REF!,Indexing!$G$2:$H$28,2)</f>
        <v>#REF!</v>
      </c>
      <c r="H2306" s="13" t="e">
        <f t="shared" si="112"/>
        <v>#REF!</v>
      </c>
      <c r="J2306" s="13" t="e">
        <f>VLOOKUP(Parameter!#REF!,Indexing!$I$2:$J$28,2)</f>
        <v>#REF!</v>
      </c>
      <c r="K2306" s="13" t="e">
        <f>VLOOKUP(Parameter!#REF!,Indexing!$K$2:$L$28,2)</f>
        <v>#REF!</v>
      </c>
      <c r="L2306" s="13" t="e">
        <f t="shared" si="113"/>
        <v>#REF!</v>
      </c>
      <c r="N2306" t="e">
        <f t="shared" ref="N2306:N2369" si="114">(SUM(D2306:G2306))+(SUM(J2306+K2306))</f>
        <v>#REF!</v>
      </c>
    </row>
    <row r="2307" spans="4:14">
      <c r="D2307" s="13" t="e">
        <f>VLOOKUP(Parameter!#REF!,Indexing!$A$2:$B$28,2)</f>
        <v>#REF!</v>
      </c>
      <c r="E2307" s="13" t="e">
        <f>VLOOKUP(Parameter!#REF!,Indexing!$C$2:$D$28,2)</f>
        <v>#REF!</v>
      </c>
      <c r="F2307" s="13" t="e">
        <f>VLOOKUP(Parameter!#REF!,Indexing!$E$2:$F$28,2)</f>
        <v>#REF!</v>
      </c>
      <c r="G2307" s="13" t="e">
        <f>VLOOKUP(Parameter!#REF!,Indexing!$G$2:$H$28,2)</f>
        <v>#REF!</v>
      </c>
      <c r="H2307" s="13" t="e">
        <f t="shared" si="112"/>
        <v>#REF!</v>
      </c>
      <c r="J2307" s="13" t="e">
        <f>VLOOKUP(Parameter!#REF!,Indexing!$I$2:$J$28,2)</f>
        <v>#REF!</v>
      </c>
      <c r="K2307" s="13" t="e">
        <f>VLOOKUP(Parameter!#REF!,Indexing!$K$2:$L$28,2)</f>
        <v>#REF!</v>
      </c>
      <c r="L2307" s="13" t="e">
        <f t="shared" si="113"/>
        <v>#REF!</v>
      </c>
      <c r="N2307" t="e">
        <f t="shared" si="114"/>
        <v>#REF!</v>
      </c>
    </row>
    <row r="2308" spans="4:14">
      <c r="D2308" s="13" t="e">
        <f>VLOOKUP(Parameter!#REF!,Indexing!$A$2:$B$28,2)</f>
        <v>#REF!</v>
      </c>
      <c r="E2308" s="13" t="e">
        <f>VLOOKUP(Parameter!#REF!,Indexing!$C$2:$D$28,2)</f>
        <v>#REF!</v>
      </c>
      <c r="F2308" s="13" t="e">
        <f>VLOOKUP(Parameter!#REF!,Indexing!$E$2:$F$28,2)</f>
        <v>#REF!</v>
      </c>
      <c r="G2308" s="13" t="e">
        <f>VLOOKUP(Parameter!#REF!,Indexing!$G$2:$H$28,2)</f>
        <v>#REF!</v>
      </c>
      <c r="H2308" s="13" t="e">
        <f t="shared" si="112"/>
        <v>#REF!</v>
      </c>
      <c r="J2308" s="13" t="e">
        <f>VLOOKUP(Parameter!#REF!,Indexing!$I$2:$J$28,2)</f>
        <v>#REF!</v>
      </c>
      <c r="K2308" s="13" t="e">
        <f>VLOOKUP(Parameter!#REF!,Indexing!$K$2:$L$28,2)</f>
        <v>#REF!</v>
      </c>
      <c r="L2308" s="13" t="e">
        <f t="shared" si="113"/>
        <v>#REF!</v>
      </c>
      <c r="N2308" t="e">
        <f t="shared" si="114"/>
        <v>#REF!</v>
      </c>
    </row>
    <row r="2309" spans="4:14">
      <c r="D2309" s="13" t="e">
        <f>VLOOKUP(Parameter!#REF!,Indexing!$A$2:$B$28,2)</f>
        <v>#REF!</v>
      </c>
      <c r="E2309" s="13" t="e">
        <f>VLOOKUP(Parameter!#REF!,Indexing!$C$2:$D$28,2)</f>
        <v>#REF!</v>
      </c>
      <c r="F2309" s="13" t="e">
        <f>VLOOKUP(Parameter!#REF!,Indexing!$E$2:$F$28,2)</f>
        <v>#REF!</v>
      </c>
      <c r="G2309" s="13" t="e">
        <f>VLOOKUP(Parameter!#REF!,Indexing!$G$2:$H$28,2)</f>
        <v>#REF!</v>
      </c>
      <c r="H2309" s="13" t="e">
        <f t="shared" si="112"/>
        <v>#REF!</v>
      </c>
      <c r="J2309" s="13" t="e">
        <f>VLOOKUP(Parameter!#REF!,Indexing!$I$2:$J$28,2)</f>
        <v>#REF!</v>
      </c>
      <c r="K2309" s="13" t="e">
        <f>VLOOKUP(Parameter!#REF!,Indexing!$K$2:$L$28,2)</f>
        <v>#REF!</v>
      </c>
      <c r="L2309" s="13" t="e">
        <f t="shared" si="113"/>
        <v>#REF!</v>
      </c>
      <c r="N2309" t="e">
        <f t="shared" si="114"/>
        <v>#REF!</v>
      </c>
    </row>
    <row r="2310" spans="4:14">
      <c r="D2310" s="13" t="e">
        <f>VLOOKUP(Parameter!#REF!,Indexing!$A$2:$B$28,2)</f>
        <v>#REF!</v>
      </c>
      <c r="E2310" s="13" t="e">
        <f>VLOOKUP(Parameter!#REF!,Indexing!$C$2:$D$28,2)</f>
        <v>#REF!</v>
      </c>
      <c r="F2310" s="13" t="e">
        <f>VLOOKUP(Parameter!#REF!,Indexing!$E$2:$F$28,2)</f>
        <v>#REF!</v>
      </c>
      <c r="G2310" s="13" t="e">
        <f>VLOOKUP(Parameter!#REF!,Indexing!$G$2:$H$28,2)</f>
        <v>#REF!</v>
      </c>
      <c r="H2310" s="13" t="e">
        <f t="shared" si="112"/>
        <v>#REF!</v>
      </c>
      <c r="J2310" s="13" t="e">
        <f>VLOOKUP(Parameter!#REF!,Indexing!$I$2:$J$28,2)</f>
        <v>#REF!</v>
      </c>
      <c r="K2310" s="13" t="e">
        <f>VLOOKUP(Parameter!#REF!,Indexing!$K$2:$L$28,2)</f>
        <v>#REF!</v>
      </c>
      <c r="L2310" s="13" t="e">
        <f t="shared" si="113"/>
        <v>#REF!</v>
      </c>
      <c r="N2310" t="e">
        <f t="shared" si="114"/>
        <v>#REF!</v>
      </c>
    </row>
    <row r="2311" spans="4:14">
      <c r="D2311" s="13" t="e">
        <f>VLOOKUP(Parameter!#REF!,Indexing!$A$2:$B$28,2)</f>
        <v>#REF!</v>
      </c>
      <c r="E2311" s="13" t="e">
        <f>VLOOKUP(Parameter!#REF!,Indexing!$C$2:$D$28,2)</f>
        <v>#REF!</v>
      </c>
      <c r="F2311" s="13" t="e">
        <f>VLOOKUP(Parameter!#REF!,Indexing!$E$2:$F$28,2)</f>
        <v>#REF!</v>
      </c>
      <c r="G2311" s="13" t="e">
        <f>VLOOKUP(Parameter!#REF!,Indexing!$G$2:$H$28,2)</f>
        <v>#REF!</v>
      </c>
      <c r="H2311" s="13" t="e">
        <f t="shared" si="112"/>
        <v>#REF!</v>
      </c>
      <c r="J2311" s="13" t="e">
        <f>VLOOKUP(Parameter!#REF!,Indexing!$I$2:$J$28,2)</f>
        <v>#REF!</v>
      </c>
      <c r="K2311" s="13" t="e">
        <f>VLOOKUP(Parameter!#REF!,Indexing!$K$2:$L$28,2)</f>
        <v>#REF!</v>
      </c>
      <c r="L2311" s="13" t="e">
        <f t="shared" si="113"/>
        <v>#REF!</v>
      </c>
      <c r="N2311" t="e">
        <f t="shared" si="114"/>
        <v>#REF!</v>
      </c>
    </row>
    <row r="2312" spans="4:14">
      <c r="D2312" s="13" t="e">
        <f>VLOOKUP(Parameter!#REF!,Indexing!$A$2:$B$28,2)</f>
        <v>#REF!</v>
      </c>
      <c r="E2312" s="13" t="e">
        <f>VLOOKUP(Parameter!#REF!,Indexing!$C$2:$D$28,2)</f>
        <v>#REF!</v>
      </c>
      <c r="F2312" s="13" t="e">
        <f>VLOOKUP(Parameter!#REF!,Indexing!$E$2:$F$28,2)</f>
        <v>#REF!</v>
      </c>
      <c r="G2312" s="13" t="e">
        <f>VLOOKUP(Parameter!#REF!,Indexing!$G$2:$H$28,2)</f>
        <v>#REF!</v>
      </c>
      <c r="H2312" s="13" t="e">
        <f t="shared" si="112"/>
        <v>#REF!</v>
      </c>
      <c r="J2312" s="13" t="e">
        <f>VLOOKUP(Parameter!#REF!,Indexing!$I$2:$J$28,2)</f>
        <v>#REF!</v>
      </c>
      <c r="K2312" s="13" t="e">
        <f>VLOOKUP(Parameter!#REF!,Indexing!$K$2:$L$28,2)</f>
        <v>#REF!</v>
      </c>
      <c r="L2312" s="13" t="e">
        <f t="shared" si="113"/>
        <v>#REF!</v>
      </c>
      <c r="N2312" t="e">
        <f t="shared" si="114"/>
        <v>#REF!</v>
      </c>
    </row>
    <row r="2313" spans="4:14">
      <c r="D2313" s="13" t="e">
        <f>VLOOKUP(Parameter!#REF!,Indexing!$A$2:$B$28,2)</f>
        <v>#REF!</v>
      </c>
      <c r="E2313" s="13" t="e">
        <f>VLOOKUP(Parameter!#REF!,Indexing!$C$2:$D$28,2)</f>
        <v>#REF!</v>
      </c>
      <c r="F2313" s="13" t="e">
        <f>VLOOKUP(Parameter!#REF!,Indexing!$E$2:$F$28,2)</f>
        <v>#REF!</v>
      </c>
      <c r="G2313" s="13" t="e">
        <f>VLOOKUP(Parameter!#REF!,Indexing!$G$2:$H$28,2)</f>
        <v>#REF!</v>
      </c>
      <c r="H2313" s="13" t="e">
        <f t="shared" si="112"/>
        <v>#REF!</v>
      </c>
      <c r="J2313" s="13" t="e">
        <f>VLOOKUP(Parameter!#REF!,Indexing!$I$2:$J$28,2)</f>
        <v>#REF!</v>
      </c>
      <c r="K2313" s="13" t="e">
        <f>VLOOKUP(Parameter!#REF!,Indexing!$K$2:$L$28,2)</f>
        <v>#REF!</v>
      </c>
      <c r="L2313" s="13" t="e">
        <f t="shared" si="113"/>
        <v>#REF!</v>
      </c>
      <c r="N2313" t="e">
        <f t="shared" si="114"/>
        <v>#REF!</v>
      </c>
    </row>
    <row r="2314" spans="4:14">
      <c r="D2314" s="13" t="e">
        <f>VLOOKUP(Parameter!#REF!,Indexing!$A$2:$B$28,2)</f>
        <v>#REF!</v>
      </c>
      <c r="E2314" s="13" t="e">
        <f>VLOOKUP(Parameter!#REF!,Indexing!$C$2:$D$28,2)</f>
        <v>#REF!</v>
      </c>
      <c r="F2314" s="13" t="e">
        <f>VLOOKUP(Parameter!#REF!,Indexing!$E$2:$F$28,2)</f>
        <v>#REF!</v>
      </c>
      <c r="G2314" s="13" t="e">
        <f>VLOOKUP(Parameter!#REF!,Indexing!$G$2:$H$28,2)</f>
        <v>#REF!</v>
      </c>
      <c r="H2314" s="13" t="e">
        <f t="shared" si="112"/>
        <v>#REF!</v>
      </c>
      <c r="J2314" s="13" t="e">
        <f>VLOOKUP(Parameter!#REF!,Indexing!$I$2:$J$28,2)</f>
        <v>#REF!</v>
      </c>
      <c r="K2314" s="13" t="e">
        <f>VLOOKUP(Parameter!#REF!,Indexing!$K$2:$L$28,2)</f>
        <v>#REF!</v>
      </c>
      <c r="L2314" s="13" t="e">
        <f t="shared" si="113"/>
        <v>#REF!</v>
      </c>
      <c r="N2314" t="e">
        <f t="shared" si="114"/>
        <v>#REF!</v>
      </c>
    </row>
    <row r="2315" spans="4:14">
      <c r="D2315" s="13" t="e">
        <f>VLOOKUP(Parameter!#REF!,Indexing!$A$2:$B$28,2)</f>
        <v>#REF!</v>
      </c>
      <c r="E2315" s="13" t="e">
        <f>VLOOKUP(Parameter!#REF!,Indexing!$C$2:$D$28,2)</f>
        <v>#REF!</v>
      </c>
      <c r="F2315" s="13" t="e">
        <f>VLOOKUP(Parameter!#REF!,Indexing!$E$2:$F$28,2)</f>
        <v>#REF!</v>
      </c>
      <c r="G2315" s="13" t="e">
        <f>VLOOKUP(Parameter!#REF!,Indexing!$G$2:$H$28,2)</f>
        <v>#REF!</v>
      </c>
      <c r="H2315" s="13" t="e">
        <f t="shared" si="112"/>
        <v>#REF!</v>
      </c>
      <c r="J2315" s="13" t="e">
        <f>VLOOKUP(Parameter!#REF!,Indexing!$I$2:$J$28,2)</f>
        <v>#REF!</v>
      </c>
      <c r="K2315" s="13" t="e">
        <f>VLOOKUP(Parameter!#REF!,Indexing!$K$2:$L$28,2)</f>
        <v>#REF!</v>
      </c>
      <c r="L2315" s="13" t="e">
        <f t="shared" si="113"/>
        <v>#REF!</v>
      </c>
      <c r="N2315" t="e">
        <f t="shared" si="114"/>
        <v>#REF!</v>
      </c>
    </row>
    <row r="2316" spans="4:14">
      <c r="D2316" s="13" t="e">
        <f>VLOOKUP(Parameter!#REF!,Indexing!$A$2:$B$28,2)</f>
        <v>#REF!</v>
      </c>
      <c r="E2316" s="13" t="e">
        <f>VLOOKUP(Parameter!#REF!,Indexing!$C$2:$D$28,2)</f>
        <v>#REF!</v>
      </c>
      <c r="F2316" s="13" t="e">
        <f>VLOOKUP(Parameter!#REF!,Indexing!$E$2:$F$28,2)</f>
        <v>#REF!</v>
      </c>
      <c r="G2316" s="13" t="e">
        <f>VLOOKUP(Parameter!#REF!,Indexing!$G$2:$H$28,2)</f>
        <v>#REF!</v>
      </c>
      <c r="H2316" s="13" t="e">
        <f t="shared" si="112"/>
        <v>#REF!</v>
      </c>
      <c r="J2316" s="13" t="e">
        <f>VLOOKUP(Parameter!#REF!,Indexing!$I$2:$J$28,2)</f>
        <v>#REF!</v>
      </c>
      <c r="K2316" s="13" t="e">
        <f>VLOOKUP(Parameter!#REF!,Indexing!$K$2:$L$28,2)</f>
        <v>#REF!</v>
      </c>
      <c r="L2316" s="13" t="e">
        <f t="shared" si="113"/>
        <v>#REF!</v>
      </c>
      <c r="N2316" t="e">
        <f t="shared" si="114"/>
        <v>#REF!</v>
      </c>
    </row>
    <row r="2317" spans="4:14">
      <c r="D2317" s="13" t="e">
        <f>VLOOKUP(Parameter!#REF!,Indexing!$A$2:$B$28,2)</f>
        <v>#REF!</v>
      </c>
      <c r="E2317" s="13" t="e">
        <f>VLOOKUP(Parameter!#REF!,Indexing!$C$2:$D$28,2)</f>
        <v>#REF!</v>
      </c>
      <c r="F2317" s="13" t="e">
        <f>VLOOKUP(Parameter!#REF!,Indexing!$E$2:$F$28,2)</f>
        <v>#REF!</v>
      </c>
      <c r="G2317" s="13" t="e">
        <f>VLOOKUP(Parameter!#REF!,Indexing!$G$2:$H$28,2)</f>
        <v>#REF!</v>
      </c>
      <c r="H2317" s="13" t="e">
        <f t="shared" si="112"/>
        <v>#REF!</v>
      </c>
      <c r="J2317" s="13" t="e">
        <f>VLOOKUP(Parameter!#REF!,Indexing!$I$2:$J$28,2)</f>
        <v>#REF!</v>
      </c>
      <c r="K2317" s="13" t="e">
        <f>VLOOKUP(Parameter!#REF!,Indexing!$K$2:$L$28,2)</f>
        <v>#REF!</v>
      </c>
      <c r="L2317" s="13" t="e">
        <f t="shared" si="113"/>
        <v>#REF!</v>
      </c>
      <c r="N2317" t="e">
        <f t="shared" si="114"/>
        <v>#REF!</v>
      </c>
    </row>
    <row r="2318" spans="4:14">
      <c r="D2318" s="13" t="e">
        <f>VLOOKUP(Parameter!#REF!,Indexing!$A$2:$B$28,2)</f>
        <v>#REF!</v>
      </c>
      <c r="E2318" s="13" t="e">
        <f>VLOOKUP(Parameter!#REF!,Indexing!$C$2:$D$28,2)</f>
        <v>#REF!</v>
      </c>
      <c r="F2318" s="13" t="e">
        <f>VLOOKUP(Parameter!#REF!,Indexing!$E$2:$F$28,2)</f>
        <v>#REF!</v>
      </c>
      <c r="G2318" s="13" t="e">
        <f>VLOOKUP(Parameter!#REF!,Indexing!$G$2:$H$28,2)</f>
        <v>#REF!</v>
      </c>
      <c r="H2318" s="13" t="e">
        <f t="shared" si="112"/>
        <v>#REF!</v>
      </c>
      <c r="J2318" s="13" t="e">
        <f>VLOOKUP(Parameter!#REF!,Indexing!$I$2:$J$28,2)</f>
        <v>#REF!</v>
      </c>
      <c r="K2318" s="13" t="e">
        <f>VLOOKUP(Parameter!#REF!,Indexing!$K$2:$L$28,2)</f>
        <v>#REF!</v>
      </c>
      <c r="L2318" s="13" t="e">
        <f t="shared" si="113"/>
        <v>#REF!</v>
      </c>
      <c r="N2318" t="e">
        <f t="shared" si="114"/>
        <v>#REF!</v>
      </c>
    </row>
    <row r="2319" spans="4:14">
      <c r="D2319" s="13" t="e">
        <f>VLOOKUP(Parameter!#REF!,Indexing!$A$2:$B$28,2)</f>
        <v>#REF!</v>
      </c>
      <c r="E2319" s="13" t="e">
        <f>VLOOKUP(Parameter!#REF!,Indexing!$C$2:$D$28,2)</f>
        <v>#REF!</v>
      </c>
      <c r="F2319" s="13" t="e">
        <f>VLOOKUP(Parameter!#REF!,Indexing!$E$2:$F$28,2)</f>
        <v>#REF!</v>
      </c>
      <c r="G2319" s="13" t="e">
        <f>VLOOKUP(Parameter!#REF!,Indexing!$G$2:$H$28,2)</f>
        <v>#REF!</v>
      </c>
      <c r="H2319" s="13" t="e">
        <f t="shared" si="112"/>
        <v>#REF!</v>
      </c>
      <c r="J2319" s="13" t="e">
        <f>VLOOKUP(Parameter!#REF!,Indexing!$I$2:$J$28,2)</f>
        <v>#REF!</v>
      </c>
      <c r="K2319" s="13" t="e">
        <f>VLOOKUP(Parameter!#REF!,Indexing!$K$2:$L$28,2)</f>
        <v>#REF!</v>
      </c>
      <c r="L2319" s="13" t="e">
        <f t="shared" si="113"/>
        <v>#REF!</v>
      </c>
      <c r="N2319" t="e">
        <f t="shared" si="114"/>
        <v>#REF!</v>
      </c>
    </row>
    <row r="2320" spans="4:14">
      <c r="D2320" s="13" t="e">
        <f>VLOOKUP(Parameter!#REF!,Indexing!$A$2:$B$28,2)</f>
        <v>#REF!</v>
      </c>
      <c r="E2320" s="13" t="e">
        <f>VLOOKUP(Parameter!#REF!,Indexing!$C$2:$D$28,2)</f>
        <v>#REF!</v>
      </c>
      <c r="F2320" s="13" t="e">
        <f>VLOOKUP(Parameter!#REF!,Indexing!$E$2:$F$28,2)</f>
        <v>#REF!</v>
      </c>
      <c r="G2320" s="13" t="e">
        <f>VLOOKUP(Parameter!#REF!,Indexing!$G$2:$H$28,2)</f>
        <v>#REF!</v>
      </c>
      <c r="H2320" s="13" t="e">
        <f t="shared" si="112"/>
        <v>#REF!</v>
      </c>
      <c r="J2320" s="13" t="e">
        <f>VLOOKUP(Parameter!#REF!,Indexing!$I$2:$J$28,2)</f>
        <v>#REF!</v>
      </c>
      <c r="K2320" s="13" t="e">
        <f>VLOOKUP(Parameter!#REF!,Indexing!$K$2:$L$28,2)</f>
        <v>#REF!</v>
      </c>
      <c r="L2320" s="13" t="e">
        <f t="shared" si="113"/>
        <v>#REF!</v>
      </c>
      <c r="N2320" t="e">
        <f t="shared" si="114"/>
        <v>#REF!</v>
      </c>
    </row>
    <row r="2321" spans="4:14">
      <c r="D2321" s="13" t="e">
        <f>VLOOKUP(Parameter!#REF!,Indexing!$A$2:$B$28,2)</f>
        <v>#REF!</v>
      </c>
      <c r="E2321" s="13" t="e">
        <f>VLOOKUP(Parameter!#REF!,Indexing!$C$2:$D$28,2)</f>
        <v>#REF!</v>
      </c>
      <c r="F2321" s="13" t="e">
        <f>VLOOKUP(Parameter!#REF!,Indexing!$E$2:$F$28,2)</f>
        <v>#REF!</v>
      </c>
      <c r="G2321" s="13" t="e">
        <f>VLOOKUP(Parameter!#REF!,Indexing!$G$2:$H$28,2)</f>
        <v>#REF!</v>
      </c>
      <c r="H2321" s="13" t="e">
        <f t="shared" si="112"/>
        <v>#REF!</v>
      </c>
      <c r="J2321" s="13" t="e">
        <f>VLOOKUP(Parameter!#REF!,Indexing!$I$2:$J$28,2)</f>
        <v>#REF!</v>
      </c>
      <c r="K2321" s="13" t="e">
        <f>VLOOKUP(Parameter!#REF!,Indexing!$K$2:$L$28,2)</f>
        <v>#REF!</v>
      </c>
      <c r="L2321" s="13" t="e">
        <f t="shared" si="113"/>
        <v>#REF!</v>
      </c>
      <c r="N2321" t="e">
        <f t="shared" si="114"/>
        <v>#REF!</v>
      </c>
    </row>
    <row r="2322" spans="4:14">
      <c r="D2322" s="13" t="e">
        <f>VLOOKUP(Parameter!#REF!,Indexing!$A$2:$B$28,2)</f>
        <v>#REF!</v>
      </c>
      <c r="E2322" s="13" t="e">
        <f>VLOOKUP(Parameter!#REF!,Indexing!$C$2:$D$28,2)</f>
        <v>#REF!</v>
      </c>
      <c r="F2322" s="13" t="e">
        <f>VLOOKUP(Parameter!#REF!,Indexing!$E$2:$F$28,2)</f>
        <v>#REF!</v>
      </c>
      <c r="G2322" s="13" t="e">
        <f>VLOOKUP(Parameter!#REF!,Indexing!$G$2:$H$28,2)</f>
        <v>#REF!</v>
      </c>
      <c r="H2322" s="13" t="e">
        <f t="shared" si="112"/>
        <v>#REF!</v>
      </c>
      <c r="J2322" s="13" t="e">
        <f>VLOOKUP(Parameter!#REF!,Indexing!$I$2:$J$28,2)</f>
        <v>#REF!</v>
      </c>
      <c r="K2322" s="13" t="e">
        <f>VLOOKUP(Parameter!#REF!,Indexing!$K$2:$L$28,2)</f>
        <v>#REF!</v>
      </c>
      <c r="L2322" s="13" t="e">
        <f t="shared" si="113"/>
        <v>#REF!</v>
      </c>
      <c r="N2322" t="e">
        <f t="shared" si="114"/>
        <v>#REF!</v>
      </c>
    </row>
    <row r="2323" spans="4:14">
      <c r="D2323" s="13" t="e">
        <f>VLOOKUP(Parameter!#REF!,Indexing!$A$2:$B$28,2)</f>
        <v>#REF!</v>
      </c>
      <c r="E2323" s="13" t="e">
        <f>VLOOKUP(Parameter!#REF!,Indexing!$C$2:$D$28,2)</f>
        <v>#REF!</v>
      </c>
      <c r="F2323" s="13" t="e">
        <f>VLOOKUP(Parameter!#REF!,Indexing!$E$2:$F$28,2)</f>
        <v>#REF!</v>
      </c>
      <c r="G2323" s="13" t="e">
        <f>VLOOKUP(Parameter!#REF!,Indexing!$G$2:$H$28,2)</f>
        <v>#REF!</v>
      </c>
      <c r="H2323" s="13" t="e">
        <f t="shared" si="112"/>
        <v>#REF!</v>
      </c>
      <c r="J2323" s="13" t="e">
        <f>VLOOKUP(Parameter!#REF!,Indexing!$I$2:$J$28,2)</f>
        <v>#REF!</v>
      </c>
      <c r="K2323" s="13" t="e">
        <f>VLOOKUP(Parameter!#REF!,Indexing!$K$2:$L$28,2)</f>
        <v>#REF!</v>
      </c>
      <c r="L2323" s="13" t="e">
        <f t="shared" si="113"/>
        <v>#REF!</v>
      </c>
      <c r="N2323" t="e">
        <f t="shared" si="114"/>
        <v>#REF!</v>
      </c>
    </row>
    <row r="2324" spans="4:14">
      <c r="D2324" s="13" t="e">
        <f>VLOOKUP(Parameter!#REF!,Indexing!$A$2:$B$28,2)</f>
        <v>#REF!</v>
      </c>
      <c r="E2324" s="13" t="e">
        <f>VLOOKUP(Parameter!#REF!,Indexing!$C$2:$D$28,2)</f>
        <v>#REF!</v>
      </c>
      <c r="F2324" s="13" t="e">
        <f>VLOOKUP(Parameter!#REF!,Indexing!$E$2:$F$28,2)</f>
        <v>#REF!</v>
      </c>
      <c r="G2324" s="13" t="e">
        <f>VLOOKUP(Parameter!#REF!,Indexing!$G$2:$H$28,2)</f>
        <v>#REF!</v>
      </c>
      <c r="H2324" s="13" t="e">
        <f t="shared" si="112"/>
        <v>#REF!</v>
      </c>
      <c r="J2324" s="13" t="e">
        <f>VLOOKUP(Parameter!#REF!,Indexing!$I$2:$J$28,2)</f>
        <v>#REF!</v>
      </c>
      <c r="K2324" s="13" t="e">
        <f>VLOOKUP(Parameter!#REF!,Indexing!$K$2:$L$28,2)</f>
        <v>#REF!</v>
      </c>
      <c r="L2324" s="13" t="e">
        <f t="shared" si="113"/>
        <v>#REF!</v>
      </c>
      <c r="N2324" t="e">
        <f t="shared" si="114"/>
        <v>#REF!</v>
      </c>
    </row>
    <row r="2325" spans="4:14">
      <c r="D2325" s="13" t="e">
        <f>VLOOKUP(Parameter!#REF!,Indexing!$A$2:$B$28,2)</f>
        <v>#REF!</v>
      </c>
      <c r="E2325" s="13" t="e">
        <f>VLOOKUP(Parameter!#REF!,Indexing!$C$2:$D$28,2)</f>
        <v>#REF!</v>
      </c>
      <c r="F2325" s="13" t="e">
        <f>VLOOKUP(Parameter!#REF!,Indexing!$E$2:$F$28,2)</f>
        <v>#REF!</v>
      </c>
      <c r="G2325" s="13" t="e">
        <f>VLOOKUP(Parameter!#REF!,Indexing!$G$2:$H$28,2)</f>
        <v>#REF!</v>
      </c>
      <c r="H2325" s="13" t="e">
        <f t="shared" si="112"/>
        <v>#REF!</v>
      </c>
      <c r="J2325" s="13" t="e">
        <f>VLOOKUP(Parameter!#REF!,Indexing!$I$2:$J$28,2)</f>
        <v>#REF!</v>
      </c>
      <c r="K2325" s="13" t="e">
        <f>VLOOKUP(Parameter!#REF!,Indexing!$K$2:$L$28,2)</f>
        <v>#REF!</v>
      </c>
      <c r="L2325" s="13" t="e">
        <f t="shared" si="113"/>
        <v>#REF!</v>
      </c>
      <c r="N2325" t="e">
        <f t="shared" si="114"/>
        <v>#REF!</v>
      </c>
    </row>
    <row r="2326" spans="4:14">
      <c r="D2326" s="13" t="e">
        <f>VLOOKUP(Parameter!#REF!,Indexing!$A$2:$B$28,2)</f>
        <v>#REF!</v>
      </c>
      <c r="E2326" s="13" t="e">
        <f>VLOOKUP(Parameter!#REF!,Indexing!$C$2:$D$28,2)</f>
        <v>#REF!</v>
      </c>
      <c r="F2326" s="13" t="e">
        <f>VLOOKUP(Parameter!#REF!,Indexing!$E$2:$F$28,2)</f>
        <v>#REF!</v>
      </c>
      <c r="G2326" s="13" t="e">
        <f>VLOOKUP(Parameter!#REF!,Indexing!$G$2:$H$28,2)</f>
        <v>#REF!</v>
      </c>
      <c r="H2326" s="13" t="e">
        <f t="shared" si="112"/>
        <v>#REF!</v>
      </c>
      <c r="J2326" s="13" t="e">
        <f>VLOOKUP(Parameter!#REF!,Indexing!$I$2:$J$28,2)</f>
        <v>#REF!</v>
      </c>
      <c r="K2326" s="13" t="e">
        <f>VLOOKUP(Parameter!#REF!,Indexing!$K$2:$L$28,2)</f>
        <v>#REF!</v>
      </c>
      <c r="L2326" s="13" t="e">
        <f t="shared" si="113"/>
        <v>#REF!</v>
      </c>
      <c r="N2326" t="e">
        <f t="shared" si="114"/>
        <v>#REF!</v>
      </c>
    </row>
    <row r="2327" spans="4:14">
      <c r="D2327" s="13" t="e">
        <f>VLOOKUP(Parameter!#REF!,Indexing!$A$2:$B$28,2)</f>
        <v>#REF!</v>
      </c>
      <c r="E2327" s="13" t="e">
        <f>VLOOKUP(Parameter!#REF!,Indexing!$C$2:$D$28,2)</f>
        <v>#REF!</v>
      </c>
      <c r="F2327" s="13" t="e">
        <f>VLOOKUP(Parameter!#REF!,Indexing!$E$2:$F$28,2)</f>
        <v>#REF!</v>
      </c>
      <c r="G2327" s="13" t="e">
        <f>VLOOKUP(Parameter!#REF!,Indexing!$G$2:$H$28,2)</f>
        <v>#REF!</v>
      </c>
      <c r="H2327" s="13" t="e">
        <f t="shared" si="112"/>
        <v>#REF!</v>
      </c>
      <c r="J2327" s="13" t="e">
        <f>VLOOKUP(Parameter!#REF!,Indexing!$I$2:$J$28,2)</f>
        <v>#REF!</v>
      </c>
      <c r="K2327" s="13" t="e">
        <f>VLOOKUP(Parameter!#REF!,Indexing!$K$2:$L$28,2)</f>
        <v>#REF!</v>
      </c>
      <c r="L2327" s="13" t="e">
        <f t="shared" si="113"/>
        <v>#REF!</v>
      </c>
      <c r="N2327" t="e">
        <f t="shared" si="114"/>
        <v>#REF!</v>
      </c>
    </row>
    <row r="2328" spans="4:14">
      <c r="D2328" s="13" t="e">
        <f>VLOOKUP(Parameter!#REF!,Indexing!$A$2:$B$28,2)</f>
        <v>#REF!</v>
      </c>
      <c r="E2328" s="13" t="e">
        <f>VLOOKUP(Parameter!#REF!,Indexing!$C$2:$D$28,2)</f>
        <v>#REF!</v>
      </c>
      <c r="F2328" s="13" t="e">
        <f>VLOOKUP(Parameter!#REF!,Indexing!$E$2:$F$28,2)</f>
        <v>#REF!</v>
      </c>
      <c r="G2328" s="13" t="e">
        <f>VLOOKUP(Parameter!#REF!,Indexing!$G$2:$H$28,2)</f>
        <v>#REF!</v>
      </c>
      <c r="H2328" s="13" t="e">
        <f t="shared" si="112"/>
        <v>#REF!</v>
      </c>
      <c r="J2328" s="13" t="e">
        <f>VLOOKUP(Parameter!#REF!,Indexing!$I$2:$J$28,2)</f>
        <v>#REF!</v>
      </c>
      <c r="K2328" s="13" t="e">
        <f>VLOOKUP(Parameter!#REF!,Indexing!$K$2:$L$28,2)</f>
        <v>#REF!</v>
      </c>
      <c r="L2328" s="13" t="e">
        <f t="shared" si="113"/>
        <v>#REF!</v>
      </c>
      <c r="N2328" t="e">
        <f t="shared" si="114"/>
        <v>#REF!</v>
      </c>
    </row>
    <row r="2329" spans="4:14">
      <c r="D2329" s="13" t="e">
        <f>VLOOKUP(Parameter!#REF!,Indexing!$A$2:$B$28,2)</f>
        <v>#REF!</v>
      </c>
      <c r="E2329" s="13" t="e">
        <f>VLOOKUP(Parameter!#REF!,Indexing!$C$2:$D$28,2)</f>
        <v>#REF!</v>
      </c>
      <c r="F2329" s="13" t="e">
        <f>VLOOKUP(Parameter!#REF!,Indexing!$E$2:$F$28,2)</f>
        <v>#REF!</v>
      </c>
      <c r="G2329" s="13" t="e">
        <f>VLOOKUP(Parameter!#REF!,Indexing!$G$2:$H$28,2)</f>
        <v>#REF!</v>
      </c>
      <c r="H2329" s="13" t="e">
        <f t="shared" si="112"/>
        <v>#REF!</v>
      </c>
      <c r="J2329" s="13" t="e">
        <f>VLOOKUP(Parameter!#REF!,Indexing!$I$2:$J$28,2)</f>
        <v>#REF!</v>
      </c>
      <c r="K2329" s="13" t="e">
        <f>VLOOKUP(Parameter!#REF!,Indexing!$K$2:$L$28,2)</f>
        <v>#REF!</v>
      </c>
      <c r="L2329" s="13" t="e">
        <f t="shared" si="113"/>
        <v>#REF!</v>
      </c>
      <c r="N2329" t="e">
        <f t="shared" si="114"/>
        <v>#REF!</v>
      </c>
    </row>
    <row r="2330" spans="4:14">
      <c r="D2330" s="13" t="e">
        <f>VLOOKUP(Parameter!#REF!,Indexing!$A$2:$B$28,2)</f>
        <v>#REF!</v>
      </c>
      <c r="E2330" s="13" t="e">
        <f>VLOOKUP(Parameter!#REF!,Indexing!$C$2:$D$28,2)</f>
        <v>#REF!</v>
      </c>
      <c r="F2330" s="13" t="e">
        <f>VLOOKUP(Parameter!#REF!,Indexing!$E$2:$F$28,2)</f>
        <v>#REF!</v>
      </c>
      <c r="G2330" s="13" t="e">
        <f>VLOOKUP(Parameter!#REF!,Indexing!$G$2:$H$28,2)</f>
        <v>#REF!</v>
      </c>
      <c r="H2330" s="13" t="e">
        <f t="shared" si="112"/>
        <v>#REF!</v>
      </c>
      <c r="J2330" s="13" t="e">
        <f>VLOOKUP(Parameter!#REF!,Indexing!$I$2:$J$28,2)</f>
        <v>#REF!</v>
      </c>
      <c r="K2330" s="13" t="e">
        <f>VLOOKUP(Parameter!#REF!,Indexing!$K$2:$L$28,2)</f>
        <v>#REF!</v>
      </c>
      <c r="L2330" s="13" t="e">
        <f t="shared" si="113"/>
        <v>#REF!</v>
      </c>
      <c r="N2330" t="e">
        <f t="shared" si="114"/>
        <v>#REF!</v>
      </c>
    </row>
    <row r="2331" spans="4:14">
      <c r="D2331" s="13" t="e">
        <f>VLOOKUP(Parameter!#REF!,Indexing!$A$2:$B$28,2)</f>
        <v>#REF!</v>
      </c>
      <c r="E2331" s="13" t="e">
        <f>VLOOKUP(Parameter!#REF!,Indexing!$C$2:$D$28,2)</f>
        <v>#REF!</v>
      </c>
      <c r="F2331" s="13" t="e">
        <f>VLOOKUP(Parameter!#REF!,Indexing!$E$2:$F$28,2)</f>
        <v>#REF!</v>
      </c>
      <c r="G2331" s="13" t="e">
        <f>VLOOKUP(Parameter!#REF!,Indexing!$G$2:$H$28,2)</f>
        <v>#REF!</v>
      </c>
      <c r="H2331" s="13" t="e">
        <f t="shared" si="112"/>
        <v>#REF!</v>
      </c>
      <c r="J2331" s="13" t="e">
        <f>VLOOKUP(Parameter!#REF!,Indexing!$I$2:$J$28,2)</f>
        <v>#REF!</v>
      </c>
      <c r="K2331" s="13" t="e">
        <f>VLOOKUP(Parameter!#REF!,Indexing!$K$2:$L$28,2)</f>
        <v>#REF!</v>
      </c>
      <c r="L2331" s="13" t="e">
        <f t="shared" si="113"/>
        <v>#REF!</v>
      </c>
      <c r="N2331" t="e">
        <f t="shared" si="114"/>
        <v>#REF!</v>
      </c>
    </row>
    <row r="2332" spans="4:14">
      <c r="D2332" s="13" t="e">
        <f>VLOOKUP(Parameter!#REF!,Indexing!$A$2:$B$28,2)</f>
        <v>#REF!</v>
      </c>
      <c r="E2332" s="13" t="e">
        <f>VLOOKUP(Parameter!#REF!,Indexing!$C$2:$D$28,2)</f>
        <v>#REF!</v>
      </c>
      <c r="F2332" s="13" t="e">
        <f>VLOOKUP(Parameter!#REF!,Indexing!$E$2:$F$28,2)</f>
        <v>#REF!</v>
      </c>
      <c r="G2332" s="13" t="e">
        <f>VLOOKUP(Parameter!#REF!,Indexing!$G$2:$H$28,2)</f>
        <v>#REF!</v>
      </c>
      <c r="H2332" s="13" t="e">
        <f t="shared" si="112"/>
        <v>#REF!</v>
      </c>
      <c r="J2332" s="13" t="e">
        <f>VLOOKUP(Parameter!#REF!,Indexing!$I$2:$J$28,2)</f>
        <v>#REF!</v>
      </c>
      <c r="K2332" s="13" t="e">
        <f>VLOOKUP(Parameter!#REF!,Indexing!$K$2:$L$28,2)</f>
        <v>#REF!</v>
      </c>
      <c r="L2332" s="13" t="e">
        <f t="shared" si="113"/>
        <v>#REF!</v>
      </c>
      <c r="N2332" t="e">
        <f t="shared" si="114"/>
        <v>#REF!</v>
      </c>
    </row>
    <row r="2333" spans="4:14">
      <c r="D2333" s="13" t="e">
        <f>VLOOKUP(Parameter!#REF!,Indexing!$A$2:$B$28,2)</f>
        <v>#REF!</v>
      </c>
      <c r="E2333" s="13" t="e">
        <f>VLOOKUP(Parameter!#REF!,Indexing!$C$2:$D$28,2)</f>
        <v>#REF!</v>
      </c>
      <c r="F2333" s="13" t="e">
        <f>VLOOKUP(Parameter!#REF!,Indexing!$E$2:$F$28,2)</f>
        <v>#REF!</v>
      </c>
      <c r="G2333" s="13" t="e">
        <f>VLOOKUP(Parameter!#REF!,Indexing!$G$2:$H$28,2)</f>
        <v>#REF!</v>
      </c>
      <c r="H2333" s="13" t="e">
        <f t="shared" si="112"/>
        <v>#REF!</v>
      </c>
      <c r="J2333" s="13" t="e">
        <f>VLOOKUP(Parameter!#REF!,Indexing!$I$2:$J$28,2)</f>
        <v>#REF!</v>
      </c>
      <c r="K2333" s="13" t="e">
        <f>VLOOKUP(Parameter!#REF!,Indexing!$K$2:$L$28,2)</f>
        <v>#REF!</v>
      </c>
      <c r="L2333" s="13" t="e">
        <f t="shared" si="113"/>
        <v>#REF!</v>
      </c>
      <c r="N2333" t="e">
        <f t="shared" si="114"/>
        <v>#REF!</v>
      </c>
    </row>
    <row r="2334" spans="4:14">
      <c r="D2334" s="13" t="e">
        <f>VLOOKUP(Parameter!#REF!,Indexing!$A$2:$B$28,2)</f>
        <v>#REF!</v>
      </c>
      <c r="E2334" s="13" t="e">
        <f>VLOOKUP(Parameter!#REF!,Indexing!$C$2:$D$28,2)</f>
        <v>#REF!</v>
      </c>
      <c r="F2334" s="13" t="e">
        <f>VLOOKUP(Parameter!#REF!,Indexing!$E$2:$F$28,2)</f>
        <v>#REF!</v>
      </c>
      <c r="G2334" s="13" t="e">
        <f>VLOOKUP(Parameter!#REF!,Indexing!$G$2:$H$28,2)</f>
        <v>#REF!</v>
      </c>
      <c r="H2334" s="13" t="e">
        <f t="shared" si="112"/>
        <v>#REF!</v>
      </c>
      <c r="J2334" s="13" t="e">
        <f>VLOOKUP(Parameter!#REF!,Indexing!$I$2:$J$28,2)</f>
        <v>#REF!</v>
      </c>
      <c r="K2334" s="13" t="e">
        <f>VLOOKUP(Parameter!#REF!,Indexing!$K$2:$L$28,2)</f>
        <v>#REF!</v>
      </c>
      <c r="L2334" s="13" t="e">
        <f t="shared" si="113"/>
        <v>#REF!</v>
      </c>
      <c r="N2334" t="e">
        <f t="shared" si="114"/>
        <v>#REF!</v>
      </c>
    </row>
    <row r="2335" spans="4:14">
      <c r="D2335" s="13" t="e">
        <f>VLOOKUP(Parameter!#REF!,Indexing!$A$2:$B$28,2)</f>
        <v>#REF!</v>
      </c>
      <c r="E2335" s="13" t="e">
        <f>VLOOKUP(Parameter!#REF!,Indexing!$C$2:$D$28,2)</f>
        <v>#REF!</v>
      </c>
      <c r="F2335" s="13" t="e">
        <f>VLOOKUP(Parameter!#REF!,Indexing!$E$2:$F$28,2)</f>
        <v>#REF!</v>
      </c>
      <c r="G2335" s="13" t="e">
        <f>VLOOKUP(Parameter!#REF!,Indexing!$G$2:$H$28,2)</f>
        <v>#REF!</v>
      </c>
      <c r="H2335" s="13" t="e">
        <f t="shared" si="112"/>
        <v>#REF!</v>
      </c>
      <c r="J2335" s="13" t="e">
        <f>VLOOKUP(Parameter!#REF!,Indexing!$I$2:$J$28,2)</f>
        <v>#REF!</v>
      </c>
      <c r="K2335" s="13" t="e">
        <f>VLOOKUP(Parameter!#REF!,Indexing!$K$2:$L$28,2)</f>
        <v>#REF!</v>
      </c>
      <c r="L2335" s="13" t="e">
        <f t="shared" si="113"/>
        <v>#REF!</v>
      </c>
      <c r="N2335" t="e">
        <f t="shared" si="114"/>
        <v>#REF!</v>
      </c>
    </row>
    <row r="2336" spans="4:14">
      <c r="D2336" s="13" t="e">
        <f>VLOOKUP(Parameter!#REF!,Indexing!$A$2:$B$28,2)</f>
        <v>#REF!</v>
      </c>
      <c r="E2336" s="13" t="e">
        <f>VLOOKUP(Parameter!#REF!,Indexing!$C$2:$D$28,2)</f>
        <v>#REF!</v>
      </c>
      <c r="F2336" s="13" t="e">
        <f>VLOOKUP(Parameter!#REF!,Indexing!$E$2:$F$28,2)</f>
        <v>#REF!</v>
      </c>
      <c r="G2336" s="13" t="e">
        <f>VLOOKUP(Parameter!#REF!,Indexing!$G$2:$H$28,2)</f>
        <v>#REF!</v>
      </c>
      <c r="H2336" s="13" t="e">
        <f t="shared" si="112"/>
        <v>#REF!</v>
      </c>
      <c r="J2336" s="13" t="e">
        <f>VLOOKUP(Parameter!#REF!,Indexing!$I$2:$J$28,2)</f>
        <v>#REF!</v>
      </c>
      <c r="K2336" s="13" t="e">
        <f>VLOOKUP(Parameter!#REF!,Indexing!$K$2:$L$28,2)</f>
        <v>#REF!</v>
      </c>
      <c r="L2336" s="13" t="e">
        <f t="shared" si="113"/>
        <v>#REF!</v>
      </c>
      <c r="N2336" t="e">
        <f t="shared" si="114"/>
        <v>#REF!</v>
      </c>
    </row>
    <row r="2337" spans="4:14">
      <c r="D2337" s="13" t="e">
        <f>VLOOKUP(Parameter!#REF!,Indexing!$A$2:$B$28,2)</f>
        <v>#REF!</v>
      </c>
      <c r="E2337" s="13" t="e">
        <f>VLOOKUP(Parameter!#REF!,Indexing!$C$2:$D$28,2)</f>
        <v>#REF!</v>
      </c>
      <c r="F2337" s="13" t="e">
        <f>VLOOKUP(Parameter!#REF!,Indexing!$E$2:$F$28,2)</f>
        <v>#REF!</v>
      </c>
      <c r="G2337" s="13" t="e">
        <f>VLOOKUP(Parameter!#REF!,Indexing!$G$2:$H$28,2)</f>
        <v>#REF!</v>
      </c>
      <c r="H2337" s="13" t="e">
        <f t="shared" si="112"/>
        <v>#REF!</v>
      </c>
      <c r="J2337" s="13" t="e">
        <f>VLOOKUP(Parameter!#REF!,Indexing!$I$2:$J$28,2)</f>
        <v>#REF!</v>
      </c>
      <c r="K2337" s="13" t="e">
        <f>VLOOKUP(Parameter!#REF!,Indexing!$K$2:$L$28,2)</f>
        <v>#REF!</v>
      </c>
      <c r="L2337" s="13" t="e">
        <f t="shared" si="113"/>
        <v>#REF!</v>
      </c>
      <c r="N2337" t="e">
        <f t="shared" si="114"/>
        <v>#REF!</v>
      </c>
    </row>
    <row r="2338" spans="4:14">
      <c r="D2338" s="13" t="e">
        <f>VLOOKUP(Parameter!#REF!,Indexing!$A$2:$B$28,2)</f>
        <v>#REF!</v>
      </c>
      <c r="E2338" s="13" t="e">
        <f>VLOOKUP(Parameter!#REF!,Indexing!$C$2:$D$28,2)</f>
        <v>#REF!</v>
      </c>
      <c r="F2338" s="13" t="e">
        <f>VLOOKUP(Parameter!#REF!,Indexing!$E$2:$F$28,2)</f>
        <v>#REF!</v>
      </c>
      <c r="G2338" s="13" t="e">
        <f>VLOOKUP(Parameter!#REF!,Indexing!$G$2:$H$28,2)</f>
        <v>#REF!</v>
      </c>
      <c r="H2338" s="13" t="e">
        <f t="shared" si="112"/>
        <v>#REF!</v>
      </c>
      <c r="J2338" s="13" t="e">
        <f>VLOOKUP(Parameter!#REF!,Indexing!$I$2:$J$28,2)</f>
        <v>#REF!</v>
      </c>
      <c r="K2338" s="13" t="e">
        <f>VLOOKUP(Parameter!#REF!,Indexing!$K$2:$L$28,2)</f>
        <v>#REF!</v>
      </c>
      <c r="L2338" s="13" t="e">
        <f t="shared" si="113"/>
        <v>#REF!</v>
      </c>
      <c r="N2338" t="e">
        <f t="shared" si="114"/>
        <v>#REF!</v>
      </c>
    </row>
    <row r="2339" spans="4:14">
      <c r="D2339" s="13" t="e">
        <f>VLOOKUP(Parameter!#REF!,Indexing!$A$2:$B$28,2)</f>
        <v>#REF!</v>
      </c>
      <c r="E2339" s="13" t="e">
        <f>VLOOKUP(Parameter!#REF!,Indexing!$C$2:$D$28,2)</f>
        <v>#REF!</v>
      </c>
      <c r="F2339" s="13" t="e">
        <f>VLOOKUP(Parameter!#REF!,Indexing!$E$2:$F$28,2)</f>
        <v>#REF!</v>
      </c>
      <c r="G2339" s="13" t="e">
        <f>VLOOKUP(Parameter!#REF!,Indexing!$G$2:$H$28,2)</f>
        <v>#REF!</v>
      </c>
      <c r="H2339" s="13" t="e">
        <f t="shared" si="112"/>
        <v>#REF!</v>
      </c>
      <c r="J2339" s="13" t="e">
        <f>VLOOKUP(Parameter!#REF!,Indexing!$I$2:$J$28,2)</f>
        <v>#REF!</v>
      </c>
      <c r="K2339" s="13" t="e">
        <f>VLOOKUP(Parameter!#REF!,Indexing!$K$2:$L$28,2)</f>
        <v>#REF!</v>
      </c>
      <c r="L2339" s="13" t="e">
        <f t="shared" si="113"/>
        <v>#REF!</v>
      </c>
      <c r="N2339" t="e">
        <f t="shared" si="114"/>
        <v>#REF!</v>
      </c>
    </row>
    <row r="2340" spans="4:14">
      <c r="D2340" s="13" t="e">
        <f>VLOOKUP(Parameter!#REF!,Indexing!$A$2:$B$28,2)</f>
        <v>#REF!</v>
      </c>
      <c r="E2340" s="13" t="e">
        <f>VLOOKUP(Parameter!#REF!,Indexing!$C$2:$D$28,2)</f>
        <v>#REF!</v>
      </c>
      <c r="F2340" s="13" t="e">
        <f>VLOOKUP(Parameter!#REF!,Indexing!$E$2:$F$28,2)</f>
        <v>#REF!</v>
      </c>
      <c r="G2340" s="13" t="e">
        <f>VLOOKUP(Parameter!#REF!,Indexing!$G$2:$H$28,2)</f>
        <v>#REF!</v>
      </c>
      <c r="H2340" s="13" t="e">
        <f t="shared" si="112"/>
        <v>#REF!</v>
      </c>
      <c r="J2340" s="13" t="e">
        <f>VLOOKUP(Parameter!#REF!,Indexing!$I$2:$J$28,2)</f>
        <v>#REF!</v>
      </c>
      <c r="K2340" s="13" t="e">
        <f>VLOOKUP(Parameter!#REF!,Indexing!$K$2:$L$28,2)</f>
        <v>#REF!</v>
      </c>
      <c r="L2340" s="13" t="e">
        <f t="shared" si="113"/>
        <v>#REF!</v>
      </c>
      <c r="N2340" t="e">
        <f t="shared" si="114"/>
        <v>#REF!</v>
      </c>
    </row>
    <row r="2341" spans="4:14">
      <c r="D2341" s="13" t="e">
        <f>VLOOKUP(Parameter!#REF!,Indexing!$A$2:$B$28,2)</f>
        <v>#REF!</v>
      </c>
      <c r="E2341" s="13" t="e">
        <f>VLOOKUP(Parameter!#REF!,Indexing!$C$2:$D$28,2)</f>
        <v>#REF!</v>
      </c>
      <c r="F2341" s="13" t="e">
        <f>VLOOKUP(Parameter!#REF!,Indexing!$E$2:$F$28,2)</f>
        <v>#REF!</v>
      </c>
      <c r="G2341" s="13" t="e">
        <f>VLOOKUP(Parameter!#REF!,Indexing!$G$2:$H$28,2)</f>
        <v>#REF!</v>
      </c>
      <c r="H2341" s="13" t="e">
        <f t="shared" si="112"/>
        <v>#REF!</v>
      </c>
      <c r="J2341" s="13" t="e">
        <f>VLOOKUP(Parameter!#REF!,Indexing!$I$2:$J$28,2)</f>
        <v>#REF!</v>
      </c>
      <c r="K2341" s="13" t="e">
        <f>VLOOKUP(Parameter!#REF!,Indexing!$K$2:$L$28,2)</f>
        <v>#REF!</v>
      </c>
      <c r="L2341" s="13" t="e">
        <f t="shared" si="113"/>
        <v>#REF!</v>
      </c>
      <c r="N2341" t="e">
        <f t="shared" si="114"/>
        <v>#REF!</v>
      </c>
    </row>
    <row r="2342" spans="4:14">
      <c r="D2342" s="13" t="e">
        <f>VLOOKUP(Parameter!#REF!,Indexing!$A$2:$B$28,2)</f>
        <v>#REF!</v>
      </c>
      <c r="E2342" s="13" t="e">
        <f>VLOOKUP(Parameter!#REF!,Indexing!$C$2:$D$28,2)</f>
        <v>#REF!</v>
      </c>
      <c r="F2342" s="13" t="e">
        <f>VLOOKUP(Parameter!#REF!,Indexing!$E$2:$F$28,2)</f>
        <v>#REF!</v>
      </c>
      <c r="G2342" s="13" t="e">
        <f>VLOOKUP(Parameter!#REF!,Indexing!$G$2:$H$28,2)</f>
        <v>#REF!</v>
      </c>
      <c r="H2342" s="13" t="e">
        <f t="shared" si="112"/>
        <v>#REF!</v>
      </c>
      <c r="J2342" s="13" t="e">
        <f>VLOOKUP(Parameter!#REF!,Indexing!$I$2:$J$28,2)</f>
        <v>#REF!</v>
      </c>
      <c r="K2342" s="13" t="e">
        <f>VLOOKUP(Parameter!#REF!,Indexing!$K$2:$L$28,2)</f>
        <v>#REF!</v>
      </c>
      <c r="L2342" s="13" t="e">
        <f t="shared" si="113"/>
        <v>#REF!</v>
      </c>
      <c r="N2342" t="e">
        <f t="shared" si="114"/>
        <v>#REF!</v>
      </c>
    </row>
    <row r="2343" spans="4:14">
      <c r="D2343" s="13" t="e">
        <f>VLOOKUP(Parameter!#REF!,Indexing!$A$2:$B$28,2)</f>
        <v>#REF!</v>
      </c>
      <c r="E2343" s="13" t="e">
        <f>VLOOKUP(Parameter!#REF!,Indexing!$C$2:$D$28,2)</f>
        <v>#REF!</v>
      </c>
      <c r="F2343" s="13" t="e">
        <f>VLOOKUP(Parameter!#REF!,Indexing!$E$2:$F$28,2)</f>
        <v>#REF!</v>
      </c>
      <c r="G2343" s="13" t="e">
        <f>VLOOKUP(Parameter!#REF!,Indexing!$G$2:$H$28,2)</f>
        <v>#REF!</v>
      </c>
      <c r="H2343" s="13" t="e">
        <f t="shared" ref="H2343:H2406" si="115">(AVERAGE(D2343:G2343))</f>
        <v>#REF!</v>
      </c>
      <c r="J2343" s="13" t="e">
        <f>VLOOKUP(Parameter!#REF!,Indexing!$I$2:$J$28,2)</f>
        <v>#REF!</v>
      </c>
      <c r="K2343" s="13" t="e">
        <f>VLOOKUP(Parameter!#REF!,Indexing!$K$2:$L$28,2)</f>
        <v>#REF!</v>
      </c>
      <c r="L2343" s="13" t="e">
        <f t="shared" ref="L2343:L2406" si="116">AVERAGE(J2343+K2343)</f>
        <v>#REF!</v>
      </c>
      <c r="N2343" t="e">
        <f t="shared" si="114"/>
        <v>#REF!</v>
      </c>
    </row>
    <row r="2344" spans="4:14">
      <c r="D2344" s="13" t="e">
        <f>VLOOKUP(Parameter!#REF!,Indexing!$A$2:$B$28,2)</f>
        <v>#REF!</v>
      </c>
      <c r="E2344" s="13" t="e">
        <f>VLOOKUP(Parameter!#REF!,Indexing!$C$2:$D$28,2)</f>
        <v>#REF!</v>
      </c>
      <c r="F2344" s="13" t="e">
        <f>VLOOKUP(Parameter!#REF!,Indexing!$E$2:$F$28,2)</f>
        <v>#REF!</v>
      </c>
      <c r="G2344" s="13" t="e">
        <f>VLOOKUP(Parameter!#REF!,Indexing!$G$2:$H$28,2)</f>
        <v>#REF!</v>
      </c>
      <c r="H2344" s="13" t="e">
        <f t="shared" si="115"/>
        <v>#REF!</v>
      </c>
      <c r="J2344" s="13" t="e">
        <f>VLOOKUP(Parameter!#REF!,Indexing!$I$2:$J$28,2)</f>
        <v>#REF!</v>
      </c>
      <c r="K2344" s="13" t="e">
        <f>VLOOKUP(Parameter!#REF!,Indexing!$K$2:$L$28,2)</f>
        <v>#REF!</v>
      </c>
      <c r="L2344" s="13" t="e">
        <f t="shared" si="116"/>
        <v>#REF!</v>
      </c>
      <c r="N2344" t="e">
        <f t="shared" si="114"/>
        <v>#REF!</v>
      </c>
    </row>
    <row r="2345" spans="4:14">
      <c r="D2345" s="13" t="e">
        <f>VLOOKUP(Parameter!#REF!,Indexing!$A$2:$B$28,2)</f>
        <v>#REF!</v>
      </c>
      <c r="E2345" s="13" t="e">
        <f>VLOOKUP(Parameter!#REF!,Indexing!$C$2:$D$28,2)</f>
        <v>#REF!</v>
      </c>
      <c r="F2345" s="13" t="e">
        <f>VLOOKUP(Parameter!#REF!,Indexing!$E$2:$F$28,2)</f>
        <v>#REF!</v>
      </c>
      <c r="G2345" s="13" t="e">
        <f>VLOOKUP(Parameter!#REF!,Indexing!$G$2:$H$28,2)</f>
        <v>#REF!</v>
      </c>
      <c r="H2345" s="13" t="e">
        <f t="shared" si="115"/>
        <v>#REF!</v>
      </c>
      <c r="J2345" s="13" t="e">
        <f>VLOOKUP(Parameter!#REF!,Indexing!$I$2:$J$28,2)</f>
        <v>#REF!</v>
      </c>
      <c r="K2345" s="13" t="e">
        <f>VLOOKUP(Parameter!#REF!,Indexing!$K$2:$L$28,2)</f>
        <v>#REF!</v>
      </c>
      <c r="L2345" s="13" t="e">
        <f t="shared" si="116"/>
        <v>#REF!</v>
      </c>
      <c r="N2345" t="e">
        <f t="shared" si="114"/>
        <v>#REF!</v>
      </c>
    </row>
    <row r="2346" spans="4:14">
      <c r="D2346" s="13" t="e">
        <f>VLOOKUP(Parameter!#REF!,Indexing!$A$2:$B$28,2)</f>
        <v>#REF!</v>
      </c>
      <c r="E2346" s="13" t="e">
        <f>VLOOKUP(Parameter!#REF!,Indexing!$C$2:$D$28,2)</f>
        <v>#REF!</v>
      </c>
      <c r="F2346" s="13" t="e">
        <f>VLOOKUP(Parameter!#REF!,Indexing!$E$2:$F$28,2)</f>
        <v>#REF!</v>
      </c>
      <c r="G2346" s="13" t="e">
        <f>VLOOKUP(Parameter!#REF!,Indexing!$G$2:$H$28,2)</f>
        <v>#REF!</v>
      </c>
      <c r="H2346" s="13" t="e">
        <f t="shared" si="115"/>
        <v>#REF!</v>
      </c>
      <c r="J2346" s="13" t="e">
        <f>VLOOKUP(Parameter!#REF!,Indexing!$I$2:$J$28,2)</f>
        <v>#REF!</v>
      </c>
      <c r="K2346" s="13" t="e">
        <f>VLOOKUP(Parameter!#REF!,Indexing!$K$2:$L$28,2)</f>
        <v>#REF!</v>
      </c>
      <c r="L2346" s="13" t="e">
        <f t="shared" si="116"/>
        <v>#REF!</v>
      </c>
      <c r="N2346" t="e">
        <f t="shared" si="114"/>
        <v>#REF!</v>
      </c>
    </row>
    <row r="2347" spans="4:14">
      <c r="D2347" s="13" t="e">
        <f>VLOOKUP(Parameter!#REF!,Indexing!$A$2:$B$28,2)</f>
        <v>#REF!</v>
      </c>
      <c r="E2347" s="13" t="e">
        <f>VLOOKUP(Parameter!#REF!,Indexing!$C$2:$D$28,2)</f>
        <v>#REF!</v>
      </c>
      <c r="F2347" s="13" t="e">
        <f>VLOOKUP(Parameter!#REF!,Indexing!$E$2:$F$28,2)</f>
        <v>#REF!</v>
      </c>
      <c r="G2347" s="13" t="e">
        <f>VLOOKUP(Parameter!#REF!,Indexing!$G$2:$H$28,2)</f>
        <v>#REF!</v>
      </c>
      <c r="H2347" s="13" t="e">
        <f t="shared" si="115"/>
        <v>#REF!</v>
      </c>
      <c r="J2347" s="13" t="e">
        <f>VLOOKUP(Parameter!#REF!,Indexing!$I$2:$J$28,2)</f>
        <v>#REF!</v>
      </c>
      <c r="K2347" s="13" t="e">
        <f>VLOOKUP(Parameter!#REF!,Indexing!$K$2:$L$28,2)</f>
        <v>#REF!</v>
      </c>
      <c r="L2347" s="13" t="e">
        <f t="shared" si="116"/>
        <v>#REF!</v>
      </c>
      <c r="N2347" t="e">
        <f t="shared" si="114"/>
        <v>#REF!</v>
      </c>
    </row>
    <row r="2348" spans="4:14">
      <c r="D2348" s="13" t="e">
        <f>VLOOKUP(Parameter!#REF!,Indexing!$A$2:$B$28,2)</f>
        <v>#REF!</v>
      </c>
      <c r="E2348" s="13" t="e">
        <f>VLOOKUP(Parameter!#REF!,Indexing!$C$2:$D$28,2)</f>
        <v>#REF!</v>
      </c>
      <c r="F2348" s="13" t="e">
        <f>VLOOKUP(Parameter!#REF!,Indexing!$E$2:$F$28,2)</f>
        <v>#REF!</v>
      </c>
      <c r="G2348" s="13" t="e">
        <f>VLOOKUP(Parameter!#REF!,Indexing!$G$2:$H$28,2)</f>
        <v>#REF!</v>
      </c>
      <c r="H2348" s="13" t="e">
        <f t="shared" si="115"/>
        <v>#REF!</v>
      </c>
      <c r="J2348" s="13" t="e">
        <f>VLOOKUP(Parameter!#REF!,Indexing!$I$2:$J$28,2)</f>
        <v>#REF!</v>
      </c>
      <c r="K2348" s="13" t="e">
        <f>VLOOKUP(Parameter!#REF!,Indexing!$K$2:$L$28,2)</f>
        <v>#REF!</v>
      </c>
      <c r="L2348" s="13" t="e">
        <f t="shared" si="116"/>
        <v>#REF!</v>
      </c>
      <c r="N2348" t="e">
        <f t="shared" si="114"/>
        <v>#REF!</v>
      </c>
    </row>
    <row r="2349" spans="4:14">
      <c r="D2349" s="13" t="e">
        <f>VLOOKUP(Parameter!#REF!,Indexing!$A$2:$B$28,2)</f>
        <v>#REF!</v>
      </c>
      <c r="E2349" s="13" t="e">
        <f>VLOOKUP(Parameter!#REF!,Indexing!$C$2:$D$28,2)</f>
        <v>#REF!</v>
      </c>
      <c r="F2349" s="13" t="e">
        <f>VLOOKUP(Parameter!#REF!,Indexing!$E$2:$F$28,2)</f>
        <v>#REF!</v>
      </c>
      <c r="G2349" s="13" t="e">
        <f>VLOOKUP(Parameter!#REF!,Indexing!$G$2:$H$28,2)</f>
        <v>#REF!</v>
      </c>
      <c r="H2349" s="13" t="e">
        <f t="shared" si="115"/>
        <v>#REF!</v>
      </c>
      <c r="J2349" s="13" t="e">
        <f>VLOOKUP(Parameter!#REF!,Indexing!$I$2:$J$28,2)</f>
        <v>#REF!</v>
      </c>
      <c r="K2349" s="13" t="e">
        <f>VLOOKUP(Parameter!#REF!,Indexing!$K$2:$L$28,2)</f>
        <v>#REF!</v>
      </c>
      <c r="L2349" s="13" t="e">
        <f t="shared" si="116"/>
        <v>#REF!</v>
      </c>
      <c r="N2349" t="e">
        <f t="shared" si="114"/>
        <v>#REF!</v>
      </c>
    </row>
    <row r="2350" spans="4:14">
      <c r="D2350" s="13" t="e">
        <f>VLOOKUP(Parameter!#REF!,Indexing!$A$2:$B$28,2)</f>
        <v>#REF!</v>
      </c>
      <c r="E2350" s="13" t="e">
        <f>VLOOKUP(Parameter!#REF!,Indexing!$C$2:$D$28,2)</f>
        <v>#REF!</v>
      </c>
      <c r="F2350" s="13" t="e">
        <f>VLOOKUP(Parameter!#REF!,Indexing!$E$2:$F$28,2)</f>
        <v>#REF!</v>
      </c>
      <c r="G2350" s="13" t="e">
        <f>VLOOKUP(Parameter!#REF!,Indexing!$G$2:$H$28,2)</f>
        <v>#REF!</v>
      </c>
      <c r="H2350" s="13" t="e">
        <f t="shared" si="115"/>
        <v>#REF!</v>
      </c>
      <c r="J2350" s="13" t="e">
        <f>VLOOKUP(Parameter!#REF!,Indexing!$I$2:$J$28,2)</f>
        <v>#REF!</v>
      </c>
      <c r="K2350" s="13" t="e">
        <f>VLOOKUP(Parameter!#REF!,Indexing!$K$2:$L$28,2)</f>
        <v>#REF!</v>
      </c>
      <c r="L2350" s="13" t="e">
        <f t="shared" si="116"/>
        <v>#REF!</v>
      </c>
      <c r="N2350" t="e">
        <f t="shared" si="114"/>
        <v>#REF!</v>
      </c>
    </row>
    <row r="2351" spans="4:14">
      <c r="D2351" s="13" t="e">
        <f>VLOOKUP(Parameter!#REF!,Indexing!$A$2:$B$28,2)</f>
        <v>#REF!</v>
      </c>
      <c r="E2351" s="13" t="e">
        <f>VLOOKUP(Parameter!#REF!,Indexing!$C$2:$D$28,2)</f>
        <v>#REF!</v>
      </c>
      <c r="F2351" s="13" t="e">
        <f>VLOOKUP(Parameter!#REF!,Indexing!$E$2:$F$28,2)</f>
        <v>#REF!</v>
      </c>
      <c r="G2351" s="13" t="e">
        <f>VLOOKUP(Parameter!#REF!,Indexing!$G$2:$H$28,2)</f>
        <v>#REF!</v>
      </c>
      <c r="H2351" s="13" t="e">
        <f t="shared" si="115"/>
        <v>#REF!</v>
      </c>
      <c r="J2351" s="13" t="e">
        <f>VLOOKUP(Parameter!#REF!,Indexing!$I$2:$J$28,2)</f>
        <v>#REF!</v>
      </c>
      <c r="K2351" s="13" t="e">
        <f>VLOOKUP(Parameter!#REF!,Indexing!$K$2:$L$28,2)</f>
        <v>#REF!</v>
      </c>
      <c r="L2351" s="13" t="e">
        <f t="shared" si="116"/>
        <v>#REF!</v>
      </c>
      <c r="N2351" t="e">
        <f t="shared" si="114"/>
        <v>#REF!</v>
      </c>
    </row>
    <row r="2352" spans="4:14">
      <c r="D2352" s="13" t="e">
        <f>VLOOKUP(Parameter!#REF!,Indexing!$A$2:$B$28,2)</f>
        <v>#REF!</v>
      </c>
      <c r="E2352" s="13" t="e">
        <f>VLOOKUP(Parameter!#REF!,Indexing!$C$2:$D$28,2)</f>
        <v>#REF!</v>
      </c>
      <c r="F2352" s="13" t="e">
        <f>VLOOKUP(Parameter!#REF!,Indexing!$E$2:$F$28,2)</f>
        <v>#REF!</v>
      </c>
      <c r="G2352" s="13" t="e">
        <f>VLOOKUP(Parameter!#REF!,Indexing!$G$2:$H$28,2)</f>
        <v>#REF!</v>
      </c>
      <c r="H2352" s="13" t="e">
        <f t="shared" si="115"/>
        <v>#REF!</v>
      </c>
      <c r="J2352" s="13" t="e">
        <f>VLOOKUP(Parameter!#REF!,Indexing!$I$2:$J$28,2)</f>
        <v>#REF!</v>
      </c>
      <c r="K2352" s="13" t="e">
        <f>VLOOKUP(Parameter!#REF!,Indexing!$K$2:$L$28,2)</f>
        <v>#REF!</v>
      </c>
      <c r="L2352" s="13" t="e">
        <f t="shared" si="116"/>
        <v>#REF!</v>
      </c>
      <c r="N2352" t="e">
        <f t="shared" si="114"/>
        <v>#REF!</v>
      </c>
    </row>
    <row r="2353" spans="4:14">
      <c r="D2353" s="13" t="e">
        <f>VLOOKUP(Parameter!#REF!,Indexing!$A$2:$B$28,2)</f>
        <v>#REF!</v>
      </c>
      <c r="E2353" s="13" t="e">
        <f>VLOOKUP(Parameter!#REF!,Indexing!$C$2:$D$28,2)</f>
        <v>#REF!</v>
      </c>
      <c r="F2353" s="13" t="e">
        <f>VLOOKUP(Parameter!#REF!,Indexing!$E$2:$F$28,2)</f>
        <v>#REF!</v>
      </c>
      <c r="G2353" s="13" t="e">
        <f>VLOOKUP(Parameter!#REF!,Indexing!$G$2:$H$28,2)</f>
        <v>#REF!</v>
      </c>
      <c r="H2353" s="13" t="e">
        <f t="shared" si="115"/>
        <v>#REF!</v>
      </c>
      <c r="J2353" s="13" t="e">
        <f>VLOOKUP(Parameter!#REF!,Indexing!$I$2:$J$28,2)</f>
        <v>#REF!</v>
      </c>
      <c r="K2353" s="13" t="e">
        <f>VLOOKUP(Parameter!#REF!,Indexing!$K$2:$L$28,2)</f>
        <v>#REF!</v>
      </c>
      <c r="L2353" s="13" t="e">
        <f t="shared" si="116"/>
        <v>#REF!</v>
      </c>
      <c r="N2353" t="e">
        <f t="shared" si="114"/>
        <v>#REF!</v>
      </c>
    </row>
    <row r="2354" spans="4:14">
      <c r="D2354" s="13" t="e">
        <f>VLOOKUP(Parameter!#REF!,Indexing!$A$2:$B$28,2)</f>
        <v>#REF!</v>
      </c>
      <c r="E2354" s="13" t="e">
        <f>VLOOKUP(Parameter!#REF!,Indexing!$C$2:$D$28,2)</f>
        <v>#REF!</v>
      </c>
      <c r="F2354" s="13" t="e">
        <f>VLOOKUP(Parameter!#REF!,Indexing!$E$2:$F$28,2)</f>
        <v>#REF!</v>
      </c>
      <c r="G2354" s="13" t="e">
        <f>VLOOKUP(Parameter!#REF!,Indexing!$G$2:$H$28,2)</f>
        <v>#REF!</v>
      </c>
      <c r="H2354" s="13" t="e">
        <f t="shared" si="115"/>
        <v>#REF!</v>
      </c>
      <c r="J2354" s="13" t="e">
        <f>VLOOKUP(Parameter!#REF!,Indexing!$I$2:$J$28,2)</f>
        <v>#REF!</v>
      </c>
      <c r="K2354" s="13" t="e">
        <f>VLOOKUP(Parameter!#REF!,Indexing!$K$2:$L$28,2)</f>
        <v>#REF!</v>
      </c>
      <c r="L2354" s="13" t="e">
        <f t="shared" si="116"/>
        <v>#REF!</v>
      </c>
      <c r="N2354" t="e">
        <f t="shared" si="114"/>
        <v>#REF!</v>
      </c>
    </row>
    <row r="2355" spans="4:14">
      <c r="D2355" s="13" t="e">
        <f>VLOOKUP(Parameter!#REF!,Indexing!$A$2:$B$28,2)</f>
        <v>#REF!</v>
      </c>
      <c r="E2355" s="13" t="e">
        <f>VLOOKUP(Parameter!#REF!,Indexing!$C$2:$D$28,2)</f>
        <v>#REF!</v>
      </c>
      <c r="F2355" s="13" t="e">
        <f>VLOOKUP(Parameter!#REF!,Indexing!$E$2:$F$28,2)</f>
        <v>#REF!</v>
      </c>
      <c r="G2355" s="13" t="e">
        <f>VLOOKUP(Parameter!#REF!,Indexing!$G$2:$H$28,2)</f>
        <v>#REF!</v>
      </c>
      <c r="H2355" s="13" t="e">
        <f t="shared" si="115"/>
        <v>#REF!</v>
      </c>
      <c r="J2355" s="13" t="e">
        <f>VLOOKUP(Parameter!#REF!,Indexing!$I$2:$J$28,2)</f>
        <v>#REF!</v>
      </c>
      <c r="K2355" s="13" t="e">
        <f>VLOOKUP(Parameter!#REF!,Indexing!$K$2:$L$28,2)</f>
        <v>#REF!</v>
      </c>
      <c r="L2355" s="13" t="e">
        <f t="shared" si="116"/>
        <v>#REF!</v>
      </c>
      <c r="N2355" t="e">
        <f t="shared" si="114"/>
        <v>#REF!</v>
      </c>
    </row>
    <row r="2356" spans="4:14">
      <c r="D2356" s="13" t="e">
        <f>VLOOKUP(Parameter!#REF!,Indexing!$A$2:$B$28,2)</f>
        <v>#REF!</v>
      </c>
      <c r="E2356" s="13" t="e">
        <f>VLOOKUP(Parameter!#REF!,Indexing!$C$2:$D$28,2)</f>
        <v>#REF!</v>
      </c>
      <c r="F2356" s="13" t="e">
        <f>VLOOKUP(Parameter!#REF!,Indexing!$E$2:$F$28,2)</f>
        <v>#REF!</v>
      </c>
      <c r="G2356" s="13" t="e">
        <f>VLOOKUP(Parameter!#REF!,Indexing!$G$2:$H$28,2)</f>
        <v>#REF!</v>
      </c>
      <c r="H2356" s="13" t="e">
        <f t="shared" si="115"/>
        <v>#REF!</v>
      </c>
      <c r="J2356" s="13" t="e">
        <f>VLOOKUP(Parameter!#REF!,Indexing!$I$2:$J$28,2)</f>
        <v>#REF!</v>
      </c>
      <c r="K2356" s="13" t="e">
        <f>VLOOKUP(Parameter!#REF!,Indexing!$K$2:$L$28,2)</f>
        <v>#REF!</v>
      </c>
      <c r="L2356" s="13" t="e">
        <f t="shared" si="116"/>
        <v>#REF!</v>
      </c>
      <c r="N2356" t="e">
        <f t="shared" si="114"/>
        <v>#REF!</v>
      </c>
    </row>
    <row r="2357" spans="4:14">
      <c r="D2357" s="13" t="e">
        <f>VLOOKUP(Parameter!#REF!,Indexing!$A$2:$B$28,2)</f>
        <v>#REF!</v>
      </c>
      <c r="E2357" s="13" t="e">
        <f>VLOOKUP(Parameter!#REF!,Indexing!$C$2:$D$28,2)</f>
        <v>#REF!</v>
      </c>
      <c r="F2357" s="13" t="e">
        <f>VLOOKUP(Parameter!#REF!,Indexing!$E$2:$F$28,2)</f>
        <v>#REF!</v>
      </c>
      <c r="G2357" s="13" t="e">
        <f>VLOOKUP(Parameter!#REF!,Indexing!$G$2:$H$28,2)</f>
        <v>#REF!</v>
      </c>
      <c r="H2357" s="13" t="e">
        <f t="shared" si="115"/>
        <v>#REF!</v>
      </c>
      <c r="J2357" s="13" t="e">
        <f>VLOOKUP(Parameter!#REF!,Indexing!$I$2:$J$28,2)</f>
        <v>#REF!</v>
      </c>
      <c r="K2357" s="13" t="e">
        <f>VLOOKUP(Parameter!#REF!,Indexing!$K$2:$L$28,2)</f>
        <v>#REF!</v>
      </c>
      <c r="L2357" s="13" t="e">
        <f t="shared" si="116"/>
        <v>#REF!</v>
      </c>
      <c r="N2357" t="e">
        <f t="shared" si="114"/>
        <v>#REF!</v>
      </c>
    </row>
    <row r="2358" spans="4:14">
      <c r="D2358" s="13" t="e">
        <f>VLOOKUP(Parameter!#REF!,Indexing!$A$2:$B$28,2)</f>
        <v>#REF!</v>
      </c>
      <c r="E2358" s="13" t="e">
        <f>VLOOKUP(Parameter!#REF!,Indexing!$C$2:$D$28,2)</f>
        <v>#REF!</v>
      </c>
      <c r="F2358" s="13" t="e">
        <f>VLOOKUP(Parameter!#REF!,Indexing!$E$2:$F$28,2)</f>
        <v>#REF!</v>
      </c>
      <c r="G2358" s="13" t="e">
        <f>VLOOKUP(Parameter!#REF!,Indexing!$G$2:$H$28,2)</f>
        <v>#REF!</v>
      </c>
      <c r="H2358" s="13" t="e">
        <f t="shared" si="115"/>
        <v>#REF!</v>
      </c>
      <c r="J2358" s="13" t="e">
        <f>VLOOKUP(Parameter!#REF!,Indexing!$I$2:$J$28,2)</f>
        <v>#REF!</v>
      </c>
      <c r="K2358" s="13" t="e">
        <f>VLOOKUP(Parameter!#REF!,Indexing!$K$2:$L$28,2)</f>
        <v>#REF!</v>
      </c>
      <c r="L2358" s="13" t="e">
        <f t="shared" si="116"/>
        <v>#REF!</v>
      </c>
      <c r="N2358" t="e">
        <f t="shared" si="114"/>
        <v>#REF!</v>
      </c>
    </row>
    <row r="2359" spans="4:14">
      <c r="D2359" s="13" t="e">
        <f>VLOOKUP(Parameter!#REF!,Indexing!$A$2:$B$28,2)</f>
        <v>#REF!</v>
      </c>
      <c r="E2359" s="13" t="e">
        <f>VLOOKUP(Parameter!#REF!,Indexing!$C$2:$D$28,2)</f>
        <v>#REF!</v>
      </c>
      <c r="F2359" s="13" t="e">
        <f>VLOOKUP(Parameter!#REF!,Indexing!$E$2:$F$28,2)</f>
        <v>#REF!</v>
      </c>
      <c r="G2359" s="13" t="e">
        <f>VLOOKUP(Parameter!#REF!,Indexing!$G$2:$H$28,2)</f>
        <v>#REF!</v>
      </c>
      <c r="H2359" s="13" t="e">
        <f t="shared" si="115"/>
        <v>#REF!</v>
      </c>
      <c r="J2359" s="13" t="e">
        <f>VLOOKUP(Parameter!#REF!,Indexing!$I$2:$J$28,2)</f>
        <v>#REF!</v>
      </c>
      <c r="K2359" s="13" t="e">
        <f>VLOOKUP(Parameter!#REF!,Indexing!$K$2:$L$28,2)</f>
        <v>#REF!</v>
      </c>
      <c r="L2359" s="13" t="e">
        <f t="shared" si="116"/>
        <v>#REF!</v>
      </c>
      <c r="N2359" t="e">
        <f t="shared" si="114"/>
        <v>#REF!</v>
      </c>
    </row>
    <row r="2360" spans="4:14">
      <c r="D2360" s="13" t="e">
        <f>VLOOKUP(Parameter!#REF!,Indexing!$A$2:$B$28,2)</f>
        <v>#REF!</v>
      </c>
      <c r="E2360" s="13" t="e">
        <f>VLOOKUP(Parameter!#REF!,Indexing!$C$2:$D$28,2)</f>
        <v>#REF!</v>
      </c>
      <c r="F2360" s="13" t="e">
        <f>VLOOKUP(Parameter!#REF!,Indexing!$E$2:$F$28,2)</f>
        <v>#REF!</v>
      </c>
      <c r="G2360" s="13" t="e">
        <f>VLOOKUP(Parameter!#REF!,Indexing!$G$2:$H$28,2)</f>
        <v>#REF!</v>
      </c>
      <c r="H2360" s="13" t="e">
        <f t="shared" si="115"/>
        <v>#REF!</v>
      </c>
      <c r="J2360" s="13" t="e">
        <f>VLOOKUP(Parameter!#REF!,Indexing!$I$2:$J$28,2)</f>
        <v>#REF!</v>
      </c>
      <c r="K2360" s="13" t="e">
        <f>VLOOKUP(Parameter!#REF!,Indexing!$K$2:$L$28,2)</f>
        <v>#REF!</v>
      </c>
      <c r="L2360" s="13" t="e">
        <f t="shared" si="116"/>
        <v>#REF!</v>
      </c>
      <c r="N2360" t="e">
        <f t="shared" si="114"/>
        <v>#REF!</v>
      </c>
    </row>
    <row r="2361" spans="4:14">
      <c r="D2361" s="13" t="e">
        <f>VLOOKUP(Parameter!#REF!,Indexing!$A$2:$B$28,2)</f>
        <v>#REF!</v>
      </c>
      <c r="E2361" s="13" t="e">
        <f>VLOOKUP(Parameter!#REF!,Indexing!$C$2:$D$28,2)</f>
        <v>#REF!</v>
      </c>
      <c r="F2361" s="13" t="e">
        <f>VLOOKUP(Parameter!#REF!,Indexing!$E$2:$F$28,2)</f>
        <v>#REF!</v>
      </c>
      <c r="G2361" s="13" t="e">
        <f>VLOOKUP(Parameter!#REF!,Indexing!$G$2:$H$28,2)</f>
        <v>#REF!</v>
      </c>
      <c r="H2361" s="13" t="e">
        <f t="shared" si="115"/>
        <v>#REF!</v>
      </c>
      <c r="J2361" s="13" t="e">
        <f>VLOOKUP(Parameter!#REF!,Indexing!$I$2:$J$28,2)</f>
        <v>#REF!</v>
      </c>
      <c r="K2361" s="13" t="e">
        <f>VLOOKUP(Parameter!#REF!,Indexing!$K$2:$L$28,2)</f>
        <v>#REF!</v>
      </c>
      <c r="L2361" s="13" t="e">
        <f t="shared" si="116"/>
        <v>#REF!</v>
      </c>
      <c r="N2361" t="e">
        <f t="shared" si="114"/>
        <v>#REF!</v>
      </c>
    </row>
    <row r="2362" spans="4:14">
      <c r="D2362" s="13" t="e">
        <f>VLOOKUP(Parameter!#REF!,Indexing!$A$2:$B$28,2)</f>
        <v>#REF!</v>
      </c>
      <c r="E2362" s="13" t="e">
        <f>VLOOKUP(Parameter!#REF!,Indexing!$C$2:$D$28,2)</f>
        <v>#REF!</v>
      </c>
      <c r="F2362" s="13" t="e">
        <f>VLOOKUP(Parameter!#REF!,Indexing!$E$2:$F$28,2)</f>
        <v>#REF!</v>
      </c>
      <c r="G2362" s="13" t="e">
        <f>VLOOKUP(Parameter!#REF!,Indexing!$G$2:$H$28,2)</f>
        <v>#REF!</v>
      </c>
      <c r="H2362" s="13" t="e">
        <f t="shared" si="115"/>
        <v>#REF!</v>
      </c>
      <c r="J2362" s="13" t="e">
        <f>VLOOKUP(Parameter!#REF!,Indexing!$I$2:$J$28,2)</f>
        <v>#REF!</v>
      </c>
      <c r="K2362" s="13" t="e">
        <f>VLOOKUP(Parameter!#REF!,Indexing!$K$2:$L$28,2)</f>
        <v>#REF!</v>
      </c>
      <c r="L2362" s="13" t="e">
        <f t="shared" si="116"/>
        <v>#REF!</v>
      </c>
      <c r="N2362" t="e">
        <f t="shared" si="114"/>
        <v>#REF!</v>
      </c>
    </row>
    <row r="2363" spans="4:14">
      <c r="D2363" s="13" t="e">
        <f>VLOOKUP(Parameter!#REF!,Indexing!$A$2:$B$28,2)</f>
        <v>#REF!</v>
      </c>
      <c r="E2363" s="13" t="e">
        <f>VLOOKUP(Parameter!#REF!,Indexing!$C$2:$D$28,2)</f>
        <v>#REF!</v>
      </c>
      <c r="F2363" s="13" t="e">
        <f>VLOOKUP(Parameter!#REF!,Indexing!$E$2:$F$28,2)</f>
        <v>#REF!</v>
      </c>
      <c r="G2363" s="13" t="e">
        <f>VLOOKUP(Parameter!#REF!,Indexing!$G$2:$H$28,2)</f>
        <v>#REF!</v>
      </c>
      <c r="H2363" s="13" t="e">
        <f t="shared" si="115"/>
        <v>#REF!</v>
      </c>
      <c r="J2363" s="13" t="e">
        <f>VLOOKUP(Parameter!#REF!,Indexing!$I$2:$J$28,2)</f>
        <v>#REF!</v>
      </c>
      <c r="K2363" s="13" t="e">
        <f>VLOOKUP(Parameter!#REF!,Indexing!$K$2:$L$28,2)</f>
        <v>#REF!</v>
      </c>
      <c r="L2363" s="13" t="e">
        <f t="shared" si="116"/>
        <v>#REF!</v>
      </c>
      <c r="N2363" t="e">
        <f t="shared" si="114"/>
        <v>#REF!</v>
      </c>
    </row>
    <row r="2364" spans="4:14">
      <c r="D2364" s="13" t="e">
        <f>VLOOKUP(Parameter!#REF!,Indexing!$A$2:$B$28,2)</f>
        <v>#REF!</v>
      </c>
      <c r="E2364" s="13" t="e">
        <f>VLOOKUP(Parameter!#REF!,Indexing!$C$2:$D$28,2)</f>
        <v>#REF!</v>
      </c>
      <c r="F2364" s="13" t="e">
        <f>VLOOKUP(Parameter!#REF!,Indexing!$E$2:$F$28,2)</f>
        <v>#REF!</v>
      </c>
      <c r="G2364" s="13" t="e">
        <f>VLOOKUP(Parameter!#REF!,Indexing!$G$2:$H$28,2)</f>
        <v>#REF!</v>
      </c>
      <c r="H2364" s="13" t="e">
        <f t="shared" si="115"/>
        <v>#REF!</v>
      </c>
      <c r="J2364" s="13" t="e">
        <f>VLOOKUP(Parameter!#REF!,Indexing!$I$2:$J$28,2)</f>
        <v>#REF!</v>
      </c>
      <c r="K2364" s="13" t="e">
        <f>VLOOKUP(Parameter!#REF!,Indexing!$K$2:$L$28,2)</f>
        <v>#REF!</v>
      </c>
      <c r="L2364" s="13" t="e">
        <f t="shared" si="116"/>
        <v>#REF!</v>
      </c>
      <c r="N2364" t="e">
        <f t="shared" si="114"/>
        <v>#REF!</v>
      </c>
    </row>
    <row r="2365" spans="4:14">
      <c r="D2365" s="13" t="e">
        <f>VLOOKUP(Parameter!#REF!,Indexing!$A$2:$B$28,2)</f>
        <v>#REF!</v>
      </c>
      <c r="E2365" s="13" t="e">
        <f>VLOOKUP(Parameter!#REF!,Indexing!$C$2:$D$28,2)</f>
        <v>#REF!</v>
      </c>
      <c r="F2365" s="13" t="e">
        <f>VLOOKUP(Parameter!#REF!,Indexing!$E$2:$F$28,2)</f>
        <v>#REF!</v>
      </c>
      <c r="G2365" s="13" t="e">
        <f>VLOOKUP(Parameter!#REF!,Indexing!$G$2:$H$28,2)</f>
        <v>#REF!</v>
      </c>
      <c r="H2365" s="13" t="e">
        <f t="shared" si="115"/>
        <v>#REF!</v>
      </c>
      <c r="J2365" s="13" t="e">
        <f>VLOOKUP(Parameter!#REF!,Indexing!$I$2:$J$28,2)</f>
        <v>#REF!</v>
      </c>
      <c r="K2365" s="13" t="e">
        <f>VLOOKUP(Parameter!#REF!,Indexing!$K$2:$L$28,2)</f>
        <v>#REF!</v>
      </c>
      <c r="L2365" s="13" t="e">
        <f t="shared" si="116"/>
        <v>#REF!</v>
      </c>
      <c r="N2365" t="e">
        <f t="shared" si="114"/>
        <v>#REF!</v>
      </c>
    </row>
    <row r="2366" spans="4:14">
      <c r="D2366" s="13" t="e">
        <f>VLOOKUP(Parameter!#REF!,Indexing!$A$2:$B$28,2)</f>
        <v>#REF!</v>
      </c>
      <c r="E2366" s="13" t="e">
        <f>VLOOKUP(Parameter!#REF!,Indexing!$C$2:$D$28,2)</f>
        <v>#REF!</v>
      </c>
      <c r="F2366" s="13" t="e">
        <f>VLOOKUP(Parameter!#REF!,Indexing!$E$2:$F$28,2)</f>
        <v>#REF!</v>
      </c>
      <c r="G2366" s="13" t="e">
        <f>VLOOKUP(Parameter!#REF!,Indexing!$G$2:$H$28,2)</f>
        <v>#REF!</v>
      </c>
      <c r="H2366" s="13" t="e">
        <f t="shared" si="115"/>
        <v>#REF!</v>
      </c>
      <c r="J2366" s="13" t="e">
        <f>VLOOKUP(Parameter!#REF!,Indexing!$I$2:$J$28,2)</f>
        <v>#REF!</v>
      </c>
      <c r="K2366" s="13" t="e">
        <f>VLOOKUP(Parameter!#REF!,Indexing!$K$2:$L$28,2)</f>
        <v>#REF!</v>
      </c>
      <c r="L2366" s="13" t="e">
        <f t="shared" si="116"/>
        <v>#REF!</v>
      </c>
      <c r="N2366" t="e">
        <f t="shared" si="114"/>
        <v>#REF!</v>
      </c>
    </row>
    <row r="2367" spans="4:14">
      <c r="D2367" s="13" t="e">
        <f>VLOOKUP(Parameter!#REF!,Indexing!$A$2:$B$28,2)</f>
        <v>#REF!</v>
      </c>
      <c r="E2367" s="13" t="e">
        <f>VLOOKUP(Parameter!#REF!,Indexing!$C$2:$D$28,2)</f>
        <v>#REF!</v>
      </c>
      <c r="F2367" s="13" t="e">
        <f>VLOOKUP(Parameter!#REF!,Indexing!$E$2:$F$28,2)</f>
        <v>#REF!</v>
      </c>
      <c r="G2367" s="13" t="e">
        <f>VLOOKUP(Parameter!#REF!,Indexing!$G$2:$H$28,2)</f>
        <v>#REF!</v>
      </c>
      <c r="H2367" s="13" t="e">
        <f t="shared" si="115"/>
        <v>#REF!</v>
      </c>
      <c r="J2367" s="13" t="e">
        <f>VLOOKUP(Parameter!#REF!,Indexing!$I$2:$J$28,2)</f>
        <v>#REF!</v>
      </c>
      <c r="K2367" s="13" t="e">
        <f>VLOOKUP(Parameter!#REF!,Indexing!$K$2:$L$28,2)</f>
        <v>#REF!</v>
      </c>
      <c r="L2367" s="13" t="e">
        <f t="shared" si="116"/>
        <v>#REF!</v>
      </c>
      <c r="N2367" t="e">
        <f t="shared" si="114"/>
        <v>#REF!</v>
      </c>
    </row>
    <row r="2368" spans="4:14">
      <c r="D2368" s="13" t="e">
        <f>VLOOKUP(Parameter!#REF!,Indexing!$A$2:$B$28,2)</f>
        <v>#REF!</v>
      </c>
      <c r="E2368" s="13" t="e">
        <f>VLOOKUP(Parameter!#REF!,Indexing!$C$2:$D$28,2)</f>
        <v>#REF!</v>
      </c>
      <c r="F2368" s="13" t="e">
        <f>VLOOKUP(Parameter!#REF!,Indexing!$E$2:$F$28,2)</f>
        <v>#REF!</v>
      </c>
      <c r="G2368" s="13" t="e">
        <f>VLOOKUP(Parameter!#REF!,Indexing!$G$2:$H$28,2)</f>
        <v>#REF!</v>
      </c>
      <c r="H2368" s="13" t="e">
        <f t="shared" si="115"/>
        <v>#REF!</v>
      </c>
      <c r="J2368" s="13" t="e">
        <f>VLOOKUP(Parameter!#REF!,Indexing!$I$2:$J$28,2)</f>
        <v>#REF!</v>
      </c>
      <c r="K2368" s="13" t="e">
        <f>VLOOKUP(Parameter!#REF!,Indexing!$K$2:$L$28,2)</f>
        <v>#REF!</v>
      </c>
      <c r="L2368" s="13" t="e">
        <f t="shared" si="116"/>
        <v>#REF!</v>
      </c>
      <c r="N2368" t="e">
        <f t="shared" si="114"/>
        <v>#REF!</v>
      </c>
    </row>
    <row r="2369" spans="4:14">
      <c r="D2369" s="13" t="e">
        <f>VLOOKUP(Parameter!#REF!,Indexing!$A$2:$B$28,2)</f>
        <v>#REF!</v>
      </c>
      <c r="E2369" s="13" t="e">
        <f>VLOOKUP(Parameter!#REF!,Indexing!$C$2:$D$28,2)</f>
        <v>#REF!</v>
      </c>
      <c r="F2369" s="13" t="e">
        <f>VLOOKUP(Parameter!#REF!,Indexing!$E$2:$F$28,2)</f>
        <v>#REF!</v>
      </c>
      <c r="G2369" s="13" t="e">
        <f>VLOOKUP(Parameter!#REF!,Indexing!$G$2:$H$28,2)</f>
        <v>#REF!</v>
      </c>
      <c r="H2369" s="13" t="e">
        <f t="shared" si="115"/>
        <v>#REF!</v>
      </c>
      <c r="J2369" s="13" t="e">
        <f>VLOOKUP(Parameter!#REF!,Indexing!$I$2:$J$28,2)</f>
        <v>#REF!</v>
      </c>
      <c r="K2369" s="13" t="e">
        <f>VLOOKUP(Parameter!#REF!,Indexing!$K$2:$L$28,2)</f>
        <v>#REF!</v>
      </c>
      <c r="L2369" s="13" t="e">
        <f t="shared" si="116"/>
        <v>#REF!</v>
      </c>
      <c r="N2369" t="e">
        <f t="shared" si="114"/>
        <v>#REF!</v>
      </c>
    </row>
    <row r="2370" spans="4:14">
      <c r="D2370" s="13" t="e">
        <f>VLOOKUP(Parameter!#REF!,Indexing!$A$2:$B$28,2)</f>
        <v>#REF!</v>
      </c>
      <c r="E2370" s="13" t="e">
        <f>VLOOKUP(Parameter!#REF!,Indexing!$C$2:$D$28,2)</f>
        <v>#REF!</v>
      </c>
      <c r="F2370" s="13" t="e">
        <f>VLOOKUP(Parameter!#REF!,Indexing!$E$2:$F$28,2)</f>
        <v>#REF!</v>
      </c>
      <c r="G2370" s="13" t="e">
        <f>VLOOKUP(Parameter!#REF!,Indexing!$G$2:$H$28,2)</f>
        <v>#REF!</v>
      </c>
      <c r="H2370" s="13" t="e">
        <f t="shared" si="115"/>
        <v>#REF!</v>
      </c>
      <c r="J2370" s="13" t="e">
        <f>VLOOKUP(Parameter!#REF!,Indexing!$I$2:$J$28,2)</f>
        <v>#REF!</v>
      </c>
      <c r="K2370" s="13" t="e">
        <f>VLOOKUP(Parameter!#REF!,Indexing!$K$2:$L$28,2)</f>
        <v>#REF!</v>
      </c>
      <c r="L2370" s="13" t="e">
        <f t="shared" si="116"/>
        <v>#REF!</v>
      </c>
      <c r="N2370" t="e">
        <f t="shared" ref="N2370:N2433" si="117">(SUM(D2370:G2370))+(SUM(J2370+K2370))</f>
        <v>#REF!</v>
      </c>
    </row>
    <row r="2371" spans="4:14">
      <c r="D2371" s="13" t="e">
        <f>VLOOKUP(Parameter!#REF!,Indexing!$A$2:$B$28,2)</f>
        <v>#REF!</v>
      </c>
      <c r="E2371" s="13" t="e">
        <f>VLOOKUP(Parameter!#REF!,Indexing!$C$2:$D$28,2)</f>
        <v>#REF!</v>
      </c>
      <c r="F2371" s="13" t="e">
        <f>VLOOKUP(Parameter!#REF!,Indexing!$E$2:$F$28,2)</f>
        <v>#REF!</v>
      </c>
      <c r="G2371" s="13" t="e">
        <f>VLOOKUP(Parameter!#REF!,Indexing!$G$2:$H$28,2)</f>
        <v>#REF!</v>
      </c>
      <c r="H2371" s="13" t="e">
        <f t="shared" si="115"/>
        <v>#REF!</v>
      </c>
      <c r="J2371" s="13" t="e">
        <f>VLOOKUP(Parameter!#REF!,Indexing!$I$2:$J$28,2)</f>
        <v>#REF!</v>
      </c>
      <c r="K2371" s="13" t="e">
        <f>VLOOKUP(Parameter!#REF!,Indexing!$K$2:$L$28,2)</f>
        <v>#REF!</v>
      </c>
      <c r="L2371" s="13" t="e">
        <f t="shared" si="116"/>
        <v>#REF!</v>
      </c>
      <c r="N2371" t="e">
        <f t="shared" si="117"/>
        <v>#REF!</v>
      </c>
    </row>
    <row r="2372" spans="4:14">
      <c r="D2372" s="13" t="e">
        <f>VLOOKUP(Parameter!#REF!,Indexing!$A$2:$B$28,2)</f>
        <v>#REF!</v>
      </c>
      <c r="E2372" s="13" t="e">
        <f>VLOOKUP(Parameter!#REF!,Indexing!$C$2:$D$28,2)</f>
        <v>#REF!</v>
      </c>
      <c r="F2372" s="13" t="e">
        <f>VLOOKUP(Parameter!#REF!,Indexing!$E$2:$F$28,2)</f>
        <v>#REF!</v>
      </c>
      <c r="G2372" s="13" t="e">
        <f>VLOOKUP(Parameter!#REF!,Indexing!$G$2:$H$28,2)</f>
        <v>#REF!</v>
      </c>
      <c r="H2372" s="13" t="e">
        <f t="shared" si="115"/>
        <v>#REF!</v>
      </c>
      <c r="J2372" s="13" t="e">
        <f>VLOOKUP(Parameter!#REF!,Indexing!$I$2:$J$28,2)</f>
        <v>#REF!</v>
      </c>
      <c r="K2372" s="13" t="e">
        <f>VLOOKUP(Parameter!#REF!,Indexing!$K$2:$L$28,2)</f>
        <v>#REF!</v>
      </c>
      <c r="L2372" s="13" t="e">
        <f t="shared" si="116"/>
        <v>#REF!</v>
      </c>
      <c r="N2372" t="e">
        <f t="shared" si="117"/>
        <v>#REF!</v>
      </c>
    </row>
    <row r="2373" spans="4:14">
      <c r="D2373" s="13" t="e">
        <f>VLOOKUP(Parameter!#REF!,Indexing!$A$2:$B$28,2)</f>
        <v>#REF!</v>
      </c>
      <c r="E2373" s="13" t="e">
        <f>VLOOKUP(Parameter!#REF!,Indexing!$C$2:$D$28,2)</f>
        <v>#REF!</v>
      </c>
      <c r="F2373" s="13" t="e">
        <f>VLOOKUP(Parameter!#REF!,Indexing!$E$2:$F$28,2)</f>
        <v>#REF!</v>
      </c>
      <c r="G2373" s="13" t="e">
        <f>VLOOKUP(Parameter!#REF!,Indexing!$G$2:$H$28,2)</f>
        <v>#REF!</v>
      </c>
      <c r="H2373" s="13" t="e">
        <f t="shared" si="115"/>
        <v>#REF!</v>
      </c>
      <c r="J2373" s="13" t="e">
        <f>VLOOKUP(Parameter!#REF!,Indexing!$I$2:$J$28,2)</f>
        <v>#REF!</v>
      </c>
      <c r="K2373" s="13" t="e">
        <f>VLOOKUP(Parameter!#REF!,Indexing!$K$2:$L$28,2)</f>
        <v>#REF!</v>
      </c>
      <c r="L2373" s="13" t="e">
        <f t="shared" si="116"/>
        <v>#REF!</v>
      </c>
      <c r="N2373" t="e">
        <f t="shared" si="117"/>
        <v>#REF!</v>
      </c>
    </row>
    <row r="2374" spans="4:14">
      <c r="D2374" s="13" t="e">
        <f>VLOOKUP(Parameter!#REF!,Indexing!$A$2:$B$28,2)</f>
        <v>#REF!</v>
      </c>
      <c r="E2374" s="13" t="e">
        <f>VLOOKUP(Parameter!#REF!,Indexing!$C$2:$D$28,2)</f>
        <v>#REF!</v>
      </c>
      <c r="F2374" s="13" t="e">
        <f>VLOOKUP(Parameter!#REF!,Indexing!$E$2:$F$28,2)</f>
        <v>#REF!</v>
      </c>
      <c r="G2374" s="13" t="e">
        <f>VLOOKUP(Parameter!#REF!,Indexing!$G$2:$H$28,2)</f>
        <v>#REF!</v>
      </c>
      <c r="H2374" s="13" t="e">
        <f t="shared" si="115"/>
        <v>#REF!</v>
      </c>
      <c r="J2374" s="13" t="e">
        <f>VLOOKUP(Parameter!#REF!,Indexing!$I$2:$J$28,2)</f>
        <v>#REF!</v>
      </c>
      <c r="K2374" s="13" t="e">
        <f>VLOOKUP(Parameter!#REF!,Indexing!$K$2:$L$28,2)</f>
        <v>#REF!</v>
      </c>
      <c r="L2374" s="13" t="e">
        <f t="shared" si="116"/>
        <v>#REF!</v>
      </c>
      <c r="N2374" t="e">
        <f t="shared" si="117"/>
        <v>#REF!</v>
      </c>
    </row>
    <row r="2375" spans="4:14">
      <c r="D2375" s="13" t="e">
        <f>VLOOKUP(Parameter!#REF!,Indexing!$A$2:$B$28,2)</f>
        <v>#REF!</v>
      </c>
      <c r="E2375" s="13" t="e">
        <f>VLOOKUP(Parameter!#REF!,Indexing!$C$2:$D$28,2)</f>
        <v>#REF!</v>
      </c>
      <c r="F2375" s="13" t="e">
        <f>VLOOKUP(Parameter!#REF!,Indexing!$E$2:$F$28,2)</f>
        <v>#REF!</v>
      </c>
      <c r="G2375" s="13" t="e">
        <f>VLOOKUP(Parameter!#REF!,Indexing!$G$2:$H$28,2)</f>
        <v>#REF!</v>
      </c>
      <c r="H2375" s="13" t="e">
        <f t="shared" si="115"/>
        <v>#REF!</v>
      </c>
      <c r="J2375" s="13" t="e">
        <f>VLOOKUP(Parameter!#REF!,Indexing!$I$2:$J$28,2)</f>
        <v>#REF!</v>
      </c>
      <c r="K2375" s="13" t="e">
        <f>VLOOKUP(Parameter!#REF!,Indexing!$K$2:$L$28,2)</f>
        <v>#REF!</v>
      </c>
      <c r="L2375" s="13" t="e">
        <f t="shared" si="116"/>
        <v>#REF!</v>
      </c>
      <c r="N2375" t="e">
        <f t="shared" si="117"/>
        <v>#REF!</v>
      </c>
    </row>
    <row r="2376" spans="4:14">
      <c r="D2376" s="13" t="e">
        <f>VLOOKUP(Parameter!#REF!,Indexing!$A$2:$B$28,2)</f>
        <v>#REF!</v>
      </c>
      <c r="E2376" s="13" t="e">
        <f>VLOOKUP(Parameter!#REF!,Indexing!$C$2:$D$28,2)</f>
        <v>#REF!</v>
      </c>
      <c r="F2376" s="13" t="e">
        <f>VLOOKUP(Parameter!#REF!,Indexing!$E$2:$F$28,2)</f>
        <v>#REF!</v>
      </c>
      <c r="G2376" s="13" t="e">
        <f>VLOOKUP(Parameter!#REF!,Indexing!$G$2:$H$28,2)</f>
        <v>#REF!</v>
      </c>
      <c r="H2376" s="13" t="e">
        <f t="shared" si="115"/>
        <v>#REF!</v>
      </c>
      <c r="J2376" s="13" t="e">
        <f>VLOOKUP(Parameter!#REF!,Indexing!$I$2:$J$28,2)</f>
        <v>#REF!</v>
      </c>
      <c r="K2376" s="13" t="e">
        <f>VLOOKUP(Parameter!#REF!,Indexing!$K$2:$L$28,2)</f>
        <v>#REF!</v>
      </c>
      <c r="L2376" s="13" t="e">
        <f t="shared" si="116"/>
        <v>#REF!</v>
      </c>
      <c r="N2376" t="e">
        <f t="shared" si="117"/>
        <v>#REF!</v>
      </c>
    </row>
    <row r="2377" spans="4:14">
      <c r="D2377" s="13" t="e">
        <f>VLOOKUP(Parameter!#REF!,Indexing!$A$2:$B$28,2)</f>
        <v>#REF!</v>
      </c>
      <c r="E2377" s="13" t="e">
        <f>VLOOKUP(Parameter!#REF!,Indexing!$C$2:$D$28,2)</f>
        <v>#REF!</v>
      </c>
      <c r="F2377" s="13" t="e">
        <f>VLOOKUP(Parameter!#REF!,Indexing!$E$2:$F$28,2)</f>
        <v>#REF!</v>
      </c>
      <c r="G2377" s="13" t="e">
        <f>VLOOKUP(Parameter!#REF!,Indexing!$G$2:$H$28,2)</f>
        <v>#REF!</v>
      </c>
      <c r="H2377" s="13" t="e">
        <f t="shared" si="115"/>
        <v>#REF!</v>
      </c>
      <c r="J2377" s="13" t="e">
        <f>VLOOKUP(Parameter!#REF!,Indexing!$I$2:$J$28,2)</f>
        <v>#REF!</v>
      </c>
      <c r="K2377" s="13" t="e">
        <f>VLOOKUP(Parameter!#REF!,Indexing!$K$2:$L$28,2)</f>
        <v>#REF!</v>
      </c>
      <c r="L2377" s="13" t="e">
        <f t="shared" si="116"/>
        <v>#REF!</v>
      </c>
      <c r="N2377" t="e">
        <f t="shared" si="117"/>
        <v>#REF!</v>
      </c>
    </row>
    <row r="2378" spans="4:14">
      <c r="D2378" s="13" t="e">
        <f>VLOOKUP(Parameter!#REF!,Indexing!$A$2:$B$28,2)</f>
        <v>#REF!</v>
      </c>
      <c r="E2378" s="13" t="e">
        <f>VLOOKUP(Parameter!#REF!,Indexing!$C$2:$D$28,2)</f>
        <v>#REF!</v>
      </c>
      <c r="F2378" s="13" t="e">
        <f>VLOOKUP(Parameter!#REF!,Indexing!$E$2:$F$28,2)</f>
        <v>#REF!</v>
      </c>
      <c r="G2378" s="13" t="e">
        <f>VLOOKUP(Parameter!#REF!,Indexing!$G$2:$H$28,2)</f>
        <v>#REF!</v>
      </c>
      <c r="H2378" s="13" t="e">
        <f t="shared" si="115"/>
        <v>#REF!</v>
      </c>
      <c r="J2378" s="13" t="e">
        <f>VLOOKUP(Parameter!#REF!,Indexing!$I$2:$J$28,2)</f>
        <v>#REF!</v>
      </c>
      <c r="K2378" s="13" t="e">
        <f>VLOOKUP(Parameter!#REF!,Indexing!$K$2:$L$28,2)</f>
        <v>#REF!</v>
      </c>
      <c r="L2378" s="13" t="e">
        <f t="shared" si="116"/>
        <v>#REF!</v>
      </c>
      <c r="N2378" t="e">
        <f t="shared" si="117"/>
        <v>#REF!</v>
      </c>
    </row>
    <row r="2379" spans="4:14">
      <c r="D2379" s="13" t="e">
        <f>VLOOKUP(Parameter!#REF!,Indexing!$A$2:$B$28,2)</f>
        <v>#REF!</v>
      </c>
      <c r="E2379" s="13" t="e">
        <f>VLOOKUP(Parameter!#REF!,Indexing!$C$2:$D$28,2)</f>
        <v>#REF!</v>
      </c>
      <c r="F2379" s="13" t="e">
        <f>VLOOKUP(Parameter!#REF!,Indexing!$E$2:$F$28,2)</f>
        <v>#REF!</v>
      </c>
      <c r="G2379" s="13" t="e">
        <f>VLOOKUP(Parameter!#REF!,Indexing!$G$2:$H$28,2)</f>
        <v>#REF!</v>
      </c>
      <c r="H2379" s="13" t="e">
        <f t="shared" si="115"/>
        <v>#REF!</v>
      </c>
      <c r="J2379" s="13" t="e">
        <f>VLOOKUP(Parameter!#REF!,Indexing!$I$2:$J$28,2)</f>
        <v>#REF!</v>
      </c>
      <c r="K2379" s="13" t="e">
        <f>VLOOKUP(Parameter!#REF!,Indexing!$K$2:$L$28,2)</f>
        <v>#REF!</v>
      </c>
      <c r="L2379" s="13" t="e">
        <f t="shared" si="116"/>
        <v>#REF!</v>
      </c>
      <c r="N2379" t="e">
        <f t="shared" si="117"/>
        <v>#REF!</v>
      </c>
    </row>
    <row r="2380" spans="4:14">
      <c r="D2380" s="13" t="e">
        <f>VLOOKUP(Parameter!#REF!,Indexing!$A$2:$B$28,2)</f>
        <v>#REF!</v>
      </c>
      <c r="E2380" s="13" t="e">
        <f>VLOOKUP(Parameter!#REF!,Indexing!$C$2:$D$28,2)</f>
        <v>#REF!</v>
      </c>
      <c r="F2380" s="13" t="e">
        <f>VLOOKUP(Parameter!#REF!,Indexing!$E$2:$F$28,2)</f>
        <v>#REF!</v>
      </c>
      <c r="G2380" s="13" t="e">
        <f>VLOOKUP(Parameter!#REF!,Indexing!$G$2:$H$28,2)</f>
        <v>#REF!</v>
      </c>
      <c r="H2380" s="13" t="e">
        <f t="shared" si="115"/>
        <v>#REF!</v>
      </c>
      <c r="J2380" s="13" t="e">
        <f>VLOOKUP(Parameter!#REF!,Indexing!$I$2:$J$28,2)</f>
        <v>#REF!</v>
      </c>
      <c r="K2380" s="13" t="e">
        <f>VLOOKUP(Parameter!#REF!,Indexing!$K$2:$L$28,2)</f>
        <v>#REF!</v>
      </c>
      <c r="L2380" s="13" t="e">
        <f t="shared" si="116"/>
        <v>#REF!</v>
      </c>
      <c r="N2380" t="e">
        <f t="shared" si="117"/>
        <v>#REF!</v>
      </c>
    </row>
    <row r="2381" spans="4:14">
      <c r="D2381" s="13" t="e">
        <f>VLOOKUP(Parameter!#REF!,Indexing!$A$2:$B$28,2)</f>
        <v>#REF!</v>
      </c>
      <c r="E2381" s="13" t="e">
        <f>VLOOKUP(Parameter!#REF!,Indexing!$C$2:$D$28,2)</f>
        <v>#REF!</v>
      </c>
      <c r="F2381" s="13" t="e">
        <f>VLOOKUP(Parameter!#REF!,Indexing!$E$2:$F$28,2)</f>
        <v>#REF!</v>
      </c>
      <c r="G2381" s="13" t="e">
        <f>VLOOKUP(Parameter!#REF!,Indexing!$G$2:$H$28,2)</f>
        <v>#REF!</v>
      </c>
      <c r="H2381" s="13" t="e">
        <f t="shared" si="115"/>
        <v>#REF!</v>
      </c>
      <c r="J2381" s="13" t="e">
        <f>VLOOKUP(Parameter!#REF!,Indexing!$I$2:$J$28,2)</f>
        <v>#REF!</v>
      </c>
      <c r="K2381" s="13" t="e">
        <f>VLOOKUP(Parameter!#REF!,Indexing!$K$2:$L$28,2)</f>
        <v>#REF!</v>
      </c>
      <c r="L2381" s="13" t="e">
        <f t="shared" si="116"/>
        <v>#REF!</v>
      </c>
      <c r="N2381" t="e">
        <f t="shared" si="117"/>
        <v>#REF!</v>
      </c>
    </row>
    <row r="2382" spans="4:14">
      <c r="D2382" s="13" t="e">
        <f>VLOOKUP(Parameter!#REF!,Indexing!$A$2:$B$28,2)</f>
        <v>#REF!</v>
      </c>
      <c r="E2382" s="13" t="e">
        <f>VLOOKUP(Parameter!#REF!,Indexing!$C$2:$D$28,2)</f>
        <v>#REF!</v>
      </c>
      <c r="F2382" s="13" t="e">
        <f>VLOOKUP(Parameter!#REF!,Indexing!$E$2:$F$28,2)</f>
        <v>#REF!</v>
      </c>
      <c r="G2382" s="13" t="e">
        <f>VLOOKUP(Parameter!#REF!,Indexing!$G$2:$H$28,2)</f>
        <v>#REF!</v>
      </c>
      <c r="H2382" s="13" t="e">
        <f t="shared" si="115"/>
        <v>#REF!</v>
      </c>
      <c r="J2382" s="13" t="e">
        <f>VLOOKUP(Parameter!#REF!,Indexing!$I$2:$J$28,2)</f>
        <v>#REF!</v>
      </c>
      <c r="K2382" s="13" t="e">
        <f>VLOOKUP(Parameter!#REF!,Indexing!$K$2:$L$28,2)</f>
        <v>#REF!</v>
      </c>
      <c r="L2382" s="13" t="e">
        <f t="shared" si="116"/>
        <v>#REF!</v>
      </c>
      <c r="N2382" t="e">
        <f t="shared" si="117"/>
        <v>#REF!</v>
      </c>
    </row>
    <row r="2383" spans="4:14">
      <c r="D2383" s="13" t="e">
        <f>VLOOKUP(Parameter!#REF!,Indexing!$A$2:$B$28,2)</f>
        <v>#REF!</v>
      </c>
      <c r="E2383" s="13" t="e">
        <f>VLOOKUP(Parameter!#REF!,Indexing!$C$2:$D$28,2)</f>
        <v>#REF!</v>
      </c>
      <c r="F2383" s="13" t="e">
        <f>VLOOKUP(Parameter!#REF!,Indexing!$E$2:$F$28,2)</f>
        <v>#REF!</v>
      </c>
      <c r="G2383" s="13" t="e">
        <f>VLOOKUP(Parameter!#REF!,Indexing!$G$2:$H$28,2)</f>
        <v>#REF!</v>
      </c>
      <c r="H2383" s="13" t="e">
        <f t="shared" si="115"/>
        <v>#REF!</v>
      </c>
      <c r="J2383" s="13" t="e">
        <f>VLOOKUP(Parameter!#REF!,Indexing!$I$2:$J$28,2)</f>
        <v>#REF!</v>
      </c>
      <c r="K2383" s="13" t="e">
        <f>VLOOKUP(Parameter!#REF!,Indexing!$K$2:$L$28,2)</f>
        <v>#REF!</v>
      </c>
      <c r="L2383" s="13" t="e">
        <f t="shared" si="116"/>
        <v>#REF!</v>
      </c>
      <c r="N2383" t="e">
        <f t="shared" si="117"/>
        <v>#REF!</v>
      </c>
    </row>
    <row r="2384" spans="4:14">
      <c r="D2384" s="13" t="e">
        <f>VLOOKUP(Parameter!#REF!,Indexing!$A$2:$B$28,2)</f>
        <v>#REF!</v>
      </c>
      <c r="E2384" s="13" t="e">
        <f>VLOOKUP(Parameter!#REF!,Indexing!$C$2:$D$28,2)</f>
        <v>#REF!</v>
      </c>
      <c r="F2384" s="13" t="e">
        <f>VLOOKUP(Parameter!#REF!,Indexing!$E$2:$F$28,2)</f>
        <v>#REF!</v>
      </c>
      <c r="G2384" s="13" t="e">
        <f>VLOOKUP(Parameter!#REF!,Indexing!$G$2:$H$28,2)</f>
        <v>#REF!</v>
      </c>
      <c r="H2384" s="13" t="e">
        <f t="shared" si="115"/>
        <v>#REF!</v>
      </c>
      <c r="J2384" s="13" t="e">
        <f>VLOOKUP(Parameter!#REF!,Indexing!$I$2:$J$28,2)</f>
        <v>#REF!</v>
      </c>
      <c r="K2384" s="13" t="e">
        <f>VLOOKUP(Parameter!#REF!,Indexing!$K$2:$L$28,2)</f>
        <v>#REF!</v>
      </c>
      <c r="L2384" s="13" t="e">
        <f t="shared" si="116"/>
        <v>#REF!</v>
      </c>
      <c r="N2384" t="e">
        <f t="shared" si="117"/>
        <v>#REF!</v>
      </c>
    </row>
    <row r="2385" spans="4:14">
      <c r="D2385" s="13" t="e">
        <f>VLOOKUP(Parameter!#REF!,Indexing!$A$2:$B$28,2)</f>
        <v>#REF!</v>
      </c>
      <c r="E2385" s="13" t="e">
        <f>VLOOKUP(Parameter!#REF!,Indexing!$C$2:$D$28,2)</f>
        <v>#REF!</v>
      </c>
      <c r="F2385" s="13" t="e">
        <f>VLOOKUP(Parameter!#REF!,Indexing!$E$2:$F$28,2)</f>
        <v>#REF!</v>
      </c>
      <c r="G2385" s="13" t="e">
        <f>VLOOKUP(Parameter!#REF!,Indexing!$G$2:$H$28,2)</f>
        <v>#REF!</v>
      </c>
      <c r="H2385" s="13" t="e">
        <f t="shared" si="115"/>
        <v>#REF!</v>
      </c>
      <c r="J2385" s="13" t="e">
        <f>VLOOKUP(Parameter!#REF!,Indexing!$I$2:$J$28,2)</f>
        <v>#REF!</v>
      </c>
      <c r="K2385" s="13" t="e">
        <f>VLOOKUP(Parameter!#REF!,Indexing!$K$2:$L$28,2)</f>
        <v>#REF!</v>
      </c>
      <c r="L2385" s="13" t="e">
        <f t="shared" si="116"/>
        <v>#REF!</v>
      </c>
      <c r="N2385" t="e">
        <f t="shared" si="117"/>
        <v>#REF!</v>
      </c>
    </row>
    <row r="2386" spans="4:14">
      <c r="D2386" s="13" t="e">
        <f>VLOOKUP(Parameter!#REF!,Indexing!$A$2:$B$28,2)</f>
        <v>#REF!</v>
      </c>
      <c r="E2386" s="13" t="e">
        <f>VLOOKUP(Parameter!#REF!,Indexing!$C$2:$D$28,2)</f>
        <v>#REF!</v>
      </c>
      <c r="F2386" s="13" t="e">
        <f>VLOOKUP(Parameter!#REF!,Indexing!$E$2:$F$28,2)</f>
        <v>#REF!</v>
      </c>
      <c r="G2386" s="13" t="e">
        <f>VLOOKUP(Parameter!#REF!,Indexing!$G$2:$H$28,2)</f>
        <v>#REF!</v>
      </c>
      <c r="H2386" s="13" t="e">
        <f t="shared" si="115"/>
        <v>#REF!</v>
      </c>
      <c r="J2386" s="13" t="e">
        <f>VLOOKUP(Parameter!#REF!,Indexing!$I$2:$J$28,2)</f>
        <v>#REF!</v>
      </c>
      <c r="K2386" s="13" t="e">
        <f>VLOOKUP(Parameter!#REF!,Indexing!$K$2:$L$28,2)</f>
        <v>#REF!</v>
      </c>
      <c r="L2386" s="13" t="e">
        <f t="shared" si="116"/>
        <v>#REF!</v>
      </c>
      <c r="N2386" t="e">
        <f t="shared" si="117"/>
        <v>#REF!</v>
      </c>
    </row>
    <row r="2387" spans="4:14">
      <c r="D2387" s="13" t="e">
        <f>VLOOKUP(Parameter!#REF!,Indexing!$A$2:$B$28,2)</f>
        <v>#REF!</v>
      </c>
      <c r="E2387" s="13" t="e">
        <f>VLOOKUP(Parameter!#REF!,Indexing!$C$2:$D$28,2)</f>
        <v>#REF!</v>
      </c>
      <c r="F2387" s="13" t="e">
        <f>VLOOKUP(Parameter!#REF!,Indexing!$E$2:$F$28,2)</f>
        <v>#REF!</v>
      </c>
      <c r="G2387" s="13" t="e">
        <f>VLOOKUP(Parameter!#REF!,Indexing!$G$2:$H$28,2)</f>
        <v>#REF!</v>
      </c>
      <c r="H2387" s="13" t="e">
        <f t="shared" si="115"/>
        <v>#REF!</v>
      </c>
      <c r="J2387" s="13" t="e">
        <f>VLOOKUP(Parameter!#REF!,Indexing!$I$2:$J$28,2)</f>
        <v>#REF!</v>
      </c>
      <c r="K2387" s="13" t="e">
        <f>VLOOKUP(Parameter!#REF!,Indexing!$K$2:$L$28,2)</f>
        <v>#REF!</v>
      </c>
      <c r="L2387" s="13" t="e">
        <f t="shared" si="116"/>
        <v>#REF!</v>
      </c>
      <c r="N2387" t="e">
        <f t="shared" si="117"/>
        <v>#REF!</v>
      </c>
    </row>
    <row r="2388" spans="4:14">
      <c r="D2388" s="13" t="e">
        <f>VLOOKUP(Parameter!#REF!,Indexing!$A$2:$B$28,2)</f>
        <v>#REF!</v>
      </c>
      <c r="E2388" s="13" t="e">
        <f>VLOOKUP(Parameter!#REF!,Indexing!$C$2:$D$28,2)</f>
        <v>#REF!</v>
      </c>
      <c r="F2388" s="13" t="e">
        <f>VLOOKUP(Parameter!#REF!,Indexing!$E$2:$F$28,2)</f>
        <v>#REF!</v>
      </c>
      <c r="G2388" s="13" t="e">
        <f>VLOOKUP(Parameter!#REF!,Indexing!$G$2:$H$28,2)</f>
        <v>#REF!</v>
      </c>
      <c r="H2388" s="13" t="e">
        <f t="shared" si="115"/>
        <v>#REF!</v>
      </c>
      <c r="J2388" s="13" t="e">
        <f>VLOOKUP(Parameter!#REF!,Indexing!$I$2:$J$28,2)</f>
        <v>#REF!</v>
      </c>
      <c r="K2388" s="13" t="e">
        <f>VLOOKUP(Parameter!#REF!,Indexing!$K$2:$L$28,2)</f>
        <v>#REF!</v>
      </c>
      <c r="L2388" s="13" t="e">
        <f t="shared" si="116"/>
        <v>#REF!</v>
      </c>
      <c r="N2388" t="e">
        <f t="shared" si="117"/>
        <v>#REF!</v>
      </c>
    </row>
    <row r="2389" spans="4:14">
      <c r="D2389" s="13" t="e">
        <f>VLOOKUP(Parameter!#REF!,Indexing!$A$2:$B$28,2)</f>
        <v>#REF!</v>
      </c>
      <c r="E2389" s="13" t="e">
        <f>VLOOKUP(Parameter!#REF!,Indexing!$C$2:$D$28,2)</f>
        <v>#REF!</v>
      </c>
      <c r="F2389" s="13" t="e">
        <f>VLOOKUP(Parameter!#REF!,Indexing!$E$2:$F$28,2)</f>
        <v>#REF!</v>
      </c>
      <c r="G2389" s="13" t="e">
        <f>VLOOKUP(Parameter!#REF!,Indexing!$G$2:$H$28,2)</f>
        <v>#REF!</v>
      </c>
      <c r="H2389" s="13" t="e">
        <f t="shared" si="115"/>
        <v>#REF!</v>
      </c>
      <c r="J2389" s="13" t="e">
        <f>VLOOKUP(Parameter!#REF!,Indexing!$I$2:$J$28,2)</f>
        <v>#REF!</v>
      </c>
      <c r="K2389" s="13" t="e">
        <f>VLOOKUP(Parameter!#REF!,Indexing!$K$2:$L$28,2)</f>
        <v>#REF!</v>
      </c>
      <c r="L2389" s="13" t="e">
        <f t="shared" si="116"/>
        <v>#REF!</v>
      </c>
      <c r="N2389" t="e">
        <f t="shared" si="117"/>
        <v>#REF!</v>
      </c>
    </row>
    <row r="2390" spans="4:14">
      <c r="D2390" s="13" t="e">
        <f>VLOOKUP(Parameter!#REF!,Indexing!$A$2:$B$28,2)</f>
        <v>#REF!</v>
      </c>
      <c r="E2390" s="13" t="e">
        <f>VLOOKUP(Parameter!#REF!,Indexing!$C$2:$D$28,2)</f>
        <v>#REF!</v>
      </c>
      <c r="F2390" s="13" t="e">
        <f>VLOOKUP(Parameter!#REF!,Indexing!$E$2:$F$28,2)</f>
        <v>#REF!</v>
      </c>
      <c r="G2390" s="13" t="e">
        <f>VLOOKUP(Parameter!#REF!,Indexing!$G$2:$H$28,2)</f>
        <v>#REF!</v>
      </c>
      <c r="H2390" s="13" t="e">
        <f t="shared" si="115"/>
        <v>#REF!</v>
      </c>
      <c r="J2390" s="13" t="e">
        <f>VLOOKUP(Parameter!#REF!,Indexing!$I$2:$J$28,2)</f>
        <v>#REF!</v>
      </c>
      <c r="K2390" s="13" t="e">
        <f>VLOOKUP(Parameter!#REF!,Indexing!$K$2:$L$28,2)</f>
        <v>#REF!</v>
      </c>
      <c r="L2390" s="13" t="e">
        <f t="shared" si="116"/>
        <v>#REF!</v>
      </c>
      <c r="N2390" t="e">
        <f t="shared" si="117"/>
        <v>#REF!</v>
      </c>
    </row>
    <row r="2391" spans="4:14">
      <c r="D2391" s="13" t="e">
        <f>VLOOKUP(Parameter!#REF!,Indexing!$A$2:$B$28,2)</f>
        <v>#REF!</v>
      </c>
      <c r="E2391" s="13" t="e">
        <f>VLOOKUP(Parameter!#REF!,Indexing!$C$2:$D$28,2)</f>
        <v>#REF!</v>
      </c>
      <c r="F2391" s="13" t="e">
        <f>VLOOKUP(Parameter!#REF!,Indexing!$E$2:$F$28,2)</f>
        <v>#REF!</v>
      </c>
      <c r="G2391" s="13" t="e">
        <f>VLOOKUP(Parameter!#REF!,Indexing!$G$2:$H$28,2)</f>
        <v>#REF!</v>
      </c>
      <c r="H2391" s="13" t="e">
        <f t="shared" si="115"/>
        <v>#REF!</v>
      </c>
      <c r="J2391" s="13" t="e">
        <f>VLOOKUP(Parameter!#REF!,Indexing!$I$2:$J$28,2)</f>
        <v>#REF!</v>
      </c>
      <c r="K2391" s="13" t="e">
        <f>VLOOKUP(Parameter!#REF!,Indexing!$K$2:$L$28,2)</f>
        <v>#REF!</v>
      </c>
      <c r="L2391" s="13" t="e">
        <f t="shared" si="116"/>
        <v>#REF!</v>
      </c>
      <c r="N2391" t="e">
        <f t="shared" si="117"/>
        <v>#REF!</v>
      </c>
    </row>
    <row r="2392" spans="4:14">
      <c r="D2392" s="13" t="e">
        <f>VLOOKUP(Parameter!#REF!,Indexing!$A$2:$B$28,2)</f>
        <v>#REF!</v>
      </c>
      <c r="E2392" s="13" t="e">
        <f>VLOOKUP(Parameter!#REF!,Indexing!$C$2:$D$28,2)</f>
        <v>#REF!</v>
      </c>
      <c r="F2392" s="13" t="e">
        <f>VLOOKUP(Parameter!#REF!,Indexing!$E$2:$F$28,2)</f>
        <v>#REF!</v>
      </c>
      <c r="G2392" s="13" t="e">
        <f>VLOOKUP(Parameter!#REF!,Indexing!$G$2:$H$28,2)</f>
        <v>#REF!</v>
      </c>
      <c r="H2392" s="13" t="e">
        <f t="shared" si="115"/>
        <v>#REF!</v>
      </c>
      <c r="J2392" s="13" t="e">
        <f>VLOOKUP(Parameter!#REF!,Indexing!$I$2:$J$28,2)</f>
        <v>#REF!</v>
      </c>
      <c r="K2392" s="13" t="e">
        <f>VLOOKUP(Parameter!#REF!,Indexing!$K$2:$L$28,2)</f>
        <v>#REF!</v>
      </c>
      <c r="L2392" s="13" t="e">
        <f t="shared" si="116"/>
        <v>#REF!</v>
      </c>
      <c r="N2392" t="e">
        <f t="shared" si="117"/>
        <v>#REF!</v>
      </c>
    </row>
    <row r="2393" spans="4:14">
      <c r="D2393" s="13" t="e">
        <f>VLOOKUP(Parameter!#REF!,Indexing!$A$2:$B$28,2)</f>
        <v>#REF!</v>
      </c>
      <c r="E2393" s="13" t="e">
        <f>VLOOKUP(Parameter!#REF!,Indexing!$C$2:$D$28,2)</f>
        <v>#REF!</v>
      </c>
      <c r="F2393" s="13" t="e">
        <f>VLOOKUP(Parameter!#REF!,Indexing!$E$2:$F$28,2)</f>
        <v>#REF!</v>
      </c>
      <c r="G2393" s="13" t="e">
        <f>VLOOKUP(Parameter!#REF!,Indexing!$G$2:$H$28,2)</f>
        <v>#REF!</v>
      </c>
      <c r="H2393" s="13" t="e">
        <f t="shared" si="115"/>
        <v>#REF!</v>
      </c>
      <c r="J2393" s="13" t="e">
        <f>VLOOKUP(Parameter!#REF!,Indexing!$I$2:$J$28,2)</f>
        <v>#REF!</v>
      </c>
      <c r="K2393" s="13" t="e">
        <f>VLOOKUP(Parameter!#REF!,Indexing!$K$2:$L$28,2)</f>
        <v>#REF!</v>
      </c>
      <c r="L2393" s="13" t="e">
        <f t="shared" si="116"/>
        <v>#REF!</v>
      </c>
      <c r="N2393" t="e">
        <f t="shared" si="117"/>
        <v>#REF!</v>
      </c>
    </row>
    <row r="2394" spans="4:14">
      <c r="D2394" s="13" t="e">
        <f>VLOOKUP(Parameter!#REF!,Indexing!$A$2:$B$28,2)</f>
        <v>#REF!</v>
      </c>
      <c r="E2394" s="13" t="e">
        <f>VLOOKUP(Parameter!#REF!,Indexing!$C$2:$D$28,2)</f>
        <v>#REF!</v>
      </c>
      <c r="F2394" s="13" t="e">
        <f>VLOOKUP(Parameter!#REF!,Indexing!$E$2:$F$28,2)</f>
        <v>#REF!</v>
      </c>
      <c r="G2394" s="13" t="e">
        <f>VLOOKUP(Parameter!#REF!,Indexing!$G$2:$H$28,2)</f>
        <v>#REF!</v>
      </c>
      <c r="H2394" s="13" t="e">
        <f t="shared" si="115"/>
        <v>#REF!</v>
      </c>
      <c r="J2394" s="13" t="e">
        <f>VLOOKUP(Parameter!#REF!,Indexing!$I$2:$J$28,2)</f>
        <v>#REF!</v>
      </c>
      <c r="K2394" s="13" t="e">
        <f>VLOOKUP(Parameter!#REF!,Indexing!$K$2:$L$28,2)</f>
        <v>#REF!</v>
      </c>
      <c r="L2394" s="13" t="e">
        <f t="shared" si="116"/>
        <v>#REF!</v>
      </c>
      <c r="N2394" t="e">
        <f t="shared" si="117"/>
        <v>#REF!</v>
      </c>
    </row>
    <row r="2395" spans="4:14">
      <c r="D2395" s="13" t="e">
        <f>VLOOKUP(Parameter!#REF!,Indexing!$A$2:$B$28,2)</f>
        <v>#REF!</v>
      </c>
      <c r="E2395" s="13" t="e">
        <f>VLOOKUP(Parameter!#REF!,Indexing!$C$2:$D$28,2)</f>
        <v>#REF!</v>
      </c>
      <c r="F2395" s="13" t="e">
        <f>VLOOKUP(Parameter!#REF!,Indexing!$E$2:$F$28,2)</f>
        <v>#REF!</v>
      </c>
      <c r="G2395" s="13" t="e">
        <f>VLOOKUP(Parameter!#REF!,Indexing!$G$2:$H$28,2)</f>
        <v>#REF!</v>
      </c>
      <c r="H2395" s="13" t="e">
        <f t="shared" si="115"/>
        <v>#REF!</v>
      </c>
      <c r="J2395" s="13" t="e">
        <f>VLOOKUP(Parameter!#REF!,Indexing!$I$2:$J$28,2)</f>
        <v>#REF!</v>
      </c>
      <c r="K2395" s="13" t="e">
        <f>VLOOKUP(Parameter!#REF!,Indexing!$K$2:$L$28,2)</f>
        <v>#REF!</v>
      </c>
      <c r="L2395" s="13" t="e">
        <f t="shared" si="116"/>
        <v>#REF!</v>
      </c>
      <c r="N2395" t="e">
        <f t="shared" si="117"/>
        <v>#REF!</v>
      </c>
    </row>
    <row r="2396" spans="4:14">
      <c r="D2396" s="13" t="e">
        <f>VLOOKUP(Parameter!#REF!,Indexing!$A$2:$B$28,2)</f>
        <v>#REF!</v>
      </c>
      <c r="E2396" s="13" t="e">
        <f>VLOOKUP(Parameter!#REF!,Indexing!$C$2:$D$28,2)</f>
        <v>#REF!</v>
      </c>
      <c r="F2396" s="13" t="e">
        <f>VLOOKUP(Parameter!#REF!,Indexing!$E$2:$F$28,2)</f>
        <v>#REF!</v>
      </c>
      <c r="G2396" s="13" t="e">
        <f>VLOOKUP(Parameter!#REF!,Indexing!$G$2:$H$28,2)</f>
        <v>#REF!</v>
      </c>
      <c r="H2396" s="13" t="e">
        <f t="shared" si="115"/>
        <v>#REF!</v>
      </c>
      <c r="J2396" s="13" t="e">
        <f>VLOOKUP(Parameter!#REF!,Indexing!$I$2:$J$28,2)</f>
        <v>#REF!</v>
      </c>
      <c r="K2396" s="13" t="e">
        <f>VLOOKUP(Parameter!#REF!,Indexing!$K$2:$L$28,2)</f>
        <v>#REF!</v>
      </c>
      <c r="L2396" s="13" t="e">
        <f t="shared" si="116"/>
        <v>#REF!</v>
      </c>
      <c r="N2396" t="e">
        <f t="shared" si="117"/>
        <v>#REF!</v>
      </c>
    </row>
    <row r="2397" spans="4:14">
      <c r="D2397" s="13" t="e">
        <f>VLOOKUP(Parameter!#REF!,Indexing!$A$2:$B$28,2)</f>
        <v>#REF!</v>
      </c>
      <c r="E2397" s="13" t="e">
        <f>VLOOKUP(Parameter!#REF!,Indexing!$C$2:$D$28,2)</f>
        <v>#REF!</v>
      </c>
      <c r="F2397" s="13" t="e">
        <f>VLOOKUP(Parameter!#REF!,Indexing!$E$2:$F$28,2)</f>
        <v>#REF!</v>
      </c>
      <c r="G2397" s="13" t="e">
        <f>VLOOKUP(Parameter!#REF!,Indexing!$G$2:$H$28,2)</f>
        <v>#REF!</v>
      </c>
      <c r="H2397" s="13" t="e">
        <f t="shared" si="115"/>
        <v>#REF!</v>
      </c>
      <c r="J2397" s="13" t="e">
        <f>VLOOKUP(Parameter!#REF!,Indexing!$I$2:$J$28,2)</f>
        <v>#REF!</v>
      </c>
      <c r="K2397" s="13" t="e">
        <f>VLOOKUP(Parameter!#REF!,Indexing!$K$2:$L$28,2)</f>
        <v>#REF!</v>
      </c>
      <c r="L2397" s="13" t="e">
        <f t="shared" si="116"/>
        <v>#REF!</v>
      </c>
      <c r="N2397" t="e">
        <f t="shared" si="117"/>
        <v>#REF!</v>
      </c>
    </row>
    <row r="2398" spans="4:14">
      <c r="D2398" s="13" t="e">
        <f>VLOOKUP(Parameter!#REF!,Indexing!$A$2:$B$28,2)</f>
        <v>#REF!</v>
      </c>
      <c r="E2398" s="13" t="e">
        <f>VLOOKUP(Parameter!#REF!,Indexing!$C$2:$D$28,2)</f>
        <v>#REF!</v>
      </c>
      <c r="F2398" s="13" t="e">
        <f>VLOOKUP(Parameter!#REF!,Indexing!$E$2:$F$28,2)</f>
        <v>#REF!</v>
      </c>
      <c r="G2398" s="13" t="e">
        <f>VLOOKUP(Parameter!#REF!,Indexing!$G$2:$H$28,2)</f>
        <v>#REF!</v>
      </c>
      <c r="H2398" s="13" t="e">
        <f t="shared" si="115"/>
        <v>#REF!</v>
      </c>
      <c r="J2398" s="13" t="e">
        <f>VLOOKUP(Parameter!#REF!,Indexing!$I$2:$J$28,2)</f>
        <v>#REF!</v>
      </c>
      <c r="K2398" s="13" t="e">
        <f>VLOOKUP(Parameter!#REF!,Indexing!$K$2:$L$28,2)</f>
        <v>#REF!</v>
      </c>
      <c r="L2398" s="13" t="e">
        <f t="shared" si="116"/>
        <v>#REF!</v>
      </c>
      <c r="N2398" t="e">
        <f t="shared" si="117"/>
        <v>#REF!</v>
      </c>
    </row>
    <row r="2399" spans="4:14">
      <c r="D2399" s="13" t="e">
        <f>VLOOKUP(Parameter!#REF!,Indexing!$A$2:$B$28,2)</f>
        <v>#REF!</v>
      </c>
      <c r="E2399" s="13" t="e">
        <f>VLOOKUP(Parameter!#REF!,Indexing!$C$2:$D$28,2)</f>
        <v>#REF!</v>
      </c>
      <c r="F2399" s="13" t="e">
        <f>VLOOKUP(Parameter!#REF!,Indexing!$E$2:$F$28,2)</f>
        <v>#REF!</v>
      </c>
      <c r="G2399" s="13" t="e">
        <f>VLOOKUP(Parameter!#REF!,Indexing!$G$2:$H$28,2)</f>
        <v>#REF!</v>
      </c>
      <c r="H2399" s="13" t="e">
        <f t="shared" si="115"/>
        <v>#REF!</v>
      </c>
      <c r="J2399" s="13" t="e">
        <f>VLOOKUP(Parameter!#REF!,Indexing!$I$2:$J$28,2)</f>
        <v>#REF!</v>
      </c>
      <c r="K2399" s="13" t="e">
        <f>VLOOKUP(Parameter!#REF!,Indexing!$K$2:$L$28,2)</f>
        <v>#REF!</v>
      </c>
      <c r="L2399" s="13" t="e">
        <f t="shared" si="116"/>
        <v>#REF!</v>
      </c>
      <c r="N2399" t="e">
        <f t="shared" si="117"/>
        <v>#REF!</v>
      </c>
    </row>
    <row r="2400" spans="4:14">
      <c r="D2400" s="13" t="e">
        <f>VLOOKUP(Parameter!#REF!,Indexing!$A$2:$B$28,2)</f>
        <v>#REF!</v>
      </c>
      <c r="E2400" s="13" t="e">
        <f>VLOOKUP(Parameter!#REF!,Indexing!$C$2:$D$28,2)</f>
        <v>#REF!</v>
      </c>
      <c r="F2400" s="13" t="e">
        <f>VLOOKUP(Parameter!#REF!,Indexing!$E$2:$F$28,2)</f>
        <v>#REF!</v>
      </c>
      <c r="G2400" s="13" t="e">
        <f>VLOOKUP(Parameter!#REF!,Indexing!$G$2:$H$28,2)</f>
        <v>#REF!</v>
      </c>
      <c r="H2400" s="13" t="e">
        <f t="shared" si="115"/>
        <v>#REF!</v>
      </c>
      <c r="J2400" s="13" t="e">
        <f>VLOOKUP(Parameter!#REF!,Indexing!$I$2:$J$28,2)</f>
        <v>#REF!</v>
      </c>
      <c r="K2400" s="13" t="e">
        <f>VLOOKUP(Parameter!#REF!,Indexing!$K$2:$L$28,2)</f>
        <v>#REF!</v>
      </c>
      <c r="L2400" s="13" t="e">
        <f t="shared" si="116"/>
        <v>#REF!</v>
      </c>
      <c r="N2400" t="e">
        <f t="shared" si="117"/>
        <v>#REF!</v>
      </c>
    </row>
    <row r="2401" spans="4:14">
      <c r="D2401" s="13" t="e">
        <f>VLOOKUP(Parameter!#REF!,Indexing!$A$2:$B$28,2)</f>
        <v>#REF!</v>
      </c>
      <c r="E2401" s="13" t="e">
        <f>VLOOKUP(Parameter!#REF!,Indexing!$C$2:$D$28,2)</f>
        <v>#REF!</v>
      </c>
      <c r="F2401" s="13" t="e">
        <f>VLOOKUP(Parameter!#REF!,Indexing!$E$2:$F$28,2)</f>
        <v>#REF!</v>
      </c>
      <c r="G2401" s="13" t="e">
        <f>VLOOKUP(Parameter!#REF!,Indexing!$G$2:$H$28,2)</f>
        <v>#REF!</v>
      </c>
      <c r="H2401" s="13" t="e">
        <f t="shared" si="115"/>
        <v>#REF!</v>
      </c>
      <c r="J2401" s="13" t="e">
        <f>VLOOKUP(Parameter!#REF!,Indexing!$I$2:$J$28,2)</f>
        <v>#REF!</v>
      </c>
      <c r="K2401" s="13" t="e">
        <f>VLOOKUP(Parameter!#REF!,Indexing!$K$2:$L$28,2)</f>
        <v>#REF!</v>
      </c>
      <c r="L2401" s="13" t="e">
        <f t="shared" si="116"/>
        <v>#REF!</v>
      </c>
      <c r="N2401" t="e">
        <f t="shared" si="117"/>
        <v>#REF!</v>
      </c>
    </row>
    <row r="2402" spans="4:14">
      <c r="D2402" s="13" t="e">
        <f>VLOOKUP(Parameter!#REF!,Indexing!$A$2:$B$28,2)</f>
        <v>#REF!</v>
      </c>
      <c r="E2402" s="13" t="e">
        <f>VLOOKUP(Parameter!#REF!,Indexing!$C$2:$D$28,2)</f>
        <v>#REF!</v>
      </c>
      <c r="F2402" s="13" t="e">
        <f>VLOOKUP(Parameter!#REF!,Indexing!$E$2:$F$28,2)</f>
        <v>#REF!</v>
      </c>
      <c r="G2402" s="13" t="e">
        <f>VLOOKUP(Parameter!#REF!,Indexing!$G$2:$H$28,2)</f>
        <v>#REF!</v>
      </c>
      <c r="H2402" s="13" t="e">
        <f t="shared" si="115"/>
        <v>#REF!</v>
      </c>
      <c r="J2402" s="13" t="e">
        <f>VLOOKUP(Parameter!#REF!,Indexing!$I$2:$J$28,2)</f>
        <v>#REF!</v>
      </c>
      <c r="K2402" s="13" t="e">
        <f>VLOOKUP(Parameter!#REF!,Indexing!$K$2:$L$28,2)</f>
        <v>#REF!</v>
      </c>
      <c r="L2402" s="13" t="e">
        <f t="shared" si="116"/>
        <v>#REF!</v>
      </c>
      <c r="N2402" t="e">
        <f t="shared" si="117"/>
        <v>#REF!</v>
      </c>
    </row>
    <row r="2403" spans="4:14">
      <c r="D2403" s="13" t="e">
        <f>VLOOKUP(Parameter!#REF!,Indexing!$A$2:$B$28,2)</f>
        <v>#REF!</v>
      </c>
      <c r="E2403" s="13" t="e">
        <f>VLOOKUP(Parameter!#REF!,Indexing!$C$2:$D$28,2)</f>
        <v>#REF!</v>
      </c>
      <c r="F2403" s="13" t="e">
        <f>VLOOKUP(Parameter!#REF!,Indexing!$E$2:$F$28,2)</f>
        <v>#REF!</v>
      </c>
      <c r="G2403" s="13" t="e">
        <f>VLOOKUP(Parameter!#REF!,Indexing!$G$2:$H$28,2)</f>
        <v>#REF!</v>
      </c>
      <c r="H2403" s="13" t="e">
        <f t="shared" si="115"/>
        <v>#REF!</v>
      </c>
      <c r="J2403" s="13" t="e">
        <f>VLOOKUP(Parameter!#REF!,Indexing!$I$2:$J$28,2)</f>
        <v>#REF!</v>
      </c>
      <c r="K2403" s="13" t="e">
        <f>VLOOKUP(Parameter!#REF!,Indexing!$K$2:$L$28,2)</f>
        <v>#REF!</v>
      </c>
      <c r="L2403" s="13" t="e">
        <f t="shared" si="116"/>
        <v>#REF!</v>
      </c>
      <c r="N2403" t="e">
        <f t="shared" si="117"/>
        <v>#REF!</v>
      </c>
    </row>
    <row r="2404" spans="4:14">
      <c r="D2404" s="13" t="e">
        <f>VLOOKUP(Parameter!#REF!,Indexing!$A$2:$B$28,2)</f>
        <v>#REF!</v>
      </c>
      <c r="E2404" s="13" t="e">
        <f>VLOOKUP(Parameter!#REF!,Indexing!$C$2:$D$28,2)</f>
        <v>#REF!</v>
      </c>
      <c r="F2404" s="13" t="e">
        <f>VLOOKUP(Parameter!#REF!,Indexing!$E$2:$F$28,2)</f>
        <v>#REF!</v>
      </c>
      <c r="G2404" s="13" t="e">
        <f>VLOOKUP(Parameter!#REF!,Indexing!$G$2:$H$28,2)</f>
        <v>#REF!</v>
      </c>
      <c r="H2404" s="13" t="e">
        <f t="shared" si="115"/>
        <v>#REF!</v>
      </c>
      <c r="J2404" s="13" t="e">
        <f>VLOOKUP(Parameter!#REF!,Indexing!$I$2:$J$28,2)</f>
        <v>#REF!</v>
      </c>
      <c r="K2404" s="13" t="e">
        <f>VLOOKUP(Parameter!#REF!,Indexing!$K$2:$L$28,2)</f>
        <v>#REF!</v>
      </c>
      <c r="L2404" s="13" t="e">
        <f t="shared" si="116"/>
        <v>#REF!</v>
      </c>
      <c r="N2404" t="e">
        <f t="shared" si="117"/>
        <v>#REF!</v>
      </c>
    </row>
    <row r="2405" spans="4:14">
      <c r="D2405" s="13" t="e">
        <f>VLOOKUP(Parameter!#REF!,Indexing!$A$2:$B$28,2)</f>
        <v>#REF!</v>
      </c>
      <c r="E2405" s="13" t="e">
        <f>VLOOKUP(Parameter!#REF!,Indexing!$C$2:$D$28,2)</f>
        <v>#REF!</v>
      </c>
      <c r="F2405" s="13" t="e">
        <f>VLOOKUP(Parameter!#REF!,Indexing!$E$2:$F$28,2)</f>
        <v>#REF!</v>
      </c>
      <c r="G2405" s="13" t="e">
        <f>VLOOKUP(Parameter!#REF!,Indexing!$G$2:$H$28,2)</f>
        <v>#REF!</v>
      </c>
      <c r="H2405" s="13" t="e">
        <f t="shared" si="115"/>
        <v>#REF!</v>
      </c>
      <c r="J2405" s="13" t="e">
        <f>VLOOKUP(Parameter!#REF!,Indexing!$I$2:$J$28,2)</f>
        <v>#REF!</v>
      </c>
      <c r="K2405" s="13" t="e">
        <f>VLOOKUP(Parameter!#REF!,Indexing!$K$2:$L$28,2)</f>
        <v>#REF!</v>
      </c>
      <c r="L2405" s="13" t="e">
        <f t="shared" si="116"/>
        <v>#REF!</v>
      </c>
      <c r="N2405" t="e">
        <f t="shared" si="117"/>
        <v>#REF!</v>
      </c>
    </row>
    <row r="2406" spans="4:14">
      <c r="D2406" s="13" t="e">
        <f>VLOOKUP(Parameter!#REF!,Indexing!$A$2:$B$28,2)</f>
        <v>#REF!</v>
      </c>
      <c r="E2406" s="13" t="e">
        <f>VLOOKUP(Parameter!#REF!,Indexing!$C$2:$D$28,2)</f>
        <v>#REF!</v>
      </c>
      <c r="F2406" s="13" t="e">
        <f>VLOOKUP(Parameter!#REF!,Indexing!$E$2:$F$28,2)</f>
        <v>#REF!</v>
      </c>
      <c r="G2406" s="13" t="e">
        <f>VLOOKUP(Parameter!#REF!,Indexing!$G$2:$H$28,2)</f>
        <v>#REF!</v>
      </c>
      <c r="H2406" s="13" t="e">
        <f t="shared" si="115"/>
        <v>#REF!</v>
      </c>
      <c r="J2406" s="13" t="e">
        <f>VLOOKUP(Parameter!#REF!,Indexing!$I$2:$J$28,2)</f>
        <v>#REF!</v>
      </c>
      <c r="K2406" s="13" t="e">
        <f>VLOOKUP(Parameter!#REF!,Indexing!$K$2:$L$28,2)</f>
        <v>#REF!</v>
      </c>
      <c r="L2406" s="13" t="e">
        <f t="shared" si="116"/>
        <v>#REF!</v>
      </c>
      <c r="N2406" t="e">
        <f t="shared" si="117"/>
        <v>#REF!</v>
      </c>
    </row>
    <row r="2407" spans="4:14">
      <c r="D2407" s="13" t="e">
        <f>VLOOKUP(Parameter!#REF!,Indexing!$A$2:$B$28,2)</f>
        <v>#REF!</v>
      </c>
      <c r="E2407" s="13" t="e">
        <f>VLOOKUP(Parameter!#REF!,Indexing!$C$2:$D$28,2)</f>
        <v>#REF!</v>
      </c>
      <c r="F2407" s="13" t="e">
        <f>VLOOKUP(Parameter!#REF!,Indexing!$E$2:$F$28,2)</f>
        <v>#REF!</v>
      </c>
      <c r="G2407" s="13" t="e">
        <f>VLOOKUP(Parameter!#REF!,Indexing!$G$2:$H$28,2)</f>
        <v>#REF!</v>
      </c>
      <c r="H2407" s="13" t="e">
        <f t="shared" ref="H2407:H2470" si="118">(AVERAGE(D2407:G2407))</f>
        <v>#REF!</v>
      </c>
      <c r="J2407" s="13" t="e">
        <f>VLOOKUP(Parameter!#REF!,Indexing!$I$2:$J$28,2)</f>
        <v>#REF!</v>
      </c>
      <c r="K2407" s="13" t="e">
        <f>VLOOKUP(Parameter!#REF!,Indexing!$K$2:$L$28,2)</f>
        <v>#REF!</v>
      </c>
      <c r="L2407" s="13" t="e">
        <f t="shared" ref="L2407:L2470" si="119">AVERAGE(J2407+K2407)</f>
        <v>#REF!</v>
      </c>
      <c r="N2407" t="e">
        <f t="shared" si="117"/>
        <v>#REF!</v>
      </c>
    </row>
    <row r="2408" spans="4:14">
      <c r="D2408" s="13" t="e">
        <f>VLOOKUP(Parameter!#REF!,Indexing!$A$2:$B$28,2)</f>
        <v>#REF!</v>
      </c>
      <c r="E2408" s="13" t="e">
        <f>VLOOKUP(Parameter!#REF!,Indexing!$C$2:$D$28,2)</f>
        <v>#REF!</v>
      </c>
      <c r="F2408" s="13" t="e">
        <f>VLOOKUP(Parameter!#REF!,Indexing!$E$2:$F$28,2)</f>
        <v>#REF!</v>
      </c>
      <c r="G2408" s="13" t="e">
        <f>VLOOKUP(Parameter!#REF!,Indexing!$G$2:$H$28,2)</f>
        <v>#REF!</v>
      </c>
      <c r="H2408" s="13" t="e">
        <f t="shared" si="118"/>
        <v>#REF!</v>
      </c>
      <c r="J2408" s="13" t="e">
        <f>VLOOKUP(Parameter!#REF!,Indexing!$I$2:$J$28,2)</f>
        <v>#REF!</v>
      </c>
      <c r="K2408" s="13" t="e">
        <f>VLOOKUP(Parameter!#REF!,Indexing!$K$2:$L$28,2)</f>
        <v>#REF!</v>
      </c>
      <c r="L2408" s="13" t="e">
        <f t="shared" si="119"/>
        <v>#REF!</v>
      </c>
      <c r="N2408" t="e">
        <f t="shared" si="117"/>
        <v>#REF!</v>
      </c>
    </row>
    <row r="2409" spans="4:14">
      <c r="D2409" s="13" t="e">
        <f>VLOOKUP(Parameter!#REF!,Indexing!$A$2:$B$28,2)</f>
        <v>#REF!</v>
      </c>
      <c r="E2409" s="13" t="e">
        <f>VLOOKUP(Parameter!#REF!,Indexing!$C$2:$D$28,2)</f>
        <v>#REF!</v>
      </c>
      <c r="F2409" s="13" t="e">
        <f>VLOOKUP(Parameter!#REF!,Indexing!$E$2:$F$28,2)</f>
        <v>#REF!</v>
      </c>
      <c r="G2409" s="13" t="e">
        <f>VLOOKUP(Parameter!#REF!,Indexing!$G$2:$H$28,2)</f>
        <v>#REF!</v>
      </c>
      <c r="H2409" s="13" t="e">
        <f t="shared" si="118"/>
        <v>#REF!</v>
      </c>
      <c r="J2409" s="13" t="e">
        <f>VLOOKUP(Parameter!#REF!,Indexing!$I$2:$J$28,2)</f>
        <v>#REF!</v>
      </c>
      <c r="K2409" s="13" t="e">
        <f>VLOOKUP(Parameter!#REF!,Indexing!$K$2:$L$28,2)</f>
        <v>#REF!</v>
      </c>
      <c r="L2409" s="13" t="e">
        <f t="shared" si="119"/>
        <v>#REF!</v>
      </c>
      <c r="N2409" t="e">
        <f t="shared" si="117"/>
        <v>#REF!</v>
      </c>
    </row>
    <row r="2410" spans="4:14">
      <c r="D2410" s="13" t="e">
        <f>VLOOKUP(Parameter!#REF!,Indexing!$A$2:$B$28,2)</f>
        <v>#REF!</v>
      </c>
      <c r="E2410" s="13" t="e">
        <f>VLOOKUP(Parameter!#REF!,Indexing!$C$2:$D$28,2)</f>
        <v>#REF!</v>
      </c>
      <c r="F2410" s="13" t="e">
        <f>VLOOKUP(Parameter!#REF!,Indexing!$E$2:$F$28,2)</f>
        <v>#REF!</v>
      </c>
      <c r="G2410" s="13" t="e">
        <f>VLOOKUP(Parameter!#REF!,Indexing!$G$2:$H$28,2)</f>
        <v>#REF!</v>
      </c>
      <c r="H2410" s="13" t="e">
        <f t="shared" si="118"/>
        <v>#REF!</v>
      </c>
      <c r="J2410" s="13" t="e">
        <f>VLOOKUP(Parameter!#REF!,Indexing!$I$2:$J$28,2)</f>
        <v>#REF!</v>
      </c>
      <c r="K2410" s="13" t="e">
        <f>VLOOKUP(Parameter!#REF!,Indexing!$K$2:$L$28,2)</f>
        <v>#REF!</v>
      </c>
      <c r="L2410" s="13" t="e">
        <f t="shared" si="119"/>
        <v>#REF!</v>
      </c>
      <c r="N2410" t="e">
        <f t="shared" si="117"/>
        <v>#REF!</v>
      </c>
    </row>
    <row r="2411" spans="4:14">
      <c r="D2411" s="13" t="e">
        <f>VLOOKUP(Parameter!#REF!,Indexing!$A$2:$B$28,2)</f>
        <v>#REF!</v>
      </c>
      <c r="E2411" s="13" t="e">
        <f>VLOOKUP(Parameter!#REF!,Indexing!$C$2:$D$28,2)</f>
        <v>#REF!</v>
      </c>
      <c r="F2411" s="13" t="e">
        <f>VLOOKUP(Parameter!#REF!,Indexing!$E$2:$F$28,2)</f>
        <v>#REF!</v>
      </c>
      <c r="G2411" s="13" t="e">
        <f>VLOOKUP(Parameter!#REF!,Indexing!$G$2:$H$28,2)</f>
        <v>#REF!</v>
      </c>
      <c r="H2411" s="13" t="e">
        <f t="shared" si="118"/>
        <v>#REF!</v>
      </c>
      <c r="J2411" s="13" t="e">
        <f>VLOOKUP(Parameter!#REF!,Indexing!$I$2:$J$28,2)</f>
        <v>#REF!</v>
      </c>
      <c r="K2411" s="13" t="e">
        <f>VLOOKUP(Parameter!#REF!,Indexing!$K$2:$L$28,2)</f>
        <v>#REF!</v>
      </c>
      <c r="L2411" s="13" t="e">
        <f t="shared" si="119"/>
        <v>#REF!</v>
      </c>
      <c r="N2411" t="e">
        <f t="shared" si="117"/>
        <v>#REF!</v>
      </c>
    </row>
    <row r="2412" spans="4:14">
      <c r="D2412" s="13" t="e">
        <f>VLOOKUP(Parameter!#REF!,Indexing!$A$2:$B$28,2)</f>
        <v>#REF!</v>
      </c>
      <c r="E2412" s="13" t="e">
        <f>VLOOKUP(Parameter!#REF!,Indexing!$C$2:$D$28,2)</f>
        <v>#REF!</v>
      </c>
      <c r="F2412" s="13" t="e">
        <f>VLOOKUP(Parameter!#REF!,Indexing!$E$2:$F$28,2)</f>
        <v>#REF!</v>
      </c>
      <c r="G2412" s="13" t="e">
        <f>VLOOKUP(Parameter!#REF!,Indexing!$G$2:$H$28,2)</f>
        <v>#REF!</v>
      </c>
      <c r="H2412" s="13" t="e">
        <f t="shared" si="118"/>
        <v>#REF!</v>
      </c>
      <c r="J2412" s="13" t="e">
        <f>VLOOKUP(Parameter!#REF!,Indexing!$I$2:$J$28,2)</f>
        <v>#REF!</v>
      </c>
      <c r="K2412" s="13" t="e">
        <f>VLOOKUP(Parameter!#REF!,Indexing!$K$2:$L$28,2)</f>
        <v>#REF!</v>
      </c>
      <c r="L2412" s="13" t="e">
        <f t="shared" si="119"/>
        <v>#REF!</v>
      </c>
      <c r="N2412" t="e">
        <f t="shared" si="117"/>
        <v>#REF!</v>
      </c>
    </row>
    <row r="2413" spans="4:14">
      <c r="D2413" s="13" t="e">
        <f>VLOOKUP(Parameter!#REF!,Indexing!$A$2:$B$28,2)</f>
        <v>#REF!</v>
      </c>
      <c r="E2413" s="13" t="e">
        <f>VLOOKUP(Parameter!#REF!,Indexing!$C$2:$D$28,2)</f>
        <v>#REF!</v>
      </c>
      <c r="F2413" s="13" t="e">
        <f>VLOOKUP(Parameter!#REF!,Indexing!$E$2:$F$28,2)</f>
        <v>#REF!</v>
      </c>
      <c r="G2413" s="13" t="e">
        <f>VLOOKUP(Parameter!#REF!,Indexing!$G$2:$H$28,2)</f>
        <v>#REF!</v>
      </c>
      <c r="H2413" s="13" t="e">
        <f t="shared" si="118"/>
        <v>#REF!</v>
      </c>
      <c r="J2413" s="13" t="e">
        <f>VLOOKUP(Parameter!#REF!,Indexing!$I$2:$J$28,2)</f>
        <v>#REF!</v>
      </c>
      <c r="K2413" s="13" t="e">
        <f>VLOOKUP(Parameter!#REF!,Indexing!$K$2:$L$28,2)</f>
        <v>#REF!</v>
      </c>
      <c r="L2413" s="13" t="e">
        <f t="shared" si="119"/>
        <v>#REF!</v>
      </c>
      <c r="N2413" t="e">
        <f t="shared" si="117"/>
        <v>#REF!</v>
      </c>
    </row>
    <row r="2414" spans="4:14">
      <c r="D2414" s="13" t="e">
        <f>VLOOKUP(Parameter!#REF!,Indexing!$A$2:$B$28,2)</f>
        <v>#REF!</v>
      </c>
      <c r="E2414" s="13" t="e">
        <f>VLOOKUP(Parameter!#REF!,Indexing!$C$2:$D$28,2)</f>
        <v>#REF!</v>
      </c>
      <c r="F2414" s="13" t="e">
        <f>VLOOKUP(Parameter!#REF!,Indexing!$E$2:$F$28,2)</f>
        <v>#REF!</v>
      </c>
      <c r="G2414" s="13" t="e">
        <f>VLOOKUP(Parameter!#REF!,Indexing!$G$2:$H$28,2)</f>
        <v>#REF!</v>
      </c>
      <c r="H2414" s="13" t="e">
        <f t="shared" si="118"/>
        <v>#REF!</v>
      </c>
      <c r="J2414" s="13" t="e">
        <f>VLOOKUP(Parameter!#REF!,Indexing!$I$2:$J$28,2)</f>
        <v>#REF!</v>
      </c>
      <c r="K2414" s="13" t="e">
        <f>VLOOKUP(Parameter!#REF!,Indexing!$K$2:$L$28,2)</f>
        <v>#REF!</v>
      </c>
      <c r="L2414" s="13" t="e">
        <f t="shared" si="119"/>
        <v>#REF!</v>
      </c>
      <c r="N2414" t="e">
        <f t="shared" si="117"/>
        <v>#REF!</v>
      </c>
    </row>
    <row r="2415" spans="4:14">
      <c r="D2415" s="13" t="e">
        <f>VLOOKUP(Parameter!#REF!,Indexing!$A$2:$B$28,2)</f>
        <v>#REF!</v>
      </c>
      <c r="E2415" s="13" t="e">
        <f>VLOOKUP(Parameter!#REF!,Indexing!$C$2:$D$28,2)</f>
        <v>#REF!</v>
      </c>
      <c r="F2415" s="13" t="e">
        <f>VLOOKUP(Parameter!#REF!,Indexing!$E$2:$F$28,2)</f>
        <v>#REF!</v>
      </c>
      <c r="G2415" s="13" t="e">
        <f>VLOOKUP(Parameter!#REF!,Indexing!$G$2:$H$28,2)</f>
        <v>#REF!</v>
      </c>
      <c r="H2415" s="13" t="e">
        <f t="shared" si="118"/>
        <v>#REF!</v>
      </c>
      <c r="J2415" s="13" t="e">
        <f>VLOOKUP(Parameter!#REF!,Indexing!$I$2:$J$28,2)</f>
        <v>#REF!</v>
      </c>
      <c r="K2415" s="13" t="e">
        <f>VLOOKUP(Parameter!#REF!,Indexing!$K$2:$L$28,2)</f>
        <v>#REF!</v>
      </c>
      <c r="L2415" s="13" t="e">
        <f t="shared" si="119"/>
        <v>#REF!</v>
      </c>
      <c r="N2415" t="e">
        <f t="shared" si="117"/>
        <v>#REF!</v>
      </c>
    </row>
    <row r="2416" spans="4:14">
      <c r="D2416" s="13" t="e">
        <f>VLOOKUP(Parameter!#REF!,Indexing!$A$2:$B$28,2)</f>
        <v>#REF!</v>
      </c>
      <c r="E2416" s="13" t="e">
        <f>VLOOKUP(Parameter!#REF!,Indexing!$C$2:$D$28,2)</f>
        <v>#REF!</v>
      </c>
      <c r="F2416" s="13" t="e">
        <f>VLOOKUP(Parameter!#REF!,Indexing!$E$2:$F$28,2)</f>
        <v>#REF!</v>
      </c>
      <c r="G2416" s="13" t="e">
        <f>VLOOKUP(Parameter!#REF!,Indexing!$G$2:$H$28,2)</f>
        <v>#REF!</v>
      </c>
      <c r="H2416" s="13" t="e">
        <f t="shared" si="118"/>
        <v>#REF!</v>
      </c>
      <c r="J2416" s="13" t="e">
        <f>VLOOKUP(Parameter!#REF!,Indexing!$I$2:$J$28,2)</f>
        <v>#REF!</v>
      </c>
      <c r="K2416" s="13" t="e">
        <f>VLOOKUP(Parameter!#REF!,Indexing!$K$2:$L$28,2)</f>
        <v>#REF!</v>
      </c>
      <c r="L2416" s="13" t="e">
        <f t="shared" si="119"/>
        <v>#REF!</v>
      </c>
      <c r="N2416" t="e">
        <f t="shared" si="117"/>
        <v>#REF!</v>
      </c>
    </row>
    <row r="2417" spans="4:14">
      <c r="D2417" s="13" t="e">
        <f>VLOOKUP(Parameter!#REF!,Indexing!$A$2:$B$28,2)</f>
        <v>#REF!</v>
      </c>
      <c r="E2417" s="13" t="e">
        <f>VLOOKUP(Parameter!#REF!,Indexing!$C$2:$D$28,2)</f>
        <v>#REF!</v>
      </c>
      <c r="F2417" s="13" t="e">
        <f>VLOOKUP(Parameter!#REF!,Indexing!$E$2:$F$28,2)</f>
        <v>#REF!</v>
      </c>
      <c r="G2417" s="13" t="e">
        <f>VLOOKUP(Parameter!#REF!,Indexing!$G$2:$H$28,2)</f>
        <v>#REF!</v>
      </c>
      <c r="H2417" s="13" t="e">
        <f t="shared" si="118"/>
        <v>#REF!</v>
      </c>
      <c r="J2417" s="13" t="e">
        <f>VLOOKUP(Parameter!#REF!,Indexing!$I$2:$J$28,2)</f>
        <v>#REF!</v>
      </c>
      <c r="K2417" s="13" t="e">
        <f>VLOOKUP(Parameter!#REF!,Indexing!$K$2:$L$28,2)</f>
        <v>#REF!</v>
      </c>
      <c r="L2417" s="13" t="e">
        <f t="shared" si="119"/>
        <v>#REF!</v>
      </c>
      <c r="N2417" t="e">
        <f t="shared" si="117"/>
        <v>#REF!</v>
      </c>
    </row>
    <row r="2418" spans="4:14">
      <c r="D2418" s="13" t="e">
        <f>VLOOKUP(Parameter!#REF!,Indexing!$A$2:$B$28,2)</f>
        <v>#REF!</v>
      </c>
      <c r="E2418" s="13" t="e">
        <f>VLOOKUP(Parameter!#REF!,Indexing!$C$2:$D$28,2)</f>
        <v>#REF!</v>
      </c>
      <c r="F2418" s="13" t="e">
        <f>VLOOKUP(Parameter!#REF!,Indexing!$E$2:$F$28,2)</f>
        <v>#REF!</v>
      </c>
      <c r="G2418" s="13" t="e">
        <f>VLOOKUP(Parameter!#REF!,Indexing!$G$2:$H$28,2)</f>
        <v>#REF!</v>
      </c>
      <c r="H2418" s="13" t="e">
        <f t="shared" si="118"/>
        <v>#REF!</v>
      </c>
      <c r="J2418" s="13" t="e">
        <f>VLOOKUP(Parameter!#REF!,Indexing!$I$2:$J$28,2)</f>
        <v>#REF!</v>
      </c>
      <c r="K2418" s="13" t="e">
        <f>VLOOKUP(Parameter!#REF!,Indexing!$K$2:$L$28,2)</f>
        <v>#REF!</v>
      </c>
      <c r="L2418" s="13" t="e">
        <f t="shared" si="119"/>
        <v>#REF!</v>
      </c>
      <c r="N2418" t="e">
        <f t="shared" si="117"/>
        <v>#REF!</v>
      </c>
    </row>
    <row r="2419" spans="4:14">
      <c r="D2419" s="13" t="e">
        <f>VLOOKUP(Parameter!#REF!,Indexing!$A$2:$B$28,2)</f>
        <v>#REF!</v>
      </c>
      <c r="E2419" s="13" t="e">
        <f>VLOOKUP(Parameter!#REF!,Indexing!$C$2:$D$28,2)</f>
        <v>#REF!</v>
      </c>
      <c r="F2419" s="13" t="e">
        <f>VLOOKUP(Parameter!#REF!,Indexing!$E$2:$F$28,2)</f>
        <v>#REF!</v>
      </c>
      <c r="G2419" s="13" t="e">
        <f>VLOOKUP(Parameter!#REF!,Indexing!$G$2:$H$28,2)</f>
        <v>#REF!</v>
      </c>
      <c r="H2419" s="13" t="e">
        <f t="shared" si="118"/>
        <v>#REF!</v>
      </c>
      <c r="J2419" s="13" t="e">
        <f>VLOOKUP(Parameter!#REF!,Indexing!$I$2:$J$28,2)</f>
        <v>#REF!</v>
      </c>
      <c r="K2419" s="13" t="e">
        <f>VLOOKUP(Parameter!#REF!,Indexing!$K$2:$L$28,2)</f>
        <v>#REF!</v>
      </c>
      <c r="L2419" s="13" t="e">
        <f t="shared" si="119"/>
        <v>#REF!</v>
      </c>
      <c r="N2419" t="e">
        <f t="shared" si="117"/>
        <v>#REF!</v>
      </c>
    </row>
    <row r="2420" spans="4:14">
      <c r="D2420" s="13" t="e">
        <f>VLOOKUP(Parameter!#REF!,Indexing!$A$2:$B$28,2)</f>
        <v>#REF!</v>
      </c>
      <c r="E2420" s="13" t="e">
        <f>VLOOKUP(Parameter!#REF!,Indexing!$C$2:$D$28,2)</f>
        <v>#REF!</v>
      </c>
      <c r="F2420" s="13" t="e">
        <f>VLOOKUP(Parameter!#REF!,Indexing!$E$2:$F$28,2)</f>
        <v>#REF!</v>
      </c>
      <c r="G2420" s="13" t="e">
        <f>VLOOKUP(Parameter!#REF!,Indexing!$G$2:$H$28,2)</f>
        <v>#REF!</v>
      </c>
      <c r="H2420" s="13" t="e">
        <f t="shared" si="118"/>
        <v>#REF!</v>
      </c>
      <c r="J2420" s="13" t="e">
        <f>VLOOKUP(Parameter!#REF!,Indexing!$I$2:$J$28,2)</f>
        <v>#REF!</v>
      </c>
      <c r="K2420" s="13" t="e">
        <f>VLOOKUP(Parameter!#REF!,Indexing!$K$2:$L$28,2)</f>
        <v>#REF!</v>
      </c>
      <c r="L2420" s="13" t="e">
        <f t="shared" si="119"/>
        <v>#REF!</v>
      </c>
      <c r="N2420" t="e">
        <f t="shared" si="117"/>
        <v>#REF!</v>
      </c>
    </row>
    <row r="2421" spans="4:14">
      <c r="D2421" s="13" t="e">
        <f>VLOOKUP(Parameter!#REF!,Indexing!$A$2:$B$28,2)</f>
        <v>#REF!</v>
      </c>
      <c r="E2421" s="13" t="e">
        <f>VLOOKUP(Parameter!#REF!,Indexing!$C$2:$D$28,2)</f>
        <v>#REF!</v>
      </c>
      <c r="F2421" s="13" t="e">
        <f>VLOOKUP(Parameter!#REF!,Indexing!$E$2:$F$28,2)</f>
        <v>#REF!</v>
      </c>
      <c r="G2421" s="13" t="e">
        <f>VLOOKUP(Parameter!#REF!,Indexing!$G$2:$H$28,2)</f>
        <v>#REF!</v>
      </c>
      <c r="H2421" s="13" t="e">
        <f t="shared" si="118"/>
        <v>#REF!</v>
      </c>
      <c r="J2421" s="13" t="e">
        <f>VLOOKUP(Parameter!#REF!,Indexing!$I$2:$J$28,2)</f>
        <v>#REF!</v>
      </c>
      <c r="K2421" s="13" t="e">
        <f>VLOOKUP(Parameter!#REF!,Indexing!$K$2:$L$28,2)</f>
        <v>#REF!</v>
      </c>
      <c r="L2421" s="13" t="e">
        <f t="shared" si="119"/>
        <v>#REF!</v>
      </c>
      <c r="N2421" t="e">
        <f t="shared" si="117"/>
        <v>#REF!</v>
      </c>
    </row>
    <row r="2422" spans="4:14">
      <c r="D2422" s="13" t="e">
        <f>VLOOKUP(Parameter!#REF!,Indexing!$A$2:$B$28,2)</f>
        <v>#REF!</v>
      </c>
      <c r="E2422" s="13" t="e">
        <f>VLOOKUP(Parameter!#REF!,Indexing!$C$2:$D$28,2)</f>
        <v>#REF!</v>
      </c>
      <c r="F2422" s="13" t="e">
        <f>VLOOKUP(Parameter!#REF!,Indexing!$E$2:$F$28,2)</f>
        <v>#REF!</v>
      </c>
      <c r="G2422" s="13" t="e">
        <f>VLOOKUP(Parameter!#REF!,Indexing!$G$2:$H$28,2)</f>
        <v>#REF!</v>
      </c>
      <c r="H2422" s="13" t="e">
        <f t="shared" si="118"/>
        <v>#REF!</v>
      </c>
      <c r="J2422" s="13" t="e">
        <f>VLOOKUP(Parameter!#REF!,Indexing!$I$2:$J$28,2)</f>
        <v>#REF!</v>
      </c>
      <c r="K2422" s="13" t="e">
        <f>VLOOKUP(Parameter!#REF!,Indexing!$K$2:$L$28,2)</f>
        <v>#REF!</v>
      </c>
      <c r="L2422" s="13" t="e">
        <f t="shared" si="119"/>
        <v>#REF!</v>
      </c>
      <c r="N2422" t="e">
        <f t="shared" si="117"/>
        <v>#REF!</v>
      </c>
    </row>
    <row r="2423" spans="4:14">
      <c r="D2423" s="13" t="e">
        <f>VLOOKUP(Parameter!#REF!,Indexing!$A$2:$B$28,2)</f>
        <v>#REF!</v>
      </c>
      <c r="E2423" s="13" t="e">
        <f>VLOOKUP(Parameter!#REF!,Indexing!$C$2:$D$28,2)</f>
        <v>#REF!</v>
      </c>
      <c r="F2423" s="13" t="e">
        <f>VLOOKUP(Parameter!#REF!,Indexing!$E$2:$F$28,2)</f>
        <v>#REF!</v>
      </c>
      <c r="G2423" s="13" t="e">
        <f>VLOOKUP(Parameter!#REF!,Indexing!$G$2:$H$28,2)</f>
        <v>#REF!</v>
      </c>
      <c r="H2423" s="13" t="e">
        <f t="shared" si="118"/>
        <v>#REF!</v>
      </c>
      <c r="J2423" s="13" t="e">
        <f>VLOOKUP(Parameter!#REF!,Indexing!$I$2:$J$28,2)</f>
        <v>#REF!</v>
      </c>
      <c r="K2423" s="13" t="e">
        <f>VLOOKUP(Parameter!#REF!,Indexing!$K$2:$L$28,2)</f>
        <v>#REF!</v>
      </c>
      <c r="L2423" s="13" t="e">
        <f t="shared" si="119"/>
        <v>#REF!</v>
      </c>
      <c r="N2423" t="e">
        <f t="shared" si="117"/>
        <v>#REF!</v>
      </c>
    </row>
    <row r="2424" spans="4:14">
      <c r="D2424" s="13" t="e">
        <f>VLOOKUP(Parameter!#REF!,Indexing!$A$2:$B$28,2)</f>
        <v>#REF!</v>
      </c>
      <c r="E2424" s="13" t="e">
        <f>VLOOKUP(Parameter!#REF!,Indexing!$C$2:$D$28,2)</f>
        <v>#REF!</v>
      </c>
      <c r="F2424" s="13" t="e">
        <f>VLOOKUP(Parameter!#REF!,Indexing!$E$2:$F$28,2)</f>
        <v>#REF!</v>
      </c>
      <c r="G2424" s="13" t="e">
        <f>VLOOKUP(Parameter!#REF!,Indexing!$G$2:$H$28,2)</f>
        <v>#REF!</v>
      </c>
      <c r="H2424" s="13" t="e">
        <f t="shared" si="118"/>
        <v>#REF!</v>
      </c>
      <c r="J2424" s="13" t="e">
        <f>VLOOKUP(Parameter!#REF!,Indexing!$I$2:$J$28,2)</f>
        <v>#REF!</v>
      </c>
      <c r="K2424" s="13" t="e">
        <f>VLOOKUP(Parameter!#REF!,Indexing!$K$2:$L$28,2)</f>
        <v>#REF!</v>
      </c>
      <c r="L2424" s="13" t="e">
        <f t="shared" si="119"/>
        <v>#REF!</v>
      </c>
      <c r="N2424" t="e">
        <f t="shared" si="117"/>
        <v>#REF!</v>
      </c>
    </row>
    <row r="2425" spans="4:14">
      <c r="D2425" s="13" t="e">
        <f>VLOOKUP(Parameter!#REF!,Indexing!$A$2:$B$28,2)</f>
        <v>#REF!</v>
      </c>
      <c r="E2425" s="13" t="e">
        <f>VLOOKUP(Parameter!#REF!,Indexing!$C$2:$D$28,2)</f>
        <v>#REF!</v>
      </c>
      <c r="F2425" s="13" t="e">
        <f>VLOOKUP(Parameter!#REF!,Indexing!$E$2:$F$28,2)</f>
        <v>#REF!</v>
      </c>
      <c r="G2425" s="13" t="e">
        <f>VLOOKUP(Parameter!#REF!,Indexing!$G$2:$H$28,2)</f>
        <v>#REF!</v>
      </c>
      <c r="H2425" s="13" t="e">
        <f t="shared" si="118"/>
        <v>#REF!</v>
      </c>
      <c r="J2425" s="13" t="e">
        <f>VLOOKUP(Parameter!#REF!,Indexing!$I$2:$J$28,2)</f>
        <v>#REF!</v>
      </c>
      <c r="K2425" s="13" t="e">
        <f>VLOOKUP(Parameter!#REF!,Indexing!$K$2:$L$28,2)</f>
        <v>#REF!</v>
      </c>
      <c r="L2425" s="13" t="e">
        <f t="shared" si="119"/>
        <v>#REF!</v>
      </c>
      <c r="N2425" t="e">
        <f t="shared" si="117"/>
        <v>#REF!</v>
      </c>
    </row>
    <row r="2426" spans="4:14">
      <c r="D2426" s="13" t="e">
        <f>VLOOKUP(Parameter!#REF!,Indexing!$A$2:$B$28,2)</f>
        <v>#REF!</v>
      </c>
      <c r="E2426" s="13" t="e">
        <f>VLOOKUP(Parameter!#REF!,Indexing!$C$2:$D$28,2)</f>
        <v>#REF!</v>
      </c>
      <c r="F2426" s="13" t="e">
        <f>VLOOKUP(Parameter!#REF!,Indexing!$E$2:$F$28,2)</f>
        <v>#REF!</v>
      </c>
      <c r="G2426" s="13" t="e">
        <f>VLOOKUP(Parameter!#REF!,Indexing!$G$2:$H$28,2)</f>
        <v>#REF!</v>
      </c>
      <c r="H2426" s="13" t="e">
        <f t="shared" si="118"/>
        <v>#REF!</v>
      </c>
      <c r="J2426" s="13" t="e">
        <f>VLOOKUP(Parameter!#REF!,Indexing!$I$2:$J$28,2)</f>
        <v>#REF!</v>
      </c>
      <c r="K2426" s="13" t="e">
        <f>VLOOKUP(Parameter!#REF!,Indexing!$K$2:$L$28,2)</f>
        <v>#REF!</v>
      </c>
      <c r="L2426" s="13" t="e">
        <f t="shared" si="119"/>
        <v>#REF!</v>
      </c>
      <c r="N2426" t="e">
        <f t="shared" si="117"/>
        <v>#REF!</v>
      </c>
    </row>
    <row r="2427" spans="4:14">
      <c r="D2427" s="13" t="e">
        <f>VLOOKUP(Parameter!#REF!,Indexing!$A$2:$B$28,2)</f>
        <v>#REF!</v>
      </c>
      <c r="E2427" s="13" t="e">
        <f>VLOOKUP(Parameter!#REF!,Indexing!$C$2:$D$28,2)</f>
        <v>#REF!</v>
      </c>
      <c r="F2427" s="13" t="e">
        <f>VLOOKUP(Parameter!#REF!,Indexing!$E$2:$F$28,2)</f>
        <v>#REF!</v>
      </c>
      <c r="G2427" s="13" t="e">
        <f>VLOOKUP(Parameter!#REF!,Indexing!$G$2:$H$28,2)</f>
        <v>#REF!</v>
      </c>
      <c r="H2427" s="13" t="e">
        <f t="shared" si="118"/>
        <v>#REF!</v>
      </c>
      <c r="J2427" s="13" t="e">
        <f>VLOOKUP(Parameter!#REF!,Indexing!$I$2:$J$28,2)</f>
        <v>#REF!</v>
      </c>
      <c r="K2427" s="13" t="e">
        <f>VLOOKUP(Parameter!#REF!,Indexing!$K$2:$L$28,2)</f>
        <v>#REF!</v>
      </c>
      <c r="L2427" s="13" t="e">
        <f t="shared" si="119"/>
        <v>#REF!</v>
      </c>
      <c r="N2427" t="e">
        <f t="shared" si="117"/>
        <v>#REF!</v>
      </c>
    </row>
    <row r="2428" spans="4:14">
      <c r="D2428" s="13" t="e">
        <f>VLOOKUP(Parameter!#REF!,Indexing!$A$2:$B$28,2)</f>
        <v>#REF!</v>
      </c>
      <c r="E2428" s="13" t="e">
        <f>VLOOKUP(Parameter!#REF!,Indexing!$C$2:$D$28,2)</f>
        <v>#REF!</v>
      </c>
      <c r="F2428" s="13" t="e">
        <f>VLOOKUP(Parameter!#REF!,Indexing!$E$2:$F$28,2)</f>
        <v>#REF!</v>
      </c>
      <c r="G2428" s="13" t="e">
        <f>VLOOKUP(Parameter!#REF!,Indexing!$G$2:$H$28,2)</f>
        <v>#REF!</v>
      </c>
      <c r="H2428" s="13" t="e">
        <f t="shared" si="118"/>
        <v>#REF!</v>
      </c>
      <c r="J2428" s="13" t="e">
        <f>VLOOKUP(Parameter!#REF!,Indexing!$I$2:$J$28,2)</f>
        <v>#REF!</v>
      </c>
      <c r="K2428" s="13" t="e">
        <f>VLOOKUP(Parameter!#REF!,Indexing!$K$2:$L$28,2)</f>
        <v>#REF!</v>
      </c>
      <c r="L2428" s="13" t="e">
        <f t="shared" si="119"/>
        <v>#REF!</v>
      </c>
      <c r="N2428" t="e">
        <f t="shared" si="117"/>
        <v>#REF!</v>
      </c>
    </row>
    <row r="2429" spans="4:14">
      <c r="D2429" s="13" t="e">
        <f>VLOOKUP(Parameter!#REF!,Indexing!$A$2:$B$28,2)</f>
        <v>#REF!</v>
      </c>
      <c r="E2429" s="13" t="e">
        <f>VLOOKUP(Parameter!#REF!,Indexing!$C$2:$D$28,2)</f>
        <v>#REF!</v>
      </c>
      <c r="F2429" s="13" t="e">
        <f>VLOOKUP(Parameter!#REF!,Indexing!$E$2:$F$28,2)</f>
        <v>#REF!</v>
      </c>
      <c r="G2429" s="13" t="e">
        <f>VLOOKUP(Parameter!#REF!,Indexing!$G$2:$H$28,2)</f>
        <v>#REF!</v>
      </c>
      <c r="H2429" s="13" t="e">
        <f t="shared" si="118"/>
        <v>#REF!</v>
      </c>
      <c r="J2429" s="13" t="e">
        <f>VLOOKUP(Parameter!#REF!,Indexing!$I$2:$J$28,2)</f>
        <v>#REF!</v>
      </c>
      <c r="K2429" s="13" t="e">
        <f>VLOOKUP(Parameter!#REF!,Indexing!$K$2:$L$28,2)</f>
        <v>#REF!</v>
      </c>
      <c r="L2429" s="13" t="e">
        <f t="shared" si="119"/>
        <v>#REF!</v>
      </c>
      <c r="N2429" t="e">
        <f t="shared" si="117"/>
        <v>#REF!</v>
      </c>
    </row>
    <row r="2430" spans="4:14">
      <c r="D2430" s="13" t="e">
        <f>VLOOKUP(Parameter!#REF!,Indexing!$A$2:$B$28,2)</f>
        <v>#REF!</v>
      </c>
      <c r="E2430" s="13" t="e">
        <f>VLOOKUP(Parameter!#REF!,Indexing!$C$2:$D$28,2)</f>
        <v>#REF!</v>
      </c>
      <c r="F2430" s="13" t="e">
        <f>VLOOKUP(Parameter!#REF!,Indexing!$E$2:$F$28,2)</f>
        <v>#REF!</v>
      </c>
      <c r="G2430" s="13" t="e">
        <f>VLOOKUP(Parameter!#REF!,Indexing!$G$2:$H$28,2)</f>
        <v>#REF!</v>
      </c>
      <c r="H2430" s="13" t="e">
        <f t="shared" si="118"/>
        <v>#REF!</v>
      </c>
      <c r="J2430" s="13" t="e">
        <f>VLOOKUP(Parameter!#REF!,Indexing!$I$2:$J$28,2)</f>
        <v>#REF!</v>
      </c>
      <c r="K2430" s="13" t="e">
        <f>VLOOKUP(Parameter!#REF!,Indexing!$K$2:$L$28,2)</f>
        <v>#REF!</v>
      </c>
      <c r="L2430" s="13" t="e">
        <f t="shared" si="119"/>
        <v>#REF!</v>
      </c>
      <c r="N2430" t="e">
        <f t="shared" si="117"/>
        <v>#REF!</v>
      </c>
    </row>
    <row r="2431" spans="4:14">
      <c r="D2431" s="13" t="e">
        <f>VLOOKUP(Parameter!#REF!,Indexing!$A$2:$B$28,2)</f>
        <v>#REF!</v>
      </c>
      <c r="E2431" s="13" t="e">
        <f>VLOOKUP(Parameter!#REF!,Indexing!$C$2:$D$28,2)</f>
        <v>#REF!</v>
      </c>
      <c r="F2431" s="13" t="e">
        <f>VLOOKUP(Parameter!#REF!,Indexing!$E$2:$F$28,2)</f>
        <v>#REF!</v>
      </c>
      <c r="G2431" s="13" t="e">
        <f>VLOOKUP(Parameter!#REF!,Indexing!$G$2:$H$28,2)</f>
        <v>#REF!</v>
      </c>
      <c r="H2431" s="13" t="e">
        <f t="shared" si="118"/>
        <v>#REF!</v>
      </c>
      <c r="J2431" s="13" t="e">
        <f>VLOOKUP(Parameter!#REF!,Indexing!$I$2:$J$28,2)</f>
        <v>#REF!</v>
      </c>
      <c r="K2431" s="13" t="e">
        <f>VLOOKUP(Parameter!#REF!,Indexing!$K$2:$L$28,2)</f>
        <v>#REF!</v>
      </c>
      <c r="L2431" s="13" t="e">
        <f t="shared" si="119"/>
        <v>#REF!</v>
      </c>
      <c r="N2431" t="e">
        <f t="shared" si="117"/>
        <v>#REF!</v>
      </c>
    </row>
    <row r="2432" spans="4:14">
      <c r="D2432" s="13" t="e">
        <f>VLOOKUP(Parameter!#REF!,Indexing!$A$2:$B$28,2)</f>
        <v>#REF!</v>
      </c>
      <c r="E2432" s="13" t="e">
        <f>VLOOKUP(Parameter!#REF!,Indexing!$C$2:$D$28,2)</f>
        <v>#REF!</v>
      </c>
      <c r="F2432" s="13" t="e">
        <f>VLOOKUP(Parameter!#REF!,Indexing!$E$2:$F$28,2)</f>
        <v>#REF!</v>
      </c>
      <c r="G2432" s="13" t="e">
        <f>VLOOKUP(Parameter!#REF!,Indexing!$G$2:$H$28,2)</f>
        <v>#REF!</v>
      </c>
      <c r="H2432" s="13" t="e">
        <f t="shared" si="118"/>
        <v>#REF!</v>
      </c>
      <c r="J2432" s="13" t="e">
        <f>VLOOKUP(Parameter!#REF!,Indexing!$I$2:$J$28,2)</f>
        <v>#REF!</v>
      </c>
      <c r="K2432" s="13" t="e">
        <f>VLOOKUP(Parameter!#REF!,Indexing!$K$2:$L$28,2)</f>
        <v>#REF!</v>
      </c>
      <c r="L2432" s="13" t="e">
        <f t="shared" si="119"/>
        <v>#REF!</v>
      </c>
      <c r="N2432" t="e">
        <f t="shared" si="117"/>
        <v>#REF!</v>
      </c>
    </row>
    <row r="2433" spans="4:14">
      <c r="D2433" s="13" t="e">
        <f>VLOOKUP(Parameter!#REF!,Indexing!$A$2:$B$28,2)</f>
        <v>#REF!</v>
      </c>
      <c r="E2433" s="13" t="e">
        <f>VLOOKUP(Parameter!#REF!,Indexing!$C$2:$D$28,2)</f>
        <v>#REF!</v>
      </c>
      <c r="F2433" s="13" t="e">
        <f>VLOOKUP(Parameter!#REF!,Indexing!$E$2:$F$28,2)</f>
        <v>#REF!</v>
      </c>
      <c r="G2433" s="13" t="e">
        <f>VLOOKUP(Parameter!#REF!,Indexing!$G$2:$H$28,2)</f>
        <v>#REF!</v>
      </c>
      <c r="H2433" s="13" t="e">
        <f t="shared" si="118"/>
        <v>#REF!</v>
      </c>
      <c r="J2433" s="13" t="e">
        <f>VLOOKUP(Parameter!#REF!,Indexing!$I$2:$J$28,2)</f>
        <v>#REF!</v>
      </c>
      <c r="K2433" s="13" t="e">
        <f>VLOOKUP(Parameter!#REF!,Indexing!$K$2:$L$28,2)</f>
        <v>#REF!</v>
      </c>
      <c r="L2433" s="13" t="e">
        <f t="shared" si="119"/>
        <v>#REF!</v>
      </c>
      <c r="N2433" t="e">
        <f t="shared" si="117"/>
        <v>#REF!</v>
      </c>
    </row>
    <row r="2434" spans="4:14">
      <c r="D2434" s="13" t="e">
        <f>VLOOKUP(Parameter!#REF!,Indexing!$A$2:$B$28,2)</f>
        <v>#REF!</v>
      </c>
      <c r="E2434" s="13" t="e">
        <f>VLOOKUP(Parameter!#REF!,Indexing!$C$2:$D$28,2)</f>
        <v>#REF!</v>
      </c>
      <c r="F2434" s="13" t="e">
        <f>VLOOKUP(Parameter!#REF!,Indexing!$E$2:$F$28,2)</f>
        <v>#REF!</v>
      </c>
      <c r="G2434" s="13" t="e">
        <f>VLOOKUP(Parameter!#REF!,Indexing!$G$2:$H$28,2)</f>
        <v>#REF!</v>
      </c>
      <c r="H2434" s="13" t="e">
        <f t="shared" si="118"/>
        <v>#REF!</v>
      </c>
      <c r="J2434" s="13" t="e">
        <f>VLOOKUP(Parameter!#REF!,Indexing!$I$2:$J$28,2)</f>
        <v>#REF!</v>
      </c>
      <c r="K2434" s="13" t="e">
        <f>VLOOKUP(Parameter!#REF!,Indexing!$K$2:$L$28,2)</f>
        <v>#REF!</v>
      </c>
      <c r="L2434" s="13" t="e">
        <f t="shared" si="119"/>
        <v>#REF!</v>
      </c>
      <c r="N2434" t="e">
        <f t="shared" ref="N2434:N2497" si="120">(SUM(D2434:G2434))+(SUM(J2434+K2434))</f>
        <v>#REF!</v>
      </c>
    </row>
    <row r="2435" spans="4:14">
      <c r="D2435" s="13" t="e">
        <f>VLOOKUP(Parameter!#REF!,Indexing!$A$2:$B$28,2)</f>
        <v>#REF!</v>
      </c>
      <c r="E2435" s="13" t="e">
        <f>VLOOKUP(Parameter!#REF!,Indexing!$C$2:$D$28,2)</f>
        <v>#REF!</v>
      </c>
      <c r="F2435" s="13" t="e">
        <f>VLOOKUP(Parameter!#REF!,Indexing!$E$2:$F$28,2)</f>
        <v>#REF!</v>
      </c>
      <c r="G2435" s="13" t="e">
        <f>VLOOKUP(Parameter!#REF!,Indexing!$G$2:$H$28,2)</f>
        <v>#REF!</v>
      </c>
      <c r="H2435" s="13" t="e">
        <f t="shared" si="118"/>
        <v>#REF!</v>
      </c>
      <c r="J2435" s="13" t="e">
        <f>VLOOKUP(Parameter!#REF!,Indexing!$I$2:$J$28,2)</f>
        <v>#REF!</v>
      </c>
      <c r="K2435" s="13" t="e">
        <f>VLOOKUP(Parameter!#REF!,Indexing!$K$2:$L$28,2)</f>
        <v>#REF!</v>
      </c>
      <c r="L2435" s="13" t="e">
        <f t="shared" si="119"/>
        <v>#REF!</v>
      </c>
      <c r="N2435" t="e">
        <f t="shared" si="120"/>
        <v>#REF!</v>
      </c>
    </row>
    <row r="2436" spans="4:14">
      <c r="D2436" s="13" t="e">
        <f>VLOOKUP(Parameter!#REF!,Indexing!$A$2:$B$28,2)</f>
        <v>#REF!</v>
      </c>
      <c r="E2436" s="13" t="e">
        <f>VLOOKUP(Parameter!#REF!,Indexing!$C$2:$D$28,2)</f>
        <v>#REF!</v>
      </c>
      <c r="F2436" s="13" t="e">
        <f>VLOOKUP(Parameter!#REF!,Indexing!$E$2:$F$28,2)</f>
        <v>#REF!</v>
      </c>
      <c r="G2436" s="13" t="e">
        <f>VLOOKUP(Parameter!#REF!,Indexing!$G$2:$H$28,2)</f>
        <v>#REF!</v>
      </c>
      <c r="H2436" s="13" t="e">
        <f t="shared" si="118"/>
        <v>#REF!</v>
      </c>
      <c r="J2436" s="13" t="e">
        <f>VLOOKUP(Parameter!#REF!,Indexing!$I$2:$J$28,2)</f>
        <v>#REF!</v>
      </c>
      <c r="K2436" s="13" t="e">
        <f>VLOOKUP(Parameter!#REF!,Indexing!$K$2:$L$28,2)</f>
        <v>#REF!</v>
      </c>
      <c r="L2436" s="13" t="e">
        <f t="shared" si="119"/>
        <v>#REF!</v>
      </c>
      <c r="N2436" t="e">
        <f t="shared" si="120"/>
        <v>#REF!</v>
      </c>
    </row>
    <row r="2437" spans="4:14">
      <c r="D2437" s="13" t="e">
        <f>VLOOKUP(Parameter!#REF!,Indexing!$A$2:$B$28,2)</f>
        <v>#REF!</v>
      </c>
      <c r="E2437" s="13" t="e">
        <f>VLOOKUP(Parameter!#REF!,Indexing!$C$2:$D$28,2)</f>
        <v>#REF!</v>
      </c>
      <c r="F2437" s="13" t="e">
        <f>VLOOKUP(Parameter!#REF!,Indexing!$E$2:$F$28,2)</f>
        <v>#REF!</v>
      </c>
      <c r="G2437" s="13" t="e">
        <f>VLOOKUP(Parameter!#REF!,Indexing!$G$2:$H$28,2)</f>
        <v>#REF!</v>
      </c>
      <c r="H2437" s="13" t="e">
        <f t="shared" si="118"/>
        <v>#REF!</v>
      </c>
      <c r="J2437" s="13" t="e">
        <f>VLOOKUP(Parameter!#REF!,Indexing!$I$2:$J$28,2)</f>
        <v>#REF!</v>
      </c>
      <c r="K2437" s="13" t="e">
        <f>VLOOKUP(Parameter!#REF!,Indexing!$K$2:$L$28,2)</f>
        <v>#REF!</v>
      </c>
      <c r="L2437" s="13" t="e">
        <f t="shared" si="119"/>
        <v>#REF!</v>
      </c>
      <c r="N2437" t="e">
        <f t="shared" si="120"/>
        <v>#REF!</v>
      </c>
    </row>
    <row r="2438" spans="4:14">
      <c r="D2438" s="13" t="e">
        <f>VLOOKUP(Parameter!#REF!,Indexing!$A$2:$B$28,2)</f>
        <v>#REF!</v>
      </c>
      <c r="E2438" s="13" t="e">
        <f>VLOOKUP(Parameter!#REF!,Indexing!$C$2:$D$28,2)</f>
        <v>#REF!</v>
      </c>
      <c r="F2438" s="13" t="e">
        <f>VLOOKUP(Parameter!#REF!,Indexing!$E$2:$F$28,2)</f>
        <v>#REF!</v>
      </c>
      <c r="G2438" s="13" t="e">
        <f>VLOOKUP(Parameter!#REF!,Indexing!$G$2:$H$28,2)</f>
        <v>#REF!</v>
      </c>
      <c r="H2438" s="13" t="e">
        <f t="shared" si="118"/>
        <v>#REF!</v>
      </c>
      <c r="J2438" s="13" t="e">
        <f>VLOOKUP(Parameter!#REF!,Indexing!$I$2:$J$28,2)</f>
        <v>#REF!</v>
      </c>
      <c r="K2438" s="13" t="e">
        <f>VLOOKUP(Parameter!#REF!,Indexing!$K$2:$L$28,2)</f>
        <v>#REF!</v>
      </c>
      <c r="L2438" s="13" t="e">
        <f t="shared" si="119"/>
        <v>#REF!</v>
      </c>
      <c r="N2438" t="e">
        <f t="shared" si="120"/>
        <v>#REF!</v>
      </c>
    </row>
    <row r="2439" spans="4:14">
      <c r="D2439" s="13" t="e">
        <f>VLOOKUP(Parameter!#REF!,Indexing!$A$2:$B$28,2)</f>
        <v>#REF!</v>
      </c>
      <c r="E2439" s="13" t="e">
        <f>VLOOKUP(Parameter!#REF!,Indexing!$C$2:$D$28,2)</f>
        <v>#REF!</v>
      </c>
      <c r="F2439" s="13" t="e">
        <f>VLOOKUP(Parameter!#REF!,Indexing!$E$2:$F$28,2)</f>
        <v>#REF!</v>
      </c>
      <c r="G2439" s="13" t="e">
        <f>VLOOKUP(Parameter!#REF!,Indexing!$G$2:$H$28,2)</f>
        <v>#REF!</v>
      </c>
      <c r="H2439" s="13" t="e">
        <f t="shared" si="118"/>
        <v>#REF!</v>
      </c>
      <c r="J2439" s="13" t="e">
        <f>VLOOKUP(Parameter!#REF!,Indexing!$I$2:$J$28,2)</f>
        <v>#REF!</v>
      </c>
      <c r="K2439" s="13" t="e">
        <f>VLOOKUP(Parameter!#REF!,Indexing!$K$2:$L$28,2)</f>
        <v>#REF!</v>
      </c>
      <c r="L2439" s="13" t="e">
        <f t="shared" si="119"/>
        <v>#REF!</v>
      </c>
      <c r="N2439" t="e">
        <f t="shared" si="120"/>
        <v>#REF!</v>
      </c>
    </row>
    <row r="2440" spans="4:14">
      <c r="D2440" s="13" t="e">
        <f>VLOOKUP(Parameter!#REF!,Indexing!$A$2:$B$28,2)</f>
        <v>#REF!</v>
      </c>
      <c r="E2440" s="13" t="e">
        <f>VLOOKUP(Parameter!#REF!,Indexing!$C$2:$D$28,2)</f>
        <v>#REF!</v>
      </c>
      <c r="F2440" s="13" t="e">
        <f>VLOOKUP(Parameter!#REF!,Indexing!$E$2:$F$28,2)</f>
        <v>#REF!</v>
      </c>
      <c r="G2440" s="13" t="e">
        <f>VLOOKUP(Parameter!#REF!,Indexing!$G$2:$H$28,2)</f>
        <v>#REF!</v>
      </c>
      <c r="H2440" s="13" t="e">
        <f t="shared" si="118"/>
        <v>#REF!</v>
      </c>
      <c r="J2440" s="13" t="e">
        <f>VLOOKUP(Parameter!#REF!,Indexing!$I$2:$J$28,2)</f>
        <v>#REF!</v>
      </c>
      <c r="K2440" s="13" t="e">
        <f>VLOOKUP(Parameter!#REF!,Indexing!$K$2:$L$28,2)</f>
        <v>#REF!</v>
      </c>
      <c r="L2440" s="13" t="e">
        <f t="shared" si="119"/>
        <v>#REF!</v>
      </c>
      <c r="N2440" t="e">
        <f t="shared" si="120"/>
        <v>#REF!</v>
      </c>
    </row>
    <row r="2441" spans="4:14">
      <c r="D2441" s="13" t="e">
        <f>VLOOKUP(Parameter!#REF!,Indexing!$A$2:$B$28,2)</f>
        <v>#REF!</v>
      </c>
      <c r="E2441" s="13" t="e">
        <f>VLOOKUP(Parameter!#REF!,Indexing!$C$2:$D$28,2)</f>
        <v>#REF!</v>
      </c>
      <c r="F2441" s="13" t="e">
        <f>VLOOKUP(Parameter!#REF!,Indexing!$E$2:$F$28,2)</f>
        <v>#REF!</v>
      </c>
      <c r="G2441" s="13" t="e">
        <f>VLOOKUP(Parameter!#REF!,Indexing!$G$2:$H$28,2)</f>
        <v>#REF!</v>
      </c>
      <c r="H2441" s="13" t="e">
        <f t="shared" si="118"/>
        <v>#REF!</v>
      </c>
      <c r="J2441" s="13" t="e">
        <f>VLOOKUP(Parameter!#REF!,Indexing!$I$2:$J$28,2)</f>
        <v>#REF!</v>
      </c>
      <c r="K2441" s="13" t="e">
        <f>VLOOKUP(Parameter!#REF!,Indexing!$K$2:$L$28,2)</f>
        <v>#REF!</v>
      </c>
      <c r="L2441" s="13" t="e">
        <f t="shared" si="119"/>
        <v>#REF!</v>
      </c>
      <c r="N2441" t="e">
        <f t="shared" si="120"/>
        <v>#REF!</v>
      </c>
    </row>
    <row r="2442" spans="4:14">
      <c r="D2442" s="13" t="e">
        <f>VLOOKUP(Parameter!#REF!,Indexing!$A$2:$B$28,2)</f>
        <v>#REF!</v>
      </c>
      <c r="E2442" s="13" t="e">
        <f>VLOOKUP(Parameter!#REF!,Indexing!$C$2:$D$28,2)</f>
        <v>#REF!</v>
      </c>
      <c r="F2442" s="13" t="e">
        <f>VLOOKUP(Parameter!#REF!,Indexing!$E$2:$F$28,2)</f>
        <v>#REF!</v>
      </c>
      <c r="G2442" s="13" t="e">
        <f>VLOOKUP(Parameter!#REF!,Indexing!$G$2:$H$28,2)</f>
        <v>#REF!</v>
      </c>
      <c r="H2442" s="13" t="e">
        <f t="shared" si="118"/>
        <v>#REF!</v>
      </c>
      <c r="J2442" s="13" t="e">
        <f>VLOOKUP(Parameter!#REF!,Indexing!$I$2:$J$28,2)</f>
        <v>#REF!</v>
      </c>
      <c r="K2442" s="13" t="e">
        <f>VLOOKUP(Parameter!#REF!,Indexing!$K$2:$L$28,2)</f>
        <v>#REF!</v>
      </c>
      <c r="L2442" s="13" t="e">
        <f t="shared" si="119"/>
        <v>#REF!</v>
      </c>
      <c r="N2442" t="e">
        <f t="shared" si="120"/>
        <v>#REF!</v>
      </c>
    </row>
    <row r="2443" spans="4:14">
      <c r="D2443" s="13" t="e">
        <f>VLOOKUP(Parameter!#REF!,Indexing!$A$2:$B$28,2)</f>
        <v>#REF!</v>
      </c>
      <c r="E2443" s="13" t="e">
        <f>VLOOKUP(Parameter!#REF!,Indexing!$C$2:$D$28,2)</f>
        <v>#REF!</v>
      </c>
      <c r="F2443" s="13" t="e">
        <f>VLOOKUP(Parameter!#REF!,Indexing!$E$2:$F$28,2)</f>
        <v>#REF!</v>
      </c>
      <c r="G2443" s="13" t="e">
        <f>VLOOKUP(Parameter!#REF!,Indexing!$G$2:$H$28,2)</f>
        <v>#REF!</v>
      </c>
      <c r="H2443" s="13" t="e">
        <f t="shared" si="118"/>
        <v>#REF!</v>
      </c>
      <c r="J2443" s="13" t="e">
        <f>VLOOKUP(Parameter!#REF!,Indexing!$I$2:$J$28,2)</f>
        <v>#REF!</v>
      </c>
      <c r="K2443" s="13" t="e">
        <f>VLOOKUP(Parameter!#REF!,Indexing!$K$2:$L$28,2)</f>
        <v>#REF!</v>
      </c>
      <c r="L2443" s="13" t="e">
        <f t="shared" si="119"/>
        <v>#REF!</v>
      </c>
      <c r="N2443" t="e">
        <f t="shared" si="120"/>
        <v>#REF!</v>
      </c>
    </row>
    <row r="2444" spans="4:14">
      <c r="D2444" s="13" t="e">
        <f>VLOOKUP(Parameter!#REF!,Indexing!$A$2:$B$28,2)</f>
        <v>#REF!</v>
      </c>
      <c r="E2444" s="13" t="e">
        <f>VLOOKUP(Parameter!#REF!,Indexing!$C$2:$D$28,2)</f>
        <v>#REF!</v>
      </c>
      <c r="F2444" s="13" t="e">
        <f>VLOOKUP(Parameter!#REF!,Indexing!$E$2:$F$28,2)</f>
        <v>#REF!</v>
      </c>
      <c r="G2444" s="13" t="e">
        <f>VLOOKUP(Parameter!#REF!,Indexing!$G$2:$H$28,2)</f>
        <v>#REF!</v>
      </c>
      <c r="H2444" s="13" t="e">
        <f t="shared" si="118"/>
        <v>#REF!</v>
      </c>
      <c r="J2444" s="13" t="e">
        <f>VLOOKUP(Parameter!#REF!,Indexing!$I$2:$J$28,2)</f>
        <v>#REF!</v>
      </c>
      <c r="K2444" s="13" t="e">
        <f>VLOOKUP(Parameter!#REF!,Indexing!$K$2:$L$28,2)</f>
        <v>#REF!</v>
      </c>
      <c r="L2444" s="13" t="e">
        <f t="shared" si="119"/>
        <v>#REF!</v>
      </c>
      <c r="N2444" t="e">
        <f t="shared" si="120"/>
        <v>#REF!</v>
      </c>
    </row>
    <row r="2445" spans="4:14">
      <c r="D2445" s="13" t="e">
        <f>VLOOKUP(Parameter!#REF!,Indexing!$A$2:$B$28,2)</f>
        <v>#REF!</v>
      </c>
      <c r="E2445" s="13" t="e">
        <f>VLOOKUP(Parameter!#REF!,Indexing!$C$2:$D$28,2)</f>
        <v>#REF!</v>
      </c>
      <c r="F2445" s="13" t="e">
        <f>VLOOKUP(Parameter!#REF!,Indexing!$E$2:$F$28,2)</f>
        <v>#REF!</v>
      </c>
      <c r="G2445" s="13" t="e">
        <f>VLOOKUP(Parameter!#REF!,Indexing!$G$2:$H$28,2)</f>
        <v>#REF!</v>
      </c>
      <c r="H2445" s="13" t="e">
        <f t="shared" si="118"/>
        <v>#REF!</v>
      </c>
      <c r="J2445" s="13" t="e">
        <f>VLOOKUP(Parameter!#REF!,Indexing!$I$2:$J$28,2)</f>
        <v>#REF!</v>
      </c>
      <c r="K2445" s="13" t="e">
        <f>VLOOKUP(Parameter!#REF!,Indexing!$K$2:$L$28,2)</f>
        <v>#REF!</v>
      </c>
      <c r="L2445" s="13" t="e">
        <f t="shared" si="119"/>
        <v>#REF!</v>
      </c>
      <c r="N2445" t="e">
        <f t="shared" si="120"/>
        <v>#REF!</v>
      </c>
    </row>
    <row r="2446" spans="4:14">
      <c r="D2446" s="13" t="e">
        <f>VLOOKUP(Parameter!#REF!,Indexing!$A$2:$B$28,2)</f>
        <v>#REF!</v>
      </c>
      <c r="E2446" s="13" t="e">
        <f>VLOOKUP(Parameter!#REF!,Indexing!$C$2:$D$28,2)</f>
        <v>#REF!</v>
      </c>
      <c r="F2446" s="13" t="e">
        <f>VLOOKUP(Parameter!#REF!,Indexing!$E$2:$F$28,2)</f>
        <v>#REF!</v>
      </c>
      <c r="G2446" s="13" t="e">
        <f>VLOOKUP(Parameter!#REF!,Indexing!$G$2:$H$28,2)</f>
        <v>#REF!</v>
      </c>
      <c r="H2446" s="13" t="e">
        <f t="shared" si="118"/>
        <v>#REF!</v>
      </c>
      <c r="J2446" s="13" t="e">
        <f>VLOOKUP(Parameter!#REF!,Indexing!$I$2:$J$28,2)</f>
        <v>#REF!</v>
      </c>
      <c r="K2446" s="13" t="e">
        <f>VLOOKUP(Parameter!#REF!,Indexing!$K$2:$L$28,2)</f>
        <v>#REF!</v>
      </c>
      <c r="L2446" s="13" t="e">
        <f t="shared" si="119"/>
        <v>#REF!</v>
      </c>
      <c r="N2446" t="e">
        <f t="shared" si="120"/>
        <v>#REF!</v>
      </c>
    </row>
    <row r="2447" spans="4:14">
      <c r="D2447" s="13" t="e">
        <f>VLOOKUP(Parameter!#REF!,Indexing!$A$2:$B$28,2)</f>
        <v>#REF!</v>
      </c>
      <c r="E2447" s="13" t="e">
        <f>VLOOKUP(Parameter!#REF!,Indexing!$C$2:$D$28,2)</f>
        <v>#REF!</v>
      </c>
      <c r="F2447" s="13" t="e">
        <f>VLOOKUP(Parameter!#REF!,Indexing!$E$2:$F$28,2)</f>
        <v>#REF!</v>
      </c>
      <c r="G2447" s="13" t="e">
        <f>VLOOKUP(Parameter!#REF!,Indexing!$G$2:$H$28,2)</f>
        <v>#REF!</v>
      </c>
      <c r="H2447" s="13" t="e">
        <f t="shared" si="118"/>
        <v>#REF!</v>
      </c>
      <c r="J2447" s="13" t="e">
        <f>VLOOKUP(Parameter!#REF!,Indexing!$I$2:$J$28,2)</f>
        <v>#REF!</v>
      </c>
      <c r="K2447" s="13" t="e">
        <f>VLOOKUP(Parameter!#REF!,Indexing!$K$2:$L$28,2)</f>
        <v>#REF!</v>
      </c>
      <c r="L2447" s="13" t="e">
        <f t="shared" si="119"/>
        <v>#REF!</v>
      </c>
      <c r="N2447" t="e">
        <f t="shared" si="120"/>
        <v>#REF!</v>
      </c>
    </row>
    <row r="2448" spans="4:14">
      <c r="D2448" s="13" t="e">
        <f>VLOOKUP(Parameter!#REF!,Indexing!$A$2:$B$28,2)</f>
        <v>#REF!</v>
      </c>
      <c r="E2448" s="13" t="e">
        <f>VLOOKUP(Parameter!#REF!,Indexing!$C$2:$D$28,2)</f>
        <v>#REF!</v>
      </c>
      <c r="F2448" s="13" t="e">
        <f>VLOOKUP(Parameter!#REF!,Indexing!$E$2:$F$28,2)</f>
        <v>#REF!</v>
      </c>
      <c r="G2448" s="13" t="e">
        <f>VLOOKUP(Parameter!#REF!,Indexing!$G$2:$H$28,2)</f>
        <v>#REF!</v>
      </c>
      <c r="H2448" s="13" t="e">
        <f t="shared" si="118"/>
        <v>#REF!</v>
      </c>
      <c r="J2448" s="13" t="e">
        <f>VLOOKUP(Parameter!#REF!,Indexing!$I$2:$J$28,2)</f>
        <v>#REF!</v>
      </c>
      <c r="K2448" s="13" t="e">
        <f>VLOOKUP(Parameter!#REF!,Indexing!$K$2:$L$28,2)</f>
        <v>#REF!</v>
      </c>
      <c r="L2448" s="13" t="e">
        <f t="shared" si="119"/>
        <v>#REF!</v>
      </c>
      <c r="N2448" t="e">
        <f t="shared" si="120"/>
        <v>#REF!</v>
      </c>
    </row>
    <row r="2449" spans="4:14">
      <c r="D2449" s="13" t="e">
        <f>VLOOKUP(Parameter!#REF!,Indexing!$A$2:$B$28,2)</f>
        <v>#REF!</v>
      </c>
      <c r="E2449" s="13" t="e">
        <f>VLOOKUP(Parameter!#REF!,Indexing!$C$2:$D$28,2)</f>
        <v>#REF!</v>
      </c>
      <c r="F2449" s="13" t="e">
        <f>VLOOKUP(Parameter!#REF!,Indexing!$E$2:$F$28,2)</f>
        <v>#REF!</v>
      </c>
      <c r="G2449" s="13" t="e">
        <f>VLOOKUP(Parameter!#REF!,Indexing!$G$2:$H$28,2)</f>
        <v>#REF!</v>
      </c>
      <c r="H2449" s="13" t="e">
        <f t="shared" si="118"/>
        <v>#REF!</v>
      </c>
      <c r="J2449" s="13" t="e">
        <f>VLOOKUP(Parameter!#REF!,Indexing!$I$2:$J$28,2)</f>
        <v>#REF!</v>
      </c>
      <c r="K2449" s="13" t="e">
        <f>VLOOKUP(Parameter!#REF!,Indexing!$K$2:$L$28,2)</f>
        <v>#REF!</v>
      </c>
      <c r="L2449" s="13" t="e">
        <f t="shared" si="119"/>
        <v>#REF!</v>
      </c>
      <c r="N2449" t="e">
        <f t="shared" si="120"/>
        <v>#REF!</v>
      </c>
    </row>
    <row r="2450" spans="4:14">
      <c r="D2450" s="13" t="e">
        <f>VLOOKUP(Parameter!#REF!,Indexing!$A$2:$B$28,2)</f>
        <v>#REF!</v>
      </c>
      <c r="E2450" s="13" t="e">
        <f>VLOOKUP(Parameter!#REF!,Indexing!$C$2:$D$28,2)</f>
        <v>#REF!</v>
      </c>
      <c r="F2450" s="13" t="e">
        <f>VLOOKUP(Parameter!#REF!,Indexing!$E$2:$F$28,2)</f>
        <v>#REF!</v>
      </c>
      <c r="G2450" s="13" t="e">
        <f>VLOOKUP(Parameter!#REF!,Indexing!$G$2:$H$28,2)</f>
        <v>#REF!</v>
      </c>
      <c r="H2450" s="13" t="e">
        <f t="shared" si="118"/>
        <v>#REF!</v>
      </c>
      <c r="J2450" s="13" t="e">
        <f>VLOOKUP(Parameter!#REF!,Indexing!$I$2:$J$28,2)</f>
        <v>#REF!</v>
      </c>
      <c r="K2450" s="13" t="e">
        <f>VLOOKUP(Parameter!#REF!,Indexing!$K$2:$L$28,2)</f>
        <v>#REF!</v>
      </c>
      <c r="L2450" s="13" t="e">
        <f t="shared" si="119"/>
        <v>#REF!</v>
      </c>
      <c r="N2450" t="e">
        <f t="shared" si="120"/>
        <v>#REF!</v>
      </c>
    </row>
    <row r="2451" spans="4:14">
      <c r="D2451" s="13" t="e">
        <f>VLOOKUP(Parameter!#REF!,Indexing!$A$2:$B$28,2)</f>
        <v>#REF!</v>
      </c>
      <c r="E2451" s="13" t="e">
        <f>VLOOKUP(Parameter!#REF!,Indexing!$C$2:$D$28,2)</f>
        <v>#REF!</v>
      </c>
      <c r="F2451" s="13" t="e">
        <f>VLOOKUP(Parameter!#REF!,Indexing!$E$2:$F$28,2)</f>
        <v>#REF!</v>
      </c>
      <c r="G2451" s="13" t="e">
        <f>VLOOKUP(Parameter!#REF!,Indexing!$G$2:$H$28,2)</f>
        <v>#REF!</v>
      </c>
      <c r="H2451" s="13" t="e">
        <f t="shared" si="118"/>
        <v>#REF!</v>
      </c>
      <c r="J2451" s="13" t="e">
        <f>VLOOKUP(Parameter!#REF!,Indexing!$I$2:$J$28,2)</f>
        <v>#REF!</v>
      </c>
      <c r="K2451" s="13" t="e">
        <f>VLOOKUP(Parameter!#REF!,Indexing!$K$2:$L$28,2)</f>
        <v>#REF!</v>
      </c>
      <c r="L2451" s="13" t="e">
        <f t="shared" si="119"/>
        <v>#REF!</v>
      </c>
      <c r="N2451" t="e">
        <f t="shared" si="120"/>
        <v>#REF!</v>
      </c>
    </row>
    <row r="2452" spans="4:14">
      <c r="D2452" s="13" t="e">
        <f>VLOOKUP(Parameter!#REF!,Indexing!$A$2:$B$28,2)</f>
        <v>#REF!</v>
      </c>
      <c r="E2452" s="13" t="e">
        <f>VLOOKUP(Parameter!#REF!,Indexing!$C$2:$D$28,2)</f>
        <v>#REF!</v>
      </c>
      <c r="F2452" s="13" t="e">
        <f>VLOOKUP(Parameter!#REF!,Indexing!$E$2:$F$28,2)</f>
        <v>#REF!</v>
      </c>
      <c r="G2452" s="13" t="e">
        <f>VLOOKUP(Parameter!#REF!,Indexing!$G$2:$H$28,2)</f>
        <v>#REF!</v>
      </c>
      <c r="H2452" s="13" t="e">
        <f t="shared" si="118"/>
        <v>#REF!</v>
      </c>
      <c r="J2452" s="13" t="e">
        <f>VLOOKUP(Parameter!#REF!,Indexing!$I$2:$J$28,2)</f>
        <v>#REF!</v>
      </c>
      <c r="K2452" s="13" t="e">
        <f>VLOOKUP(Parameter!#REF!,Indexing!$K$2:$L$28,2)</f>
        <v>#REF!</v>
      </c>
      <c r="L2452" s="13" t="e">
        <f t="shared" si="119"/>
        <v>#REF!</v>
      </c>
      <c r="N2452" t="e">
        <f t="shared" si="120"/>
        <v>#REF!</v>
      </c>
    </row>
    <row r="2453" spans="4:14">
      <c r="D2453" s="13" t="e">
        <f>VLOOKUP(Parameter!#REF!,Indexing!$A$2:$B$28,2)</f>
        <v>#REF!</v>
      </c>
      <c r="E2453" s="13" t="e">
        <f>VLOOKUP(Parameter!#REF!,Indexing!$C$2:$D$28,2)</f>
        <v>#REF!</v>
      </c>
      <c r="F2453" s="13" t="e">
        <f>VLOOKUP(Parameter!#REF!,Indexing!$E$2:$F$28,2)</f>
        <v>#REF!</v>
      </c>
      <c r="G2453" s="13" t="e">
        <f>VLOOKUP(Parameter!#REF!,Indexing!$G$2:$H$28,2)</f>
        <v>#REF!</v>
      </c>
      <c r="H2453" s="13" t="e">
        <f t="shared" si="118"/>
        <v>#REF!</v>
      </c>
      <c r="J2453" s="13" t="e">
        <f>VLOOKUP(Parameter!#REF!,Indexing!$I$2:$J$28,2)</f>
        <v>#REF!</v>
      </c>
      <c r="K2453" s="13" t="e">
        <f>VLOOKUP(Parameter!#REF!,Indexing!$K$2:$L$28,2)</f>
        <v>#REF!</v>
      </c>
      <c r="L2453" s="13" t="e">
        <f t="shared" si="119"/>
        <v>#REF!</v>
      </c>
      <c r="N2453" t="e">
        <f t="shared" si="120"/>
        <v>#REF!</v>
      </c>
    </row>
    <row r="2454" spans="4:14">
      <c r="D2454" s="13" t="e">
        <f>VLOOKUP(Parameter!#REF!,Indexing!$A$2:$B$28,2)</f>
        <v>#REF!</v>
      </c>
      <c r="E2454" s="13" t="e">
        <f>VLOOKUP(Parameter!#REF!,Indexing!$C$2:$D$28,2)</f>
        <v>#REF!</v>
      </c>
      <c r="F2454" s="13" t="e">
        <f>VLOOKUP(Parameter!#REF!,Indexing!$E$2:$F$28,2)</f>
        <v>#REF!</v>
      </c>
      <c r="G2454" s="13" t="e">
        <f>VLOOKUP(Parameter!#REF!,Indexing!$G$2:$H$28,2)</f>
        <v>#REF!</v>
      </c>
      <c r="H2454" s="13" t="e">
        <f t="shared" si="118"/>
        <v>#REF!</v>
      </c>
      <c r="J2454" s="13" t="e">
        <f>VLOOKUP(Parameter!#REF!,Indexing!$I$2:$J$28,2)</f>
        <v>#REF!</v>
      </c>
      <c r="K2454" s="13" t="e">
        <f>VLOOKUP(Parameter!#REF!,Indexing!$K$2:$L$28,2)</f>
        <v>#REF!</v>
      </c>
      <c r="L2454" s="13" t="e">
        <f t="shared" si="119"/>
        <v>#REF!</v>
      </c>
      <c r="N2454" t="e">
        <f t="shared" si="120"/>
        <v>#REF!</v>
      </c>
    </row>
    <row r="2455" spans="4:14">
      <c r="D2455" s="13" t="e">
        <f>VLOOKUP(Parameter!#REF!,Indexing!$A$2:$B$28,2)</f>
        <v>#REF!</v>
      </c>
      <c r="E2455" s="13" t="e">
        <f>VLOOKUP(Parameter!#REF!,Indexing!$C$2:$D$28,2)</f>
        <v>#REF!</v>
      </c>
      <c r="F2455" s="13" t="e">
        <f>VLOOKUP(Parameter!#REF!,Indexing!$E$2:$F$28,2)</f>
        <v>#REF!</v>
      </c>
      <c r="G2455" s="13" t="e">
        <f>VLOOKUP(Parameter!#REF!,Indexing!$G$2:$H$28,2)</f>
        <v>#REF!</v>
      </c>
      <c r="H2455" s="13" t="e">
        <f t="shared" si="118"/>
        <v>#REF!</v>
      </c>
      <c r="J2455" s="13" t="e">
        <f>VLOOKUP(Parameter!#REF!,Indexing!$I$2:$J$28,2)</f>
        <v>#REF!</v>
      </c>
      <c r="K2455" s="13" t="e">
        <f>VLOOKUP(Parameter!#REF!,Indexing!$K$2:$L$28,2)</f>
        <v>#REF!</v>
      </c>
      <c r="L2455" s="13" t="e">
        <f t="shared" si="119"/>
        <v>#REF!</v>
      </c>
      <c r="N2455" t="e">
        <f t="shared" si="120"/>
        <v>#REF!</v>
      </c>
    </row>
    <row r="2456" spans="4:14">
      <c r="D2456" s="13" t="e">
        <f>VLOOKUP(Parameter!#REF!,Indexing!$A$2:$B$28,2)</f>
        <v>#REF!</v>
      </c>
      <c r="E2456" s="13" t="e">
        <f>VLOOKUP(Parameter!#REF!,Indexing!$C$2:$D$28,2)</f>
        <v>#REF!</v>
      </c>
      <c r="F2456" s="13" t="e">
        <f>VLOOKUP(Parameter!#REF!,Indexing!$E$2:$F$28,2)</f>
        <v>#REF!</v>
      </c>
      <c r="G2456" s="13" t="e">
        <f>VLOOKUP(Parameter!#REF!,Indexing!$G$2:$H$28,2)</f>
        <v>#REF!</v>
      </c>
      <c r="H2456" s="13" t="e">
        <f t="shared" si="118"/>
        <v>#REF!</v>
      </c>
      <c r="J2456" s="13" t="e">
        <f>VLOOKUP(Parameter!#REF!,Indexing!$I$2:$J$28,2)</f>
        <v>#REF!</v>
      </c>
      <c r="K2456" s="13" t="e">
        <f>VLOOKUP(Parameter!#REF!,Indexing!$K$2:$L$28,2)</f>
        <v>#REF!</v>
      </c>
      <c r="L2456" s="13" t="e">
        <f t="shared" si="119"/>
        <v>#REF!</v>
      </c>
      <c r="N2456" t="e">
        <f t="shared" si="120"/>
        <v>#REF!</v>
      </c>
    </row>
    <row r="2457" spans="4:14">
      <c r="D2457" s="13" t="e">
        <f>VLOOKUP(Parameter!#REF!,Indexing!$A$2:$B$28,2)</f>
        <v>#REF!</v>
      </c>
      <c r="E2457" s="13" t="e">
        <f>VLOOKUP(Parameter!#REF!,Indexing!$C$2:$D$28,2)</f>
        <v>#REF!</v>
      </c>
      <c r="F2457" s="13" t="e">
        <f>VLOOKUP(Parameter!#REF!,Indexing!$E$2:$F$28,2)</f>
        <v>#REF!</v>
      </c>
      <c r="G2457" s="13" t="e">
        <f>VLOOKUP(Parameter!#REF!,Indexing!$G$2:$H$28,2)</f>
        <v>#REF!</v>
      </c>
      <c r="H2457" s="13" t="e">
        <f t="shared" si="118"/>
        <v>#REF!</v>
      </c>
      <c r="J2457" s="13" t="e">
        <f>VLOOKUP(Parameter!#REF!,Indexing!$I$2:$J$28,2)</f>
        <v>#REF!</v>
      </c>
      <c r="K2457" s="13" t="e">
        <f>VLOOKUP(Parameter!#REF!,Indexing!$K$2:$L$28,2)</f>
        <v>#REF!</v>
      </c>
      <c r="L2457" s="13" t="e">
        <f t="shared" si="119"/>
        <v>#REF!</v>
      </c>
      <c r="N2457" t="e">
        <f t="shared" si="120"/>
        <v>#REF!</v>
      </c>
    </row>
    <row r="2458" spans="4:14">
      <c r="D2458" s="13" t="e">
        <f>VLOOKUP(Parameter!#REF!,Indexing!$A$2:$B$28,2)</f>
        <v>#REF!</v>
      </c>
      <c r="E2458" s="13" t="e">
        <f>VLOOKUP(Parameter!#REF!,Indexing!$C$2:$D$28,2)</f>
        <v>#REF!</v>
      </c>
      <c r="F2458" s="13" t="e">
        <f>VLOOKUP(Parameter!#REF!,Indexing!$E$2:$F$28,2)</f>
        <v>#REF!</v>
      </c>
      <c r="G2458" s="13" t="e">
        <f>VLOOKUP(Parameter!#REF!,Indexing!$G$2:$H$28,2)</f>
        <v>#REF!</v>
      </c>
      <c r="H2458" s="13" t="e">
        <f t="shared" si="118"/>
        <v>#REF!</v>
      </c>
      <c r="J2458" s="13" t="e">
        <f>VLOOKUP(Parameter!#REF!,Indexing!$I$2:$J$28,2)</f>
        <v>#REF!</v>
      </c>
      <c r="K2458" s="13" t="e">
        <f>VLOOKUP(Parameter!#REF!,Indexing!$K$2:$L$28,2)</f>
        <v>#REF!</v>
      </c>
      <c r="L2458" s="13" t="e">
        <f t="shared" si="119"/>
        <v>#REF!</v>
      </c>
      <c r="N2458" t="e">
        <f t="shared" si="120"/>
        <v>#REF!</v>
      </c>
    </row>
    <row r="2459" spans="4:14">
      <c r="D2459" s="13" t="e">
        <f>VLOOKUP(Parameter!#REF!,Indexing!$A$2:$B$28,2)</f>
        <v>#REF!</v>
      </c>
      <c r="E2459" s="13" t="e">
        <f>VLOOKUP(Parameter!#REF!,Indexing!$C$2:$D$28,2)</f>
        <v>#REF!</v>
      </c>
      <c r="F2459" s="13" t="e">
        <f>VLOOKUP(Parameter!#REF!,Indexing!$E$2:$F$28,2)</f>
        <v>#REF!</v>
      </c>
      <c r="G2459" s="13" t="e">
        <f>VLOOKUP(Parameter!#REF!,Indexing!$G$2:$H$28,2)</f>
        <v>#REF!</v>
      </c>
      <c r="H2459" s="13" t="e">
        <f t="shared" si="118"/>
        <v>#REF!</v>
      </c>
      <c r="J2459" s="13" t="e">
        <f>VLOOKUP(Parameter!#REF!,Indexing!$I$2:$J$28,2)</f>
        <v>#REF!</v>
      </c>
      <c r="K2459" s="13" t="e">
        <f>VLOOKUP(Parameter!#REF!,Indexing!$K$2:$L$28,2)</f>
        <v>#REF!</v>
      </c>
      <c r="L2459" s="13" t="e">
        <f t="shared" si="119"/>
        <v>#REF!</v>
      </c>
      <c r="N2459" t="e">
        <f t="shared" si="120"/>
        <v>#REF!</v>
      </c>
    </row>
    <row r="2460" spans="4:14">
      <c r="D2460" s="13" t="e">
        <f>VLOOKUP(Parameter!#REF!,Indexing!$A$2:$B$28,2)</f>
        <v>#REF!</v>
      </c>
      <c r="E2460" s="13" t="e">
        <f>VLOOKUP(Parameter!#REF!,Indexing!$C$2:$D$28,2)</f>
        <v>#REF!</v>
      </c>
      <c r="F2460" s="13" t="e">
        <f>VLOOKUP(Parameter!#REF!,Indexing!$E$2:$F$28,2)</f>
        <v>#REF!</v>
      </c>
      <c r="G2460" s="13" t="e">
        <f>VLOOKUP(Parameter!#REF!,Indexing!$G$2:$H$28,2)</f>
        <v>#REF!</v>
      </c>
      <c r="H2460" s="13" t="e">
        <f t="shared" si="118"/>
        <v>#REF!</v>
      </c>
      <c r="J2460" s="13" t="e">
        <f>VLOOKUP(Parameter!#REF!,Indexing!$I$2:$J$28,2)</f>
        <v>#REF!</v>
      </c>
      <c r="K2460" s="13" t="e">
        <f>VLOOKUP(Parameter!#REF!,Indexing!$K$2:$L$28,2)</f>
        <v>#REF!</v>
      </c>
      <c r="L2460" s="13" t="e">
        <f t="shared" si="119"/>
        <v>#REF!</v>
      </c>
      <c r="N2460" t="e">
        <f t="shared" si="120"/>
        <v>#REF!</v>
      </c>
    </row>
    <row r="2461" spans="4:14">
      <c r="D2461" s="13" t="e">
        <f>VLOOKUP(Parameter!#REF!,Indexing!$A$2:$B$28,2)</f>
        <v>#REF!</v>
      </c>
      <c r="E2461" s="13" t="e">
        <f>VLOOKUP(Parameter!#REF!,Indexing!$C$2:$D$28,2)</f>
        <v>#REF!</v>
      </c>
      <c r="F2461" s="13" t="e">
        <f>VLOOKUP(Parameter!#REF!,Indexing!$E$2:$F$28,2)</f>
        <v>#REF!</v>
      </c>
      <c r="G2461" s="13" t="e">
        <f>VLOOKUP(Parameter!#REF!,Indexing!$G$2:$H$28,2)</f>
        <v>#REF!</v>
      </c>
      <c r="H2461" s="13" t="e">
        <f t="shared" si="118"/>
        <v>#REF!</v>
      </c>
      <c r="J2461" s="13" t="e">
        <f>VLOOKUP(Parameter!#REF!,Indexing!$I$2:$J$28,2)</f>
        <v>#REF!</v>
      </c>
      <c r="K2461" s="13" t="e">
        <f>VLOOKUP(Parameter!#REF!,Indexing!$K$2:$L$28,2)</f>
        <v>#REF!</v>
      </c>
      <c r="L2461" s="13" t="e">
        <f t="shared" si="119"/>
        <v>#REF!</v>
      </c>
      <c r="N2461" t="e">
        <f t="shared" si="120"/>
        <v>#REF!</v>
      </c>
    </row>
    <row r="2462" spans="4:14">
      <c r="D2462" s="13" t="e">
        <f>VLOOKUP(Parameter!#REF!,Indexing!$A$2:$B$28,2)</f>
        <v>#REF!</v>
      </c>
      <c r="E2462" s="13" t="e">
        <f>VLOOKUP(Parameter!#REF!,Indexing!$C$2:$D$28,2)</f>
        <v>#REF!</v>
      </c>
      <c r="F2462" s="13" t="e">
        <f>VLOOKUP(Parameter!#REF!,Indexing!$E$2:$F$28,2)</f>
        <v>#REF!</v>
      </c>
      <c r="G2462" s="13" t="e">
        <f>VLOOKUP(Parameter!#REF!,Indexing!$G$2:$H$28,2)</f>
        <v>#REF!</v>
      </c>
      <c r="H2462" s="13" t="e">
        <f t="shared" si="118"/>
        <v>#REF!</v>
      </c>
      <c r="J2462" s="13" t="e">
        <f>VLOOKUP(Parameter!#REF!,Indexing!$I$2:$J$28,2)</f>
        <v>#REF!</v>
      </c>
      <c r="K2462" s="13" t="e">
        <f>VLOOKUP(Parameter!#REF!,Indexing!$K$2:$L$28,2)</f>
        <v>#REF!</v>
      </c>
      <c r="L2462" s="13" t="e">
        <f t="shared" si="119"/>
        <v>#REF!</v>
      </c>
      <c r="N2462" t="e">
        <f t="shared" si="120"/>
        <v>#REF!</v>
      </c>
    </row>
    <row r="2463" spans="4:14">
      <c r="D2463" s="13" t="e">
        <f>VLOOKUP(Parameter!#REF!,Indexing!$A$2:$B$28,2)</f>
        <v>#REF!</v>
      </c>
      <c r="E2463" s="13" t="e">
        <f>VLOOKUP(Parameter!#REF!,Indexing!$C$2:$D$28,2)</f>
        <v>#REF!</v>
      </c>
      <c r="F2463" s="13" t="e">
        <f>VLOOKUP(Parameter!#REF!,Indexing!$E$2:$F$28,2)</f>
        <v>#REF!</v>
      </c>
      <c r="G2463" s="13" t="e">
        <f>VLOOKUP(Parameter!#REF!,Indexing!$G$2:$H$28,2)</f>
        <v>#REF!</v>
      </c>
      <c r="H2463" s="13" t="e">
        <f t="shared" si="118"/>
        <v>#REF!</v>
      </c>
      <c r="J2463" s="13" t="e">
        <f>VLOOKUP(Parameter!#REF!,Indexing!$I$2:$J$28,2)</f>
        <v>#REF!</v>
      </c>
      <c r="K2463" s="13" t="e">
        <f>VLOOKUP(Parameter!#REF!,Indexing!$K$2:$L$28,2)</f>
        <v>#REF!</v>
      </c>
      <c r="L2463" s="13" t="e">
        <f t="shared" si="119"/>
        <v>#REF!</v>
      </c>
      <c r="N2463" t="e">
        <f t="shared" si="120"/>
        <v>#REF!</v>
      </c>
    </row>
    <row r="2464" spans="4:14">
      <c r="D2464" s="13" t="e">
        <f>VLOOKUP(Parameter!#REF!,Indexing!$A$2:$B$28,2)</f>
        <v>#REF!</v>
      </c>
      <c r="E2464" s="13" t="e">
        <f>VLOOKUP(Parameter!#REF!,Indexing!$C$2:$D$28,2)</f>
        <v>#REF!</v>
      </c>
      <c r="F2464" s="13" t="e">
        <f>VLOOKUP(Parameter!#REF!,Indexing!$E$2:$F$28,2)</f>
        <v>#REF!</v>
      </c>
      <c r="G2464" s="13" t="e">
        <f>VLOOKUP(Parameter!#REF!,Indexing!$G$2:$H$28,2)</f>
        <v>#REF!</v>
      </c>
      <c r="H2464" s="13" t="e">
        <f t="shared" si="118"/>
        <v>#REF!</v>
      </c>
      <c r="J2464" s="13" t="e">
        <f>VLOOKUP(Parameter!#REF!,Indexing!$I$2:$J$28,2)</f>
        <v>#REF!</v>
      </c>
      <c r="K2464" s="13" t="e">
        <f>VLOOKUP(Parameter!#REF!,Indexing!$K$2:$L$28,2)</f>
        <v>#REF!</v>
      </c>
      <c r="L2464" s="13" t="e">
        <f t="shared" si="119"/>
        <v>#REF!</v>
      </c>
      <c r="N2464" t="e">
        <f t="shared" si="120"/>
        <v>#REF!</v>
      </c>
    </row>
    <row r="2465" spans="4:14">
      <c r="D2465" s="13" t="e">
        <f>VLOOKUP(Parameter!#REF!,Indexing!$A$2:$B$28,2)</f>
        <v>#REF!</v>
      </c>
      <c r="E2465" s="13" t="e">
        <f>VLOOKUP(Parameter!#REF!,Indexing!$C$2:$D$28,2)</f>
        <v>#REF!</v>
      </c>
      <c r="F2465" s="13" t="e">
        <f>VLOOKUP(Parameter!#REF!,Indexing!$E$2:$F$28,2)</f>
        <v>#REF!</v>
      </c>
      <c r="G2465" s="13" t="e">
        <f>VLOOKUP(Parameter!#REF!,Indexing!$G$2:$H$28,2)</f>
        <v>#REF!</v>
      </c>
      <c r="H2465" s="13" t="e">
        <f t="shared" si="118"/>
        <v>#REF!</v>
      </c>
      <c r="J2465" s="13" t="e">
        <f>VLOOKUP(Parameter!#REF!,Indexing!$I$2:$J$28,2)</f>
        <v>#REF!</v>
      </c>
      <c r="K2465" s="13" t="e">
        <f>VLOOKUP(Parameter!#REF!,Indexing!$K$2:$L$28,2)</f>
        <v>#REF!</v>
      </c>
      <c r="L2465" s="13" t="e">
        <f t="shared" si="119"/>
        <v>#REF!</v>
      </c>
      <c r="N2465" t="e">
        <f t="shared" si="120"/>
        <v>#REF!</v>
      </c>
    </row>
    <row r="2466" spans="4:14">
      <c r="D2466" s="13" t="e">
        <f>VLOOKUP(Parameter!#REF!,Indexing!$A$2:$B$28,2)</f>
        <v>#REF!</v>
      </c>
      <c r="E2466" s="13" t="e">
        <f>VLOOKUP(Parameter!#REF!,Indexing!$C$2:$D$28,2)</f>
        <v>#REF!</v>
      </c>
      <c r="F2466" s="13" t="e">
        <f>VLOOKUP(Parameter!#REF!,Indexing!$E$2:$F$28,2)</f>
        <v>#REF!</v>
      </c>
      <c r="G2466" s="13" t="e">
        <f>VLOOKUP(Parameter!#REF!,Indexing!$G$2:$H$28,2)</f>
        <v>#REF!</v>
      </c>
      <c r="H2466" s="13" t="e">
        <f t="shared" si="118"/>
        <v>#REF!</v>
      </c>
      <c r="J2466" s="13" t="e">
        <f>VLOOKUP(Parameter!#REF!,Indexing!$I$2:$J$28,2)</f>
        <v>#REF!</v>
      </c>
      <c r="K2466" s="13" t="e">
        <f>VLOOKUP(Parameter!#REF!,Indexing!$K$2:$L$28,2)</f>
        <v>#REF!</v>
      </c>
      <c r="L2466" s="13" t="e">
        <f t="shared" si="119"/>
        <v>#REF!</v>
      </c>
      <c r="N2466" t="e">
        <f t="shared" si="120"/>
        <v>#REF!</v>
      </c>
    </row>
    <row r="2467" spans="4:14">
      <c r="D2467" s="13" t="e">
        <f>VLOOKUP(Parameter!#REF!,Indexing!$A$2:$B$28,2)</f>
        <v>#REF!</v>
      </c>
      <c r="E2467" s="13" t="e">
        <f>VLOOKUP(Parameter!#REF!,Indexing!$C$2:$D$28,2)</f>
        <v>#REF!</v>
      </c>
      <c r="F2467" s="13" t="e">
        <f>VLOOKUP(Parameter!#REF!,Indexing!$E$2:$F$28,2)</f>
        <v>#REF!</v>
      </c>
      <c r="G2467" s="13" t="e">
        <f>VLOOKUP(Parameter!#REF!,Indexing!$G$2:$H$28,2)</f>
        <v>#REF!</v>
      </c>
      <c r="H2467" s="13" t="e">
        <f t="shared" si="118"/>
        <v>#REF!</v>
      </c>
      <c r="J2467" s="13" t="e">
        <f>VLOOKUP(Parameter!#REF!,Indexing!$I$2:$J$28,2)</f>
        <v>#REF!</v>
      </c>
      <c r="K2467" s="13" t="e">
        <f>VLOOKUP(Parameter!#REF!,Indexing!$K$2:$L$28,2)</f>
        <v>#REF!</v>
      </c>
      <c r="L2467" s="13" t="e">
        <f t="shared" si="119"/>
        <v>#REF!</v>
      </c>
      <c r="N2467" t="e">
        <f t="shared" si="120"/>
        <v>#REF!</v>
      </c>
    </row>
    <row r="2468" spans="4:14">
      <c r="D2468" s="13" t="e">
        <f>VLOOKUP(Parameter!#REF!,Indexing!$A$2:$B$28,2)</f>
        <v>#REF!</v>
      </c>
      <c r="E2468" s="13" t="e">
        <f>VLOOKUP(Parameter!#REF!,Indexing!$C$2:$D$28,2)</f>
        <v>#REF!</v>
      </c>
      <c r="F2468" s="13" t="e">
        <f>VLOOKUP(Parameter!#REF!,Indexing!$E$2:$F$28,2)</f>
        <v>#REF!</v>
      </c>
      <c r="G2468" s="13" t="e">
        <f>VLOOKUP(Parameter!#REF!,Indexing!$G$2:$H$28,2)</f>
        <v>#REF!</v>
      </c>
      <c r="H2468" s="13" t="e">
        <f t="shared" si="118"/>
        <v>#REF!</v>
      </c>
      <c r="J2468" s="13" t="e">
        <f>VLOOKUP(Parameter!#REF!,Indexing!$I$2:$J$28,2)</f>
        <v>#REF!</v>
      </c>
      <c r="K2468" s="13" t="e">
        <f>VLOOKUP(Parameter!#REF!,Indexing!$K$2:$L$28,2)</f>
        <v>#REF!</v>
      </c>
      <c r="L2468" s="13" t="e">
        <f t="shared" si="119"/>
        <v>#REF!</v>
      </c>
      <c r="N2468" t="e">
        <f t="shared" si="120"/>
        <v>#REF!</v>
      </c>
    </row>
    <row r="2469" spans="4:14">
      <c r="D2469" s="13" t="e">
        <f>VLOOKUP(Parameter!#REF!,Indexing!$A$2:$B$28,2)</f>
        <v>#REF!</v>
      </c>
      <c r="E2469" s="13" t="e">
        <f>VLOOKUP(Parameter!#REF!,Indexing!$C$2:$D$28,2)</f>
        <v>#REF!</v>
      </c>
      <c r="F2469" s="13" t="e">
        <f>VLOOKUP(Parameter!#REF!,Indexing!$E$2:$F$28,2)</f>
        <v>#REF!</v>
      </c>
      <c r="G2469" s="13" t="e">
        <f>VLOOKUP(Parameter!#REF!,Indexing!$G$2:$H$28,2)</f>
        <v>#REF!</v>
      </c>
      <c r="H2469" s="13" t="e">
        <f t="shared" si="118"/>
        <v>#REF!</v>
      </c>
      <c r="J2469" s="13" t="e">
        <f>VLOOKUP(Parameter!#REF!,Indexing!$I$2:$J$28,2)</f>
        <v>#REF!</v>
      </c>
      <c r="K2469" s="13" t="e">
        <f>VLOOKUP(Parameter!#REF!,Indexing!$K$2:$L$28,2)</f>
        <v>#REF!</v>
      </c>
      <c r="L2469" s="13" t="e">
        <f t="shared" si="119"/>
        <v>#REF!</v>
      </c>
      <c r="N2469" t="e">
        <f t="shared" si="120"/>
        <v>#REF!</v>
      </c>
    </row>
    <row r="2470" spans="4:14">
      <c r="D2470" s="13" t="e">
        <f>VLOOKUP(Parameter!#REF!,Indexing!$A$2:$B$28,2)</f>
        <v>#REF!</v>
      </c>
      <c r="E2470" s="13" t="e">
        <f>VLOOKUP(Parameter!#REF!,Indexing!$C$2:$D$28,2)</f>
        <v>#REF!</v>
      </c>
      <c r="F2470" s="13" t="e">
        <f>VLOOKUP(Parameter!#REF!,Indexing!$E$2:$F$28,2)</f>
        <v>#REF!</v>
      </c>
      <c r="G2470" s="13" t="e">
        <f>VLOOKUP(Parameter!#REF!,Indexing!$G$2:$H$28,2)</f>
        <v>#REF!</v>
      </c>
      <c r="H2470" s="13" t="e">
        <f t="shared" si="118"/>
        <v>#REF!</v>
      </c>
      <c r="J2470" s="13" t="e">
        <f>VLOOKUP(Parameter!#REF!,Indexing!$I$2:$J$28,2)</f>
        <v>#REF!</v>
      </c>
      <c r="K2470" s="13" t="e">
        <f>VLOOKUP(Parameter!#REF!,Indexing!$K$2:$L$28,2)</f>
        <v>#REF!</v>
      </c>
      <c r="L2470" s="13" t="e">
        <f t="shared" si="119"/>
        <v>#REF!</v>
      </c>
      <c r="N2470" t="e">
        <f t="shared" si="120"/>
        <v>#REF!</v>
      </c>
    </row>
    <row r="2471" spans="4:14">
      <c r="D2471" s="13" t="e">
        <f>VLOOKUP(Parameter!#REF!,Indexing!$A$2:$B$28,2)</f>
        <v>#REF!</v>
      </c>
      <c r="E2471" s="13" t="e">
        <f>VLOOKUP(Parameter!#REF!,Indexing!$C$2:$D$28,2)</f>
        <v>#REF!</v>
      </c>
      <c r="F2471" s="13" t="e">
        <f>VLOOKUP(Parameter!#REF!,Indexing!$E$2:$F$28,2)</f>
        <v>#REF!</v>
      </c>
      <c r="G2471" s="13" t="e">
        <f>VLOOKUP(Parameter!#REF!,Indexing!$G$2:$H$28,2)</f>
        <v>#REF!</v>
      </c>
      <c r="H2471" s="13" t="e">
        <f t="shared" ref="H2471:H2534" si="121">(AVERAGE(D2471:G2471))</f>
        <v>#REF!</v>
      </c>
      <c r="J2471" s="13" t="e">
        <f>VLOOKUP(Parameter!#REF!,Indexing!$I$2:$J$28,2)</f>
        <v>#REF!</v>
      </c>
      <c r="K2471" s="13" t="e">
        <f>VLOOKUP(Parameter!#REF!,Indexing!$K$2:$L$28,2)</f>
        <v>#REF!</v>
      </c>
      <c r="L2471" s="13" t="e">
        <f t="shared" ref="L2471:L2534" si="122">AVERAGE(J2471+K2471)</f>
        <v>#REF!</v>
      </c>
      <c r="N2471" t="e">
        <f t="shared" si="120"/>
        <v>#REF!</v>
      </c>
    </row>
    <row r="2472" spans="4:14">
      <c r="D2472" s="13" t="e">
        <f>VLOOKUP(Parameter!#REF!,Indexing!$A$2:$B$28,2)</f>
        <v>#REF!</v>
      </c>
      <c r="E2472" s="13" t="e">
        <f>VLOOKUP(Parameter!#REF!,Indexing!$C$2:$D$28,2)</f>
        <v>#REF!</v>
      </c>
      <c r="F2472" s="13" t="e">
        <f>VLOOKUP(Parameter!#REF!,Indexing!$E$2:$F$28,2)</f>
        <v>#REF!</v>
      </c>
      <c r="G2472" s="13" t="e">
        <f>VLOOKUP(Parameter!#REF!,Indexing!$G$2:$H$28,2)</f>
        <v>#REF!</v>
      </c>
      <c r="H2472" s="13" t="e">
        <f t="shared" si="121"/>
        <v>#REF!</v>
      </c>
      <c r="J2472" s="13" t="e">
        <f>VLOOKUP(Parameter!#REF!,Indexing!$I$2:$J$28,2)</f>
        <v>#REF!</v>
      </c>
      <c r="K2472" s="13" t="e">
        <f>VLOOKUP(Parameter!#REF!,Indexing!$K$2:$L$28,2)</f>
        <v>#REF!</v>
      </c>
      <c r="L2472" s="13" t="e">
        <f t="shared" si="122"/>
        <v>#REF!</v>
      </c>
      <c r="N2472" t="e">
        <f t="shared" si="120"/>
        <v>#REF!</v>
      </c>
    </row>
    <row r="2473" spans="4:14">
      <c r="D2473" s="13" t="e">
        <f>VLOOKUP(Parameter!#REF!,Indexing!$A$2:$B$28,2)</f>
        <v>#REF!</v>
      </c>
      <c r="E2473" s="13" t="e">
        <f>VLOOKUP(Parameter!#REF!,Indexing!$C$2:$D$28,2)</f>
        <v>#REF!</v>
      </c>
      <c r="F2473" s="13" t="e">
        <f>VLOOKUP(Parameter!#REF!,Indexing!$E$2:$F$28,2)</f>
        <v>#REF!</v>
      </c>
      <c r="G2473" s="13" t="e">
        <f>VLOOKUP(Parameter!#REF!,Indexing!$G$2:$H$28,2)</f>
        <v>#REF!</v>
      </c>
      <c r="H2473" s="13" t="e">
        <f t="shared" si="121"/>
        <v>#REF!</v>
      </c>
      <c r="J2473" s="13" t="e">
        <f>VLOOKUP(Parameter!#REF!,Indexing!$I$2:$J$28,2)</f>
        <v>#REF!</v>
      </c>
      <c r="K2473" s="13" t="e">
        <f>VLOOKUP(Parameter!#REF!,Indexing!$K$2:$L$28,2)</f>
        <v>#REF!</v>
      </c>
      <c r="L2473" s="13" t="e">
        <f t="shared" si="122"/>
        <v>#REF!</v>
      </c>
      <c r="N2473" t="e">
        <f t="shared" si="120"/>
        <v>#REF!</v>
      </c>
    </row>
    <row r="2474" spans="4:14">
      <c r="D2474" s="13" t="e">
        <f>VLOOKUP(Parameter!#REF!,Indexing!$A$2:$B$28,2)</f>
        <v>#REF!</v>
      </c>
      <c r="E2474" s="13" t="e">
        <f>VLOOKUP(Parameter!#REF!,Indexing!$C$2:$D$28,2)</f>
        <v>#REF!</v>
      </c>
      <c r="F2474" s="13" t="e">
        <f>VLOOKUP(Parameter!#REF!,Indexing!$E$2:$F$28,2)</f>
        <v>#REF!</v>
      </c>
      <c r="G2474" s="13" t="e">
        <f>VLOOKUP(Parameter!#REF!,Indexing!$G$2:$H$28,2)</f>
        <v>#REF!</v>
      </c>
      <c r="H2474" s="13" t="e">
        <f t="shared" si="121"/>
        <v>#REF!</v>
      </c>
      <c r="J2474" s="13" t="e">
        <f>VLOOKUP(Parameter!#REF!,Indexing!$I$2:$J$28,2)</f>
        <v>#REF!</v>
      </c>
      <c r="K2474" s="13" t="e">
        <f>VLOOKUP(Parameter!#REF!,Indexing!$K$2:$L$28,2)</f>
        <v>#REF!</v>
      </c>
      <c r="L2474" s="13" t="e">
        <f t="shared" si="122"/>
        <v>#REF!</v>
      </c>
      <c r="N2474" t="e">
        <f t="shared" si="120"/>
        <v>#REF!</v>
      </c>
    </row>
    <row r="2475" spans="4:14">
      <c r="D2475" s="13" t="e">
        <f>VLOOKUP(Parameter!#REF!,Indexing!$A$2:$B$28,2)</f>
        <v>#REF!</v>
      </c>
      <c r="E2475" s="13" t="e">
        <f>VLOOKUP(Parameter!#REF!,Indexing!$C$2:$D$28,2)</f>
        <v>#REF!</v>
      </c>
      <c r="F2475" s="13" t="e">
        <f>VLOOKUP(Parameter!#REF!,Indexing!$E$2:$F$28,2)</f>
        <v>#REF!</v>
      </c>
      <c r="G2475" s="13" t="e">
        <f>VLOOKUP(Parameter!#REF!,Indexing!$G$2:$H$28,2)</f>
        <v>#REF!</v>
      </c>
      <c r="H2475" s="13" t="e">
        <f t="shared" si="121"/>
        <v>#REF!</v>
      </c>
      <c r="J2475" s="13" t="e">
        <f>VLOOKUP(Parameter!#REF!,Indexing!$I$2:$J$28,2)</f>
        <v>#REF!</v>
      </c>
      <c r="K2475" s="13" t="e">
        <f>VLOOKUP(Parameter!#REF!,Indexing!$K$2:$L$28,2)</f>
        <v>#REF!</v>
      </c>
      <c r="L2475" s="13" t="e">
        <f t="shared" si="122"/>
        <v>#REF!</v>
      </c>
      <c r="N2475" t="e">
        <f t="shared" si="120"/>
        <v>#REF!</v>
      </c>
    </row>
    <row r="2476" spans="4:14">
      <c r="D2476" s="13" t="e">
        <f>VLOOKUP(Parameter!#REF!,Indexing!$A$2:$B$28,2)</f>
        <v>#REF!</v>
      </c>
      <c r="E2476" s="13" t="e">
        <f>VLOOKUP(Parameter!#REF!,Indexing!$C$2:$D$28,2)</f>
        <v>#REF!</v>
      </c>
      <c r="F2476" s="13" t="e">
        <f>VLOOKUP(Parameter!#REF!,Indexing!$E$2:$F$28,2)</f>
        <v>#REF!</v>
      </c>
      <c r="G2476" s="13" t="e">
        <f>VLOOKUP(Parameter!#REF!,Indexing!$G$2:$H$28,2)</f>
        <v>#REF!</v>
      </c>
      <c r="H2476" s="13" t="e">
        <f t="shared" si="121"/>
        <v>#REF!</v>
      </c>
      <c r="J2476" s="13" t="e">
        <f>VLOOKUP(Parameter!#REF!,Indexing!$I$2:$J$28,2)</f>
        <v>#REF!</v>
      </c>
      <c r="K2476" s="13" t="e">
        <f>VLOOKUP(Parameter!#REF!,Indexing!$K$2:$L$28,2)</f>
        <v>#REF!</v>
      </c>
      <c r="L2476" s="13" t="e">
        <f t="shared" si="122"/>
        <v>#REF!</v>
      </c>
      <c r="N2476" t="e">
        <f t="shared" si="120"/>
        <v>#REF!</v>
      </c>
    </row>
    <row r="2477" spans="4:14">
      <c r="D2477" s="13" t="e">
        <f>VLOOKUP(Parameter!#REF!,Indexing!$A$2:$B$28,2)</f>
        <v>#REF!</v>
      </c>
      <c r="E2477" s="13" t="e">
        <f>VLOOKUP(Parameter!#REF!,Indexing!$C$2:$D$28,2)</f>
        <v>#REF!</v>
      </c>
      <c r="F2477" s="13" t="e">
        <f>VLOOKUP(Parameter!#REF!,Indexing!$E$2:$F$28,2)</f>
        <v>#REF!</v>
      </c>
      <c r="G2477" s="13" t="e">
        <f>VLOOKUP(Parameter!#REF!,Indexing!$G$2:$H$28,2)</f>
        <v>#REF!</v>
      </c>
      <c r="H2477" s="13" t="e">
        <f t="shared" si="121"/>
        <v>#REF!</v>
      </c>
      <c r="J2477" s="13" t="e">
        <f>VLOOKUP(Parameter!#REF!,Indexing!$I$2:$J$28,2)</f>
        <v>#REF!</v>
      </c>
      <c r="K2477" s="13" t="e">
        <f>VLOOKUP(Parameter!#REF!,Indexing!$K$2:$L$28,2)</f>
        <v>#REF!</v>
      </c>
      <c r="L2477" s="13" t="e">
        <f t="shared" si="122"/>
        <v>#REF!</v>
      </c>
      <c r="N2477" t="e">
        <f t="shared" si="120"/>
        <v>#REF!</v>
      </c>
    </row>
    <row r="2478" spans="4:14">
      <c r="D2478" s="13" t="e">
        <f>VLOOKUP(Parameter!#REF!,Indexing!$A$2:$B$28,2)</f>
        <v>#REF!</v>
      </c>
      <c r="E2478" s="13" t="e">
        <f>VLOOKUP(Parameter!#REF!,Indexing!$C$2:$D$28,2)</f>
        <v>#REF!</v>
      </c>
      <c r="F2478" s="13" t="e">
        <f>VLOOKUP(Parameter!#REF!,Indexing!$E$2:$F$28,2)</f>
        <v>#REF!</v>
      </c>
      <c r="G2478" s="13" t="e">
        <f>VLOOKUP(Parameter!#REF!,Indexing!$G$2:$H$28,2)</f>
        <v>#REF!</v>
      </c>
      <c r="H2478" s="13" t="e">
        <f t="shared" si="121"/>
        <v>#REF!</v>
      </c>
      <c r="J2478" s="13" t="e">
        <f>VLOOKUP(Parameter!#REF!,Indexing!$I$2:$J$28,2)</f>
        <v>#REF!</v>
      </c>
      <c r="K2478" s="13" t="e">
        <f>VLOOKUP(Parameter!#REF!,Indexing!$K$2:$L$28,2)</f>
        <v>#REF!</v>
      </c>
      <c r="L2478" s="13" t="e">
        <f t="shared" si="122"/>
        <v>#REF!</v>
      </c>
      <c r="N2478" t="e">
        <f t="shared" si="120"/>
        <v>#REF!</v>
      </c>
    </row>
    <row r="2479" spans="4:14">
      <c r="D2479" s="13" t="e">
        <f>VLOOKUP(Parameter!#REF!,Indexing!$A$2:$B$28,2)</f>
        <v>#REF!</v>
      </c>
      <c r="E2479" s="13" t="e">
        <f>VLOOKUP(Parameter!#REF!,Indexing!$C$2:$D$28,2)</f>
        <v>#REF!</v>
      </c>
      <c r="F2479" s="13" t="e">
        <f>VLOOKUP(Parameter!#REF!,Indexing!$E$2:$F$28,2)</f>
        <v>#REF!</v>
      </c>
      <c r="G2479" s="13" t="e">
        <f>VLOOKUP(Parameter!#REF!,Indexing!$G$2:$H$28,2)</f>
        <v>#REF!</v>
      </c>
      <c r="H2479" s="13" t="e">
        <f t="shared" si="121"/>
        <v>#REF!</v>
      </c>
      <c r="J2479" s="13" t="e">
        <f>VLOOKUP(Parameter!#REF!,Indexing!$I$2:$J$28,2)</f>
        <v>#REF!</v>
      </c>
      <c r="K2479" s="13" t="e">
        <f>VLOOKUP(Parameter!#REF!,Indexing!$K$2:$L$28,2)</f>
        <v>#REF!</v>
      </c>
      <c r="L2479" s="13" t="e">
        <f t="shared" si="122"/>
        <v>#REF!</v>
      </c>
      <c r="N2479" t="e">
        <f t="shared" si="120"/>
        <v>#REF!</v>
      </c>
    </row>
    <row r="2480" spans="4:14">
      <c r="D2480" s="13" t="e">
        <f>VLOOKUP(Parameter!#REF!,Indexing!$A$2:$B$28,2)</f>
        <v>#REF!</v>
      </c>
      <c r="E2480" s="13" t="e">
        <f>VLOOKUP(Parameter!#REF!,Indexing!$C$2:$D$28,2)</f>
        <v>#REF!</v>
      </c>
      <c r="F2480" s="13" t="e">
        <f>VLOOKUP(Parameter!#REF!,Indexing!$E$2:$F$28,2)</f>
        <v>#REF!</v>
      </c>
      <c r="G2480" s="13" t="e">
        <f>VLOOKUP(Parameter!#REF!,Indexing!$G$2:$H$28,2)</f>
        <v>#REF!</v>
      </c>
      <c r="H2480" s="13" t="e">
        <f t="shared" si="121"/>
        <v>#REF!</v>
      </c>
      <c r="J2480" s="13" t="e">
        <f>VLOOKUP(Parameter!#REF!,Indexing!$I$2:$J$28,2)</f>
        <v>#REF!</v>
      </c>
      <c r="K2480" s="13" t="e">
        <f>VLOOKUP(Parameter!#REF!,Indexing!$K$2:$L$28,2)</f>
        <v>#REF!</v>
      </c>
      <c r="L2480" s="13" t="e">
        <f t="shared" si="122"/>
        <v>#REF!</v>
      </c>
      <c r="N2480" t="e">
        <f t="shared" si="120"/>
        <v>#REF!</v>
      </c>
    </row>
    <row r="2481" spans="4:14">
      <c r="D2481" s="13" t="e">
        <f>VLOOKUP(Parameter!#REF!,Indexing!$A$2:$B$28,2)</f>
        <v>#REF!</v>
      </c>
      <c r="E2481" s="13" t="e">
        <f>VLOOKUP(Parameter!#REF!,Indexing!$C$2:$D$28,2)</f>
        <v>#REF!</v>
      </c>
      <c r="F2481" s="13" t="e">
        <f>VLOOKUP(Parameter!#REF!,Indexing!$E$2:$F$28,2)</f>
        <v>#REF!</v>
      </c>
      <c r="G2481" s="13" t="e">
        <f>VLOOKUP(Parameter!#REF!,Indexing!$G$2:$H$28,2)</f>
        <v>#REF!</v>
      </c>
      <c r="H2481" s="13" t="e">
        <f t="shared" si="121"/>
        <v>#REF!</v>
      </c>
      <c r="J2481" s="13" t="e">
        <f>VLOOKUP(Parameter!#REF!,Indexing!$I$2:$J$28,2)</f>
        <v>#REF!</v>
      </c>
      <c r="K2481" s="13" t="e">
        <f>VLOOKUP(Parameter!#REF!,Indexing!$K$2:$L$28,2)</f>
        <v>#REF!</v>
      </c>
      <c r="L2481" s="13" t="e">
        <f t="shared" si="122"/>
        <v>#REF!</v>
      </c>
      <c r="N2481" t="e">
        <f t="shared" si="120"/>
        <v>#REF!</v>
      </c>
    </row>
    <row r="2482" spans="4:14">
      <c r="D2482" s="13" t="e">
        <f>VLOOKUP(Parameter!#REF!,Indexing!$A$2:$B$28,2)</f>
        <v>#REF!</v>
      </c>
      <c r="E2482" s="13" t="e">
        <f>VLOOKUP(Parameter!#REF!,Indexing!$C$2:$D$28,2)</f>
        <v>#REF!</v>
      </c>
      <c r="F2482" s="13" t="e">
        <f>VLOOKUP(Parameter!#REF!,Indexing!$E$2:$F$28,2)</f>
        <v>#REF!</v>
      </c>
      <c r="G2482" s="13" t="e">
        <f>VLOOKUP(Parameter!#REF!,Indexing!$G$2:$H$28,2)</f>
        <v>#REF!</v>
      </c>
      <c r="H2482" s="13" t="e">
        <f t="shared" si="121"/>
        <v>#REF!</v>
      </c>
      <c r="J2482" s="13" t="e">
        <f>VLOOKUP(Parameter!#REF!,Indexing!$I$2:$J$28,2)</f>
        <v>#REF!</v>
      </c>
      <c r="K2482" s="13" t="e">
        <f>VLOOKUP(Parameter!#REF!,Indexing!$K$2:$L$28,2)</f>
        <v>#REF!</v>
      </c>
      <c r="L2482" s="13" t="e">
        <f t="shared" si="122"/>
        <v>#REF!</v>
      </c>
      <c r="N2482" t="e">
        <f t="shared" si="120"/>
        <v>#REF!</v>
      </c>
    </row>
    <row r="2483" spans="4:14">
      <c r="D2483" s="13" t="e">
        <f>VLOOKUP(Parameter!#REF!,Indexing!$A$2:$B$28,2)</f>
        <v>#REF!</v>
      </c>
      <c r="E2483" s="13" t="e">
        <f>VLOOKUP(Parameter!#REF!,Indexing!$C$2:$D$28,2)</f>
        <v>#REF!</v>
      </c>
      <c r="F2483" s="13" t="e">
        <f>VLOOKUP(Parameter!#REF!,Indexing!$E$2:$F$28,2)</f>
        <v>#REF!</v>
      </c>
      <c r="G2483" s="13" t="e">
        <f>VLOOKUP(Parameter!#REF!,Indexing!$G$2:$H$28,2)</f>
        <v>#REF!</v>
      </c>
      <c r="H2483" s="13" t="e">
        <f t="shared" si="121"/>
        <v>#REF!</v>
      </c>
      <c r="J2483" s="13" t="e">
        <f>VLOOKUP(Parameter!#REF!,Indexing!$I$2:$J$28,2)</f>
        <v>#REF!</v>
      </c>
      <c r="K2483" s="13" t="e">
        <f>VLOOKUP(Parameter!#REF!,Indexing!$K$2:$L$28,2)</f>
        <v>#REF!</v>
      </c>
      <c r="L2483" s="13" t="e">
        <f t="shared" si="122"/>
        <v>#REF!</v>
      </c>
      <c r="N2483" t="e">
        <f t="shared" si="120"/>
        <v>#REF!</v>
      </c>
    </row>
    <row r="2484" spans="4:14">
      <c r="D2484" s="13" t="e">
        <f>VLOOKUP(Parameter!#REF!,Indexing!$A$2:$B$28,2)</f>
        <v>#REF!</v>
      </c>
      <c r="E2484" s="13" t="e">
        <f>VLOOKUP(Parameter!#REF!,Indexing!$C$2:$D$28,2)</f>
        <v>#REF!</v>
      </c>
      <c r="F2484" s="13" t="e">
        <f>VLOOKUP(Parameter!#REF!,Indexing!$E$2:$F$28,2)</f>
        <v>#REF!</v>
      </c>
      <c r="G2484" s="13" t="e">
        <f>VLOOKUP(Parameter!#REF!,Indexing!$G$2:$H$28,2)</f>
        <v>#REF!</v>
      </c>
      <c r="H2484" s="13" t="e">
        <f t="shared" si="121"/>
        <v>#REF!</v>
      </c>
      <c r="J2484" s="13" t="e">
        <f>VLOOKUP(Parameter!#REF!,Indexing!$I$2:$J$28,2)</f>
        <v>#REF!</v>
      </c>
      <c r="K2484" s="13" t="e">
        <f>VLOOKUP(Parameter!#REF!,Indexing!$K$2:$L$28,2)</f>
        <v>#REF!</v>
      </c>
      <c r="L2484" s="13" t="e">
        <f t="shared" si="122"/>
        <v>#REF!</v>
      </c>
      <c r="N2484" t="e">
        <f t="shared" si="120"/>
        <v>#REF!</v>
      </c>
    </row>
    <row r="2485" spans="4:14">
      <c r="D2485" s="13" t="e">
        <f>VLOOKUP(Parameter!#REF!,Indexing!$A$2:$B$28,2)</f>
        <v>#REF!</v>
      </c>
      <c r="E2485" s="13" t="e">
        <f>VLOOKUP(Parameter!#REF!,Indexing!$C$2:$D$28,2)</f>
        <v>#REF!</v>
      </c>
      <c r="F2485" s="13" t="e">
        <f>VLOOKUP(Parameter!#REF!,Indexing!$E$2:$F$28,2)</f>
        <v>#REF!</v>
      </c>
      <c r="G2485" s="13" t="e">
        <f>VLOOKUP(Parameter!#REF!,Indexing!$G$2:$H$28,2)</f>
        <v>#REF!</v>
      </c>
      <c r="H2485" s="13" t="e">
        <f t="shared" si="121"/>
        <v>#REF!</v>
      </c>
      <c r="J2485" s="13" t="e">
        <f>VLOOKUP(Parameter!#REF!,Indexing!$I$2:$J$28,2)</f>
        <v>#REF!</v>
      </c>
      <c r="K2485" s="13" t="e">
        <f>VLOOKUP(Parameter!#REF!,Indexing!$K$2:$L$28,2)</f>
        <v>#REF!</v>
      </c>
      <c r="L2485" s="13" t="e">
        <f t="shared" si="122"/>
        <v>#REF!</v>
      </c>
      <c r="N2485" t="e">
        <f t="shared" si="120"/>
        <v>#REF!</v>
      </c>
    </row>
    <row r="2486" spans="4:14">
      <c r="D2486" s="13" t="e">
        <f>VLOOKUP(Parameter!#REF!,Indexing!$A$2:$B$28,2)</f>
        <v>#REF!</v>
      </c>
      <c r="E2486" s="13" t="e">
        <f>VLOOKUP(Parameter!#REF!,Indexing!$C$2:$D$28,2)</f>
        <v>#REF!</v>
      </c>
      <c r="F2486" s="13" t="e">
        <f>VLOOKUP(Parameter!#REF!,Indexing!$E$2:$F$28,2)</f>
        <v>#REF!</v>
      </c>
      <c r="G2486" s="13" t="e">
        <f>VLOOKUP(Parameter!#REF!,Indexing!$G$2:$H$28,2)</f>
        <v>#REF!</v>
      </c>
      <c r="H2486" s="13" t="e">
        <f t="shared" si="121"/>
        <v>#REF!</v>
      </c>
      <c r="J2486" s="13" t="e">
        <f>VLOOKUP(Parameter!#REF!,Indexing!$I$2:$J$28,2)</f>
        <v>#REF!</v>
      </c>
      <c r="K2486" s="13" t="e">
        <f>VLOOKUP(Parameter!#REF!,Indexing!$K$2:$L$28,2)</f>
        <v>#REF!</v>
      </c>
      <c r="L2486" s="13" t="e">
        <f t="shared" si="122"/>
        <v>#REF!</v>
      </c>
      <c r="N2486" t="e">
        <f t="shared" si="120"/>
        <v>#REF!</v>
      </c>
    </row>
    <row r="2487" spans="4:14">
      <c r="D2487" s="13" t="e">
        <f>VLOOKUP(Parameter!#REF!,Indexing!$A$2:$B$28,2)</f>
        <v>#REF!</v>
      </c>
      <c r="E2487" s="13" t="e">
        <f>VLOOKUP(Parameter!#REF!,Indexing!$C$2:$D$28,2)</f>
        <v>#REF!</v>
      </c>
      <c r="F2487" s="13" t="e">
        <f>VLOOKUP(Parameter!#REF!,Indexing!$E$2:$F$28,2)</f>
        <v>#REF!</v>
      </c>
      <c r="G2487" s="13" t="e">
        <f>VLOOKUP(Parameter!#REF!,Indexing!$G$2:$H$28,2)</f>
        <v>#REF!</v>
      </c>
      <c r="H2487" s="13" t="e">
        <f t="shared" si="121"/>
        <v>#REF!</v>
      </c>
      <c r="J2487" s="13" t="e">
        <f>VLOOKUP(Parameter!#REF!,Indexing!$I$2:$J$28,2)</f>
        <v>#REF!</v>
      </c>
      <c r="K2487" s="13" t="e">
        <f>VLOOKUP(Parameter!#REF!,Indexing!$K$2:$L$28,2)</f>
        <v>#REF!</v>
      </c>
      <c r="L2487" s="13" t="e">
        <f t="shared" si="122"/>
        <v>#REF!</v>
      </c>
      <c r="N2487" t="e">
        <f t="shared" si="120"/>
        <v>#REF!</v>
      </c>
    </row>
    <row r="2488" spans="4:14">
      <c r="D2488" s="13" t="e">
        <f>VLOOKUP(Parameter!#REF!,Indexing!$A$2:$B$28,2)</f>
        <v>#REF!</v>
      </c>
      <c r="E2488" s="13" t="e">
        <f>VLOOKUP(Parameter!#REF!,Indexing!$C$2:$D$28,2)</f>
        <v>#REF!</v>
      </c>
      <c r="F2488" s="13" t="e">
        <f>VLOOKUP(Parameter!#REF!,Indexing!$E$2:$F$28,2)</f>
        <v>#REF!</v>
      </c>
      <c r="G2488" s="13" t="e">
        <f>VLOOKUP(Parameter!#REF!,Indexing!$G$2:$H$28,2)</f>
        <v>#REF!</v>
      </c>
      <c r="H2488" s="13" t="e">
        <f t="shared" si="121"/>
        <v>#REF!</v>
      </c>
      <c r="J2488" s="13" t="e">
        <f>VLOOKUP(Parameter!#REF!,Indexing!$I$2:$J$28,2)</f>
        <v>#REF!</v>
      </c>
      <c r="K2488" s="13" t="e">
        <f>VLOOKUP(Parameter!#REF!,Indexing!$K$2:$L$28,2)</f>
        <v>#REF!</v>
      </c>
      <c r="L2488" s="13" t="e">
        <f t="shared" si="122"/>
        <v>#REF!</v>
      </c>
      <c r="N2488" t="e">
        <f t="shared" si="120"/>
        <v>#REF!</v>
      </c>
    </row>
    <row r="2489" spans="4:14">
      <c r="D2489" s="13" t="e">
        <f>VLOOKUP(Parameter!#REF!,Indexing!$A$2:$B$28,2)</f>
        <v>#REF!</v>
      </c>
      <c r="E2489" s="13" t="e">
        <f>VLOOKUP(Parameter!#REF!,Indexing!$C$2:$D$28,2)</f>
        <v>#REF!</v>
      </c>
      <c r="F2489" s="13" t="e">
        <f>VLOOKUP(Parameter!#REF!,Indexing!$E$2:$F$28,2)</f>
        <v>#REF!</v>
      </c>
      <c r="G2489" s="13" t="e">
        <f>VLOOKUP(Parameter!#REF!,Indexing!$G$2:$H$28,2)</f>
        <v>#REF!</v>
      </c>
      <c r="H2489" s="13" t="e">
        <f t="shared" si="121"/>
        <v>#REF!</v>
      </c>
      <c r="J2489" s="13" t="e">
        <f>VLOOKUP(Parameter!#REF!,Indexing!$I$2:$J$28,2)</f>
        <v>#REF!</v>
      </c>
      <c r="K2489" s="13" t="e">
        <f>VLOOKUP(Parameter!#REF!,Indexing!$K$2:$L$28,2)</f>
        <v>#REF!</v>
      </c>
      <c r="L2489" s="13" t="e">
        <f t="shared" si="122"/>
        <v>#REF!</v>
      </c>
      <c r="N2489" t="e">
        <f t="shared" si="120"/>
        <v>#REF!</v>
      </c>
    </row>
    <row r="2490" spans="4:14">
      <c r="D2490" s="13" t="e">
        <f>VLOOKUP(Parameter!#REF!,Indexing!$A$2:$B$28,2)</f>
        <v>#REF!</v>
      </c>
      <c r="E2490" s="13" t="e">
        <f>VLOOKUP(Parameter!#REF!,Indexing!$C$2:$D$28,2)</f>
        <v>#REF!</v>
      </c>
      <c r="F2490" s="13" t="e">
        <f>VLOOKUP(Parameter!#REF!,Indexing!$E$2:$F$28,2)</f>
        <v>#REF!</v>
      </c>
      <c r="G2490" s="13" t="e">
        <f>VLOOKUP(Parameter!#REF!,Indexing!$G$2:$H$28,2)</f>
        <v>#REF!</v>
      </c>
      <c r="H2490" s="13" t="e">
        <f t="shared" si="121"/>
        <v>#REF!</v>
      </c>
      <c r="J2490" s="13" t="e">
        <f>VLOOKUP(Parameter!#REF!,Indexing!$I$2:$J$28,2)</f>
        <v>#REF!</v>
      </c>
      <c r="K2490" s="13" t="e">
        <f>VLOOKUP(Parameter!#REF!,Indexing!$K$2:$L$28,2)</f>
        <v>#REF!</v>
      </c>
      <c r="L2490" s="13" t="e">
        <f t="shared" si="122"/>
        <v>#REF!</v>
      </c>
      <c r="N2490" t="e">
        <f t="shared" si="120"/>
        <v>#REF!</v>
      </c>
    </row>
    <row r="2491" spans="4:14">
      <c r="D2491" s="13" t="e">
        <f>VLOOKUP(Parameter!#REF!,Indexing!$A$2:$B$28,2)</f>
        <v>#REF!</v>
      </c>
      <c r="E2491" s="13" t="e">
        <f>VLOOKUP(Parameter!#REF!,Indexing!$C$2:$D$28,2)</f>
        <v>#REF!</v>
      </c>
      <c r="F2491" s="13" t="e">
        <f>VLOOKUP(Parameter!#REF!,Indexing!$E$2:$F$28,2)</f>
        <v>#REF!</v>
      </c>
      <c r="G2491" s="13" t="e">
        <f>VLOOKUP(Parameter!#REF!,Indexing!$G$2:$H$28,2)</f>
        <v>#REF!</v>
      </c>
      <c r="H2491" s="13" t="e">
        <f t="shared" si="121"/>
        <v>#REF!</v>
      </c>
      <c r="J2491" s="13" t="e">
        <f>VLOOKUP(Parameter!#REF!,Indexing!$I$2:$J$28,2)</f>
        <v>#REF!</v>
      </c>
      <c r="K2491" s="13" t="e">
        <f>VLOOKUP(Parameter!#REF!,Indexing!$K$2:$L$28,2)</f>
        <v>#REF!</v>
      </c>
      <c r="L2491" s="13" t="e">
        <f t="shared" si="122"/>
        <v>#REF!</v>
      </c>
      <c r="N2491" t="e">
        <f t="shared" si="120"/>
        <v>#REF!</v>
      </c>
    </row>
    <row r="2492" spans="4:14">
      <c r="D2492" s="13" t="e">
        <f>VLOOKUP(Parameter!#REF!,Indexing!$A$2:$B$28,2)</f>
        <v>#REF!</v>
      </c>
      <c r="E2492" s="13" t="e">
        <f>VLOOKUP(Parameter!#REF!,Indexing!$C$2:$D$28,2)</f>
        <v>#REF!</v>
      </c>
      <c r="F2492" s="13" t="e">
        <f>VLOOKUP(Parameter!#REF!,Indexing!$E$2:$F$28,2)</f>
        <v>#REF!</v>
      </c>
      <c r="G2492" s="13" t="e">
        <f>VLOOKUP(Parameter!#REF!,Indexing!$G$2:$H$28,2)</f>
        <v>#REF!</v>
      </c>
      <c r="H2492" s="13" t="e">
        <f t="shared" si="121"/>
        <v>#REF!</v>
      </c>
      <c r="J2492" s="13" t="e">
        <f>VLOOKUP(Parameter!#REF!,Indexing!$I$2:$J$28,2)</f>
        <v>#REF!</v>
      </c>
      <c r="K2492" s="13" t="e">
        <f>VLOOKUP(Parameter!#REF!,Indexing!$K$2:$L$28,2)</f>
        <v>#REF!</v>
      </c>
      <c r="L2492" s="13" t="e">
        <f t="shared" si="122"/>
        <v>#REF!</v>
      </c>
      <c r="N2492" t="e">
        <f t="shared" si="120"/>
        <v>#REF!</v>
      </c>
    </row>
    <row r="2493" spans="4:14">
      <c r="D2493" s="13" t="e">
        <f>VLOOKUP(Parameter!#REF!,Indexing!$A$2:$B$28,2)</f>
        <v>#REF!</v>
      </c>
      <c r="E2493" s="13" t="e">
        <f>VLOOKUP(Parameter!#REF!,Indexing!$C$2:$D$28,2)</f>
        <v>#REF!</v>
      </c>
      <c r="F2493" s="13" t="e">
        <f>VLOOKUP(Parameter!#REF!,Indexing!$E$2:$F$28,2)</f>
        <v>#REF!</v>
      </c>
      <c r="G2493" s="13" t="e">
        <f>VLOOKUP(Parameter!#REF!,Indexing!$G$2:$H$28,2)</f>
        <v>#REF!</v>
      </c>
      <c r="H2493" s="13" t="e">
        <f t="shared" si="121"/>
        <v>#REF!</v>
      </c>
      <c r="J2493" s="13" t="e">
        <f>VLOOKUP(Parameter!#REF!,Indexing!$I$2:$J$28,2)</f>
        <v>#REF!</v>
      </c>
      <c r="K2493" s="13" t="e">
        <f>VLOOKUP(Parameter!#REF!,Indexing!$K$2:$L$28,2)</f>
        <v>#REF!</v>
      </c>
      <c r="L2493" s="13" t="e">
        <f t="shared" si="122"/>
        <v>#REF!</v>
      </c>
      <c r="N2493" t="e">
        <f t="shared" si="120"/>
        <v>#REF!</v>
      </c>
    </row>
    <row r="2494" spans="4:14">
      <c r="D2494" s="13" t="e">
        <f>VLOOKUP(Parameter!#REF!,Indexing!$A$2:$B$28,2)</f>
        <v>#REF!</v>
      </c>
      <c r="E2494" s="13" t="e">
        <f>VLOOKUP(Parameter!#REF!,Indexing!$C$2:$D$28,2)</f>
        <v>#REF!</v>
      </c>
      <c r="F2494" s="13" t="e">
        <f>VLOOKUP(Parameter!#REF!,Indexing!$E$2:$F$28,2)</f>
        <v>#REF!</v>
      </c>
      <c r="G2494" s="13" t="e">
        <f>VLOOKUP(Parameter!#REF!,Indexing!$G$2:$H$28,2)</f>
        <v>#REF!</v>
      </c>
      <c r="H2494" s="13" t="e">
        <f t="shared" si="121"/>
        <v>#REF!</v>
      </c>
      <c r="J2494" s="13" t="e">
        <f>VLOOKUP(Parameter!#REF!,Indexing!$I$2:$J$28,2)</f>
        <v>#REF!</v>
      </c>
      <c r="K2494" s="13" t="e">
        <f>VLOOKUP(Parameter!#REF!,Indexing!$K$2:$L$28,2)</f>
        <v>#REF!</v>
      </c>
      <c r="L2494" s="13" t="e">
        <f t="shared" si="122"/>
        <v>#REF!</v>
      </c>
      <c r="N2494" t="e">
        <f t="shared" si="120"/>
        <v>#REF!</v>
      </c>
    </row>
    <row r="2495" spans="4:14">
      <c r="D2495" s="13" t="e">
        <f>VLOOKUP(Parameter!#REF!,Indexing!$A$2:$B$28,2)</f>
        <v>#REF!</v>
      </c>
      <c r="E2495" s="13" t="e">
        <f>VLOOKUP(Parameter!#REF!,Indexing!$C$2:$D$28,2)</f>
        <v>#REF!</v>
      </c>
      <c r="F2495" s="13" t="e">
        <f>VLOOKUP(Parameter!#REF!,Indexing!$E$2:$F$28,2)</f>
        <v>#REF!</v>
      </c>
      <c r="G2495" s="13" t="e">
        <f>VLOOKUP(Parameter!#REF!,Indexing!$G$2:$H$28,2)</f>
        <v>#REF!</v>
      </c>
      <c r="H2495" s="13" t="e">
        <f t="shared" si="121"/>
        <v>#REF!</v>
      </c>
      <c r="J2495" s="13" t="e">
        <f>VLOOKUP(Parameter!#REF!,Indexing!$I$2:$J$28,2)</f>
        <v>#REF!</v>
      </c>
      <c r="K2495" s="13" t="e">
        <f>VLOOKUP(Parameter!#REF!,Indexing!$K$2:$L$28,2)</f>
        <v>#REF!</v>
      </c>
      <c r="L2495" s="13" t="e">
        <f t="shared" si="122"/>
        <v>#REF!</v>
      </c>
      <c r="N2495" t="e">
        <f t="shared" si="120"/>
        <v>#REF!</v>
      </c>
    </row>
    <row r="2496" spans="4:14">
      <c r="D2496" s="13" t="e">
        <f>VLOOKUP(Parameter!#REF!,Indexing!$A$2:$B$28,2)</f>
        <v>#REF!</v>
      </c>
      <c r="E2496" s="13" t="e">
        <f>VLOOKUP(Parameter!#REF!,Indexing!$C$2:$D$28,2)</f>
        <v>#REF!</v>
      </c>
      <c r="F2496" s="13" t="e">
        <f>VLOOKUP(Parameter!#REF!,Indexing!$E$2:$F$28,2)</f>
        <v>#REF!</v>
      </c>
      <c r="G2496" s="13" t="e">
        <f>VLOOKUP(Parameter!#REF!,Indexing!$G$2:$H$28,2)</f>
        <v>#REF!</v>
      </c>
      <c r="H2496" s="13" t="e">
        <f t="shared" si="121"/>
        <v>#REF!</v>
      </c>
      <c r="J2496" s="13" t="e">
        <f>VLOOKUP(Parameter!#REF!,Indexing!$I$2:$J$28,2)</f>
        <v>#REF!</v>
      </c>
      <c r="K2496" s="13" t="e">
        <f>VLOOKUP(Parameter!#REF!,Indexing!$K$2:$L$28,2)</f>
        <v>#REF!</v>
      </c>
      <c r="L2496" s="13" t="e">
        <f t="shared" si="122"/>
        <v>#REF!</v>
      </c>
      <c r="N2496" t="e">
        <f t="shared" si="120"/>
        <v>#REF!</v>
      </c>
    </row>
    <row r="2497" spans="4:14">
      <c r="D2497" s="13" t="e">
        <f>VLOOKUP(Parameter!#REF!,Indexing!$A$2:$B$28,2)</f>
        <v>#REF!</v>
      </c>
      <c r="E2497" s="13" t="e">
        <f>VLOOKUP(Parameter!#REF!,Indexing!$C$2:$D$28,2)</f>
        <v>#REF!</v>
      </c>
      <c r="F2497" s="13" t="e">
        <f>VLOOKUP(Parameter!#REF!,Indexing!$E$2:$F$28,2)</f>
        <v>#REF!</v>
      </c>
      <c r="G2497" s="13" t="e">
        <f>VLOOKUP(Parameter!#REF!,Indexing!$G$2:$H$28,2)</f>
        <v>#REF!</v>
      </c>
      <c r="H2497" s="13" t="e">
        <f t="shared" si="121"/>
        <v>#REF!</v>
      </c>
      <c r="J2497" s="13" t="e">
        <f>VLOOKUP(Parameter!#REF!,Indexing!$I$2:$J$28,2)</f>
        <v>#REF!</v>
      </c>
      <c r="K2497" s="13" t="e">
        <f>VLOOKUP(Parameter!#REF!,Indexing!$K$2:$L$28,2)</f>
        <v>#REF!</v>
      </c>
      <c r="L2497" s="13" t="e">
        <f t="shared" si="122"/>
        <v>#REF!</v>
      </c>
      <c r="N2497" t="e">
        <f t="shared" si="120"/>
        <v>#REF!</v>
      </c>
    </row>
    <row r="2498" spans="4:14">
      <c r="D2498" s="13" t="e">
        <f>VLOOKUP(Parameter!#REF!,Indexing!$A$2:$B$28,2)</f>
        <v>#REF!</v>
      </c>
      <c r="E2498" s="13" t="e">
        <f>VLOOKUP(Parameter!#REF!,Indexing!$C$2:$D$28,2)</f>
        <v>#REF!</v>
      </c>
      <c r="F2498" s="13" t="e">
        <f>VLOOKUP(Parameter!#REF!,Indexing!$E$2:$F$28,2)</f>
        <v>#REF!</v>
      </c>
      <c r="G2498" s="13" t="e">
        <f>VLOOKUP(Parameter!#REF!,Indexing!$G$2:$H$28,2)</f>
        <v>#REF!</v>
      </c>
      <c r="H2498" s="13" t="e">
        <f t="shared" si="121"/>
        <v>#REF!</v>
      </c>
      <c r="J2498" s="13" t="e">
        <f>VLOOKUP(Parameter!#REF!,Indexing!$I$2:$J$28,2)</f>
        <v>#REF!</v>
      </c>
      <c r="K2498" s="13" t="e">
        <f>VLOOKUP(Parameter!#REF!,Indexing!$K$2:$L$28,2)</f>
        <v>#REF!</v>
      </c>
      <c r="L2498" s="13" t="e">
        <f t="shared" si="122"/>
        <v>#REF!</v>
      </c>
      <c r="N2498" t="e">
        <f t="shared" ref="N2498:N2561" si="123">(SUM(D2498:G2498))+(SUM(J2498+K2498))</f>
        <v>#REF!</v>
      </c>
    </row>
    <row r="2499" spans="4:14">
      <c r="D2499" s="13" t="e">
        <f>VLOOKUP(Parameter!#REF!,Indexing!$A$2:$B$28,2)</f>
        <v>#REF!</v>
      </c>
      <c r="E2499" s="13" t="e">
        <f>VLOOKUP(Parameter!#REF!,Indexing!$C$2:$D$28,2)</f>
        <v>#REF!</v>
      </c>
      <c r="F2499" s="13" t="e">
        <f>VLOOKUP(Parameter!#REF!,Indexing!$E$2:$F$28,2)</f>
        <v>#REF!</v>
      </c>
      <c r="G2499" s="13" t="e">
        <f>VLOOKUP(Parameter!#REF!,Indexing!$G$2:$H$28,2)</f>
        <v>#REF!</v>
      </c>
      <c r="H2499" s="13" t="e">
        <f t="shared" si="121"/>
        <v>#REF!</v>
      </c>
      <c r="J2499" s="13" t="e">
        <f>VLOOKUP(Parameter!#REF!,Indexing!$I$2:$J$28,2)</f>
        <v>#REF!</v>
      </c>
      <c r="K2499" s="13" t="e">
        <f>VLOOKUP(Parameter!#REF!,Indexing!$K$2:$L$28,2)</f>
        <v>#REF!</v>
      </c>
      <c r="L2499" s="13" t="e">
        <f t="shared" si="122"/>
        <v>#REF!</v>
      </c>
      <c r="N2499" t="e">
        <f t="shared" si="123"/>
        <v>#REF!</v>
      </c>
    </row>
    <row r="2500" spans="4:14">
      <c r="D2500" s="13" t="e">
        <f>VLOOKUP(Parameter!#REF!,Indexing!$A$2:$B$28,2)</f>
        <v>#REF!</v>
      </c>
      <c r="E2500" s="13" t="e">
        <f>VLOOKUP(Parameter!#REF!,Indexing!$C$2:$D$28,2)</f>
        <v>#REF!</v>
      </c>
      <c r="F2500" s="13" t="e">
        <f>VLOOKUP(Parameter!#REF!,Indexing!$E$2:$F$28,2)</f>
        <v>#REF!</v>
      </c>
      <c r="G2500" s="13" t="e">
        <f>VLOOKUP(Parameter!#REF!,Indexing!$G$2:$H$28,2)</f>
        <v>#REF!</v>
      </c>
      <c r="H2500" s="13" t="e">
        <f t="shared" si="121"/>
        <v>#REF!</v>
      </c>
      <c r="J2500" s="13" t="e">
        <f>VLOOKUP(Parameter!#REF!,Indexing!$I$2:$J$28,2)</f>
        <v>#REF!</v>
      </c>
      <c r="K2500" s="13" t="e">
        <f>VLOOKUP(Parameter!#REF!,Indexing!$K$2:$L$28,2)</f>
        <v>#REF!</v>
      </c>
      <c r="L2500" s="13" t="e">
        <f t="shared" si="122"/>
        <v>#REF!</v>
      </c>
      <c r="N2500" t="e">
        <f t="shared" si="123"/>
        <v>#REF!</v>
      </c>
    </row>
    <row r="2501" spans="4:14">
      <c r="D2501" s="13" t="e">
        <f>VLOOKUP(Parameter!#REF!,Indexing!$A$2:$B$28,2)</f>
        <v>#REF!</v>
      </c>
      <c r="E2501" s="13" t="e">
        <f>VLOOKUP(Parameter!#REF!,Indexing!$C$2:$D$28,2)</f>
        <v>#REF!</v>
      </c>
      <c r="F2501" s="13" t="e">
        <f>VLOOKUP(Parameter!#REF!,Indexing!$E$2:$F$28,2)</f>
        <v>#REF!</v>
      </c>
      <c r="G2501" s="13" t="e">
        <f>VLOOKUP(Parameter!#REF!,Indexing!$G$2:$H$28,2)</f>
        <v>#REF!</v>
      </c>
      <c r="H2501" s="13" t="e">
        <f t="shared" si="121"/>
        <v>#REF!</v>
      </c>
      <c r="J2501" s="13" t="e">
        <f>VLOOKUP(Parameter!#REF!,Indexing!$I$2:$J$28,2)</f>
        <v>#REF!</v>
      </c>
      <c r="K2501" s="13" t="e">
        <f>VLOOKUP(Parameter!#REF!,Indexing!$K$2:$L$28,2)</f>
        <v>#REF!</v>
      </c>
      <c r="L2501" s="13" t="e">
        <f t="shared" si="122"/>
        <v>#REF!</v>
      </c>
      <c r="N2501" t="e">
        <f t="shared" si="123"/>
        <v>#REF!</v>
      </c>
    </row>
    <row r="2502" spans="4:14">
      <c r="D2502" s="13" t="e">
        <f>VLOOKUP(Parameter!#REF!,Indexing!$A$2:$B$28,2)</f>
        <v>#REF!</v>
      </c>
      <c r="E2502" s="13" t="e">
        <f>VLOOKUP(Parameter!#REF!,Indexing!$C$2:$D$28,2)</f>
        <v>#REF!</v>
      </c>
      <c r="F2502" s="13" t="e">
        <f>VLOOKUP(Parameter!#REF!,Indexing!$E$2:$F$28,2)</f>
        <v>#REF!</v>
      </c>
      <c r="G2502" s="13" t="e">
        <f>VLOOKUP(Parameter!#REF!,Indexing!$G$2:$H$28,2)</f>
        <v>#REF!</v>
      </c>
      <c r="H2502" s="13" t="e">
        <f t="shared" si="121"/>
        <v>#REF!</v>
      </c>
      <c r="J2502" s="13" t="e">
        <f>VLOOKUP(Parameter!#REF!,Indexing!$I$2:$J$28,2)</f>
        <v>#REF!</v>
      </c>
      <c r="K2502" s="13" t="e">
        <f>VLOOKUP(Parameter!#REF!,Indexing!$K$2:$L$28,2)</f>
        <v>#REF!</v>
      </c>
      <c r="L2502" s="13" t="e">
        <f t="shared" si="122"/>
        <v>#REF!</v>
      </c>
      <c r="N2502" t="e">
        <f t="shared" si="123"/>
        <v>#REF!</v>
      </c>
    </row>
    <row r="2503" spans="4:14">
      <c r="D2503" s="13" t="e">
        <f>VLOOKUP(Parameter!#REF!,Indexing!$A$2:$B$28,2)</f>
        <v>#REF!</v>
      </c>
      <c r="E2503" s="13" t="e">
        <f>VLOOKUP(Parameter!#REF!,Indexing!$C$2:$D$28,2)</f>
        <v>#REF!</v>
      </c>
      <c r="F2503" s="13" t="e">
        <f>VLOOKUP(Parameter!#REF!,Indexing!$E$2:$F$28,2)</f>
        <v>#REF!</v>
      </c>
      <c r="G2503" s="13" t="e">
        <f>VLOOKUP(Parameter!#REF!,Indexing!$G$2:$H$28,2)</f>
        <v>#REF!</v>
      </c>
      <c r="H2503" s="13" t="e">
        <f t="shared" si="121"/>
        <v>#REF!</v>
      </c>
      <c r="J2503" s="13" t="e">
        <f>VLOOKUP(Parameter!#REF!,Indexing!$I$2:$J$28,2)</f>
        <v>#REF!</v>
      </c>
      <c r="K2503" s="13" t="e">
        <f>VLOOKUP(Parameter!#REF!,Indexing!$K$2:$L$28,2)</f>
        <v>#REF!</v>
      </c>
      <c r="L2503" s="13" t="e">
        <f t="shared" si="122"/>
        <v>#REF!</v>
      </c>
      <c r="N2503" t="e">
        <f t="shared" si="123"/>
        <v>#REF!</v>
      </c>
    </row>
    <row r="2504" spans="4:14">
      <c r="D2504" s="13" t="e">
        <f>VLOOKUP(Parameter!#REF!,Indexing!$A$2:$B$28,2)</f>
        <v>#REF!</v>
      </c>
      <c r="E2504" s="13" t="e">
        <f>VLOOKUP(Parameter!#REF!,Indexing!$C$2:$D$28,2)</f>
        <v>#REF!</v>
      </c>
      <c r="F2504" s="13" t="e">
        <f>VLOOKUP(Parameter!#REF!,Indexing!$E$2:$F$28,2)</f>
        <v>#REF!</v>
      </c>
      <c r="G2504" s="13" t="e">
        <f>VLOOKUP(Parameter!#REF!,Indexing!$G$2:$H$28,2)</f>
        <v>#REF!</v>
      </c>
      <c r="H2504" s="13" t="e">
        <f t="shared" si="121"/>
        <v>#REF!</v>
      </c>
      <c r="J2504" s="13" t="e">
        <f>VLOOKUP(Parameter!#REF!,Indexing!$I$2:$J$28,2)</f>
        <v>#REF!</v>
      </c>
      <c r="K2504" s="13" t="e">
        <f>VLOOKUP(Parameter!#REF!,Indexing!$K$2:$L$28,2)</f>
        <v>#REF!</v>
      </c>
      <c r="L2504" s="13" t="e">
        <f t="shared" si="122"/>
        <v>#REF!</v>
      </c>
      <c r="N2504" t="e">
        <f t="shared" si="123"/>
        <v>#REF!</v>
      </c>
    </row>
    <row r="2505" spans="4:14">
      <c r="D2505" s="13" t="e">
        <f>VLOOKUP(Parameter!#REF!,Indexing!$A$2:$B$28,2)</f>
        <v>#REF!</v>
      </c>
      <c r="E2505" s="13" t="e">
        <f>VLOOKUP(Parameter!#REF!,Indexing!$C$2:$D$28,2)</f>
        <v>#REF!</v>
      </c>
      <c r="F2505" s="13" t="e">
        <f>VLOOKUP(Parameter!#REF!,Indexing!$E$2:$F$28,2)</f>
        <v>#REF!</v>
      </c>
      <c r="G2505" s="13" t="e">
        <f>VLOOKUP(Parameter!#REF!,Indexing!$G$2:$H$28,2)</f>
        <v>#REF!</v>
      </c>
      <c r="H2505" s="13" t="e">
        <f t="shared" si="121"/>
        <v>#REF!</v>
      </c>
      <c r="J2505" s="13" t="e">
        <f>VLOOKUP(Parameter!#REF!,Indexing!$I$2:$J$28,2)</f>
        <v>#REF!</v>
      </c>
      <c r="K2505" s="13" t="e">
        <f>VLOOKUP(Parameter!#REF!,Indexing!$K$2:$L$28,2)</f>
        <v>#REF!</v>
      </c>
      <c r="L2505" s="13" t="e">
        <f t="shared" si="122"/>
        <v>#REF!</v>
      </c>
      <c r="N2505" t="e">
        <f t="shared" si="123"/>
        <v>#REF!</v>
      </c>
    </row>
    <row r="2506" spans="4:14">
      <c r="D2506" s="13" t="e">
        <f>VLOOKUP(Parameter!#REF!,Indexing!$A$2:$B$28,2)</f>
        <v>#REF!</v>
      </c>
      <c r="E2506" s="13" t="e">
        <f>VLOOKUP(Parameter!#REF!,Indexing!$C$2:$D$28,2)</f>
        <v>#REF!</v>
      </c>
      <c r="F2506" s="13" t="e">
        <f>VLOOKUP(Parameter!#REF!,Indexing!$E$2:$F$28,2)</f>
        <v>#REF!</v>
      </c>
      <c r="G2506" s="13" t="e">
        <f>VLOOKUP(Parameter!#REF!,Indexing!$G$2:$H$28,2)</f>
        <v>#REF!</v>
      </c>
      <c r="H2506" s="13" t="e">
        <f t="shared" si="121"/>
        <v>#REF!</v>
      </c>
      <c r="J2506" s="13" t="e">
        <f>VLOOKUP(Parameter!#REF!,Indexing!$I$2:$J$28,2)</f>
        <v>#REF!</v>
      </c>
      <c r="K2506" s="13" t="e">
        <f>VLOOKUP(Parameter!#REF!,Indexing!$K$2:$L$28,2)</f>
        <v>#REF!</v>
      </c>
      <c r="L2506" s="13" t="e">
        <f t="shared" si="122"/>
        <v>#REF!</v>
      </c>
      <c r="N2506" t="e">
        <f t="shared" si="123"/>
        <v>#REF!</v>
      </c>
    </row>
    <row r="2507" spans="4:14">
      <c r="D2507" s="13" t="e">
        <f>VLOOKUP(Parameter!#REF!,Indexing!$A$2:$B$28,2)</f>
        <v>#REF!</v>
      </c>
      <c r="E2507" s="13" t="e">
        <f>VLOOKUP(Parameter!#REF!,Indexing!$C$2:$D$28,2)</f>
        <v>#REF!</v>
      </c>
      <c r="F2507" s="13" t="e">
        <f>VLOOKUP(Parameter!#REF!,Indexing!$E$2:$F$28,2)</f>
        <v>#REF!</v>
      </c>
      <c r="G2507" s="13" t="e">
        <f>VLOOKUP(Parameter!#REF!,Indexing!$G$2:$H$28,2)</f>
        <v>#REF!</v>
      </c>
      <c r="H2507" s="13" t="e">
        <f t="shared" si="121"/>
        <v>#REF!</v>
      </c>
      <c r="J2507" s="13" t="e">
        <f>VLOOKUP(Parameter!#REF!,Indexing!$I$2:$J$28,2)</f>
        <v>#REF!</v>
      </c>
      <c r="K2507" s="13" t="e">
        <f>VLOOKUP(Parameter!#REF!,Indexing!$K$2:$L$28,2)</f>
        <v>#REF!</v>
      </c>
      <c r="L2507" s="13" t="e">
        <f t="shared" si="122"/>
        <v>#REF!</v>
      </c>
      <c r="N2507" t="e">
        <f t="shared" si="123"/>
        <v>#REF!</v>
      </c>
    </row>
    <row r="2508" spans="4:14">
      <c r="D2508" s="13" t="e">
        <f>VLOOKUP(Parameter!#REF!,Indexing!$A$2:$B$28,2)</f>
        <v>#REF!</v>
      </c>
      <c r="E2508" s="13" t="e">
        <f>VLOOKUP(Parameter!#REF!,Indexing!$C$2:$D$28,2)</f>
        <v>#REF!</v>
      </c>
      <c r="F2508" s="13" t="e">
        <f>VLOOKUP(Parameter!#REF!,Indexing!$E$2:$F$28,2)</f>
        <v>#REF!</v>
      </c>
      <c r="G2508" s="13" t="e">
        <f>VLOOKUP(Parameter!#REF!,Indexing!$G$2:$H$28,2)</f>
        <v>#REF!</v>
      </c>
      <c r="H2508" s="13" t="e">
        <f t="shared" si="121"/>
        <v>#REF!</v>
      </c>
      <c r="J2508" s="13" t="e">
        <f>VLOOKUP(Parameter!#REF!,Indexing!$I$2:$J$28,2)</f>
        <v>#REF!</v>
      </c>
      <c r="K2508" s="13" t="e">
        <f>VLOOKUP(Parameter!#REF!,Indexing!$K$2:$L$28,2)</f>
        <v>#REF!</v>
      </c>
      <c r="L2508" s="13" t="e">
        <f t="shared" si="122"/>
        <v>#REF!</v>
      </c>
      <c r="N2508" t="e">
        <f t="shared" si="123"/>
        <v>#REF!</v>
      </c>
    </row>
    <row r="2509" spans="4:14">
      <c r="D2509" s="13" t="e">
        <f>VLOOKUP(Parameter!#REF!,Indexing!$A$2:$B$28,2)</f>
        <v>#REF!</v>
      </c>
      <c r="E2509" s="13" t="e">
        <f>VLOOKUP(Parameter!#REF!,Indexing!$C$2:$D$28,2)</f>
        <v>#REF!</v>
      </c>
      <c r="F2509" s="13" t="e">
        <f>VLOOKUP(Parameter!#REF!,Indexing!$E$2:$F$28,2)</f>
        <v>#REF!</v>
      </c>
      <c r="G2509" s="13" t="e">
        <f>VLOOKUP(Parameter!#REF!,Indexing!$G$2:$H$28,2)</f>
        <v>#REF!</v>
      </c>
      <c r="H2509" s="13" t="e">
        <f t="shared" si="121"/>
        <v>#REF!</v>
      </c>
      <c r="J2509" s="13" t="e">
        <f>VLOOKUP(Parameter!#REF!,Indexing!$I$2:$J$28,2)</f>
        <v>#REF!</v>
      </c>
      <c r="K2509" s="13" t="e">
        <f>VLOOKUP(Parameter!#REF!,Indexing!$K$2:$L$28,2)</f>
        <v>#REF!</v>
      </c>
      <c r="L2509" s="13" t="e">
        <f t="shared" si="122"/>
        <v>#REF!</v>
      </c>
      <c r="N2509" t="e">
        <f t="shared" si="123"/>
        <v>#REF!</v>
      </c>
    </row>
    <row r="2510" spans="4:14">
      <c r="D2510" s="13" t="e">
        <f>VLOOKUP(Parameter!#REF!,Indexing!$A$2:$B$28,2)</f>
        <v>#REF!</v>
      </c>
      <c r="E2510" s="13" t="e">
        <f>VLOOKUP(Parameter!#REF!,Indexing!$C$2:$D$28,2)</f>
        <v>#REF!</v>
      </c>
      <c r="F2510" s="13" t="e">
        <f>VLOOKUP(Parameter!#REF!,Indexing!$E$2:$F$28,2)</f>
        <v>#REF!</v>
      </c>
      <c r="G2510" s="13" t="e">
        <f>VLOOKUP(Parameter!#REF!,Indexing!$G$2:$H$28,2)</f>
        <v>#REF!</v>
      </c>
      <c r="H2510" s="13" t="e">
        <f t="shared" si="121"/>
        <v>#REF!</v>
      </c>
      <c r="J2510" s="13" t="e">
        <f>VLOOKUP(Parameter!#REF!,Indexing!$I$2:$J$28,2)</f>
        <v>#REF!</v>
      </c>
      <c r="K2510" s="13" t="e">
        <f>VLOOKUP(Parameter!#REF!,Indexing!$K$2:$L$28,2)</f>
        <v>#REF!</v>
      </c>
      <c r="L2510" s="13" t="e">
        <f t="shared" si="122"/>
        <v>#REF!</v>
      </c>
      <c r="N2510" t="e">
        <f t="shared" si="123"/>
        <v>#REF!</v>
      </c>
    </row>
    <row r="2511" spans="4:14">
      <c r="D2511" s="13" t="e">
        <f>VLOOKUP(Parameter!#REF!,Indexing!$A$2:$B$28,2)</f>
        <v>#REF!</v>
      </c>
      <c r="E2511" s="13" t="e">
        <f>VLOOKUP(Parameter!#REF!,Indexing!$C$2:$D$28,2)</f>
        <v>#REF!</v>
      </c>
      <c r="F2511" s="13" t="e">
        <f>VLOOKUP(Parameter!#REF!,Indexing!$E$2:$F$28,2)</f>
        <v>#REF!</v>
      </c>
      <c r="G2511" s="13" t="e">
        <f>VLOOKUP(Parameter!#REF!,Indexing!$G$2:$H$28,2)</f>
        <v>#REF!</v>
      </c>
      <c r="H2511" s="13" t="e">
        <f t="shared" si="121"/>
        <v>#REF!</v>
      </c>
      <c r="J2511" s="13" t="e">
        <f>VLOOKUP(Parameter!#REF!,Indexing!$I$2:$J$28,2)</f>
        <v>#REF!</v>
      </c>
      <c r="K2511" s="13" t="e">
        <f>VLOOKUP(Parameter!#REF!,Indexing!$K$2:$L$28,2)</f>
        <v>#REF!</v>
      </c>
      <c r="L2511" s="13" t="e">
        <f t="shared" si="122"/>
        <v>#REF!</v>
      </c>
      <c r="N2511" t="e">
        <f t="shared" si="123"/>
        <v>#REF!</v>
      </c>
    </row>
    <row r="2512" spans="4:14">
      <c r="D2512" s="13" t="e">
        <f>VLOOKUP(Parameter!#REF!,Indexing!$A$2:$B$28,2)</f>
        <v>#REF!</v>
      </c>
      <c r="E2512" s="13" t="e">
        <f>VLOOKUP(Parameter!#REF!,Indexing!$C$2:$D$28,2)</f>
        <v>#REF!</v>
      </c>
      <c r="F2512" s="13" t="e">
        <f>VLOOKUP(Parameter!#REF!,Indexing!$E$2:$F$28,2)</f>
        <v>#REF!</v>
      </c>
      <c r="G2512" s="13" t="e">
        <f>VLOOKUP(Parameter!#REF!,Indexing!$G$2:$H$28,2)</f>
        <v>#REF!</v>
      </c>
      <c r="H2512" s="13" t="e">
        <f t="shared" si="121"/>
        <v>#REF!</v>
      </c>
      <c r="J2512" s="13" t="e">
        <f>VLOOKUP(Parameter!#REF!,Indexing!$I$2:$J$28,2)</f>
        <v>#REF!</v>
      </c>
      <c r="K2512" s="13" t="e">
        <f>VLOOKUP(Parameter!#REF!,Indexing!$K$2:$L$28,2)</f>
        <v>#REF!</v>
      </c>
      <c r="L2512" s="13" t="e">
        <f t="shared" si="122"/>
        <v>#REF!</v>
      </c>
      <c r="N2512" t="e">
        <f t="shared" si="123"/>
        <v>#REF!</v>
      </c>
    </row>
    <row r="2513" spans="4:14">
      <c r="D2513" s="13" t="e">
        <f>VLOOKUP(Parameter!#REF!,Indexing!$A$2:$B$28,2)</f>
        <v>#REF!</v>
      </c>
      <c r="E2513" s="13" t="e">
        <f>VLOOKUP(Parameter!#REF!,Indexing!$C$2:$D$28,2)</f>
        <v>#REF!</v>
      </c>
      <c r="F2513" s="13" t="e">
        <f>VLOOKUP(Parameter!#REF!,Indexing!$E$2:$F$28,2)</f>
        <v>#REF!</v>
      </c>
      <c r="G2513" s="13" t="e">
        <f>VLOOKUP(Parameter!#REF!,Indexing!$G$2:$H$28,2)</f>
        <v>#REF!</v>
      </c>
      <c r="H2513" s="13" t="e">
        <f t="shared" si="121"/>
        <v>#REF!</v>
      </c>
      <c r="J2513" s="13" t="e">
        <f>VLOOKUP(Parameter!#REF!,Indexing!$I$2:$J$28,2)</f>
        <v>#REF!</v>
      </c>
      <c r="K2513" s="13" t="e">
        <f>VLOOKUP(Parameter!#REF!,Indexing!$K$2:$L$28,2)</f>
        <v>#REF!</v>
      </c>
      <c r="L2513" s="13" t="e">
        <f t="shared" si="122"/>
        <v>#REF!</v>
      </c>
      <c r="N2513" t="e">
        <f t="shared" si="123"/>
        <v>#REF!</v>
      </c>
    </row>
    <row r="2514" spans="4:14">
      <c r="D2514" s="13" t="e">
        <f>VLOOKUP(Parameter!#REF!,Indexing!$A$2:$B$28,2)</f>
        <v>#REF!</v>
      </c>
      <c r="E2514" s="13" t="e">
        <f>VLOOKUP(Parameter!#REF!,Indexing!$C$2:$D$28,2)</f>
        <v>#REF!</v>
      </c>
      <c r="F2514" s="13" t="e">
        <f>VLOOKUP(Parameter!#REF!,Indexing!$E$2:$F$28,2)</f>
        <v>#REF!</v>
      </c>
      <c r="G2514" s="13" t="e">
        <f>VLOOKUP(Parameter!#REF!,Indexing!$G$2:$H$28,2)</f>
        <v>#REF!</v>
      </c>
      <c r="H2514" s="13" t="e">
        <f t="shared" si="121"/>
        <v>#REF!</v>
      </c>
      <c r="J2514" s="13" t="e">
        <f>VLOOKUP(Parameter!#REF!,Indexing!$I$2:$J$28,2)</f>
        <v>#REF!</v>
      </c>
      <c r="K2514" s="13" t="e">
        <f>VLOOKUP(Parameter!#REF!,Indexing!$K$2:$L$28,2)</f>
        <v>#REF!</v>
      </c>
      <c r="L2514" s="13" t="e">
        <f t="shared" si="122"/>
        <v>#REF!</v>
      </c>
      <c r="N2514" t="e">
        <f t="shared" si="123"/>
        <v>#REF!</v>
      </c>
    </row>
    <row r="2515" spans="4:14">
      <c r="D2515" s="13" t="e">
        <f>VLOOKUP(Parameter!#REF!,Indexing!$A$2:$B$28,2)</f>
        <v>#REF!</v>
      </c>
      <c r="E2515" s="13" t="e">
        <f>VLOOKUP(Parameter!#REF!,Indexing!$C$2:$D$28,2)</f>
        <v>#REF!</v>
      </c>
      <c r="F2515" s="13" t="e">
        <f>VLOOKUP(Parameter!#REF!,Indexing!$E$2:$F$28,2)</f>
        <v>#REF!</v>
      </c>
      <c r="G2515" s="13" t="e">
        <f>VLOOKUP(Parameter!#REF!,Indexing!$G$2:$H$28,2)</f>
        <v>#REF!</v>
      </c>
      <c r="H2515" s="13" t="e">
        <f t="shared" si="121"/>
        <v>#REF!</v>
      </c>
      <c r="J2515" s="13" t="e">
        <f>VLOOKUP(Parameter!#REF!,Indexing!$I$2:$J$28,2)</f>
        <v>#REF!</v>
      </c>
      <c r="K2515" s="13" t="e">
        <f>VLOOKUP(Parameter!#REF!,Indexing!$K$2:$L$28,2)</f>
        <v>#REF!</v>
      </c>
      <c r="L2515" s="13" t="e">
        <f t="shared" si="122"/>
        <v>#REF!</v>
      </c>
      <c r="N2515" t="e">
        <f t="shared" si="123"/>
        <v>#REF!</v>
      </c>
    </row>
    <row r="2516" spans="4:14">
      <c r="D2516" s="13" t="e">
        <f>VLOOKUP(Parameter!#REF!,Indexing!$A$2:$B$28,2)</f>
        <v>#REF!</v>
      </c>
      <c r="E2516" s="13" t="e">
        <f>VLOOKUP(Parameter!#REF!,Indexing!$C$2:$D$28,2)</f>
        <v>#REF!</v>
      </c>
      <c r="F2516" s="13" t="e">
        <f>VLOOKUP(Parameter!#REF!,Indexing!$E$2:$F$28,2)</f>
        <v>#REF!</v>
      </c>
      <c r="G2516" s="13" t="e">
        <f>VLOOKUP(Parameter!#REF!,Indexing!$G$2:$H$28,2)</f>
        <v>#REF!</v>
      </c>
      <c r="H2516" s="13" t="e">
        <f t="shared" si="121"/>
        <v>#REF!</v>
      </c>
      <c r="J2516" s="13" t="e">
        <f>VLOOKUP(Parameter!#REF!,Indexing!$I$2:$J$28,2)</f>
        <v>#REF!</v>
      </c>
      <c r="K2516" s="13" t="e">
        <f>VLOOKUP(Parameter!#REF!,Indexing!$K$2:$L$28,2)</f>
        <v>#REF!</v>
      </c>
      <c r="L2516" s="13" t="e">
        <f t="shared" si="122"/>
        <v>#REF!</v>
      </c>
      <c r="N2516" t="e">
        <f t="shared" si="123"/>
        <v>#REF!</v>
      </c>
    </row>
    <row r="2517" spans="4:14">
      <c r="D2517" s="13" t="e">
        <f>VLOOKUP(Parameter!#REF!,Indexing!$A$2:$B$28,2)</f>
        <v>#REF!</v>
      </c>
      <c r="E2517" s="13" t="e">
        <f>VLOOKUP(Parameter!#REF!,Indexing!$C$2:$D$28,2)</f>
        <v>#REF!</v>
      </c>
      <c r="F2517" s="13" t="e">
        <f>VLOOKUP(Parameter!#REF!,Indexing!$E$2:$F$28,2)</f>
        <v>#REF!</v>
      </c>
      <c r="G2517" s="13" t="e">
        <f>VLOOKUP(Parameter!#REF!,Indexing!$G$2:$H$28,2)</f>
        <v>#REF!</v>
      </c>
      <c r="H2517" s="13" t="e">
        <f t="shared" si="121"/>
        <v>#REF!</v>
      </c>
      <c r="J2517" s="13" t="e">
        <f>VLOOKUP(Parameter!#REF!,Indexing!$I$2:$J$28,2)</f>
        <v>#REF!</v>
      </c>
      <c r="K2517" s="13" t="e">
        <f>VLOOKUP(Parameter!#REF!,Indexing!$K$2:$L$28,2)</f>
        <v>#REF!</v>
      </c>
      <c r="L2517" s="13" t="e">
        <f t="shared" si="122"/>
        <v>#REF!</v>
      </c>
      <c r="N2517" t="e">
        <f t="shared" si="123"/>
        <v>#REF!</v>
      </c>
    </row>
    <row r="2518" spans="4:14">
      <c r="D2518" s="13" t="e">
        <f>VLOOKUP(Parameter!#REF!,Indexing!$A$2:$B$28,2)</f>
        <v>#REF!</v>
      </c>
      <c r="E2518" s="13" t="e">
        <f>VLOOKUP(Parameter!#REF!,Indexing!$C$2:$D$28,2)</f>
        <v>#REF!</v>
      </c>
      <c r="F2518" s="13" t="e">
        <f>VLOOKUP(Parameter!#REF!,Indexing!$E$2:$F$28,2)</f>
        <v>#REF!</v>
      </c>
      <c r="G2518" s="13" t="e">
        <f>VLOOKUP(Parameter!#REF!,Indexing!$G$2:$H$28,2)</f>
        <v>#REF!</v>
      </c>
      <c r="H2518" s="13" t="e">
        <f t="shared" si="121"/>
        <v>#REF!</v>
      </c>
      <c r="J2518" s="13" t="e">
        <f>VLOOKUP(Parameter!#REF!,Indexing!$I$2:$J$28,2)</f>
        <v>#REF!</v>
      </c>
      <c r="K2518" s="13" t="e">
        <f>VLOOKUP(Parameter!#REF!,Indexing!$K$2:$L$28,2)</f>
        <v>#REF!</v>
      </c>
      <c r="L2518" s="13" t="e">
        <f t="shared" si="122"/>
        <v>#REF!</v>
      </c>
      <c r="N2518" t="e">
        <f t="shared" si="123"/>
        <v>#REF!</v>
      </c>
    </row>
    <row r="2519" spans="4:14">
      <c r="D2519" s="13" t="e">
        <f>VLOOKUP(Parameter!#REF!,Indexing!$A$2:$B$28,2)</f>
        <v>#REF!</v>
      </c>
      <c r="E2519" s="13" t="e">
        <f>VLOOKUP(Parameter!#REF!,Indexing!$C$2:$D$28,2)</f>
        <v>#REF!</v>
      </c>
      <c r="F2519" s="13" t="e">
        <f>VLOOKUP(Parameter!#REF!,Indexing!$E$2:$F$28,2)</f>
        <v>#REF!</v>
      </c>
      <c r="G2519" s="13" t="e">
        <f>VLOOKUP(Parameter!#REF!,Indexing!$G$2:$H$28,2)</f>
        <v>#REF!</v>
      </c>
      <c r="H2519" s="13" t="e">
        <f t="shared" si="121"/>
        <v>#REF!</v>
      </c>
      <c r="J2519" s="13" t="e">
        <f>VLOOKUP(Parameter!#REF!,Indexing!$I$2:$J$28,2)</f>
        <v>#REF!</v>
      </c>
      <c r="K2519" s="13" t="e">
        <f>VLOOKUP(Parameter!#REF!,Indexing!$K$2:$L$28,2)</f>
        <v>#REF!</v>
      </c>
      <c r="L2519" s="13" t="e">
        <f t="shared" si="122"/>
        <v>#REF!</v>
      </c>
      <c r="N2519" t="e">
        <f t="shared" si="123"/>
        <v>#REF!</v>
      </c>
    </row>
    <row r="2520" spans="4:14">
      <c r="D2520" s="13" t="e">
        <f>VLOOKUP(Parameter!#REF!,Indexing!$A$2:$B$28,2)</f>
        <v>#REF!</v>
      </c>
      <c r="E2520" s="13" t="e">
        <f>VLOOKUP(Parameter!#REF!,Indexing!$C$2:$D$28,2)</f>
        <v>#REF!</v>
      </c>
      <c r="F2520" s="13" t="e">
        <f>VLOOKUP(Parameter!#REF!,Indexing!$E$2:$F$28,2)</f>
        <v>#REF!</v>
      </c>
      <c r="G2520" s="13" t="e">
        <f>VLOOKUP(Parameter!#REF!,Indexing!$G$2:$H$28,2)</f>
        <v>#REF!</v>
      </c>
      <c r="H2520" s="13" t="e">
        <f t="shared" si="121"/>
        <v>#REF!</v>
      </c>
      <c r="J2520" s="13" t="e">
        <f>VLOOKUP(Parameter!#REF!,Indexing!$I$2:$J$28,2)</f>
        <v>#REF!</v>
      </c>
      <c r="K2520" s="13" t="e">
        <f>VLOOKUP(Parameter!#REF!,Indexing!$K$2:$L$28,2)</f>
        <v>#REF!</v>
      </c>
      <c r="L2520" s="13" t="e">
        <f t="shared" si="122"/>
        <v>#REF!</v>
      </c>
      <c r="N2520" t="e">
        <f t="shared" si="123"/>
        <v>#REF!</v>
      </c>
    </row>
    <row r="2521" spans="4:14">
      <c r="D2521" s="13" t="e">
        <f>VLOOKUP(Parameter!#REF!,Indexing!$A$2:$B$28,2)</f>
        <v>#REF!</v>
      </c>
      <c r="E2521" s="13" t="e">
        <f>VLOOKUP(Parameter!#REF!,Indexing!$C$2:$D$28,2)</f>
        <v>#REF!</v>
      </c>
      <c r="F2521" s="13" t="e">
        <f>VLOOKUP(Parameter!#REF!,Indexing!$E$2:$F$28,2)</f>
        <v>#REF!</v>
      </c>
      <c r="G2521" s="13" t="e">
        <f>VLOOKUP(Parameter!#REF!,Indexing!$G$2:$H$28,2)</f>
        <v>#REF!</v>
      </c>
      <c r="H2521" s="13" t="e">
        <f t="shared" si="121"/>
        <v>#REF!</v>
      </c>
      <c r="J2521" s="13" t="e">
        <f>VLOOKUP(Parameter!#REF!,Indexing!$I$2:$J$28,2)</f>
        <v>#REF!</v>
      </c>
      <c r="K2521" s="13" t="e">
        <f>VLOOKUP(Parameter!#REF!,Indexing!$K$2:$L$28,2)</f>
        <v>#REF!</v>
      </c>
      <c r="L2521" s="13" t="e">
        <f t="shared" si="122"/>
        <v>#REF!</v>
      </c>
      <c r="N2521" t="e">
        <f t="shared" si="123"/>
        <v>#REF!</v>
      </c>
    </row>
    <row r="2522" spans="4:14">
      <c r="D2522" s="13" t="e">
        <f>VLOOKUP(Parameter!#REF!,Indexing!$A$2:$B$28,2)</f>
        <v>#REF!</v>
      </c>
      <c r="E2522" s="13" t="e">
        <f>VLOOKUP(Parameter!#REF!,Indexing!$C$2:$D$28,2)</f>
        <v>#REF!</v>
      </c>
      <c r="F2522" s="13" t="e">
        <f>VLOOKUP(Parameter!#REF!,Indexing!$E$2:$F$28,2)</f>
        <v>#REF!</v>
      </c>
      <c r="G2522" s="13" t="e">
        <f>VLOOKUP(Parameter!#REF!,Indexing!$G$2:$H$28,2)</f>
        <v>#REF!</v>
      </c>
      <c r="H2522" s="13" t="e">
        <f t="shared" si="121"/>
        <v>#REF!</v>
      </c>
      <c r="J2522" s="13" t="e">
        <f>VLOOKUP(Parameter!#REF!,Indexing!$I$2:$J$28,2)</f>
        <v>#REF!</v>
      </c>
      <c r="K2522" s="13" t="e">
        <f>VLOOKUP(Parameter!#REF!,Indexing!$K$2:$L$28,2)</f>
        <v>#REF!</v>
      </c>
      <c r="L2522" s="13" t="e">
        <f t="shared" si="122"/>
        <v>#REF!</v>
      </c>
      <c r="N2522" t="e">
        <f t="shared" si="123"/>
        <v>#REF!</v>
      </c>
    </row>
    <row r="2523" spans="4:14">
      <c r="D2523" s="13" t="e">
        <f>VLOOKUP(Parameter!#REF!,Indexing!$A$2:$B$28,2)</f>
        <v>#REF!</v>
      </c>
      <c r="E2523" s="13" t="e">
        <f>VLOOKUP(Parameter!#REF!,Indexing!$C$2:$D$28,2)</f>
        <v>#REF!</v>
      </c>
      <c r="F2523" s="13" t="e">
        <f>VLOOKUP(Parameter!#REF!,Indexing!$E$2:$F$28,2)</f>
        <v>#REF!</v>
      </c>
      <c r="G2523" s="13" t="e">
        <f>VLOOKUP(Parameter!#REF!,Indexing!$G$2:$H$28,2)</f>
        <v>#REF!</v>
      </c>
      <c r="H2523" s="13" t="e">
        <f t="shared" si="121"/>
        <v>#REF!</v>
      </c>
      <c r="J2523" s="13" t="e">
        <f>VLOOKUP(Parameter!#REF!,Indexing!$I$2:$J$28,2)</f>
        <v>#REF!</v>
      </c>
      <c r="K2523" s="13" t="e">
        <f>VLOOKUP(Parameter!#REF!,Indexing!$K$2:$L$28,2)</f>
        <v>#REF!</v>
      </c>
      <c r="L2523" s="13" t="e">
        <f t="shared" si="122"/>
        <v>#REF!</v>
      </c>
      <c r="N2523" t="e">
        <f t="shared" si="123"/>
        <v>#REF!</v>
      </c>
    </row>
    <row r="2524" spans="4:14">
      <c r="D2524" s="13" t="e">
        <f>VLOOKUP(Parameter!#REF!,Indexing!$A$2:$B$28,2)</f>
        <v>#REF!</v>
      </c>
      <c r="E2524" s="13" t="e">
        <f>VLOOKUP(Parameter!#REF!,Indexing!$C$2:$D$28,2)</f>
        <v>#REF!</v>
      </c>
      <c r="F2524" s="13" t="e">
        <f>VLOOKUP(Parameter!#REF!,Indexing!$E$2:$F$28,2)</f>
        <v>#REF!</v>
      </c>
      <c r="G2524" s="13" t="e">
        <f>VLOOKUP(Parameter!#REF!,Indexing!$G$2:$H$28,2)</f>
        <v>#REF!</v>
      </c>
      <c r="H2524" s="13" t="e">
        <f t="shared" si="121"/>
        <v>#REF!</v>
      </c>
      <c r="J2524" s="13" t="e">
        <f>VLOOKUP(Parameter!#REF!,Indexing!$I$2:$J$28,2)</f>
        <v>#REF!</v>
      </c>
      <c r="K2524" s="13" t="e">
        <f>VLOOKUP(Parameter!#REF!,Indexing!$K$2:$L$28,2)</f>
        <v>#REF!</v>
      </c>
      <c r="L2524" s="13" t="e">
        <f t="shared" si="122"/>
        <v>#REF!</v>
      </c>
      <c r="N2524" t="e">
        <f t="shared" si="123"/>
        <v>#REF!</v>
      </c>
    </row>
    <row r="2525" spans="4:14">
      <c r="D2525" s="13" t="e">
        <f>VLOOKUP(Parameter!#REF!,Indexing!$A$2:$B$28,2)</f>
        <v>#REF!</v>
      </c>
      <c r="E2525" s="13" t="e">
        <f>VLOOKUP(Parameter!#REF!,Indexing!$C$2:$D$28,2)</f>
        <v>#REF!</v>
      </c>
      <c r="F2525" s="13" t="e">
        <f>VLOOKUP(Parameter!#REF!,Indexing!$E$2:$F$28,2)</f>
        <v>#REF!</v>
      </c>
      <c r="G2525" s="13" t="e">
        <f>VLOOKUP(Parameter!#REF!,Indexing!$G$2:$H$28,2)</f>
        <v>#REF!</v>
      </c>
      <c r="H2525" s="13" t="e">
        <f t="shared" si="121"/>
        <v>#REF!</v>
      </c>
      <c r="J2525" s="13" t="e">
        <f>VLOOKUP(Parameter!#REF!,Indexing!$I$2:$J$28,2)</f>
        <v>#REF!</v>
      </c>
      <c r="K2525" s="13" t="e">
        <f>VLOOKUP(Parameter!#REF!,Indexing!$K$2:$L$28,2)</f>
        <v>#REF!</v>
      </c>
      <c r="L2525" s="13" t="e">
        <f t="shared" si="122"/>
        <v>#REF!</v>
      </c>
      <c r="N2525" t="e">
        <f t="shared" si="123"/>
        <v>#REF!</v>
      </c>
    </row>
    <row r="2526" spans="4:14">
      <c r="D2526" s="13" t="e">
        <f>VLOOKUP(Parameter!#REF!,Indexing!$A$2:$B$28,2)</f>
        <v>#REF!</v>
      </c>
      <c r="E2526" s="13" t="e">
        <f>VLOOKUP(Parameter!#REF!,Indexing!$C$2:$D$28,2)</f>
        <v>#REF!</v>
      </c>
      <c r="F2526" s="13" t="e">
        <f>VLOOKUP(Parameter!#REF!,Indexing!$E$2:$F$28,2)</f>
        <v>#REF!</v>
      </c>
      <c r="G2526" s="13" t="e">
        <f>VLOOKUP(Parameter!#REF!,Indexing!$G$2:$H$28,2)</f>
        <v>#REF!</v>
      </c>
      <c r="H2526" s="13" t="e">
        <f t="shared" si="121"/>
        <v>#REF!</v>
      </c>
      <c r="J2526" s="13" t="e">
        <f>VLOOKUP(Parameter!#REF!,Indexing!$I$2:$J$28,2)</f>
        <v>#REF!</v>
      </c>
      <c r="K2526" s="13" t="e">
        <f>VLOOKUP(Parameter!#REF!,Indexing!$K$2:$L$28,2)</f>
        <v>#REF!</v>
      </c>
      <c r="L2526" s="13" t="e">
        <f t="shared" si="122"/>
        <v>#REF!</v>
      </c>
      <c r="N2526" t="e">
        <f t="shared" si="123"/>
        <v>#REF!</v>
      </c>
    </row>
    <row r="2527" spans="4:14">
      <c r="D2527" s="13" t="e">
        <f>VLOOKUP(Parameter!#REF!,Indexing!$A$2:$B$28,2)</f>
        <v>#REF!</v>
      </c>
      <c r="E2527" s="13" t="e">
        <f>VLOOKUP(Parameter!#REF!,Indexing!$C$2:$D$28,2)</f>
        <v>#REF!</v>
      </c>
      <c r="F2527" s="13" t="e">
        <f>VLOOKUP(Parameter!#REF!,Indexing!$E$2:$F$28,2)</f>
        <v>#REF!</v>
      </c>
      <c r="G2527" s="13" t="e">
        <f>VLOOKUP(Parameter!#REF!,Indexing!$G$2:$H$28,2)</f>
        <v>#REF!</v>
      </c>
      <c r="H2527" s="13" t="e">
        <f t="shared" si="121"/>
        <v>#REF!</v>
      </c>
      <c r="J2527" s="13" t="e">
        <f>VLOOKUP(Parameter!#REF!,Indexing!$I$2:$J$28,2)</f>
        <v>#REF!</v>
      </c>
      <c r="K2527" s="13" t="e">
        <f>VLOOKUP(Parameter!#REF!,Indexing!$K$2:$L$28,2)</f>
        <v>#REF!</v>
      </c>
      <c r="L2527" s="13" t="e">
        <f t="shared" si="122"/>
        <v>#REF!</v>
      </c>
      <c r="N2527" t="e">
        <f t="shared" si="123"/>
        <v>#REF!</v>
      </c>
    </row>
    <row r="2528" spans="4:14">
      <c r="D2528" s="13" t="e">
        <f>VLOOKUP(Parameter!#REF!,Indexing!$A$2:$B$28,2)</f>
        <v>#REF!</v>
      </c>
      <c r="E2528" s="13" t="e">
        <f>VLOOKUP(Parameter!#REF!,Indexing!$C$2:$D$28,2)</f>
        <v>#REF!</v>
      </c>
      <c r="F2528" s="13" t="e">
        <f>VLOOKUP(Parameter!#REF!,Indexing!$E$2:$F$28,2)</f>
        <v>#REF!</v>
      </c>
      <c r="G2528" s="13" t="e">
        <f>VLOOKUP(Parameter!#REF!,Indexing!$G$2:$H$28,2)</f>
        <v>#REF!</v>
      </c>
      <c r="H2528" s="13" t="e">
        <f t="shared" si="121"/>
        <v>#REF!</v>
      </c>
      <c r="J2528" s="13" t="e">
        <f>VLOOKUP(Parameter!#REF!,Indexing!$I$2:$J$28,2)</f>
        <v>#REF!</v>
      </c>
      <c r="K2528" s="13" t="e">
        <f>VLOOKUP(Parameter!#REF!,Indexing!$K$2:$L$28,2)</f>
        <v>#REF!</v>
      </c>
      <c r="L2528" s="13" t="e">
        <f t="shared" si="122"/>
        <v>#REF!</v>
      </c>
      <c r="N2528" t="e">
        <f t="shared" si="123"/>
        <v>#REF!</v>
      </c>
    </row>
    <row r="2529" spans="4:14">
      <c r="D2529" s="13" t="e">
        <f>VLOOKUP(Parameter!#REF!,Indexing!$A$2:$B$28,2)</f>
        <v>#REF!</v>
      </c>
      <c r="E2529" s="13" t="e">
        <f>VLOOKUP(Parameter!#REF!,Indexing!$C$2:$D$28,2)</f>
        <v>#REF!</v>
      </c>
      <c r="F2529" s="13" t="e">
        <f>VLOOKUP(Parameter!#REF!,Indexing!$E$2:$F$28,2)</f>
        <v>#REF!</v>
      </c>
      <c r="G2529" s="13" t="e">
        <f>VLOOKUP(Parameter!#REF!,Indexing!$G$2:$H$28,2)</f>
        <v>#REF!</v>
      </c>
      <c r="H2529" s="13" t="e">
        <f t="shared" si="121"/>
        <v>#REF!</v>
      </c>
      <c r="J2529" s="13" t="e">
        <f>VLOOKUP(Parameter!#REF!,Indexing!$I$2:$J$28,2)</f>
        <v>#REF!</v>
      </c>
      <c r="K2529" s="13" t="e">
        <f>VLOOKUP(Parameter!#REF!,Indexing!$K$2:$L$28,2)</f>
        <v>#REF!</v>
      </c>
      <c r="L2529" s="13" t="e">
        <f t="shared" si="122"/>
        <v>#REF!</v>
      </c>
      <c r="N2529" t="e">
        <f t="shared" si="123"/>
        <v>#REF!</v>
      </c>
    </row>
    <row r="2530" spans="4:14">
      <c r="D2530" s="13" t="e">
        <f>VLOOKUP(Parameter!#REF!,Indexing!$A$2:$B$28,2)</f>
        <v>#REF!</v>
      </c>
      <c r="E2530" s="13" t="e">
        <f>VLOOKUP(Parameter!#REF!,Indexing!$C$2:$D$28,2)</f>
        <v>#REF!</v>
      </c>
      <c r="F2530" s="13" t="e">
        <f>VLOOKUP(Parameter!#REF!,Indexing!$E$2:$F$28,2)</f>
        <v>#REF!</v>
      </c>
      <c r="G2530" s="13" t="e">
        <f>VLOOKUP(Parameter!#REF!,Indexing!$G$2:$H$28,2)</f>
        <v>#REF!</v>
      </c>
      <c r="H2530" s="13" t="e">
        <f t="shared" si="121"/>
        <v>#REF!</v>
      </c>
      <c r="J2530" s="13" t="e">
        <f>VLOOKUP(Parameter!#REF!,Indexing!$I$2:$J$28,2)</f>
        <v>#REF!</v>
      </c>
      <c r="K2530" s="13" t="e">
        <f>VLOOKUP(Parameter!#REF!,Indexing!$K$2:$L$28,2)</f>
        <v>#REF!</v>
      </c>
      <c r="L2530" s="13" t="e">
        <f t="shared" si="122"/>
        <v>#REF!</v>
      </c>
      <c r="N2530" t="e">
        <f t="shared" si="123"/>
        <v>#REF!</v>
      </c>
    </row>
    <row r="2531" spans="4:14">
      <c r="D2531" s="13" t="e">
        <f>VLOOKUP(Parameter!#REF!,Indexing!$A$2:$B$28,2)</f>
        <v>#REF!</v>
      </c>
      <c r="E2531" s="13" t="e">
        <f>VLOOKUP(Parameter!#REF!,Indexing!$C$2:$D$28,2)</f>
        <v>#REF!</v>
      </c>
      <c r="F2531" s="13" t="e">
        <f>VLOOKUP(Parameter!#REF!,Indexing!$E$2:$F$28,2)</f>
        <v>#REF!</v>
      </c>
      <c r="G2531" s="13" t="e">
        <f>VLOOKUP(Parameter!#REF!,Indexing!$G$2:$H$28,2)</f>
        <v>#REF!</v>
      </c>
      <c r="H2531" s="13" t="e">
        <f t="shared" si="121"/>
        <v>#REF!</v>
      </c>
      <c r="J2531" s="13" t="e">
        <f>VLOOKUP(Parameter!#REF!,Indexing!$I$2:$J$28,2)</f>
        <v>#REF!</v>
      </c>
      <c r="K2531" s="13" t="e">
        <f>VLOOKUP(Parameter!#REF!,Indexing!$K$2:$L$28,2)</f>
        <v>#REF!</v>
      </c>
      <c r="L2531" s="13" t="e">
        <f t="shared" si="122"/>
        <v>#REF!</v>
      </c>
      <c r="N2531" t="e">
        <f t="shared" si="123"/>
        <v>#REF!</v>
      </c>
    </row>
    <row r="2532" spans="4:14">
      <c r="D2532" s="13" t="e">
        <f>VLOOKUP(Parameter!#REF!,Indexing!$A$2:$B$28,2)</f>
        <v>#REF!</v>
      </c>
      <c r="E2532" s="13" t="e">
        <f>VLOOKUP(Parameter!#REF!,Indexing!$C$2:$D$28,2)</f>
        <v>#REF!</v>
      </c>
      <c r="F2532" s="13" t="e">
        <f>VLOOKUP(Parameter!#REF!,Indexing!$E$2:$F$28,2)</f>
        <v>#REF!</v>
      </c>
      <c r="G2532" s="13" t="e">
        <f>VLOOKUP(Parameter!#REF!,Indexing!$G$2:$H$28,2)</f>
        <v>#REF!</v>
      </c>
      <c r="H2532" s="13" t="e">
        <f t="shared" si="121"/>
        <v>#REF!</v>
      </c>
      <c r="J2532" s="13" t="e">
        <f>VLOOKUP(Parameter!#REF!,Indexing!$I$2:$J$28,2)</f>
        <v>#REF!</v>
      </c>
      <c r="K2532" s="13" t="e">
        <f>VLOOKUP(Parameter!#REF!,Indexing!$K$2:$L$28,2)</f>
        <v>#REF!</v>
      </c>
      <c r="L2532" s="13" t="e">
        <f t="shared" si="122"/>
        <v>#REF!</v>
      </c>
      <c r="N2532" t="e">
        <f t="shared" si="123"/>
        <v>#REF!</v>
      </c>
    </row>
    <row r="2533" spans="4:14">
      <c r="D2533" s="13" t="e">
        <f>VLOOKUP(Parameter!#REF!,Indexing!$A$2:$B$28,2)</f>
        <v>#REF!</v>
      </c>
      <c r="E2533" s="13" t="e">
        <f>VLOOKUP(Parameter!#REF!,Indexing!$C$2:$D$28,2)</f>
        <v>#REF!</v>
      </c>
      <c r="F2533" s="13" t="e">
        <f>VLOOKUP(Parameter!#REF!,Indexing!$E$2:$F$28,2)</f>
        <v>#REF!</v>
      </c>
      <c r="G2533" s="13" t="e">
        <f>VLOOKUP(Parameter!#REF!,Indexing!$G$2:$H$28,2)</f>
        <v>#REF!</v>
      </c>
      <c r="H2533" s="13" t="e">
        <f t="shared" si="121"/>
        <v>#REF!</v>
      </c>
      <c r="J2533" s="13" t="e">
        <f>VLOOKUP(Parameter!#REF!,Indexing!$I$2:$J$28,2)</f>
        <v>#REF!</v>
      </c>
      <c r="K2533" s="13" t="e">
        <f>VLOOKUP(Parameter!#REF!,Indexing!$K$2:$L$28,2)</f>
        <v>#REF!</v>
      </c>
      <c r="L2533" s="13" t="e">
        <f t="shared" si="122"/>
        <v>#REF!</v>
      </c>
      <c r="N2533" t="e">
        <f t="shared" si="123"/>
        <v>#REF!</v>
      </c>
    </row>
    <row r="2534" spans="4:14">
      <c r="D2534" s="13" t="e">
        <f>VLOOKUP(Parameter!#REF!,Indexing!$A$2:$B$28,2)</f>
        <v>#REF!</v>
      </c>
      <c r="E2534" s="13" t="e">
        <f>VLOOKUP(Parameter!#REF!,Indexing!$C$2:$D$28,2)</f>
        <v>#REF!</v>
      </c>
      <c r="F2534" s="13" t="e">
        <f>VLOOKUP(Parameter!#REF!,Indexing!$E$2:$F$28,2)</f>
        <v>#REF!</v>
      </c>
      <c r="G2534" s="13" t="e">
        <f>VLOOKUP(Parameter!#REF!,Indexing!$G$2:$H$28,2)</f>
        <v>#REF!</v>
      </c>
      <c r="H2534" s="13" t="e">
        <f t="shared" si="121"/>
        <v>#REF!</v>
      </c>
      <c r="J2534" s="13" t="e">
        <f>VLOOKUP(Parameter!#REF!,Indexing!$I$2:$J$28,2)</f>
        <v>#REF!</v>
      </c>
      <c r="K2534" s="13" t="e">
        <f>VLOOKUP(Parameter!#REF!,Indexing!$K$2:$L$28,2)</f>
        <v>#REF!</v>
      </c>
      <c r="L2534" s="13" t="e">
        <f t="shared" si="122"/>
        <v>#REF!</v>
      </c>
      <c r="N2534" t="e">
        <f t="shared" si="123"/>
        <v>#REF!</v>
      </c>
    </row>
    <row r="2535" spans="4:14">
      <c r="D2535" s="13" t="e">
        <f>VLOOKUP(Parameter!#REF!,Indexing!$A$2:$B$28,2)</f>
        <v>#REF!</v>
      </c>
      <c r="E2535" s="13" t="e">
        <f>VLOOKUP(Parameter!#REF!,Indexing!$C$2:$D$28,2)</f>
        <v>#REF!</v>
      </c>
      <c r="F2535" s="13" t="e">
        <f>VLOOKUP(Parameter!#REF!,Indexing!$E$2:$F$28,2)</f>
        <v>#REF!</v>
      </c>
      <c r="G2535" s="13" t="e">
        <f>VLOOKUP(Parameter!#REF!,Indexing!$G$2:$H$28,2)</f>
        <v>#REF!</v>
      </c>
      <c r="H2535" s="13" t="e">
        <f t="shared" ref="H2535:H2598" si="124">(AVERAGE(D2535:G2535))</f>
        <v>#REF!</v>
      </c>
      <c r="J2535" s="13" t="e">
        <f>VLOOKUP(Parameter!#REF!,Indexing!$I$2:$J$28,2)</f>
        <v>#REF!</v>
      </c>
      <c r="K2535" s="13" t="e">
        <f>VLOOKUP(Parameter!#REF!,Indexing!$K$2:$L$28,2)</f>
        <v>#REF!</v>
      </c>
      <c r="L2535" s="13" t="e">
        <f t="shared" ref="L2535:L2598" si="125">AVERAGE(J2535+K2535)</f>
        <v>#REF!</v>
      </c>
      <c r="N2535" t="e">
        <f t="shared" si="123"/>
        <v>#REF!</v>
      </c>
    </row>
    <row r="2536" spans="4:14">
      <c r="D2536" s="13" t="e">
        <f>VLOOKUP(Parameter!#REF!,Indexing!$A$2:$B$28,2)</f>
        <v>#REF!</v>
      </c>
      <c r="E2536" s="13" t="e">
        <f>VLOOKUP(Parameter!#REF!,Indexing!$C$2:$D$28,2)</f>
        <v>#REF!</v>
      </c>
      <c r="F2536" s="13" t="e">
        <f>VLOOKUP(Parameter!#REF!,Indexing!$E$2:$F$28,2)</f>
        <v>#REF!</v>
      </c>
      <c r="G2536" s="13" t="e">
        <f>VLOOKUP(Parameter!#REF!,Indexing!$G$2:$H$28,2)</f>
        <v>#REF!</v>
      </c>
      <c r="H2536" s="13" t="e">
        <f t="shared" si="124"/>
        <v>#REF!</v>
      </c>
      <c r="J2536" s="13" t="e">
        <f>VLOOKUP(Parameter!#REF!,Indexing!$I$2:$J$28,2)</f>
        <v>#REF!</v>
      </c>
      <c r="K2536" s="13" t="e">
        <f>VLOOKUP(Parameter!#REF!,Indexing!$K$2:$L$28,2)</f>
        <v>#REF!</v>
      </c>
      <c r="L2536" s="13" t="e">
        <f t="shared" si="125"/>
        <v>#REF!</v>
      </c>
      <c r="N2536" t="e">
        <f t="shared" si="123"/>
        <v>#REF!</v>
      </c>
    </row>
    <row r="2537" spans="4:14">
      <c r="D2537" s="13" t="e">
        <f>VLOOKUP(Parameter!#REF!,Indexing!$A$2:$B$28,2)</f>
        <v>#REF!</v>
      </c>
      <c r="E2537" s="13" t="e">
        <f>VLOOKUP(Parameter!#REF!,Indexing!$C$2:$D$28,2)</f>
        <v>#REF!</v>
      </c>
      <c r="F2537" s="13" t="e">
        <f>VLOOKUP(Parameter!#REF!,Indexing!$E$2:$F$28,2)</f>
        <v>#REF!</v>
      </c>
      <c r="G2537" s="13" t="e">
        <f>VLOOKUP(Parameter!#REF!,Indexing!$G$2:$H$28,2)</f>
        <v>#REF!</v>
      </c>
      <c r="H2537" s="13" t="e">
        <f t="shared" si="124"/>
        <v>#REF!</v>
      </c>
      <c r="J2537" s="13" t="e">
        <f>VLOOKUP(Parameter!#REF!,Indexing!$I$2:$J$28,2)</f>
        <v>#REF!</v>
      </c>
      <c r="K2537" s="13" t="e">
        <f>VLOOKUP(Parameter!#REF!,Indexing!$K$2:$L$28,2)</f>
        <v>#REF!</v>
      </c>
      <c r="L2537" s="13" t="e">
        <f t="shared" si="125"/>
        <v>#REF!</v>
      </c>
      <c r="N2537" t="e">
        <f t="shared" si="123"/>
        <v>#REF!</v>
      </c>
    </row>
    <row r="2538" spans="4:14">
      <c r="D2538" s="13" t="e">
        <f>VLOOKUP(Parameter!#REF!,Indexing!$A$2:$B$28,2)</f>
        <v>#REF!</v>
      </c>
      <c r="E2538" s="13" t="e">
        <f>VLOOKUP(Parameter!#REF!,Indexing!$C$2:$D$28,2)</f>
        <v>#REF!</v>
      </c>
      <c r="F2538" s="13" t="e">
        <f>VLOOKUP(Parameter!#REF!,Indexing!$E$2:$F$28,2)</f>
        <v>#REF!</v>
      </c>
      <c r="G2538" s="13" t="e">
        <f>VLOOKUP(Parameter!#REF!,Indexing!$G$2:$H$28,2)</f>
        <v>#REF!</v>
      </c>
      <c r="H2538" s="13" t="e">
        <f t="shared" si="124"/>
        <v>#REF!</v>
      </c>
      <c r="J2538" s="13" t="e">
        <f>VLOOKUP(Parameter!#REF!,Indexing!$I$2:$J$28,2)</f>
        <v>#REF!</v>
      </c>
      <c r="K2538" s="13" t="e">
        <f>VLOOKUP(Parameter!#REF!,Indexing!$K$2:$L$28,2)</f>
        <v>#REF!</v>
      </c>
      <c r="L2538" s="13" t="e">
        <f t="shared" si="125"/>
        <v>#REF!</v>
      </c>
      <c r="N2538" t="e">
        <f t="shared" si="123"/>
        <v>#REF!</v>
      </c>
    </row>
    <row r="2539" spans="4:14">
      <c r="D2539" s="13" t="e">
        <f>VLOOKUP(Parameter!#REF!,Indexing!$A$2:$B$28,2)</f>
        <v>#REF!</v>
      </c>
      <c r="E2539" s="13" t="e">
        <f>VLOOKUP(Parameter!#REF!,Indexing!$C$2:$D$28,2)</f>
        <v>#REF!</v>
      </c>
      <c r="F2539" s="13" t="e">
        <f>VLOOKUP(Parameter!#REF!,Indexing!$E$2:$F$28,2)</f>
        <v>#REF!</v>
      </c>
      <c r="G2539" s="13" t="e">
        <f>VLOOKUP(Parameter!#REF!,Indexing!$G$2:$H$28,2)</f>
        <v>#REF!</v>
      </c>
      <c r="H2539" s="13" t="e">
        <f t="shared" si="124"/>
        <v>#REF!</v>
      </c>
      <c r="J2539" s="13" t="e">
        <f>VLOOKUP(Parameter!#REF!,Indexing!$I$2:$J$28,2)</f>
        <v>#REF!</v>
      </c>
      <c r="K2539" s="13" t="e">
        <f>VLOOKUP(Parameter!#REF!,Indexing!$K$2:$L$28,2)</f>
        <v>#REF!</v>
      </c>
      <c r="L2539" s="13" t="e">
        <f t="shared" si="125"/>
        <v>#REF!</v>
      </c>
      <c r="N2539" t="e">
        <f t="shared" si="123"/>
        <v>#REF!</v>
      </c>
    </row>
    <row r="2540" spans="4:14">
      <c r="D2540" s="13" t="e">
        <f>VLOOKUP(Parameter!#REF!,Indexing!$A$2:$B$28,2)</f>
        <v>#REF!</v>
      </c>
      <c r="E2540" s="13" t="e">
        <f>VLOOKUP(Parameter!#REF!,Indexing!$C$2:$D$28,2)</f>
        <v>#REF!</v>
      </c>
      <c r="F2540" s="13" t="e">
        <f>VLOOKUP(Parameter!#REF!,Indexing!$E$2:$F$28,2)</f>
        <v>#REF!</v>
      </c>
      <c r="G2540" s="13" t="e">
        <f>VLOOKUP(Parameter!#REF!,Indexing!$G$2:$H$28,2)</f>
        <v>#REF!</v>
      </c>
      <c r="H2540" s="13" t="e">
        <f t="shared" si="124"/>
        <v>#REF!</v>
      </c>
      <c r="J2540" s="13" t="e">
        <f>VLOOKUP(Parameter!#REF!,Indexing!$I$2:$J$28,2)</f>
        <v>#REF!</v>
      </c>
      <c r="K2540" s="13" t="e">
        <f>VLOOKUP(Parameter!#REF!,Indexing!$K$2:$L$28,2)</f>
        <v>#REF!</v>
      </c>
      <c r="L2540" s="13" t="e">
        <f t="shared" si="125"/>
        <v>#REF!</v>
      </c>
      <c r="N2540" t="e">
        <f t="shared" si="123"/>
        <v>#REF!</v>
      </c>
    </row>
    <row r="2541" spans="4:14">
      <c r="D2541" s="13" t="e">
        <f>VLOOKUP(Parameter!#REF!,Indexing!$A$2:$B$28,2)</f>
        <v>#REF!</v>
      </c>
      <c r="E2541" s="13" t="e">
        <f>VLOOKUP(Parameter!#REF!,Indexing!$C$2:$D$28,2)</f>
        <v>#REF!</v>
      </c>
      <c r="F2541" s="13" t="e">
        <f>VLOOKUP(Parameter!#REF!,Indexing!$E$2:$F$28,2)</f>
        <v>#REF!</v>
      </c>
      <c r="G2541" s="13" t="e">
        <f>VLOOKUP(Parameter!#REF!,Indexing!$G$2:$H$28,2)</f>
        <v>#REF!</v>
      </c>
      <c r="H2541" s="13" t="e">
        <f t="shared" si="124"/>
        <v>#REF!</v>
      </c>
      <c r="J2541" s="13" t="e">
        <f>VLOOKUP(Parameter!#REF!,Indexing!$I$2:$J$28,2)</f>
        <v>#REF!</v>
      </c>
      <c r="K2541" s="13" t="e">
        <f>VLOOKUP(Parameter!#REF!,Indexing!$K$2:$L$28,2)</f>
        <v>#REF!</v>
      </c>
      <c r="L2541" s="13" t="e">
        <f t="shared" si="125"/>
        <v>#REF!</v>
      </c>
      <c r="N2541" t="e">
        <f t="shared" si="123"/>
        <v>#REF!</v>
      </c>
    </row>
    <row r="2542" spans="4:14">
      <c r="D2542" s="13" t="e">
        <f>VLOOKUP(Parameter!#REF!,Indexing!$A$2:$B$28,2)</f>
        <v>#REF!</v>
      </c>
      <c r="E2542" s="13" t="e">
        <f>VLOOKUP(Parameter!#REF!,Indexing!$C$2:$D$28,2)</f>
        <v>#REF!</v>
      </c>
      <c r="F2542" s="13" t="e">
        <f>VLOOKUP(Parameter!#REF!,Indexing!$E$2:$F$28,2)</f>
        <v>#REF!</v>
      </c>
      <c r="G2542" s="13" t="e">
        <f>VLOOKUP(Parameter!#REF!,Indexing!$G$2:$H$28,2)</f>
        <v>#REF!</v>
      </c>
      <c r="H2542" s="13" t="e">
        <f t="shared" si="124"/>
        <v>#REF!</v>
      </c>
      <c r="J2542" s="13" t="e">
        <f>VLOOKUP(Parameter!#REF!,Indexing!$I$2:$J$28,2)</f>
        <v>#REF!</v>
      </c>
      <c r="K2542" s="13" t="e">
        <f>VLOOKUP(Parameter!#REF!,Indexing!$K$2:$L$28,2)</f>
        <v>#REF!</v>
      </c>
      <c r="L2542" s="13" t="e">
        <f t="shared" si="125"/>
        <v>#REF!</v>
      </c>
      <c r="N2542" t="e">
        <f t="shared" si="123"/>
        <v>#REF!</v>
      </c>
    </row>
    <row r="2543" spans="4:14">
      <c r="D2543" s="13" t="e">
        <f>VLOOKUP(Parameter!#REF!,Indexing!$A$2:$B$28,2)</f>
        <v>#REF!</v>
      </c>
      <c r="E2543" s="13" t="e">
        <f>VLOOKUP(Parameter!#REF!,Indexing!$C$2:$D$28,2)</f>
        <v>#REF!</v>
      </c>
      <c r="F2543" s="13" t="e">
        <f>VLOOKUP(Parameter!#REF!,Indexing!$E$2:$F$28,2)</f>
        <v>#REF!</v>
      </c>
      <c r="G2543" s="13" t="e">
        <f>VLOOKUP(Parameter!#REF!,Indexing!$G$2:$H$28,2)</f>
        <v>#REF!</v>
      </c>
      <c r="H2543" s="13" t="e">
        <f t="shared" si="124"/>
        <v>#REF!</v>
      </c>
      <c r="J2543" s="13" t="e">
        <f>VLOOKUP(Parameter!#REF!,Indexing!$I$2:$J$28,2)</f>
        <v>#REF!</v>
      </c>
      <c r="K2543" s="13" t="e">
        <f>VLOOKUP(Parameter!#REF!,Indexing!$K$2:$L$28,2)</f>
        <v>#REF!</v>
      </c>
      <c r="L2543" s="13" t="e">
        <f t="shared" si="125"/>
        <v>#REF!</v>
      </c>
      <c r="N2543" t="e">
        <f t="shared" si="123"/>
        <v>#REF!</v>
      </c>
    </row>
    <row r="2544" spans="4:14">
      <c r="D2544" s="13" t="e">
        <f>VLOOKUP(Parameter!#REF!,Indexing!$A$2:$B$28,2)</f>
        <v>#REF!</v>
      </c>
      <c r="E2544" s="13" t="e">
        <f>VLOOKUP(Parameter!#REF!,Indexing!$C$2:$D$28,2)</f>
        <v>#REF!</v>
      </c>
      <c r="F2544" s="13" t="e">
        <f>VLOOKUP(Parameter!#REF!,Indexing!$E$2:$F$28,2)</f>
        <v>#REF!</v>
      </c>
      <c r="G2544" s="13" t="e">
        <f>VLOOKUP(Parameter!#REF!,Indexing!$G$2:$H$28,2)</f>
        <v>#REF!</v>
      </c>
      <c r="H2544" s="13" t="e">
        <f t="shared" si="124"/>
        <v>#REF!</v>
      </c>
      <c r="J2544" s="13" t="e">
        <f>VLOOKUP(Parameter!#REF!,Indexing!$I$2:$J$28,2)</f>
        <v>#REF!</v>
      </c>
      <c r="K2544" s="13" t="e">
        <f>VLOOKUP(Parameter!#REF!,Indexing!$K$2:$L$28,2)</f>
        <v>#REF!</v>
      </c>
      <c r="L2544" s="13" t="e">
        <f t="shared" si="125"/>
        <v>#REF!</v>
      </c>
      <c r="N2544" t="e">
        <f t="shared" si="123"/>
        <v>#REF!</v>
      </c>
    </row>
    <row r="2545" spans="4:14">
      <c r="D2545" s="13" t="e">
        <f>VLOOKUP(Parameter!#REF!,Indexing!$A$2:$B$28,2)</f>
        <v>#REF!</v>
      </c>
      <c r="E2545" s="13" t="e">
        <f>VLOOKUP(Parameter!#REF!,Indexing!$C$2:$D$28,2)</f>
        <v>#REF!</v>
      </c>
      <c r="F2545" s="13" t="e">
        <f>VLOOKUP(Parameter!#REF!,Indexing!$E$2:$F$28,2)</f>
        <v>#REF!</v>
      </c>
      <c r="G2545" s="13" t="e">
        <f>VLOOKUP(Parameter!#REF!,Indexing!$G$2:$H$28,2)</f>
        <v>#REF!</v>
      </c>
      <c r="H2545" s="13" t="e">
        <f t="shared" si="124"/>
        <v>#REF!</v>
      </c>
      <c r="J2545" s="13" t="e">
        <f>VLOOKUP(Parameter!#REF!,Indexing!$I$2:$J$28,2)</f>
        <v>#REF!</v>
      </c>
      <c r="K2545" s="13" t="e">
        <f>VLOOKUP(Parameter!#REF!,Indexing!$K$2:$L$28,2)</f>
        <v>#REF!</v>
      </c>
      <c r="L2545" s="13" t="e">
        <f t="shared" si="125"/>
        <v>#REF!</v>
      </c>
      <c r="N2545" t="e">
        <f t="shared" si="123"/>
        <v>#REF!</v>
      </c>
    </row>
    <row r="2546" spans="4:14">
      <c r="D2546" s="13" t="e">
        <f>VLOOKUP(Parameter!#REF!,Indexing!$A$2:$B$28,2)</f>
        <v>#REF!</v>
      </c>
      <c r="E2546" s="13" t="e">
        <f>VLOOKUP(Parameter!#REF!,Indexing!$C$2:$D$28,2)</f>
        <v>#REF!</v>
      </c>
      <c r="F2546" s="13" t="e">
        <f>VLOOKUP(Parameter!#REF!,Indexing!$E$2:$F$28,2)</f>
        <v>#REF!</v>
      </c>
      <c r="G2546" s="13" t="e">
        <f>VLOOKUP(Parameter!#REF!,Indexing!$G$2:$H$28,2)</f>
        <v>#REF!</v>
      </c>
      <c r="H2546" s="13" t="e">
        <f t="shared" si="124"/>
        <v>#REF!</v>
      </c>
      <c r="J2546" s="13" t="e">
        <f>VLOOKUP(Parameter!#REF!,Indexing!$I$2:$J$28,2)</f>
        <v>#REF!</v>
      </c>
      <c r="K2546" s="13" t="e">
        <f>VLOOKUP(Parameter!#REF!,Indexing!$K$2:$L$28,2)</f>
        <v>#REF!</v>
      </c>
      <c r="L2546" s="13" t="e">
        <f t="shared" si="125"/>
        <v>#REF!</v>
      </c>
      <c r="N2546" t="e">
        <f t="shared" si="123"/>
        <v>#REF!</v>
      </c>
    </row>
    <row r="2547" spans="4:14">
      <c r="D2547" s="13" t="e">
        <f>VLOOKUP(Parameter!#REF!,Indexing!$A$2:$B$28,2)</f>
        <v>#REF!</v>
      </c>
      <c r="E2547" s="13" t="e">
        <f>VLOOKUP(Parameter!#REF!,Indexing!$C$2:$D$28,2)</f>
        <v>#REF!</v>
      </c>
      <c r="F2547" s="13" t="e">
        <f>VLOOKUP(Parameter!#REF!,Indexing!$E$2:$F$28,2)</f>
        <v>#REF!</v>
      </c>
      <c r="G2547" s="13" t="e">
        <f>VLOOKUP(Parameter!#REF!,Indexing!$G$2:$H$28,2)</f>
        <v>#REF!</v>
      </c>
      <c r="H2547" s="13" t="e">
        <f t="shared" si="124"/>
        <v>#REF!</v>
      </c>
      <c r="J2547" s="13" t="e">
        <f>VLOOKUP(Parameter!#REF!,Indexing!$I$2:$J$28,2)</f>
        <v>#REF!</v>
      </c>
      <c r="K2547" s="13" t="e">
        <f>VLOOKUP(Parameter!#REF!,Indexing!$K$2:$L$28,2)</f>
        <v>#REF!</v>
      </c>
      <c r="L2547" s="13" t="e">
        <f t="shared" si="125"/>
        <v>#REF!</v>
      </c>
      <c r="N2547" t="e">
        <f t="shared" si="123"/>
        <v>#REF!</v>
      </c>
    </row>
    <row r="2548" spans="4:14">
      <c r="D2548" s="13" t="e">
        <f>VLOOKUP(Parameter!#REF!,Indexing!$A$2:$B$28,2)</f>
        <v>#REF!</v>
      </c>
      <c r="E2548" s="13" t="e">
        <f>VLOOKUP(Parameter!#REF!,Indexing!$C$2:$D$28,2)</f>
        <v>#REF!</v>
      </c>
      <c r="F2548" s="13" t="e">
        <f>VLOOKUP(Parameter!#REF!,Indexing!$E$2:$F$28,2)</f>
        <v>#REF!</v>
      </c>
      <c r="G2548" s="13" t="e">
        <f>VLOOKUP(Parameter!#REF!,Indexing!$G$2:$H$28,2)</f>
        <v>#REF!</v>
      </c>
      <c r="H2548" s="13" t="e">
        <f t="shared" si="124"/>
        <v>#REF!</v>
      </c>
      <c r="J2548" s="13" t="e">
        <f>VLOOKUP(Parameter!#REF!,Indexing!$I$2:$J$28,2)</f>
        <v>#REF!</v>
      </c>
      <c r="K2548" s="13" t="e">
        <f>VLOOKUP(Parameter!#REF!,Indexing!$K$2:$L$28,2)</f>
        <v>#REF!</v>
      </c>
      <c r="L2548" s="13" t="e">
        <f t="shared" si="125"/>
        <v>#REF!</v>
      </c>
      <c r="N2548" t="e">
        <f t="shared" si="123"/>
        <v>#REF!</v>
      </c>
    </row>
    <row r="2549" spans="4:14">
      <c r="D2549" s="13" t="e">
        <f>VLOOKUP(Parameter!#REF!,Indexing!$A$2:$B$28,2)</f>
        <v>#REF!</v>
      </c>
      <c r="E2549" s="13" t="e">
        <f>VLOOKUP(Parameter!#REF!,Indexing!$C$2:$D$28,2)</f>
        <v>#REF!</v>
      </c>
      <c r="F2549" s="13" t="e">
        <f>VLOOKUP(Parameter!#REF!,Indexing!$E$2:$F$28,2)</f>
        <v>#REF!</v>
      </c>
      <c r="G2549" s="13" t="e">
        <f>VLOOKUP(Parameter!#REF!,Indexing!$G$2:$H$28,2)</f>
        <v>#REF!</v>
      </c>
      <c r="H2549" s="13" t="e">
        <f t="shared" si="124"/>
        <v>#REF!</v>
      </c>
      <c r="J2549" s="13" t="e">
        <f>VLOOKUP(Parameter!#REF!,Indexing!$I$2:$J$28,2)</f>
        <v>#REF!</v>
      </c>
      <c r="K2549" s="13" t="e">
        <f>VLOOKUP(Parameter!#REF!,Indexing!$K$2:$L$28,2)</f>
        <v>#REF!</v>
      </c>
      <c r="L2549" s="13" t="e">
        <f t="shared" si="125"/>
        <v>#REF!</v>
      </c>
      <c r="N2549" t="e">
        <f t="shared" si="123"/>
        <v>#REF!</v>
      </c>
    </row>
    <row r="2550" spans="4:14">
      <c r="D2550" s="13" t="e">
        <f>VLOOKUP(Parameter!#REF!,Indexing!$A$2:$B$28,2)</f>
        <v>#REF!</v>
      </c>
      <c r="E2550" s="13" t="e">
        <f>VLOOKUP(Parameter!#REF!,Indexing!$C$2:$D$28,2)</f>
        <v>#REF!</v>
      </c>
      <c r="F2550" s="13" t="e">
        <f>VLOOKUP(Parameter!#REF!,Indexing!$E$2:$F$28,2)</f>
        <v>#REF!</v>
      </c>
      <c r="G2550" s="13" t="e">
        <f>VLOOKUP(Parameter!#REF!,Indexing!$G$2:$H$28,2)</f>
        <v>#REF!</v>
      </c>
      <c r="H2550" s="13" t="e">
        <f t="shared" si="124"/>
        <v>#REF!</v>
      </c>
      <c r="J2550" s="13" t="e">
        <f>VLOOKUP(Parameter!#REF!,Indexing!$I$2:$J$28,2)</f>
        <v>#REF!</v>
      </c>
      <c r="K2550" s="13" t="e">
        <f>VLOOKUP(Parameter!#REF!,Indexing!$K$2:$L$28,2)</f>
        <v>#REF!</v>
      </c>
      <c r="L2550" s="13" t="e">
        <f t="shared" si="125"/>
        <v>#REF!</v>
      </c>
      <c r="N2550" t="e">
        <f t="shared" si="123"/>
        <v>#REF!</v>
      </c>
    </row>
    <row r="2551" spans="4:14">
      <c r="D2551" s="13" t="e">
        <f>VLOOKUP(Parameter!#REF!,Indexing!$A$2:$B$28,2)</f>
        <v>#REF!</v>
      </c>
      <c r="E2551" s="13" t="e">
        <f>VLOOKUP(Parameter!#REF!,Indexing!$C$2:$D$28,2)</f>
        <v>#REF!</v>
      </c>
      <c r="F2551" s="13" t="e">
        <f>VLOOKUP(Parameter!#REF!,Indexing!$E$2:$F$28,2)</f>
        <v>#REF!</v>
      </c>
      <c r="G2551" s="13" t="e">
        <f>VLOOKUP(Parameter!#REF!,Indexing!$G$2:$H$28,2)</f>
        <v>#REF!</v>
      </c>
      <c r="H2551" s="13" t="e">
        <f t="shared" si="124"/>
        <v>#REF!</v>
      </c>
      <c r="J2551" s="13" t="e">
        <f>VLOOKUP(Parameter!#REF!,Indexing!$I$2:$J$28,2)</f>
        <v>#REF!</v>
      </c>
      <c r="K2551" s="13" t="e">
        <f>VLOOKUP(Parameter!#REF!,Indexing!$K$2:$L$28,2)</f>
        <v>#REF!</v>
      </c>
      <c r="L2551" s="13" t="e">
        <f t="shared" si="125"/>
        <v>#REF!</v>
      </c>
      <c r="N2551" t="e">
        <f t="shared" si="123"/>
        <v>#REF!</v>
      </c>
    </row>
    <row r="2552" spans="4:14">
      <c r="D2552" s="13" t="e">
        <f>VLOOKUP(Parameter!#REF!,Indexing!$A$2:$B$28,2)</f>
        <v>#REF!</v>
      </c>
      <c r="E2552" s="13" t="e">
        <f>VLOOKUP(Parameter!#REF!,Indexing!$C$2:$D$28,2)</f>
        <v>#REF!</v>
      </c>
      <c r="F2552" s="13" t="e">
        <f>VLOOKUP(Parameter!#REF!,Indexing!$E$2:$F$28,2)</f>
        <v>#REF!</v>
      </c>
      <c r="G2552" s="13" t="e">
        <f>VLOOKUP(Parameter!#REF!,Indexing!$G$2:$H$28,2)</f>
        <v>#REF!</v>
      </c>
      <c r="H2552" s="13" t="e">
        <f t="shared" si="124"/>
        <v>#REF!</v>
      </c>
      <c r="J2552" s="13" t="e">
        <f>VLOOKUP(Parameter!#REF!,Indexing!$I$2:$J$28,2)</f>
        <v>#REF!</v>
      </c>
      <c r="K2552" s="13" t="e">
        <f>VLOOKUP(Parameter!#REF!,Indexing!$K$2:$L$28,2)</f>
        <v>#REF!</v>
      </c>
      <c r="L2552" s="13" t="e">
        <f t="shared" si="125"/>
        <v>#REF!</v>
      </c>
      <c r="N2552" t="e">
        <f t="shared" si="123"/>
        <v>#REF!</v>
      </c>
    </row>
    <row r="2553" spans="4:14">
      <c r="D2553" s="13" t="e">
        <f>VLOOKUP(Parameter!#REF!,Indexing!$A$2:$B$28,2)</f>
        <v>#REF!</v>
      </c>
      <c r="E2553" s="13" t="e">
        <f>VLOOKUP(Parameter!#REF!,Indexing!$C$2:$D$28,2)</f>
        <v>#REF!</v>
      </c>
      <c r="F2553" s="13" t="e">
        <f>VLOOKUP(Parameter!#REF!,Indexing!$E$2:$F$28,2)</f>
        <v>#REF!</v>
      </c>
      <c r="G2553" s="13" t="e">
        <f>VLOOKUP(Parameter!#REF!,Indexing!$G$2:$H$28,2)</f>
        <v>#REF!</v>
      </c>
      <c r="H2553" s="13" t="e">
        <f t="shared" si="124"/>
        <v>#REF!</v>
      </c>
      <c r="J2553" s="13" t="e">
        <f>VLOOKUP(Parameter!#REF!,Indexing!$I$2:$J$28,2)</f>
        <v>#REF!</v>
      </c>
      <c r="K2553" s="13" t="e">
        <f>VLOOKUP(Parameter!#REF!,Indexing!$K$2:$L$28,2)</f>
        <v>#REF!</v>
      </c>
      <c r="L2553" s="13" t="e">
        <f t="shared" si="125"/>
        <v>#REF!</v>
      </c>
      <c r="N2553" t="e">
        <f t="shared" si="123"/>
        <v>#REF!</v>
      </c>
    </row>
    <row r="2554" spans="4:14">
      <c r="D2554" s="13" t="e">
        <f>VLOOKUP(Parameter!#REF!,Indexing!$A$2:$B$28,2)</f>
        <v>#REF!</v>
      </c>
      <c r="E2554" s="13" t="e">
        <f>VLOOKUP(Parameter!#REF!,Indexing!$C$2:$D$28,2)</f>
        <v>#REF!</v>
      </c>
      <c r="F2554" s="13" t="e">
        <f>VLOOKUP(Parameter!#REF!,Indexing!$E$2:$F$28,2)</f>
        <v>#REF!</v>
      </c>
      <c r="G2554" s="13" t="e">
        <f>VLOOKUP(Parameter!#REF!,Indexing!$G$2:$H$28,2)</f>
        <v>#REF!</v>
      </c>
      <c r="H2554" s="13" t="e">
        <f t="shared" si="124"/>
        <v>#REF!</v>
      </c>
      <c r="J2554" s="13" t="e">
        <f>VLOOKUP(Parameter!#REF!,Indexing!$I$2:$J$28,2)</f>
        <v>#REF!</v>
      </c>
      <c r="K2554" s="13" t="e">
        <f>VLOOKUP(Parameter!#REF!,Indexing!$K$2:$L$28,2)</f>
        <v>#REF!</v>
      </c>
      <c r="L2554" s="13" t="e">
        <f t="shared" si="125"/>
        <v>#REF!</v>
      </c>
      <c r="N2554" t="e">
        <f t="shared" si="123"/>
        <v>#REF!</v>
      </c>
    </row>
    <row r="2555" spans="4:14">
      <c r="D2555" s="13" t="e">
        <f>VLOOKUP(Parameter!#REF!,Indexing!$A$2:$B$28,2)</f>
        <v>#REF!</v>
      </c>
      <c r="E2555" s="13" t="e">
        <f>VLOOKUP(Parameter!#REF!,Indexing!$C$2:$D$28,2)</f>
        <v>#REF!</v>
      </c>
      <c r="F2555" s="13" t="e">
        <f>VLOOKUP(Parameter!#REF!,Indexing!$E$2:$F$28,2)</f>
        <v>#REF!</v>
      </c>
      <c r="G2555" s="13" t="e">
        <f>VLOOKUP(Parameter!#REF!,Indexing!$G$2:$H$28,2)</f>
        <v>#REF!</v>
      </c>
      <c r="H2555" s="13" t="e">
        <f t="shared" si="124"/>
        <v>#REF!</v>
      </c>
      <c r="J2555" s="13" t="e">
        <f>VLOOKUP(Parameter!#REF!,Indexing!$I$2:$J$28,2)</f>
        <v>#REF!</v>
      </c>
      <c r="K2555" s="13" t="e">
        <f>VLOOKUP(Parameter!#REF!,Indexing!$K$2:$L$28,2)</f>
        <v>#REF!</v>
      </c>
      <c r="L2555" s="13" t="e">
        <f t="shared" si="125"/>
        <v>#REF!</v>
      </c>
      <c r="N2555" t="e">
        <f t="shared" si="123"/>
        <v>#REF!</v>
      </c>
    </row>
    <row r="2556" spans="4:14">
      <c r="D2556" s="13" t="e">
        <f>VLOOKUP(Parameter!#REF!,Indexing!$A$2:$B$28,2)</f>
        <v>#REF!</v>
      </c>
      <c r="E2556" s="13" t="e">
        <f>VLOOKUP(Parameter!#REF!,Indexing!$C$2:$D$28,2)</f>
        <v>#REF!</v>
      </c>
      <c r="F2556" s="13" t="e">
        <f>VLOOKUP(Parameter!#REF!,Indexing!$E$2:$F$28,2)</f>
        <v>#REF!</v>
      </c>
      <c r="G2556" s="13" t="e">
        <f>VLOOKUP(Parameter!#REF!,Indexing!$G$2:$H$28,2)</f>
        <v>#REF!</v>
      </c>
      <c r="H2556" s="13" t="e">
        <f t="shared" si="124"/>
        <v>#REF!</v>
      </c>
      <c r="J2556" s="13" t="e">
        <f>VLOOKUP(Parameter!#REF!,Indexing!$I$2:$J$28,2)</f>
        <v>#REF!</v>
      </c>
      <c r="K2556" s="13" t="e">
        <f>VLOOKUP(Parameter!#REF!,Indexing!$K$2:$L$28,2)</f>
        <v>#REF!</v>
      </c>
      <c r="L2556" s="13" t="e">
        <f t="shared" si="125"/>
        <v>#REF!</v>
      </c>
      <c r="N2556" t="e">
        <f t="shared" si="123"/>
        <v>#REF!</v>
      </c>
    </row>
    <row r="2557" spans="4:14">
      <c r="D2557" s="13" t="e">
        <f>VLOOKUP(Parameter!#REF!,Indexing!$A$2:$B$28,2)</f>
        <v>#REF!</v>
      </c>
      <c r="E2557" s="13" t="e">
        <f>VLOOKUP(Parameter!#REF!,Indexing!$C$2:$D$28,2)</f>
        <v>#REF!</v>
      </c>
      <c r="F2557" s="13" t="e">
        <f>VLOOKUP(Parameter!#REF!,Indexing!$E$2:$F$28,2)</f>
        <v>#REF!</v>
      </c>
      <c r="G2557" s="13" t="e">
        <f>VLOOKUP(Parameter!#REF!,Indexing!$G$2:$H$28,2)</f>
        <v>#REF!</v>
      </c>
      <c r="H2557" s="13" t="e">
        <f t="shared" si="124"/>
        <v>#REF!</v>
      </c>
      <c r="J2557" s="13" t="e">
        <f>VLOOKUP(Parameter!#REF!,Indexing!$I$2:$J$28,2)</f>
        <v>#REF!</v>
      </c>
      <c r="K2557" s="13" t="e">
        <f>VLOOKUP(Parameter!#REF!,Indexing!$K$2:$L$28,2)</f>
        <v>#REF!</v>
      </c>
      <c r="L2557" s="13" t="e">
        <f t="shared" si="125"/>
        <v>#REF!</v>
      </c>
      <c r="N2557" t="e">
        <f t="shared" si="123"/>
        <v>#REF!</v>
      </c>
    </row>
    <row r="2558" spans="4:14">
      <c r="D2558" s="13" t="e">
        <f>VLOOKUP(Parameter!#REF!,Indexing!$A$2:$B$28,2)</f>
        <v>#REF!</v>
      </c>
      <c r="E2558" s="13" t="e">
        <f>VLOOKUP(Parameter!#REF!,Indexing!$C$2:$D$28,2)</f>
        <v>#REF!</v>
      </c>
      <c r="F2558" s="13" t="e">
        <f>VLOOKUP(Parameter!#REF!,Indexing!$E$2:$F$28,2)</f>
        <v>#REF!</v>
      </c>
      <c r="G2558" s="13" t="e">
        <f>VLOOKUP(Parameter!#REF!,Indexing!$G$2:$H$28,2)</f>
        <v>#REF!</v>
      </c>
      <c r="H2558" s="13" t="e">
        <f t="shared" si="124"/>
        <v>#REF!</v>
      </c>
      <c r="J2558" s="13" t="e">
        <f>VLOOKUP(Parameter!#REF!,Indexing!$I$2:$J$28,2)</f>
        <v>#REF!</v>
      </c>
      <c r="K2558" s="13" t="e">
        <f>VLOOKUP(Parameter!#REF!,Indexing!$K$2:$L$28,2)</f>
        <v>#REF!</v>
      </c>
      <c r="L2558" s="13" t="e">
        <f t="shared" si="125"/>
        <v>#REF!</v>
      </c>
      <c r="N2558" t="e">
        <f t="shared" si="123"/>
        <v>#REF!</v>
      </c>
    </row>
    <row r="2559" spans="4:14">
      <c r="D2559" s="13" t="e">
        <f>VLOOKUP(Parameter!#REF!,Indexing!$A$2:$B$28,2)</f>
        <v>#REF!</v>
      </c>
      <c r="E2559" s="13" t="e">
        <f>VLOOKUP(Parameter!#REF!,Indexing!$C$2:$D$28,2)</f>
        <v>#REF!</v>
      </c>
      <c r="F2559" s="13" t="e">
        <f>VLOOKUP(Parameter!#REF!,Indexing!$E$2:$F$28,2)</f>
        <v>#REF!</v>
      </c>
      <c r="G2559" s="13" t="e">
        <f>VLOOKUP(Parameter!#REF!,Indexing!$G$2:$H$28,2)</f>
        <v>#REF!</v>
      </c>
      <c r="H2559" s="13" t="e">
        <f t="shared" si="124"/>
        <v>#REF!</v>
      </c>
      <c r="J2559" s="13" t="e">
        <f>VLOOKUP(Parameter!#REF!,Indexing!$I$2:$J$28,2)</f>
        <v>#REF!</v>
      </c>
      <c r="K2559" s="13" t="e">
        <f>VLOOKUP(Parameter!#REF!,Indexing!$K$2:$L$28,2)</f>
        <v>#REF!</v>
      </c>
      <c r="L2559" s="13" t="e">
        <f t="shared" si="125"/>
        <v>#REF!</v>
      </c>
      <c r="N2559" t="e">
        <f t="shared" si="123"/>
        <v>#REF!</v>
      </c>
    </row>
    <row r="2560" spans="4:14">
      <c r="D2560" s="13" t="e">
        <f>VLOOKUP(Parameter!#REF!,Indexing!$A$2:$B$28,2)</f>
        <v>#REF!</v>
      </c>
      <c r="E2560" s="13" t="e">
        <f>VLOOKUP(Parameter!#REF!,Indexing!$C$2:$D$28,2)</f>
        <v>#REF!</v>
      </c>
      <c r="F2560" s="13" t="e">
        <f>VLOOKUP(Parameter!#REF!,Indexing!$E$2:$F$28,2)</f>
        <v>#REF!</v>
      </c>
      <c r="G2560" s="13" t="e">
        <f>VLOOKUP(Parameter!#REF!,Indexing!$G$2:$H$28,2)</f>
        <v>#REF!</v>
      </c>
      <c r="H2560" s="13" t="e">
        <f t="shared" si="124"/>
        <v>#REF!</v>
      </c>
      <c r="J2560" s="13" t="e">
        <f>VLOOKUP(Parameter!#REF!,Indexing!$I$2:$J$28,2)</f>
        <v>#REF!</v>
      </c>
      <c r="K2560" s="13" t="e">
        <f>VLOOKUP(Parameter!#REF!,Indexing!$K$2:$L$28,2)</f>
        <v>#REF!</v>
      </c>
      <c r="L2560" s="13" t="e">
        <f t="shared" si="125"/>
        <v>#REF!</v>
      </c>
      <c r="N2560" t="e">
        <f t="shared" si="123"/>
        <v>#REF!</v>
      </c>
    </row>
    <row r="2561" spans="4:14">
      <c r="D2561" s="13" t="e">
        <f>VLOOKUP(Parameter!#REF!,Indexing!$A$2:$B$28,2)</f>
        <v>#REF!</v>
      </c>
      <c r="E2561" s="13" t="e">
        <f>VLOOKUP(Parameter!#REF!,Indexing!$C$2:$D$28,2)</f>
        <v>#REF!</v>
      </c>
      <c r="F2561" s="13" t="e">
        <f>VLOOKUP(Parameter!#REF!,Indexing!$E$2:$F$28,2)</f>
        <v>#REF!</v>
      </c>
      <c r="G2561" s="13" t="e">
        <f>VLOOKUP(Parameter!#REF!,Indexing!$G$2:$H$28,2)</f>
        <v>#REF!</v>
      </c>
      <c r="H2561" s="13" t="e">
        <f t="shared" si="124"/>
        <v>#REF!</v>
      </c>
      <c r="J2561" s="13" t="e">
        <f>VLOOKUP(Parameter!#REF!,Indexing!$I$2:$J$28,2)</f>
        <v>#REF!</v>
      </c>
      <c r="K2561" s="13" t="e">
        <f>VLOOKUP(Parameter!#REF!,Indexing!$K$2:$L$28,2)</f>
        <v>#REF!</v>
      </c>
      <c r="L2561" s="13" t="e">
        <f t="shared" si="125"/>
        <v>#REF!</v>
      </c>
      <c r="N2561" t="e">
        <f t="shared" si="123"/>
        <v>#REF!</v>
      </c>
    </row>
    <row r="2562" spans="4:14">
      <c r="D2562" s="13" t="e">
        <f>VLOOKUP(Parameter!#REF!,Indexing!$A$2:$B$28,2)</f>
        <v>#REF!</v>
      </c>
      <c r="E2562" s="13" t="e">
        <f>VLOOKUP(Parameter!#REF!,Indexing!$C$2:$D$28,2)</f>
        <v>#REF!</v>
      </c>
      <c r="F2562" s="13" t="e">
        <f>VLOOKUP(Parameter!#REF!,Indexing!$E$2:$F$28,2)</f>
        <v>#REF!</v>
      </c>
      <c r="G2562" s="13" t="e">
        <f>VLOOKUP(Parameter!#REF!,Indexing!$G$2:$H$28,2)</f>
        <v>#REF!</v>
      </c>
      <c r="H2562" s="13" t="e">
        <f t="shared" si="124"/>
        <v>#REF!</v>
      </c>
      <c r="J2562" s="13" t="e">
        <f>VLOOKUP(Parameter!#REF!,Indexing!$I$2:$J$28,2)</f>
        <v>#REF!</v>
      </c>
      <c r="K2562" s="13" t="e">
        <f>VLOOKUP(Parameter!#REF!,Indexing!$K$2:$L$28,2)</f>
        <v>#REF!</v>
      </c>
      <c r="L2562" s="13" t="e">
        <f t="shared" si="125"/>
        <v>#REF!</v>
      </c>
      <c r="N2562" t="e">
        <f t="shared" ref="N2562:N2625" si="126">(SUM(D2562:G2562))+(SUM(J2562+K2562))</f>
        <v>#REF!</v>
      </c>
    </row>
    <row r="2563" spans="4:14">
      <c r="D2563" s="13" t="e">
        <f>VLOOKUP(Parameter!#REF!,Indexing!$A$2:$B$28,2)</f>
        <v>#REF!</v>
      </c>
      <c r="E2563" s="13" t="e">
        <f>VLOOKUP(Parameter!#REF!,Indexing!$C$2:$D$28,2)</f>
        <v>#REF!</v>
      </c>
      <c r="F2563" s="13" t="e">
        <f>VLOOKUP(Parameter!#REF!,Indexing!$E$2:$F$28,2)</f>
        <v>#REF!</v>
      </c>
      <c r="G2563" s="13" t="e">
        <f>VLOOKUP(Parameter!#REF!,Indexing!$G$2:$H$28,2)</f>
        <v>#REF!</v>
      </c>
      <c r="H2563" s="13" t="e">
        <f t="shared" si="124"/>
        <v>#REF!</v>
      </c>
      <c r="J2563" s="13" t="e">
        <f>VLOOKUP(Parameter!#REF!,Indexing!$I$2:$J$28,2)</f>
        <v>#REF!</v>
      </c>
      <c r="K2563" s="13" t="e">
        <f>VLOOKUP(Parameter!#REF!,Indexing!$K$2:$L$28,2)</f>
        <v>#REF!</v>
      </c>
      <c r="L2563" s="13" t="e">
        <f t="shared" si="125"/>
        <v>#REF!</v>
      </c>
      <c r="N2563" t="e">
        <f t="shared" si="126"/>
        <v>#REF!</v>
      </c>
    </row>
    <row r="2564" spans="4:14">
      <c r="D2564" s="13" t="e">
        <f>VLOOKUP(Parameter!#REF!,Indexing!$A$2:$B$28,2)</f>
        <v>#REF!</v>
      </c>
      <c r="E2564" s="13" t="e">
        <f>VLOOKUP(Parameter!#REF!,Indexing!$C$2:$D$28,2)</f>
        <v>#REF!</v>
      </c>
      <c r="F2564" s="13" t="e">
        <f>VLOOKUP(Parameter!#REF!,Indexing!$E$2:$F$28,2)</f>
        <v>#REF!</v>
      </c>
      <c r="G2564" s="13" t="e">
        <f>VLOOKUP(Parameter!#REF!,Indexing!$G$2:$H$28,2)</f>
        <v>#REF!</v>
      </c>
      <c r="H2564" s="13" t="e">
        <f t="shared" si="124"/>
        <v>#REF!</v>
      </c>
      <c r="J2564" s="13" t="e">
        <f>VLOOKUP(Parameter!#REF!,Indexing!$I$2:$J$28,2)</f>
        <v>#REF!</v>
      </c>
      <c r="K2564" s="13" t="e">
        <f>VLOOKUP(Parameter!#REF!,Indexing!$K$2:$L$28,2)</f>
        <v>#REF!</v>
      </c>
      <c r="L2564" s="13" t="e">
        <f t="shared" si="125"/>
        <v>#REF!</v>
      </c>
      <c r="N2564" t="e">
        <f t="shared" si="126"/>
        <v>#REF!</v>
      </c>
    </row>
    <row r="2565" spans="4:14">
      <c r="D2565" s="13" t="e">
        <f>VLOOKUP(Parameter!#REF!,Indexing!$A$2:$B$28,2)</f>
        <v>#REF!</v>
      </c>
      <c r="E2565" s="13" t="e">
        <f>VLOOKUP(Parameter!#REF!,Indexing!$C$2:$D$28,2)</f>
        <v>#REF!</v>
      </c>
      <c r="F2565" s="13" t="e">
        <f>VLOOKUP(Parameter!#REF!,Indexing!$E$2:$F$28,2)</f>
        <v>#REF!</v>
      </c>
      <c r="G2565" s="13" t="e">
        <f>VLOOKUP(Parameter!#REF!,Indexing!$G$2:$H$28,2)</f>
        <v>#REF!</v>
      </c>
      <c r="H2565" s="13" t="e">
        <f t="shared" si="124"/>
        <v>#REF!</v>
      </c>
      <c r="J2565" s="13" t="e">
        <f>VLOOKUP(Parameter!#REF!,Indexing!$I$2:$J$28,2)</f>
        <v>#REF!</v>
      </c>
      <c r="K2565" s="13" t="e">
        <f>VLOOKUP(Parameter!#REF!,Indexing!$K$2:$L$28,2)</f>
        <v>#REF!</v>
      </c>
      <c r="L2565" s="13" t="e">
        <f t="shared" si="125"/>
        <v>#REF!</v>
      </c>
      <c r="N2565" t="e">
        <f t="shared" si="126"/>
        <v>#REF!</v>
      </c>
    </row>
    <row r="2566" spans="4:14">
      <c r="D2566" s="13" t="e">
        <f>VLOOKUP(Parameter!#REF!,Indexing!$A$2:$B$28,2)</f>
        <v>#REF!</v>
      </c>
      <c r="E2566" s="13" t="e">
        <f>VLOOKUP(Parameter!#REF!,Indexing!$C$2:$D$28,2)</f>
        <v>#REF!</v>
      </c>
      <c r="F2566" s="13" t="e">
        <f>VLOOKUP(Parameter!#REF!,Indexing!$E$2:$F$28,2)</f>
        <v>#REF!</v>
      </c>
      <c r="G2566" s="13" t="e">
        <f>VLOOKUP(Parameter!#REF!,Indexing!$G$2:$H$28,2)</f>
        <v>#REF!</v>
      </c>
      <c r="H2566" s="13" t="e">
        <f t="shared" si="124"/>
        <v>#REF!</v>
      </c>
      <c r="J2566" s="13" t="e">
        <f>VLOOKUP(Parameter!#REF!,Indexing!$I$2:$J$28,2)</f>
        <v>#REF!</v>
      </c>
      <c r="K2566" s="13" t="e">
        <f>VLOOKUP(Parameter!#REF!,Indexing!$K$2:$L$28,2)</f>
        <v>#REF!</v>
      </c>
      <c r="L2566" s="13" t="e">
        <f t="shared" si="125"/>
        <v>#REF!</v>
      </c>
      <c r="N2566" t="e">
        <f t="shared" si="126"/>
        <v>#REF!</v>
      </c>
    </row>
    <row r="2567" spans="4:14">
      <c r="D2567" s="13" t="e">
        <f>VLOOKUP(Parameter!#REF!,Indexing!$A$2:$B$28,2)</f>
        <v>#REF!</v>
      </c>
      <c r="E2567" s="13" t="e">
        <f>VLOOKUP(Parameter!#REF!,Indexing!$C$2:$D$28,2)</f>
        <v>#REF!</v>
      </c>
      <c r="F2567" s="13" t="e">
        <f>VLOOKUP(Parameter!#REF!,Indexing!$E$2:$F$28,2)</f>
        <v>#REF!</v>
      </c>
      <c r="G2567" s="13" t="e">
        <f>VLOOKUP(Parameter!#REF!,Indexing!$G$2:$H$28,2)</f>
        <v>#REF!</v>
      </c>
      <c r="H2567" s="13" t="e">
        <f t="shared" si="124"/>
        <v>#REF!</v>
      </c>
      <c r="J2567" s="13" t="e">
        <f>VLOOKUP(Parameter!#REF!,Indexing!$I$2:$J$28,2)</f>
        <v>#REF!</v>
      </c>
      <c r="K2567" s="13" t="e">
        <f>VLOOKUP(Parameter!#REF!,Indexing!$K$2:$L$28,2)</f>
        <v>#REF!</v>
      </c>
      <c r="L2567" s="13" t="e">
        <f t="shared" si="125"/>
        <v>#REF!</v>
      </c>
      <c r="N2567" t="e">
        <f t="shared" si="126"/>
        <v>#REF!</v>
      </c>
    </row>
    <row r="2568" spans="4:14">
      <c r="D2568" s="13" t="e">
        <f>VLOOKUP(Parameter!#REF!,Indexing!$A$2:$B$28,2)</f>
        <v>#REF!</v>
      </c>
      <c r="E2568" s="13" t="e">
        <f>VLOOKUP(Parameter!#REF!,Indexing!$C$2:$D$28,2)</f>
        <v>#REF!</v>
      </c>
      <c r="F2568" s="13" t="e">
        <f>VLOOKUP(Parameter!#REF!,Indexing!$E$2:$F$28,2)</f>
        <v>#REF!</v>
      </c>
      <c r="G2568" s="13" t="e">
        <f>VLOOKUP(Parameter!#REF!,Indexing!$G$2:$H$28,2)</f>
        <v>#REF!</v>
      </c>
      <c r="H2568" s="13" t="e">
        <f t="shared" si="124"/>
        <v>#REF!</v>
      </c>
      <c r="J2568" s="13" t="e">
        <f>VLOOKUP(Parameter!#REF!,Indexing!$I$2:$J$28,2)</f>
        <v>#REF!</v>
      </c>
      <c r="K2568" s="13" t="e">
        <f>VLOOKUP(Parameter!#REF!,Indexing!$K$2:$L$28,2)</f>
        <v>#REF!</v>
      </c>
      <c r="L2568" s="13" t="e">
        <f t="shared" si="125"/>
        <v>#REF!</v>
      </c>
      <c r="N2568" t="e">
        <f t="shared" si="126"/>
        <v>#REF!</v>
      </c>
    </row>
    <row r="2569" spans="4:14">
      <c r="D2569" s="13" t="e">
        <f>VLOOKUP(Parameter!#REF!,Indexing!$A$2:$B$28,2)</f>
        <v>#REF!</v>
      </c>
      <c r="E2569" s="13" t="e">
        <f>VLOOKUP(Parameter!#REF!,Indexing!$C$2:$D$28,2)</f>
        <v>#REF!</v>
      </c>
      <c r="F2569" s="13" t="e">
        <f>VLOOKUP(Parameter!#REF!,Indexing!$E$2:$F$28,2)</f>
        <v>#REF!</v>
      </c>
      <c r="G2569" s="13" t="e">
        <f>VLOOKUP(Parameter!#REF!,Indexing!$G$2:$H$28,2)</f>
        <v>#REF!</v>
      </c>
      <c r="H2569" s="13" t="e">
        <f t="shared" si="124"/>
        <v>#REF!</v>
      </c>
      <c r="J2569" s="13" t="e">
        <f>VLOOKUP(Parameter!#REF!,Indexing!$I$2:$J$28,2)</f>
        <v>#REF!</v>
      </c>
      <c r="K2569" s="13" t="e">
        <f>VLOOKUP(Parameter!#REF!,Indexing!$K$2:$L$28,2)</f>
        <v>#REF!</v>
      </c>
      <c r="L2569" s="13" t="e">
        <f t="shared" si="125"/>
        <v>#REF!</v>
      </c>
      <c r="N2569" t="e">
        <f t="shared" si="126"/>
        <v>#REF!</v>
      </c>
    </row>
    <row r="2570" spans="4:14">
      <c r="D2570" s="13" t="e">
        <f>VLOOKUP(Parameter!#REF!,Indexing!$A$2:$B$28,2)</f>
        <v>#REF!</v>
      </c>
      <c r="E2570" s="13" t="e">
        <f>VLOOKUP(Parameter!#REF!,Indexing!$C$2:$D$28,2)</f>
        <v>#REF!</v>
      </c>
      <c r="F2570" s="13" t="e">
        <f>VLOOKUP(Parameter!#REF!,Indexing!$E$2:$F$28,2)</f>
        <v>#REF!</v>
      </c>
      <c r="G2570" s="13" t="e">
        <f>VLOOKUP(Parameter!#REF!,Indexing!$G$2:$H$28,2)</f>
        <v>#REF!</v>
      </c>
      <c r="H2570" s="13" t="e">
        <f t="shared" si="124"/>
        <v>#REF!</v>
      </c>
      <c r="J2570" s="13" t="e">
        <f>VLOOKUP(Parameter!#REF!,Indexing!$I$2:$J$28,2)</f>
        <v>#REF!</v>
      </c>
      <c r="K2570" s="13" t="e">
        <f>VLOOKUP(Parameter!#REF!,Indexing!$K$2:$L$28,2)</f>
        <v>#REF!</v>
      </c>
      <c r="L2570" s="13" t="e">
        <f t="shared" si="125"/>
        <v>#REF!</v>
      </c>
      <c r="N2570" t="e">
        <f t="shared" si="126"/>
        <v>#REF!</v>
      </c>
    </row>
    <row r="2571" spans="4:14">
      <c r="D2571" s="13" t="e">
        <f>VLOOKUP(Parameter!#REF!,Indexing!$A$2:$B$28,2)</f>
        <v>#REF!</v>
      </c>
      <c r="E2571" s="13" t="e">
        <f>VLOOKUP(Parameter!#REF!,Indexing!$C$2:$D$28,2)</f>
        <v>#REF!</v>
      </c>
      <c r="F2571" s="13" t="e">
        <f>VLOOKUP(Parameter!#REF!,Indexing!$E$2:$F$28,2)</f>
        <v>#REF!</v>
      </c>
      <c r="G2571" s="13" t="e">
        <f>VLOOKUP(Parameter!#REF!,Indexing!$G$2:$H$28,2)</f>
        <v>#REF!</v>
      </c>
      <c r="H2571" s="13" t="e">
        <f t="shared" si="124"/>
        <v>#REF!</v>
      </c>
      <c r="J2571" s="13" t="e">
        <f>VLOOKUP(Parameter!#REF!,Indexing!$I$2:$J$28,2)</f>
        <v>#REF!</v>
      </c>
      <c r="K2571" s="13" t="e">
        <f>VLOOKUP(Parameter!#REF!,Indexing!$K$2:$L$28,2)</f>
        <v>#REF!</v>
      </c>
      <c r="L2571" s="13" t="e">
        <f t="shared" si="125"/>
        <v>#REF!</v>
      </c>
      <c r="N2571" t="e">
        <f t="shared" si="126"/>
        <v>#REF!</v>
      </c>
    </row>
    <row r="2572" spans="4:14">
      <c r="D2572" s="13" t="e">
        <f>VLOOKUP(Parameter!#REF!,Indexing!$A$2:$B$28,2)</f>
        <v>#REF!</v>
      </c>
      <c r="E2572" s="13" t="e">
        <f>VLOOKUP(Parameter!#REF!,Indexing!$C$2:$D$28,2)</f>
        <v>#REF!</v>
      </c>
      <c r="F2572" s="13" t="e">
        <f>VLOOKUP(Parameter!#REF!,Indexing!$E$2:$F$28,2)</f>
        <v>#REF!</v>
      </c>
      <c r="G2572" s="13" t="e">
        <f>VLOOKUP(Parameter!#REF!,Indexing!$G$2:$H$28,2)</f>
        <v>#REF!</v>
      </c>
      <c r="H2572" s="13" t="e">
        <f t="shared" si="124"/>
        <v>#REF!</v>
      </c>
      <c r="J2572" s="13" t="e">
        <f>VLOOKUP(Parameter!#REF!,Indexing!$I$2:$J$28,2)</f>
        <v>#REF!</v>
      </c>
      <c r="K2572" s="13" t="e">
        <f>VLOOKUP(Parameter!#REF!,Indexing!$K$2:$L$28,2)</f>
        <v>#REF!</v>
      </c>
      <c r="L2572" s="13" t="e">
        <f t="shared" si="125"/>
        <v>#REF!</v>
      </c>
      <c r="N2572" t="e">
        <f t="shared" si="126"/>
        <v>#REF!</v>
      </c>
    </row>
    <row r="2573" spans="4:14">
      <c r="D2573" s="13" t="e">
        <f>VLOOKUP(Parameter!#REF!,Indexing!$A$2:$B$28,2)</f>
        <v>#REF!</v>
      </c>
      <c r="E2573" s="13" t="e">
        <f>VLOOKUP(Parameter!#REF!,Indexing!$C$2:$D$28,2)</f>
        <v>#REF!</v>
      </c>
      <c r="F2573" s="13" t="e">
        <f>VLOOKUP(Parameter!#REF!,Indexing!$E$2:$F$28,2)</f>
        <v>#REF!</v>
      </c>
      <c r="G2573" s="13" t="e">
        <f>VLOOKUP(Parameter!#REF!,Indexing!$G$2:$H$28,2)</f>
        <v>#REF!</v>
      </c>
      <c r="H2573" s="13" t="e">
        <f t="shared" si="124"/>
        <v>#REF!</v>
      </c>
      <c r="J2573" s="13" t="e">
        <f>VLOOKUP(Parameter!#REF!,Indexing!$I$2:$J$28,2)</f>
        <v>#REF!</v>
      </c>
      <c r="K2573" s="13" t="e">
        <f>VLOOKUP(Parameter!#REF!,Indexing!$K$2:$L$28,2)</f>
        <v>#REF!</v>
      </c>
      <c r="L2573" s="13" t="e">
        <f t="shared" si="125"/>
        <v>#REF!</v>
      </c>
      <c r="N2573" t="e">
        <f t="shared" si="126"/>
        <v>#REF!</v>
      </c>
    </row>
    <row r="2574" spans="4:14">
      <c r="D2574" s="13" t="e">
        <f>VLOOKUP(Parameter!#REF!,Indexing!$A$2:$B$28,2)</f>
        <v>#REF!</v>
      </c>
      <c r="E2574" s="13" t="e">
        <f>VLOOKUP(Parameter!#REF!,Indexing!$C$2:$D$28,2)</f>
        <v>#REF!</v>
      </c>
      <c r="F2574" s="13" t="e">
        <f>VLOOKUP(Parameter!#REF!,Indexing!$E$2:$F$28,2)</f>
        <v>#REF!</v>
      </c>
      <c r="G2574" s="13" t="e">
        <f>VLOOKUP(Parameter!#REF!,Indexing!$G$2:$H$28,2)</f>
        <v>#REF!</v>
      </c>
      <c r="H2574" s="13" t="e">
        <f t="shared" si="124"/>
        <v>#REF!</v>
      </c>
      <c r="J2574" s="13" t="e">
        <f>VLOOKUP(Parameter!#REF!,Indexing!$I$2:$J$28,2)</f>
        <v>#REF!</v>
      </c>
      <c r="K2574" s="13" t="e">
        <f>VLOOKUP(Parameter!#REF!,Indexing!$K$2:$L$28,2)</f>
        <v>#REF!</v>
      </c>
      <c r="L2574" s="13" t="e">
        <f t="shared" si="125"/>
        <v>#REF!</v>
      </c>
      <c r="N2574" t="e">
        <f t="shared" si="126"/>
        <v>#REF!</v>
      </c>
    </row>
    <row r="2575" spans="4:14">
      <c r="D2575" s="13" t="e">
        <f>VLOOKUP(Parameter!#REF!,Indexing!$A$2:$B$28,2)</f>
        <v>#REF!</v>
      </c>
      <c r="E2575" s="13" t="e">
        <f>VLOOKUP(Parameter!#REF!,Indexing!$C$2:$D$28,2)</f>
        <v>#REF!</v>
      </c>
      <c r="F2575" s="13" t="e">
        <f>VLOOKUP(Parameter!#REF!,Indexing!$E$2:$F$28,2)</f>
        <v>#REF!</v>
      </c>
      <c r="G2575" s="13" t="e">
        <f>VLOOKUP(Parameter!#REF!,Indexing!$G$2:$H$28,2)</f>
        <v>#REF!</v>
      </c>
      <c r="H2575" s="13" t="e">
        <f t="shared" si="124"/>
        <v>#REF!</v>
      </c>
      <c r="J2575" s="13" t="e">
        <f>VLOOKUP(Parameter!#REF!,Indexing!$I$2:$J$28,2)</f>
        <v>#REF!</v>
      </c>
      <c r="K2575" s="13" t="e">
        <f>VLOOKUP(Parameter!#REF!,Indexing!$K$2:$L$28,2)</f>
        <v>#REF!</v>
      </c>
      <c r="L2575" s="13" t="e">
        <f t="shared" si="125"/>
        <v>#REF!</v>
      </c>
      <c r="N2575" t="e">
        <f t="shared" si="126"/>
        <v>#REF!</v>
      </c>
    </row>
    <row r="2576" spans="4:14">
      <c r="D2576" s="13" t="e">
        <f>VLOOKUP(Parameter!#REF!,Indexing!$A$2:$B$28,2)</f>
        <v>#REF!</v>
      </c>
      <c r="E2576" s="13" t="e">
        <f>VLOOKUP(Parameter!#REF!,Indexing!$C$2:$D$28,2)</f>
        <v>#REF!</v>
      </c>
      <c r="F2576" s="13" t="e">
        <f>VLOOKUP(Parameter!#REF!,Indexing!$E$2:$F$28,2)</f>
        <v>#REF!</v>
      </c>
      <c r="G2576" s="13" t="e">
        <f>VLOOKUP(Parameter!#REF!,Indexing!$G$2:$H$28,2)</f>
        <v>#REF!</v>
      </c>
      <c r="H2576" s="13" t="e">
        <f t="shared" si="124"/>
        <v>#REF!</v>
      </c>
      <c r="J2576" s="13" t="e">
        <f>VLOOKUP(Parameter!#REF!,Indexing!$I$2:$J$28,2)</f>
        <v>#REF!</v>
      </c>
      <c r="K2576" s="13" t="e">
        <f>VLOOKUP(Parameter!#REF!,Indexing!$K$2:$L$28,2)</f>
        <v>#REF!</v>
      </c>
      <c r="L2576" s="13" t="e">
        <f t="shared" si="125"/>
        <v>#REF!</v>
      </c>
      <c r="N2576" t="e">
        <f t="shared" si="126"/>
        <v>#REF!</v>
      </c>
    </row>
    <row r="2577" spans="4:14">
      <c r="D2577" s="13" t="e">
        <f>VLOOKUP(Parameter!#REF!,Indexing!$A$2:$B$28,2)</f>
        <v>#REF!</v>
      </c>
      <c r="E2577" s="13" t="e">
        <f>VLOOKUP(Parameter!#REF!,Indexing!$C$2:$D$28,2)</f>
        <v>#REF!</v>
      </c>
      <c r="F2577" s="13" t="e">
        <f>VLOOKUP(Parameter!#REF!,Indexing!$E$2:$F$28,2)</f>
        <v>#REF!</v>
      </c>
      <c r="G2577" s="13" t="e">
        <f>VLOOKUP(Parameter!#REF!,Indexing!$G$2:$H$28,2)</f>
        <v>#REF!</v>
      </c>
      <c r="H2577" s="13" t="e">
        <f t="shared" si="124"/>
        <v>#REF!</v>
      </c>
      <c r="J2577" s="13" t="e">
        <f>VLOOKUP(Parameter!#REF!,Indexing!$I$2:$J$28,2)</f>
        <v>#REF!</v>
      </c>
      <c r="K2577" s="13" t="e">
        <f>VLOOKUP(Parameter!#REF!,Indexing!$K$2:$L$28,2)</f>
        <v>#REF!</v>
      </c>
      <c r="L2577" s="13" t="e">
        <f t="shared" si="125"/>
        <v>#REF!</v>
      </c>
      <c r="N2577" t="e">
        <f t="shared" si="126"/>
        <v>#REF!</v>
      </c>
    </row>
    <row r="2578" spans="4:14">
      <c r="D2578" s="13" t="e">
        <f>VLOOKUP(Parameter!#REF!,Indexing!$A$2:$B$28,2)</f>
        <v>#REF!</v>
      </c>
      <c r="E2578" s="13" t="e">
        <f>VLOOKUP(Parameter!#REF!,Indexing!$C$2:$D$28,2)</f>
        <v>#REF!</v>
      </c>
      <c r="F2578" s="13" t="e">
        <f>VLOOKUP(Parameter!#REF!,Indexing!$E$2:$F$28,2)</f>
        <v>#REF!</v>
      </c>
      <c r="G2578" s="13" t="e">
        <f>VLOOKUP(Parameter!#REF!,Indexing!$G$2:$H$28,2)</f>
        <v>#REF!</v>
      </c>
      <c r="H2578" s="13" t="e">
        <f t="shared" si="124"/>
        <v>#REF!</v>
      </c>
      <c r="J2578" s="13" t="e">
        <f>VLOOKUP(Parameter!#REF!,Indexing!$I$2:$J$28,2)</f>
        <v>#REF!</v>
      </c>
      <c r="K2578" s="13" t="e">
        <f>VLOOKUP(Parameter!#REF!,Indexing!$K$2:$L$28,2)</f>
        <v>#REF!</v>
      </c>
      <c r="L2578" s="13" t="e">
        <f t="shared" si="125"/>
        <v>#REF!</v>
      </c>
      <c r="N2578" t="e">
        <f t="shared" si="126"/>
        <v>#REF!</v>
      </c>
    </row>
    <row r="2579" spans="4:14">
      <c r="D2579" s="13" t="e">
        <f>VLOOKUP(Parameter!#REF!,Indexing!$A$2:$B$28,2)</f>
        <v>#REF!</v>
      </c>
      <c r="E2579" s="13" t="e">
        <f>VLOOKUP(Parameter!#REF!,Indexing!$C$2:$D$28,2)</f>
        <v>#REF!</v>
      </c>
      <c r="F2579" s="13" t="e">
        <f>VLOOKUP(Parameter!#REF!,Indexing!$E$2:$F$28,2)</f>
        <v>#REF!</v>
      </c>
      <c r="G2579" s="13" t="e">
        <f>VLOOKUP(Parameter!#REF!,Indexing!$G$2:$H$28,2)</f>
        <v>#REF!</v>
      </c>
      <c r="H2579" s="13" t="e">
        <f t="shared" si="124"/>
        <v>#REF!</v>
      </c>
      <c r="J2579" s="13" t="e">
        <f>VLOOKUP(Parameter!#REF!,Indexing!$I$2:$J$28,2)</f>
        <v>#REF!</v>
      </c>
      <c r="K2579" s="13" t="e">
        <f>VLOOKUP(Parameter!#REF!,Indexing!$K$2:$L$28,2)</f>
        <v>#REF!</v>
      </c>
      <c r="L2579" s="13" t="e">
        <f t="shared" si="125"/>
        <v>#REF!</v>
      </c>
      <c r="N2579" t="e">
        <f t="shared" si="126"/>
        <v>#REF!</v>
      </c>
    </row>
    <row r="2580" spans="4:14">
      <c r="D2580" s="13" t="e">
        <f>VLOOKUP(Parameter!#REF!,Indexing!$A$2:$B$28,2)</f>
        <v>#REF!</v>
      </c>
      <c r="E2580" s="13" t="e">
        <f>VLOOKUP(Parameter!#REF!,Indexing!$C$2:$D$28,2)</f>
        <v>#REF!</v>
      </c>
      <c r="F2580" s="13" t="e">
        <f>VLOOKUP(Parameter!#REF!,Indexing!$E$2:$F$28,2)</f>
        <v>#REF!</v>
      </c>
      <c r="G2580" s="13" t="e">
        <f>VLOOKUP(Parameter!#REF!,Indexing!$G$2:$H$28,2)</f>
        <v>#REF!</v>
      </c>
      <c r="H2580" s="13" t="e">
        <f t="shared" si="124"/>
        <v>#REF!</v>
      </c>
      <c r="J2580" s="13" t="e">
        <f>VLOOKUP(Parameter!#REF!,Indexing!$I$2:$J$28,2)</f>
        <v>#REF!</v>
      </c>
      <c r="K2580" s="13" t="e">
        <f>VLOOKUP(Parameter!#REF!,Indexing!$K$2:$L$28,2)</f>
        <v>#REF!</v>
      </c>
      <c r="L2580" s="13" t="e">
        <f t="shared" si="125"/>
        <v>#REF!</v>
      </c>
      <c r="N2580" t="e">
        <f t="shared" si="126"/>
        <v>#REF!</v>
      </c>
    </row>
    <row r="2581" spans="4:14">
      <c r="D2581" s="13" t="e">
        <f>VLOOKUP(Parameter!#REF!,Indexing!$A$2:$B$28,2)</f>
        <v>#REF!</v>
      </c>
      <c r="E2581" s="13" t="e">
        <f>VLOOKUP(Parameter!#REF!,Indexing!$C$2:$D$28,2)</f>
        <v>#REF!</v>
      </c>
      <c r="F2581" s="13" t="e">
        <f>VLOOKUP(Parameter!#REF!,Indexing!$E$2:$F$28,2)</f>
        <v>#REF!</v>
      </c>
      <c r="G2581" s="13" t="e">
        <f>VLOOKUP(Parameter!#REF!,Indexing!$G$2:$H$28,2)</f>
        <v>#REF!</v>
      </c>
      <c r="H2581" s="13" t="e">
        <f t="shared" si="124"/>
        <v>#REF!</v>
      </c>
      <c r="J2581" s="13" t="e">
        <f>VLOOKUP(Parameter!#REF!,Indexing!$I$2:$J$28,2)</f>
        <v>#REF!</v>
      </c>
      <c r="K2581" s="13" t="e">
        <f>VLOOKUP(Parameter!#REF!,Indexing!$K$2:$L$28,2)</f>
        <v>#REF!</v>
      </c>
      <c r="L2581" s="13" t="e">
        <f t="shared" si="125"/>
        <v>#REF!</v>
      </c>
      <c r="N2581" t="e">
        <f t="shared" si="126"/>
        <v>#REF!</v>
      </c>
    </row>
    <row r="2582" spans="4:14">
      <c r="D2582" s="13" t="e">
        <f>VLOOKUP(Parameter!#REF!,Indexing!$A$2:$B$28,2)</f>
        <v>#REF!</v>
      </c>
      <c r="E2582" s="13" t="e">
        <f>VLOOKUP(Parameter!#REF!,Indexing!$C$2:$D$28,2)</f>
        <v>#REF!</v>
      </c>
      <c r="F2582" s="13" t="e">
        <f>VLOOKUP(Parameter!#REF!,Indexing!$E$2:$F$28,2)</f>
        <v>#REF!</v>
      </c>
      <c r="G2582" s="13" t="e">
        <f>VLOOKUP(Parameter!#REF!,Indexing!$G$2:$H$28,2)</f>
        <v>#REF!</v>
      </c>
      <c r="H2582" s="13" t="e">
        <f t="shared" si="124"/>
        <v>#REF!</v>
      </c>
      <c r="J2582" s="13" t="e">
        <f>VLOOKUP(Parameter!#REF!,Indexing!$I$2:$J$28,2)</f>
        <v>#REF!</v>
      </c>
      <c r="K2582" s="13" t="e">
        <f>VLOOKUP(Parameter!#REF!,Indexing!$K$2:$L$28,2)</f>
        <v>#REF!</v>
      </c>
      <c r="L2582" s="13" t="e">
        <f t="shared" si="125"/>
        <v>#REF!</v>
      </c>
      <c r="N2582" t="e">
        <f t="shared" si="126"/>
        <v>#REF!</v>
      </c>
    </row>
    <row r="2583" spans="4:14">
      <c r="D2583" s="13" t="e">
        <f>VLOOKUP(Parameter!#REF!,Indexing!$A$2:$B$28,2)</f>
        <v>#REF!</v>
      </c>
      <c r="E2583" s="13" t="e">
        <f>VLOOKUP(Parameter!#REF!,Indexing!$C$2:$D$28,2)</f>
        <v>#REF!</v>
      </c>
      <c r="F2583" s="13" t="e">
        <f>VLOOKUP(Parameter!#REF!,Indexing!$E$2:$F$28,2)</f>
        <v>#REF!</v>
      </c>
      <c r="G2583" s="13" t="e">
        <f>VLOOKUP(Parameter!#REF!,Indexing!$G$2:$H$28,2)</f>
        <v>#REF!</v>
      </c>
      <c r="H2583" s="13" t="e">
        <f t="shared" si="124"/>
        <v>#REF!</v>
      </c>
      <c r="J2583" s="13" t="e">
        <f>VLOOKUP(Parameter!#REF!,Indexing!$I$2:$J$28,2)</f>
        <v>#REF!</v>
      </c>
      <c r="K2583" s="13" t="e">
        <f>VLOOKUP(Parameter!#REF!,Indexing!$K$2:$L$28,2)</f>
        <v>#REF!</v>
      </c>
      <c r="L2583" s="13" t="e">
        <f t="shared" si="125"/>
        <v>#REF!</v>
      </c>
      <c r="N2583" t="e">
        <f t="shared" si="126"/>
        <v>#REF!</v>
      </c>
    </row>
    <row r="2584" spans="4:14">
      <c r="D2584" s="13" t="e">
        <f>VLOOKUP(Parameter!#REF!,Indexing!$A$2:$B$28,2)</f>
        <v>#REF!</v>
      </c>
      <c r="E2584" s="13" t="e">
        <f>VLOOKUP(Parameter!#REF!,Indexing!$C$2:$D$28,2)</f>
        <v>#REF!</v>
      </c>
      <c r="F2584" s="13" t="e">
        <f>VLOOKUP(Parameter!#REF!,Indexing!$E$2:$F$28,2)</f>
        <v>#REF!</v>
      </c>
      <c r="G2584" s="13" t="e">
        <f>VLOOKUP(Parameter!#REF!,Indexing!$G$2:$H$28,2)</f>
        <v>#REF!</v>
      </c>
      <c r="H2584" s="13" t="e">
        <f t="shared" si="124"/>
        <v>#REF!</v>
      </c>
      <c r="J2584" s="13" t="e">
        <f>VLOOKUP(Parameter!#REF!,Indexing!$I$2:$J$28,2)</f>
        <v>#REF!</v>
      </c>
      <c r="K2584" s="13" t="e">
        <f>VLOOKUP(Parameter!#REF!,Indexing!$K$2:$L$28,2)</f>
        <v>#REF!</v>
      </c>
      <c r="L2584" s="13" t="e">
        <f t="shared" si="125"/>
        <v>#REF!</v>
      </c>
      <c r="N2584" t="e">
        <f t="shared" si="126"/>
        <v>#REF!</v>
      </c>
    </row>
    <row r="2585" spans="4:14">
      <c r="D2585" s="13" t="e">
        <f>VLOOKUP(Parameter!#REF!,Indexing!$A$2:$B$28,2)</f>
        <v>#REF!</v>
      </c>
      <c r="E2585" s="13" t="e">
        <f>VLOOKUP(Parameter!#REF!,Indexing!$C$2:$D$28,2)</f>
        <v>#REF!</v>
      </c>
      <c r="F2585" s="13" t="e">
        <f>VLOOKUP(Parameter!#REF!,Indexing!$E$2:$F$28,2)</f>
        <v>#REF!</v>
      </c>
      <c r="G2585" s="13" t="e">
        <f>VLOOKUP(Parameter!#REF!,Indexing!$G$2:$H$28,2)</f>
        <v>#REF!</v>
      </c>
      <c r="H2585" s="13" t="e">
        <f t="shared" si="124"/>
        <v>#REF!</v>
      </c>
      <c r="J2585" s="13" t="e">
        <f>VLOOKUP(Parameter!#REF!,Indexing!$I$2:$J$28,2)</f>
        <v>#REF!</v>
      </c>
      <c r="K2585" s="13" t="e">
        <f>VLOOKUP(Parameter!#REF!,Indexing!$K$2:$L$28,2)</f>
        <v>#REF!</v>
      </c>
      <c r="L2585" s="13" t="e">
        <f t="shared" si="125"/>
        <v>#REF!</v>
      </c>
      <c r="N2585" t="e">
        <f t="shared" si="126"/>
        <v>#REF!</v>
      </c>
    </row>
    <row r="2586" spans="4:14">
      <c r="D2586" s="13" t="e">
        <f>VLOOKUP(Parameter!#REF!,Indexing!$A$2:$B$28,2)</f>
        <v>#REF!</v>
      </c>
      <c r="E2586" s="13" t="e">
        <f>VLOOKUP(Parameter!#REF!,Indexing!$C$2:$D$28,2)</f>
        <v>#REF!</v>
      </c>
      <c r="F2586" s="13" t="e">
        <f>VLOOKUP(Parameter!#REF!,Indexing!$E$2:$F$28,2)</f>
        <v>#REF!</v>
      </c>
      <c r="G2586" s="13" t="e">
        <f>VLOOKUP(Parameter!#REF!,Indexing!$G$2:$H$28,2)</f>
        <v>#REF!</v>
      </c>
      <c r="H2586" s="13" t="e">
        <f t="shared" si="124"/>
        <v>#REF!</v>
      </c>
      <c r="J2586" s="13" t="e">
        <f>VLOOKUP(Parameter!#REF!,Indexing!$I$2:$J$28,2)</f>
        <v>#REF!</v>
      </c>
      <c r="K2586" s="13" t="e">
        <f>VLOOKUP(Parameter!#REF!,Indexing!$K$2:$L$28,2)</f>
        <v>#REF!</v>
      </c>
      <c r="L2586" s="13" t="e">
        <f t="shared" si="125"/>
        <v>#REF!</v>
      </c>
      <c r="N2586" t="e">
        <f t="shared" si="126"/>
        <v>#REF!</v>
      </c>
    </row>
    <row r="2587" spans="4:14">
      <c r="D2587" s="13" t="e">
        <f>VLOOKUP(Parameter!#REF!,Indexing!$A$2:$B$28,2)</f>
        <v>#REF!</v>
      </c>
      <c r="E2587" s="13" t="e">
        <f>VLOOKUP(Parameter!#REF!,Indexing!$C$2:$D$28,2)</f>
        <v>#REF!</v>
      </c>
      <c r="F2587" s="13" t="e">
        <f>VLOOKUP(Parameter!#REF!,Indexing!$E$2:$F$28,2)</f>
        <v>#REF!</v>
      </c>
      <c r="G2587" s="13" t="e">
        <f>VLOOKUP(Parameter!#REF!,Indexing!$G$2:$H$28,2)</f>
        <v>#REF!</v>
      </c>
      <c r="H2587" s="13" t="e">
        <f t="shared" si="124"/>
        <v>#REF!</v>
      </c>
      <c r="J2587" s="13" t="e">
        <f>VLOOKUP(Parameter!#REF!,Indexing!$I$2:$J$28,2)</f>
        <v>#REF!</v>
      </c>
      <c r="K2587" s="13" t="e">
        <f>VLOOKUP(Parameter!#REF!,Indexing!$K$2:$L$28,2)</f>
        <v>#REF!</v>
      </c>
      <c r="L2587" s="13" t="e">
        <f t="shared" si="125"/>
        <v>#REF!</v>
      </c>
      <c r="N2587" t="e">
        <f t="shared" si="126"/>
        <v>#REF!</v>
      </c>
    </row>
    <row r="2588" spans="4:14">
      <c r="D2588" s="13" t="e">
        <f>VLOOKUP(Parameter!#REF!,Indexing!$A$2:$B$28,2)</f>
        <v>#REF!</v>
      </c>
      <c r="E2588" s="13" t="e">
        <f>VLOOKUP(Parameter!#REF!,Indexing!$C$2:$D$28,2)</f>
        <v>#REF!</v>
      </c>
      <c r="F2588" s="13" t="e">
        <f>VLOOKUP(Parameter!#REF!,Indexing!$E$2:$F$28,2)</f>
        <v>#REF!</v>
      </c>
      <c r="G2588" s="13" t="e">
        <f>VLOOKUP(Parameter!#REF!,Indexing!$G$2:$H$28,2)</f>
        <v>#REF!</v>
      </c>
      <c r="H2588" s="13" t="e">
        <f t="shared" si="124"/>
        <v>#REF!</v>
      </c>
      <c r="J2588" s="13" t="e">
        <f>VLOOKUP(Parameter!#REF!,Indexing!$I$2:$J$28,2)</f>
        <v>#REF!</v>
      </c>
      <c r="K2588" s="13" t="e">
        <f>VLOOKUP(Parameter!#REF!,Indexing!$K$2:$L$28,2)</f>
        <v>#REF!</v>
      </c>
      <c r="L2588" s="13" t="e">
        <f t="shared" si="125"/>
        <v>#REF!</v>
      </c>
      <c r="N2588" t="e">
        <f t="shared" si="126"/>
        <v>#REF!</v>
      </c>
    </row>
    <row r="2589" spans="4:14">
      <c r="D2589" s="13" t="e">
        <f>VLOOKUP(Parameter!#REF!,Indexing!$A$2:$B$28,2)</f>
        <v>#REF!</v>
      </c>
      <c r="E2589" s="13" t="e">
        <f>VLOOKUP(Parameter!#REF!,Indexing!$C$2:$D$28,2)</f>
        <v>#REF!</v>
      </c>
      <c r="F2589" s="13" t="e">
        <f>VLOOKUP(Parameter!#REF!,Indexing!$E$2:$F$28,2)</f>
        <v>#REF!</v>
      </c>
      <c r="G2589" s="13" t="e">
        <f>VLOOKUP(Parameter!#REF!,Indexing!$G$2:$H$28,2)</f>
        <v>#REF!</v>
      </c>
      <c r="H2589" s="13" t="e">
        <f t="shared" si="124"/>
        <v>#REF!</v>
      </c>
      <c r="J2589" s="13" t="e">
        <f>VLOOKUP(Parameter!#REF!,Indexing!$I$2:$J$28,2)</f>
        <v>#REF!</v>
      </c>
      <c r="K2589" s="13" t="e">
        <f>VLOOKUP(Parameter!#REF!,Indexing!$K$2:$L$28,2)</f>
        <v>#REF!</v>
      </c>
      <c r="L2589" s="13" t="e">
        <f t="shared" si="125"/>
        <v>#REF!</v>
      </c>
      <c r="N2589" t="e">
        <f t="shared" si="126"/>
        <v>#REF!</v>
      </c>
    </row>
    <row r="2590" spans="4:14">
      <c r="D2590" s="13" t="e">
        <f>VLOOKUP(Parameter!#REF!,Indexing!$A$2:$B$28,2)</f>
        <v>#REF!</v>
      </c>
      <c r="E2590" s="13" t="e">
        <f>VLOOKUP(Parameter!#REF!,Indexing!$C$2:$D$28,2)</f>
        <v>#REF!</v>
      </c>
      <c r="F2590" s="13" t="e">
        <f>VLOOKUP(Parameter!#REF!,Indexing!$E$2:$F$28,2)</f>
        <v>#REF!</v>
      </c>
      <c r="G2590" s="13" t="e">
        <f>VLOOKUP(Parameter!#REF!,Indexing!$G$2:$H$28,2)</f>
        <v>#REF!</v>
      </c>
      <c r="H2590" s="13" t="e">
        <f t="shared" si="124"/>
        <v>#REF!</v>
      </c>
      <c r="J2590" s="13" t="e">
        <f>VLOOKUP(Parameter!#REF!,Indexing!$I$2:$J$28,2)</f>
        <v>#REF!</v>
      </c>
      <c r="K2590" s="13" t="e">
        <f>VLOOKUP(Parameter!#REF!,Indexing!$K$2:$L$28,2)</f>
        <v>#REF!</v>
      </c>
      <c r="L2590" s="13" t="e">
        <f t="shared" si="125"/>
        <v>#REF!</v>
      </c>
      <c r="N2590" t="e">
        <f t="shared" si="126"/>
        <v>#REF!</v>
      </c>
    </row>
    <row r="2591" spans="4:14">
      <c r="D2591" s="13" t="e">
        <f>VLOOKUP(Parameter!#REF!,Indexing!$A$2:$B$28,2)</f>
        <v>#REF!</v>
      </c>
      <c r="E2591" s="13" t="e">
        <f>VLOOKUP(Parameter!#REF!,Indexing!$C$2:$D$28,2)</f>
        <v>#REF!</v>
      </c>
      <c r="F2591" s="13" t="e">
        <f>VLOOKUP(Parameter!#REF!,Indexing!$E$2:$F$28,2)</f>
        <v>#REF!</v>
      </c>
      <c r="G2591" s="13" t="e">
        <f>VLOOKUP(Parameter!#REF!,Indexing!$G$2:$H$28,2)</f>
        <v>#REF!</v>
      </c>
      <c r="H2591" s="13" t="e">
        <f t="shared" si="124"/>
        <v>#REF!</v>
      </c>
      <c r="J2591" s="13" t="e">
        <f>VLOOKUP(Parameter!#REF!,Indexing!$I$2:$J$28,2)</f>
        <v>#REF!</v>
      </c>
      <c r="K2591" s="13" t="e">
        <f>VLOOKUP(Parameter!#REF!,Indexing!$K$2:$L$28,2)</f>
        <v>#REF!</v>
      </c>
      <c r="L2591" s="13" t="e">
        <f t="shared" si="125"/>
        <v>#REF!</v>
      </c>
      <c r="N2591" t="e">
        <f t="shared" si="126"/>
        <v>#REF!</v>
      </c>
    </row>
    <row r="2592" spans="4:14">
      <c r="D2592" s="13" t="e">
        <f>VLOOKUP(Parameter!#REF!,Indexing!$A$2:$B$28,2)</f>
        <v>#REF!</v>
      </c>
      <c r="E2592" s="13" t="e">
        <f>VLOOKUP(Parameter!#REF!,Indexing!$C$2:$D$28,2)</f>
        <v>#REF!</v>
      </c>
      <c r="F2592" s="13" t="e">
        <f>VLOOKUP(Parameter!#REF!,Indexing!$E$2:$F$28,2)</f>
        <v>#REF!</v>
      </c>
      <c r="G2592" s="13" t="e">
        <f>VLOOKUP(Parameter!#REF!,Indexing!$G$2:$H$28,2)</f>
        <v>#REF!</v>
      </c>
      <c r="H2592" s="13" t="e">
        <f t="shared" si="124"/>
        <v>#REF!</v>
      </c>
      <c r="J2592" s="13" t="e">
        <f>VLOOKUP(Parameter!#REF!,Indexing!$I$2:$J$28,2)</f>
        <v>#REF!</v>
      </c>
      <c r="K2592" s="13" t="e">
        <f>VLOOKUP(Parameter!#REF!,Indexing!$K$2:$L$28,2)</f>
        <v>#REF!</v>
      </c>
      <c r="L2592" s="13" t="e">
        <f t="shared" si="125"/>
        <v>#REF!</v>
      </c>
      <c r="N2592" t="e">
        <f t="shared" si="126"/>
        <v>#REF!</v>
      </c>
    </row>
    <row r="2593" spans="4:14">
      <c r="D2593" s="13" t="e">
        <f>VLOOKUP(Parameter!#REF!,Indexing!$A$2:$B$28,2)</f>
        <v>#REF!</v>
      </c>
      <c r="E2593" s="13" t="e">
        <f>VLOOKUP(Parameter!#REF!,Indexing!$C$2:$D$28,2)</f>
        <v>#REF!</v>
      </c>
      <c r="F2593" s="13" t="e">
        <f>VLOOKUP(Parameter!#REF!,Indexing!$E$2:$F$28,2)</f>
        <v>#REF!</v>
      </c>
      <c r="G2593" s="13" t="e">
        <f>VLOOKUP(Parameter!#REF!,Indexing!$G$2:$H$28,2)</f>
        <v>#REF!</v>
      </c>
      <c r="H2593" s="13" t="e">
        <f t="shared" si="124"/>
        <v>#REF!</v>
      </c>
      <c r="J2593" s="13" t="e">
        <f>VLOOKUP(Parameter!#REF!,Indexing!$I$2:$J$28,2)</f>
        <v>#REF!</v>
      </c>
      <c r="K2593" s="13" t="e">
        <f>VLOOKUP(Parameter!#REF!,Indexing!$K$2:$L$28,2)</f>
        <v>#REF!</v>
      </c>
      <c r="L2593" s="13" t="e">
        <f t="shared" si="125"/>
        <v>#REF!</v>
      </c>
      <c r="N2593" t="e">
        <f t="shared" si="126"/>
        <v>#REF!</v>
      </c>
    </row>
    <row r="2594" spans="4:14">
      <c r="D2594" s="13" t="e">
        <f>VLOOKUP(Parameter!#REF!,Indexing!$A$2:$B$28,2)</f>
        <v>#REF!</v>
      </c>
      <c r="E2594" s="13" t="e">
        <f>VLOOKUP(Parameter!#REF!,Indexing!$C$2:$D$28,2)</f>
        <v>#REF!</v>
      </c>
      <c r="F2594" s="13" t="e">
        <f>VLOOKUP(Parameter!#REF!,Indexing!$E$2:$F$28,2)</f>
        <v>#REF!</v>
      </c>
      <c r="G2594" s="13" t="e">
        <f>VLOOKUP(Parameter!#REF!,Indexing!$G$2:$H$28,2)</f>
        <v>#REF!</v>
      </c>
      <c r="H2594" s="13" t="e">
        <f t="shared" si="124"/>
        <v>#REF!</v>
      </c>
      <c r="J2594" s="13" t="e">
        <f>VLOOKUP(Parameter!#REF!,Indexing!$I$2:$J$28,2)</f>
        <v>#REF!</v>
      </c>
      <c r="K2594" s="13" t="e">
        <f>VLOOKUP(Parameter!#REF!,Indexing!$K$2:$L$28,2)</f>
        <v>#REF!</v>
      </c>
      <c r="L2594" s="13" t="e">
        <f t="shared" si="125"/>
        <v>#REF!</v>
      </c>
      <c r="N2594" t="e">
        <f t="shared" si="126"/>
        <v>#REF!</v>
      </c>
    </row>
    <row r="2595" spans="4:14">
      <c r="D2595" s="13" t="e">
        <f>VLOOKUP(Parameter!#REF!,Indexing!$A$2:$B$28,2)</f>
        <v>#REF!</v>
      </c>
      <c r="E2595" s="13" t="e">
        <f>VLOOKUP(Parameter!#REF!,Indexing!$C$2:$D$28,2)</f>
        <v>#REF!</v>
      </c>
      <c r="F2595" s="13" t="e">
        <f>VLOOKUP(Parameter!#REF!,Indexing!$E$2:$F$28,2)</f>
        <v>#REF!</v>
      </c>
      <c r="G2595" s="13" t="e">
        <f>VLOOKUP(Parameter!#REF!,Indexing!$G$2:$H$28,2)</f>
        <v>#REF!</v>
      </c>
      <c r="H2595" s="13" t="e">
        <f t="shared" si="124"/>
        <v>#REF!</v>
      </c>
      <c r="J2595" s="13" t="e">
        <f>VLOOKUP(Parameter!#REF!,Indexing!$I$2:$J$28,2)</f>
        <v>#REF!</v>
      </c>
      <c r="K2595" s="13" t="e">
        <f>VLOOKUP(Parameter!#REF!,Indexing!$K$2:$L$28,2)</f>
        <v>#REF!</v>
      </c>
      <c r="L2595" s="13" t="e">
        <f t="shared" si="125"/>
        <v>#REF!</v>
      </c>
      <c r="N2595" t="e">
        <f t="shared" si="126"/>
        <v>#REF!</v>
      </c>
    </row>
    <row r="2596" spans="4:14">
      <c r="D2596" s="13" t="e">
        <f>VLOOKUP(Parameter!#REF!,Indexing!$A$2:$B$28,2)</f>
        <v>#REF!</v>
      </c>
      <c r="E2596" s="13" t="e">
        <f>VLOOKUP(Parameter!#REF!,Indexing!$C$2:$D$28,2)</f>
        <v>#REF!</v>
      </c>
      <c r="F2596" s="13" t="e">
        <f>VLOOKUP(Parameter!#REF!,Indexing!$E$2:$F$28,2)</f>
        <v>#REF!</v>
      </c>
      <c r="G2596" s="13" t="e">
        <f>VLOOKUP(Parameter!#REF!,Indexing!$G$2:$H$28,2)</f>
        <v>#REF!</v>
      </c>
      <c r="H2596" s="13" t="e">
        <f t="shared" si="124"/>
        <v>#REF!</v>
      </c>
      <c r="J2596" s="13" t="e">
        <f>VLOOKUP(Parameter!#REF!,Indexing!$I$2:$J$28,2)</f>
        <v>#REF!</v>
      </c>
      <c r="K2596" s="13" t="e">
        <f>VLOOKUP(Parameter!#REF!,Indexing!$K$2:$L$28,2)</f>
        <v>#REF!</v>
      </c>
      <c r="L2596" s="13" t="e">
        <f t="shared" si="125"/>
        <v>#REF!</v>
      </c>
      <c r="N2596" t="e">
        <f t="shared" si="126"/>
        <v>#REF!</v>
      </c>
    </row>
    <row r="2597" spans="4:14">
      <c r="D2597" s="13" t="e">
        <f>VLOOKUP(Parameter!#REF!,Indexing!$A$2:$B$28,2)</f>
        <v>#REF!</v>
      </c>
      <c r="E2597" s="13" t="e">
        <f>VLOOKUP(Parameter!#REF!,Indexing!$C$2:$D$28,2)</f>
        <v>#REF!</v>
      </c>
      <c r="F2597" s="13" t="e">
        <f>VLOOKUP(Parameter!#REF!,Indexing!$E$2:$F$28,2)</f>
        <v>#REF!</v>
      </c>
      <c r="G2597" s="13" t="e">
        <f>VLOOKUP(Parameter!#REF!,Indexing!$G$2:$H$28,2)</f>
        <v>#REF!</v>
      </c>
      <c r="H2597" s="13" t="e">
        <f t="shared" si="124"/>
        <v>#REF!</v>
      </c>
      <c r="J2597" s="13" t="e">
        <f>VLOOKUP(Parameter!#REF!,Indexing!$I$2:$J$28,2)</f>
        <v>#REF!</v>
      </c>
      <c r="K2597" s="13" t="e">
        <f>VLOOKUP(Parameter!#REF!,Indexing!$K$2:$L$28,2)</f>
        <v>#REF!</v>
      </c>
      <c r="L2597" s="13" t="e">
        <f t="shared" si="125"/>
        <v>#REF!</v>
      </c>
      <c r="N2597" t="e">
        <f t="shared" si="126"/>
        <v>#REF!</v>
      </c>
    </row>
    <row r="2598" spans="4:14">
      <c r="D2598" s="13" t="e">
        <f>VLOOKUP(Parameter!#REF!,Indexing!$A$2:$B$28,2)</f>
        <v>#REF!</v>
      </c>
      <c r="E2598" s="13" t="e">
        <f>VLOOKUP(Parameter!#REF!,Indexing!$C$2:$D$28,2)</f>
        <v>#REF!</v>
      </c>
      <c r="F2598" s="13" t="e">
        <f>VLOOKUP(Parameter!#REF!,Indexing!$E$2:$F$28,2)</f>
        <v>#REF!</v>
      </c>
      <c r="G2598" s="13" t="e">
        <f>VLOOKUP(Parameter!#REF!,Indexing!$G$2:$H$28,2)</f>
        <v>#REF!</v>
      </c>
      <c r="H2598" s="13" t="e">
        <f t="shared" si="124"/>
        <v>#REF!</v>
      </c>
      <c r="J2598" s="13" t="e">
        <f>VLOOKUP(Parameter!#REF!,Indexing!$I$2:$J$28,2)</f>
        <v>#REF!</v>
      </c>
      <c r="K2598" s="13" t="e">
        <f>VLOOKUP(Parameter!#REF!,Indexing!$K$2:$L$28,2)</f>
        <v>#REF!</v>
      </c>
      <c r="L2598" s="13" t="e">
        <f t="shared" si="125"/>
        <v>#REF!</v>
      </c>
      <c r="N2598" t="e">
        <f t="shared" si="126"/>
        <v>#REF!</v>
      </c>
    </row>
    <row r="2599" spans="4:14">
      <c r="D2599" s="13" t="e">
        <f>VLOOKUP(Parameter!#REF!,Indexing!$A$2:$B$28,2)</f>
        <v>#REF!</v>
      </c>
      <c r="E2599" s="13" t="e">
        <f>VLOOKUP(Parameter!#REF!,Indexing!$C$2:$D$28,2)</f>
        <v>#REF!</v>
      </c>
      <c r="F2599" s="13" t="e">
        <f>VLOOKUP(Parameter!#REF!,Indexing!$E$2:$F$28,2)</f>
        <v>#REF!</v>
      </c>
      <c r="G2599" s="13" t="e">
        <f>VLOOKUP(Parameter!#REF!,Indexing!$G$2:$H$28,2)</f>
        <v>#REF!</v>
      </c>
      <c r="H2599" s="13" t="e">
        <f t="shared" ref="H2599:H2662" si="127">(AVERAGE(D2599:G2599))</f>
        <v>#REF!</v>
      </c>
      <c r="J2599" s="13" t="e">
        <f>VLOOKUP(Parameter!#REF!,Indexing!$I$2:$J$28,2)</f>
        <v>#REF!</v>
      </c>
      <c r="K2599" s="13" t="e">
        <f>VLOOKUP(Parameter!#REF!,Indexing!$K$2:$L$28,2)</f>
        <v>#REF!</v>
      </c>
      <c r="L2599" s="13" t="e">
        <f t="shared" ref="L2599:L2662" si="128">AVERAGE(J2599+K2599)</f>
        <v>#REF!</v>
      </c>
      <c r="N2599" t="e">
        <f t="shared" si="126"/>
        <v>#REF!</v>
      </c>
    </row>
    <row r="2600" spans="4:14">
      <c r="D2600" s="13" t="e">
        <f>VLOOKUP(Parameter!#REF!,Indexing!$A$2:$B$28,2)</f>
        <v>#REF!</v>
      </c>
      <c r="E2600" s="13" t="e">
        <f>VLOOKUP(Parameter!#REF!,Indexing!$C$2:$D$28,2)</f>
        <v>#REF!</v>
      </c>
      <c r="F2600" s="13" t="e">
        <f>VLOOKUP(Parameter!#REF!,Indexing!$E$2:$F$28,2)</f>
        <v>#REF!</v>
      </c>
      <c r="G2600" s="13" t="e">
        <f>VLOOKUP(Parameter!#REF!,Indexing!$G$2:$H$28,2)</f>
        <v>#REF!</v>
      </c>
      <c r="H2600" s="13" t="e">
        <f t="shared" si="127"/>
        <v>#REF!</v>
      </c>
      <c r="J2600" s="13" t="e">
        <f>VLOOKUP(Parameter!#REF!,Indexing!$I$2:$J$28,2)</f>
        <v>#REF!</v>
      </c>
      <c r="K2600" s="13" t="e">
        <f>VLOOKUP(Parameter!#REF!,Indexing!$K$2:$L$28,2)</f>
        <v>#REF!</v>
      </c>
      <c r="L2600" s="13" t="e">
        <f t="shared" si="128"/>
        <v>#REF!</v>
      </c>
      <c r="N2600" t="e">
        <f t="shared" si="126"/>
        <v>#REF!</v>
      </c>
    </row>
    <row r="2601" spans="4:14">
      <c r="D2601" s="13" t="e">
        <f>VLOOKUP(Parameter!#REF!,Indexing!$A$2:$B$28,2)</f>
        <v>#REF!</v>
      </c>
      <c r="E2601" s="13" t="e">
        <f>VLOOKUP(Parameter!#REF!,Indexing!$C$2:$D$28,2)</f>
        <v>#REF!</v>
      </c>
      <c r="F2601" s="13" t="e">
        <f>VLOOKUP(Parameter!#REF!,Indexing!$E$2:$F$28,2)</f>
        <v>#REF!</v>
      </c>
      <c r="G2601" s="13" t="e">
        <f>VLOOKUP(Parameter!#REF!,Indexing!$G$2:$H$28,2)</f>
        <v>#REF!</v>
      </c>
      <c r="H2601" s="13" t="e">
        <f t="shared" si="127"/>
        <v>#REF!</v>
      </c>
      <c r="J2601" s="13" t="e">
        <f>VLOOKUP(Parameter!#REF!,Indexing!$I$2:$J$28,2)</f>
        <v>#REF!</v>
      </c>
      <c r="K2601" s="13" t="e">
        <f>VLOOKUP(Parameter!#REF!,Indexing!$K$2:$L$28,2)</f>
        <v>#REF!</v>
      </c>
      <c r="L2601" s="13" t="e">
        <f t="shared" si="128"/>
        <v>#REF!</v>
      </c>
      <c r="N2601" t="e">
        <f t="shared" si="126"/>
        <v>#REF!</v>
      </c>
    </row>
    <row r="2602" spans="4:14">
      <c r="D2602" s="13" t="e">
        <f>VLOOKUP(Parameter!#REF!,Indexing!$A$2:$B$28,2)</f>
        <v>#REF!</v>
      </c>
      <c r="E2602" s="13" t="e">
        <f>VLOOKUP(Parameter!#REF!,Indexing!$C$2:$D$28,2)</f>
        <v>#REF!</v>
      </c>
      <c r="F2602" s="13" t="e">
        <f>VLOOKUP(Parameter!#REF!,Indexing!$E$2:$F$28,2)</f>
        <v>#REF!</v>
      </c>
      <c r="G2602" s="13" t="e">
        <f>VLOOKUP(Parameter!#REF!,Indexing!$G$2:$H$28,2)</f>
        <v>#REF!</v>
      </c>
      <c r="H2602" s="13" t="e">
        <f t="shared" si="127"/>
        <v>#REF!</v>
      </c>
      <c r="J2602" s="13" t="e">
        <f>VLOOKUP(Parameter!#REF!,Indexing!$I$2:$J$28,2)</f>
        <v>#REF!</v>
      </c>
      <c r="K2602" s="13" t="e">
        <f>VLOOKUP(Parameter!#REF!,Indexing!$K$2:$L$28,2)</f>
        <v>#REF!</v>
      </c>
      <c r="L2602" s="13" t="e">
        <f t="shared" si="128"/>
        <v>#REF!</v>
      </c>
      <c r="N2602" t="e">
        <f t="shared" si="126"/>
        <v>#REF!</v>
      </c>
    </row>
    <row r="2603" spans="4:14">
      <c r="D2603" s="13" t="e">
        <f>VLOOKUP(Parameter!#REF!,Indexing!$A$2:$B$28,2)</f>
        <v>#REF!</v>
      </c>
      <c r="E2603" s="13" t="e">
        <f>VLOOKUP(Parameter!#REF!,Indexing!$C$2:$D$28,2)</f>
        <v>#REF!</v>
      </c>
      <c r="F2603" s="13" t="e">
        <f>VLOOKUP(Parameter!#REF!,Indexing!$E$2:$F$28,2)</f>
        <v>#REF!</v>
      </c>
      <c r="G2603" s="13" t="e">
        <f>VLOOKUP(Parameter!#REF!,Indexing!$G$2:$H$28,2)</f>
        <v>#REF!</v>
      </c>
      <c r="H2603" s="13" t="e">
        <f t="shared" si="127"/>
        <v>#REF!</v>
      </c>
      <c r="J2603" s="13" t="e">
        <f>VLOOKUP(Parameter!#REF!,Indexing!$I$2:$J$28,2)</f>
        <v>#REF!</v>
      </c>
      <c r="K2603" s="13" t="e">
        <f>VLOOKUP(Parameter!#REF!,Indexing!$K$2:$L$28,2)</f>
        <v>#REF!</v>
      </c>
      <c r="L2603" s="13" t="e">
        <f t="shared" si="128"/>
        <v>#REF!</v>
      </c>
      <c r="N2603" t="e">
        <f t="shared" si="126"/>
        <v>#REF!</v>
      </c>
    </row>
    <row r="2604" spans="4:14">
      <c r="D2604" s="13" t="e">
        <f>VLOOKUP(Parameter!#REF!,Indexing!$A$2:$B$28,2)</f>
        <v>#REF!</v>
      </c>
      <c r="E2604" s="13" t="e">
        <f>VLOOKUP(Parameter!#REF!,Indexing!$C$2:$D$28,2)</f>
        <v>#REF!</v>
      </c>
      <c r="F2604" s="13" t="e">
        <f>VLOOKUP(Parameter!#REF!,Indexing!$E$2:$F$28,2)</f>
        <v>#REF!</v>
      </c>
      <c r="G2604" s="13" t="e">
        <f>VLOOKUP(Parameter!#REF!,Indexing!$G$2:$H$28,2)</f>
        <v>#REF!</v>
      </c>
      <c r="H2604" s="13" t="e">
        <f t="shared" si="127"/>
        <v>#REF!</v>
      </c>
      <c r="J2604" s="13" t="e">
        <f>VLOOKUP(Parameter!#REF!,Indexing!$I$2:$J$28,2)</f>
        <v>#REF!</v>
      </c>
      <c r="K2604" s="13" t="e">
        <f>VLOOKUP(Parameter!#REF!,Indexing!$K$2:$L$28,2)</f>
        <v>#REF!</v>
      </c>
      <c r="L2604" s="13" t="e">
        <f t="shared" si="128"/>
        <v>#REF!</v>
      </c>
      <c r="N2604" t="e">
        <f t="shared" si="126"/>
        <v>#REF!</v>
      </c>
    </row>
    <row r="2605" spans="4:14">
      <c r="D2605" s="13" t="e">
        <f>VLOOKUP(Parameter!#REF!,Indexing!$A$2:$B$28,2)</f>
        <v>#REF!</v>
      </c>
      <c r="E2605" s="13" t="e">
        <f>VLOOKUP(Parameter!#REF!,Indexing!$C$2:$D$28,2)</f>
        <v>#REF!</v>
      </c>
      <c r="F2605" s="13" t="e">
        <f>VLOOKUP(Parameter!#REF!,Indexing!$E$2:$F$28,2)</f>
        <v>#REF!</v>
      </c>
      <c r="G2605" s="13" t="e">
        <f>VLOOKUP(Parameter!#REF!,Indexing!$G$2:$H$28,2)</f>
        <v>#REF!</v>
      </c>
      <c r="H2605" s="13" t="e">
        <f t="shared" si="127"/>
        <v>#REF!</v>
      </c>
      <c r="J2605" s="13" t="e">
        <f>VLOOKUP(Parameter!#REF!,Indexing!$I$2:$J$28,2)</f>
        <v>#REF!</v>
      </c>
      <c r="K2605" s="13" t="e">
        <f>VLOOKUP(Parameter!#REF!,Indexing!$K$2:$L$28,2)</f>
        <v>#REF!</v>
      </c>
      <c r="L2605" s="13" t="e">
        <f t="shared" si="128"/>
        <v>#REF!</v>
      </c>
      <c r="N2605" t="e">
        <f t="shared" si="126"/>
        <v>#REF!</v>
      </c>
    </row>
    <row r="2606" spans="4:14">
      <c r="D2606" s="13" t="e">
        <f>VLOOKUP(Parameter!#REF!,Indexing!$A$2:$B$28,2)</f>
        <v>#REF!</v>
      </c>
      <c r="E2606" s="13" t="e">
        <f>VLOOKUP(Parameter!#REF!,Indexing!$C$2:$D$28,2)</f>
        <v>#REF!</v>
      </c>
      <c r="F2606" s="13" t="e">
        <f>VLOOKUP(Parameter!#REF!,Indexing!$E$2:$F$28,2)</f>
        <v>#REF!</v>
      </c>
      <c r="G2606" s="13" t="e">
        <f>VLOOKUP(Parameter!#REF!,Indexing!$G$2:$H$28,2)</f>
        <v>#REF!</v>
      </c>
      <c r="H2606" s="13" t="e">
        <f t="shared" si="127"/>
        <v>#REF!</v>
      </c>
      <c r="J2606" s="13" t="e">
        <f>VLOOKUP(Parameter!#REF!,Indexing!$I$2:$J$28,2)</f>
        <v>#REF!</v>
      </c>
      <c r="K2606" s="13" t="e">
        <f>VLOOKUP(Parameter!#REF!,Indexing!$K$2:$L$28,2)</f>
        <v>#REF!</v>
      </c>
      <c r="L2606" s="13" t="e">
        <f t="shared" si="128"/>
        <v>#REF!</v>
      </c>
      <c r="N2606" t="e">
        <f t="shared" si="126"/>
        <v>#REF!</v>
      </c>
    </row>
    <row r="2607" spans="4:14">
      <c r="D2607" s="13" t="e">
        <f>VLOOKUP(Parameter!#REF!,Indexing!$A$2:$B$28,2)</f>
        <v>#REF!</v>
      </c>
      <c r="E2607" s="13" t="e">
        <f>VLOOKUP(Parameter!#REF!,Indexing!$C$2:$D$28,2)</f>
        <v>#REF!</v>
      </c>
      <c r="F2607" s="13" t="e">
        <f>VLOOKUP(Parameter!#REF!,Indexing!$E$2:$F$28,2)</f>
        <v>#REF!</v>
      </c>
      <c r="G2607" s="13" t="e">
        <f>VLOOKUP(Parameter!#REF!,Indexing!$G$2:$H$28,2)</f>
        <v>#REF!</v>
      </c>
      <c r="H2607" s="13" t="e">
        <f t="shared" si="127"/>
        <v>#REF!</v>
      </c>
      <c r="J2607" s="13" t="e">
        <f>VLOOKUP(Parameter!#REF!,Indexing!$I$2:$J$28,2)</f>
        <v>#REF!</v>
      </c>
      <c r="K2607" s="13" t="e">
        <f>VLOOKUP(Parameter!#REF!,Indexing!$K$2:$L$28,2)</f>
        <v>#REF!</v>
      </c>
      <c r="L2607" s="13" t="e">
        <f t="shared" si="128"/>
        <v>#REF!</v>
      </c>
      <c r="N2607" t="e">
        <f t="shared" si="126"/>
        <v>#REF!</v>
      </c>
    </row>
    <row r="2608" spans="4:14">
      <c r="D2608" s="13" t="e">
        <f>VLOOKUP(Parameter!#REF!,Indexing!$A$2:$B$28,2)</f>
        <v>#REF!</v>
      </c>
      <c r="E2608" s="13" t="e">
        <f>VLOOKUP(Parameter!#REF!,Indexing!$C$2:$D$28,2)</f>
        <v>#REF!</v>
      </c>
      <c r="F2608" s="13" t="e">
        <f>VLOOKUP(Parameter!#REF!,Indexing!$E$2:$F$28,2)</f>
        <v>#REF!</v>
      </c>
      <c r="G2608" s="13" t="e">
        <f>VLOOKUP(Parameter!#REF!,Indexing!$G$2:$H$28,2)</f>
        <v>#REF!</v>
      </c>
      <c r="H2608" s="13" t="e">
        <f t="shared" si="127"/>
        <v>#REF!</v>
      </c>
      <c r="J2608" s="13" t="e">
        <f>VLOOKUP(Parameter!#REF!,Indexing!$I$2:$J$28,2)</f>
        <v>#REF!</v>
      </c>
      <c r="K2608" s="13" t="e">
        <f>VLOOKUP(Parameter!#REF!,Indexing!$K$2:$L$28,2)</f>
        <v>#REF!</v>
      </c>
      <c r="L2608" s="13" t="e">
        <f t="shared" si="128"/>
        <v>#REF!</v>
      </c>
      <c r="N2608" t="e">
        <f t="shared" si="126"/>
        <v>#REF!</v>
      </c>
    </row>
    <row r="2609" spans="4:14">
      <c r="D2609" s="13" t="e">
        <f>VLOOKUP(Parameter!#REF!,Indexing!$A$2:$B$28,2)</f>
        <v>#REF!</v>
      </c>
      <c r="E2609" s="13" t="e">
        <f>VLOOKUP(Parameter!#REF!,Indexing!$C$2:$D$28,2)</f>
        <v>#REF!</v>
      </c>
      <c r="F2609" s="13" t="e">
        <f>VLOOKUP(Parameter!#REF!,Indexing!$E$2:$F$28,2)</f>
        <v>#REF!</v>
      </c>
      <c r="G2609" s="13" t="e">
        <f>VLOOKUP(Parameter!#REF!,Indexing!$G$2:$H$28,2)</f>
        <v>#REF!</v>
      </c>
      <c r="H2609" s="13" t="e">
        <f t="shared" si="127"/>
        <v>#REF!</v>
      </c>
      <c r="J2609" s="13" t="e">
        <f>VLOOKUP(Parameter!#REF!,Indexing!$I$2:$J$28,2)</f>
        <v>#REF!</v>
      </c>
      <c r="K2609" s="13" t="e">
        <f>VLOOKUP(Parameter!#REF!,Indexing!$K$2:$L$28,2)</f>
        <v>#REF!</v>
      </c>
      <c r="L2609" s="13" t="e">
        <f t="shared" si="128"/>
        <v>#REF!</v>
      </c>
      <c r="N2609" t="e">
        <f t="shared" si="126"/>
        <v>#REF!</v>
      </c>
    </row>
    <row r="2610" spans="4:14">
      <c r="D2610" s="13" t="e">
        <f>VLOOKUP(Parameter!#REF!,Indexing!$A$2:$B$28,2)</f>
        <v>#REF!</v>
      </c>
      <c r="E2610" s="13" t="e">
        <f>VLOOKUP(Parameter!#REF!,Indexing!$C$2:$D$28,2)</f>
        <v>#REF!</v>
      </c>
      <c r="F2610" s="13" t="e">
        <f>VLOOKUP(Parameter!#REF!,Indexing!$E$2:$F$28,2)</f>
        <v>#REF!</v>
      </c>
      <c r="G2610" s="13" t="e">
        <f>VLOOKUP(Parameter!#REF!,Indexing!$G$2:$H$28,2)</f>
        <v>#REF!</v>
      </c>
      <c r="H2610" s="13" t="e">
        <f t="shared" si="127"/>
        <v>#REF!</v>
      </c>
      <c r="J2610" s="13" t="e">
        <f>VLOOKUP(Parameter!#REF!,Indexing!$I$2:$J$28,2)</f>
        <v>#REF!</v>
      </c>
      <c r="K2610" s="13" t="e">
        <f>VLOOKUP(Parameter!#REF!,Indexing!$K$2:$L$28,2)</f>
        <v>#REF!</v>
      </c>
      <c r="L2610" s="13" t="e">
        <f t="shared" si="128"/>
        <v>#REF!</v>
      </c>
      <c r="N2610" t="e">
        <f t="shared" si="126"/>
        <v>#REF!</v>
      </c>
    </row>
    <row r="2611" spans="4:14">
      <c r="D2611" s="13" t="e">
        <f>VLOOKUP(Parameter!#REF!,Indexing!$A$2:$B$28,2)</f>
        <v>#REF!</v>
      </c>
      <c r="E2611" s="13" t="e">
        <f>VLOOKUP(Parameter!#REF!,Indexing!$C$2:$D$28,2)</f>
        <v>#REF!</v>
      </c>
      <c r="F2611" s="13" t="e">
        <f>VLOOKUP(Parameter!#REF!,Indexing!$E$2:$F$28,2)</f>
        <v>#REF!</v>
      </c>
      <c r="G2611" s="13" t="e">
        <f>VLOOKUP(Parameter!#REF!,Indexing!$G$2:$H$28,2)</f>
        <v>#REF!</v>
      </c>
      <c r="H2611" s="13" t="e">
        <f t="shared" si="127"/>
        <v>#REF!</v>
      </c>
      <c r="J2611" s="13" t="e">
        <f>VLOOKUP(Parameter!#REF!,Indexing!$I$2:$J$28,2)</f>
        <v>#REF!</v>
      </c>
      <c r="K2611" s="13" t="e">
        <f>VLOOKUP(Parameter!#REF!,Indexing!$K$2:$L$28,2)</f>
        <v>#REF!</v>
      </c>
      <c r="L2611" s="13" t="e">
        <f t="shared" si="128"/>
        <v>#REF!</v>
      </c>
      <c r="N2611" t="e">
        <f t="shared" si="126"/>
        <v>#REF!</v>
      </c>
    </row>
    <row r="2612" spans="4:14">
      <c r="D2612" s="13" t="e">
        <f>VLOOKUP(Parameter!#REF!,Indexing!$A$2:$B$28,2)</f>
        <v>#REF!</v>
      </c>
      <c r="E2612" s="13" t="e">
        <f>VLOOKUP(Parameter!#REF!,Indexing!$C$2:$D$28,2)</f>
        <v>#REF!</v>
      </c>
      <c r="F2612" s="13" t="e">
        <f>VLOOKUP(Parameter!#REF!,Indexing!$E$2:$F$28,2)</f>
        <v>#REF!</v>
      </c>
      <c r="G2612" s="13" t="e">
        <f>VLOOKUP(Parameter!#REF!,Indexing!$G$2:$H$28,2)</f>
        <v>#REF!</v>
      </c>
      <c r="H2612" s="13" t="e">
        <f t="shared" si="127"/>
        <v>#REF!</v>
      </c>
      <c r="J2612" s="13" t="e">
        <f>VLOOKUP(Parameter!#REF!,Indexing!$I$2:$J$28,2)</f>
        <v>#REF!</v>
      </c>
      <c r="K2612" s="13" t="e">
        <f>VLOOKUP(Parameter!#REF!,Indexing!$K$2:$L$28,2)</f>
        <v>#REF!</v>
      </c>
      <c r="L2612" s="13" t="e">
        <f t="shared" si="128"/>
        <v>#REF!</v>
      </c>
      <c r="N2612" t="e">
        <f t="shared" si="126"/>
        <v>#REF!</v>
      </c>
    </row>
    <row r="2613" spans="4:14">
      <c r="D2613" s="13" t="e">
        <f>VLOOKUP(Parameter!#REF!,Indexing!$A$2:$B$28,2)</f>
        <v>#REF!</v>
      </c>
      <c r="E2613" s="13" t="e">
        <f>VLOOKUP(Parameter!#REF!,Indexing!$C$2:$D$28,2)</f>
        <v>#REF!</v>
      </c>
      <c r="F2613" s="13" t="e">
        <f>VLOOKUP(Parameter!#REF!,Indexing!$E$2:$F$28,2)</f>
        <v>#REF!</v>
      </c>
      <c r="G2613" s="13" t="e">
        <f>VLOOKUP(Parameter!#REF!,Indexing!$G$2:$H$28,2)</f>
        <v>#REF!</v>
      </c>
      <c r="H2613" s="13" t="e">
        <f t="shared" si="127"/>
        <v>#REF!</v>
      </c>
      <c r="J2613" s="13" t="e">
        <f>VLOOKUP(Parameter!#REF!,Indexing!$I$2:$J$28,2)</f>
        <v>#REF!</v>
      </c>
      <c r="K2613" s="13" t="e">
        <f>VLOOKUP(Parameter!#REF!,Indexing!$K$2:$L$28,2)</f>
        <v>#REF!</v>
      </c>
      <c r="L2613" s="13" t="e">
        <f t="shared" si="128"/>
        <v>#REF!</v>
      </c>
      <c r="N2613" t="e">
        <f t="shared" si="126"/>
        <v>#REF!</v>
      </c>
    </row>
    <row r="2614" spans="4:14">
      <c r="D2614" s="13" t="e">
        <f>VLOOKUP(Parameter!#REF!,Indexing!$A$2:$B$28,2)</f>
        <v>#REF!</v>
      </c>
      <c r="E2614" s="13" t="e">
        <f>VLOOKUP(Parameter!#REF!,Indexing!$C$2:$D$28,2)</f>
        <v>#REF!</v>
      </c>
      <c r="F2614" s="13" t="e">
        <f>VLOOKUP(Parameter!#REF!,Indexing!$E$2:$F$28,2)</f>
        <v>#REF!</v>
      </c>
      <c r="G2614" s="13" t="e">
        <f>VLOOKUP(Parameter!#REF!,Indexing!$G$2:$H$28,2)</f>
        <v>#REF!</v>
      </c>
      <c r="H2614" s="13" t="e">
        <f t="shared" si="127"/>
        <v>#REF!</v>
      </c>
      <c r="J2614" s="13" t="e">
        <f>VLOOKUP(Parameter!#REF!,Indexing!$I$2:$J$28,2)</f>
        <v>#REF!</v>
      </c>
      <c r="K2614" s="13" t="e">
        <f>VLOOKUP(Parameter!#REF!,Indexing!$K$2:$L$28,2)</f>
        <v>#REF!</v>
      </c>
      <c r="L2614" s="13" t="e">
        <f t="shared" si="128"/>
        <v>#REF!</v>
      </c>
      <c r="N2614" t="e">
        <f t="shared" si="126"/>
        <v>#REF!</v>
      </c>
    </row>
    <row r="2615" spans="4:14">
      <c r="D2615" s="13" t="e">
        <f>VLOOKUP(Parameter!#REF!,Indexing!$A$2:$B$28,2)</f>
        <v>#REF!</v>
      </c>
      <c r="E2615" s="13" t="e">
        <f>VLOOKUP(Parameter!#REF!,Indexing!$C$2:$D$28,2)</f>
        <v>#REF!</v>
      </c>
      <c r="F2615" s="13" t="e">
        <f>VLOOKUP(Parameter!#REF!,Indexing!$E$2:$F$28,2)</f>
        <v>#REF!</v>
      </c>
      <c r="G2615" s="13" t="e">
        <f>VLOOKUP(Parameter!#REF!,Indexing!$G$2:$H$28,2)</f>
        <v>#REF!</v>
      </c>
      <c r="H2615" s="13" t="e">
        <f t="shared" si="127"/>
        <v>#REF!</v>
      </c>
      <c r="J2615" s="13" t="e">
        <f>VLOOKUP(Parameter!#REF!,Indexing!$I$2:$J$28,2)</f>
        <v>#REF!</v>
      </c>
      <c r="K2615" s="13" t="e">
        <f>VLOOKUP(Parameter!#REF!,Indexing!$K$2:$L$28,2)</f>
        <v>#REF!</v>
      </c>
      <c r="L2615" s="13" t="e">
        <f t="shared" si="128"/>
        <v>#REF!</v>
      </c>
      <c r="N2615" t="e">
        <f t="shared" si="126"/>
        <v>#REF!</v>
      </c>
    </row>
    <row r="2616" spans="4:14">
      <c r="D2616" s="13" t="e">
        <f>VLOOKUP(Parameter!#REF!,Indexing!$A$2:$B$28,2)</f>
        <v>#REF!</v>
      </c>
      <c r="E2616" s="13" t="e">
        <f>VLOOKUP(Parameter!#REF!,Indexing!$C$2:$D$28,2)</f>
        <v>#REF!</v>
      </c>
      <c r="F2616" s="13" t="e">
        <f>VLOOKUP(Parameter!#REF!,Indexing!$E$2:$F$28,2)</f>
        <v>#REF!</v>
      </c>
      <c r="G2616" s="13" t="e">
        <f>VLOOKUP(Parameter!#REF!,Indexing!$G$2:$H$28,2)</f>
        <v>#REF!</v>
      </c>
      <c r="H2616" s="13" t="e">
        <f t="shared" si="127"/>
        <v>#REF!</v>
      </c>
      <c r="J2616" s="13" t="e">
        <f>VLOOKUP(Parameter!#REF!,Indexing!$I$2:$J$28,2)</f>
        <v>#REF!</v>
      </c>
      <c r="K2616" s="13" t="e">
        <f>VLOOKUP(Parameter!#REF!,Indexing!$K$2:$L$28,2)</f>
        <v>#REF!</v>
      </c>
      <c r="L2616" s="13" t="e">
        <f t="shared" si="128"/>
        <v>#REF!</v>
      </c>
      <c r="N2616" t="e">
        <f t="shared" si="126"/>
        <v>#REF!</v>
      </c>
    </row>
    <row r="2617" spans="4:14">
      <c r="D2617" s="13" t="e">
        <f>VLOOKUP(Parameter!#REF!,Indexing!$A$2:$B$28,2)</f>
        <v>#REF!</v>
      </c>
      <c r="E2617" s="13" t="e">
        <f>VLOOKUP(Parameter!#REF!,Indexing!$C$2:$D$28,2)</f>
        <v>#REF!</v>
      </c>
      <c r="F2617" s="13" t="e">
        <f>VLOOKUP(Parameter!#REF!,Indexing!$E$2:$F$28,2)</f>
        <v>#REF!</v>
      </c>
      <c r="G2617" s="13" t="e">
        <f>VLOOKUP(Parameter!#REF!,Indexing!$G$2:$H$28,2)</f>
        <v>#REF!</v>
      </c>
      <c r="H2617" s="13" t="e">
        <f t="shared" si="127"/>
        <v>#REF!</v>
      </c>
      <c r="J2617" s="13" t="e">
        <f>VLOOKUP(Parameter!#REF!,Indexing!$I$2:$J$28,2)</f>
        <v>#REF!</v>
      </c>
      <c r="K2617" s="13" t="e">
        <f>VLOOKUP(Parameter!#REF!,Indexing!$K$2:$L$28,2)</f>
        <v>#REF!</v>
      </c>
      <c r="L2617" s="13" t="e">
        <f t="shared" si="128"/>
        <v>#REF!</v>
      </c>
      <c r="N2617" t="e">
        <f t="shared" si="126"/>
        <v>#REF!</v>
      </c>
    </row>
    <row r="2618" spans="4:14">
      <c r="D2618" s="13" t="e">
        <f>VLOOKUP(Parameter!#REF!,Indexing!$A$2:$B$28,2)</f>
        <v>#REF!</v>
      </c>
      <c r="E2618" s="13" t="e">
        <f>VLOOKUP(Parameter!#REF!,Indexing!$C$2:$D$28,2)</f>
        <v>#REF!</v>
      </c>
      <c r="F2618" s="13" t="e">
        <f>VLOOKUP(Parameter!#REF!,Indexing!$E$2:$F$28,2)</f>
        <v>#REF!</v>
      </c>
      <c r="G2618" s="13" t="e">
        <f>VLOOKUP(Parameter!#REF!,Indexing!$G$2:$H$28,2)</f>
        <v>#REF!</v>
      </c>
      <c r="H2618" s="13" t="e">
        <f t="shared" si="127"/>
        <v>#REF!</v>
      </c>
      <c r="J2618" s="13" t="e">
        <f>VLOOKUP(Parameter!#REF!,Indexing!$I$2:$J$28,2)</f>
        <v>#REF!</v>
      </c>
      <c r="K2618" s="13" t="e">
        <f>VLOOKUP(Parameter!#REF!,Indexing!$K$2:$L$28,2)</f>
        <v>#REF!</v>
      </c>
      <c r="L2618" s="13" t="e">
        <f t="shared" si="128"/>
        <v>#REF!</v>
      </c>
      <c r="N2618" t="e">
        <f t="shared" si="126"/>
        <v>#REF!</v>
      </c>
    </row>
    <row r="2619" spans="4:14">
      <c r="D2619" s="13" t="e">
        <f>VLOOKUP(Parameter!#REF!,Indexing!$A$2:$B$28,2)</f>
        <v>#REF!</v>
      </c>
      <c r="E2619" s="13" t="e">
        <f>VLOOKUP(Parameter!#REF!,Indexing!$C$2:$D$28,2)</f>
        <v>#REF!</v>
      </c>
      <c r="F2619" s="13" t="e">
        <f>VLOOKUP(Parameter!#REF!,Indexing!$E$2:$F$28,2)</f>
        <v>#REF!</v>
      </c>
      <c r="G2619" s="13" t="e">
        <f>VLOOKUP(Parameter!#REF!,Indexing!$G$2:$H$28,2)</f>
        <v>#REF!</v>
      </c>
      <c r="H2619" s="13" t="e">
        <f t="shared" si="127"/>
        <v>#REF!</v>
      </c>
      <c r="J2619" s="13" t="e">
        <f>VLOOKUP(Parameter!#REF!,Indexing!$I$2:$J$28,2)</f>
        <v>#REF!</v>
      </c>
      <c r="K2619" s="13" t="e">
        <f>VLOOKUP(Parameter!#REF!,Indexing!$K$2:$L$28,2)</f>
        <v>#REF!</v>
      </c>
      <c r="L2619" s="13" t="e">
        <f t="shared" si="128"/>
        <v>#REF!</v>
      </c>
      <c r="N2619" t="e">
        <f t="shared" si="126"/>
        <v>#REF!</v>
      </c>
    </row>
    <row r="2620" spans="4:14">
      <c r="D2620" s="13" t="e">
        <f>VLOOKUP(Parameter!#REF!,Indexing!$A$2:$B$28,2)</f>
        <v>#REF!</v>
      </c>
      <c r="E2620" s="13" t="e">
        <f>VLOOKUP(Parameter!#REF!,Indexing!$C$2:$D$28,2)</f>
        <v>#REF!</v>
      </c>
      <c r="F2620" s="13" t="e">
        <f>VLOOKUP(Parameter!#REF!,Indexing!$E$2:$F$28,2)</f>
        <v>#REF!</v>
      </c>
      <c r="G2620" s="13" t="e">
        <f>VLOOKUP(Parameter!#REF!,Indexing!$G$2:$H$28,2)</f>
        <v>#REF!</v>
      </c>
      <c r="H2620" s="13" t="e">
        <f t="shared" si="127"/>
        <v>#REF!</v>
      </c>
      <c r="J2620" s="13" t="e">
        <f>VLOOKUP(Parameter!#REF!,Indexing!$I$2:$J$28,2)</f>
        <v>#REF!</v>
      </c>
      <c r="K2620" s="13" t="e">
        <f>VLOOKUP(Parameter!#REF!,Indexing!$K$2:$L$28,2)</f>
        <v>#REF!</v>
      </c>
      <c r="L2620" s="13" t="e">
        <f t="shared" si="128"/>
        <v>#REF!</v>
      </c>
      <c r="N2620" t="e">
        <f t="shared" si="126"/>
        <v>#REF!</v>
      </c>
    </row>
    <row r="2621" spans="4:14">
      <c r="D2621" s="13" t="e">
        <f>VLOOKUP(Parameter!#REF!,Indexing!$A$2:$B$28,2)</f>
        <v>#REF!</v>
      </c>
      <c r="E2621" s="13" t="e">
        <f>VLOOKUP(Parameter!#REF!,Indexing!$C$2:$D$28,2)</f>
        <v>#REF!</v>
      </c>
      <c r="F2621" s="13" t="e">
        <f>VLOOKUP(Parameter!#REF!,Indexing!$E$2:$F$28,2)</f>
        <v>#REF!</v>
      </c>
      <c r="G2621" s="13" t="e">
        <f>VLOOKUP(Parameter!#REF!,Indexing!$G$2:$H$28,2)</f>
        <v>#REF!</v>
      </c>
      <c r="H2621" s="13" t="e">
        <f t="shared" si="127"/>
        <v>#REF!</v>
      </c>
      <c r="J2621" s="13" t="e">
        <f>VLOOKUP(Parameter!#REF!,Indexing!$I$2:$J$28,2)</f>
        <v>#REF!</v>
      </c>
      <c r="K2621" s="13" t="e">
        <f>VLOOKUP(Parameter!#REF!,Indexing!$K$2:$L$28,2)</f>
        <v>#REF!</v>
      </c>
      <c r="L2621" s="13" t="e">
        <f t="shared" si="128"/>
        <v>#REF!</v>
      </c>
      <c r="N2621" t="e">
        <f t="shared" si="126"/>
        <v>#REF!</v>
      </c>
    </row>
    <row r="2622" spans="4:14">
      <c r="D2622" s="13" t="e">
        <f>VLOOKUP(Parameter!#REF!,Indexing!$A$2:$B$28,2)</f>
        <v>#REF!</v>
      </c>
      <c r="E2622" s="13" t="e">
        <f>VLOOKUP(Parameter!#REF!,Indexing!$C$2:$D$28,2)</f>
        <v>#REF!</v>
      </c>
      <c r="F2622" s="13" t="e">
        <f>VLOOKUP(Parameter!#REF!,Indexing!$E$2:$F$28,2)</f>
        <v>#REF!</v>
      </c>
      <c r="G2622" s="13" t="e">
        <f>VLOOKUP(Parameter!#REF!,Indexing!$G$2:$H$28,2)</f>
        <v>#REF!</v>
      </c>
      <c r="H2622" s="13" t="e">
        <f t="shared" si="127"/>
        <v>#REF!</v>
      </c>
      <c r="J2622" s="13" t="e">
        <f>VLOOKUP(Parameter!#REF!,Indexing!$I$2:$J$28,2)</f>
        <v>#REF!</v>
      </c>
      <c r="K2622" s="13" t="e">
        <f>VLOOKUP(Parameter!#REF!,Indexing!$K$2:$L$28,2)</f>
        <v>#REF!</v>
      </c>
      <c r="L2622" s="13" t="e">
        <f t="shared" si="128"/>
        <v>#REF!</v>
      </c>
      <c r="N2622" t="e">
        <f t="shared" si="126"/>
        <v>#REF!</v>
      </c>
    </row>
    <row r="2623" spans="4:14">
      <c r="D2623" s="13" t="e">
        <f>VLOOKUP(Parameter!#REF!,Indexing!$A$2:$B$28,2)</f>
        <v>#REF!</v>
      </c>
      <c r="E2623" s="13" t="e">
        <f>VLOOKUP(Parameter!#REF!,Indexing!$C$2:$D$28,2)</f>
        <v>#REF!</v>
      </c>
      <c r="F2623" s="13" t="e">
        <f>VLOOKUP(Parameter!#REF!,Indexing!$E$2:$F$28,2)</f>
        <v>#REF!</v>
      </c>
      <c r="G2623" s="13" t="e">
        <f>VLOOKUP(Parameter!#REF!,Indexing!$G$2:$H$28,2)</f>
        <v>#REF!</v>
      </c>
      <c r="H2623" s="13" t="e">
        <f t="shared" si="127"/>
        <v>#REF!</v>
      </c>
      <c r="J2623" s="13" t="e">
        <f>VLOOKUP(Parameter!#REF!,Indexing!$I$2:$J$28,2)</f>
        <v>#REF!</v>
      </c>
      <c r="K2623" s="13" t="e">
        <f>VLOOKUP(Parameter!#REF!,Indexing!$K$2:$L$28,2)</f>
        <v>#REF!</v>
      </c>
      <c r="L2623" s="13" t="e">
        <f t="shared" si="128"/>
        <v>#REF!</v>
      </c>
      <c r="N2623" t="e">
        <f t="shared" si="126"/>
        <v>#REF!</v>
      </c>
    </row>
    <row r="2624" spans="4:14">
      <c r="D2624" s="13" t="e">
        <f>VLOOKUP(Parameter!#REF!,Indexing!$A$2:$B$28,2)</f>
        <v>#REF!</v>
      </c>
      <c r="E2624" s="13" t="e">
        <f>VLOOKUP(Parameter!#REF!,Indexing!$C$2:$D$28,2)</f>
        <v>#REF!</v>
      </c>
      <c r="F2624" s="13" t="e">
        <f>VLOOKUP(Parameter!#REF!,Indexing!$E$2:$F$28,2)</f>
        <v>#REF!</v>
      </c>
      <c r="G2624" s="13" t="e">
        <f>VLOOKUP(Parameter!#REF!,Indexing!$G$2:$H$28,2)</f>
        <v>#REF!</v>
      </c>
      <c r="H2624" s="13" t="e">
        <f t="shared" si="127"/>
        <v>#REF!</v>
      </c>
      <c r="J2624" s="13" t="e">
        <f>VLOOKUP(Parameter!#REF!,Indexing!$I$2:$J$28,2)</f>
        <v>#REF!</v>
      </c>
      <c r="K2624" s="13" t="e">
        <f>VLOOKUP(Parameter!#REF!,Indexing!$K$2:$L$28,2)</f>
        <v>#REF!</v>
      </c>
      <c r="L2624" s="13" t="e">
        <f t="shared" si="128"/>
        <v>#REF!</v>
      </c>
      <c r="N2624" t="e">
        <f t="shared" si="126"/>
        <v>#REF!</v>
      </c>
    </row>
    <row r="2625" spans="4:14">
      <c r="D2625" s="13" t="e">
        <f>VLOOKUP(Parameter!#REF!,Indexing!$A$2:$B$28,2)</f>
        <v>#REF!</v>
      </c>
      <c r="E2625" s="13" t="e">
        <f>VLOOKUP(Parameter!#REF!,Indexing!$C$2:$D$28,2)</f>
        <v>#REF!</v>
      </c>
      <c r="F2625" s="13" t="e">
        <f>VLOOKUP(Parameter!#REF!,Indexing!$E$2:$F$28,2)</f>
        <v>#REF!</v>
      </c>
      <c r="G2625" s="13" t="e">
        <f>VLOOKUP(Parameter!#REF!,Indexing!$G$2:$H$28,2)</f>
        <v>#REF!</v>
      </c>
      <c r="H2625" s="13" t="e">
        <f t="shared" si="127"/>
        <v>#REF!</v>
      </c>
      <c r="J2625" s="13" t="e">
        <f>VLOOKUP(Parameter!#REF!,Indexing!$I$2:$J$28,2)</f>
        <v>#REF!</v>
      </c>
      <c r="K2625" s="13" t="e">
        <f>VLOOKUP(Parameter!#REF!,Indexing!$K$2:$L$28,2)</f>
        <v>#REF!</v>
      </c>
      <c r="L2625" s="13" t="e">
        <f t="shared" si="128"/>
        <v>#REF!</v>
      </c>
      <c r="N2625" t="e">
        <f t="shared" si="126"/>
        <v>#REF!</v>
      </c>
    </row>
    <row r="2626" spans="4:14">
      <c r="D2626" s="13" t="e">
        <f>VLOOKUP(Parameter!#REF!,Indexing!$A$2:$B$28,2)</f>
        <v>#REF!</v>
      </c>
      <c r="E2626" s="13" t="e">
        <f>VLOOKUP(Parameter!#REF!,Indexing!$C$2:$D$28,2)</f>
        <v>#REF!</v>
      </c>
      <c r="F2626" s="13" t="e">
        <f>VLOOKUP(Parameter!#REF!,Indexing!$E$2:$F$28,2)</f>
        <v>#REF!</v>
      </c>
      <c r="G2626" s="13" t="e">
        <f>VLOOKUP(Parameter!#REF!,Indexing!$G$2:$H$28,2)</f>
        <v>#REF!</v>
      </c>
      <c r="H2626" s="13" t="e">
        <f t="shared" si="127"/>
        <v>#REF!</v>
      </c>
      <c r="J2626" s="13" t="e">
        <f>VLOOKUP(Parameter!#REF!,Indexing!$I$2:$J$28,2)</f>
        <v>#REF!</v>
      </c>
      <c r="K2626" s="13" t="e">
        <f>VLOOKUP(Parameter!#REF!,Indexing!$K$2:$L$28,2)</f>
        <v>#REF!</v>
      </c>
      <c r="L2626" s="13" t="e">
        <f t="shared" si="128"/>
        <v>#REF!</v>
      </c>
      <c r="N2626" t="e">
        <f t="shared" ref="N2626:N2689" si="129">(SUM(D2626:G2626))+(SUM(J2626+K2626))</f>
        <v>#REF!</v>
      </c>
    </row>
    <row r="2627" spans="4:14">
      <c r="D2627" s="13" t="e">
        <f>VLOOKUP(Parameter!#REF!,Indexing!$A$2:$B$28,2)</f>
        <v>#REF!</v>
      </c>
      <c r="E2627" s="13" t="e">
        <f>VLOOKUP(Parameter!#REF!,Indexing!$C$2:$D$28,2)</f>
        <v>#REF!</v>
      </c>
      <c r="F2627" s="13" t="e">
        <f>VLOOKUP(Parameter!#REF!,Indexing!$E$2:$F$28,2)</f>
        <v>#REF!</v>
      </c>
      <c r="G2627" s="13" t="e">
        <f>VLOOKUP(Parameter!#REF!,Indexing!$G$2:$H$28,2)</f>
        <v>#REF!</v>
      </c>
      <c r="H2627" s="13" t="e">
        <f t="shared" si="127"/>
        <v>#REF!</v>
      </c>
      <c r="J2627" s="13" t="e">
        <f>VLOOKUP(Parameter!#REF!,Indexing!$I$2:$J$28,2)</f>
        <v>#REF!</v>
      </c>
      <c r="K2627" s="13" t="e">
        <f>VLOOKUP(Parameter!#REF!,Indexing!$K$2:$L$28,2)</f>
        <v>#REF!</v>
      </c>
      <c r="L2627" s="13" t="e">
        <f t="shared" si="128"/>
        <v>#REF!</v>
      </c>
      <c r="N2627" t="e">
        <f t="shared" si="129"/>
        <v>#REF!</v>
      </c>
    </row>
    <row r="2628" spans="4:14">
      <c r="D2628" s="13" t="e">
        <f>VLOOKUP(Parameter!#REF!,Indexing!$A$2:$B$28,2)</f>
        <v>#REF!</v>
      </c>
      <c r="E2628" s="13" t="e">
        <f>VLOOKUP(Parameter!#REF!,Indexing!$C$2:$D$28,2)</f>
        <v>#REF!</v>
      </c>
      <c r="F2628" s="13" t="e">
        <f>VLOOKUP(Parameter!#REF!,Indexing!$E$2:$F$28,2)</f>
        <v>#REF!</v>
      </c>
      <c r="G2628" s="13" t="e">
        <f>VLOOKUP(Parameter!#REF!,Indexing!$G$2:$H$28,2)</f>
        <v>#REF!</v>
      </c>
      <c r="H2628" s="13" t="e">
        <f t="shared" si="127"/>
        <v>#REF!</v>
      </c>
      <c r="J2628" s="13" t="e">
        <f>VLOOKUP(Parameter!#REF!,Indexing!$I$2:$J$28,2)</f>
        <v>#REF!</v>
      </c>
      <c r="K2628" s="13" t="e">
        <f>VLOOKUP(Parameter!#REF!,Indexing!$K$2:$L$28,2)</f>
        <v>#REF!</v>
      </c>
      <c r="L2628" s="13" t="e">
        <f t="shared" si="128"/>
        <v>#REF!</v>
      </c>
      <c r="N2628" t="e">
        <f t="shared" si="129"/>
        <v>#REF!</v>
      </c>
    </row>
    <row r="2629" spans="4:14">
      <c r="D2629" s="13" t="e">
        <f>VLOOKUP(Parameter!#REF!,Indexing!$A$2:$B$28,2)</f>
        <v>#REF!</v>
      </c>
      <c r="E2629" s="13" t="e">
        <f>VLOOKUP(Parameter!#REF!,Indexing!$C$2:$D$28,2)</f>
        <v>#REF!</v>
      </c>
      <c r="F2629" s="13" t="e">
        <f>VLOOKUP(Parameter!#REF!,Indexing!$E$2:$F$28,2)</f>
        <v>#REF!</v>
      </c>
      <c r="G2629" s="13" t="e">
        <f>VLOOKUP(Parameter!#REF!,Indexing!$G$2:$H$28,2)</f>
        <v>#REF!</v>
      </c>
      <c r="H2629" s="13" t="e">
        <f t="shared" si="127"/>
        <v>#REF!</v>
      </c>
      <c r="J2629" s="13" t="e">
        <f>VLOOKUP(Parameter!#REF!,Indexing!$I$2:$J$28,2)</f>
        <v>#REF!</v>
      </c>
      <c r="K2629" s="13" t="e">
        <f>VLOOKUP(Parameter!#REF!,Indexing!$K$2:$L$28,2)</f>
        <v>#REF!</v>
      </c>
      <c r="L2629" s="13" t="e">
        <f t="shared" si="128"/>
        <v>#REF!</v>
      </c>
      <c r="N2629" t="e">
        <f t="shared" si="129"/>
        <v>#REF!</v>
      </c>
    </row>
    <row r="2630" spans="4:14">
      <c r="D2630" s="13" t="e">
        <f>VLOOKUP(Parameter!#REF!,Indexing!$A$2:$B$28,2)</f>
        <v>#REF!</v>
      </c>
      <c r="E2630" s="13" t="e">
        <f>VLOOKUP(Parameter!#REF!,Indexing!$C$2:$D$28,2)</f>
        <v>#REF!</v>
      </c>
      <c r="F2630" s="13" t="e">
        <f>VLOOKUP(Parameter!#REF!,Indexing!$E$2:$F$28,2)</f>
        <v>#REF!</v>
      </c>
      <c r="G2630" s="13" t="e">
        <f>VLOOKUP(Parameter!#REF!,Indexing!$G$2:$H$28,2)</f>
        <v>#REF!</v>
      </c>
      <c r="H2630" s="13" t="e">
        <f t="shared" si="127"/>
        <v>#REF!</v>
      </c>
      <c r="J2630" s="13" t="e">
        <f>VLOOKUP(Parameter!#REF!,Indexing!$I$2:$J$28,2)</f>
        <v>#REF!</v>
      </c>
      <c r="K2630" s="13" t="e">
        <f>VLOOKUP(Parameter!#REF!,Indexing!$K$2:$L$28,2)</f>
        <v>#REF!</v>
      </c>
      <c r="L2630" s="13" t="e">
        <f t="shared" si="128"/>
        <v>#REF!</v>
      </c>
      <c r="N2630" t="e">
        <f t="shared" si="129"/>
        <v>#REF!</v>
      </c>
    </row>
    <row r="2631" spans="4:14">
      <c r="D2631" s="13" t="e">
        <f>VLOOKUP(Parameter!#REF!,Indexing!$A$2:$B$28,2)</f>
        <v>#REF!</v>
      </c>
      <c r="E2631" s="13" t="e">
        <f>VLOOKUP(Parameter!#REF!,Indexing!$C$2:$D$28,2)</f>
        <v>#REF!</v>
      </c>
      <c r="F2631" s="13" t="e">
        <f>VLOOKUP(Parameter!#REF!,Indexing!$E$2:$F$28,2)</f>
        <v>#REF!</v>
      </c>
      <c r="G2631" s="13" t="e">
        <f>VLOOKUP(Parameter!#REF!,Indexing!$G$2:$H$28,2)</f>
        <v>#REF!</v>
      </c>
      <c r="H2631" s="13" t="e">
        <f t="shared" si="127"/>
        <v>#REF!</v>
      </c>
      <c r="J2631" s="13" t="e">
        <f>VLOOKUP(Parameter!#REF!,Indexing!$I$2:$J$28,2)</f>
        <v>#REF!</v>
      </c>
      <c r="K2631" s="13" t="e">
        <f>VLOOKUP(Parameter!#REF!,Indexing!$K$2:$L$28,2)</f>
        <v>#REF!</v>
      </c>
      <c r="L2631" s="13" t="e">
        <f t="shared" si="128"/>
        <v>#REF!</v>
      </c>
      <c r="N2631" t="e">
        <f t="shared" si="129"/>
        <v>#REF!</v>
      </c>
    </row>
    <row r="2632" spans="4:14">
      <c r="D2632" s="13" t="e">
        <f>VLOOKUP(Parameter!#REF!,Indexing!$A$2:$B$28,2)</f>
        <v>#REF!</v>
      </c>
      <c r="E2632" s="13" t="e">
        <f>VLOOKUP(Parameter!#REF!,Indexing!$C$2:$D$28,2)</f>
        <v>#REF!</v>
      </c>
      <c r="F2632" s="13" t="e">
        <f>VLOOKUP(Parameter!#REF!,Indexing!$E$2:$F$28,2)</f>
        <v>#REF!</v>
      </c>
      <c r="G2632" s="13" t="e">
        <f>VLOOKUP(Parameter!#REF!,Indexing!$G$2:$H$28,2)</f>
        <v>#REF!</v>
      </c>
      <c r="H2632" s="13" t="e">
        <f t="shared" si="127"/>
        <v>#REF!</v>
      </c>
      <c r="J2632" s="13" t="e">
        <f>VLOOKUP(Parameter!#REF!,Indexing!$I$2:$J$28,2)</f>
        <v>#REF!</v>
      </c>
      <c r="K2632" s="13" t="e">
        <f>VLOOKUP(Parameter!#REF!,Indexing!$K$2:$L$28,2)</f>
        <v>#REF!</v>
      </c>
      <c r="L2632" s="13" t="e">
        <f t="shared" si="128"/>
        <v>#REF!</v>
      </c>
      <c r="N2632" t="e">
        <f t="shared" si="129"/>
        <v>#REF!</v>
      </c>
    </row>
    <row r="2633" spans="4:14">
      <c r="D2633" s="13" t="e">
        <f>VLOOKUP(Parameter!#REF!,Indexing!$A$2:$B$28,2)</f>
        <v>#REF!</v>
      </c>
      <c r="E2633" s="13" t="e">
        <f>VLOOKUP(Parameter!#REF!,Indexing!$C$2:$D$28,2)</f>
        <v>#REF!</v>
      </c>
      <c r="F2633" s="13" t="e">
        <f>VLOOKUP(Parameter!#REF!,Indexing!$E$2:$F$28,2)</f>
        <v>#REF!</v>
      </c>
      <c r="G2633" s="13" t="e">
        <f>VLOOKUP(Parameter!#REF!,Indexing!$G$2:$H$28,2)</f>
        <v>#REF!</v>
      </c>
      <c r="H2633" s="13" t="e">
        <f t="shared" si="127"/>
        <v>#REF!</v>
      </c>
      <c r="J2633" s="13" t="e">
        <f>VLOOKUP(Parameter!#REF!,Indexing!$I$2:$J$28,2)</f>
        <v>#REF!</v>
      </c>
      <c r="K2633" s="13" t="e">
        <f>VLOOKUP(Parameter!#REF!,Indexing!$K$2:$L$28,2)</f>
        <v>#REF!</v>
      </c>
      <c r="L2633" s="13" t="e">
        <f t="shared" si="128"/>
        <v>#REF!</v>
      </c>
      <c r="N2633" t="e">
        <f t="shared" si="129"/>
        <v>#REF!</v>
      </c>
    </row>
    <row r="2634" spans="4:14">
      <c r="D2634" s="13" t="e">
        <f>VLOOKUP(Parameter!#REF!,Indexing!$A$2:$B$28,2)</f>
        <v>#REF!</v>
      </c>
      <c r="E2634" s="13" t="e">
        <f>VLOOKUP(Parameter!#REF!,Indexing!$C$2:$D$28,2)</f>
        <v>#REF!</v>
      </c>
      <c r="F2634" s="13" t="e">
        <f>VLOOKUP(Parameter!#REF!,Indexing!$E$2:$F$28,2)</f>
        <v>#REF!</v>
      </c>
      <c r="G2634" s="13" t="e">
        <f>VLOOKUP(Parameter!#REF!,Indexing!$G$2:$H$28,2)</f>
        <v>#REF!</v>
      </c>
      <c r="H2634" s="13" t="e">
        <f t="shared" si="127"/>
        <v>#REF!</v>
      </c>
      <c r="J2634" s="13" t="e">
        <f>VLOOKUP(Parameter!#REF!,Indexing!$I$2:$J$28,2)</f>
        <v>#REF!</v>
      </c>
      <c r="K2634" s="13" t="e">
        <f>VLOOKUP(Parameter!#REF!,Indexing!$K$2:$L$28,2)</f>
        <v>#REF!</v>
      </c>
      <c r="L2634" s="13" t="e">
        <f t="shared" si="128"/>
        <v>#REF!</v>
      </c>
      <c r="N2634" t="e">
        <f t="shared" si="129"/>
        <v>#REF!</v>
      </c>
    </row>
    <row r="2635" spans="4:14">
      <c r="D2635" s="13" t="e">
        <f>VLOOKUP(Parameter!#REF!,Indexing!$A$2:$B$28,2)</f>
        <v>#REF!</v>
      </c>
      <c r="E2635" s="13" t="e">
        <f>VLOOKUP(Parameter!#REF!,Indexing!$C$2:$D$28,2)</f>
        <v>#REF!</v>
      </c>
      <c r="F2635" s="13" t="e">
        <f>VLOOKUP(Parameter!#REF!,Indexing!$E$2:$F$28,2)</f>
        <v>#REF!</v>
      </c>
      <c r="G2635" s="13" t="e">
        <f>VLOOKUP(Parameter!#REF!,Indexing!$G$2:$H$28,2)</f>
        <v>#REF!</v>
      </c>
      <c r="H2635" s="13" t="e">
        <f t="shared" si="127"/>
        <v>#REF!</v>
      </c>
      <c r="J2635" s="13" t="e">
        <f>VLOOKUP(Parameter!#REF!,Indexing!$I$2:$J$28,2)</f>
        <v>#REF!</v>
      </c>
      <c r="K2635" s="13" t="e">
        <f>VLOOKUP(Parameter!#REF!,Indexing!$K$2:$L$28,2)</f>
        <v>#REF!</v>
      </c>
      <c r="L2635" s="13" t="e">
        <f t="shared" si="128"/>
        <v>#REF!</v>
      </c>
      <c r="N2635" t="e">
        <f t="shared" si="129"/>
        <v>#REF!</v>
      </c>
    </row>
    <row r="2636" spans="4:14">
      <c r="D2636" s="13" t="e">
        <f>VLOOKUP(Parameter!#REF!,Indexing!$A$2:$B$28,2)</f>
        <v>#REF!</v>
      </c>
      <c r="E2636" s="13" t="e">
        <f>VLOOKUP(Parameter!#REF!,Indexing!$C$2:$D$28,2)</f>
        <v>#REF!</v>
      </c>
      <c r="F2636" s="13" t="e">
        <f>VLOOKUP(Parameter!#REF!,Indexing!$E$2:$F$28,2)</f>
        <v>#REF!</v>
      </c>
      <c r="G2636" s="13" t="e">
        <f>VLOOKUP(Parameter!#REF!,Indexing!$G$2:$H$28,2)</f>
        <v>#REF!</v>
      </c>
      <c r="H2636" s="13" t="e">
        <f t="shared" si="127"/>
        <v>#REF!</v>
      </c>
      <c r="J2636" s="13" t="e">
        <f>VLOOKUP(Parameter!#REF!,Indexing!$I$2:$J$28,2)</f>
        <v>#REF!</v>
      </c>
      <c r="K2636" s="13" t="e">
        <f>VLOOKUP(Parameter!#REF!,Indexing!$K$2:$L$28,2)</f>
        <v>#REF!</v>
      </c>
      <c r="L2636" s="13" t="e">
        <f t="shared" si="128"/>
        <v>#REF!</v>
      </c>
      <c r="N2636" t="e">
        <f t="shared" si="129"/>
        <v>#REF!</v>
      </c>
    </row>
    <row r="2637" spans="4:14">
      <c r="D2637" s="13" t="e">
        <f>VLOOKUP(Parameter!#REF!,Indexing!$A$2:$B$28,2)</f>
        <v>#REF!</v>
      </c>
      <c r="E2637" s="13" t="e">
        <f>VLOOKUP(Parameter!#REF!,Indexing!$C$2:$D$28,2)</f>
        <v>#REF!</v>
      </c>
      <c r="F2637" s="13" t="e">
        <f>VLOOKUP(Parameter!#REF!,Indexing!$E$2:$F$28,2)</f>
        <v>#REF!</v>
      </c>
      <c r="G2637" s="13" t="e">
        <f>VLOOKUP(Parameter!#REF!,Indexing!$G$2:$H$28,2)</f>
        <v>#REF!</v>
      </c>
      <c r="H2637" s="13" t="e">
        <f t="shared" si="127"/>
        <v>#REF!</v>
      </c>
      <c r="J2637" s="13" t="e">
        <f>VLOOKUP(Parameter!#REF!,Indexing!$I$2:$J$28,2)</f>
        <v>#REF!</v>
      </c>
      <c r="K2637" s="13" t="e">
        <f>VLOOKUP(Parameter!#REF!,Indexing!$K$2:$L$28,2)</f>
        <v>#REF!</v>
      </c>
      <c r="L2637" s="13" t="e">
        <f t="shared" si="128"/>
        <v>#REF!</v>
      </c>
      <c r="N2637" t="e">
        <f t="shared" si="129"/>
        <v>#REF!</v>
      </c>
    </row>
    <row r="2638" spans="4:14">
      <c r="D2638" s="13" t="e">
        <f>VLOOKUP(Parameter!#REF!,Indexing!$A$2:$B$28,2)</f>
        <v>#REF!</v>
      </c>
      <c r="E2638" s="13" t="e">
        <f>VLOOKUP(Parameter!#REF!,Indexing!$C$2:$D$28,2)</f>
        <v>#REF!</v>
      </c>
      <c r="F2638" s="13" t="e">
        <f>VLOOKUP(Parameter!#REF!,Indexing!$E$2:$F$28,2)</f>
        <v>#REF!</v>
      </c>
      <c r="G2638" s="13" t="e">
        <f>VLOOKUP(Parameter!#REF!,Indexing!$G$2:$H$28,2)</f>
        <v>#REF!</v>
      </c>
      <c r="H2638" s="13" t="e">
        <f t="shared" si="127"/>
        <v>#REF!</v>
      </c>
      <c r="J2638" s="13" t="e">
        <f>VLOOKUP(Parameter!#REF!,Indexing!$I$2:$J$28,2)</f>
        <v>#REF!</v>
      </c>
      <c r="K2638" s="13" t="e">
        <f>VLOOKUP(Parameter!#REF!,Indexing!$K$2:$L$28,2)</f>
        <v>#REF!</v>
      </c>
      <c r="L2638" s="13" t="e">
        <f t="shared" si="128"/>
        <v>#REF!</v>
      </c>
      <c r="N2638" t="e">
        <f t="shared" si="129"/>
        <v>#REF!</v>
      </c>
    </row>
    <row r="2639" spans="4:14">
      <c r="D2639" s="13" t="e">
        <f>VLOOKUP(Parameter!#REF!,Indexing!$A$2:$B$28,2)</f>
        <v>#REF!</v>
      </c>
      <c r="E2639" s="13" t="e">
        <f>VLOOKUP(Parameter!#REF!,Indexing!$C$2:$D$28,2)</f>
        <v>#REF!</v>
      </c>
      <c r="F2639" s="13" t="e">
        <f>VLOOKUP(Parameter!#REF!,Indexing!$E$2:$F$28,2)</f>
        <v>#REF!</v>
      </c>
      <c r="G2639" s="13" t="e">
        <f>VLOOKUP(Parameter!#REF!,Indexing!$G$2:$H$28,2)</f>
        <v>#REF!</v>
      </c>
      <c r="H2639" s="13" t="e">
        <f t="shared" si="127"/>
        <v>#REF!</v>
      </c>
      <c r="J2639" s="13" t="e">
        <f>VLOOKUP(Parameter!#REF!,Indexing!$I$2:$J$28,2)</f>
        <v>#REF!</v>
      </c>
      <c r="K2639" s="13" t="e">
        <f>VLOOKUP(Parameter!#REF!,Indexing!$K$2:$L$28,2)</f>
        <v>#REF!</v>
      </c>
      <c r="L2639" s="13" t="e">
        <f t="shared" si="128"/>
        <v>#REF!</v>
      </c>
      <c r="N2639" t="e">
        <f t="shared" si="129"/>
        <v>#REF!</v>
      </c>
    </row>
    <row r="2640" spans="4:14">
      <c r="D2640" s="13" t="e">
        <f>VLOOKUP(Parameter!#REF!,Indexing!$A$2:$B$28,2)</f>
        <v>#REF!</v>
      </c>
      <c r="E2640" s="13" t="e">
        <f>VLOOKUP(Parameter!#REF!,Indexing!$C$2:$D$28,2)</f>
        <v>#REF!</v>
      </c>
      <c r="F2640" s="13" t="e">
        <f>VLOOKUP(Parameter!#REF!,Indexing!$E$2:$F$28,2)</f>
        <v>#REF!</v>
      </c>
      <c r="G2640" s="13" t="e">
        <f>VLOOKUP(Parameter!#REF!,Indexing!$G$2:$H$28,2)</f>
        <v>#REF!</v>
      </c>
      <c r="H2640" s="13" t="e">
        <f t="shared" si="127"/>
        <v>#REF!</v>
      </c>
      <c r="J2640" s="13" t="e">
        <f>VLOOKUP(Parameter!#REF!,Indexing!$I$2:$J$28,2)</f>
        <v>#REF!</v>
      </c>
      <c r="K2640" s="13" t="e">
        <f>VLOOKUP(Parameter!#REF!,Indexing!$K$2:$L$28,2)</f>
        <v>#REF!</v>
      </c>
      <c r="L2640" s="13" t="e">
        <f t="shared" si="128"/>
        <v>#REF!</v>
      </c>
      <c r="N2640" t="e">
        <f t="shared" si="129"/>
        <v>#REF!</v>
      </c>
    </row>
    <row r="2641" spans="4:14">
      <c r="D2641" s="13" t="e">
        <f>VLOOKUP(Parameter!#REF!,Indexing!$A$2:$B$28,2)</f>
        <v>#REF!</v>
      </c>
      <c r="E2641" s="13" t="e">
        <f>VLOOKUP(Parameter!#REF!,Indexing!$C$2:$D$28,2)</f>
        <v>#REF!</v>
      </c>
      <c r="F2641" s="13" t="e">
        <f>VLOOKUP(Parameter!#REF!,Indexing!$E$2:$F$28,2)</f>
        <v>#REF!</v>
      </c>
      <c r="G2641" s="13" t="e">
        <f>VLOOKUP(Parameter!#REF!,Indexing!$G$2:$H$28,2)</f>
        <v>#REF!</v>
      </c>
      <c r="H2641" s="13" t="e">
        <f t="shared" si="127"/>
        <v>#REF!</v>
      </c>
      <c r="J2641" s="13" t="e">
        <f>VLOOKUP(Parameter!#REF!,Indexing!$I$2:$J$28,2)</f>
        <v>#REF!</v>
      </c>
      <c r="K2641" s="13" t="e">
        <f>VLOOKUP(Parameter!#REF!,Indexing!$K$2:$L$28,2)</f>
        <v>#REF!</v>
      </c>
      <c r="L2641" s="13" t="e">
        <f t="shared" si="128"/>
        <v>#REF!</v>
      </c>
      <c r="N2641" t="e">
        <f t="shared" si="129"/>
        <v>#REF!</v>
      </c>
    </row>
    <row r="2642" spans="4:14">
      <c r="D2642" s="13" t="e">
        <f>VLOOKUP(Parameter!#REF!,Indexing!$A$2:$B$28,2)</f>
        <v>#REF!</v>
      </c>
      <c r="E2642" s="13" t="e">
        <f>VLOOKUP(Parameter!#REF!,Indexing!$C$2:$D$28,2)</f>
        <v>#REF!</v>
      </c>
      <c r="F2642" s="13" t="e">
        <f>VLOOKUP(Parameter!#REF!,Indexing!$E$2:$F$28,2)</f>
        <v>#REF!</v>
      </c>
      <c r="G2642" s="13" t="e">
        <f>VLOOKUP(Parameter!#REF!,Indexing!$G$2:$H$28,2)</f>
        <v>#REF!</v>
      </c>
      <c r="H2642" s="13" t="e">
        <f t="shared" si="127"/>
        <v>#REF!</v>
      </c>
      <c r="J2642" s="13" t="e">
        <f>VLOOKUP(Parameter!#REF!,Indexing!$I$2:$J$28,2)</f>
        <v>#REF!</v>
      </c>
      <c r="K2642" s="13" t="e">
        <f>VLOOKUP(Parameter!#REF!,Indexing!$K$2:$L$28,2)</f>
        <v>#REF!</v>
      </c>
      <c r="L2642" s="13" t="e">
        <f t="shared" si="128"/>
        <v>#REF!</v>
      </c>
      <c r="N2642" t="e">
        <f t="shared" si="129"/>
        <v>#REF!</v>
      </c>
    </row>
    <row r="2643" spans="4:14">
      <c r="D2643" s="13" t="e">
        <f>VLOOKUP(Parameter!#REF!,Indexing!$A$2:$B$28,2)</f>
        <v>#REF!</v>
      </c>
      <c r="E2643" s="13" t="e">
        <f>VLOOKUP(Parameter!#REF!,Indexing!$C$2:$D$28,2)</f>
        <v>#REF!</v>
      </c>
      <c r="F2643" s="13" t="e">
        <f>VLOOKUP(Parameter!#REF!,Indexing!$E$2:$F$28,2)</f>
        <v>#REF!</v>
      </c>
      <c r="G2643" s="13" t="e">
        <f>VLOOKUP(Parameter!#REF!,Indexing!$G$2:$H$28,2)</f>
        <v>#REF!</v>
      </c>
      <c r="H2643" s="13" t="e">
        <f t="shared" si="127"/>
        <v>#REF!</v>
      </c>
      <c r="J2643" s="13" t="e">
        <f>VLOOKUP(Parameter!#REF!,Indexing!$I$2:$J$28,2)</f>
        <v>#REF!</v>
      </c>
      <c r="K2643" s="13" t="e">
        <f>VLOOKUP(Parameter!#REF!,Indexing!$K$2:$L$28,2)</f>
        <v>#REF!</v>
      </c>
      <c r="L2643" s="13" t="e">
        <f t="shared" si="128"/>
        <v>#REF!</v>
      </c>
      <c r="N2643" t="e">
        <f t="shared" si="129"/>
        <v>#REF!</v>
      </c>
    </row>
    <row r="2644" spans="4:14">
      <c r="D2644" s="13" t="e">
        <f>VLOOKUP(Parameter!#REF!,Indexing!$A$2:$B$28,2)</f>
        <v>#REF!</v>
      </c>
      <c r="E2644" s="13" t="e">
        <f>VLOOKUP(Parameter!#REF!,Indexing!$C$2:$D$28,2)</f>
        <v>#REF!</v>
      </c>
      <c r="F2644" s="13" t="e">
        <f>VLOOKUP(Parameter!#REF!,Indexing!$E$2:$F$28,2)</f>
        <v>#REF!</v>
      </c>
      <c r="G2644" s="13" t="e">
        <f>VLOOKUP(Parameter!#REF!,Indexing!$G$2:$H$28,2)</f>
        <v>#REF!</v>
      </c>
      <c r="H2644" s="13" t="e">
        <f t="shared" si="127"/>
        <v>#REF!</v>
      </c>
      <c r="J2644" s="13" t="e">
        <f>VLOOKUP(Parameter!#REF!,Indexing!$I$2:$J$28,2)</f>
        <v>#REF!</v>
      </c>
      <c r="K2644" s="13" t="e">
        <f>VLOOKUP(Parameter!#REF!,Indexing!$K$2:$L$28,2)</f>
        <v>#REF!</v>
      </c>
      <c r="L2644" s="13" t="e">
        <f t="shared" si="128"/>
        <v>#REF!</v>
      </c>
      <c r="N2644" t="e">
        <f t="shared" si="129"/>
        <v>#REF!</v>
      </c>
    </row>
    <row r="2645" spans="4:14">
      <c r="D2645" s="13" t="e">
        <f>VLOOKUP(Parameter!#REF!,Indexing!$A$2:$B$28,2)</f>
        <v>#REF!</v>
      </c>
      <c r="E2645" s="13" t="e">
        <f>VLOOKUP(Parameter!#REF!,Indexing!$C$2:$D$28,2)</f>
        <v>#REF!</v>
      </c>
      <c r="F2645" s="13" t="e">
        <f>VLOOKUP(Parameter!#REF!,Indexing!$E$2:$F$28,2)</f>
        <v>#REF!</v>
      </c>
      <c r="G2645" s="13" t="e">
        <f>VLOOKUP(Parameter!#REF!,Indexing!$G$2:$H$28,2)</f>
        <v>#REF!</v>
      </c>
      <c r="H2645" s="13" t="e">
        <f t="shared" si="127"/>
        <v>#REF!</v>
      </c>
      <c r="J2645" s="13" t="e">
        <f>VLOOKUP(Parameter!#REF!,Indexing!$I$2:$J$28,2)</f>
        <v>#REF!</v>
      </c>
      <c r="K2645" s="13" t="e">
        <f>VLOOKUP(Parameter!#REF!,Indexing!$K$2:$L$28,2)</f>
        <v>#REF!</v>
      </c>
      <c r="L2645" s="13" t="e">
        <f t="shared" si="128"/>
        <v>#REF!</v>
      </c>
      <c r="N2645" t="e">
        <f t="shared" si="129"/>
        <v>#REF!</v>
      </c>
    </row>
    <row r="2646" spans="4:14">
      <c r="D2646" s="13" t="e">
        <f>VLOOKUP(Parameter!#REF!,Indexing!$A$2:$B$28,2)</f>
        <v>#REF!</v>
      </c>
      <c r="E2646" s="13" t="e">
        <f>VLOOKUP(Parameter!#REF!,Indexing!$C$2:$D$28,2)</f>
        <v>#REF!</v>
      </c>
      <c r="F2646" s="13" t="e">
        <f>VLOOKUP(Parameter!#REF!,Indexing!$E$2:$F$28,2)</f>
        <v>#REF!</v>
      </c>
      <c r="G2646" s="13" t="e">
        <f>VLOOKUP(Parameter!#REF!,Indexing!$G$2:$H$28,2)</f>
        <v>#REF!</v>
      </c>
      <c r="H2646" s="13" t="e">
        <f t="shared" si="127"/>
        <v>#REF!</v>
      </c>
      <c r="J2646" s="13" t="e">
        <f>VLOOKUP(Parameter!#REF!,Indexing!$I$2:$J$28,2)</f>
        <v>#REF!</v>
      </c>
      <c r="K2646" s="13" t="e">
        <f>VLOOKUP(Parameter!#REF!,Indexing!$K$2:$L$28,2)</f>
        <v>#REF!</v>
      </c>
      <c r="L2646" s="13" t="e">
        <f t="shared" si="128"/>
        <v>#REF!</v>
      </c>
      <c r="N2646" t="e">
        <f t="shared" si="129"/>
        <v>#REF!</v>
      </c>
    </row>
    <row r="2647" spans="4:14">
      <c r="D2647" s="13" t="e">
        <f>VLOOKUP(Parameter!#REF!,Indexing!$A$2:$B$28,2)</f>
        <v>#REF!</v>
      </c>
      <c r="E2647" s="13" t="e">
        <f>VLOOKUP(Parameter!#REF!,Indexing!$C$2:$D$28,2)</f>
        <v>#REF!</v>
      </c>
      <c r="F2647" s="13" t="e">
        <f>VLOOKUP(Parameter!#REF!,Indexing!$E$2:$F$28,2)</f>
        <v>#REF!</v>
      </c>
      <c r="G2647" s="13" t="e">
        <f>VLOOKUP(Parameter!#REF!,Indexing!$G$2:$H$28,2)</f>
        <v>#REF!</v>
      </c>
      <c r="H2647" s="13" t="e">
        <f t="shared" si="127"/>
        <v>#REF!</v>
      </c>
      <c r="J2647" s="13" t="e">
        <f>VLOOKUP(Parameter!#REF!,Indexing!$I$2:$J$28,2)</f>
        <v>#REF!</v>
      </c>
      <c r="K2647" s="13" t="e">
        <f>VLOOKUP(Parameter!#REF!,Indexing!$K$2:$L$28,2)</f>
        <v>#REF!</v>
      </c>
      <c r="L2647" s="13" t="e">
        <f t="shared" si="128"/>
        <v>#REF!</v>
      </c>
      <c r="N2647" t="e">
        <f t="shared" si="129"/>
        <v>#REF!</v>
      </c>
    </row>
    <row r="2648" spans="4:14">
      <c r="D2648" s="13" t="e">
        <f>VLOOKUP(Parameter!#REF!,Indexing!$A$2:$B$28,2)</f>
        <v>#REF!</v>
      </c>
      <c r="E2648" s="13" t="e">
        <f>VLOOKUP(Parameter!#REF!,Indexing!$C$2:$D$28,2)</f>
        <v>#REF!</v>
      </c>
      <c r="F2648" s="13" t="e">
        <f>VLOOKUP(Parameter!#REF!,Indexing!$E$2:$F$28,2)</f>
        <v>#REF!</v>
      </c>
      <c r="G2648" s="13" t="e">
        <f>VLOOKUP(Parameter!#REF!,Indexing!$G$2:$H$28,2)</f>
        <v>#REF!</v>
      </c>
      <c r="H2648" s="13" t="e">
        <f t="shared" si="127"/>
        <v>#REF!</v>
      </c>
      <c r="J2648" s="13" t="e">
        <f>VLOOKUP(Parameter!#REF!,Indexing!$I$2:$J$28,2)</f>
        <v>#REF!</v>
      </c>
      <c r="K2648" s="13" t="e">
        <f>VLOOKUP(Parameter!#REF!,Indexing!$K$2:$L$28,2)</f>
        <v>#REF!</v>
      </c>
      <c r="L2648" s="13" t="e">
        <f t="shared" si="128"/>
        <v>#REF!</v>
      </c>
      <c r="N2648" t="e">
        <f t="shared" si="129"/>
        <v>#REF!</v>
      </c>
    </row>
    <row r="2649" spans="4:14">
      <c r="D2649" s="13" t="e">
        <f>VLOOKUP(Parameter!#REF!,Indexing!$A$2:$B$28,2)</f>
        <v>#REF!</v>
      </c>
      <c r="E2649" s="13" t="e">
        <f>VLOOKUP(Parameter!#REF!,Indexing!$C$2:$D$28,2)</f>
        <v>#REF!</v>
      </c>
      <c r="F2649" s="13" t="e">
        <f>VLOOKUP(Parameter!#REF!,Indexing!$E$2:$F$28,2)</f>
        <v>#REF!</v>
      </c>
      <c r="G2649" s="13" t="e">
        <f>VLOOKUP(Parameter!#REF!,Indexing!$G$2:$H$28,2)</f>
        <v>#REF!</v>
      </c>
      <c r="H2649" s="13" t="e">
        <f t="shared" si="127"/>
        <v>#REF!</v>
      </c>
      <c r="J2649" s="13" t="e">
        <f>VLOOKUP(Parameter!#REF!,Indexing!$I$2:$J$28,2)</f>
        <v>#REF!</v>
      </c>
      <c r="K2649" s="13" t="e">
        <f>VLOOKUP(Parameter!#REF!,Indexing!$K$2:$L$28,2)</f>
        <v>#REF!</v>
      </c>
      <c r="L2649" s="13" t="e">
        <f t="shared" si="128"/>
        <v>#REF!</v>
      </c>
      <c r="N2649" t="e">
        <f t="shared" si="129"/>
        <v>#REF!</v>
      </c>
    </row>
    <row r="2650" spans="4:14">
      <c r="D2650" s="13" t="e">
        <f>VLOOKUP(Parameter!#REF!,Indexing!$A$2:$B$28,2)</f>
        <v>#REF!</v>
      </c>
      <c r="E2650" s="13" t="e">
        <f>VLOOKUP(Parameter!#REF!,Indexing!$C$2:$D$28,2)</f>
        <v>#REF!</v>
      </c>
      <c r="F2650" s="13" t="e">
        <f>VLOOKUP(Parameter!#REF!,Indexing!$E$2:$F$28,2)</f>
        <v>#REF!</v>
      </c>
      <c r="G2650" s="13" t="e">
        <f>VLOOKUP(Parameter!#REF!,Indexing!$G$2:$H$28,2)</f>
        <v>#REF!</v>
      </c>
      <c r="H2650" s="13" t="e">
        <f t="shared" si="127"/>
        <v>#REF!</v>
      </c>
      <c r="J2650" s="13" t="e">
        <f>VLOOKUP(Parameter!#REF!,Indexing!$I$2:$J$28,2)</f>
        <v>#REF!</v>
      </c>
      <c r="K2650" s="13" t="e">
        <f>VLOOKUP(Parameter!#REF!,Indexing!$K$2:$L$28,2)</f>
        <v>#REF!</v>
      </c>
      <c r="L2650" s="13" t="e">
        <f t="shared" si="128"/>
        <v>#REF!</v>
      </c>
      <c r="N2650" t="e">
        <f t="shared" si="129"/>
        <v>#REF!</v>
      </c>
    </row>
    <row r="2651" spans="4:14">
      <c r="D2651" s="13" t="e">
        <f>VLOOKUP(Parameter!#REF!,Indexing!$A$2:$B$28,2)</f>
        <v>#REF!</v>
      </c>
      <c r="E2651" s="13" t="e">
        <f>VLOOKUP(Parameter!#REF!,Indexing!$C$2:$D$28,2)</f>
        <v>#REF!</v>
      </c>
      <c r="F2651" s="13" t="e">
        <f>VLOOKUP(Parameter!#REF!,Indexing!$E$2:$F$28,2)</f>
        <v>#REF!</v>
      </c>
      <c r="G2651" s="13" t="e">
        <f>VLOOKUP(Parameter!#REF!,Indexing!$G$2:$H$28,2)</f>
        <v>#REF!</v>
      </c>
      <c r="H2651" s="13" t="e">
        <f t="shared" si="127"/>
        <v>#REF!</v>
      </c>
      <c r="J2651" s="13" t="e">
        <f>VLOOKUP(Parameter!#REF!,Indexing!$I$2:$J$28,2)</f>
        <v>#REF!</v>
      </c>
      <c r="K2651" s="13" t="e">
        <f>VLOOKUP(Parameter!#REF!,Indexing!$K$2:$L$28,2)</f>
        <v>#REF!</v>
      </c>
      <c r="L2651" s="13" t="e">
        <f t="shared" si="128"/>
        <v>#REF!</v>
      </c>
      <c r="N2651" t="e">
        <f t="shared" si="129"/>
        <v>#REF!</v>
      </c>
    </row>
    <row r="2652" spans="4:14">
      <c r="D2652" s="13" t="e">
        <f>VLOOKUP(Parameter!#REF!,Indexing!$A$2:$B$28,2)</f>
        <v>#REF!</v>
      </c>
      <c r="E2652" s="13" t="e">
        <f>VLOOKUP(Parameter!#REF!,Indexing!$C$2:$D$28,2)</f>
        <v>#REF!</v>
      </c>
      <c r="F2652" s="13" t="e">
        <f>VLOOKUP(Parameter!#REF!,Indexing!$E$2:$F$28,2)</f>
        <v>#REF!</v>
      </c>
      <c r="G2652" s="13" t="e">
        <f>VLOOKUP(Parameter!#REF!,Indexing!$G$2:$H$28,2)</f>
        <v>#REF!</v>
      </c>
      <c r="H2652" s="13" t="e">
        <f t="shared" si="127"/>
        <v>#REF!</v>
      </c>
      <c r="J2652" s="13" t="e">
        <f>VLOOKUP(Parameter!#REF!,Indexing!$I$2:$J$28,2)</f>
        <v>#REF!</v>
      </c>
      <c r="K2652" s="13" t="e">
        <f>VLOOKUP(Parameter!#REF!,Indexing!$K$2:$L$28,2)</f>
        <v>#REF!</v>
      </c>
      <c r="L2652" s="13" t="e">
        <f t="shared" si="128"/>
        <v>#REF!</v>
      </c>
      <c r="N2652" t="e">
        <f t="shared" si="129"/>
        <v>#REF!</v>
      </c>
    </row>
    <row r="2653" spans="4:14">
      <c r="D2653" s="13" t="e">
        <f>VLOOKUP(Parameter!#REF!,Indexing!$A$2:$B$28,2)</f>
        <v>#REF!</v>
      </c>
      <c r="E2653" s="13" t="e">
        <f>VLOOKUP(Parameter!#REF!,Indexing!$C$2:$D$28,2)</f>
        <v>#REF!</v>
      </c>
      <c r="F2653" s="13" t="e">
        <f>VLOOKUP(Parameter!#REF!,Indexing!$E$2:$F$28,2)</f>
        <v>#REF!</v>
      </c>
      <c r="G2653" s="13" t="e">
        <f>VLOOKUP(Parameter!#REF!,Indexing!$G$2:$H$28,2)</f>
        <v>#REF!</v>
      </c>
      <c r="H2653" s="13" t="e">
        <f t="shared" si="127"/>
        <v>#REF!</v>
      </c>
      <c r="J2653" s="13" t="e">
        <f>VLOOKUP(Parameter!#REF!,Indexing!$I$2:$J$28,2)</f>
        <v>#REF!</v>
      </c>
      <c r="K2653" s="13" t="e">
        <f>VLOOKUP(Parameter!#REF!,Indexing!$K$2:$L$28,2)</f>
        <v>#REF!</v>
      </c>
      <c r="L2653" s="13" t="e">
        <f t="shared" si="128"/>
        <v>#REF!</v>
      </c>
      <c r="N2653" t="e">
        <f t="shared" si="129"/>
        <v>#REF!</v>
      </c>
    </row>
    <row r="2654" spans="4:14">
      <c r="D2654" s="13" t="e">
        <f>VLOOKUP(Parameter!#REF!,Indexing!$A$2:$B$28,2)</f>
        <v>#REF!</v>
      </c>
      <c r="E2654" s="13" t="e">
        <f>VLOOKUP(Parameter!#REF!,Indexing!$C$2:$D$28,2)</f>
        <v>#REF!</v>
      </c>
      <c r="F2654" s="13" t="e">
        <f>VLOOKUP(Parameter!#REF!,Indexing!$E$2:$F$28,2)</f>
        <v>#REF!</v>
      </c>
      <c r="G2654" s="13" t="e">
        <f>VLOOKUP(Parameter!#REF!,Indexing!$G$2:$H$28,2)</f>
        <v>#REF!</v>
      </c>
      <c r="H2654" s="13" t="e">
        <f t="shared" si="127"/>
        <v>#REF!</v>
      </c>
      <c r="J2654" s="13" t="e">
        <f>VLOOKUP(Parameter!#REF!,Indexing!$I$2:$J$28,2)</f>
        <v>#REF!</v>
      </c>
      <c r="K2654" s="13" t="e">
        <f>VLOOKUP(Parameter!#REF!,Indexing!$K$2:$L$28,2)</f>
        <v>#REF!</v>
      </c>
      <c r="L2654" s="13" t="e">
        <f t="shared" si="128"/>
        <v>#REF!</v>
      </c>
      <c r="N2654" t="e">
        <f t="shared" si="129"/>
        <v>#REF!</v>
      </c>
    </row>
    <row r="2655" spans="4:14">
      <c r="D2655" s="13" t="e">
        <f>VLOOKUP(Parameter!#REF!,Indexing!$A$2:$B$28,2)</f>
        <v>#REF!</v>
      </c>
      <c r="E2655" s="13" t="e">
        <f>VLOOKUP(Parameter!#REF!,Indexing!$C$2:$D$28,2)</f>
        <v>#REF!</v>
      </c>
      <c r="F2655" s="13" t="e">
        <f>VLOOKUP(Parameter!#REF!,Indexing!$E$2:$F$28,2)</f>
        <v>#REF!</v>
      </c>
      <c r="G2655" s="13" t="e">
        <f>VLOOKUP(Parameter!#REF!,Indexing!$G$2:$H$28,2)</f>
        <v>#REF!</v>
      </c>
      <c r="H2655" s="13" t="e">
        <f t="shared" si="127"/>
        <v>#REF!</v>
      </c>
      <c r="J2655" s="13" t="e">
        <f>VLOOKUP(Parameter!#REF!,Indexing!$I$2:$J$28,2)</f>
        <v>#REF!</v>
      </c>
      <c r="K2655" s="13" t="e">
        <f>VLOOKUP(Parameter!#REF!,Indexing!$K$2:$L$28,2)</f>
        <v>#REF!</v>
      </c>
      <c r="L2655" s="13" t="e">
        <f t="shared" si="128"/>
        <v>#REF!</v>
      </c>
      <c r="N2655" t="e">
        <f t="shared" si="129"/>
        <v>#REF!</v>
      </c>
    </row>
    <row r="2656" spans="4:14">
      <c r="D2656" s="13" t="e">
        <f>VLOOKUP(Parameter!#REF!,Indexing!$A$2:$B$28,2)</f>
        <v>#REF!</v>
      </c>
      <c r="E2656" s="13" t="e">
        <f>VLOOKUP(Parameter!#REF!,Indexing!$C$2:$D$28,2)</f>
        <v>#REF!</v>
      </c>
      <c r="F2656" s="13" t="e">
        <f>VLOOKUP(Parameter!#REF!,Indexing!$E$2:$F$28,2)</f>
        <v>#REF!</v>
      </c>
      <c r="G2656" s="13" t="e">
        <f>VLOOKUP(Parameter!#REF!,Indexing!$G$2:$H$28,2)</f>
        <v>#REF!</v>
      </c>
      <c r="H2656" s="13" t="e">
        <f t="shared" si="127"/>
        <v>#REF!</v>
      </c>
      <c r="J2656" s="13" t="e">
        <f>VLOOKUP(Parameter!#REF!,Indexing!$I$2:$J$28,2)</f>
        <v>#REF!</v>
      </c>
      <c r="K2656" s="13" t="e">
        <f>VLOOKUP(Parameter!#REF!,Indexing!$K$2:$L$28,2)</f>
        <v>#REF!</v>
      </c>
      <c r="L2656" s="13" t="e">
        <f t="shared" si="128"/>
        <v>#REF!</v>
      </c>
      <c r="N2656" t="e">
        <f t="shared" si="129"/>
        <v>#REF!</v>
      </c>
    </row>
    <row r="2657" spans="4:14">
      <c r="D2657" s="13" t="e">
        <f>VLOOKUP(Parameter!#REF!,Indexing!$A$2:$B$28,2)</f>
        <v>#REF!</v>
      </c>
      <c r="E2657" s="13" t="e">
        <f>VLOOKUP(Parameter!#REF!,Indexing!$C$2:$D$28,2)</f>
        <v>#REF!</v>
      </c>
      <c r="F2657" s="13" t="e">
        <f>VLOOKUP(Parameter!#REF!,Indexing!$E$2:$F$28,2)</f>
        <v>#REF!</v>
      </c>
      <c r="G2657" s="13" t="e">
        <f>VLOOKUP(Parameter!#REF!,Indexing!$G$2:$H$28,2)</f>
        <v>#REF!</v>
      </c>
      <c r="H2657" s="13" t="e">
        <f t="shared" si="127"/>
        <v>#REF!</v>
      </c>
      <c r="J2657" s="13" t="e">
        <f>VLOOKUP(Parameter!#REF!,Indexing!$I$2:$J$28,2)</f>
        <v>#REF!</v>
      </c>
      <c r="K2657" s="13" t="e">
        <f>VLOOKUP(Parameter!#REF!,Indexing!$K$2:$L$28,2)</f>
        <v>#REF!</v>
      </c>
      <c r="L2657" s="13" t="e">
        <f t="shared" si="128"/>
        <v>#REF!</v>
      </c>
      <c r="N2657" t="e">
        <f t="shared" si="129"/>
        <v>#REF!</v>
      </c>
    </row>
    <row r="2658" spans="4:14">
      <c r="D2658" s="13" t="e">
        <f>VLOOKUP(Parameter!#REF!,Indexing!$A$2:$B$28,2)</f>
        <v>#REF!</v>
      </c>
      <c r="E2658" s="13" t="e">
        <f>VLOOKUP(Parameter!#REF!,Indexing!$C$2:$D$28,2)</f>
        <v>#REF!</v>
      </c>
      <c r="F2658" s="13" t="e">
        <f>VLOOKUP(Parameter!#REF!,Indexing!$E$2:$F$28,2)</f>
        <v>#REF!</v>
      </c>
      <c r="G2658" s="13" t="e">
        <f>VLOOKUP(Parameter!#REF!,Indexing!$G$2:$H$28,2)</f>
        <v>#REF!</v>
      </c>
      <c r="H2658" s="13" t="e">
        <f t="shared" si="127"/>
        <v>#REF!</v>
      </c>
      <c r="J2658" s="13" t="e">
        <f>VLOOKUP(Parameter!#REF!,Indexing!$I$2:$J$28,2)</f>
        <v>#REF!</v>
      </c>
      <c r="K2658" s="13" t="e">
        <f>VLOOKUP(Parameter!#REF!,Indexing!$K$2:$L$28,2)</f>
        <v>#REF!</v>
      </c>
      <c r="L2658" s="13" t="e">
        <f t="shared" si="128"/>
        <v>#REF!</v>
      </c>
      <c r="N2658" t="e">
        <f t="shared" si="129"/>
        <v>#REF!</v>
      </c>
    </row>
    <row r="2659" spans="4:14">
      <c r="D2659" s="13" t="e">
        <f>VLOOKUP(Parameter!#REF!,Indexing!$A$2:$B$28,2)</f>
        <v>#REF!</v>
      </c>
      <c r="E2659" s="13" t="e">
        <f>VLOOKUP(Parameter!#REF!,Indexing!$C$2:$D$28,2)</f>
        <v>#REF!</v>
      </c>
      <c r="F2659" s="13" t="e">
        <f>VLOOKUP(Parameter!#REF!,Indexing!$E$2:$F$28,2)</f>
        <v>#REF!</v>
      </c>
      <c r="G2659" s="13" t="e">
        <f>VLOOKUP(Parameter!#REF!,Indexing!$G$2:$H$28,2)</f>
        <v>#REF!</v>
      </c>
      <c r="H2659" s="13" t="e">
        <f t="shared" si="127"/>
        <v>#REF!</v>
      </c>
      <c r="J2659" s="13" t="e">
        <f>VLOOKUP(Parameter!#REF!,Indexing!$I$2:$J$28,2)</f>
        <v>#REF!</v>
      </c>
      <c r="K2659" s="13" t="e">
        <f>VLOOKUP(Parameter!#REF!,Indexing!$K$2:$L$28,2)</f>
        <v>#REF!</v>
      </c>
      <c r="L2659" s="13" t="e">
        <f t="shared" si="128"/>
        <v>#REF!</v>
      </c>
      <c r="N2659" t="e">
        <f t="shared" si="129"/>
        <v>#REF!</v>
      </c>
    </row>
    <row r="2660" spans="4:14">
      <c r="D2660" s="13" t="e">
        <f>VLOOKUP(Parameter!#REF!,Indexing!$A$2:$B$28,2)</f>
        <v>#REF!</v>
      </c>
      <c r="E2660" s="13" t="e">
        <f>VLOOKUP(Parameter!#REF!,Indexing!$C$2:$D$28,2)</f>
        <v>#REF!</v>
      </c>
      <c r="F2660" s="13" t="e">
        <f>VLOOKUP(Parameter!#REF!,Indexing!$E$2:$F$28,2)</f>
        <v>#REF!</v>
      </c>
      <c r="G2660" s="13" t="e">
        <f>VLOOKUP(Parameter!#REF!,Indexing!$G$2:$H$28,2)</f>
        <v>#REF!</v>
      </c>
      <c r="H2660" s="13" t="e">
        <f t="shared" si="127"/>
        <v>#REF!</v>
      </c>
      <c r="J2660" s="13" t="e">
        <f>VLOOKUP(Parameter!#REF!,Indexing!$I$2:$J$28,2)</f>
        <v>#REF!</v>
      </c>
      <c r="K2660" s="13" t="e">
        <f>VLOOKUP(Parameter!#REF!,Indexing!$K$2:$L$28,2)</f>
        <v>#REF!</v>
      </c>
      <c r="L2660" s="13" t="e">
        <f t="shared" si="128"/>
        <v>#REF!</v>
      </c>
      <c r="N2660" t="e">
        <f t="shared" si="129"/>
        <v>#REF!</v>
      </c>
    </row>
    <row r="2661" spans="4:14">
      <c r="D2661" s="13" t="e">
        <f>VLOOKUP(Parameter!#REF!,Indexing!$A$2:$B$28,2)</f>
        <v>#REF!</v>
      </c>
      <c r="E2661" s="13" t="e">
        <f>VLOOKUP(Parameter!#REF!,Indexing!$C$2:$D$28,2)</f>
        <v>#REF!</v>
      </c>
      <c r="F2661" s="13" t="e">
        <f>VLOOKUP(Parameter!#REF!,Indexing!$E$2:$F$28,2)</f>
        <v>#REF!</v>
      </c>
      <c r="G2661" s="13" t="e">
        <f>VLOOKUP(Parameter!#REF!,Indexing!$G$2:$H$28,2)</f>
        <v>#REF!</v>
      </c>
      <c r="H2661" s="13" t="e">
        <f t="shared" si="127"/>
        <v>#REF!</v>
      </c>
      <c r="J2661" s="13" t="e">
        <f>VLOOKUP(Parameter!#REF!,Indexing!$I$2:$J$28,2)</f>
        <v>#REF!</v>
      </c>
      <c r="K2661" s="13" t="e">
        <f>VLOOKUP(Parameter!#REF!,Indexing!$K$2:$L$28,2)</f>
        <v>#REF!</v>
      </c>
      <c r="L2661" s="13" t="e">
        <f t="shared" si="128"/>
        <v>#REF!</v>
      </c>
      <c r="N2661" t="e">
        <f t="shared" si="129"/>
        <v>#REF!</v>
      </c>
    </row>
    <row r="2662" spans="4:14">
      <c r="D2662" s="13" t="e">
        <f>VLOOKUP(Parameter!#REF!,Indexing!$A$2:$B$28,2)</f>
        <v>#REF!</v>
      </c>
      <c r="E2662" s="13" t="e">
        <f>VLOOKUP(Parameter!#REF!,Indexing!$C$2:$D$28,2)</f>
        <v>#REF!</v>
      </c>
      <c r="F2662" s="13" t="e">
        <f>VLOOKUP(Parameter!#REF!,Indexing!$E$2:$F$28,2)</f>
        <v>#REF!</v>
      </c>
      <c r="G2662" s="13" t="e">
        <f>VLOOKUP(Parameter!#REF!,Indexing!$G$2:$H$28,2)</f>
        <v>#REF!</v>
      </c>
      <c r="H2662" s="13" t="e">
        <f t="shared" si="127"/>
        <v>#REF!</v>
      </c>
      <c r="J2662" s="13" t="e">
        <f>VLOOKUP(Parameter!#REF!,Indexing!$I$2:$J$28,2)</f>
        <v>#REF!</v>
      </c>
      <c r="K2662" s="13" t="e">
        <f>VLOOKUP(Parameter!#REF!,Indexing!$K$2:$L$28,2)</f>
        <v>#REF!</v>
      </c>
      <c r="L2662" s="13" t="e">
        <f t="shared" si="128"/>
        <v>#REF!</v>
      </c>
      <c r="N2662" t="e">
        <f t="shared" si="129"/>
        <v>#REF!</v>
      </c>
    </row>
    <row r="2663" spans="4:14">
      <c r="D2663" s="13" t="e">
        <f>VLOOKUP(Parameter!#REF!,Indexing!$A$2:$B$28,2)</f>
        <v>#REF!</v>
      </c>
      <c r="E2663" s="13" t="e">
        <f>VLOOKUP(Parameter!#REF!,Indexing!$C$2:$D$28,2)</f>
        <v>#REF!</v>
      </c>
      <c r="F2663" s="13" t="e">
        <f>VLOOKUP(Parameter!#REF!,Indexing!$E$2:$F$28,2)</f>
        <v>#REF!</v>
      </c>
      <c r="G2663" s="13" t="e">
        <f>VLOOKUP(Parameter!#REF!,Indexing!$G$2:$H$28,2)</f>
        <v>#REF!</v>
      </c>
      <c r="H2663" s="13" t="e">
        <f t="shared" ref="H2663:H2726" si="130">(AVERAGE(D2663:G2663))</f>
        <v>#REF!</v>
      </c>
      <c r="J2663" s="13" t="e">
        <f>VLOOKUP(Parameter!#REF!,Indexing!$I$2:$J$28,2)</f>
        <v>#REF!</v>
      </c>
      <c r="K2663" s="13" t="e">
        <f>VLOOKUP(Parameter!#REF!,Indexing!$K$2:$L$28,2)</f>
        <v>#REF!</v>
      </c>
      <c r="L2663" s="13" t="e">
        <f t="shared" ref="L2663:L2726" si="131">AVERAGE(J2663+K2663)</f>
        <v>#REF!</v>
      </c>
      <c r="N2663" t="e">
        <f t="shared" si="129"/>
        <v>#REF!</v>
      </c>
    </row>
    <row r="2664" spans="4:14">
      <c r="D2664" s="13" t="e">
        <f>VLOOKUP(Parameter!#REF!,Indexing!$A$2:$B$28,2)</f>
        <v>#REF!</v>
      </c>
      <c r="E2664" s="13" t="e">
        <f>VLOOKUP(Parameter!#REF!,Indexing!$C$2:$D$28,2)</f>
        <v>#REF!</v>
      </c>
      <c r="F2664" s="13" t="e">
        <f>VLOOKUP(Parameter!#REF!,Indexing!$E$2:$F$28,2)</f>
        <v>#REF!</v>
      </c>
      <c r="G2664" s="13" t="e">
        <f>VLOOKUP(Parameter!#REF!,Indexing!$G$2:$H$28,2)</f>
        <v>#REF!</v>
      </c>
      <c r="H2664" s="13" t="e">
        <f t="shared" si="130"/>
        <v>#REF!</v>
      </c>
      <c r="J2664" s="13" t="e">
        <f>VLOOKUP(Parameter!#REF!,Indexing!$I$2:$J$28,2)</f>
        <v>#REF!</v>
      </c>
      <c r="K2664" s="13" t="e">
        <f>VLOOKUP(Parameter!#REF!,Indexing!$K$2:$L$28,2)</f>
        <v>#REF!</v>
      </c>
      <c r="L2664" s="13" t="e">
        <f t="shared" si="131"/>
        <v>#REF!</v>
      </c>
      <c r="N2664" t="e">
        <f t="shared" si="129"/>
        <v>#REF!</v>
      </c>
    </row>
    <row r="2665" spans="4:14">
      <c r="D2665" s="13" t="e">
        <f>VLOOKUP(Parameter!#REF!,Indexing!$A$2:$B$28,2)</f>
        <v>#REF!</v>
      </c>
      <c r="E2665" s="13" t="e">
        <f>VLOOKUP(Parameter!#REF!,Indexing!$C$2:$D$28,2)</f>
        <v>#REF!</v>
      </c>
      <c r="F2665" s="13" t="e">
        <f>VLOOKUP(Parameter!#REF!,Indexing!$E$2:$F$28,2)</f>
        <v>#REF!</v>
      </c>
      <c r="G2665" s="13" t="e">
        <f>VLOOKUP(Parameter!#REF!,Indexing!$G$2:$H$28,2)</f>
        <v>#REF!</v>
      </c>
      <c r="H2665" s="13" t="e">
        <f t="shared" si="130"/>
        <v>#REF!</v>
      </c>
      <c r="J2665" s="13" t="e">
        <f>VLOOKUP(Parameter!#REF!,Indexing!$I$2:$J$28,2)</f>
        <v>#REF!</v>
      </c>
      <c r="K2665" s="13" t="e">
        <f>VLOOKUP(Parameter!#REF!,Indexing!$K$2:$L$28,2)</f>
        <v>#REF!</v>
      </c>
      <c r="L2665" s="13" t="e">
        <f t="shared" si="131"/>
        <v>#REF!</v>
      </c>
      <c r="N2665" t="e">
        <f t="shared" si="129"/>
        <v>#REF!</v>
      </c>
    </row>
    <row r="2666" spans="4:14">
      <c r="D2666" s="13" t="e">
        <f>VLOOKUP(Parameter!#REF!,Indexing!$A$2:$B$28,2)</f>
        <v>#REF!</v>
      </c>
      <c r="E2666" s="13" t="e">
        <f>VLOOKUP(Parameter!#REF!,Indexing!$C$2:$D$28,2)</f>
        <v>#REF!</v>
      </c>
      <c r="F2666" s="13" t="e">
        <f>VLOOKUP(Parameter!#REF!,Indexing!$E$2:$F$28,2)</f>
        <v>#REF!</v>
      </c>
      <c r="G2666" s="13" t="e">
        <f>VLOOKUP(Parameter!#REF!,Indexing!$G$2:$H$28,2)</f>
        <v>#REF!</v>
      </c>
      <c r="H2666" s="13" t="e">
        <f t="shared" si="130"/>
        <v>#REF!</v>
      </c>
      <c r="J2666" s="13" t="e">
        <f>VLOOKUP(Parameter!#REF!,Indexing!$I$2:$J$28,2)</f>
        <v>#REF!</v>
      </c>
      <c r="K2666" s="13" t="e">
        <f>VLOOKUP(Parameter!#REF!,Indexing!$K$2:$L$28,2)</f>
        <v>#REF!</v>
      </c>
      <c r="L2666" s="13" t="e">
        <f t="shared" si="131"/>
        <v>#REF!</v>
      </c>
      <c r="N2666" t="e">
        <f t="shared" si="129"/>
        <v>#REF!</v>
      </c>
    </row>
    <row r="2667" spans="4:14">
      <c r="D2667" s="13" t="e">
        <f>VLOOKUP(Parameter!#REF!,Indexing!$A$2:$B$28,2)</f>
        <v>#REF!</v>
      </c>
      <c r="E2667" s="13" t="e">
        <f>VLOOKUP(Parameter!#REF!,Indexing!$C$2:$D$28,2)</f>
        <v>#REF!</v>
      </c>
      <c r="F2667" s="13" t="e">
        <f>VLOOKUP(Parameter!#REF!,Indexing!$E$2:$F$28,2)</f>
        <v>#REF!</v>
      </c>
      <c r="G2667" s="13" t="e">
        <f>VLOOKUP(Parameter!#REF!,Indexing!$G$2:$H$28,2)</f>
        <v>#REF!</v>
      </c>
      <c r="H2667" s="13" t="e">
        <f t="shared" si="130"/>
        <v>#REF!</v>
      </c>
      <c r="J2667" s="13" t="e">
        <f>VLOOKUP(Parameter!#REF!,Indexing!$I$2:$J$28,2)</f>
        <v>#REF!</v>
      </c>
      <c r="K2667" s="13" t="e">
        <f>VLOOKUP(Parameter!#REF!,Indexing!$K$2:$L$28,2)</f>
        <v>#REF!</v>
      </c>
      <c r="L2667" s="13" t="e">
        <f t="shared" si="131"/>
        <v>#REF!</v>
      </c>
      <c r="N2667" t="e">
        <f t="shared" si="129"/>
        <v>#REF!</v>
      </c>
    </row>
    <row r="2668" spans="4:14">
      <c r="D2668" s="13" t="e">
        <f>VLOOKUP(Parameter!#REF!,Indexing!$A$2:$B$28,2)</f>
        <v>#REF!</v>
      </c>
      <c r="E2668" s="13" t="e">
        <f>VLOOKUP(Parameter!#REF!,Indexing!$C$2:$D$28,2)</f>
        <v>#REF!</v>
      </c>
      <c r="F2668" s="13" t="e">
        <f>VLOOKUP(Parameter!#REF!,Indexing!$E$2:$F$28,2)</f>
        <v>#REF!</v>
      </c>
      <c r="G2668" s="13" t="e">
        <f>VLOOKUP(Parameter!#REF!,Indexing!$G$2:$H$28,2)</f>
        <v>#REF!</v>
      </c>
      <c r="H2668" s="13" t="e">
        <f t="shared" si="130"/>
        <v>#REF!</v>
      </c>
      <c r="J2668" s="13" t="e">
        <f>VLOOKUP(Parameter!#REF!,Indexing!$I$2:$J$28,2)</f>
        <v>#REF!</v>
      </c>
      <c r="K2668" s="13" t="e">
        <f>VLOOKUP(Parameter!#REF!,Indexing!$K$2:$L$28,2)</f>
        <v>#REF!</v>
      </c>
      <c r="L2668" s="13" t="e">
        <f t="shared" si="131"/>
        <v>#REF!</v>
      </c>
      <c r="N2668" t="e">
        <f t="shared" si="129"/>
        <v>#REF!</v>
      </c>
    </row>
    <row r="2669" spans="4:14">
      <c r="D2669" s="13" t="e">
        <f>VLOOKUP(Parameter!#REF!,Indexing!$A$2:$B$28,2)</f>
        <v>#REF!</v>
      </c>
      <c r="E2669" s="13" t="e">
        <f>VLOOKUP(Parameter!#REF!,Indexing!$C$2:$D$28,2)</f>
        <v>#REF!</v>
      </c>
      <c r="F2669" s="13" t="e">
        <f>VLOOKUP(Parameter!#REF!,Indexing!$E$2:$F$28,2)</f>
        <v>#REF!</v>
      </c>
      <c r="G2669" s="13" t="e">
        <f>VLOOKUP(Parameter!#REF!,Indexing!$G$2:$H$28,2)</f>
        <v>#REF!</v>
      </c>
      <c r="H2669" s="13" t="e">
        <f t="shared" si="130"/>
        <v>#REF!</v>
      </c>
      <c r="J2669" s="13" t="e">
        <f>VLOOKUP(Parameter!#REF!,Indexing!$I$2:$J$28,2)</f>
        <v>#REF!</v>
      </c>
      <c r="K2669" s="13" t="e">
        <f>VLOOKUP(Parameter!#REF!,Indexing!$K$2:$L$28,2)</f>
        <v>#REF!</v>
      </c>
      <c r="L2669" s="13" t="e">
        <f t="shared" si="131"/>
        <v>#REF!</v>
      </c>
      <c r="N2669" t="e">
        <f t="shared" si="129"/>
        <v>#REF!</v>
      </c>
    </row>
    <row r="2670" spans="4:14">
      <c r="D2670" s="13" t="e">
        <f>VLOOKUP(Parameter!#REF!,Indexing!$A$2:$B$28,2)</f>
        <v>#REF!</v>
      </c>
      <c r="E2670" s="13" t="e">
        <f>VLOOKUP(Parameter!#REF!,Indexing!$C$2:$D$28,2)</f>
        <v>#REF!</v>
      </c>
      <c r="F2670" s="13" t="e">
        <f>VLOOKUP(Parameter!#REF!,Indexing!$E$2:$F$28,2)</f>
        <v>#REF!</v>
      </c>
      <c r="G2670" s="13" t="e">
        <f>VLOOKUP(Parameter!#REF!,Indexing!$G$2:$H$28,2)</f>
        <v>#REF!</v>
      </c>
      <c r="H2670" s="13" t="e">
        <f t="shared" si="130"/>
        <v>#REF!</v>
      </c>
      <c r="J2670" s="13" t="e">
        <f>VLOOKUP(Parameter!#REF!,Indexing!$I$2:$J$28,2)</f>
        <v>#REF!</v>
      </c>
      <c r="K2670" s="13" t="e">
        <f>VLOOKUP(Parameter!#REF!,Indexing!$K$2:$L$28,2)</f>
        <v>#REF!</v>
      </c>
      <c r="L2670" s="13" t="e">
        <f t="shared" si="131"/>
        <v>#REF!</v>
      </c>
      <c r="N2670" t="e">
        <f t="shared" si="129"/>
        <v>#REF!</v>
      </c>
    </row>
    <row r="2671" spans="4:14">
      <c r="D2671" s="13" t="e">
        <f>VLOOKUP(Parameter!#REF!,Indexing!$A$2:$B$28,2)</f>
        <v>#REF!</v>
      </c>
      <c r="E2671" s="13" t="e">
        <f>VLOOKUP(Parameter!#REF!,Indexing!$C$2:$D$28,2)</f>
        <v>#REF!</v>
      </c>
      <c r="F2671" s="13" t="e">
        <f>VLOOKUP(Parameter!#REF!,Indexing!$E$2:$F$28,2)</f>
        <v>#REF!</v>
      </c>
      <c r="G2671" s="13" t="e">
        <f>VLOOKUP(Parameter!#REF!,Indexing!$G$2:$H$28,2)</f>
        <v>#REF!</v>
      </c>
      <c r="H2671" s="13" t="e">
        <f t="shared" si="130"/>
        <v>#REF!</v>
      </c>
      <c r="J2671" s="13" t="e">
        <f>VLOOKUP(Parameter!#REF!,Indexing!$I$2:$J$28,2)</f>
        <v>#REF!</v>
      </c>
      <c r="K2671" s="13" t="e">
        <f>VLOOKUP(Parameter!#REF!,Indexing!$K$2:$L$28,2)</f>
        <v>#REF!</v>
      </c>
      <c r="L2671" s="13" t="e">
        <f t="shared" si="131"/>
        <v>#REF!</v>
      </c>
      <c r="N2671" t="e">
        <f t="shared" si="129"/>
        <v>#REF!</v>
      </c>
    </row>
    <row r="2672" spans="4:14">
      <c r="D2672" s="13" t="e">
        <f>VLOOKUP(Parameter!#REF!,Indexing!$A$2:$B$28,2)</f>
        <v>#REF!</v>
      </c>
      <c r="E2672" s="13" t="e">
        <f>VLOOKUP(Parameter!#REF!,Indexing!$C$2:$D$28,2)</f>
        <v>#REF!</v>
      </c>
      <c r="F2672" s="13" t="e">
        <f>VLOOKUP(Parameter!#REF!,Indexing!$E$2:$F$28,2)</f>
        <v>#REF!</v>
      </c>
      <c r="G2672" s="13" t="e">
        <f>VLOOKUP(Parameter!#REF!,Indexing!$G$2:$H$28,2)</f>
        <v>#REF!</v>
      </c>
      <c r="H2672" s="13" t="e">
        <f t="shared" si="130"/>
        <v>#REF!</v>
      </c>
      <c r="J2672" s="13" t="e">
        <f>VLOOKUP(Parameter!#REF!,Indexing!$I$2:$J$28,2)</f>
        <v>#REF!</v>
      </c>
      <c r="K2672" s="13" t="e">
        <f>VLOOKUP(Parameter!#REF!,Indexing!$K$2:$L$28,2)</f>
        <v>#REF!</v>
      </c>
      <c r="L2672" s="13" t="e">
        <f t="shared" si="131"/>
        <v>#REF!</v>
      </c>
      <c r="N2672" t="e">
        <f t="shared" si="129"/>
        <v>#REF!</v>
      </c>
    </row>
    <row r="2673" spans="4:14">
      <c r="D2673" s="13" t="e">
        <f>VLOOKUP(Parameter!#REF!,Indexing!$A$2:$B$28,2)</f>
        <v>#REF!</v>
      </c>
      <c r="E2673" s="13" t="e">
        <f>VLOOKUP(Parameter!#REF!,Indexing!$C$2:$D$28,2)</f>
        <v>#REF!</v>
      </c>
      <c r="F2673" s="13" t="e">
        <f>VLOOKUP(Parameter!#REF!,Indexing!$E$2:$F$28,2)</f>
        <v>#REF!</v>
      </c>
      <c r="G2673" s="13" t="e">
        <f>VLOOKUP(Parameter!#REF!,Indexing!$G$2:$H$28,2)</f>
        <v>#REF!</v>
      </c>
      <c r="H2673" s="13" t="e">
        <f t="shared" si="130"/>
        <v>#REF!</v>
      </c>
      <c r="J2673" s="13" t="e">
        <f>VLOOKUP(Parameter!#REF!,Indexing!$I$2:$J$28,2)</f>
        <v>#REF!</v>
      </c>
      <c r="K2673" s="13" t="e">
        <f>VLOOKUP(Parameter!#REF!,Indexing!$K$2:$L$28,2)</f>
        <v>#REF!</v>
      </c>
      <c r="L2673" s="13" t="e">
        <f t="shared" si="131"/>
        <v>#REF!</v>
      </c>
      <c r="N2673" t="e">
        <f t="shared" si="129"/>
        <v>#REF!</v>
      </c>
    </row>
    <row r="2674" spans="4:14">
      <c r="D2674" s="13" t="e">
        <f>VLOOKUP(Parameter!#REF!,Indexing!$A$2:$B$28,2)</f>
        <v>#REF!</v>
      </c>
      <c r="E2674" s="13" t="e">
        <f>VLOOKUP(Parameter!#REF!,Indexing!$C$2:$D$28,2)</f>
        <v>#REF!</v>
      </c>
      <c r="F2674" s="13" t="e">
        <f>VLOOKUP(Parameter!#REF!,Indexing!$E$2:$F$28,2)</f>
        <v>#REF!</v>
      </c>
      <c r="G2674" s="13" t="e">
        <f>VLOOKUP(Parameter!#REF!,Indexing!$G$2:$H$28,2)</f>
        <v>#REF!</v>
      </c>
      <c r="H2674" s="13" t="e">
        <f t="shared" si="130"/>
        <v>#REF!</v>
      </c>
      <c r="J2674" s="13" t="e">
        <f>VLOOKUP(Parameter!#REF!,Indexing!$I$2:$J$28,2)</f>
        <v>#REF!</v>
      </c>
      <c r="K2674" s="13" t="e">
        <f>VLOOKUP(Parameter!#REF!,Indexing!$K$2:$L$28,2)</f>
        <v>#REF!</v>
      </c>
      <c r="L2674" s="13" t="e">
        <f t="shared" si="131"/>
        <v>#REF!</v>
      </c>
      <c r="N2674" t="e">
        <f t="shared" si="129"/>
        <v>#REF!</v>
      </c>
    </row>
    <row r="2675" spans="4:14">
      <c r="D2675" s="13" t="e">
        <f>VLOOKUP(Parameter!#REF!,Indexing!$A$2:$B$28,2)</f>
        <v>#REF!</v>
      </c>
      <c r="E2675" s="13" t="e">
        <f>VLOOKUP(Parameter!#REF!,Indexing!$C$2:$D$28,2)</f>
        <v>#REF!</v>
      </c>
      <c r="F2675" s="13" t="e">
        <f>VLOOKUP(Parameter!#REF!,Indexing!$E$2:$F$28,2)</f>
        <v>#REF!</v>
      </c>
      <c r="G2675" s="13" t="e">
        <f>VLOOKUP(Parameter!#REF!,Indexing!$G$2:$H$28,2)</f>
        <v>#REF!</v>
      </c>
      <c r="H2675" s="13" t="e">
        <f t="shared" si="130"/>
        <v>#REF!</v>
      </c>
      <c r="J2675" s="13" t="e">
        <f>VLOOKUP(Parameter!#REF!,Indexing!$I$2:$J$28,2)</f>
        <v>#REF!</v>
      </c>
      <c r="K2675" s="13" t="e">
        <f>VLOOKUP(Parameter!#REF!,Indexing!$K$2:$L$28,2)</f>
        <v>#REF!</v>
      </c>
      <c r="L2675" s="13" t="e">
        <f t="shared" si="131"/>
        <v>#REF!</v>
      </c>
      <c r="N2675" t="e">
        <f t="shared" si="129"/>
        <v>#REF!</v>
      </c>
    </row>
    <row r="2676" spans="4:14">
      <c r="D2676" s="13" t="e">
        <f>VLOOKUP(Parameter!#REF!,Indexing!$A$2:$B$28,2)</f>
        <v>#REF!</v>
      </c>
      <c r="E2676" s="13" t="e">
        <f>VLOOKUP(Parameter!#REF!,Indexing!$C$2:$D$28,2)</f>
        <v>#REF!</v>
      </c>
      <c r="F2676" s="13" t="e">
        <f>VLOOKUP(Parameter!#REF!,Indexing!$E$2:$F$28,2)</f>
        <v>#REF!</v>
      </c>
      <c r="G2676" s="13" t="e">
        <f>VLOOKUP(Parameter!#REF!,Indexing!$G$2:$H$28,2)</f>
        <v>#REF!</v>
      </c>
      <c r="H2676" s="13" t="e">
        <f t="shared" si="130"/>
        <v>#REF!</v>
      </c>
      <c r="J2676" s="13" t="e">
        <f>VLOOKUP(Parameter!#REF!,Indexing!$I$2:$J$28,2)</f>
        <v>#REF!</v>
      </c>
      <c r="K2676" s="13" t="e">
        <f>VLOOKUP(Parameter!#REF!,Indexing!$K$2:$L$28,2)</f>
        <v>#REF!</v>
      </c>
      <c r="L2676" s="13" t="e">
        <f t="shared" si="131"/>
        <v>#REF!</v>
      </c>
      <c r="N2676" t="e">
        <f t="shared" si="129"/>
        <v>#REF!</v>
      </c>
    </row>
    <row r="2677" spans="4:14">
      <c r="D2677" s="13" t="e">
        <f>VLOOKUP(Parameter!#REF!,Indexing!$A$2:$B$28,2)</f>
        <v>#REF!</v>
      </c>
      <c r="E2677" s="13" t="e">
        <f>VLOOKUP(Parameter!#REF!,Indexing!$C$2:$D$28,2)</f>
        <v>#REF!</v>
      </c>
      <c r="F2677" s="13" t="e">
        <f>VLOOKUP(Parameter!#REF!,Indexing!$E$2:$F$28,2)</f>
        <v>#REF!</v>
      </c>
      <c r="G2677" s="13" t="e">
        <f>VLOOKUP(Parameter!#REF!,Indexing!$G$2:$H$28,2)</f>
        <v>#REF!</v>
      </c>
      <c r="H2677" s="13" t="e">
        <f t="shared" si="130"/>
        <v>#REF!</v>
      </c>
      <c r="J2677" s="13" t="e">
        <f>VLOOKUP(Parameter!#REF!,Indexing!$I$2:$J$28,2)</f>
        <v>#REF!</v>
      </c>
      <c r="K2677" s="13" t="e">
        <f>VLOOKUP(Parameter!#REF!,Indexing!$K$2:$L$28,2)</f>
        <v>#REF!</v>
      </c>
      <c r="L2677" s="13" t="e">
        <f t="shared" si="131"/>
        <v>#REF!</v>
      </c>
      <c r="N2677" t="e">
        <f t="shared" si="129"/>
        <v>#REF!</v>
      </c>
    </row>
    <row r="2678" spans="4:14">
      <c r="D2678" s="13" t="e">
        <f>VLOOKUP(Parameter!#REF!,Indexing!$A$2:$B$28,2)</f>
        <v>#REF!</v>
      </c>
      <c r="E2678" s="13" t="e">
        <f>VLOOKUP(Parameter!#REF!,Indexing!$C$2:$D$28,2)</f>
        <v>#REF!</v>
      </c>
      <c r="F2678" s="13" t="e">
        <f>VLOOKUP(Parameter!#REF!,Indexing!$E$2:$F$28,2)</f>
        <v>#REF!</v>
      </c>
      <c r="G2678" s="13" t="e">
        <f>VLOOKUP(Parameter!#REF!,Indexing!$G$2:$H$28,2)</f>
        <v>#REF!</v>
      </c>
      <c r="H2678" s="13" t="e">
        <f t="shared" si="130"/>
        <v>#REF!</v>
      </c>
      <c r="J2678" s="13" t="e">
        <f>VLOOKUP(Parameter!#REF!,Indexing!$I$2:$J$28,2)</f>
        <v>#REF!</v>
      </c>
      <c r="K2678" s="13" t="e">
        <f>VLOOKUP(Parameter!#REF!,Indexing!$K$2:$L$28,2)</f>
        <v>#REF!</v>
      </c>
      <c r="L2678" s="13" t="e">
        <f t="shared" si="131"/>
        <v>#REF!</v>
      </c>
      <c r="N2678" t="e">
        <f t="shared" si="129"/>
        <v>#REF!</v>
      </c>
    </row>
    <row r="2679" spans="4:14">
      <c r="D2679" s="13" t="e">
        <f>VLOOKUP(Parameter!#REF!,Indexing!$A$2:$B$28,2)</f>
        <v>#REF!</v>
      </c>
      <c r="E2679" s="13" t="e">
        <f>VLOOKUP(Parameter!#REF!,Indexing!$C$2:$D$28,2)</f>
        <v>#REF!</v>
      </c>
      <c r="F2679" s="13" t="e">
        <f>VLOOKUP(Parameter!#REF!,Indexing!$E$2:$F$28,2)</f>
        <v>#REF!</v>
      </c>
      <c r="G2679" s="13" t="e">
        <f>VLOOKUP(Parameter!#REF!,Indexing!$G$2:$H$28,2)</f>
        <v>#REF!</v>
      </c>
      <c r="H2679" s="13" t="e">
        <f t="shared" si="130"/>
        <v>#REF!</v>
      </c>
      <c r="J2679" s="13" t="e">
        <f>VLOOKUP(Parameter!#REF!,Indexing!$I$2:$J$28,2)</f>
        <v>#REF!</v>
      </c>
      <c r="K2679" s="13" t="e">
        <f>VLOOKUP(Parameter!#REF!,Indexing!$K$2:$L$28,2)</f>
        <v>#REF!</v>
      </c>
      <c r="L2679" s="13" t="e">
        <f t="shared" si="131"/>
        <v>#REF!</v>
      </c>
      <c r="N2679" t="e">
        <f t="shared" si="129"/>
        <v>#REF!</v>
      </c>
    </row>
    <row r="2680" spans="4:14">
      <c r="D2680" s="13" t="e">
        <f>VLOOKUP(Parameter!#REF!,Indexing!$A$2:$B$28,2)</f>
        <v>#REF!</v>
      </c>
      <c r="E2680" s="13" t="e">
        <f>VLOOKUP(Parameter!#REF!,Indexing!$C$2:$D$28,2)</f>
        <v>#REF!</v>
      </c>
      <c r="F2680" s="13" t="e">
        <f>VLOOKUP(Parameter!#REF!,Indexing!$E$2:$F$28,2)</f>
        <v>#REF!</v>
      </c>
      <c r="G2680" s="13" t="e">
        <f>VLOOKUP(Parameter!#REF!,Indexing!$G$2:$H$28,2)</f>
        <v>#REF!</v>
      </c>
      <c r="H2680" s="13" t="e">
        <f t="shared" si="130"/>
        <v>#REF!</v>
      </c>
      <c r="J2680" s="13" t="e">
        <f>VLOOKUP(Parameter!#REF!,Indexing!$I$2:$J$28,2)</f>
        <v>#REF!</v>
      </c>
      <c r="K2680" s="13" t="e">
        <f>VLOOKUP(Parameter!#REF!,Indexing!$K$2:$L$28,2)</f>
        <v>#REF!</v>
      </c>
      <c r="L2680" s="13" t="e">
        <f t="shared" si="131"/>
        <v>#REF!</v>
      </c>
      <c r="N2680" t="e">
        <f t="shared" si="129"/>
        <v>#REF!</v>
      </c>
    </row>
    <row r="2681" spans="4:14">
      <c r="D2681" s="13" t="e">
        <f>VLOOKUP(Parameter!#REF!,Indexing!$A$2:$B$28,2)</f>
        <v>#REF!</v>
      </c>
      <c r="E2681" s="13" t="e">
        <f>VLOOKUP(Parameter!#REF!,Indexing!$C$2:$D$28,2)</f>
        <v>#REF!</v>
      </c>
      <c r="F2681" s="13" t="e">
        <f>VLOOKUP(Parameter!#REF!,Indexing!$E$2:$F$28,2)</f>
        <v>#REF!</v>
      </c>
      <c r="G2681" s="13" t="e">
        <f>VLOOKUP(Parameter!#REF!,Indexing!$G$2:$H$28,2)</f>
        <v>#REF!</v>
      </c>
      <c r="H2681" s="13" t="e">
        <f t="shared" si="130"/>
        <v>#REF!</v>
      </c>
      <c r="J2681" s="13" t="e">
        <f>VLOOKUP(Parameter!#REF!,Indexing!$I$2:$J$28,2)</f>
        <v>#REF!</v>
      </c>
      <c r="K2681" s="13" t="e">
        <f>VLOOKUP(Parameter!#REF!,Indexing!$K$2:$L$28,2)</f>
        <v>#REF!</v>
      </c>
      <c r="L2681" s="13" t="e">
        <f t="shared" si="131"/>
        <v>#REF!</v>
      </c>
      <c r="N2681" t="e">
        <f t="shared" si="129"/>
        <v>#REF!</v>
      </c>
    </row>
    <row r="2682" spans="4:14">
      <c r="D2682" s="13" t="e">
        <f>VLOOKUP(Parameter!#REF!,Indexing!$A$2:$B$28,2)</f>
        <v>#REF!</v>
      </c>
      <c r="E2682" s="13" t="e">
        <f>VLOOKUP(Parameter!#REF!,Indexing!$C$2:$D$28,2)</f>
        <v>#REF!</v>
      </c>
      <c r="F2682" s="13" t="e">
        <f>VLOOKUP(Parameter!#REF!,Indexing!$E$2:$F$28,2)</f>
        <v>#REF!</v>
      </c>
      <c r="G2682" s="13" t="e">
        <f>VLOOKUP(Parameter!#REF!,Indexing!$G$2:$H$28,2)</f>
        <v>#REF!</v>
      </c>
      <c r="H2682" s="13" t="e">
        <f t="shared" si="130"/>
        <v>#REF!</v>
      </c>
      <c r="J2682" s="13" t="e">
        <f>VLOOKUP(Parameter!#REF!,Indexing!$I$2:$J$28,2)</f>
        <v>#REF!</v>
      </c>
      <c r="K2682" s="13" t="e">
        <f>VLOOKUP(Parameter!#REF!,Indexing!$K$2:$L$28,2)</f>
        <v>#REF!</v>
      </c>
      <c r="L2682" s="13" t="e">
        <f t="shared" si="131"/>
        <v>#REF!</v>
      </c>
      <c r="N2682" t="e">
        <f t="shared" si="129"/>
        <v>#REF!</v>
      </c>
    </row>
    <row r="2683" spans="4:14">
      <c r="D2683" s="13" t="e">
        <f>VLOOKUP(Parameter!#REF!,Indexing!$A$2:$B$28,2)</f>
        <v>#REF!</v>
      </c>
      <c r="E2683" s="13" t="e">
        <f>VLOOKUP(Parameter!#REF!,Indexing!$C$2:$D$28,2)</f>
        <v>#REF!</v>
      </c>
      <c r="F2683" s="13" t="e">
        <f>VLOOKUP(Parameter!#REF!,Indexing!$E$2:$F$28,2)</f>
        <v>#REF!</v>
      </c>
      <c r="G2683" s="13" t="e">
        <f>VLOOKUP(Parameter!#REF!,Indexing!$G$2:$H$28,2)</f>
        <v>#REF!</v>
      </c>
      <c r="H2683" s="13" t="e">
        <f t="shared" si="130"/>
        <v>#REF!</v>
      </c>
      <c r="J2683" s="13" t="e">
        <f>VLOOKUP(Parameter!#REF!,Indexing!$I$2:$J$28,2)</f>
        <v>#REF!</v>
      </c>
      <c r="K2683" s="13" t="e">
        <f>VLOOKUP(Parameter!#REF!,Indexing!$K$2:$L$28,2)</f>
        <v>#REF!</v>
      </c>
      <c r="L2683" s="13" t="e">
        <f t="shared" si="131"/>
        <v>#REF!</v>
      </c>
      <c r="N2683" t="e">
        <f t="shared" si="129"/>
        <v>#REF!</v>
      </c>
    </row>
    <row r="2684" spans="4:14">
      <c r="D2684" s="13" t="e">
        <f>VLOOKUP(Parameter!#REF!,Indexing!$A$2:$B$28,2)</f>
        <v>#REF!</v>
      </c>
      <c r="E2684" s="13" t="e">
        <f>VLOOKUP(Parameter!#REF!,Indexing!$C$2:$D$28,2)</f>
        <v>#REF!</v>
      </c>
      <c r="F2684" s="13" t="e">
        <f>VLOOKUP(Parameter!#REF!,Indexing!$E$2:$F$28,2)</f>
        <v>#REF!</v>
      </c>
      <c r="G2684" s="13" t="e">
        <f>VLOOKUP(Parameter!#REF!,Indexing!$G$2:$H$28,2)</f>
        <v>#REF!</v>
      </c>
      <c r="H2684" s="13" t="e">
        <f t="shared" si="130"/>
        <v>#REF!</v>
      </c>
      <c r="J2684" s="13" t="e">
        <f>VLOOKUP(Parameter!#REF!,Indexing!$I$2:$J$28,2)</f>
        <v>#REF!</v>
      </c>
      <c r="K2684" s="13" t="e">
        <f>VLOOKUP(Parameter!#REF!,Indexing!$K$2:$L$28,2)</f>
        <v>#REF!</v>
      </c>
      <c r="L2684" s="13" t="e">
        <f t="shared" si="131"/>
        <v>#REF!</v>
      </c>
      <c r="N2684" t="e">
        <f t="shared" si="129"/>
        <v>#REF!</v>
      </c>
    </row>
    <row r="2685" spans="4:14">
      <c r="D2685" s="13" t="e">
        <f>VLOOKUP(Parameter!#REF!,Indexing!$A$2:$B$28,2)</f>
        <v>#REF!</v>
      </c>
      <c r="E2685" s="13" t="e">
        <f>VLOOKUP(Parameter!#REF!,Indexing!$C$2:$D$28,2)</f>
        <v>#REF!</v>
      </c>
      <c r="F2685" s="13" t="e">
        <f>VLOOKUP(Parameter!#REF!,Indexing!$E$2:$F$28,2)</f>
        <v>#REF!</v>
      </c>
      <c r="G2685" s="13" t="e">
        <f>VLOOKUP(Parameter!#REF!,Indexing!$G$2:$H$28,2)</f>
        <v>#REF!</v>
      </c>
      <c r="H2685" s="13" t="e">
        <f t="shared" si="130"/>
        <v>#REF!</v>
      </c>
      <c r="J2685" s="13" t="e">
        <f>VLOOKUP(Parameter!#REF!,Indexing!$I$2:$J$28,2)</f>
        <v>#REF!</v>
      </c>
      <c r="K2685" s="13" t="e">
        <f>VLOOKUP(Parameter!#REF!,Indexing!$K$2:$L$28,2)</f>
        <v>#REF!</v>
      </c>
      <c r="L2685" s="13" t="e">
        <f t="shared" si="131"/>
        <v>#REF!</v>
      </c>
      <c r="N2685" t="e">
        <f t="shared" si="129"/>
        <v>#REF!</v>
      </c>
    </row>
    <row r="2686" spans="4:14">
      <c r="D2686" s="13" t="e">
        <f>VLOOKUP(Parameter!#REF!,Indexing!$A$2:$B$28,2)</f>
        <v>#REF!</v>
      </c>
      <c r="E2686" s="13" t="e">
        <f>VLOOKUP(Parameter!#REF!,Indexing!$C$2:$D$28,2)</f>
        <v>#REF!</v>
      </c>
      <c r="F2686" s="13" t="e">
        <f>VLOOKUP(Parameter!#REF!,Indexing!$E$2:$F$28,2)</f>
        <v>#REF!</v>
      </c>
      <c r="G2686" s="13" t="e">
        <f>VLOOKUP(Parameter!#REF!,Indexing!$G$2:$H$28,2)</f>
        <v>#REF!</v>
      </c>
      <c r="H2686" s="13" t="e">
        <f t="shared" si="130"/>
        <v>#REF!</v>
      </c>
      <c r="J2686" s="13" t="e">
        <f>VLOOKUP(Parameter!#REF!,Indexing!$I$2:$J$28,2)</f>
        <v>#REF!</v>
      </c>
      <c r="K2686" s="13" t="e">
        <f>VLOOKUP(Parameter!#REF!,Indexing!$K$2:$L$28,2)</f>
        <v>#REF!</v>
      </c>
      <c r="L2686" s="13" t="e">
        <f t="shared" si="131"/>
        <v>#REF!</v>
      </c>
      <c r="N2686" t="e">
        <f t="shared" si="129"/>
        <v>#REF!</v>
      </c>
    </row>
    <row r="2687" spans="4:14">
      <c r="D2687" s="13" t="e">
        <f>VLOOKUP(Parameter!#REF!,Indexing!$A$2:$B$28,2)</f>
        <v>#REF!</v>
      </c>
      <c r="E2687" s="13" t="e">
        <f>VLOOKUP(Parameter!#REF!,Indexing!$C$2:$D$28,2)</f>
        <v>#REF!</v>
      </c>
      <c r="F2687" s="13" t="e">
        <f>VLOOKUP(Parameter!#REF!,Indexing!$E$2:$F$28,2)</f>
        <v>#REF!</v>
      </c>
      <c r="G2687" s="13" t="e">
        <f>VLOOKUP(Parameter!#REF!,Indexing!$G$2:$H$28,2)</f>
        <v>#REF!</v>
      </c>
      <c r="H2687" s="13" t="e">
        <f t="shared" si="130"/>
        <v>#REF!</v>
      </c>
      <c r="J2687" s="13" t="e">
        <f>VLOOKUP(Parameter!#REF!,Indexing!$I$2:$J$28,2)</f>
        <v>#REF!</v>
      </c>
      <c r="K2687" s="13" t="e">
        <f>VLOOKUP(Parameter!#REF!,Indexing!$K$2:$L$28,2)</f>
        <v>#REF!</v>
      </c>
      <c r="L2687" s="13" t="e">
        <f t="shared" si="131"/>
        <v>#REF!</v>
      </c>
      <c r="N2687" t="e">
        <f t="shared" si="129"/>
        <v>#REF!</v>
      </c>
    </row>
    <row r="2688" spans="4:14">
      <c r="D2688" s="13" t="e">
        <f>VLOOKUP(Parameter!#REF!,Indexing!$A$2:$B$28,2)</f>
        <v>#REF!</v>
      </c>
      <c r="E2688" s="13" t="e">
        <f>VLOOKUP(Parameter!#REF!,Indexing!$C$2:$D$28,2)</f>
        <v>#REF!</v>
      </c>
      <c r="F2688" s="13" t="e">
        <f>VLOOKUP(Parameter!#REF!,Indexing!$E$2:$F$28,2)</f>
        <v>#REF!</v>
      </c>
      <c r="G2688" s="13" t="e">
        <f>VLOOKUP(Parameter!#REF!,Indexing!$G$2:$H$28,2)</f>
        <v>#REF!</v>
      </c>
      <c r="H2688" s="13" t="e">
        <f t="shared" si="130"/>
        <v>#REF!</v>
      </c>
      <c r="J2688" s="13" t="e">
        <f>VLOOKUP(Parameter!#REF!,Indexing!$I$2:$J$28,2)</f>
        <v>#REF!</v>
      </c>
      <c r="K2688" s="13" t="e">
        <f>VLOOKUP(Parameter!#REF!,Indexing!$K$2:$L$28,2)</f>
        <v>#REF!</v>
      </c>
      <c r="L2688" s="13" t="e">
        <f t="shared" si="131"/>
        <v>#REF!</v>
      </c>
      <c r="N2688" t="e">
        <f t="shared" si="129"/>
        <v>#REF!</v>
      </c>
    </row>
    <row r="2689" spans="4:14">
      <c r="D2689" s="13" t="e">
        <f>VLOOKUP(Parameter!#REF!,Indexing!$A$2:$B$28,2)</f>
        <v>#REF!</v>
      </c>
      <c r="E2689" s="13" t="e">
        <f>VLOOKUP(Parameter!#REF!,Indexing!$C$2:$D$28,2)</f>
        <v>#REF!</v>
      </c>
      <c r="F2689" s="13" t="e">
        <f>VLOOKUP(Parameter!#REF!,Indexing!$E$2:$F$28,2)</f>
        <v>#REF!</v>
      </c>
      <c r="G2689" s="13" t="e">
        <f>VLOOKUP(Parameter!#REF!,Indexing!$G$2:$H$28,2)</f>
        <v>#REF!</v>
      </c>
      <c r="H2689" s="13" t="e">
        <f t="shared" si="130"/>
        <v>#REF!</v>
      </c>
      <c r="J2689" s="13" t="e">
        <f>VLOOKUP(Parameter!#REF!,Indexing!$I$2:$J$28,2)</f>
        <v>#REF!</v>
      </c>
      <c r="K2689" s="13" t="e">
        <f>VLOOKUP(Parameter!#REF!,Indexing!$K$2:$L$28,2)</f>
        <v>#REF!</v>
      </c>
      <c r="L2689" s="13" t="e">
        <f t="shared" si="131"/>
        <v>#REF!</v>
      </c>
      <c r="N2689" t="e">
        <f t="shared" si="129"/>
        <v>#REF!</v>
      </c>
    </row>
    <row r="2690" spans="4:14">
      <c r="D2690" s="13" t="e">
        <f>VLOOKUP(Parameter!#REF!,Indexing!$A$2:$B$28,2)</f>
        <v>#REF!</v>
      </c>
      <c r="E2690" s="13" t="e">
        <f>VLOOKUP(Parameter!#REF!,Indexing!$C$2:$D$28,2)</f>
        <v>#REF!</v>
      </c>
      <c r="F2690" s="13" t="e">
        <f>VLOOKUP(Parameter!#REF!,Indexing!$E$2:$F$28,2)</f>
        <v>#REF!</v>
      </c>
      <c r="G2690" s="13" t="e">
        <f>VLOOKUP(Parameter!#REF!,Indexing!$G$2:$H$28,2)</f>
        <v>#REF!</v>
      </c>
      <c r="H2690" s="13" t="e">
        <f t="shared" si="130"/>
        <v>#REF!</v>
      </c>
      <c r="J2690" s="13" t="e">
        <f>VLOOKUP(Parameter!#REF!,Indexing!$I$2:$J$28,2)</f>
        <v>#REF!</v>
      </c>
      <c r="K2690" s="13" t="e">
        <f>VLOOKUP(Parameter!#REF!,Indexing!$K$2:$L$28,2)</f>
        <v>#REF!</v>
      </c>
      <c r="L2690" s="13" t="e">
        <f t="shared" si="131"/>
        <v>#REF!</v>
      </c>
      <c r="N2690" t="e">
        <f t="shared" ref="N2690:N2753" si="132">(SUM(D2690:G2690))+(SUM(J2690+K2690))</f>
        <v>#REF!</v>
      </c>
    </row>
    <row r="2691" spans="4:14">
      <c r="D2691" s="13" t="e">
        <f>VLOOKUP(Parameter!#REF!,Indexing!$A$2:$B$28,2)</f>
        <v>#REF!</v>
      </c>
      <c r="E2691" s="13" t="e">
        <f>VLOOKUP(Parameter!#REF!,Indexing!$C$2:$D$28,2)</f>
        <v>#REF!</v>
      </c>
      <c r="F2691" s="13" t="e">
        <f>VLOOKUP(Parameter!#REF!,Indexing!$E$2:$F$28,2)</f>
        <v>#REF!</v>
      </c>
      <c r="G2691" s="13" t="e">
        <f>VLOOKUP(Parameter!#REF!,Indexing!$G$2:$H$28,2)</f>
        <v>#REF!</v>
      </c>
      <c r="H2691" s="13" t="e">
        <f t="shared" si="130"/>
        <v>#REF!</v>
      </c>
      <c r="J2691" s="13" t="e">
        <f>VLOOKUP(Parameter!#REF!,Indexing!$I$2:$J$28,2)</f>
        <v>#REF!</v>
      </c>
      <c r="K2691" s="13" t="e">
        <f>VLOOKUP(Parameter!#REF!,Indexing!$K$2:$L$28,2)</f>
        <v>#REF!</v>
      </c>
      <c r="L2691" s="13" t="e">
        <f t="shared" si="131"/>
        <v>#REF!</v>
      </c>
      <c r="N2691" t="e">
        <f t="shared" si="132"/>
        <v>#REF!</v>
      </c>
    </row>
    <row r="2692" spans="4:14">
      <c r="D2692" s="13" t="e">
        <f>VLOOKUP(Parameter!#REF!,Indexing!$A$2:$B$28,2)</f>
        <v>#REF!</v>
      </c>
      <c r="E2692" s="13" t="e">
        <f>VLOOKUP(Parameter!#REF!,Indexing!$C$2:$D$28,2)</f>
        <v>#REF!</v>
      </c>
      <c r="F2692" s="13" t="e">
        <f>VLOOKUP(Parameter!#REF!,Indexing!$E$2:$F$28,2)</f>
        <v>#REF!</v>
      </c>
      <c r="G2692" s="13" t="e">
        <f>VLOOKUP(Parameter!#REF!,Indexing!$G$2:$H$28,2)</f>
        <v>#REF!</v>
      </c>
      <c r="H2692" s="13" t="e">
        <f t="shared" si="130"/>
        <v>#REF!</v>
      </c>
      <c r="J2692" s="13" t="e">
        <f>VLOOKUP(Parameter!#REF!,Indexing!$I$2:$J$28,2)</f>
        <v>#REF!</v>
      </c>
      <c r="K2692" s="13" t="e">
        <f>VLOOKUP(Parameter!#REF!,Indexing!$K$2:$L$28,2)</f>
        <v>#REF!</v>
      </c>
      <c r="L2692" s="13" t="e">
        <f t="shared" si="131"/>
        <v>#REF!</v>
      </c>
      <c r="N2692" t="e">
        <f t="shared" si="132"/>
        <v>#REF!</v>
      </c>
    </row>
    <row r="2693" spans="4:14">
      <c r="D2693" s="13" t="e">
        <f>VLOOKUP(Parameter!#REF!,Indexing!$A$2:$B$28,2)</f>
        <v>#REF!</v>
      </c>
      <c r="E2693" s="13" t="e">
        <f>VLOOKUP(Parameter!#REF!,Indexing!$C$2:$D$28,2)</f>
        <v>#REF!</v>
      </c>
      <c r="F2693" s="13" t="e">
        <f>VLOOKUP(Parameter!#REF!,Indexing!$E$2:$F$28,2)</f>
        <v>#REF!</v>
      </c>
      <c r="G2693" s="13" t="e">
        <f>VLOOKUP(Parameter!#REF!,Indexing!$G$2:$H$28,2)</f>
        <v>#REF!</v>
      </c>
      <c r="H2693" s="13" t="e">
        <f t="shared" si="130"/>
        <v>#REF!</v>
      </c>
      <c r="J2693" s="13" t="e">
        <f>VLOOKUP(Parameter!#REF!,Indexing!$I$2:$J$28,2)</f>
        <v>#REF!</v>
      </c>
      <c r="K2693" s="13" t="e">
        <f>VLOOKUP(Parameter!#REF!,Indexing!$K$2:$L$28,2)</f>
        <v>#REF!</v>
      </c>
      <c r="L2693" s="13" t="e">
        <f t="shared" si="131"/>
        <v>#REF!</v>
      </c>
      <c r="N2693" t="e">
        <f t="shared" si="132"/>
        <v>#REF!</v>
      </c>
    </row>
    <row r="2694" spans="4:14">
      <c r="D2694" s="13" t="e">
        <f>VLOOKUP(Parameter!#REF!,Indexing!$A$2:$B$28,2)</f>
        <v>#REF!</v>
      </c>
      <c r="E2694" s="13" t="e">
        <f>VLOOKUP(Parameter!#REF!,Indexing!$C$2:$D$28,2)</f>
        <v>#REF!</v>
      </c>
      <c r="F2694" s="13" t="e">
        <f>VLOOKUP(Parameter!#REF!,Indexing!$E$2:$F$28,2)</f>
        <v>#REF!</v>
      </c>
      <c r="G2694" s="13" t="e">
        <f>VLOOKUP(Parameter!#REF!,Indexing!$G$2:$H$28,2)</f>
        <v>#REF!</v>
      </c>
      <c r="H2694" s="13" t="e">
        <f t="shared" si="130"/>
        <v>#REF!</v>
      </c>
      <c r="J2694" s="13" t="e">
        <f>VLOOKUP(Parameter!#REF!,Indexing!$I$2:$J$28,2)</f>
        <v>#REF!</v>
      </c>
      <c r="K2694" s="13" t="e">
        <f>VLOOKUP(Parameter!#REF!,Indexing!$K$2:$L$28,2)</f>
        <v>#REF!</v>
      </c>
      <c r="L2694" s="13" t="e">
        <f t="shared" si="131"/>
        <v>#REF!</v>
      </c>
      <c r="N2694" t="e">
        <f t="shared" si="132"/>
        <v>#REF!</v>
      </c>
    </row>
    <row r="2695" spans="4:14">
      <c r="D2695" s="13" t="e">
        <f>VLOOKUP(Parameter!#REF!,Indexing!$A$2:$B$28,2)</f>
        <v>#REF!</v>
      </c>
      <c r="E2695" s="13" t="e">
        <f>VLOOKUP(Parameter!#REF!,Indexing!$C$2:$D$28,2)</f>
        <v>#REF!</v>
      </c>
      <c r="F2695" s="13" t="e">
        <f>VLOOKUP(Parameter!#REF!,Indexing!$E$2:$F$28,2)</f>
        <v>#REF!</v>
      </c>
      <c r="G2695" s="13" t="e">
        <f>VLOOKUP(Parameter!#REF!,Indexing!$G$2:$H$28,2)</f>
        <v>#REF!</v>
      </c>
      <c r="H2695" s="13" t="e">
        <f t="shared" si="130"/>
        <v>#REF!</v>
      </c>
      <c r="J2695" s="13" t="e">
        <f>VLOOKUP(Parameter!#REF!,Indexing!$I$2:$J$28,2)</f>
        <v>#REF!</v>
      </c>
      <c r="K2695" s="13" t="e">
        <f>VLOOKUP(Parameter!#REF!,Indexing!$K$2:$L$28,2)</f>
        <v>#REF!</v>
      </c>
      <c r="L2695" s="13" t="e">
        <f t="shared" si="131"/>
        <v>#REF!</v>
      </c>
      <c r="N2695" t="e">
        <f t="shared" si="132"/>
        <v>#REF!</v>
      </c>
    </row>
    <row r="2696" spans="4:14">
      <c r="D2696" s="13" t="e">
        <f>VLOOKUP(Parameter!#REF!,Indexing!$A$2:$B$28,2)</f>
        <v>#REF!</v>
      </c>
      <c r="E2696" s="13" t="e">
        <f>VLOOKUP(Parameter!#REF!,Indexing!$C$2:$D$28,2)</f>
        <v>#REF!</v>
      </c>
      <c r="F2696" s="13" t="e">
        <f>VLOOKUP(Parameter!#REF!,Indexing!$E$2:$F$28,2)</f>
        <v>#REF!</v>
      </c>
      <c r="G2696" s="13" t="e">
        <f>VLOOKUP(Parameter!#REF!,Indexing!$G$2:$H$28,2)</f>
        <v>#REF!</v>
      </c>
      <c r="H2696" s="13" t="e">
        <f t="shared" si="130"/>
        <v>#REF!</v>
      </c>
      <c r="J2696" s="13" t="e">
        <f>VLOOKUP(Parameter!#REF!,Indexing!$I$2:$J$28,2)</f>
        <v>#REF!</v>
      </c>
      <c r="K2696" s="13" t="e">
        <f>VLOOKUP(Parameter!#REF!,Indexing!$K$2:$L$28,2)</f>
        <v>#REF!</v>
      </c>
      <c r="L2696" s="13" t="e">
        <f t="shared" si="131"/>
        <v>#REF!</v>
      </c>
      <c r="N2696" t="e">
        <f t="shared" si="132"/>
        <v>#REF!</v>
      </c>
    </row>
    <row r="2697" spans="4:14">
      <c r="D2697" s="13" t="e">
        <f>VLOOKUP(Parameter!#REF!,Indexing!$A$2:$B$28,2)</f>
        <v>#REF!</v>
      </c>
      <c r="E2697" s="13" t="e">
        <f>VLOOKUP(Parameter!#REF!,Indexing!$C$2:$D$28,2)</f>
        <v>#REF!</v>
      </c>
      <c r="F2697" s="13" t="e">
        <f>VLOOKUP(Parameter!#REF!,Indexing!$E$2:$F$28,2)</f>
        <v>#REF!</v>
      </c>
      <c r="G2697" s="13" t="e">
        <f>VLOOKUP(Parameter!#REF!,Indexing!$G$2:$H$28,2)</f>
        <v>#REF!</v>
      </c>
      <c r="H2697" s="13" t="e">
        <f t="shared" si="130"/>
        <v>#REF!</v>
      </c>
      <c r="J2697" s="13" t="e">
        <f>VLOOKUP(Parameter!#REF!,Indexing!$I$2:$J$28,2)</f>
        <v>#REF!</v>
      </c>
      <c r="K2697" s="13" t="e">
        <f>VLOOKUP(Parameter!#REF!,Indexing!$K$2:$L$28,2)</f>
        <v>#REF!</v>
      </c>
      <c r="L2697" s="13" t="e">
        <f t="shared" si="131"/>
        <v>#REF!</v>
      </c>
      <c r="N2697" t="e">
        <f t="shared" si="132"/>
        <v>#REF!</v>
      </c>
    </row>
    <row r="2698" spans="4:14">
      <c r="D2698" s="13" t="e">
        <f>VLOOKUP(Parameter!#REF!,Indexing!$A$2:$B$28,2)</f>
        <v>#REF!</v>
      </c>
      <c r="E2698" s="13" t="e">
        <f>VLOOKUP(Parameter!#REF!,Indexing!$C$2:$D$28,2)</f>
        <v>#REF!</v>
      </c>
      <c r="F2698" s="13" t="e">
        <f>VLOOKUP(Parameter!#REF!,Indexing!$E$2:$F$28,2)</f>
        <v>#REF!</v>
      </c>
      <c r="G2698" s="13" t="e">
        <f>VLOOKUP(Parameter!#REF!,Indexing!$G$2:$H$28,2)</f>
        <v>#REF!</v>
      </c>
      <c r="H2698" s="13" t="e">
        <f t="shared" si="130"/>
        <v>#REF!</v>
      </c>
      <c r="J2698" s="13" t="e">
        <f>VLOOKUP(Parameter!#REF!,Indexing!$I$2:$J$28,2)</f>
        <v>#REF!</v>
      </c>
      <c r="K2698" s="13" t="e">
        <f>VLOOKUP(Parameter!#REF!,Indexing!$K$2:$L$28,2)</f>
        <v>#REF!</v>
      </c>
      <c r="L2698" s="13" t="e">
        <f t="shared" si="131"/>
        <v>#REF!</v>
      </c>
      <c r="N2698" t="e">
        <f t="shared" si="132"/>
        <v>#REF!</v>
      </c>
    </row>
    <row r="2699" spans="4:14">
      <c r="D2699" s="13" t="e">
        <f>VLOOKUP(Parameter!#REF!,Indexing!$A$2:$B$28,2)</f>
        <v>#REF!</v>
      </c>
      <c r="E2699" s="13" t="e">
        <f>VLOOKUP(Parameter!#REF!,Indexing!$C$2:$D$28,2)</f>
        <v>#REF!</v>
      </c>
      <c r="F2699" s="13" t="e">
        <f>VLOOKUP(Parameter!#REF!,Indexing!$E$2:$F$28,2)</f>
        <v>#REF!</v>
      </c>
      <c r="G2699" s="13" t="e">
        <f>VLOOKUP(Parameter!#REF!,Indexing!$G$2:$H$28,2)</f>
        <v>#REF!</v>
      </c>
      <c r="H2699" s="13" t="e">
        <f t="shared" si="130"/>
        <v>#REF!</v>
      </c>
      <c r="J2699" s="13" t="e">
        <f>VLOOKUP(Parameter!#REF!,Indexing!$I$2:$J$28,2)</f>
        <v>#REF!</v>
      </c>
      <c r="K2699" s="13" t="e">
        <f>VLOOKUP(Parameter!#REF!,Indexing!$K$2:$L$28,2)</f>
        <v>#REF!</v>
      </c>
      <c r="L2699" s="13" t="e">
        <f t="shared" si="131"/>
        <v>#REF!</v>
      </c>
      <c r="N2699" t="e">
        <f t="shared" si="132"/>
        <v>#REF!</v>
      </c>
    </row>
    <row r="2700" spans="4:14">
      <c r="D2700" s="13" t="e">
        <f>VLOOKUP(Parameter!#REF!,Indexing!$A$2:$B$28,2)</f>
        <v>#REF!</v>
      </c>
      <c r="E2700" s="13" t="e">
        <f>VLOOKUP(Parameter!#REF!,Indexing!$C$2:$D$28,2)</f>
        <v>#REF!</v>
      </c>
      <c r="F2700" s="13" t="e">
        <f>VLOOKUP(Parameter!#REF!,Indexing!$E$2:$F$28,2)</f>
        <v>#REF!</v>
      </c>
      <c r="G2700" s="13" t="e">
        <f>VLOOKUP(Parameter!#REF!,Indexing!$G$2:$H$28,2)</f>
        <v>#REF!</v>
      </c>
      <c r="H2700" s="13" t="e">
        <f t="shared" si="130"/>
        <v>#REF!</v>
      </c>
      <c r="J2700" s="13" t="e">
        <f>VLOOKUP(Parameter!#REF!,Indexing!$I$2:$J$28,2)</f>
        <v>#REF!</v>
      </c>
      <c r="K2700" s="13" t="e">
        <f>VLOOKUP(Parameter!#REF!,Indexing!$K$2:$L$28,2)</f>
        <v>#REF!</v>
      </c>
      <c r="L2700" s="13" t="e">
        <f t="shared" si="131"/>
        <v>#REF!</v>
      </c>
      <c r="N2700" t="e">
        <f t="shared" si="132"/>
        <v>#REF!</v>
      </c>
    </row>
    <row r="2701" spans="4:14">
      <c r="D2701" s="13" t="e">
        <f>VLOOKUP(Parameter!#REF!,Indexing!$A$2:$B$28,2)</f>
        <v>#REF!</v>
      </c>
      <c r="E2701" s="13" t="e">
        <f>VLOOKUP(Parameter!#REF!,Indexing!$C$2:$D$28,2)</f>
        <v>#REF!</v>
      </c>
      <c r="F2701" s="13" t="e">
        <f>VLOOKUP(Parameter!#REF!,Indexing!$E$2:$F$28,2)</f>
        <v>#REF!</v>
      </c>
      <c r="G2701" s="13" t="e">
        <f>VLOOKUP(Parameter!#REF!,Indexing!$G$2:$H$28,2)</f>
        <v>#REF!</v>
      </c>
      <c r="H2701" s="13" t="e">
        <f t="shared" si="130"/>
        <v>#REF!</v>
      </c>
      <c r="J2701" s="13" t="e">
        <f>VLOOKUP(Parameter!#REF!,Indexing!$I$2:$J$28,2)</f>
        <v>#REF!</v>
      </c>
      <c r="K2701" s="13" t="e">
        <f>VLOOKUP(Parameter!#REF!,Indexing!$K$2:$L$28,2)</f>
        <v>#REF!</v>
      </c>
      <c r="L2701" s="13" t="e">
        <f t="shared" si="131"/>
        <v>#REF!</v>
      </c>
      <c r="N2701" t="e">
        <f t="shared" si="132"/>
        <v>#REF!</v>
      </c>
    </row>
    <row r="2702" spans="4:14">
      <c r="D2702" s="13" t="e">
        <f>VLOOKUP(Parameter!#REF!,Indexing!$A$2:$B$28,2)</f>
        <v>#REF!</v>
      </c>
      <c r="E2702" s="13" t="e">
        <f>VLOOKUP(Parameter!#REF!,Indexing!$C$2:$D$28,2)</f>
        <v>#REF!</v>
      </c>
      <c r="F2702" s="13" t="e">
        <f>VLOOKUP(Parameter!#REF!,Indexing!$E$2:$F$28,2)</f>
        <v>#REF!</v>
      </c>
      <c r="G2702" s="13" t="e">
        <f>VLOOKUP(Parameter!#REF!,Indexing!$G$2:$H$28,2)</f>
        <v>#REF!</v>
      </c>
      <c r="H2702" s="13" t="e">
        <f t="shared" si="130"/>
        <v>#REF!</v>
      </c>
      <c r="J2702" s="13" t="e">
        <f>VLOOKUP(Parameter!#REF!,Indexing!$I$2:$J$28,2)</f>
        <v>#REF!</v>
      </c>
      <c r="K2702" s="13" t="e">
        <f>VLOOKUP(Parameter!#REF!,Indexing!$K$2:$L$28,2)</f>
        <v>#REF!</v>
      </c>
      <c r="L2702" s="13" t="e">
        <f t="shared" si="131"/>
        <v>#REF!</v>
      </c>
      <c r="N2702" t="e">
        <f t="shared" si="132"/>
        <v>#REF!</v>
      </c>
    </row>
    <row r="2703" spans="4:14">
      <c r="D2703" s="13" t="e">
        <f>VLOOKUP(Parameter!#REF!,Indexing!$A$2:$B$28,2)</f>
        <v>#REF!</v>
      </c>
      <c r="E2703" s="13" t="e">
        <f>VLOOKUP(Parameter!#REF!,Indexing!$C$2:$D$28,2)</f>
        <v>#REF!</v>
      </c>
      <c r="F2703" s="13" t="e">
        <f>VLOOKUP(Parameter!#REF!,Indexing!$E$2:$F$28,2)</f>
        <v>#REF!</v>
      </c>
      <c r="G2703" s="13" t="e">
        <f>VLOOKUP(Parameter!#REF!,Indexing!$G$2:$H$28,2)</f>
        <v>#REF!</v>
      </c>
      <c r="H2703" s="13" t="e">
        <f t="shared" si="130"/>
        <v>#REF!</v>
      </c>
      <c r="J2703" s="13" t="e">
        <f>VLOOKUP(Parameter!#REF!,Indexing!$I$2:$J$28,2)</f>
        <v>#REF!</v>
      </c>
      <c r="K2703" s="13" t="e">
        <f>VLOOKUP(Parameter!#REF!,Indexing!$K$2:$L$28,2)</f>
        <v>#REF!</v>
      </c>
      <c r="L2703" s="13" t="e">
        <f t="shared" si="131"/>
        <v>#REF!</v>
      </c>
      <c r="N2703" t="e">
        <f t="shared" si="132"/>
        <v>#REF!</v>
      </c>
    </row>
    <row r="2704" spans="4:14">
      <c r="D2704" s="13" t="e">
        <f>VLOOKUP(Parameter!#REF!,Indexing!$A$2:$B$28,2)</f>
        <v>#REF!</v>
      </c>
      <c r="E2704" s="13" t="e">
        <f>VLOOKUP(Parameter!#REF!,Indexing!$C$2:$D$28,2)</f>
        <v>#REF!</v>
      </c>
      <c r="F2704" s="13" t="e">
        <f>VLOOKUP(Parameter!#REF!,Indexing!$E$2:$F$28,2)</f>
        <v>#REF!</v>
      </c>
      <c r="G2704" s="13" t="e">
        <f>VLOOKUP(Parameter!#REF!,Indexing!$G$2:$H$28,2)</f>
        <v>#REF!</v>
      </c>
      <c r="H2704" s="13" t="e">
        <f t="shared" si="130"/>
        <v>#REF!</v>
      </c>
      <c r="J2704" s="13" t="e">
        <f>VLOOKUP(Parameter!#REF!,Indexing!$I$2:$J$28,2)</f>
        <v>#REF!</v>
      </c>
      <c r="K2704" s="13" t="e">
        <f>VLOOKUP(Parameter!#REF!,Indexing!$K$2:$L$28,2)</f>
        <v>#REF!</v>
      </c>
      <c r="L2704" s="13" t="e">
        <f t="shared" si="131"/>
        <v>#REF!</v>
      </c>
      <c r="N2704" t="e">
        <f t="shared" si="132"/>
        <v>#REF!</v>
      </c>
    </row>
    <row r="2705" spans="4:14">
      <c r="D2705" s="13" t="e">
        <f>VLOOKUP(Parameter!#REF!,Indexing!$A$2:$B$28,2)</f>
        <v>#REF!</v>
      </c>
      <c r="E2705" s="13" t="e">
        <f>VLOOKUP(Parameter!#REF!,Indexing!$C$2:$D$28,2)</f>
        <v>#REF!</v>
      </c>
      <c r="F2705" s="13" t="e">
        <f>VLOOKUP(Parameter!#REF!,Indexing!$E$2:$F$28,2)</f>
        <v>#REF!</v>
      </c>
      <c r="G2705" s="13" t="e">
        <f>VLOOKUP(Parameter!#REF!,Indexing!$G$2:$H$28,2)</f>
        <v>#REF!</v>
      </c>
      <c r="H2705" s="13" t="e">
        <f t="shared" si="130"/>
        <v>#REF!</v>
      </c>
      <c r="J2705" s="13" t="e">
        <f>VLOOKUP(Parameter!#REF!,Indexing!$I$2:$J$28,2)</f>
        <v>#REF!</v>
      </c>
      <c r="K2705" s="13" t="e">
        <f>VLOOKUP(Parameter!#REF!,Indexing!$K$2:$L$28,2)</f>
        <v>#REF!</v>
      </c>
      <c r="L2705" s="13" t="e">
        <f t="shared" si="131"/>
        <v>#REF!</v>
      </c>
      <c r="N2705" t="e">
        <f t="shared" si="132"/>
        <v>#REF!</v>
      </c>
    </row>
    <row r="2706" spans="4:14">
      <c r="D2706" s="13" t="e">
        <f>VLOOKUP(Parameter!#REF!,Indexing!$A$2:$B$28,2)</f>
        <v>#REF!</v>
      </c>
      <c r="E2706" s="13" t="e">
        <f>VLOOKUP(Parameter!#REF!,Indexing!$C$2:$D$28,2)</f>
        <v>#REF!</v>
      </c>
      <c r="F2706" s="13" t="e">
        <f>VLOOKUP(Parameter!#REF!,Indexing!$E$2:$F$28,2)</f>
        <v>#REF!</v>
      </c>
      <c r="G2706" s="13" t="e">
        <f>VLOOKUP(Parameter!#REF!,Indexing!$G$2:$H$28,2)</f>
        <v>#REF!</v>
      </c>
      <c r="H2706" s="13" t="e">
        <f t="shared" si="130"/>
        <v>#REF!</v>
      </c>
      <c r="J2706" s="13" t="e">
        <f>VLOOKUP(Parameter!#REF!,Indexing!$I$2:$J$28,2)</f>
        <v>#REF!</v>
      </c>
      <c r="K2706" s="13" t="e">
        <f>VLOOKUP(Parameter!#REF!,Indexing!$K$2:$L$28,2)</f>
        <v>#REF!</v>
      </c>
      <c r="L2706" s="13" t="e">
        <f t="shared" si="131"/>
        <v>#REF!</v>
      </c>
      <c r="N2706" t="e">
        <f t="shared" si="132"/>
        <v>#REF!</v>
      </c>
    </row>
    <row r="2707" spans="4:14">
      <c r="D2707" s="13" t="e">
        <f>VLOOKUP(Parameter!#REF!,Indexing!$A$2:$B$28,2)</f>
        <v>#REF!</v>
      </c>
      <c r="E2707" s="13" t="e">
        <f>VLOOKUP(Parameter!#REF!,Indexing!$C$2:$D$28,2)</f>
        <v>#REF!</v>
      </c>
      <c r="F2707" s="13" t="e">
        <f>VLOOKUP(Parameter!#REF!,Indexing!$E$2:$F$28,2)</f>
        <v>#REF!</v>
      </c>
      <c r="G2707" s="13" t="e">
        <f>VLOOKUP(Parameter!#REF!,Indexing!$G$2:$H$28,2)</f>
        <v>#REF!</v>
      </c>
      <c r="H2707" s="13" t="e">
        <f t="shared" si="130"/>
        <v>#REF!</v>
      </c>
      <c r="J2707" s="13" t="e">
        <f>VLOOKUP(Parameter!#REF!,Indexing!$I$2:$J$28,2)</f>
        <v>#REF!</v>
      </c>
      <c r="K2707" s="13" t="e">
        <f>VLOOKUP(Parameter!#REF!,Indexing!$K$2:$L$28,2)</f>
        <v>#REF!</v>
      </c>
      <c r="L2707" s="13" t="e">
        <f t="shared" si="131"/>
        <v>#REF!</v>
      </c>
      <c r="N2707" t="e">
        <f t="shared" si="132"/>
        <v>#REF!</v>
      </c>
    </row>
    <row r="2708" spans="4:14">
      <c r="D2708" s="13" t="e">
        <f>VLOOKUP(Parameter!#REF!,Indexing!$A$2:$B$28,2)</f>
        <v>#REF!</v>
      </c>
      <c r="E2708" s="13" t="e">
        <f>VLOOKUP(Parameter!#REF!,Indexing!$C$2:$D$28,2)</f>
        <v>#REF!</v>
      </c>
      <c r="F2708" s="13" t="e">
        <f>VLOOKUP(Parameter!#REF!,Indexing!$E$2:$F$28,2)</f>
        <v>#REF!</v>
      </c>
      <c r="G2708" s="13" t="e">
        <f>VLOOKUP(Parameter!#REF!,Indexing!$G$2:$H$28,2)</f>
        <v>#REF!</v>
      </c>
      <c r="H2708" s="13" t="e">
        <f t="shared" si="130"/>
        <v>#REF!</v>
      </c>
      <c r="J2708" s="13" t="e">
        <f>VLOOKUP(Parameter!#REF!,Indexing!$I$2:$J$28,2)</f>
        <v>#REF!</v>
      </c>
      <c r="K2708" s="13" t="e">
        <f>VLOOKUP(Parameter!#REF!,Indexing!$K$2:$L$28,2)</f>
        <v>#REF!</v>
      </c>
      <c r="L2708" s="13" t="e">
        <f t="shared" si="131"/>
        <v>#REF!</v>
      </c>
      <c r="N2708" t="e">
        <f t="shared" si="132"/>
        <v>#REF!</v>
      </c>
    </row>
    <row r="2709" spans="4:14">
      <c r="D2709" s="13" t="e">
        <f>VLOOKUP(Parameter!#REF!,Indexing!$A$2:$B$28,2)</f>
        <v>#REF!</v>
      </c>
      <c r="E2709" s="13" t="e">
        <f>VLOOKUP(Parameter!#REF!,Indexing!$C$2:$D$28,2)</f>
        <v>#REF!</v>
      </c>
      <c r="F2709" s="13" t="e">
        <f>VLOOKUP(Parameter!#REF!,Indexing!$E$2:$F$28,2)</f>
        <v>#REF!</v>
      </c>
      <c r="G2709" s="13" t="e">
        <f>VLOOKUP(Parameter!#REF!,Indexing!$G$2:$H$28,2)</f>
        <v>#REF!</v>
      </c>
      <c r="H2709" s="13" t="e">
        <f t="shared" si="130"/>
        <v>#REF!</v>
      </c>
      <c r="J2709" s="13" t="e">
        <f>VLOOKUP(Parameter!#REF!,Indexing!$I$2:$J$28,2)</f>
        <v>#REF!</v>
      </c>
      <c r="K2709" s="13" t="e">
        <f>VLOOKUP(Parameter!#REF!,Indexing!$K$2:$L$28,2)</f>
        <v>#REF!</v>
      </c>
      <c r="L2709" s="13" t="e">
        <f t="shared" si="131"/>
        <v>#REF!</v>
      </c>
      <c r="N2709" t="e">
        <f t="shared" si="132"/>
        <v>#REF!</v>
      </c>
    </row>
    <row r="2710" spans="4:14">
      <c r="D2710" s="13" t="e">
        <f>VLOOKUP(Parameter!#REF!,Indexing!$A$2:$B$28,2)</f>
        <v>#REF!</v>
      </c>
      <c r="E2710" s="13" t="e">
        <f>VLOOKUP(Parameter!#REF!,Indexing!$C$2:$D$28,2)</f>
        <v>#REF!</v>
      </c>
      <c r="F2710" s="13" t="e">
        <f>VLOOKUP(Parameter!#REF!,Indexing!$E$2:$F$28,2)</f>
        <v>#REF!</v>
      </c>
      <c r="G2710" s="13" t="e">
        <f>VLOOKUP(Parameter!#REF!,Indexing!$G$2:$H$28,2)</f>
        <v>#REF!</v>
      </c>
      <c r="H2710" s="13" t="e">
        <f t="shared" si="130"/>
        <v>#REF!</v>
      </c>
      <c r="J2710" s="13" t="e">
        <f>VLOOKUP(Parameter!#REF!,Indexing!$I$2:$J$28,2)</f>
        <v>#REF!</v>
      </c>
      <c r="K2710" s="13" t="e">
        <f>VLOOKUP(Parameter!#REF!,Indexing!$K$2:$L$28,2)</f>
        <v>#REF!</v>
      </c>
      <c r="L2710" s="13" t="e">
        <f t="shared" si="131"/>
        <v>#REF!</v>
      </c>
      <c r="N2710" t="e">
        <f t="shared" si="132"/>
        <v>#REF!</v>
      </c>
    </row>
    <row r="2711" spans="4:14">
      <c r="D2711" s="13" t="e">
        <f>VLOOKUP(Parameter!#REF!,Indexing!$A$2:$B$28,2)</f>
        <v>#REF!</v>
      </c>
      <c r="E2711" s="13" t="e">
        <f>VLOOKUP(Parameter!#REF!,Indexing!$C$2:$D$28,2)</f>
        <v>#REF!</v>
      </c>
      <c r="F2711" s="13" t="e">
        <f>VLOOKUP(Parameter!#REF!,Indexing!$E$2:$F$28,2)</f>
        <v>#REF!</v>
      </c>
      <c r="G2711" s="13" t="e">
        <f>VLOOKUP(Parameter!#REF!,Indexing!$G$2:$H$28,2)</f>
        <v>#REF!</v>
      </c>
      <c r="H2711" s="13" t="e">
        <f t="shared" si="130"/>
        <v>#REF!</v>
      </c>
      <c r="J2711" s="13" t="e">
        <f>VLOOKUP(Parameter!#REF!,Indexing!$I$2:$J$28,2)</f>
        <v>#REF!</v>
      </c>
      <c r="K2711" s="13" t="e">
        <f>VLOOKUP(Parameter!#REF!,Indexing!$K$2:$L$28,2)</f>
        <v>#REF!</v>
      </c>
      <c r="L2711" s="13" t="e">
        <f t="shared" si="131"/>
        <v>#REF!</v>
      </c>
      <c r="N2711" t="e">
        <f t="shared" si="132"/>
        <v>#REF!</v>
      </c>
    </row>
    <row r="2712" spans="4:14">
      <c r="D2712" s="13" t="e">
        <f>VLOOKUP(Parameter!#REF!,Indexing!$A$2:$B$28,2)</f>
        <v>#REF!</v>
      </c>
      <c r="E2712" s="13" t="e">
        <f>VLOOKUP(Parameter!#REF!,Indexing!$C$2:$D$28,2)</f>
        <v>#REF!</v>
      </c>
      <c r="F2712" s="13" t="e">
        <f>VLOOKUP(Parameter!#REF!,Indexing!$E$2:$F$28,2)</f>
        <v>#REF!</v>
      </c>
      <c r="G2712" s="13" t="e">
        <f>VLOOKUP(Parameter!#REF!,Indexing!$G$2:$H$28,2)</f>
        <v>#REF!</v>
      </c>
      <c r="H2712" s="13" t="e">
        <f t="shared" si="130"/>
        <v>#REF!</v>
      </c>
      <c r="J2712" s="13" t="e">
        <f>VLOOKUP(Parameter!#REF!,Indexing!$I$2:$J$28,2)</f>
        <v>#REF!</v>
      </c>
      <c r="K2712" s="13" t="e">
        <f>VLOOKUP(Parameter!#REF!,Indexing!$K$2:$L$28,2)</f>
        <v>#REF!</v>
      </c>
      <c r="L2712" s="13" t="e">
        <f t="shared" si="131"/>
        <v>#REF!</v>
      </c>
      <c r="N2712" t="e">
        <f t="shared" si="132"/>
        <v>#REF!</v>
      </c>
    </row>
    <row r="2713" spans="4:14">
      <c r="D2713" s="13" t="e">
        <f>VLOOKUP(Parameter!#REF!,Indexing!$A$2:$B$28,2)</f>
        <v>#REF!</v>
      </c>
      <c r="E2713" s="13" t="e">
        <f>VLOOKUP(Parameter!#REF!,Indexing!$C$2:$D$28,2)</f>
        <v>#REF!</v>
      </c>
      <c r="F2713" s="13" t="e">
        <f>VLOOKUP(Parameter!#REF!,Indexing!$E$2:$F$28,2)</f>
        <v>#REF!</v>
      </c>
      <c r="G2713" s="13" t="e">
        <f>VLOOKUP(Parameter!#REF!,Indexing!$G$2:$H$28,2)</f>
        <v>#REF!</v>
      </c>
      <c r="H2713" s="13" t="e">
        <f t="shared" si="130"/>
        <v>#REF!</v>
      </c>
      <c r="J2713" s="13" t="e">
        <f>VLOOKUP(Parameter!#REF!,Indexing!$I$2:$J$28,2)</f>
        <v>#REF!</v>
      </c>
      <c r="K2713" s="13" t="e">
        <f>VLOOKUP(Parameter!#REF!,Indexing!$K$2:$L$28,2)</f>
        <v>#REF!</v>
      </c>
      <c r="L2713" s="13" t="e">
        <f t="shared" si="131"/>
        <v>#REF!</v>
      </c>
      <c r="N2713" t="e">
        <f t="shared" si="132"/>
        <v>#REF!</v>
      </c>
    </row>
    <row r="2714" spans="4:14">
      <c r="D2714" s="13" t="e">
        <f>VLOOKUP(Parameter!#REF!,Indexing!$A$2:$B$28,2)</f>
        <v>#REF!</v>
      </c>
      <c r="E2714" s="13" t="e">
        <f>VLOOKUP(Parameter!#REF!,Indexing!$C$2:$D$28,2)</f>
        <v>#REF!</v>
      </c>
      <c r="F2714" s="13" t="e">
        <f>VLOOKUP(Parameter!#REF!,Indexing!$E$2:$F$28,2)</f>
        <v>#REF!</v>
      </c>
      <c r="G2714" s="13" t="e">
        <f>VLOOKUP(Parameter!#REF!,Indexing!$G$2:$H$28,2)</f>
        <v>#REF!</v>
      </c>
      <c r="H2714" s="13" t="e">
        <f t="shared" si="130"/>
        <v>#REF!</v>
      </c>
      <c r="J2714" s="13" t="e">
        <f>VLOOKUP(Parameter!#REF!,Indexing!$I$2:$J$28,2)</f>
        <v>#REF!</v>
      </c>
      <c r="K2714" s="13" t="e">
        <f>VLOOKUP(Parameter!#REF!,Indexing!$K$2:$L$28,2)</f>
        <v>#REF!</v>
      </c>
      <c r="L2714" s="13" t="e">
        <f t="shared" si="131"/>
        <v>#REF!</v>
      </c>
      <c r="N2714" t="e">
        <f t="shared" si="132"/>
        <v>#REF!</v>
      </c>
    </row>
    <row r="2715" spans="4:14">
      <c r="D2715" s="13" t="e">
        <f>VLOOKUP(Parameter!#REF!,Indexing!$A$2:$B$28,2)</f>
        <v>#REF!</v>
      </c>
      <c r="E2715" s="13" t="e">
        <f>VLOOKUP(Parameter!#REF!,Indexing!$C$2:$D$28,2)</f>
        <v>#REF!</v>
      </c>
      <c r="F2715" s="13" t="e">
        <f>VLOOKUP(Parameter!#REF!,Indexing!$E$2:$F$28,2)</f>
        <v>#REF!</v>
      </c>
      <c r="G2715" s="13" t="e">
        <f>VLOOKUP(Parameter!#REF!,Indexing!$G$2:$H$28,2)</f>
        <v>#REF!</v>
      </c>
      <c r="H2715" s="13" t="e">
        <f t="shared" si="130"/>
        <v>#REF!</v>
      </c>
      <c r="J2715" s="13" t="e">
        <f>VLOOKUP(Parameter!#REF!,Indexing!$I$2:$J$28,2)</f>
        <v>#REF!</v>
      </c>
      <c r="K2715" s="13" t="e">
        <f>VLOOKUP(Parameter!#REF!,Indexing!$K$2:$L$28,2)</f>
        <v>#REF!</v>
      </c>
      <c r="L2715" s="13" t="e">
        <f t="shared" si="131"/>
        <v>#REF!</v>
      </c>
      <c r="N2715" t="e">
        <f t="shared" si="132"/>
        <v>#REF!</v>
      </c>
    </row>
    <row r="2716" spans="4:14">
      <c r="D2716" s="13" t="e">
        <f>VLOOKUP(Parameter!#REF!,Indexing!$A$2:$B$28,2)</f>
        <v>#REF!</v>
      </c>
      <c r="E2716" s="13" t="e">
        <f>VLOOKUP(Parameter!#REF!,Indexing!$C$2:$D$28,2)</f>
        <v>#REF!</v>
      </c>
      <c r="F2716" s="13" t="e">
        <f>VLOOKUP(Parameter!#REF!,Indexing!$E$2:$F$28,2)</f>
        <v>#REF!</v>
      </c>
      <c r="G2716" s="13" t="e">
        <f>VLOOKUP(Parameter!#REF!,Indexing!$G$2:$H$28,2)</f>
        <v>#REF!</v>
      </c>
      <c r="H2716" s="13" t="e">
        <f t="shared" si="130"/>
        <v>#REF!</v>
      </c>
      <c r="J2716" s="13" t="e">
        <f>VLOOKUP(Parameter!#REF!,Indexing!$I$2:$J$28,2)</f>
        <v>#REF!</v>
      </c>
      <c r="K2716" s="13" t="e">
        <f>VLOOKUP(Parameter!#REF!,Indexing!$K$2:$L$28,2)</f>
        <v>#REF!</v>
      </c>
      <c r="L2716" s="13" t="e">
        <f t="shared" si="131"/>
        <v>#REF!</v>
      </c>
      <c r="N2716" t="e">
        <f t="shared" si="132"/>
        <v>#REF!</v>
      </c>
    </row>
    <row r="2717" spans="4:14">
      <c r="D2717" s="13" t="e">
        <f>VLOOKUP(Parameter!#REF!,Indexing!$A$2:$B$28,2)</f>
        <v>#REF!</v>
      </c>
      <c r="E2717" s="13" t="e">
        <f>VLOOKUP(Parameter!#REF!,Indexing!$C$2:$D$28,2)</f>
        <v>#REF!</v>
      </c>
      <c r="F2717" s="13" t="e">
        <f>VLOOKUP(Parameter!#REF!,Indexing!$E$2:$F$28,2)</f>
        <v>#REF!</v>
      </c>
      <c r="G2717" s="13" t="e">
        <f>VLOOKUP(Parameter!#REF!,Indexing!$G$2:$H$28,2)</f>
        <v>#REF!</v>
      </c>
      <c r="H2717" s="13" t="e">
        <f t="shared" si="130"/>
        <v>#REF!</v>
      </c>
      <c r="J2717" s="13" t="e">
        <f>VLOOKUP(Parameter!#REF!,Indexing!$I$2:$J$28,2)</f>
        <v>#REF!</v>
      </c>
      <c r="K2717" s="13" t="e">
        <f>VLOOKUP(Parameter!#REF!,Indexing!$K$2:$L$28,2)</f>
        <v>#REF!</v>
      </c>
      <c r="L2717" s="13" t="e">
        <f t="shared" si="131"/>
        <v>#REF!</v>
      </c>
      <c r="N2717" t="e">
        <f t="shared" si="132"/>
        <v>#REF!</v>
      </c>
    </row>
    <row r="2718" spans="4:14">
      <c r="D2718" s="13" t="e">
        <f>VLOOKUP(Parameter!#REF!,Indexing!$A$2:$B$28,2)</f>
        <v>#REF!</v>
      </c>
      <c r="E2718" s="13" t="e">
        <f>VLOOKUP(Parameter!#REF!,Indexing!$C$2:$D$28,2)</f>
        <v>#REF!</v>
      </c>
      <c r="F2718" s="13" t="e">
        <f>VLOOKUP(Parameter!#REF!,Indexing!$E$2:$F$28,2)</f>
        <v>#REF!</v>
      </c>
      <c r="G2718" s="13" t="e">
        <f>VLOOKUP(Parameter!#REF!,Indexing!$G$2:$H$28,2)</f>
        <v>#REF!</v>
      </c>
      <c r="H2718" s="13" t="e">
        <f t="shared" si="130"/>
        <v>#REF!</v>
      </c>
      <c r="J2718" s="13" t="e">
        <f>VLOOKUP(Parameter!#REF!,Indexing!$I$2:$J$28,2)</f>
        <v>#REF!</v>
      </c>
      <c r="K2718" s="13" t="e">
        <f>VLOOKUP(Parameter!#REF!,Indexing!$K$2:$L$28,2)</f>
        <v>#REF!</v>
      </c>
      <c r="L2718" s="13" t="e">
        <f t="shared" si="131"/>
        <v>#REF!</v>
      </c>
      <c r="N2718" t="e">
        <f t="shared" si="132"/>
        <v>#REF!</v>
      </c>
    </row>
    <row r="2719" spans="4:14">
      <c r="D2719" s="13" t="e">
        <f>VLOOKUP(Parameter!#REF!,Indexing!$A$2:$B$28,2)</f>
        <v>#REF!</v>
      </c>
      <c r="E2719" s="13" t="e">
        <f>VLOOKUP(Parameter!#REF!,Indexing!$C$2:$D$28,2)</f>
        <v>#REF!</v>
      </c>
      <c r="F2719" s="13" t="e">
        <f>VLOOKUP(Parameter!#REF!,Indexing!$E$2:$F$28,2)</f>
        <v>#REF!</v>
      </c>
      <c r="G2719" s="13" t="e">
        <f>VLOOKUP(Parameter!#REF!,Indexing!$G$2:$H$28,2)</f>
        <v>#REF!</v>
      </c>
      <c r="H2719" s="13" t="e">
        <f t="shared" si="130"/>
        <v>#REF!</v>
      </c>
      <c r="J2719" s="13" t="e">
        <f>VLOOKUP(Parameter!#REF!,Indexing!$I$2:$J$28,2)</f>
        <v>#REF!</v>
      </c>
      <c r="K2719" s="13" t="e">
        <f>VLOOKUP(Parameter!#REF!,Indexing!$K$2:$L$28,2)</f>
        <v>#REF!</v>
      </c>
      <c r="L2719" s="13" t="e">
        <f t="shared" si="131"/>
        <v>#REF!</v>
      </c>
      <c r="N2719" t="e">
        <f t="shared" si="132"/>
        <v>#REF!</v>
      </c>
    </row>
    <row r="2720" spans="4:14">
      <c r="D2720" s="13" t="e">
        <f>VLOOKUP(Parameter!#REF!,Indexing!$A$2:$B$28,2)</f>
        <v>#REF!</v>
      </c>
      <c r="E2720" s="13" t="e">
        <f>VLOOKUP(Parameter!#REF!,Indexing!$C$2:$D$28,2)</f>
        <v>#REF!</v>
      </c>
      <c r="F2720" s="13" t="e">
        <f>VLOOKUP(Parameter!#REF!,Indexing!$E$2:$F$28,2)</f>
        <v>#REF!</v>
      </c>
      <c r="G2720" s="13" t="e">
        <f>VLOOKUP(Parameter!#REF!,Indexing!$G$2:$H$28,2)</f>
        <v>#REF!</v>
      </c>
      <c r="H2720" s="13" t="e">
        <f t="shared" si="130"/>
        <v>#REF!</v>
      </c>
      <c r="J2720" s="13" t="e">
        <f>VLOOKUP(Parameter!#REF!,Indexing!$I$2:$J$28,2)</f>
        <v>#REF!</v>
      </c>
      <c r="K2720" s="13" t="e">
        <f>VLOOKUP(Parameter!#REF!,Indexing!$K$2:$L$28,2)</f>
        <v>#REF!</v>
      </c>
      <c r="L2720" s="13" t="e">
        <f t="shared" si="131"/>
        <v>#REF!</v>
      </c>
      <c r="N2720" t="e">
        <f t="shared" si="132"/>
        <v>#REF!</v>
      </c>
    </row>
    <row r="2721" spans="4:14">
      <c r="D2721" s="13" t="e">
        <f>VLOOKUP(Parameter!#REF!,Indexing!$A$2:$B$28,2)</f>
        <v>#REF!</v>
      </c>
      <c r="E2721" s="13" t="e">
        <f>VLOOKUP(Parameter!#REF!,Indexing!$C$2:$D$28,2)</f>
        <v>#REF!</v>
      </c>
      <c r="F2721" s="13" t="e">
        <f>VLOOKUP(Parameter!#REF!,Indexing!$E$2:$F$28,2)</f>
        <v>#REF!</v>
      </c>
      <c r="G2721" s="13" t="e">
        <f>VLOOKUP(Parameter!#REF!,Indexing!$G$2:$H$28,2)</f>
        <v>#REF!</v>
      </c>
      <c r="H2721" s="13" t="e">
        <f t="shared" si="130"/>
        <v>#REF!</v>
      </c>
      <c r="J2721" s="13" t="e">
        <f>VLOOKUP(Parameter!#REF!,Indexing!$I$2:$J$28,2)</f>
        <v>#REF!</v>
      </c>
      <c r="K2721" s="13" t="e">
        <f>VLOOKUP(Parameter!#REF!,Indexing!$K$2:$L$28,2)</f>
        <v>#REF!</v>
      </c>
      <c r="L2721" s="13" t="e">
        <f t="shared" si="131"/>
        <v>#REF!</v>
      </c>
      <c r="N2721" t="e">
        <f t="shared" si="132"/>
        <v>#REF!</v>
      </c>
    </row>
    <row r="2722" spans="4:14">
      <c r="D2722" s="13" t="e">
        <f>VLOOKUP(Parameter!#REF!,Indexing!$A$2:$B$28,2)</f>
        <v>#REF!</v>
      </c>
      <c r="E2722" s="13" t="e">
        <f>VLOOKUP(Parameter!#REF!,Indexing!$C$2:$D$28,2)</f>
        <v>#REF!</v>
      </c>
      <c r="F2722" s="13" t="e">
        <f>VLOOKUP(Parameter!#REF!,Indexing!$E$2:$F$28,2)</f>
        <v>#REF!</v>
      </c>
      <c r="G2722" s="13" t="e">
        <f>VLOOKUP(Parameter!#REF!,Indexing!$G$2:$H$28,2)</f>
        <v>#REF!</v>
      </c>
      <c r="H2722" s="13" t="e">
        <f t="shared" si="130"/>
        <v>#REF!</v>
      </c>
      <c r="J2722" s="13" t="e">
        <f>VLOOKUP(Parameter!#REF!,Indexing!$I$2:$J$28,2)</f>
        <v>#REF!</v>
      </c>
      <c r="K2722" s="13" t="e">
        <f>VLOOKUP(Parameter!#REF!,Indexing!$K$2:$L$28,2)</f>
        <v>#REF!</v>
      </c>
      <c r="L2722" s="13" t="e">
        <f t="shared" si="131"/>
        <v>#REF!</v>
      </c>
      <c r="N2722" t="e">
        <f t="shared" si="132"/>
        <v>#REF!</v>
      </c>
    </row>
    <row r="2723" spans="4:14">
      <c r="D2723" s="13" t="e">
        <f>VLOOKUP(Parameter!#REF!,Indexing!$A$2:$B$28,2)</f>
        <v>#REF!</v>
      </c>
      <c r="E2723" s="13" t="e">
        <f>VLOOKUP(Parameter!#REF!,Indexing!$C$2:$D$28,2)</f>
        <v>#REF!</v>
      </c>
      <c r="F2723" s="13" t="e">
        <f>VLOOKUP(Parameter!#REF!,Indexing!$E$2:$F$28,2)</f>
        <v>#REF!</v>
      </c>
      <c r="G2723" s="13" t="e">
        <f>VLOOKUP(Parameter!#REF!,Indexing!$G$2:$H$28,2)</f>
        <v>#REF!</v>
      </c>
      <c r="H2723" s="13" t="e">
        <f t="shared" si="130"/>
        <v>#REF!</v>
      </c>
      <c r="J2723" s="13" t="e">
        <f>VLOOKUP(Parameter!#REF!,Indexing!$I$2:$J$28,2)</f>
        <v>#REF!</v>
      </c>
      <c r="K2723" s="13" t="e">
        <f>VLOOKUP(Parameter!#REF!,Indexing!$K$2:$L$28,2)</f>
        <v>#REF!</v>
      </c>
      <c r="L2723" s="13" t="e">
        <f t="shared" si="131"/>
        <v>#REF!</v>
      </c>
      <c r="N2723" t="e">
        <f t="shared" si="132"/>
        <v>#REF!</v>
      </c>
    </row>
    <row r="2724" spans="4:14">
      <c r="D2724" s="13" t="e">
        <f>VLOOKUP(Parameter!#REF!,Indexing!$A$2:$B$28,2)</f>
        <v>#REF!</v>
      </c>
      <c r="E2724" s="13" t="e">
        <f>VLOOKUP(Parameter!#REF!,Indexing!$C$2:$D$28,2)</f>
        <v>#REF!</v>
      </c>
      <c r="F2724" s="13" t="e">
        <f>VLOOKUP(Parameter!#REF!,Indexing!$E$2:$F$28,2)</f>
        <v>#REF!</v>
      </c>
      <c r="G2724" s="13" t="e">
        <f>VLOOKUP(Parameter!#REF!,Indexing!$G$2:$H$28,2)</f>
        <v>#REF!</v>
      </c>
      <c r="H2724" s="13" t="e">
        <f t="shared" si="130"/>
        <v>#REF!</v>
      </c>
      <c r="J2724" s="13" t="e">
        <f>VLOOKUP(Parameter!#REF!,Indexing!$I$2:$J$28,2)</f>
        <v>#REF!</v>
      </c>
      <c r="K2724" s="13" t="e">
        <f>VLOOKUP(Parameter!#REF!,Indexing!$K$2:$L$28,2)</f>
        <v>#REF!</v>
      </c>
      <c r="L2724" s="13" t="e">
        <f t="shared" si="131"/>
        <v>#REF!</v>
      </c>
      <c r="N2724" t="e">
        <f t="shared" si="132"/>
        <v>#REF!</v>
      </c>
    </row>
    <row r="2725" spans="4:14">
      <c r="D2725" s="13" t="e">
        <f>VLOOKUP(Parameter!#REF!,Indexing!$A$2:$B$28,2)</f>
        <v>#REF!</v>
      </c>
      <c r="E2725" s="13" t="e">
        <f>VLOOKUP(Parameter!#REF!,Indexing!$C$2:$D$28,2)</f>
        <v>#REF!</v>
      </c>
      <c r="F2725" s="13" t="e">
        <f>VLOOKUP(Parameter!#REF!,Indexing!$E$2:$F$28,2)</f>
        <v>#REF!</v>
      </c>
      <c r="G2725" s="13" t="e">
        <f>VLOOKUP(Parameter!#REF!,Indexing!$G$2:$H$28,2)</f>
        <v>#REF!</v>
      </c>
      <c r="H2725" s="13" t="e">
        <f t="shared" si="130"/>
        <v>#REF!</v>
      </c>
      <c r="J2725" s="13" t="e">
        <f>VLOOKUP(Parameter!#REF!,Indexing!$I$2:$J$28,2)</f>
        <v>#REF!</v>
      </c>
      <c r="K2725" s="13" t="e">
        <f>VLOOKUP(Parameter!#REF!,Indexing!$K$2:$L$28,2)</f>
        <v>#REF!</v>
      </c>
      <c r="L2725" s="13" t="e">
        <f t="shared" si="131"/>
        <v>#REF!</v>
      </c>
      <c r="N2725" t="e">
        <f t="shared" si="132"/>
        <v>#REF!</v>
      </c>
    </row>
    <row r="2726" spans="4:14">
      <c r="D2726" s="13" t="e">
        <f>VLOOKUP(Parameter!#REF!,Indexing!$A$2:$B$28,2)</f>
        <v>#REF!</v>
      </c>
      <c r="E2726" s="13" t="e">
        <f>VLOOKUP(Parameter!#REF!,Indexing!$C$2:$D$28,2)</f>
        <v>#REF!</v>
      </c>
      <c r="F2726" s="13" t="e">
        <f>VLOOKUP(Parameter!#REF!,Indexing!$E$2:$F$28,2)</f>
        <v>#REF!</v>
      </c>
      <c r="G2726" s="13" t="e">
        <f>VLOOKUP(Parameter!#REF!,Indexing!$G$2:$H$28,2)</f>
        <v>#REF!</v>
      </c>
      <c r="H2726" s="13" t="e">
        <f t="shared" si="130"/>
        <v>#REF!</v>
      </c>
      <c r="J2726" s="13" t="e">
        <f>VLOOKUP(Parameter!#REF!,Indexing!$I$2:$J$28,2)</f>
        <v>#REF!</v>
      </c>
      <c r="K2726" s="13" t="e">
        <f>VLOOKUP(Parameter!#REF!,Indexing!$K$2:$L$28,2)</f>
        <v>#REF!</v>
      </c>
      <c r="L2726" s="13" t="e">
        <f t="shared" si="131"/>
        <v>#REF!</v>
      </c>
      <c r="N2726" t="e">
        <f t="shared" si="132"/>
        <v>#REF!</v>
      </c>
    </row>
    <row r="2727" spans="4:14">
      <c r="D2727" s="13" t="e">
        <f>VLOOKUP(Parameter!#REF!,Indexing!$A$2:$B$28,2)</f>
        <v>#REF!</v>
      </c>
      <c r="E2727" s="13" t="e">
        <f>VLOOKUP(Parameter!#REF!,Indexing!$C$2:$D$28,2)</f>
        <v>#REF!</v>
      </c>
      <c r="F2727" s="13" t="e">
        <f>VLOOKUP(Parameter!#REF!,Indexing!$E$2:$F$28,2)</f>
        <v>#REF!</v>
      </c>
      <c r="G2727" s="13" t="e">
        <f>VLOOKUP(Parameter!#REF!,Indexing!$G$2:$H$28,2)</f>
        <v>#REF!</v>
      </c>
      <c r="H2727" s="13" t="e">
        <f t="shared" ref="H2727:H2790" si="133">(AVERAGE(D2727:G2727))</f>
        <v>#REF!</v>
      </c>
      <c r="J2727" s="13" t="e">
        <f>VLOOKUP(Parameter!#REF!,Indexing!$I$2:$J$28,2)</f>
        <v>#REF!</v>
      </c>
      <c r="K2727" s="13" t="e">
        <f>VLOOKUP(Parameter!#REF!,Indexing!$K$2:$L$28,2)</f>
        <v>#REF!</v>
      </c>
      <c r="L2727" s="13" t="e">
        <f t="shared" ref="L2727:L2790" si="134">AVERAGE(J2727+K2727)</f>
        <v>#REF!</v>
      </c>
      <c r="N2727" t="e">
        <f t="shared" si="132"/>
        <v>#REF!</v>
      </c>
    </row>
    <row r="2728" spans="4:14">
      <c r="D2728" s="13" t="e">
        <f>VLOOKUP(Parameter!#REF!,Indexing!$A$2:$B$28,2)</f>
        <v>#REF!</v>
      </c>
      <c r="E2728" s="13" t="e">
        <f>VLOOKUP(Parameter!#REF!,Indexing!$C$2:$D$28,2)</f>
        <v>#REF!</v>
      </c>
      <c r="F2728" s="13" t="e">
        <f>VLOOKUP(Parameter!#REF!,Indexing!$E$2:$F$28,2)</f>
        <v>#REF!</v>
      </c>
      <c r="G2728" s="13" t="e">
        <f>VLOOKUP(Parameter!#REF!,Indexing!$G$2:$H$28,2)</f>
        <v>#REF!</v>
      </c>
      <c r="H2728" s="13" t="e">
        <f t="shared" si="133"/>
        <v>#REF!</v>
      </c>
      <c r="J2728" s="13" t="e">
        <f>VLOOKUP(Parameter!#REF!,Indexing!$I$2:$J$28,2)</f>
        <v>#REF!</v>
      </c>
      <c r="K2728" s="13" t="e">
        <f>VLOOKUP(Parameter!#REF!,Indexing!$K$2:$L$28,2)</f>
        <v>#REF!</v>
      </c>
      <c r="L2728" s="13" t="e">
        <f t="shared" si="134"/>
        <v>#REF!</v>
      </c>
      <c r="N2728" t="e">
        <f t="shared" si="132"/>
        <v>#REF!</v>
      </c>
    </row>
    <row r="2729" spans="4:14">
      <c r="D2729" s="13" t="e">
        <f>VLOOKUP(Parameter!#REF!,Indexing!$A$2:$B$28,2)</f>
        <v>#REF!</v>
      </c>
      <c r="E2729" s="13" t="e">
        <f>VLOOKUP(Parameter!#REF!,Indexing!$C$2:$D$28,2)</f>
        <v>#REF!</v>
      </c>
      <c r="F2729" s="13" t="e">
        <f>VLOOKUP(Parameter!#REF!,Indexing!$E$2:$F$28,2)</f>
        <v>#REF!</v>
      </c>
      <c r="G2729" s="13" t="e">
        <f>VLOOKUP(Parameter!#REF!,Indexing!$G$2:$H$28,2)</f>
        <v>#REF!</v>
      </c>
      <c r="H2729" s="13" t="e">
        <f t="shared" si="133"/>
        <v>#REF!</v>
      </c>
      <c r="J2729" s="13" t="e">
        <f>VLOOKUP(Parameter!#REF!,Indexing!$I$2:$J$28,2)</f>
        <v>#REF!</v>
      </c>
      <c r="K2729" s="13" t="e">
        <f>VLOOKUP(Parameter!#REF!,Indexing!$K$2:$L$28,2)</f>
        <v>#REF!</v>
      </c>
      <c r="L2729" s="13" t="e">
        <f t="shared" si="134"/>
        <v>#REF!</v>
      </c>
      <c r="N2729" t="e">
        <f t="shared" si="132"/>
        <v>#REF!</v>
      </c>
    </row>
    <row r="2730" spans="4:14">
      <c r="D2730" s="13" t="e">
        <f>VLOOKUP(Parameter!#REF!,Indexing!$A$2:$B$28,2)</f>
        <v>#REF!</v>
      </c>
      <c r="E2730" s="13" t="e">
        <f>VLOOKUP(Parameter!#REF!,Indexing!$C$2:$D$28,2)</f>
        <v>#REF!</v>
      </c>
      <c r="F2730" s="13" t="e">
        <f>VLOOKUP(Parameter!#REF!,Indexing!$E$2:$F$28,2)</f>
        <v>#REF!</v>
      </c>
      <c r="G2730" s="13" t="e">
        <f>VLOOKUP(Parameter!#REF!,Indexing!$G$2:$H$28,2)</f>
        <v>#REF!</v>
      </c>
      <c r="H2730" s="13" t="e">
        <f t="shared" si="133"/>
        <v>#REF!</v>
      </c>
      <c r="J2730" s="13" t="e">
        <f>VLOOKUP(Parameter!#REF!,Indexing!$I$2:$J$28,2)</f>
        <v>#REF!</v>
      </c>
      <c r="K2730" s="13" t="e">
        <f>VLOOKUP(Parameter!#REF!,Indexing!$K$2:$L$28,2)</f>
        <v>#REF!</v>
      </c>
      <c r="L2730" s="13" t="e">
        <f t="shared" si="134"/>
        <v>#REF!</v>
      </c>
      <c r="N2730" t="e">
        <f t="shared" si="132"/>
        <v>#REF!</v>
      </c>
    </row>
    <row r="2731" spans="4:14">
      <c r="D2731" s="13" t="e">
        <f>VLOOKUP(Parameter!#REF!,Indexing!$A$2:$B$28,2)</f>
        <v>#REF!</v>
      </c>
      <c r="E2731" s="13" t="e">
        <f>VLOOKUP(Parameter!#REF!,Indexing!$C$2:$D$28,2)</f>
        <v>#REF!</v>
      </c>
      <c r="F2731" s="13" t="e">
        <f>VLOOKUP(Parameter!#REF!,Indexing!$E$2:$F$28,2)</f>
        <v>#REF!</v>
      </c>
      <c r="G2731" s="13" t="e">
        <f>VLOOKUP(Parameter!#REF!,Indexing!$G$2:$H$28,2)</f>
        <v>#REF!</v>
      </c>
      <c r="H2731" s="13" t="e">
        <f t="shared" si="133"/>
        <v>#REF!</v>
      </c>
      <c r="J2731" s="13" t="e">
        <f>VLOOKUP(Parameter!#REF!,Indexing!$I$2:$J$28,2)</f>
        <v>#REF!</v>
      </c>
      <c r="K2731" s="13" t="e">
        <f>VLOOKUP(Parameter!#REF!,Indexing!$K$2:$L$28,2)</f>
        <v>#REF!</v>
      </c>
      <c r="L2731" s="13" t="e">
        <f t="shared" si="134"/>
        <v>#REF!</v>
      </c>
      <c r="N2731" t="e">
        <f t="shared" si="132"/>
        <v>#REF!</v>
      </c>
    </row>
    <row r="2732" spans="4:14">
      <c r="D2732" s="13" t="e">
        <f>VLOOKUP(Parameter!#REF!,Indexing!$A$2:$B$28,2)</f>
        <v>#REF!</v>
      </c>
      <c r="E2732" s="13" t="e">
        <f>VLOOKUP(Parameter!#REF!,Indexing!$C$2:$D$28,2)</f>
        <v>#REF!</v>
      </c>
      <c r="F2732" s="13" t="e">
        <f>VLOOKUP(Parameter!#REF!,Indexing!$E$2:$F$28,2)</f>
        <v>#REF!</v>
      </c>
      <c r="G2732" s="13" t="e">
        <f>VLOOKUP(Parameter!#REF!,Indexing!$G$2:$H$28,2)</f>
        <v>#REF!</v>
      </c>
      <c r="H2732" s="13" t="e">
        <f t="shared" si="133"/>
        <v>#REF!</v>
      </c>
      <c r="J2732" s="13" t="e">
        <f>VLOOKUP(Parameter!#REF!,Indexing!$I$2:$J$28,2)</f>
        <v>#REF!</v>
      </c>
      <c r="K2732" s="13" t="e">
        <f>VLOOKUP(Parameter!#REF!,Indexing!$K$2:$L$28,2)</f>
        <v>#REF!</v>
      </c>
      <c r="L2732" s="13" t="e">
        <f t="shared" si="134"/>
        <v>#REF!</v>
      </c>
      <c r="N2732" t="e">
        <f t="shared" si="132"/>
        <v>#REF!</v>
      </c>
    </row>
    <row r="2733" spans="4:14">
      <c r="D2733" s="13" t="e">
        <f>VLOOKUP(Parameter!#REF!,Indexing!$A$2:$B$28,2)</f>
        <v>#REF!</v>
      </c>
      <c r="E2733" s="13" t="e">
        <f>VLOOKUP(Parameter!#REF!,Indexing!$C$2:$D$28,2)</f>
        <v>#REF!</v>
      </c>
      <c r="F2733" s="13" t="e">
        <f>VLOOKUP(Parameter!#REF!,Indexing!$E$2:$F$28,2)</f>
        <v>#REF!</v>
      </c>
      <c r="G2733" s="13" t="e">
        <f>VLOOKUP(Parameter!#REF!,Indexing!$G$2:$H$28,2)</f>
        <v>#REF!</v>
      </c>
      <c r="H2733" s="13" t="e">
        <f t="shared" si="133"/>
        <v>#REF!</v>
      </c>
      <c r="J2733" s="13" t="e">
        <f>VLOOKUP(Parameter!#REF!,Indexing!$I$2:$J$28,2)</f>
        <v>#REF!</v>
      </c>
      <c r="K2733" s="13" t="e">
        <f>VLOOKUP(Parameter!#REF!,Indexing!$K$2:$L$28,2)</f>
        <v>#REF!</v>
      </c>
      <c r="L2733" s="13" t="e">
        <f t="shared" si="134"/>
        <v>#REF!</v>
      </c>
      <c r="N2733" t="e">
        <f t="shared" si="132"/>
        <v>#REF!</v>
      </c>
    </row>
    <row r="2734" spans="4:14">
      <c r="D2734" s="13" t="e">
        <f>VLOOKUP(Parameter!#REF!,Indexing!$A$2:$B$28,2)</f>
        <v>#REF!</v>
      </c>
      <c r="E2734" s="13" t="e">
        <f>VLOOKUP(Parameter!#REF!,Indexing!$C$2:$D$28,2)</f>
        <v>#REF!</v>
      </c>
      <c r="F2734" s="13" t="e">
        <f>VLOOKUP(Parameter!#REF!,Indexing!$E$2:$F$28,2)</f>
        <v>#REF!</v>
      </c>
      <c r="G2734" s="13" t="e">
        <f>VLOOKUP(Parameter!#REF!,Indexing!$G$2:$H$28,2)</f>
        <v>#REF!</v>
      </c>
      <c r="H2734" s="13" t="e">
        <f t="shared" si="133"/>
        <v>#REF!</v>
      </c>
      <c r="J2734" s="13" t="e">
        <f>VLOOKUP(Parameter!#REF!,Indexing!$I$2:$J$28,2)</f>
        <v>#REF!</v>
      </c>
      <c r="K2734" s="13" t="e">
        <f>VLOOKUP(Parameter!#REF!,Indexing!$K$2:$L$28,2)</f>
        <v>#REF!</v>
      </c>
      <c r="L2734" s="13" t="e">
        <f t="shared" si="134"/>
        <v>#REF!</v>
      </c>
      <c r="N2734" t="e">
        <f t="shared" si="132"/>
        <v>#REF!</v>
      </c>
    </row>
    <row r="2735" spans="4:14">
      <c r="D2735" s="13" t="e">
        <f>VLOOKUP(Parameter!#REF!,Indexing!$A$2:$B$28,2)</f>
        <v>#REF!</v>
      </c>
      <c r="E2735" s="13" t="e">
        <f>VLOOKUP(Parameter!#REF!,Indexing!$C$2:$D$28,2)</f>
        <v>#REF!</v>
      </c>
      <c r="F2735" s="13" t="e">
        <f>VLOOKUP(Parameter!#REF!,Indexing!$E$2:$F$28,2)</f>
        <v>#REF!</v>
      </c>
      <c r="G2735" s="13" t="e">
        <f>VLOOKUP(Parameter!#REF!,Indexing!$G$2:$H$28,2)</f>
        <v>#REF!</v>
      </c>
      <c r="H2735" s="13" t="e">
        <f t="shared" si="133"/>
        <v>#REF!</v>
      </c>
      <c r="J2735" s="13" t="e">
        <f>VLOOKUP(Parameter!#REF!,Indexing!$I$2:$J$28,2)</f>
        <v>#REF!</v>
      </c>
      <c r="K2735" s="13" t="e">
        <f>VLOOKUP(Parameter!#REF!,Indexing!$K$2:$L$28,2)</f>
        <v>#REF!</v>
      </c>
      <c r="L2735" s="13" t="e">
        <f t="shared" si="134"/>
        <v>#REF!</v>
      </c>
      <c r="N2735" t="e">
        <f t="shared" si="132"/>
        <v>#REF!</v>
      </c>
    </row>
    <row r="2736" spans="4:14">
      <c r="D2736" s="13" t="e">
        <f>VLOOKUP(Parameter!#REF!,Indexing!$A$2:$B$28,2)</f>
        <v>#REF!</v>
      </c>
      <c r="E2736" s="13" t="e">
        <f>VLOOKUP(Parameter!#REF!,Indexing!$C$2:$D$28,2)</f>
        <v>#REF!</v>
      </c>
      <c r="F2736" s="13" t="e">
        <f>VLOOKUP(Parameter!#REF!,Indexing!$E$2:$F$28,2)</f>
        <v>#REF!</v>
      </c>
      <c r="G2736" s="13" t="e">
        <f>VLOOKUP(Parameter!#REF!,Indexing!$G$2:$H$28,2)</f>
        <v>#REF!</v>
      </c>
      <c r="H2736" s="13" t="e">
        <f t="shared" si="133"/>
        <v>#REF!</v>
      </c>
      <c r="J2736" s="13" t="e">
        <f>VLOOKUP(Parameter!#REF!,Indexing!$I$2:$J$28,2)</f>
        <v>#REF!</v>
      </c>
      <c r="K2736" s="13" t="e">
        <f>VLOOKUP(Parameter!#REF!,Indexing!$K$2:$L$28,2)</f>
        <v>#REF!</v>
      </c>
      <c r="L2736" s="13" t="e">
        <f t="shared" si="134"/>
        <v>#REF!</v>
      </c>
      <c r="N2736" t="e">
        <f t="shared" si="132"/>
        <v>#REF!</v>
      </c>
    </row>
    <row r="2737" spans="4:14">
      <c r="D2737" s="13" t="e">
        <f>VLOOKUP(Parameter!#REF!,Indexing!$A$2:$B$28,2)</f>
        <v>#REF!</v>
      </c>
      <c r="E2737" s="13" t="e">
        <f>VLOOKUP(Parameter!#REF!,Indexing!$C$2:$D$28,2)</f>
        <v>#REF!</v>
      </c>
      <c r="F2737" s="13" t="e">
        <f>VLOOKUP(Parameter!#REF!,Indexing!$E$2:$F$28,2)</f>
        <v>#REF!</v>
      </c>
      <c r="G2737" s="13" t="e">
        <f>VLOOKUP(Parameter!#REF!,Indexing!$G$2:$H$28,2)</f>
        <v>#REF!</v>
      </c>
      <c r="H2737" s="13" t="e">
        <f t="shared" si="133"/>
        <v>#REF!</v>
      </c>
      <c r="J2737" s="13" t="e">
        <f>VLOOKUP(Parameter!#REF!,Indexing!$I$2:$J$28,2)</f>
        <v>#REF!</v>
      </c>
      <c r="K2737" s="13" t="e">
        <f>VLOOKUP(Parameter!#REF!,Indexing!$K$2:$L$28,2)</f>
        <v>#REF!</v>
      </c>
      <c r="L2737" s="13" t="e">
        <f t="shared" si="134"/>
        <v>#REF!</v>
      </c>
      <c r="N2737" t="e">
        <f t="shared" si="132"/>
        <v>#REF!</v>
      </c>
    </row>
    <row r="2738" spans="4:14">
      <c r="D2738" s="13" t="e">
        <f>VLOOKUP(Parameter!#REF!,Indexing!$A$2:$B$28,2)</f>
        <v>#REF!</v>
      </c>
      <c r="E2738" s="13" t="e">
        <f>VLOOKUP(Parameter!#REF!,Indexing!$C$2:$D$28,2)</f>
        <v>#REF!</v>
      </c>
      <c r="F2738" s="13" t="e">
        <f>VLOOKUP(Parameter!#REF!,Indexing!$E$2:$F$28,2)</f>
        <v>#REF!</v>
      </c>
      <c r="G2738" s="13" t="e">
        <f>VLOOKUP(Parameter!#REF!,Indexing!$G$2:$H$28,2)</f>
        <v>#REF!</v>
      </c>
      <c r="H2738" s="13" t="e">
        <f t="shared" si="133"/>
        <v>#REF!</v>
      </c>
      <c r="J2738" s="13" t="e">
        <f>VLOOKUP(Parameter!#REF!,Indexing!$I$2:$J$28,2)</f>
        <v>#REF!</v>
      </c>
      <c r="K2738" s="13" t="e">
        <f>VLOOKUP(Parameter!#REF!,Indexing!$K$2:$L$28,2)</f>
        <v>#REF!</v>
      </c>
      <c r="L2738" s="13" t="e">
        <f t="shared" si="134"/>
        <v>#REF!</v>
      </c>
      <c r="N2738" t="e">
        <f t="shared" si="132"/>
        <v>#REF!</v>
      </c>
    </row>
    <row r="2739" spans="4:14">
      <c r="D2739" s="13" t="e">
        <f>VLOOKUP(Parameter!#REF!,Indexing!$A$2:$B$28,2)</f>
        <v>#REF!</v>
      </c>
      <c r="E2739" s="13" t="e">
        <f>VLOOKUP(Parameter!#REF!,Indexing!$C$2:$D$28,2)</f>
        <v>#REF!</v>
      </c>
      <c r="F2739" s="13" t="e">
        <f>VLOOKUP(Parameter!#REF!,Indexing!$E$2:$F$28,2)</f>
        <v>#REF!</v>
      </c>
      <c r="G2739" s="13" t="e">
        <f>VLOOKUP(Parameter!#REF!,Indexing!$G$2:$H$28,2)</f>
        <v>#REF!</v>
      </c>
      <c r="H2739" s="13" t="e">
        <f t="shared" si="133"/>
        <v>#REF!</v>
      </c>
      <c r="J2739" s="13" t="e">
        <f>VLOOKUP(Parameter!#REF!,Indexing!$I$2:$J$28,2)</f>
        <v>#REF!</v>
      </c>
      <c r="K2739" s="13" t="e">
        <f>VLOOKUP(Parameter!#REF!,Indexing!$K$2:$L$28,2)</f>
        <v>#REF!</v>
      </c>
      <c r="L2739" s="13" t="e">
        <f t="shared" si="134"/>
        <v>#REF!</v>
      </c>
      <c r="N2739" t="e">
        <f t="shared" si="132"/>
        <v>#REF!</v>
      </c>
    </row>
    <row r="2740" spans="4:14">
      <c r="D2740" s="13" t="e">
        <f>VLOOKUP(Parameter!#REF!,Indexing!$A$2:$B$28,2)</f>
        <v>#REF!</v>
      </c>
      <c r="E2740" s="13" t="e">
        <f>VLOOKUP(Parameter!#REF!,Indexing!$C$2:$D$28,2)</f>
        <v>#REF!</v>
      </c>
      <c r="F2740" s="13" t="e">
        <f>VLOOKUP(Parameter!#REF!,Indexing!$E$2:$F$28,2)</f>
        <v>#REF!</v>
      </c>
      <c r="G2740" s="13" t="e">
        <f>VLOOKUP(Parameter!#REF!,Indexing!$G$2:$H$28,2)</f>
        <v>#REF!</v>
      </c>
      <c r="H2740" s="13" t="e">
        <f t="shared" si="133"/>
        <v>#REF!</v>
      </c>
      <c r="J2740" s="13" t="e">
        <f>VLOOKUP(Parameter!#REF!,Indexing!$I$2:$J$28,2)</f>
        <v>#REF!</v>
      </c>
      <c r="K2740" s="13" t="e">
        <f>VLOOKUP(Parameter!#REF!,Indexing!$K$2:$L$28,2)</f>
        <v>#REF!</v>
      </c>
      <c r="L2740" s="13" t="e">
        <f t="shared" si="134"/>
        <v>#REF!</v>
      </c>
      <c r="N2740" t="e">
        <f t="shared" si="132"/>
        <v>#REF!</v>
      </c>
    </row>
    <row r="2741" spans="4:14">
      <c r="D2741" s="13" t="e">
        <f>VLOOKUP(Parameter!#REF!,Indexing!$A$2:$B$28,2)</f>
        <v>#REF!</v>
      </c>
      <c r="E2741" s="13" t="e">
        <f>VLOOKUP(Parameter!#REF!,Indexing!$C$2:$D$28,2)</f>
        <v>#REF!</v>
      </c>
      <c r="F2741" s="13" t="e">
        <f>VLOOKUP(Parameter!#REF!,Indexing!$E$2:$F$28,2)</f>
        <v>#REF!</v>
      </c>
      <c r="G2741" s="13" t="e">
        <f>VLOOKUP(Parameter!#REF!,Indexing!$G$2:$H$28,2)</f>
        <v>#REF!</v>
      </c>
      <c r="H2741" s="13" t="e">
        <f t="shared" si="133"/>
        <v>#REF!</v>
      </c>
      <c r="J2741" s="13" t="e">
        <f>VLOOKUP(Parameter!#REF!,Indexing!$I$2:$J$28,2)</f>
        <v>#REF!</v>
      </c>
      <c r="K2741" s="13" t="e">
        <f>VLOOKUP(Parameter!#REF!,Indexing!$K$2:$L$28,2)</f>
        <v>#REF!</v>
      </c>
      <c r="L2741" s="13" t="e">
        <f t="shared" si="134"/>
        <v>#REF!</v>
      </c>
      <c r="N2741" t="e">
        <f t="shared" si="132"/>
        <v>#REF!</v>
      </c>
    </row>
    <row r="2742" spans="4:14">
      <c r="D2742" s="13" t="e">
        <f>VLOOKUP(Parameter!#REF!,Indexing!$A$2:$B$28,2)</f>
        <v>#REF!</v>
      </c>
      <c r="E2742" s="13" t="e">
        <f>VLOOKUP(Parameter!#REF!,Indexing!$C$2:$D$28,2)</f>
        <v>#REF!</v>
      </c>
      <c r="F2742" s="13" t="e">
        <f>VLOOKUP(Parameter!#REF!,Indexing!$E$2:$F$28,2)</f>
        <v>#REF!</v>
      </c>
      <c r="G2742" s="13" t="e">
        <f>VLOOKUP(Parameter!#REF!,Indexing!$G$2:$H$28,2)</f>
        <v>#REF!</v>
      </c>
      <c r="H2742" s="13" t="e">
        <f t="shared" si="133"/>
        <v>#REF!</v>
      </c>
      <c r="J2742" s="13" t="e">
        <f>VLOOKUP(Parameter!#REF!,Indexing!$I$2:$J$28,2)</f>
        <v>#REF!</v>
      </c>
      <c r="K2742" s="13" t="e">
        <f>VLOOKUP(Parameter!#REF!,Indexing!$K$2:$L$28,2)</f>
        <v>#REF!</v>
      </c>
      <c r="L2742" s="13" t="e">
        <f t="shared" si="134"/>
        <v>#REF!</v>
      </c>
      <c r="N2742" t="e">
        <f t="shared" si="132"/>
        <v>#REF!</v>
      </c>
    </row>
    <row r="2743" spans="4:14">
      <c r="D2743" s="13" t="e">
        <f>VLOOKUP(Parameter!#REF!,Indexing!$A$2:$B$28,2)</f>
        <v>#REF!</v>
      </c>
      <c r="E2743" s="13" t="e">
        <f>VLOOKUP(Parameter!#REF!,Indexing!$C$2:$D$28,2)</f>
        <v>#REF!</v>
      </c>
      <c r="F2743" s="13" t="e">
        <f>VLOOKUP(Parameter!#REF!,Indexing!$E$2:$F$28,2)</f>
        <v>#REF!</v>
      </c>
      <c r="G2743" s="13" t="e">
        <f>VLOOKUP(Parameter!#REF!,Indexing!$G$2:$H$28,2)</f>
        <v>#REF!</v>
      </c>
      <c r="H2743" s="13" t="e">
        <f t="shared" si="133"/>
        <v>#REF!</v>
      </c>
      <c r="J2743" s="13" t="e">
        <f>VLOOKUP(Parameter!#REF!,Indexing!$I$2:$J$28,2)</f>
        <v>#REF!</v>
      </c>
      <c r="K2743" s="13" t="e">
        <f>VLOOKUP(Parameter!#REF!,Indexing!$K$2:$L$28,2)</f>
        <v>#REF!</v>
      </c>
      <c r="L2743" s="13" t="e">
        <f t="shared" si="134"/>
        <v>#REF!</v>
      </c>
      <c r="N2743" t="e">
        <f t="shared" si="132"/>
        <v>#REF!</v>
      </c>
    </row>
    <row r="2744" spans="4:14">
      <c r="D2744" s="13" t="e">
        <f>VLOOKUP(Parameter!#REF!,Indexing!$A$2:$B$28,2)</f>
        <v>#REF!</v>
      </c>
      <c r="E2744" s="13" t="e">
        <f>VLOOKUP(Parameter!#REF!,Indexing!$C$2:$D$28,2)</f>
        <v>#REF!</v>
      </c>
      <c r="F2744" s="13" t="e">
        <f>VLOOKUP(Parameter!#REF!,Indexing!$E$2:$F$28,2)</f>
        <v>#REF!</v>
      </c>
      <c r="G2744" s="13" t="e">
        <f>VLOOKUP(Parameter!#REF!,Indexing!$G$2:$H$28,2)</f>
        <v>#REF!</v>
      </c>
      <c r="H2744" s="13" t="e">
        <f t="shared" si="133"/>
        <v>#REF!</v>
      </c>
      <c r="J2744" s="13" t="e">
        <f>VLOOKUP(Parameter!#REF!,Indexing!$I$2:$J$28,2)</f>
        <v>#REF!</v>
      </c>
      <c r="K2744" s="13" t="e">
        <f>VLOOKUP(Parameter!#REF!,Indexing!$K$2:$L$28,2)</f>
        <v>#REF!</v>
      </c>
      <c r="L2744" s="13" t="e">
        <f t="shared" si="134"/>
        <v>#REF!</v>
      </c>
      <c r="N2744" t="e">
        <f t="shared" si="132"/>
        <v>#REF!</v>
      </c>
    </row>
    <row r="2745" spans="4:14">
      <c r="D2745" s="13" t="e">
        <f>VLOOKUP(Parameter!#REF!,Indexing!$A$2:$B$28,2)</f>
        <v>#REF!</v>
      </c>
      <c r="E2745" s="13" t="e">
        <f>VLOOKUP(Parameter!#REF!,Indexing!$C$2:$D$28,2)</f>
        <v>#REF!</v>
      </c>
      <c r="F2745" s="13" t="e">
        <f>VLOOKUP(Parameter!#REF!,Indexing!$E$2:$F$28,2)</f>
        <v>#REF!</v>
      </c>
      <c r="G2745" s="13" t="e">
        <f>VLOOKUP(Parameter!#REF!,Indexing!$G$2:$H$28,2)</f>
        <v>#REF!</v>
      </c>
      <c r="H2745" s="13" t="e">
        <f t="shared" si="133"/>
        <v>#REF!</v>
      </c>
      <c r="J2745" s="13" t="e">
        <f>VLOOKUP(Parameter!#REF!,Indexing!$I$2:$J$28,2)</f>
        <v>#REF!</v>
      </c>
      <c r="K2745" s="13" t="e">
        <f>VLOOKUP(Parameter!#REF!,Indexing!$K$2:$L$28,2)</f>
        <v>#REF!</v>
      </c>
      <c r="L2745" s="13" t="e">
        <f t="shared" si="134"/>
        <v>#REF!</v>
      </c>
      <c r="N2745" t="e">
        <f t="shared" si="132"/>
        <v>#REF!</v>
      </c>
    </row>
    <row r="2746" spans="4:14">
      <c r="D2746" s="13" t="e">
        <f>VLOOKUP(Parameter!#REF!,Indexing!$A$2:$B$28,2)</f>
        <v>#REF!</v>
      </c>
      <c r="E2746" s="13" t="e">
        <f>VLOOKUP(Parameter!#REF!,Indexing!$C$2:$D$28,2)</f>
        <v>#REF!</v>
      </c>
      <c r="F2746" s="13" t="e">
        <f>VLOOKUP(Parameter!#REF!,Indexing!$E$2:$F$28,2)</f>
        <v>#REF!</v>
      </c>
      <c r="G2746" s="13" t="e">
        <f>VLOOKUP(Parameter!#REF!,Indexing!$G$2:$H$28,2)</f>
        <v>#REF!</v>
      </c>
      <c r="H2746" s="13" t="e">
        <f t="shared" si="133"/>
        <v>#REF!</v>
      </c>
      <c r="J2746" s="13" t="e">
        <f>VLOOKUP(Parameter!#REF!,Indexing!$I$2:$J$28,2)</f>
        <v>#REF!</v>
      </c>
      <c r="K2746" s="13" t="e">
        <f>VLOOKUP(Parameter!#REF!,Indexing!$K$2:$L$28,2)</f>
        <v>#REF!</v>
      </c>
      <c r="L2746" s="13" t="e">
        <f t="shared" si="134"/>
        <v>#REF!</v>
      </c>
      <c r="N2746" t="e">
        <f t="shared" si="132"/>
        <v>#REF!</v>
      </c>
    </row>
    <row r="2747" spans="4:14">
      <c r="D2747" s="13" t="e">
        <f>VLOOKUP(Parameter!#REF!,Indexing!$A$2:$B$28,2)</f>
        <v>#REF!</v>
      </c>
      <c r="E2747" s="13" t="e">
        <f>VLOOKUP(Parameter!#REF!,Indexing!$C$2:$D$28,2)</f>
        <v>#REF!</v>
      </c>
      <c r="F2747" s="13" t="e">
        <f>VLOOKUP(Parameter!#REF!,Indexing!$E$2:$F$28,2)</f>
        <v>#REF!</v>
      </c>
      <c r="G2747" s="13" t="e">
        <f>VLOOKUP(Parameter!#REF!,Indexing!$G$2:$H$28,2)</f>
        <v>#REF!</v>
      </c>
      <c r="H2747" s="13" t="e">
        <f t="shared" si="133"/>
        <v>#REF!</v>
      </c>
      <c r="J2747" s="13" t="e">
        <f>VLOOKUP(Parameter!#REF!,Indexing!$I$2:$J$28,2)</f>
        <v>#REF!</v>
      </c>
      <c r="K2747" s="13" t="e">
        <f>VLOOKUP(Parameter!#REF!,Indexing!$K$2:$L$28,2)</f>
        <v>#REF!</v>
      </c>
      <c r="L2747" s="13" t="e">
        <f t="shared" si="134"/>
        <v>#REF!</v>
      </c>
      <c r="N2747" t="e">
        <f t="shared" si="132"/>
        <v>#REF!</v>
      </c>
    </row>
    <row r="2748" spans="4:14">
      <c r="D2748" s="13" t="e">
        <f>VLOOKUP(Parameter!#REF!,Indexing!$A$2:$B$28,2)</f>
        <v>#REF!</v>
      </c>
      <c r="E2748" s="13" t="e">
        <f>VLOOKUP(Parameter!#REF!,Indexing!$C$2:$D$28,2)</f>
        <v>#REF!</v>
      </c>
      <c r="F2748" s="13" t="e">
        <f>VLOOKUP(Parameter!#REF!,Indexing!$E$2:$F$28,2)</f>
        <v>#REF!</v>
      </c>
      <c r="G2748" s="13" t="e">
        <f>VLOOKUP(Parameter!#REF!,Indexing!$G$2:$H$28,2)</f>
        <v>#REF!</v>
      </c>
      <c r="H2748" s="13" t="e">
        <f t="shared" si="133"/>
        <v>#REF!</v>
      </c>
      <c r="J2748" s="13" t="e">
        <f>VLOOKUP(Parameter!#REF!,Indexing!$I$2:$J$28,2)</f>
        <v>#REF!</v>
      </c>
      <c r="K2748" s="13" t="e">
        <f>VLOOKUP(Parameter!#REF!,Indexing!$K$2:$L$28,2)</f>
        <v>#REF!</v>
      </c>
      <c r="L2748" s="13" t="e">
        <f t="shared" si="134"/>
        <v>#REF!</v>
      </c>
      <c r="N2748" t="e">
        <f t="shared" si="132"/>
        <v>#REF!</v>
      </c>
    </row>
    <row r="2749" spans="4:14">
      <c r="D2749" s="13" t="e">
        <f>VLOOKUP(Parameter!#REF!,Indexing!$A$2:$B$28,2)</f>
        <v>#REF!</v>
      </c>
      <c r="E2749" s="13" t="e">
        <f>VLOOKUP(Parameter!#REF!,Indexing!$C$2:$D$28,2)</f>
        <v>#REF!</v>
      </c>
      <c r="F2749" s="13" t="e">
        <f>VLOOKUP(Parameter!#REF!,Indexing!$E$2:$F$28,2)</f>
        <v>#REF!</v>
      </c>
      <c r="G2749" s="13" t="e">
        <f>VLOOKUP(Parameter!#REF!,Indexing!$G$2:$H$28,2)</f>
        <v>#REF!</v>
      </c>
      <c r="H2749" s="13" t="e">
        <f t="shared" si="133"/>
        <v>#REF!</v>
      </c>
      <c r="J2749" s="13" t="e">
        <f>VLOOKUP(Parameter!#REF!,Indexing!$I$2:$J$28,2)</f>
        <v>#REF!</v>
      </c>
      <c r="K2749" s="13" t="e">
        <f>VLOOKUP(Parameter!#REF!,Indexing!$K$2:$L$28,2)</f>
        <v>#REF!</v>
      </c>
      <c r="L2749" s="13" t="e">
        <f t="shared" si="134"/>
        <v>#REF!</v>
      </c>
      <c r="N2749" t="e">
        <f t="shared" si="132"/>
        <v>#REF!</v>
      </c>
    </row>
    <row r="2750" spans="4:14">
      <c r="D2750" s="13" t="e">
        <f>VLOOKUP(Parameter!#REF!,Indexing!$A$2:$B$28,2)</f>
        <v>#REF!</v>
      </c>
      <c r="E2750" s="13" t="e">
        <f>VLOOKUP(Parameter!#REF!,Indexing!$C$2:$D$28,2)</f>
        <v>#REF!</v>
      </c>
      <c r="F2750" s="13" t="e">
        <f>VLOOKUP(Parameter!#REF!,Indexing!$E$2:$F$28,2)</f>
        <v>#REF!</v>
      </c>
      <c r="G2750" s="13" t="e">
        <f>VLOOKUP(Parameter!#REF!,Indexing!$G$2:$H$28,2)</f>
        <v>#REF!</v>
      </c>
      <c r="H2750" s="13" t="e">
        <f t="shared" si="133"/>
        <v>#REF!</v>
      </c>
      <c r="J2750" s="13" t="e">
        <f>VLOOKUP(Parameter!#REF!,Indexing!$I$2:$J$28,2)</f>
        <v>#REF!</v>
      </c>
      <c r="K2750" s="13" t="e">
        <f>VLOOKUP(Parameter!#REF!,Indexing!$K$2:$L$28,2)</f>
        <v>#REF!</v>
      </c>
      <c r="L2750" s="13" t="e">
        <f t="shared" si="134"/>
        <v>#REF!</v>
      </c>
      <c r="N2750" t="e">
        <f t="shared" si="132"/>
        <v>#REF!</v>
      </c>
    </row>
    <row r="2751" spans="4:14">
      <c r="D2751" s="13" t="e">
        <f>VLOOKUP(Parameter!#REF!,Indexing!$A$2:$B$28,2)</f>
        <v>#REF!</v>
      </c>
      <c r="E2751" s="13" t="e">
        <f>VLOOKUP(Parameter!#REF!,Indexing!$C$2:$D$28,2)</f>
        <v>#REF!</v>
      </c>
      <c r="F2751" s="13" t="e">
        <f>VLOOKUP(Parameter!#REF!,Indexing!$E$2:$F$28,2)</f>
        <v>#REF!</v>
      </c>
      <c r="G2751" s="13" t="e">
        <f>VLOOKUP(Parameter!#REF!,Indexing!$G$2:$H$28,2)</f>
        <v>#REF!</v>
      </c>
      <c r="H2751" s="13" t="e">
        <f t="shared" si="133"/>
        <v>#REF!</v>
      </c>
      <c r="J2751" s="13" t="e">
        <f>VLOOKUP(Parameter!#REF!,Indexing!$I$2:$J$28,2)</f>
        <v>#REF!</v>
      </c>
      <c r="K2751" s="13" t="e">
        <f>VLOOKUP(Parameter!#REF!,Indexing!$K$2:$L$28,2)</f>
        <v>#REF!</v>
      </c>
      <c r="L2751" s="13" t="e">
        <f t="shared" si="134"/>
        <v>#REF!</v>
      </c>
      <c r="N2751" t="e">
        <f t="shared" si="132"/>
        <v>#REF!</v>
      </c>
    </row>
    <row r="2752" spans="4:14">
      <c r="D2752" s="13" t="e">
        <f>VLOOKUP(Parameter!#REF!,Indexing!$A$2:$B$28,2)</f>
        <v>#REF!</v>
      </c>
      <c r="E2752" s="13" t="e">
        <f>VLOOKUP(Parameter!#REF!,Indexing!$C$2:$D$28,2)</f>
        <v>#REF!</v>
      </c>
      <c r="F2752" s="13" t="e">
        <f>VLOOKUP(Parameter!#REF!,Indexing!$E$2:$F$28,2)</f>
        <v>#REF!</v>
      </c>
      <c r="G2752" s="13" t="e">
        <f>VLOOKUP(Parameter!#REF!,Indexing!$G$2:$H$28,2)</f>
        <v>#REF!</v>
      </c>
      <c r="H2752" s="13" t="e">
        <f t="shared" si="133"/>
        <v>#REF!</v>
      </c>
      <c r="J2752" s="13" t="e">
        <f>VLOOKUP(Parameter!#REF!,Indexing!$I$2:$J$28,2)</f>
        <v>#REF!</v>
      </c>
      <c r="K2752" s="13" t="e">
        <f>VLOOKUP(Parameter!#REF!,Indexing!$K$2:$L$28,2)</f>
        <v>#REF!</v>
      </c>
      <c r="L2752" s="13" t="e">
        <f t="shared" si="134"/>
        <v>#REF!</v>
      </c>
      <c r="N2752" t="e">
        <f t="shared" si="132"/>
        <v>#REF!</v>
      </c>
    </row>
    <row r="2753" spans="4:14">
      <c r="D2753" s="13" t="e">
        <f>VLOOKUP(Parameter!#REF!,Indexing!$A$2:$B$28,2)</f>
        <v>#REF!</v>
      </c>
      <c r="E2753" s="13" t="e">
        <f>VLOOKUP(Parameter!#REF!,Indexing!$C$2:$D$28,2)</f>
        <v>#REF!</v>
      </c>
      <c r="F2753" s="13" t="e">
        <f>VLOOKUP(Parameter!#REF!,Indexing!$E$2:$F$28,2)</f>
        <v>#REF!</v>
      </c>
      <c r="G2753" s="13" t="e">
        <f>VLOOKUP(Parameter!#REF!,Indexing!$G$2:$H$28,2)</f>
        <v>#REF!</v>
      </c>
      <c r="H2753" s="13" t="e">
        <f t="shared" si="133"/>
        <v>#REF!</v>
      </c>
      <c r="J2753" s="13" t="e">
        <f>VLOOKUP(Parameter!#REF!,Indexing!$I$2:$J$28,2)</f>
        <v>#REF!</v>
      </c>
      <c r="K2753" s="13" t="e">
        <f>VLOOKUP(Parameter!#REF!,Indexing!$K$2:$L$28,2)</f>
        <v>#REF!</v>
      </c>
      <c r="L2753" s="13" t="e">
        <f t="shared" si="134"/>
        <v>#REF!</v>
      </c>
      <c r="N2753" t="e">
        <f t="shared" si="132"/>
        <v>#REF!</v>
      </c>
    </row>
    <row r="2754" spans="4:14">
      <c r="D2754" s="13" t="e">
        <f>VLOOKUP(Parameter!#REF!,Indexing!$A$2:$B$28,2)</f>
        <v>#REF!</v>
      </c>
      <c r="E2754" s="13" t="e">
        <f>VLOOKUP(Parameter!#REF!,Indexing!$C$2:$D$28,2)</f>
        <v>#REF!</v>
      </c>
      <c r="F2754" s="13" t="e">
        <f>VLOOKUP(Parameter!#REF!,Indexing!$E$2:$F$28,2)</f>
        <v>#REF!</v>
      </c>
      <c r="G2754" s="13" t="e">
        <f>VLOOKUP(Parameter!#REF!,Indexing!$G$2:$H$28,2)</f>
        <v>#REF!</v>
      </c>
      <c r="H2754" s="13" t="e">
        <f t="shared" si="133"/>
        <v>#REF!</v>
      </c>
      <c r="J2754" s="13" t="e">
        <f>VLOOKUP(Parameter!#REF!,Indexing!$I$2:$J$28,2)</f>
        <v>#REF!</v>
      </c>
      <c r="K2754" s="13" t="e">
        <f>VLOOKUP(Parameter!#REF!,Indexing!$K$2:$L$28,2)</f>
        <v>#REF!</v>
      </c>
      <c r="L2754" s="13" t="e">
        <f t="shared" si="134"/>
        <v>#REF!</v>
      </c>
      <c r="N2754" t="e">
        <f t="shared" ref="N2754:N2817" si="135">(SUM(D2754:G2754))+(SUM(J2754+K2754))</f>
        <v>#REF!</v>
      </c>
    </row>
    <row r="2755" spans="4:14">
      <c r="D2755" s="13" t="e">
        <f>VLOOKUP(Parameter!#REF!,Indexing!$A$2:$B$28,2)</f>
        <v>#REF!</v>
      </c>
      <c r="E2755" s="13" t="e">
        <f>VLOOKUP(Parameter!#REF!,Indexing!$C$2:$D$28,2)</f>
        <v>#REF!</v>
      </c>
      <c r="F2755" s="13" t="e">
        <f>VLOOKUP(Parameter!#REF!,Indexing!$E$2:$F$28,2)</f>
        <v>#REF!</v>
      </c>
      <c r="G2755" s="13" t="e">
        <f>VLOOKUP(Parameter!#REF!,Indexing!$G$2:$H$28,2)</f>
        <v>#REF!</v>
      </c>
      <c r="H2755" s="13" t="e">
        <f t="shared" si="133"/>
        <v>#REF!</v>
      </c>
      <c r="J2755" s="13" t="e">
        <f>VLOOKUP(Parameter!#REF!,Indexing!$I$2:$J$28,2)</f>
        <v>#REF!</v>
      </c>
      <c r="K2755" s="13" t="e">
        <f>VLOOKUP(Parameter!#REF!,Indexing!$K$2:$L$28,2)</f>
        <v>#REF!</v>
      </c>
      <c r="L2755" s="13" t="e">
        <f t="shared" si="134"/>
        <v>#REF!</v>
      </c>
      <c r="N2755" t="e">
        <f t="shared" si="135"/>
        <v>#REF!</v>
      </c>
    </row>
    <row r="2756" spans="4:14">
      <c r="D2756" s="13" t="e">
        <f>VLOOKUP(Parameter!#REF!,Indexing!$A$2:$B$28,2)</f>
        <v>#REF!</v>
      </c>
      <c r="E2756" s="13" t="e">
        <f>VLOOKUP(Parameter!#REF!,Indexing!$C$2:$D$28,2)</f>
        <v>#REF!</v>
      </c>
      <c r="F2756" s="13" t="e">
        <f>VLOOKUP(Parameter!#REF!,Indexing!$E$2:$F$28,2)</f>
        <v>#REF!</v>
      </c>
      <c r="G2756" s="13" t="e">
        <f>VLOOKUP(Parameter!#REF!,Indexing!$G$2:$H$28,2)</f>
        <v>#REF!</v>
      </c>
      <c r="H2756" s="13" t="e">
        <f t="shared" si="133"/>
        <v>#REF!</v>
      </c>
      <c r="J2756" s="13" t="e">
        <f>VLOOKUP(Parameter!#REF!,Indexing!$I$2:$J$28,2)</f>
        <v>#REF!</v>
      </c>
      <c r="K2756" s="13" t="e">
        <f>VLOOKUP(Parameter!#REF!,Indexing!$K$2:$L$28,2)</f>
        <v>#REF!</v>
      </c>
      <c r="L2756" s="13" t="e">
        <f t="shared" si="134"/>
        <v>#REF!</v>
      </c>
      <c r="N2756" t="e">
        <f t="shared" si="135"/>
        <v>#REF!</v>
      </c>
    </row>
    <row r="2757" spans="4:14">
      <c r="D2757" s="13" t="e">
        <f>VLOOKUP(Parameter!#REF!,Indexing!$A$2:$B$28,2)</f>
        <v>#REF!</v>
      </c>
      <c r="E2757" s="13" t="e">
        <f>VLOOKUP(Parameter!#REF!,Indexing!$C$2:$D$28,2)</f>
        <v>#REF!</v>
      </c>
      <c r="F2757" s="13" t="e">
        <f>VLOOKUP(Parameter!#REF!,Indexing!$E$2:$F$28,2)</f>
        <v>#REF!</v>
      </c>
      <c r="G2757" s="13" t="e">
        <f>VLOOKUP(Parameter!#REF!,Indexing!$G$2:$H$28,2)</f>
        <v>#REF!</v>
      </c>
      <c r="H2757" s="13" t="e">
        <f t="shared" si="133"/>
        <v>#REF!</v>
      </c>
      <c r="J2757" s="13" t="e">
        <f>VLOOKUP(Parameter!#REF!,Indexing!$I$2:$J$28,2)</f>
        <v>#REF!</v>
      </c>
      <c r="K2757" s="13" t="e">
        <f>VLOOKUP(Parameter!#REF!,Indexing!$K$2:$L$28,2)</f>
        <v>#REF!</v>
      </c>
      <c r="L2757" s="13" t="e">
        <f t="shared" si="134"/>
        <v>#REF!</v>
      </c>
      <c r="N2757" t="e">
        <f t="shared" si="135"/>
        <v>#REF!</v>
      </c>
    </row>
    <row r="2758" spans="4:14">
      <c r="D2758" s="13" t="e">
        <f>VLOOKUP(Parameter!#REF!,Indexing!$A$2:$B$28,2)</f>
        <v>#REF!</v>
      </c>
      <c r="E2758" s="13" t="e">
        <f>VLOOKUP(Parameter!#REF!,Indexing!$C$2:$D$28,2)</f>
        <v>#REF!</v>
      </c>
      <c r="F2758" s="13" t="e">
        <f>VLOOKUP(Parameter!#REF!,Indexing!$E$2:$F$28,2)</f>
        <v>#REF!</v>
      </c>
      <c r="G2758" s="13" t="e">
        <f>VLOOKUP(Parameter!#REF!,Indexing!$G$2:$H$28,2)</f>
        <v>#REF!</v>
      </c>
      <c r="H2758" s="13" t="e">
        <f t="shared" si="133"/>
        <v>#REF!</v>
      </c>
      <c r="J2758" s="13" t="e">
        <f>VLOOKUP(Parameter!#REF!,Indexing!$I$2:$J$28,2)</f>
        <v>#REF!</v>
      </c>
      <c r="K2758" s="13" t="e">
        <f>VLOOKUP(Parameter!#REF!,Indexing!$K$2:$L$28,2)</f>
        <v>#REF!</v>
      </c>
      <c r="L2758" s="13" t="e">
        <f t="shared" si="134"/>
        <v>#REF!</v>
      </c>
      <c r="N2758" t="e">
        <f t="shared" si="135"/>
        <v>#REF!</v>
      </c>
    </row>
    <row r="2759" spans="4:14">
      <c r="D2759" s="13" t="e">
        <f>VLOOKUP(Parameter!#REF!,Indexing!$A$2:$B$28,2)</f>
        <v>#REF!</v>
      </c>
      <c r="E2759" s="13" t="e">
        <f>VLOOKUP(Parameter!#REF!,Indexing!$C$2:$D$28,2)</f>
        <v>#REF!</v>
      </c>
      <c r="F2759" s="13" t="e">
        <f>VLOOKUP(Parameter!#REF!,Indexing!$E$2:$F$28,2)</f>
        <v>#REF!</v>
      </c>
      <c r="G2759" s="13" t="e">
        <f>VLOOKUP(Parameter!#REF!,Indexing!$G$2:$H$28,2)</f>
        <v>#REF!</v>
      </c>
      <c r="H2759" s="13" t="e">
        <f t="shared" si="133"/>
        <v>#REF!</v>
      </c>
      <c r="J2759" s="13" t="e">
        <f>VLOOKUP(Parameter!#REF!,Indexing!$I$2:$J$28,2)</f>
        <v>#REF!</v>
      </c>
      <c r="K2759" s="13" t="e">
        <f>VLOOKUP(Parameter!#REF!,Indexing!$K$2:$L$28,2)</f>
        <v>#REF!</v>
      </c>
      <c r="L2759" s="13" t="e">
        <f t="shared" si="134"/>
        <v>#REF!</v>
      </c>
      <c r="N2759" t="e">
        <f t="shared" si="135"/>
        <v>#REF!</v>
      </c>
    </row>
    <row r="2760" spans="4:14">
      <c r="D2760" s="13" t="e">
        <f>VLOOKUP(Parameter!#REF!,Indexing!$A$2:$B$28,2)</f>
        <v>#REF!</v>
      </c>
      <c r="E2760" s="13" t="e">
        <f>VLOOKUP(Parameter!#REF!,Indexing!$C$2:$D$28,2)</f>
        <v>#REF!</v>
      </c>
      <c r="F2760" s="13" t="e">
        <f>VLOOKUP(Parameter!#REF!,Indexing!$E$2:$F$28,2)</f>
        <v>#REF!</v>
      </c>
      <c r="G2760" s="13" t="e">
        <f>VLOOKUP(Parameter!#REF!,Indexing!$G$2:$H$28,2)</f>
        <v>#REF!</v>
      </c>
      <c r="H2760" s="13" t="e">
        <f t="shared" si="133"/>
        <v>#REF!</v>
      </c>
      <c r="J2760" s="13" t="e">
        <f>VLOOKUP(Parameter!#REF!,Indexing!$I$2:$J$28,2)</f>
        <v>#REF!</v>
      </c>
      <c r="K2760" s="13" t="e">
        <f>VLOOKUP(Parameter!#REF!,Indexing!$K$2:$L$28,2)</f>
        <v>#REF!</v>
      </c>
      <c r="L2760" s="13" t="e">
        <f t="shared" si="134"/>
        <v>#REF!</v>
      </c>
      <c r="N2760" t="e">
        <f t="shared" si="135"/>
        <v>#REF!</v>
      </c>
    </row>
    <row r="2761" spans="4:14">
      <c r="D2761" s="13" t="e">
        <f>VLOOKUP(Parameter!#REF!,Indexing!$A$2:$B$28,2)</f>
        <v>#REF!</v>
      </c>
      <c r="E2761" s="13" t="e">
        <f>VLOOKUP(Parameter!#REF!,Indexing!$C$2:$D$28,2)</f>
        <v>#REF!</v>
      </c>
      <c r="F2761" s="13" t="e">
        <f>VLOOKUP(Parameter!#REF!,Indexing!$E$2:$F$28,2)</f>
        <v>#REF!</v>
      </c>
      <c r="G2761" s="13" t="e">
        <f>VLOOKUP(Parameter!#REF!,Indexing!$G$2:$H$28,2)</f>
        <v>#REF!</v>
      </c>
      <c r="H2761" s="13" t="e">
        <f t="shared" si="133"/>
        <v>#REF!</v>
      </c>
      <c r="J2761" s="13" t="e">
        <f>VLOOKUP(Parameter!#REF!,Indexing!$I$2:$J$28,2)</f>
        <v>#REF!</v>
      </c>
      <c r="K2761" s="13" t="e">
        <f>VLOOKUP(Parameter!#REF!,Indexing!$K$2:$L$28,2)</f>
        <v>#REF!</v>
      </c>
      <c r="L2761" s="13" t="e">
        <f t="shared" si="134"/>
        <v>#REF!</v>
      </c>
      <c r="N2761" t="e">
        <f t="shared" si="135"/>
        <v>#REF!</v>
      </c>
    </row>
    <row r="2762" spans="4:14">
      <c r="D2762" s="13" t="e">
        <f>VLOOKUP(Parameter!#REF!,Indexing!$A$2:$B$28,2)</f>
        <v>#REF!</v>
      </c>
      <c r="E2762" s="13" t="e">
        <f>VLOOKUP(Parameter!#REF!,Indexing!$C$2:$D$28,2)</f>
        <v>#REF!</v>
      </c>
      <c r="F2762" s="13" t="e">
        <f>VLOOKUP(Parameter!#REF!,Indexing!$E$2:$F$28,2)</f>
        <v>#REF!</v>
      </c>
      <c r="G2762" s="13" t="e">
        <f>VLOOKUP(Parameter!#REF!,Indexing!$G$2:$H$28,2)</f>
        <v>#REF!</v>
      </c>
      <c r="H2762" s="13" t="e">
        <f t="shared" si="133"/>
        <v>#REF!</v>
      </c>
      <c r="J2762" s="13" t="e">
        <f>VLOOKUP(Parameter!#REF!,Indexing!$I$2:$J$28,2)</f>
        <v>#REF!</v>
      </c>
      <c r="K2762" s="13" t="e">
        <f>VLOOKUP(Parameter!#REF!,Indexing!$K$2:$L$28,2)</f>
        <v>#REF!</v>
      </c>
      <c r="L2762" s="13" t="e">
        <f t="shared" si="134"/>
        <v>#REF!</v>
      </c>
      <c r="N2762" t="e">
        <f t="shared" si="135"/>
        <v>#REF!</v>
      </c>
    </row>
    <row r="2763" spans="4:14">
      <c r="D2763" s="13" t="e">
        <f>VLOOKUP(Parameter!#REF!,Indexing!$A$2:$B$28,2)</f>
        <v>#REF!</v>
      </c>
      <c r="E2763" s="13" t="e">
        <f>VLOOKUP(Parameter!#REF!,Indexing!$C$2:$D$28,2)</f>
        <v>#REF!</v>
      </c>
      <c r="F2763" s="13" t="e">
        <f>VLOOKUP(Parameter!#REF!,Indexing!$E$2:$F$28,2)</f>
        <v>#REF!</v>
      </c>
      <c r="G2763" s="13" t="e">
        <f>VLOOKUP(Parameter!#REF!,Indexing!$G$2:$H$28,2)</f>
        <v>#REF!</v>
      </c>
      <c r="H2763" s="13" t="e">
        <f t="shared" si="133"/>
        <v>#REF!</v>
      </c>
      <c r="J2763" s="13" t="e">
        <f>VLOOKUP(Parameter!#REF!,Indexing!$I$2:$J$28,2)</f>
        <v>#REF!</v>
      </c>
      <c r="K2763" s="13" t="e">
        <f>VLOOKUP(Parameter!#REF!,Indexing!$K$2:$L$28,2)</f>
        <v>#REF!</v>
      </c>
      <c r="L2763" s="13" t="e">
        <f t="shared" si="134"/>
        <v>#REF!</v>
      </c>
      <c r="N2763" t="e">
        <f t="shared" si="135"/>
        <v>#REF!</v>
      </c>
    </row>
    <row r="2764" spans="4:14">
      <c r="D2764" s="13" t="e">
        <f>VLOOKUP(Parameter!#REF!,Indexing!$A$2:$B$28,2)</f>
        <v>#REF!</v>
      </c>
      <c r="E2764" s="13" t="e">
        <f>VLOOKUP(Parameter!#REF!,Indexing!$C$2:$D$28,2)</f>
        <v>#REF!</v>
      </c>
      <c r="F2764" s="13" t="e">
        <f>VLOOKUP(Parameter!#REF!,Indexing!$E$2:$F$28,2)</f>
        <v>#REF!</v>
      </c>
      <c r="G2764" s="13" t="e">
        <f>VLOOKUP(Parameter!#REF!,Indexing!$G$2:$H$28,2)</f>
        <v>#REF!</v>
      </c>
      <c r="H2764" s="13" t="e">
        <f t="shared" si="133"/>
        <v>#REF!</v>
      </c>
      <c r="J2764" s="13" t="e">
        <f>VLOOKUP(Parameter!#REF!,Indexing!$I$2:$J$28,2)</f>
        <v>#REF!</v>
      </c>
      <c r="K2764" s="13" t="e">
        <f>VLOOKUP(Parameter!#REF!,Indexing!$K$2:$L$28,2)</f>
        <v>#REF!</v>
      </c>
      <c r="L2764" s="13" t="e">
        <f t="shared" si="134"/>
        <v>#REF!</v>
      </c>
      <c r="N2764" t="e">
        <f t="shared" si="135"/>
        <v>#REF!</v>
      </c>
    </row>
    <row r="2765" spans="4:14">
      <c r="D2765" s="13" t="e">
        <f>VLOOKUP(Parameter!#REF!,Indexing!$A$2:$B$28,2)</f>
        <v>#REF!</v>
      </c>
      <c r="E2765" s="13" t="e">
        <f>VLOOKUP(Parameter!#REF!,Indexing!$C$2:$D$28,2)</f>
        <v>#REF!</v>
      </c>
      <c r="F2765" s="13" t="e">
        <f>VLOOKUP(Parameter!#REF!,Indexing!$E$2:$F$28,2)</f>
        <v>#REF!</v>
      </c>
      <c r="G2765" s="13" t="e">
        <f>VLOOKUP(Parameter!#REF!,Indexing!$G$2:$H$28,2)</f>
        <v>#REF!</v>
      </c>
      <c r="H2765" s="13" t="e">
        <f t="shared" si="133"/>
        <v>#REF!</v>
      </c>
      <c r="J2765" s="13" t="e">
        <f>VLOOKUP(Parameter!#REF!,Indexing!$I$2:$J$28,2)</f>
        <v>#REF!</v>
      </c>
      <c r="K2765" s="13" t="e">
        <f>VLOOKUP(Parameter!#REF!,Indexing!$K$2:$L$28,2)</f>
        <v>#REF!</v>
      </c>
      <c r="L2765" s="13" t="e">
        <f t="shared" si="134"/>
        <v>#REF!</v>
      </c>
      <c r="N2765" t="e">
        <f t="shared" si="135"/>
        <v>#REF!</v>
      </c>
    </row>
    <row r="2766" spans="4:14">
      <c r="D2766" s="13" t="e">
        <f>VLOOKUP(Parameter!#REF!,Indexing!$A$2:$B$28,2)</f>
        <v>#REF!</v>
      </c>
      <c r="E2766" s="13" t="e">
        <f>VLOOKUP(Parameter!#REF!,Indexing!$C$2:$D$28,2)</f>
        <v>#REF!</v>
      </c>
      <c r="F2766" s="13" t="e">
        <f>VLOOKUP(Parameter!#REF!,Indexing!$E$2:$F$28,2)</f>
        <v>#REF!</v>
      </c>
      <c r="G2766" s="13" t="e">
        <f>VLOOKUP(Parameter!#REF!,Indexing!$G$2:$H$28,2)</f>
        <v>#REF!</v>
      </c>
      <c r="H2766" s="13" t="e">
        <f t="shared" si="133"/>
        <v>#REF!</v>
      </c>
      <c r="J2766" s="13" t="e">
        <f>VLOOKUP(Parameter!#REF!,Indexing!$I$2:$J$28,2)</f>
        <v>#REF!</v>
      </c>
      <c r="K2766" s="13" t="e">
        <f>VLOOKUP(Parameter!#REF!,Indexing!$K$2:$L$28,2)</f>
        <v>#REF!</v>
      </c>
      <c r="L2766" s="13" t="e">
        <f t="shared" si="134"/>
        <v>#REF!</v>
      </c>
      <c r="N2766" t="e">
        <f t="shared" si="135"/>
        <v>#REF!</v>
      </c>
    </row>
    <row r="2767" spans="4:14">
      <c r="D2767" s="13" t="e">
        <f>VLOOKUP(Parameter!#REF!,Indexing!$A$2:$B$28,2)</f>
        <v>#REF!</v>
      </c>
      <c r="E2767" s="13" t="e">
        <f>VLOOKUP(Parameter!#REF!,Indexing!$C$2:$D$28,2)</f>
        <v>#REF!</v>
      </c>
      <c r="F2767" s="13" t="e">
        <f>VLOOKUP(Parameter!#REF!,Indexing!$E$2:$F$28,2)</f>
        <v>#REF!</v>
      </c>
      <c r="G2767" s="13" t="e">
        <f>VLOOKUP(Parameter!#REF!,Indexing!$G$2:$H$28,2)</f>
        <v>#REF!</v>
      </c>
      <c r="H2767" s="13" t="e">
        <f t="shared" si="133"/>
        <v>#REF!</v>
      </c>
      <c r="J2767" s="13" t="e">
        <f>VLOOKUP(Parameter!#REF!,Indexing!$I$2:$J$28,2)</f>
        <v>#REF!</v>
      </c>
      <c r="K2767" s="13" t="e">
        <f>VLOOKUP(Parameter!#REF!,Indexing!$K$2:$L$28,2)</f>
        <v>#REF!</v>
      </c>
      <c r="L2767" s="13" t="e">
        <f t="shared" si="134"/>
        <v>#REF!</v>
      </c>
      <c r="N2767" t="e">
        <f t="shared" si="135"/>
        <v>#REF!</v>
      </c>
    </row>
    <row r="2768" spans="4:14">
      <c r="D2768" s="13" t="e">
        <f>VLOOKUP(Parameter!#REF!,Indexing!$A$2:$B$28,2)</f>
        <v>#REF!</v>
      </c>
      <c r="E2768" s="13" t="e">
        <f>VLOOKUP(Parameter!#REF!,Indexing!$C$2:$D$28,2)</f>
        <v>#REF!</v>
      </c>
      <c r="F2768" s="13" t="e">
        <f>VLOOKUP(Parameter!#REF!,Indexing!$E$2:$F$28,2)</f>
        <v>#REF!</v>
      </c>
      <c r="G2768" s="13" t="e">
        <f>VLOOKUP(Parameter!#REF!,Indexing!$G$2:$H$28,2)</f>
        <v>#REF!</v>
      </c>
      <c r="H2768" s="13" t="e">
        <f t="shared" si="133"/>
        <v>#REF!</v>
      </c>
      <c r="J2768" s="13" t="e">
        <f>VLOOKUP(Parameter!#REF!,Indexing!$I$2:$J$28,2)</f>
        <v>#REF!</v>
      </c>
      <c r="K2768" s="13" t="e">
        <f>VLOOKUP(Parameter!#REF!,Indexing!$K$2:$L$28,2)</f>
        <v>#REF!</v>
      </c>
      <c r="L2768" s="13" t="e">
        <f t="shared" si="134"/>
        <v>#REF!</v>
      </c>
      <c r="N2768" t="e">
        <f t="shared" si="135"/>
        <v>#REF!</v>
      </c>
    </row>
    <row r="2769" spans="4:14">
      <c r="D2769" s="13" t="e">
        <f>VLOOKUP(Parameter!#REF!,Indexing!$A$2:$B$28,2)</f>
        <v>#REF!</v>
      </c>
      <c r="E2769" s="13" t="e">
        <f>VLOOKUP(Parameter!#REF!,Indexing!$C$2:$D$28,2)</f>
        <v>#REF!</v>
      </c>
      <c r="F2769" s="13" t="e">
        <f>VLOOKUP(Parameter!#REF!,Indexing!$E$2:$F$28,2)</f>
        <v>#REF!</v>
      </c>
      <c r="G2769" s="13" t="e">
        <f>VLOOKUP(Parameter!#REF!,Indexing!$G$2:$H$28,2)</f>
        <v>#REF!</v>
      </c>
      <c r="H2769" s="13" t="e">
        <f t="shared" si="133"/>
        <v>#REF!</v>
      </c>
      <c r="J2769" s="13" t="e">
        <f>VLOOKUP(Parameter!#REF!,Indexing!$I$2:$J$28,2)</f>
        <v>#REF!</v>
      </c>
      <c r="K2769" s="13" t="e">
        <f>VLOOKUP(Parameter!#REF!,Indexing!$K$2:$L$28,2)</f>
        <v>#REF!</v>
      </c>
      <c r="L2769" s="13" t="e">
        <f t="shared" si="134"/>
        <v>#REF!</v>
      </c>
      <c r="N2769" t="e">
        <f t="shared" si="135"/>
        <v>#REF!</v>
      </c>
    </row>
    <row r="2770" spans="4:14">
      <c r="D2770" s="13" t="e">
        <f>VLOOKUP(Parameter!#REF!,Indexing!$A$2:$B$28,2)</f>
        <v>#REF!</v>
      </c>
      <c r="E2770" s="13" t="e">
        <f>VLOOKUP(Parameter!#REF!,Indexing!$C$2:$D$28,2)</f>
        <v>#REF!</v>
      </c>
      <c r="F2770" s="13" t="e">
        <f>VLOOKUP(Parameter!#REF!,Indexing!$E$2:$F$28,2)</f>
        <v>#REF!</v>
      </c>
      <c r="G2770" s="13" t="e">
        <f>VLOOKUP(Parameter!#REF!,Indexing!$G$2:$H$28,2)</f>
        <v>#REF!</v>
      </c>
      <c r="H2770" s="13" t="e">
        <f t="shared" si="133"/>
        <v>#REF!</v>
      </c>
      <c r="J2770" s="13" t="e">
        <f>VLOOKUP(Parameter!#REF!,Indexing!$I$2:$J$28,2)</f>
        <v>#REF!</v>
      </c>
      <c r="K2770" s="13" t="e">
        <f>VLOOKUP(Parameter!#REF!,Indexing!$K$2:$L$28,2)</f>
        <v>#REF!</v>
      </c>
      <c r="L2770" s="13" t="e">
        <f t="shared" si="134"/>
        <v>#REF!</v>
      </c>
      <c r="N2770" t="e">
        <f t="shared" si="135"/>
        <v>#REF!</v>
      </c>
    </row>
    <row r="2771" spans="4:14">
      <c r="D2771" s="13" t="e">
        <f>VLOOKUP(Parameter!#REF!,Indexing!$A$2:$B$28,2)</f>
        <v>#REF!</v>
      </c>
      <c r="E2771" s="13" t="e">
        <f>VLOOKUP(Parameter!#REF!,Indexing!$C$2:$D$28,2)</f>
        <v>#REF!</v>
      </c>
      <c r="F2771" s="13" t="e">
        <f>VLOOKUP(Parameter!#REF!,Indexing!$E$2:$F$28,2)</f>
        <v>#REF!</v>
      </c>
      <c r="G2771" s="13" t="e">
        <f>VLOOKUP(Parameter!#REF!,Indexing!$G$2:$H$28,2)</f>
        <v>#REF!</v>
      </c>
      <c r="H2771" s="13" t="e">
        <f t="shared" si="133"/>
        <v>#REF!</v>
      </c>
      <c r="J2771" s="13" t="e">
        <f>VLOOKUP(Parameter!#REF!,Indexing!$I$2:$J$28,2)</f>
        <v>#REF!</v>
      </c>
      <c r="K2771" s="13" t="e">
        <f>VLOOKUP(Parameter!#REF!,Indexing!$K$2:$L$28,2)</f>
        <v>#REF!</v>
      </c>
      <c r="L2771" s="13" t="e">
        <f t="shared" si="134"/>
        <v>#REF!</v>
      </c>
      <c r="N2771" t="e">
        <f t="shared" si="135"/>
        <v>#REF!</v>
      </c>
    </row>
    <row r="2772" spans="4:14">
      <c r="D2772" s="13" t="e">
        <f>VLOOKUP(Parameter!#REF!,Indexing!$A$2:$B$28,2)</f>
        <v>#REF!</v>
      </c>
      <c r="E2772" s="13" t="e">
        <f>VLOOKUP(Parameter!#REF!,Indexing!$C$2:$D$28,2)</f>
        <v>#REF!</v>
      </c>
      <c r="F2772" s="13" t="e">
        <f>VLOOKUP(Parameter!#REF!,Indexing!$E$2:$F$28,2)</f>
        <v>#REF!</v>
      </c>
      <c r="G2772" s="13" t="e">
        <f>VLOOKUP(Parameter!#REF!,Indexing!$G$2:$H$28,2)</f>
        <v>#REF!</v>
      </c>
      <c r="H2772" s="13" t="e">
        <f t="shared" si="133"/>
        <v>#REF!</v>
      </c>
      <c r="J2772" s="13" t="e">
        <f>VLOOKUP(Parameter!#REF!,Indexing!$I$2:$J$28,2)</f>
        <v>#REF!</v>
      </c>
      <c r="K2772" s="13" t="e">
        <f>VLOOKUP(Parameter!#REF!,Indexing!$K$2:$L$28,2)</f>
        <v>#REF!</v>
      </c>
      <c r="L2772" s="13" t="e">
        <f t="shared" si="134"/>
        <v>#REF!</v>
      </c>
      <c r="N2772" t="e">
        <f t="shared" si="135"/>
        <v>#REF!</v>
      </c>
    </row>
    <row r="2773" spans="4:14">
      <c r="D2773" s="13" t="e">
        <f>VLOOKUP(Parameter!#REF!,Indexing!$A$2:$B$28,2)</f>
        <v>#REF!</v>
      </c>
      <c r="E2773" s="13" t="e">
        <f>VLOOKUP(Parameter!#REF!,Indexing!$C$2:$D$28,2)</f>
        <v>#REF!</v>
      </c>
      <c r="F2773" s="13" t="e">
        <f>VLOOKUP(Parameter!#REF!,Indexing!$E$2:$F$28,2)</f>
        <v>#REF!</v>
      </c>
      <c r="G2773" s="13" t="e">
        <f>VLOOKUP(Parameter!#REF!,Indexing!$G$2:$H$28,2)</f>
        <v>#REF!</v>
      </c>
      <c r="H2773" s="13" t="e">
        <f t="shared" si="133"/>
        <v>#REF!</v>
      </c>
      <c r="J2773" s="13" t="e">
        <f>VLOOKUP(Parameter!#REF!,Indexing!$I$2:$J$28,2)</f>
        <v>#REF!</v>
      </c>
      <c r="K2773" s="13" t="e">
        <f>VLOOKUP(Parameter!#REF!,Indexing!$K$2:$L$28,2)</f>
        <v>#REF!</v>
      </c>
      <c r="L2773" s="13" t="e">
        <f t="shared" si="134"/>
        <v>#REF!</v>
      </c>
      <c r="N2773" t="e">
        <f t="shared" si="135"/>
        <v>#REF!</v>
      </c>
    </row>
    <row r="2774" spans="4:14">
      <c r="D2774" s="13" t="e">
        <f>VLOOKUP(Parameter!#REF!,Indexing!$A$2:$B$28,2)</f>
        <v>#REF!</v>
      </c>
      <c r="E2774" s="13" t="e">
        <f>VLOOKUP(Parameter!#REF!,Indexing!$C$2:$D$28,2)</f>
        <v>#REF!</v>
      </c>
      <c r="F2774" s="13" t="e">
        <f>VLOOKUP(Parameter!#REF!,Indexing!$E$2:$F$28,2)</f>
        <v>#REF!</v>
      </c>
      <c r="G2774" s="13" t="e">
        <f>VLOOKUP(Parameter!#REF!,Indexing!$G$2:$H$28,2)</f>
        <v>#REF!</v>
      </c>
      <c r="H2774" s="13" t="e">
        <f t="shared" si="133"/>
        <v>#REF!</v>
      </c>
      <c r="J2774" s="13" t="e">
        <f>VLOOKUP(Parameter!#REF!,Indexing!$I$2:$J$28,2)</f>
        <v>#REF!</v>
      </c>
      <c r="K2774" s="13" t="e">
        <f>VLOOKUP(Parameter!#REF!,Indexing!$K$2:$L$28,2)</f>
        <v>#REF!</v>
      </c>
      <c r="L2774" s="13" t="e">
        <f t="shared" si="134"/>
        <v>#REF!</v>
      </c>
      <c r="N2774" t="e">
        <f t="shared" si="135"/>
        <v>#REF!</v>
      </c>
    </row>
    <row r="2775" spans="4:14">
      <c r="D2775" s="13" t="e">
        <f>VLOOKUP(Parameter!#REF!,Indexing!$A$2:$B$28,2)</f>
        <v>#REF!</v>
      </c>
      <c r="E2775" s="13" t="e">
        <f>VLOOKUP(Parameter!#REF!,Indexing!$C$2:$D$28,2)</f>
        <v>#REF!</v>
      </c>
      <c r="F2775" s="13" t="e">
        <f>VLOOKUP(Parameter!#REF!,Indexing!$E$2:$F$28,2)</f>
        <v>#REF!</v>
      </c>
      <c r="G2775" s="13" t="e">
        <f>VLOOKUP(Parameter!#REF!,Indexing!$G$2:$H$28,2)</f>
        <v>#REF!</v>
      </c>
      <c r="H2775" s="13" t="e">
        <f t="shared" si="133"/>
        <v>#REF!</v>
      </c>
      <c r="J2775" s="13" t="e">
        <f>VLOOKUP(Parameter!#REF!,Indexing!$I$2:$J$28,2)</f>
        <v>#REF!</v>
      </c>
      <c r="K2775" s="13" t="e">
        <f>VLOOKUP(Parameter!#REF!,Indexing!$K$2:$L$28,2)</f>
        <v>#REF!</v>
      </c>
      <c r="L2775" s="13" t="e">
        <f t="shared" si="134"/>
        <v>#REF!</v>
      </c>
      <c r="N2775" t="e">
        <f t="shared" si="135"/>
        <v>#REF!</v>
      </c>
    </row>
    <row r="2776" spans="4:14">
      <c r="D2776" s="13" t="e">
        <f>VLOOKUP(Parameter!#REF!,Indexing!$A$2:$B$28,2)</f>
        <v>#REF!</v>
      </c>
      <c r="E2776" s="13" t="e">
        <f>VLOOKUP(Parameter!#REF!,Indexing!$C$2:$D$28,2)</f>
        <v>#REF!</v>
      </c>
      <c r="F2776" s="13" t="e">
        <f>VLOOKUP(Parameter!#REF!,Indexing!$E$2:$F$28,2)</f>
        <v>#REF!</v>
      </c>
      <c r="G2776" s="13" t="e">
        <f>VLOOKUP(Parameter!#REF!,Indexing!$G$2:$H$28,2)</f>
        <v>#REF!</v>
      </c>
      <c r="H2776" s="13" t="e">
        <f t="shared" si="133"/>
        <v>#REF!</v>
      </c>
      <c r="J2776" s="13" t="e">
        <f>VLOOKUP(Parameter!#REF!,Indexing!$I$2:$J$28,2)</f>
        <v>#REF!</v>
      </c>
      <c r="K2776" s="13" t="e">
        <f>VLOOKUP(Parameter!#REF!,Indexing!$K$2:$L$28,2)</f>
        <v>#REF!</v>
      </c>
      <c r="L2776" s="13" t="e">
        <f t="shared" si="134"/>
        <v>#REF!</v>
      </c>
      <c r="N2776" t="e">
        <f t="shared" si="135"/>
        <v>#REF!</v>
      </c>
    </row>
    <row r="2777" spans="4:14">
      <c r="D2777" s="13" t="e">
        <f>VLOOKUP(Parameter!#REF!,Indexing!$A$2:$B$28,2)</f>
        <v>#REF!</v>
      </c>
      <c r="E2777" s="13" t="e">
        <f>VLOOKUP(Parameter!#REF!,Indexing!$C$2:$D$28,2)</f>
        <v>#REF!</v>
      </c>
      <c r="F2777" s="13" t="e">
        <f>VLOOKUP(Parameter!#REF!,Indexing!$E$2:$F$28,2)</f>
        <v>#REF!</v>
      </c>
      <c r="G2777" s="13" t="e">
        <f>VLOOKUP(Parameter!#REF!,Indexing!$G$2:$H$28,2)</f>
        <v>#REF!</v>
      </c>
      <c r="H2777" s="13" t="e">
        <f t="shared" si="133"/>
        <v>#REF!</v>
      </c>
      <c r="J2777" s="13" t="e">
        <f>VLOOKUP(Parameter!#REF!,Indexing!$I$2:$J$28,2)</f>
        <v>#REF!</v>
      </c>
      <c r="K2777" s="13" t="e">
        <f>VLOOKUP(Parameter!#REF!,Indexing!$K$2:$L$28,2)</f>
        <v>#REF!</v>
      </c>
      <c r="L2777" s="13" t="e">
        <f t="shared" si="134"/>
        <v>#REF!</v>
      </c>
      <c r="N2777" t="e">
        <f t="shared" si="135"/>
        <v>#REF!</v>
      </c>
    </row>
    <row r="2778" spans="4:14">
      <c r="D2778" s="13" t="e">
        <f>VLOOKUP(Parameter!#REF!,Indexing!$A$2:$B$28,2)</f>
        <v>#REF!</v>
      </c>
      <c r="E2778" s="13" t="e">
        <f>VLOOKUP(Parameter!#REF!,Indexing!$C$2:$D$28,2)</f>
        <v>#REF!</v>
      </c>
      <c r="F2778" s="13" t="e">
        <f>VLOOKUP(Parameter!#REF!,Indexing!$E$2:$F$28,2)</f>
        <v>#REF!</v>
      </c>
      <c r="G2778" s="13" t="e">
        <f>VLOOKUP(Parameter!#REF!,Indexing!$G$2:$H$28,2)</f>
        <v>#REF!</v>
      </c>
      <c r="H2778" s="13" t="e">
        <f t="shared" si="133"/>
        <v>#REF!</v>
      </c>
      <c r="J2778" s="13" t="e">
        <f>VLOOKUP(Parameter!#REF!,Indexing!$I$2:$J$28,2)</f>
        <v>#REF!</v>
      </c>
      <c r="K2778" s="13" t="e">
        <f>VLOOKUP(Parameter!#REF!,Indexing!$K$2:$L$28,2)</f>
        <v>#REF!</v>
      </c>
      <c r="L2778" s="13" t="e">
        <f t="shared" si="134"/>
        <v>#REF!</v>
      </c>
      <c r="N2778" t="e">
        <f t="shared" si="135"/>
        <v>#REF!</v>
      </c>
    </row>
    <row r="2779" spans="4:14">
      <c r="D2779" s="13" t="e">
        <f>VLOOKUP(Parameter!#REF!,Indexing!$A$2:$B$28,2)</f>
        <v>#REF!</v>
      </c>
      <c r="E2779" s="13" t="e">
        <f>VLOOKUP(Parameter!#REF!,Indexing!$C$2:$D$28,2)</f>
        <v>#REF!</v>
      </c>
      <c r="F2779" s="13" t="e">
        <f>VLOOKUP(Parameter!#REF!,Indexing!$E$2:$F$28,2)</f>
        <v>#REF!</v>
      </c>
      <c r="G2779" s="13" t="e">
        <f>VLOOKUP(Parameter!#REF!,Indexing!$G$2:$H$28,2)</f>
        <v>#REF!</v>
      </c>
      <c r="H2779" s="13" t="e">
        <f t="shared" si="133"/>
        <v>#REF!</v>
      </c>
      <c r="J2779" s="13" t="e">
        <f>VLOOKUP(Parameter!#REF!,Indexing!$I$2:$J$28,2)</f>
        <v>#REF!</v>
      </c>
      <c r="K2779" s="13" t="e">
        <f>VLOOKUP(Parameter!#REF!,Indexing!$K$2:$L$28,2)</f>
        <v>#REF!</v>
      </c>
      <c r="L2779" s="13" t="e">
        <f t="shared" si="134"/>
        <v>#REF!</v>
      </c>
      <c r="N2779" t="e">
        <f t="shared" si="135"/>
        <v>#REF!</v>
      </c>
    </row>
    <row r="2780" spans="4:14">
      <c r="D2780" s="13" t="e">
        <f>VLOOKUP(Parameter!#REF!,Indexing!$A$2:$B$28,2)</f>
        <v>#REF!</v>
      </c>
      <c r="E2780" s="13" t="e">
        <f>VLOOKUP(Parameter!#REF!,Indexing!$C$2:$D$28,2)</f>
        <v>#REF!</v>
      </c>
      <c r="F2780" s="13" t="e">
        <f>VLOOKUP(Parameter!#REF!,Indexing!$E$2:$F$28,2)</f>
        <v>#REF!</v>
      </c>
      <c r="G2780" s="13" t="e">
        <f>VLOOKUP(Parameter!#REF!,Indexing!$G$2:$H$28,2)</f>
        <v>#REF!</v>
      </c>
      <c r="H2780" s="13" t="e">
        <f t="shared" si="133"/>
        <v>#REF!</v>
      </c>
      <c r="J2780" s="13" t="e">
        <f>VLOOKUP(Parameter!#REF!,Indexing!$I$2:$J$28,2)</f>
        <v>#REF!</v>
      </c>
      <c r="K2780" s="13" t="e">
        <f>VLOOKUP(Parameter!#REF!,Indexing!$K$2:$L$28,2)</f>
        <v>#REF!</v>
      </c>
      <c r="L2780" s="13" t="e">
        <f t="shared" si="134"/>
        <v>#REF!</v>
      </c>
      <c r="N2780" t="e">
        <f t="shared" si="135"/>
        <v>#REF!</v>
      </c>
    </row>
    <row r="2781" spans="4:14">
      <c r="D2781" s="13" t="e">
        <f>VLOOKUP(Parameter!#REF!,Indexing!$A$2:$B$28,2)</f>
        <v>#REF!</v>
      </c>
      <c r="E2781" s="13" t="e">
        <f>VLOOKUP(Parameter!#REF!,Indexing!$C$2:$D$28,2)</f>
        <v>#REF!</v>
      </c>
      <c r="F2781" s="13" t="e">
        <f>VLOOKUP(Parameter!#REF!,Indexing!$E$2:$F$28,2)</f>
        <v>#REF!</v>
      </c>
      <c r="G2781" s="13" t="e">
        <f>VLOOKUP(Parameter!#REF!,Indexing!$G$2:$H$28,2)</f>
        <v>#REF!</v>
      </c>
      <c r="H2781" s="13" t="e">
        <f t="shared" si="133"/>
        <v>#REF!</v>
      </c>
      <c r="J2781" s="13" t="e">
        <f>VLOOKUP(Parameter!#REF!,Indexing!$I$2:$J$28,2)</f>
        <v>#REF!</v>
      </c>
      <c r="K2781" s="13" t="e">
        <f>VLOOKUP(Parameter!#REF!,Indexing!$K$2:$L$28,2)</f>
        <v>#REF!</v>
      </c>
      <c r="L2781" s="13" t="e">
        <f t="shared" si="134"/>
        <v>#REF!</v>
      </c>
      <c r="N2781" t="e">
        <f t="shared" si="135"/>
        <v>#REF!</v>
      </c>
    </row>
    <row r="2782" spans="4:14">
      <c r="D2782" s="13" t="e">
        <f>VLOOKUP(Parameter!#REF!,Indexing!$A$2:$B$28,2)</f>
        <v>#REF!</v>
      </c>
      <c r="E2782" s="13" t="e">
        <f>VLOOKUP(Parameter!#REF!,Indexing!$C$2:$D$28,2)</f>
        <v>#REF!</v>
      </c>
      <c r="F2782" s="13" t="e">
        <f>VLOOKUP(Parameter!#REF!,Indexing!$E$2:$F$28,2)</f>
        <v>#REF!</v>
      </c>
      <c r="G2782" s="13" t="e">
        <f>VLOOKUP(Parameter!#REF!,Indexing!$G$2:$H$28,2)</f>
        <v>#REF!</v>
      </c>
      <c r="H2782" s="13" t="e">
        <f t="shared" si="133"/>
        <v>#REF!</v>
      </c>
      <c r="J2782" s="13" t="e">
        <f>VLOOKUP(Parameter!#REF!,Indexing!$I$2:$J$28,2)</f>
        <v>#REF!</v>
      </c>
      <c r="K2782" s="13" t="e">
        <f>VLOOKUP(Parameter!#REF!,Indexing!$K$2:$L$28,2)</f>
        <v>#REF!</v>
      </c>
      <c r="L2782" s="13" t="e">
        <f t="shared" si="134"/>
        <v>#REF!</v>
      </c>
      <c r="N2782" t="e">
        <f t="shared" si="135"/>
        <v>#REF!</v>
      </c>
    </row>
    <row r="2783" spans="4:14">
      <c r="D2783" s="13" t="e">
        <f>VLOOKUP(Parameter!#REF!,Indexing!$A$2:$B$28,2)</f>
        <v>#REF!</v>
      </c>
      <c r="E2783" s="13" t="e">
        <f>VLOOKUP(Parameter!#REF!,Indexing!$C$2:$D$28,2)</f>
        <v>#REF!</v>
      </c>
      <c r="F2783" s="13" t="e">
        <f>VLOOKUP(Parameter!#REF!,Indexing!$E$2:$F$28,2)</f>
        <v>#REF!</v>
      </c>
      <c r="G2783" s="13" t="e">
        <f>VLOOKUP(Parameter!#REF!,Indexing!$G$2:$H$28,2)</f>
        <v>#REF!</v>
      </c>
      <c r="H2783" s="13" t="e">
        <f t="shared" si="133"/>
        <v>#REF!</v>
      </c>
      <c r="J2783" s="13" t="e">
        <f>VLOOKUP(Parameter!#REF!,Indexing!$I$2:$J$28,2)</f>
        <v>#REF!</v>
      </c>
      <c r="K2783" s="13" t="e">
        <f>VLOOKUP(Parameter!#REF!,Indexing!$K$2:$L$28,2)</f>
        <v>#REF!</v>
      </c>
      <c r="L2783" s="13" t="e">
        <f t="shared" si="134"/>
        <v>#REF!</v>
      </c>
      <c r="N2783" t="e">
        <f t="shared" si="135"/>
        <v>#REF!</v>
      </c>
    </row>
    <row r="2784" spans="4:14">
      <c r="D2784" s="13" t="e">
        <f>VLOOKUP(Parameter!#REF!,Indexing!$A$2:$B$28,2)</f>
        <v>#REF!</v>
      </c>
      <c r="E2784" s="13" t="e">
        <f>VLOOKUP(Parameter!#REF!,Indexing!$C$2:$D$28,2)</f>
        <v>#REF!</v>
      </c>
      <c r="F2784" s="13" t="e">
        <f>VLOOKUP(Parameter!#REF!,Indexing!$E$2:$F$28,2)</f>
        <v>#REF!</v>
      </c>
      <c r="G2784" s="13" t="e">
        <f>VLOOKUP(Parameter!#REF!,Indexing!$G$2:$H$28,2)</f>
        <v>#REF!</v>
      </c>
      <c r="H2784" s="13" t="e">
        <f t="shared" si="133"/>
        <v>#REF!</v>
      </c>
      <c r="J2784" s="13" t="e">
        <f>VLOOKUP(Parameter!#REF!,Indexing!$I$2:$J$28,2)</f>
        <v>#REF!</v>
      </c>
      <c r="K2784" s="13" t="e">
        <f>VLOOKUP(Parameter!#REF!,Indexing!$K$2:$L$28,2)</f>
        <v>#REF!</v>
      </c>
      <c r="L2784" s="13" t="e">
        <f t="shared" si="134"/>
        <v>#REF!</v>
      </c>
      <c r="N2784" t="e">
        <f t="shared" si="135"/>
        <v>#REF!</v>
      </c>
    </row>
    <row r="2785" spans="4:14">
      <c r="D2785" s="13" t="e">
        <f>VLOOKUP(Parameter!#REF!,Indexing!$A$2:$B$28,2)</f>
        <v>#REF!</v>
      </c>
      <c r="E2785" s="13" t="e">
        <f>VLOOKUP(Parameter!#REF!,Indexing!$C$2:$D$28,2)</f>
        <v>#REF!</v>
      </c>
      <c r="F2785" s="13" t="e">
        <f>VLOOKUP(Parameter!#REF!,Indexing!$E$2:$F$28,2)</f>
        <v>#REF!</v>
      </c>
      <c r="G2785" s="13" t="e">
        <f>VLOOKUP(Parameter!#REF!,Indexing!$G$2:$H$28,2)</f>
        <v>#REF!</v>
      </c>
      <c r="H2785" s="13" t="e">
        <f t="shared" si="133"/>
        <v>#REF!</v>
      </c>
      <c r="J2785" s="13" t="e">
        <f>VLOOKUP(Parameter!#REF!,Indexing!$I$2:$J$28,2)</f>
        <v>#REF!</v>
      </c>
      <c r="K2785" s="13" t="e">
        <f>VLOOKUP(Parameter!#REF!,Indexing!$K$2:$L$28,2)</f>
        <v>#REF!</v>
      </c>
      <c r="L2785" s="13" t="e">
        <f t="shared" si="134"/>
        <v>#REF!</v>
      </c>
      <c r="N2785" t="e">
        <f t="shared" si="135"/>
        <v>#REF!</v>
      </c>
    </row>
    <row r="2786" spans="4:14">
      <c r="D2786" s="13" t="e">
        <f>VLOOKUP(Parameter!#REF!,Indexing!$A$2:$B$28,2)</f>
        <v>#REF!</v>
      </c>
      <c r="E2786" s="13" t="e">
        <f>VLOOKUP(Parameter!#REF!,Indexing!$C$2:$D$28,2)</f>
        <v>#REF!</v>
      </c>
      <c r="F2786" s="13" t="e">
        <f>VLOOKUP(Parameter!#REF!,Indexing!$E$2:$F$28,2)</f>
        <v>#REF!</v>
      </c>
      <c r="G2786" s="13" t="e">
        <f>VLOOKUP(Parameter!#REF!,Indexing!$G$2:$H$28,2)</f>
        <v>#REF!</v>
      </c>
      <c r="H2786" s="13" t="e">
        <f t="shared" si="133"/>
        <v>#REF!</v>
      </c>
      <c r="J2786" s="13" t="e">
        <f>VLOOKUP(Parameter!#REF!,Indexing!$I$2:$J$28,2)</f>
        <v>#REF!</v>
      </c>
      <c r="K2786" s="13" t="e">
        <f>VLOOKUP(Parameter!#REF!,Indexing!$K$2:$L$28,2)</f>
        <v>#REF!</v>
      </c>
      <c r="L2786" s="13" t="e">
        <f t="shared" si="134"/>
        <v>#REF!</v>
      </c>
      <c r="N2786" t="e">
        <f t="shared" si="135"/>
        <v>#REF!</v>
      </c>
    </row>
    <row r="2787" spans="4:14">
      <c r="D2787" s="13" t="e">
        <f>VLOOKUP(Parameter!#REF!,Indexing!$A$2:$B$28,2)</f>
        <v>#REF!</v>
      </c>
      <c r="E2787" s="13" t="e">
        <f>VLOOKUP(Parameter!#REF!,Indexing!$C$2:$D$28,2)</f>
        <v>#REF!</v>
      </c>
      <c r="F2787" s="13" t="e">
        <f>VLOOKUP(Parameter!#REF!,Indexing!$E$2:$F$28,2)</f>
        <v>#REF!</v>
      </c>
      <c r="G2787" s="13" t="e">
        <f>VLOOKUP(Parameter!#REF!,Indexing!$G$2:$H$28,2)</f>
        <v>#REF!</v>
      </c>
      <c r="H2787" s="13" t="e">
        <f t="shared" si="133"/>
        <v>#REF!</v>
      </c>
      <c r="J2787" s="13" t="e">
        <f>VLOOKUP(Parameter!#REF!,Indexing!$I$2:$J$28,2)</f>
        <v>#REF!</v>
      </c>
      <c r="K2787" s="13" t="e">
        <f>VLOOKUP(Parameter!#REF!,Indexing!$K$2:$L$28,2)</f>
        <v>#REF!</v>
      </c>
      <c r="L2787" s="13" t="e">
        <f t="shared" si="134"/>
        <v>#REF!</v>
      </c>
      <c r="N2787" t="e">
        <f t="shared" si="135"/>
        <v>#REF!</v>
      </c>
    </row>
    <row r="2788" spans="4:14">
      <c r="D2788" s="13" t="e">
        <f>VLOOKUP(Parameter!#REF!,Indexing!$A$2:$B$28,2)</f>
        <v>#REF!</v>
      </c>
      <c r="E2788" s="13" t="e">
        <f>VLOOKUP(Parameter!#REF!,Indexing!$C$2:$D$28,2)</f>
        <v>#REF!</v>
      </c>
      <c r="F2788" s="13" t="e">
        <f>VLOOKUP(Parameter!#REF!,Indexing!$E$2:$F$28,2)</f>
        <v>#REF!</v>
      </c>
      <c r="G2788" s="13" t="e">
        <f>VLOOKUP(Parameter!#REF!,Indexing!$G$2:$H$28,2)</f>
        <v>#REF!</v>
      </c>
      <c r="H2788" s="13" t="e">
        <f t="shared" si="133"/>
        <v>#REF!</v>
      </c>
      <c r="J2788" s="13" t="e">
        <f>VLOOKUP(Parameter!#REF!,Indexing!$I$2:$J$28,2)</f>
        <v>#REF!</v>
      </c>
      <c r="K2788" s="13" t="e">
        <f>VLOOKUP(Parameter!#REF!,Indexing!$K$2:$L$28,2)</f>
        <v>#REF!</v>
      </c>
      <c r="L2788" s="13" t="e">
        <f t="shared" si="134"/>
        <v>#REF!</v>
      </c>
      <c r="N2788" t="e">
        <f t="shared" si="135"/>
        <v>#REF!</v>
      </c>
    </row>
    <row r="2789" spans="4:14">
      <c r="D2789" s="13" t="e">
        <f>VLOOKUP(Parameter!#REF!,Indexing!$A$2:$B$28,2)</f>
        <v>#REF!</v>
      </c>
      <c r="E2789" s="13" t="e">
        <f>VLOOKUP(Parameter!#REF!,Indexing!$C$2:$D$28,2)</f>
        <v>#REF!</v>
      </c>
      <c r="F2789" s="13" t="e">
        <f>VLOOKUP(Parameter!#REF!,Indexing!$E$2:$F$28,2)</f>
        <v>#REF!</v>
      </c>
      <c r="G2789" s="13" t="e">
        <f>VLOOKUP(Parameter!#REF!,Indexing!$G$2:$H$28,2)</f>
        <v>#REF!</v>
      </c>
      <c r="H2789" s="13" t="e">
        <f t="shared" si="133"/>
        <v>#REF!</v>
      </c>
      <c r="J2789" s="13" t="e">
        <f>VLOOKUP(Parameter!#REF!,Indexing!$I$2:$J$28,2)</f>
        <v>#REF!</v>
      </c>
      <c r="K2789" s="13" t="e">
        <f>VLOOKUP(Parameter!#REF!,Indexing!$K$2:$L$28,2)</f>
        <v>#REF!</v>
      </c>
      <c r="L2789" s="13" t="e">
        <f t="shared" si="134"/>
        <v>#REF!</v>
      </c>
      <c r="N2789" t="e">
        <f t="shared" si="135"/>
        <v>#REF!</v>
      </c>
    </row>
    <row r="2790" spans="4:14">
      <c r="D2790" s="13" t="e">
        <f>VLOOKUP(Parameter!#REF!,Indexing!$A$2:$B$28,2)</f>
        <v>#REF!</v>
      </c>
      <c r="E2790" s="13" t="e">
        <f>VLOOKUP(Parameter!#REF!,Indexing!$C$2:$D$28,2)</f>
        <v>#REF!</v>
      </c>
      <c r="F2790" s="13" t="e">
        <f>VLOOKUP(Parameter!#REF!,Indexing!$E$2:$F$28,2)</f>
        <v>#REF!</v>
      </c>
      <c r="G2790" s="13" t="e">
        <f>VLOOKUP(Parameter!#REF!,Indexing!$G$2:$H$28,2)</f>
        <v>#REF!</v>
      </c>
      <c r="H2790" s="13" t="e">
        <f t="shared" si="133"/>
        <v>#REF!</v>
      </c>
      <c r="J2790" s="13" t="e">
        <f>VLOOKUP(Parameter!#REF!,Indexing!$I$2:$J$28,2)</f>
        <v>#REF!</v>
      </c>
      <c r="K2790" s="13" t="e">
        <f>VLOOKUP(Parameter!#REF!,Indexing!$K$2:$L$28,2)</f>
        <v>#REF!</v>
      </c>
      <c r="L2790" s="13" t="e">
        <f t="shared" si="134"/>
        <v>#REF!</v>
      </c>
      <c r="N2790" t="e">
        <f t="shared" si="135"/>
        <v>#REF!</v>
      </c>
    </row>
    <row r="2791" spans="4:14">
      <c r="D2791" s="13" t="e">
        <f>VLOOKUP(Parameter!#REF!,Indexing!$A$2:$B$28,2)</f>
        <v>#REF!</v>
      </c>
      <c r="E2791" s="13" t="e">
        <f>VLOOKUP(Parameter!#REF!,Indexing!$C$2:$D$28,2)</f>
        <v>#REF!</v>
      </c>
      <c r="F2791" s="13" t="e">
        <f>VLOOKUP(Parameter!#REF!,Indexing!$E$2:$F$28,2)</f>
        <v>#REF!</v>
      </c>
      <c r="G2791" s="13" t="e">
        <f>VLOOKUP(Parameter!#REF!,Indexing!$G$2:$H$28,2)</f>
        <v>#REF!</v>
      </c>
      <c r="H2791" s="13" t="e">
        <f t="shared" ref="H2791:H2854" si="136">(AVERAGE(D2791:G2791))</f>
        <v>#REF!</v>
      </c>
      <c r="J2791" s="13" t="e">
        <f>VLOOKUP(Parameter!#REF!,Indexing!$I$2:$J$28,2)</f>
        <v>#REF!</v>
      </c>
      <c r="K2791" s="13" t="e">
        <f>VLOOKUP(Parameter!#REF!,Indexing!$K$2:$L$28,2)</f>
        <v>#REF!</v>
      </c>
      <c r="L2791" s="13" t="e">
        <f t="shared" ref="L2791:L2854" si="137">AVERAGE(J2791+K2791)</f>
        <v>#REF!</v>
      </c>
      <c r="N2791" t="e">
        <f t="shared" si="135"/>
        <v>#REF!</v>
      </c>
    </row>
    <row r="2792" spans="4:14">
      <c r="D2792" s="13" t="e">
        <f>VLOOKUP(Parameter!#REF!,Indexing!$A$2:$B$28,2)</f>
        <v>#REF!</v>
      </c>
      <c r="E2792" s="13" t="e">
        <f>VLOOKUP(Parameter!#REF!,Indexing!$C$2:$D$28,2)</f>
        <v>#REF!</v>
      </c>
      <c r="F2792" s="13" t="e">
        <f>VLOOKUP(Parameter!#REF!,Indexing!$E$2:$F$28,2)</f>
        <v>#REF!</v>
      </c>
      <c r="G2792" s="13" t="e">
        <f>VLOOKUP(Parameter!#REF!,Indexing!$G$2:$H$28,2)</f>
        <v>#REF!</v>
      </c>
      <c r="H2792" s="13" t="e">
        <f t="shared" si="136"/>
        <v>#REF!</v>
      </c>
      <c r="J2792" s="13" t="e">
        <f>VLOOKUP(Parameter!#REF!,Indexing!$I$2:$J$28,2)</f>
        <v>#REF!</v>
      </c>
      <c r="K2792" s="13" t="e">
        <f>VLOOKUP(Parameter!#REF!,Indexing!$K$2:$L$28,2)</f>
        <v>#REF!</v>
      </c>
      <c r="L2792" s="13" t="e">
        <f t="shared" si="137"/>
        <v>#REF!</v>
      </c>
      <c r="N2792" t="e">
        <f t="shared" si="135"/>
        <v>#REF!</v>
      </c>
    </row>
    <row r="2793" spans="4:14">
      <c r="D2793" s="13" t="e">
        <f>VLOOKUP(Parameter!#REF!,Indexing!$A$2:$B$28,2)</f>
        <v>#REF!</v>
      </c>
      <c r="E2793" s="13" t="e">
        <f>VLOOKUP(Parameter!#REF!,Indexing!$C$2:$D$28,2)</f>
        <v>#REF!</v>
      </c>
      <c r="F2793" s="13" t="e">
        <f>VLOOKUP(Parameter!#REF!,Indexing!$E$2:$F$28,2)</f>
        <v>#REF!</v>
      </c>
      <c r="G2793" s="13" t="e">
        <f>VLOOKUP(Parameter!#REF!,Indexing!$G$2:$H$28,2)</f>
        <v>#REF!</v>
      </c>
      <c r="H2793" s="13" t="e">
        <f t="shared" si="136"/>
        <v>#REF!</v>
      </c>
      <c r="J2793" s="13" t="e">
        <f>VLOOKUP(Parameter!#REF!,Indexing!$I$2:$J$28,2)</f>
        <v>#REF!</v>
      </c>
      <c r="K2793" s="13" t="e">
        <f>VLOOKUP(Parameter!#REF!,Indexing!$K$2:$L$28,2)</f>
        <v>#REF!</v>
      </c>
      <c r="L2793" s="13" t="e">
        <f t="shared" si="137"/>
        <v>#REF!</v>
      </c>
      <c r="N2793" t="e">
        <f t="shared" si="135"/>
        <v>#REF!</v>
      </c>
    </row>
    <row r="2794" spans="4:14">
      <c r="D2794" s="13" t="e">
        <f>VLOOKUP(Parameter!#REF!,Indexing!$A$2:$B$28,2)</f>
        <v>#REF!</v>
      </c>
      <c r="E2794" s="13" t="e">
        <f>VLOOKUP(Parameter!#REF!,Indexing!$C$2:$D$28,2)</f>
        <v>#REF!</v>
      </c>
      <c r="F2794" s="13" t="e">
        <f>VLOOKUP(Parameter!#REF!,Indexing!$E$2:$F$28,2)</f>
        <v>#REF!</v>
      </c>
      <c r="G2794" s="13" t="e">
        <f>VLOOKUP(Parameter!#REF!,Indexing!$G$2:$H$28,2)</f>
        <v>#REF!</v>
      </c>
      <c r="H2794" s="13" t="e">
        <f t="shared" si="136"/>
        <v>#REF!</v>
      </c>
      <c r="J2794" s="13" t="e">
        <f>VLOOKUP(Parameter!#REF!,Indexing!$I$2:$J$28,2)</f>
        <v>#REF!</v>
      </c>
      <c r="K2794" s="13" t="e">
        <f>VLOOKUP(Parameter!#REF!,Indexing!$K$2:$L$28,2)</f>
        <v>#REF!</v>
      </c>
      <c r="L2794" s="13" t="e">
        <f t="shared" si="137"/>
        <v>#REF!</v>
      </c>
      <c r="N2794" t="e">
        <f t="shared" si="135"/>
        <v>#REF!</v>
      </c>
    </row>
    <row r="2795" spans="4:14">
      <c r="D2795" s="13" t="e">
        <f>VLOOKUP(Parameter!#REF!,Indexing!$A$2:$B$28,2)</f>
        <v>#REF!</v>
      </c>
      <c r="E2795" s="13" t="e">
        <f>VLOOKUP(Parameter!#REF!,Indexing!$C$2:$D$28,2)</f>
        <v>#REF!</v>
      </c>
      <c r="F2795" s="13" t="e">
        <f>VLOOKUP(Parameter!#REF!,Indexing!$E$2:$F$28,2)</f>
        <v>#REF!</v>
      </c>
      <c r="G2795" s="13" t="e">
        <f>VLOOKUP(Parameter!#REF!,Indexing!$G$2:$H$28,2)</f>
        <v>#REF!</v>
      </c>
      <c r="H2795" s="13" t="e">
        <f t="shared" si="136"/>
        <v>#REF!</v>
      </c>
      <c r="J2795" s="13" t="e">
        <f>VLOOKUP(Parameter!#REF!,Indexing!$I$2:$J$28,2)</f>
        <v>#REF!</v>
      </c>
      <c r="K2795" s="13" t="e">
        <f>VLOOKUP(Parameter!#REF!,Indexing!$K$2:$L$28,2)</f>
        <v>#REF!</v>
      </c>
      <c r="L2795" s="13" t="e">
        <f t="shared" si="137"/>
        <v>#REF!</v>
      </c>
      <c r="N2795" t="e">
        <f t="shared" si="135"/>
        <v>#REF!</v>
      </c>
    </row>
    <row r="2796" spans="4:14">
      <c r="D2796" s="13" t="e">
        <f>VLOOKUP(Parameter!#REF!,Indexing!$A$2:$B$28,2)</f>
        <v>#REF!</v>
      </c>
      <c r="E2796" s="13" t="e">
        <f>VLOOKUP(Parameter!#REF!,Indexing!$C$2:$D$28,2)</f>
        <v>#REF!</v>
      </c>
      <c r="F2796" s="13" t="e">
        <f>VLOOKUP(Parameter!#REF!,Indexing!$E$2:$F$28,2)</f>
        <v>#REF!</v>
      </c>
      <c r="G2796" s="13" t="e">
        <f>VLOOKUP(Parameter!#REF!,Indexing!$G$2:$H$28,2)</f>
        <v>#REF!</v>
      </c>
      <c r="H2796" s="13" t="e">
        <f t="shared" si="136"/>
        <v>#REF!</v>
      </c>
      <c r="J2796" s="13" t="e">
        <f>VLOOKUP(Parameter!#REF!,Indexing!$I$2:$J$28,2)</f>
        <v>#REF!</v>
      </c>
      <c r="K2796" s="13" t="e">
        <f>VLOOKUP(Parameter!#REF!,Indexing!$K$2:$L$28,2)</f>
        <v>#REF!</v>
      </c>
      <c r="L2796" s="13" t="e">
        <f t="shared" si="137"/>
        <v>#REF!</v>
      </c>
      <c r="N2796" t="e">
        <f t="shared" si="135"/>
        <v>#REF!</v>
      </c>
    </row>
    <row r="2797" spans="4:14">
      <c r="D2797" s="13" t="e">
        <f>VLOOKUP(Parameter!#REF!,Indexing!$A$2:$B$28,2)</f>
        <v>#REF!</v>
      </c>
      <c r="E2797" s="13" t="e">
        <f>VLOOKUP(Parameter!#REF!,Indexing!$C$2:$D$28,2)</f>
        <v>#REF!</v>
      </c>
      <c r="F2797" s="13" t="e">
        <f>VLOOKUP(Parameter!#REF!,Indexing!$E$2:$F$28,2)</f>
        <v>#REF!</v>
      </c>
      <c r="G2797" s="13" t="e">
        <f>VLOOKUP(Parameter!#REF!,Indexing!$G$2:$H$28,2)</f>
        <v>#REF!</v>
      </c>
      <c r="H2797" s="13" t="e">
        <f t="shared" si="136"/>
        <v>#REF!</v>
      </c>
      <c r="J2797" s="13" t="e">
        <f>VLOOKUP(Parameter!#REF!,Indexing!$I$2:$J$28,2)</f>
        <v>#REF!</v>
      </c>
      <c r="K2797" s="13" t="e">
        <f>VLOOKUP(Parameter!#REF!,Indexing!$K$2:$L$28,2)</f>
        <v>#REF!</v>
      </c>
      <c r="L2797" s="13" t="e">
        <f t="shared" si="137"/>
        <v>#REF!</v>
      </c>
      <c r="N2797" t="e">
        <f t="shared" si="135"/>
        <v>#REF!</v>
      </c>
    </row>
    <row r="2798" spans="4:14">
      <c r="D2798" s="13" t="e">
        <f>VLOOKUP(Parameter!#REF!,Indexing!$A$2:$B$28,2)</f>
        <v>#REF!</v>
      </c>
      <c r="E2798" s="13" t="e">
        <f>VLOOKUP(Parameter!#REF!,Indexing!$C$2:$D$28,2)</f>
        <v>#REF!</v>
      </c>
      <c r="F2798" s="13" t="e">
        <f>VLOOKUP(Parameter!#REF!,Indexing!$E$2:$F$28,2)</f>
        <v>#REF!</v>
      </c>
      <c r="G2798" s="13" t="e">
        <f>VLOOKUP(Parameter!#REF!,Indexing!$G$2:$H$28,2)</f>
        <v>#REF!</v>
      </c>
      <c r="H2798" s="13" t="e">
        <f t="shared" si="136"/>
        <v>#REF!</v>
      </c>
      <c r="J2798" s="13" t="e">
        <f>VLOOKUP(Parameter!#REF!,Indexing!$I$2:$J$28,2)</f>
        <v>#REF!</v>
      </c>
      <c r="K2798" s="13" t="e">
        <f>VLOOKUP(Parameter!#REF!,Indexing!$K$2:$L$28,2)</f>
        <v>#REF!</v>
      </c>
      <c r="L2798" s="13" t="e">
        <f t="shared" si="137"/>
        <v>#REF!</v>
      </c>
      <c r="N2798" t="e">
        <f t="shared" si="135"/>
        <v>#REF!</v>
      </c>
    </row>
    <row r="2799" spans="4:14">
      <c r="D2799" s="13" t="e">
        <f>VLOOKUP(Parameter!#REF!,Indexing!$A$2:$B$28,2)</f>
        <v>#REF!</v>
      </c>
      <c r="E2799" s="13" t="e">
        <f>VLOOKUP(Parameter!#REF!,Indexing!$C$2:$D$28,2)</f>
        <v>#REF!</v>
      </c>
      <c r="F2799" s="13" t="e">
        <f>VLOOKUP(Parameter!#REF!,Indexing!$E$2:$F$28,2)</f>
        <v>#REF!</v>
      </c>
      <c r="G2799" s="13" t="e">
        <f>VLOOKUP(Parameter!#REF!,Indexing!$G$2:$H$28,2)</f>
        <v>#REF!</v>
      </c>
      <c r="H2799" s="13" t="e">
        <f t="shared" si="136"/>
        <v>#REF!</v>
      </c>
      <c r="J2799" s="13" t="e">
        <f>VLOOKUP(Parameter!#REF!,Indexing!$I$2:$J$28,2)</f>
        <v>#REF!</v>
      </c>
      <c r="K2799" s="13" t="e">
        <f>VLOOKUP(Parameter!#REF!,Indexing!$K$2:$L$28,2)</f>
        <v>#REF!</v>
      </c>
      <c r="L2799" s="13" t="e">
        <f t="shared" si="137"/>
        <v>#REF!</v>
      </c>
      <c r="N2799" t="e">
        <f t="shared" si="135"/>
        <v>#REF!</v>
      </c>
    </row>
    <row r="2800" spans="4:14">
      <c r="D2800" s="13" t="e">
        <f>VLOOKUP(Parameter!#REF!,Indexing!$A$2:$B$28,2)</f>
        <v>#REF!</v>
      </c>
      <c r="E2800" s="13" t="e">
        <f>VLOOKUP(Parameter!#REF!,Indexing!$C$2:$D$28,2)</f>
        <v>#REF!</v>
      </c>
      <c r="F2800" s="13" t="e">
        <f>VLOOKUP(Parameter!#REF!,Indexing!$E$2:$F$28,2)</f>
        <v>#REF!</v>
      </c>
      <c r="G2800" s="13" t="e">
        <f>VLOOKUP(Parameter!#REF!,Indexing!$G$2:$H$28,2)</f>
        <v>#REF!</v>
      </c>
      <c r="H2800" s="13" t="e">
        <f t="shared" si="136"/>
        <v>#REF!</v>
      </c>
      <c r="J2800" s="13" t="e">
        <f>VLOOKUP(Parameter!#REF!,Indexing!$I$2:$J$28,2)</f>
        <v>#REF!</v>
      </c>
      <c r="K2800" s="13" t="e">
        <f>VLOOKUP(Parameter!#REF!,Indexing!$K$2:$L$28,2)</f>
        <v>#REF!</v>
      </c>
      <c r="L2800" s="13" t="e">
        <f t="shared" si="137"/>
        <v>#REF!</v>
      </c>
      <c r="N2800" t="e">
        <f t="shared" si="135"/>
        <v>#REF!</v>
      </c>
    </row>
    <row r="2801" spans="4:14">
      <c r="D2801" s="13" t="e">
        <f>VLOOKUP(Parameter!#REF!,Indexing!$A$2:$B$28,2)</f>
        <v>#REF!</v>
      </c>
      <c r="E2801" s="13" t="e">
        <f>VLOOKUP(Parameter!#REF!,Indexing!$C$2:$D$28,2)</f>
        <v>#REF!</v>
      </c>
      <c r="F2801" s="13" t="e">
        <f>VLOOKUP(Parameter!#REF!,Indexing!$E$2:$F$28,2)</f>
        <v>#REF!</v>
      </c>
      <c r="G2801" s="13" t="e">
        <f>VLOOKUP(Parameter!#REF!,Indexing!$G$2:$H$28,2)</f>
        <v>#REF!</v>
      </c>
      <c r="H2801" s="13" t="e">
        <f t="shared" si="136"/>
        <v>#REF!</v>
      </c>
      <c r="J2801" s="13" t="e">
        <f>VLOOKUP(Parameter!#REF!,Indexing!$I$2:$J$28,2)</f>
        <v>#REF!</v>
      </c>
      <c r="K2801" s="13" t="e">
        <f>VLOOKUP(Parameter!#REF!,Indexing!$K$2:$L$28,2)</f>
        <v>#REF!</v>
      </c>
      <c r="L2801" s="13" t="e">
        <f t="shared" si="137"/>
        <v>#REF!</v>
      </c>
      <c r="N2801" t="e">
        <f t="shared" si="135"/>
        <v>#REF!</v>
      </c>
    </row>
    <row r="2802" spans="4:14">
      <c r="D2802" s="13" t="e">
        <f>VLOOKUP(Parameter!#REF!,Indexing!$A$2:$B$28,2)</f>
        <v>#REF!</v>
      </c>
      <c r="E2802" s="13" t="e">
        <f>VLOOKUP(Parameter!#REF!,Indexing!$C$2:$D$28,2)</f>
        <v>#REF!</v>
      </c>
      <c r="F2802" s="13" t="e">
        <f>VLOOKUP(Parameter!#REF!,Indexing!$E$2:$F$28,2)</f>
        <v>#REF!</v>
      </c>
      <c r="G2802" s="13" t="e">
        <f>VLOOKUP(Parameter!#REF!,Indexing!$G$2:$H$28,2)</f>
        <v>#REF!</v>
      </c>
      <c r="H2802" s="13" t="e">
        <f t="shared" si="136"/>
        <v>#REF!</v>
      </c>
      <c r="J2802" s="13" t="e">
        <f>VLOOKUP(Parameter!#REF!,Indexing!$I$2:$J$28,2)</f>
        <v>#REF!</v>
      </c>
      <c r="K2802" s="13" t="e">
        <f>VLOOKUP(Parameter!#REF!,Indexing!$K$2:$L$28,2)</f>
        <v>#REF!</v>
      </c>
      <c r="L2802" s="13" t="e">
        <f t="shared" si="137"/>
        <v>#REF!</v>
      </c>
      <c r="N2802" t="e">
        <f t="shared" si="135"/>
        <v>#REF!</v>
      </c>
    </row>
    <row r="2803" spans="4:14">
      <c r="D2803" s="13" t="e">
        <f>VLOOKUP(Parameter!#REF!,Indexing!$A$2:$B$28,2)</f>
        <v>#REF!</v>
      </c>
      <c r="E2803" s="13" t="e">
        <f>VLOOKUP(Parameter!#REF!,Indexing!$C$2:$D$28,2)</f>
        <v>#REF!</v>
      </c>
      <c r="F2803" s="13" t="e">
        <f>VLOOKUP(Parameter!#REF!,Indexing!$E$2:$F$28,2)</f>
        <v>#REF!</v>
      </c>
      <c r="G2803" s="13" t="e">
        <f>VLOOKUP(Parameter!#REF!,Indexing!$G$2:$H$28,2)</f>
        <v>#REF!</v>
      </c>
      <c r="H2803" s="13" t="e">
        <f t="shared" si="136"/>
        <v>#REF!</v>
      </c>
      <c r="J2803" s="13" t="e">
        <f>VLOOKUP(Parameter!#REF!,Indexing!$I$2:$J$28,2)</f>
        <v>#REF!</v>
      </c>
      <c r="K2803" s="13" t="e">
        <f>VLOOKUP(Parameter!#REF!,Indexing!$K$2:$L$28,2)</f>
        <v>#REF!</v>
      </c>
      <c r="L2803" s="13" t="e">
        <f t="shared" si="137"/>
        <v>#REF!</v>
      </c>
      <c r="N2803" t="e">
        <f t="shared" si="135"/>
        <v>#REF!</v>
      </c>
    </row>
    <row r="2804" spans="4:14">
      <c r="D2804" s="13" t="e">
        <f>VLOOKUP(Parameter!#REF!,Indexing!$A$2:$B$28,2)</f>
        <v>#REF!</v>
      </c>
      <c r="E2804" s="13" t="e">
        <f>VLOOKUP(Parameter!#REF!,Indexing!$C$2:$D$28,2)</f>
        <v>#REF!</v>
      </c>
      <c r="F2804" s="13" t="e">
        <f>VLOOKUP(Parameter!#REF!,Indexing!$E$2:$F$28,2)</f>
        <v>#REF!</v>
      </c>
      <c r="G2804" s="13" t="e">
        <f>VLOOKUP(Parameter!#REF!,Indexing!$G$2:$H$28,2)</f>
        <v>#REF!</v>
      </c>
      <c r="H2804" s="13" t="e">
        <f t="shared" si="136"/>
        <v>#REF!</v>
      </c>
      <c r="J2804" s="13" t="e">
        <f>VLOOKUP(Parameter!#REF!,Indexing!$I$2:$J$28,2)</f>
        <v>#REF!</v>
      </c>
      <c r="K2804" s="13" t="e">
        <f>VLOOKUP(Parameter!#REF!,Indexing!$K$2:$L$28,2)</f>
        <v>#REF!</v>
      </c>
      <c r="L2804" s="13" t="e">
        <f t="shared" si="137"/>
        <v>#REF!</v>
      </c>
      <c r="N2804" t="e">
        <f t="shared" si="135"/>
        <v>#REF!</v>
      </c>
    </row>
    <row r="2805" spans="4:14">
      <c r="D2805" s="13" t="e">
        <f>VLOOKUP(Parameter!#REF!,Indexing!$A$2:$B$28,2)</f>
        <v>#REF!</v>
      </c>
      <c r="E2805" s="13" t="e">
        <f>VLOOKUP(Parameter!#REF!,Indexing!$C$2:$D$28,2)</f>
        <v>#REF!</v>
      </c>
      <c r="F2805" s="13" t="e">
        <f>VLOOKUP(Parameter!#REF!,Indexing!$E$2:$F$28,2)</f>
        <v>#REF!</v>
      </c>
      <c r="G2805" s="13" t="e">
        <f>VLOOKUP(Parameter!#REF!,Indexing!$G$2:$H$28,2)</f>
        <v>#REF!</v>
      </c>
      <c r="H2805" s="13" t="e">
        <f t="shared" si="136"/>
        <v>#REF!</v>
      </c>
      <c r="J2805" s="13" t="e">
        <f>VLOOKUP(Parameter!#REF!,Indexing!$I$2:$J$28,2)</f>
        <v>#REF!</v>
      </c>
      <c r="K2805" s="13" t="e">
        <f>VLOOKUP(Parameter!#REF!,Indexing!$K$2:$L$28,2)</f>
        <v>#REF!</v>
      </c>
      <c r="L2805" s="13" t="e">
        <f t="shared" si="137"/>
        <v>#REF!</v>
      </c>
      <c r="N2805" t="e">
        <f t="shared" si="135"/>
        <v>#REF!</v>
      </c>
    </row>
    <row r="2806" spans="4:14">
      <c r="D2806" s="13" t="e">
        <f>VLOOKUP(Parameter!#REF!,Indexing!$A$2:$B$28,2)</f>
        <v>#REF!</v>
      </c>
      <c r="E2806" s="13" t="e">
        <f>VLOOKUP(Parameter!#REF!,Indexing!$C$2:$D$28,2)</f>
        <v>#REF!</v>
      </c>
      <c r="F2806" s="13" t="e">
        <f>VLOOKUP(Parameter!#REF!,Indexing!$E$2:$F$28,2)</f>
        <v>#REF!</v>
      </c>
      <c r="G2806" s="13" t="e">
        <f>VLOOKUP(Parameter!#REF!,Indexing!$G$2:$H$28,2)</f>
        <v>#REF!</v>
      </c>
      <c r="H2806" s="13" t="e">
        <f t="shared" si="136"/>
        <v>#REF!</v>
      </c>
      <c r="J2806" s="13" t="e">
        <f>VLOOKUP(Parameter!#REF!,Indexing!$I$2:$J$28,2)</f>
        <v>#REF!</v>
      </c>
      <c r="K2806" s="13" t="e">
        <f>VLOOKUP(Parameter!#REF!,Indexing!$K$2:$L$28,2)</f>
        <v>#REF!</v>
      </c>
      <c r="L2806" s="13" t="e">
        <f t="shared" si="137"/>
        <v>#REF!</v>
      </c>
      <c r="N2806" t="e">
        <f t="shared" si="135"/>
        <v>#REF!</v>
      </c>
    </row>
    <row r="2807" spans="4:14">
      <c r="D2807" s="13" t="e">
        <f>VLOOKUP(Parameter!#REF!,Indexing!$A$2:$B$28,2)</f>
        <v>#REF!</v>
      </c>
      <c r="E2807" s="13" t="e">
        <f>VLOOKUP(Parameter!#REF!,Indexing!$C$2:$D$28,2)</f>
        <v>#REF!</v>
      </c>
      <c r="F2807" s="13" t="e">
        <f>VLOOKUP(Parameter!#REF!,Indexing!$E$2:$F$28,2)</f>
        <v>#REF!</v>
      </c>
      <c r="G2807" s="13" t="e">
        <f>VLOOKUP(Parameter!#REF!,Indexing!$G$2:$H$28,2)</f>
        <v>#REF!</v>
      </c>
      <c r="H2807" s="13" t="e">
        <f t="shared" si="136"/>
        <v>#REF!</v>
      </c>
      <c r="J2807" s="13" t="e">
        <f>VLOOKUP(Parameter!#REF!,Indexing!$I$2:$J$28,2)</f>
        <v>#REF!</v>
      </c>
      <c r="K2807" s="13" t="e">
        <f>VLOOKUP(Parameter!#REF!,Indexing!$K$2:$L$28,2)</f>
        <v>#REF!</v>
      </c>
      <c r="L2807" s="13" t="e">
        <f t="shared" si="137"/>
        <v>#REF!</v>
      </c>
      <c r="N2807" t="e">
        <f t="shared" si="135"/>
        <v>#REF!</v>
      </c>
    </row>
    <row r="2808" spans="4:14">
      <c r="D2808" s="13" t="e">
        <f>VLOOKUP(Parameter!#REF!,Indexing!$A$2:$B$28,2)</f>
        <v>#REF!</v>
      </c>
      <c r="E2808" s="13" t="e">
        <f>VLOOKUP(Parameter!#REF!,Indexing!$C$2:$D$28,2)</f>
        <v>#REF!</v>
      </c>
      <c r="F2808" s="13" t="e">
        <f>VLOOKUP(Parameter!#REF!,Indexing!$E$2:$F$28,2)</f>
        <v>#REF!</v>
      </c>
      <c r="G2808" s="13" t="e">
        <f>VLOOKUP(Parameter!#REF!,Indexing!$G$2:$H$28,2)</f>
        <v>#REF!</v>
      </c>
      <c r="H2808" s="13" t="e">
        <f t="shared" si="136"/>
        <v>#REF!</v>
      </c>
      <c r="J2808" s="13" t="e">
        <f>VLOOKUP(Parameter!#REF!,Indexing!$I$2:$J$28,2)</f>
        <v>#REF!</v>
      </c>
      <c r="K2808" s="13" t="e">
        <f>VLOOKUP(Parameter!#REF!,Indexing!$K$2:$L$28,2)</f>
        <v>#REF!</v>
      </c>
      <c r="L2808" s="13" t="e">
        <f t="shared" si="137"/>
        <v>#REF!</v>
      </c>
      <c r="N2808" t="e">
        <f t="shared" si="135"/>
        <v>#REF!</v>
      </c>
    </row>
    <row r="2809" spans="4:14">
      <c r="D2809" s="13" t="e">
        <f>VLOOKUP(Parameter!#REF!,Indexing!$A$2:$B$28,2)</f>
        <v>#REF!</v>
      </c>
      <c r="E2809" s="13" t="e">
        <f>VLOOKUP(Parameter!#REF!,Indexing!$C$2:$D$28,2)</f>
        <v>#REF!</v>
      </c>
      <c r="F2809" s="13" t="e">
        <f>VLOOKUP(Parameter!#REF!,Indexing!$E$2:$F$28,2)</f>
        <v>#REF!</v>
      </c>
      <c r="G2809" s="13" t="e">
        <f>VLOOKUP(Parameter!#REF!,Indexing!$G$2:$H$28,2)</f>
        <v>#REF!</v>
      </c>
      <c r="H2809" s="13" t="e">
        <f t="shared" si="136"/>
        <v>#REF!</v>
      </c>
      <c r="J2809" s="13" t="e">
        <f>VLOOKUP(Parameter!#REF!,Indexing!$I$2:$J$28,2)</f>
        <v>#REF!</v>
      </c>
      <c r="K2809" s="13" t="e">
        <f>VLOOKUP(Parameter!#REF!,Indexing!$K$2:$L$28,2)</f>
        <v>#REF!</v>
      </c>
      <c r="L2809" s="13" t="e">
        <f t="shared" si="137"/>
        <v>#REF!</v>
      </c>
      <c r="N2809" t="e">
        <f t="shared" si="135"/>
        <v>#REF!</v>
      </c>
    </row>
    <row r="2810" spans="4:14">
      <c r="D2810" s="13" t="e">
        <f>VLOOKUP(Parameter!#REF!,Indexing!$A$2:$B$28,2)</f>
        <v>#REF!</v>
      </c>
      <c r="E2810" s="13" t="e">
        <f>VLOOKUP(Parameter!#REF!,Indexing!$C$2:$D$28,2)</f>
        <v>#REF!</v>
      </c>
      <c r="F2810" s="13" t="e">
        <f>VLOOKUP(Parameter!#REF!,Indexing!$E$2:$F$28,2)</f>
        <v>#REF!</v>
      </c>
      <c r="G2810" s="13" t="e">
        <f>VLOOKUP(Parameter!#REF!,Indexing!$G$2:$H$28,2)</f>
        <v>#REF!</v>
      </c>
      <c r="H2810" s="13" t="e">
        <f t="shared" si="136"/>
        <v>#REF!</v>
      </c>
      <c r="J2810" s="13" t="e">
        <f>VLOOKUP(Parameter!#REF!,Indexing!$I$2:$J$28,2)</f>
        <v>#REF!</v>
      </c>
      <c r="K2810" s="13" t="e">
        <f>VLOOKUP(Parameter!#REF!,Indexing!$K$2:$L$28,2)</f>
        <v>#REF!</v>
      </c>
      <c r="L2810" s="13" t="e">
        <f t="shared" si="137"/>
        <v>#REF!</v>
      </c>
      <c r="N2810" t="e">
        <f t="shared" si="135"/>
        <v>#REF!</v>
      </c>
    </row>
    <row r="2811" spans="4:14">
      <c r="D2811" s="13" t="e">
        <f>VLOOKUP(Parameter!#REF!,Indexing!$A$2:$B$28,2)</f>
        <v>#REF!</v>
      </c>
      <c r="E2811" s="13" t="e">
        <f>VLOOKUP(Parameter!#REF!,Indexing!$C$2:$D$28,2)</f>
        <v>#REF!</v>
      </c>
      <c r="F2811" s="13" t="e">
        <f>VLOOKUP(Parameter!#REF!,Indexing!$E$2:$F$28,2)</f>
        <v>#REF!</v>
      </c>
      <c r="G2811" s="13" t="e">
        <f>VLOOKUP(Parameter!#REF!,Indexing!$G$2:$H$28,2)</f>
        <v>#REF!</v>
      </c>
      <c r="H2811" s="13" t="e">
        <f t="shared" si="136"/>
        <v>#REF!</v>
      </c>
      <c r="J2811" s="13" t="e">
        <f>VLOOKUP(Parameter!#REF!,Indexing!$I$2:$J$28,2)</f>
        <v>#REF!</v>
      </c>
      <c r="K2811" s="13" t="e">
        <f>VLOOKUP(Parameter!#REF!,Indexing!$K$2:$L$28,2)</f>
        <v>#REF!</v>
      </c>
      <c r="L2811" s="13" t="e">
        <f t="shared" si="137"/>
        <v>#REF!</v>
      </c>
      <c r="N2811" t="e">
        <f t="shared" si="135"/>
        <v>#REF!</v>
      </c>
    </row>
    <row r="2812" spans="4:14">
      <c r="D2812" s="13" t="e">
        <f>VLOOKUP(Parameter!#REF!,Indexing!$A$2:$B$28,2)</f>
        <v>#REF!</v>
      </c>
      <c r="E2812" s="13" t="e">
        <f>VLOOKUP(Parameter!#REF!,Indexing!$C$2:$D$28,2)</f>
        <v>#REF!</v>
      </c>
      <c r="F2812" s="13" t="e">
        <f>VLOOKUP(Parameter!#REF!,Indexing!$E$2:$F$28,2)</f>
        <v>#REF!</v>
      </c>
      <c r="G2812" s="13" t="e">
        <f>VLOOKUP(Parameter!#REF!,Indexing!$G$2:$H$28,2)</f>
        <v>#REF!</v>
      </c>
      <c r="H2812" s="13" t="e">
        <f t="shared" si="136"/>
        <v>#REF!</v>
      </c>
      <c r="J2812" s="13" t="e">
        <f>VLOOKUP(Parameter!#REF!,Indexing!$I$2:$J$28,2)</f>
        <v>#REF!</v>
      </c>
      <c r="K2812" s="13" t="e">
        <f>VLOOKUP(Parameter!#REF!,Indexing!$K$2:$L$28,2)</f>
        <v>#REF!</v>
      </c>
      <c r="L2812" s="13" t="e">
        <f t="shared" si="137"/>
        <v>#REF!</v>
      </c>
      <c r="N2812" t="e">
        <f t="shared" si="135"/>
        <v>#REF!</v>
      </c>
    </row>
    <row r="2813" spans="4:14">
      <c r="D2813" s="13" t="e">
        <f>VLOOKUP(Parameter!#REF!,Indexing!$A$2:$B$28,2)</f>
        <v>#REF!</v>
      </c>
      <c r="E2813" s="13" t="e">
        <f>VLOOKUP(Parameter!#REF!,Indexing!$C$2:$D$28,2)</f>
        <v>#REF!</v>
      </c>
      <c r="F2813" s="13" t="e">
        <f>VLOOKUP(Parameter!#REF!,Indexing!$E$2:$F$28,2)</f>
        <v>#REF!</v>
      </c>
      <c r="G2813" s="13" t="e">
        <f>VLOOKUP(Parameter!#REF!,Indexing!$G$2:$H$28,2)</f>
        <v>#REF!</v>
      </c>
      <c r="H2813" s="13" t="e">
        <f t="shared" si="136"/>
        <v>#REF!</v>
      </c>
      <c r="J2813" s="13" t="e">
        <f>VLOOKUP(Parameter!#REF!,Indexing!$I$2:$J$28,2)</f>
        <v>#REF!</v>
      </c>
      <c r="K2813" s="13" t="e">
        <f>VLOOKUP(Parameter!#REF!,Indexing!$K$2:$L$28,2)</f>
        <v>#REF!</v>
      </c>
      <c r="L2813" s="13" t="e">
        <f t="shared" si="137"/>
        <v>#REF!</v>
      </c>
      <c r="N2813" t="e">
        <f t="shared" si="135"/>
        <v>#REF!</v>
      </c>
    </row>
    <row r="2814" spans="4:14">
      <c r="D2814" s="13" t="e">
        <f>VLOOKUP(Parameter!#REF!,Indexing!$A$2:$B$28,2)</f>
        <v>#REF!</v>
      </c>
      <c r="E2814" s="13" t="e">
        <f>VLOOKUP(Parameter!#REF!,Indexing!$C$2:$D$28,2)</f>
        <v>#REF!</v>
      </c>
      <c r="F2814" s="13" t="e">
        <f>VLOOKUP(Parameter!#REF!,Indexing!$E$2:$F$28,2)</f>
        <v>#REF!</v>
      </c>
      <c r="G2814" s="13" t="e">
        <f>VLOOKUP(Parameter!#REF!,Indexing!$G$2:$H$28,2)</f>
        <v>#REF!</v>
      </c>
      <c r="H2814" s="13" t="e">
        <f t="shared" si="136"/>
        <v>#REF!</v>
      </c>
      <c r="J2814" s="13" t="e">
        <f>VLOOKUP(Parameter!#REF!,Indexing!$I$2:$J$28,2)</f>
        <v>#REF!</v>
      </c>
      <c r="K2814" s="13" t="e">
        <f>VLOOKUP(Parameter!#REF!,Indexing!$K$2:$L$28,2)</f>
        <v>#REF!</v>
      </c>
      <c r="L2814" s="13" t="e">
        <f t="shared" si="137"/>
        <v>#REF!</v>
      </c>
      <c r="N2814" t="e">
        <f t="shared" si="135"/>
        <v>#REF!</v>
      </c>
    </row>
    <row r="2815" spans="4:14">
      <c r="D2815" s="13" t="e">
        <f>VLOOKUP(Parameter!#REF!,Indexing!$A$2:$B$28,2)</f>
        <v>#REF!</v>
      </c>
      <c r="E2815" s="13" t="e">
        <f>VLOOKUP(Parameter!#REF!,Indexing!$C$2:$D$28,2)</f>
        <v>#REF!</v>
      </c>
      <c r="F2815" s="13" t="e">
        <f>VLOOKUP(Parameter!#REF!,Indexing!$E$2:$F$28,2)</f>
        <v>#REF!</v>
      </c>
      <c r="G2815" s="13" t="e">
        <f>VLOOKUP(Parameter!#REF!,Indexing!$G$2:$H$28,2)</f>
        <v>#REF!</v>
      </c>
      <c r="H2815" s="13" t="e">
        <f t="shared" si="136"/>
        <v>#REF!</v>
      </c>
      <c r="J2815" s="13" t="e">
        <f>VLOOKUP(Parameter!#REF!,Indexing!$I$2:$J$28,2)</f>
        <v>#REF!</v>
      </c>
      <c r="K2815" s="13" t="e">
        <f>VLOOKUP(Parameter!#REF!,Indexing!$K$2:$L$28,2)</f>
        <v>#REF!</v>
      </c>
      <c r="L2815" s="13" t="e">
        <f t="shared" si="137"/>
        <v>#REF!</v>
      </c>
      <c r="N2815" t="e">
        <f t="shared" si="135"/>
        <v>#REF!</v>
      </c>
    </row>
    <row r="2816" spans="4:14">
      <c r="D2816" s="13" t="e">
        <f>VLOOKUP(Parameter!#REF!,Indexing!$A$2:$B$28,2)</f>
        <v>#REF!</v>
      </c>
      <c r="E2816" s="13" t="e">
        <f>VLOOKUP(Parameter!#REF!,Indexing!$C$2:$D$28,2)</f>
        <v>#REF!</v>
      </c>
      <c r="F2816" s="13" t="e">
        <f>VLOOKUP(Parameter!#REF!,Indexing!$E$2:$F$28,2)</f>
        <v>#REF!</v>
      </c>
      <c r="G2816" s="13" t="e">
        <f>VLOOKUP(Parameter!#REF!,Indexing!$G$2:$H$28,2)</f>
        <v>#REF!</v>
      </c>
      <c r="H2816" s="13" t="e">
        <f t="shared" si="136"/>
        <v>#REF!</v>
      </c>
      <c r="J2816" s="13" t="e">
        <f>VLOOKUP(Parameter!#REF!,Indexing!$I$2:$J$28,2)</f>
        <v>#REF!</v>
      </c>
      <c r="K2816" s="13" t="e">
        <f>VLOOKUP(Parameter!#REF!,Indexing!$K$2:$L$28,2)</f>
        <v>#REF!</v>
      </c>
      <c r="L2816" s="13" t="e">
        <f t="shared" si="137"/>
        <v>#REF!</v>
      </c>
      <c r="N2816" t="e">
        <f t="shared" si="135"/>
        <v>#REF!</v>
      </c>
    </row>
    <row r="2817" spans="4:14">
      <c r="D2817" s="13" t="e">
        <f>VLOOKUP(Parameter!#REF!,Indexing!$A$2:$B$28,2)</f>
        <v>#REF!</v>
      </c>
      <c r="E2817" s="13" t="e">
        <f>VLOOKUP(Parameter!#REF!,Indexing!$C$2:$D$28,2)</f>
        <v>#REF!</v>
      </c>
      <c r="F2817" s="13" t="e">
        <f>VLOOKUP(Parameter!#REF!,Indexing!$E$2:$F$28,2)</f>
        <v>#REF!</v>
      </c>
      <c r="G2817" s="13" t="e">
        <f>VLOOKUP(Parameter!#REF!,Indexing!$G$2:$H$28,2)</f>
        <v>#REF!</v>
      </c>
      <c r="H2817" s="13" t="e">
        <f t="shared" si="136"/>
        <v>#REF!</v>
      </c>
      <c r="J2817" s="13" t="e">
        <f>VLOOKUP(Parameter!#REF!,Indexing!$I$2:$J$28,2)</f>
        <v>#REF!</v>
      </c>
      <c r="K2817" s="13" t="e">
        <f>VLOOKUP(Parameter!#REF!,Indexing!$K$2:$L$28,2)</f>
        <v>#REF!</v>
      </c>
      <c r="L2817" s="13" t="e">
        <f t="shared" si="137"/>
        <v>#REF!</v>
      </c>
      <c r="N2817" t="e">
        <f t="shared" si="135"/>
        <v>#REF!</v>
      </c>
    </row>
    <row r="2818" spans="4:14">
      <c r="D2818" s="13" t="e">
        <f>VLOOKUP(Parameter!#REF!,Indexing!$A$2:$B$28,2)</f>
        <v>#REF!</v>
      </c>
      <c r="E2818" s="13" t="e">
        <f>VLOOKUP(Parameter!#REF!,Indexing!$C$2:$D$28,2)</f>
        <v>#REF!</v>
      </c>
      <c r="F2818" s="13" t="e">
        <f>VLOOKUP(Parameter!#REF!,Indexing!$E$2:$F$28,2)</f>
        <v>#REF!</v>
      </c>
      <c r="G2818" s="13" t="e">
        <f>VLOOKUP(Parameter!#REF!,Indexing!$G$2:$H$28,2)</f>
        <v>#REF!</v>
      </c>
      <c r="H2818" s="13" t="e">
        <f t="shared" si="136"/>
        <v>#REF!</v>
      </c>
      <c r="J2818" s="13" t="e">
        <f>VLOOKUP(Parameter!#REF!,Indexing!$I$2:$J$28,2)</f>
        <v>#REF!</v>
      </c>
      <c r="K2818" s="13" t="e">
        <f>VLOOKUP(Parameter!#REF!,Indexing!$K$2:$L$28,2)</f>
        <v>#REF!</v>
      </c>
      <c r="L2818" s="13" t="e">
        <f t="shared" si="137"/>
        <v>#REF!</v>
      </c>
      <c r="N2818" t="e">
        <f t="shared" ref="N2818:N2881" si="138">(SUM(D2818:G2818))+(SUM(J2818+K2818))</f>
        <v>#REF!</v>
      </c>
    </row>
    <row r="2819" spans="4:14">
      <c r="D2819" s="13" t="e">
        <f>VLOOKUP(Parameter!#REF!,Indexing!$A$2:$B$28,2)</f>
        <v>#REF!</v>
      </c>
      <c r="E2819" s="13" t="e">
        <f>VLOOKUP(Parameter!#REF!,Indexing!$C$2:$D$28,2)</f>
        <v>#REF!</v>
      </c>
      <c r="F2819" s="13" t="e">
        <f>VLOOKUP(Parameter!#REF!,Indexing!$E$2:$F$28,2)</f>
        <v>#REF!</v>
      </c>
      <c r="G2819" s="13" t="e">
        <f>VLOOKUP(Parameter!#REF!,Indexing!$G$2:$H$28,2)</f>
        <v>#REF!</v>
      </c>
      <c r="H2819" s="13" t="e">
        <f t="shared" si="136"/>
        <v>#REF!</v>
      </c>
      <c r="J2819" s="13" t="e">
        <f>VLOOKUP(Parameter!#REF!,Indexing!$I$2:$J$28,2)</f>
        <v>#REF!</v>
      </c>
      <c r="K2819" s="13" t="e">
        <f>VLOOKUP(Parameter!#REF!,Indexing!$K$2:$L$28,2)</f>
        <v>#REF!</v>
      </c>
      <c r="L2819" s="13" t="e">
        <f t="shared" si="137"/>
        <v>#REF!</v>
      </c>
      <c r="N2819" t="e">
        <f t="shared" si="138"/>
        <v>#REF!</v>
      </c>
    </row>
    <row r="2820" spans="4:14">
      <c r="D2820" s="13" t="e">
        <f>VLOOKUP(Parameter!#REF!,Indexing!$A$2:$B$28,2)</f>
        <v>#REF!</v>
      </c>
      <c r="E2820" s="13" t="e">
        <f>VLOOKUP(Parameter!#REF!,Indexing!$C$2:$D$28,2)</f>
        <v>#REF!</v>
      </c>
      <c r="F2820" s="13" t="e">
        <f>VLOOKUP(Parameter!#REF!,Indexing!$E$2:$F$28,2)</f>
        <v>#REF!</v>
      </c>
      <c r="G2820" s="13" t="e">
        <f>VLOOKUP(Parameter!#REF!,Indexing!$G$2:$H$28,2)</f>
        <v>#REF!</v>
      </c>
      <c r="H2820" s="13" t="e">
        <f t="shared" si="136"/>
        <v>#REF!</v>
      </c>
      <c r="J2820" s="13" t="e">
        <f>VLOOKUP(Parameter!#REF!,Indexing!$I$2:$J$28,2)</f>
        <v>#REF!</v>
      </c>
      <c r="K2820" s="13" t="e">
        <f>VLOOKUP(Parameter!#REF!,Indexing!$K$2:$L$28,2)</f>
        <v>#REF!</v>
      </c>
      <c r="L2820" s="13" t="e">
        <f t="shared" si="137"/>
        <v>#REF!</v>
      </c>
      <c r="N2820" t="e">
        <f t="shared" si="138"/>
        <v>#REF!</v>
      </c>
    </row>
    <row r="2821" spans="4:14">
      <c r="D2821" s="13" t="e">
        <f>VLOOKUP(Parameter!#REF!,Indexing!$A$2:$B$28,2)</f>
        <v>#REF!</v>
      </c>
      <c r="E2821" s="13" t="e">
        <f>VLOOKUP(Parameter!#REF!,Indexing!$C$2:$D$28,2)</f>
        <v>#REF!</v>
      </c>
      <c r="F2821" s="13" t="e">
        <f>VLOOKUP(Parameter!#REF!,Indexing!$E$2:$F$28,2)</f>
        <v>#REF!</v>
      </c>
      <c r="G2821" s="13" t="e">
        <f>VLOOKUP(Parameter!#REF!,Indexing!$G$2:$H$28,2)</f>
        <v>#REF!</v>
      </c>
      <c r="H2821" s="13" t="e">
        <f t="shared" si="136"/>
        <v>#REF!</v>
      </c>
      <c r="J2821" s="13" t="e">
        <f>VLOOKUP(Parameter!#REF!,Indexing!$I$2:$J$28,2)</f>
        <v>#REF!</v>
      </c>
      <c r="K2821" s="13" t="e">
        <f>VLOOKUP(Parameter!#REF!,Indexing!$K$2:$L$28,2)</f>
        <v>#REF!</v>
      </c>
      <c r="L2821" s="13" t="e">
        <f t="shared" si="137"/>
        <v>#REF!</v>
      </c>
      <c r="N2821" t="e">
        <f t="shared" si="138"/>
        <v>#REF!</v>
      </c>
    </row>
    <row r="2822" spans="4:14">
      <c r="D2822" s="13" t="e">
        <f>VLOOKUP(Parameter!#REF!,Indexing!$A$2:$B$28,2)</f>
        <v>#REF!</v>
      </c>
      <c r="E2822" s="13" t="e">
        <f>VLOOKUP(Parameter!#REF!,Indexing!$C$2:$D$28,2)</f>
        <v>#REF!</v>
      </c>
      <c r="F2822" s="13" t="e">
        <f>VLOOKUP(Parameter!#REF!,Indexing!$E$2:$F$28,2)</f>
        <v>#REF!</v>
      </c>
      <c r="G2822" s="13" t="e">
        <f>VLOOKUP(Parameter!#REF!,Indexing!$G$2:$H$28,2)</f>
        <v>#REF!</v>
      </c>
      <c r="H2822" s="13" t="e">
        <f t="shared" si="136"/>
        <v>#REF!</v>
      </c>
      <c r="J2822" s="13" t="e">
        <f>VLOOKUP(Parameter!#REF!,Indexing!$I$2:$J$28,2)</f>
        <v>#REF!</v>
      </c>
      <c r="K2822" s="13" t="e">
        <f>VLOOKUP(Parameter!#REF!,Indexing!$K$2:$L$28,2)</f>
        <v>#REF!</v>
      </c>
      <c r="L2822" s="13" t="e">
        <f t="shared" si="137"/>
        <v>#REF!</v>
      </c>
      <c r="N2822" t="e">
        <f t="shared" si="138"/>
        <v>#REF!</v>
      </c>
    </row>
    <row r="2823" spans="4:14">
      <c r="D2823" s="13" t="e">
        <f>VLOOKUP(Parameter!#REF!,Indexing!$A$2:$B$28,2)</f>
        <v>#REF!</v>
      </c>
      <c r="E2823" s="13" t="e">
        <f>VLOOKUP(Parameter!#REF!,Indexing!$C$2:$D$28,2)</f>
        <v>#REF!</v>
      </c>
      <c r="F2823" s="13" t="e">
        <f>VLOOKUP(Parameter!#REF!,Indexing!$E$2:$F$28,2)</f>
        <v>#REF!</v>
      </c>
      <c r="G2823" s="13" t="e">
        <f>VLOOKUP(Parameter!#REF!,Indexing!$G$2:$H$28,2)</f>
        <v>#REF!</v>
      </c>
      <c r="H2823" s="13" t="e">
        <f t="shared" si="136"/>
        <v>#REF!</v>
      </c>
      <c r="J2823" s="13" t="e">
        <f>VLOOKUP(Parameter!#REF!,Indexing!$I$2:$J$28,2)</f>
        <v>#REF!</v>
      </c>
      <c r="K2823" s="13" t="e">
        <f>VLOOKUP(Parameter!#REF!,Indexing!$K$2:$L$28,2)</f>
        <v>#REF!</v>
      </c>
      <c r="L2823" s="13" t="e">
        <f t="shared" si="137"/>
        <v>#REF!</v>
      </c>
      <c r="N2823" t="e">
        <f t="shared" si="138"/>
        <v>#REF!</v>
      </c>
    </row>
    <row r="2824" spans="4:14">
      <c r="D2824" s="13" t="e">
        <f>VLOOKUP(Parameter!#REF!,Indexing!$A$2:$B$28,2)</f>
        <v>#REF!</v>
      </c>
      <c r="E2824" s="13" t="e">
        <f>VLOOKUP(Parameter!#REF!,Indexing!$C$2:$D$28,2)</f>
        <v>#REF!</v>
      </c>
      <c r="F2824" s="13" t="e">
        <f>VLOOKUP(Parameter!#REF!,Indexing!$E$2:$F$28,2)</f>
        <v>#REF!</v>
      </c>
      <c r="G2824" s="13" t="e">
        <f>VLOOKUP(Parameter!#REF!,Indexing!$G$2:$H$28,2)</f>
        <v>#REF!</v>
      </c>
      <c r="H2824" s="13" t="e">
        <f t="shared" si="136"/>
        <v>#REF!</v>
      </c>
      <c r="J2824" s="13" t="e">
        <f>VLOOKUP(Parameter!#REF!,Indexing!$I$2:$J$28,2)</f>
        <v>#REF!</v>
      </c>
      <c r="K2824" s="13" t="e">
        <f>VLOOKUP(Parameter!#REF!,Indexing!$K$2:$L$28,2)</f>
        <v>#REF!</v>
      </c>
      <c r="L2824" s="13" t="e">
        <f t="shared" si="137"/>
        <v>#REF!</v>
      </c>
      <c r="N2824" t="e">
        <f t="shared" si="138"/>
        <v>#REF!</v>
      </c>
    </row>
    <row r="2825" spans="4:14">
      <c r="D2825" s="13" t="e">
        <f>VLOOKUP(Parameter!#REF!,Indexing!$A$2:$B$28,2)</f>
        <v>#REF!</v>
      </c>
      <c r="E2825" s="13" t="e">
        <f>VLOOKUP(Parameter!#REF!,Indexing!$C$2:$D$28,2)</f>
        <v>#REF!</v>
      </c>
      <c r="F2825" s="13" t="e">
        <f>VLOOKUP(Parameter!#REF!,Indexing!$E$2:$F$28,2)</f>
        <v>#REF!</v>
      </c>
      <c r="G2825" s="13" t="e">
        <f>VLOOKUP(Parameter!#REF!,Indexing!$G$2:$H$28,2)</f>
        <v>#REF!</v>
      </c>
      <c r="H2825" s="13" t="e">
        <f t="shared" si="136"/>
        <v>#REF!</v>
      </c>
      <c r="J2825" s="13" t="e">
        <f>VLOOKUP(Parameter!#REF!,Indexing!$I$2:$J$28,2)</f>
        <v>#REF!</v>
      </c>
      <c r="K2825" s="13" t="e">
        <f>VLOOKUP(Parameter!#REF!,Indexing!$K$2:$L$28,2)</f>
        <v>#REF!</v>
      </c>
      <c r="L2825" s="13" t="e">
        <f t="shared" si="137"/>
        <v>#REF!</v>
      </c>
      <c r="N2825" t="e">
        <f t="shared" si="138"/>
        <v>#REF!</v>
      </c>
    </row>
    <row r="2826" spans="4:14">
      <c r="D2826" s="13" t="e">
        <f>VLOOKUP(Parameter!#REF!,Indexing!$A$2:$B$28,2)</f>
        <v>#REF!</v>
      </c>
      <c r="E2826" s="13" t="e">
        <f>VLOOKUP(Parameter!#REF!,Indexing!$C$2:$D$28,2)</f>
        <v>#REF!</v>
      </c>
      <c r="F2826" s="13" t="e">
        <f>VLOOKUP(Parameter!#REF!,Indexing!$E$2:$F$28,2)</f>
        <v>#REF!</v>
      </c>
      <c r="G2826" s="13" t="e">
        <f>VLOOKUP(Parameter!#REF!,Indexing!$G$2:$H$28,2)</f>
        <v>#REF!</v>
      </c>
      <c r="H2826" s="13" t="e">
        <f t="shared" si="136"/>
        <v>#REF!</v>
      </c>
      <c r="J2826" s="13" t="e">
        <f>VLOOKUP(Parameter!#REF!,Indexing!$I$2:$J$28,2)</f>
        <v>#REF!</v>
      </c>
      <c r="K2826" s="13" t="e">
        <f>VLOOKUP(Parameter!#REF!,Indexing!$K$2:$L$28,2)</f>
        <v>#REF!</v>
      </c>
      <c r="L2826" s="13" t="e">
        <f t="shared" si="137"/>
        <v>#REF!</v>
      </c>
      <c r="N2826" t="e">
        <f t="shared" si="138"/>
        <v>#REF!</v>
      </c>
    </row>
    <row r="2827" spans="4:14">
      <c r="D2827" s="13" t="e">
        <f>VLOOKUP(Parameter!#REF!,Indexing!$A$2:$B$28,2)</f>
        <v>#REF!</v>
      </c>
      <c r="E2827" s="13" t="e">
        <f>VLOOKUP(Parameter!#REF!,Indexing!$C$2:$D$28,2)</f>
        <v>#REF!</v>
      </c>
      <c r="F2827" s="13" t="e">
        <f>VLOOKUP(Parameter!#REF!,Indexing!$E$2:$F$28,2)</f>
        <v>#REF!</v>
      </c>
      <c r="G2827" s="13" t="e">
        <f>VLOOKUP(Parameter!#REF!,Indexing!$G$2:$H$28,2)</f>
        <v>#REF!</v>
      </c>
      <c r="H2827" s="13" t="e">
        <f t="shared" si="136"/>
        <v>#REF!</v>
      </c>
      <c r="J2827" s="13" t="e">
        <f>VLOOKUP(Parameter!#REF!,Indexing!$I$2:$J$28,2)</f>
        <v>#REF!</v>
      </c>
      <c r="K2827" s="13" t="e">
        <f>VLOOKUP(Parameter!#REF!,Indexing!$K$2:$L$28,2)</f>
        <v>#REF!</v>
      </c>
      <c r="L2827" s="13" t="e">
        <f t="shared" si="137"/>
        <v>#REF!</v>
      </c>
      <c r="N2827" t="e">
        <f t="shared" si="138"/>
        <v>#REF!</v>
      </c>
    </row>
    <row r="2828" spans="4:14">
      <c r="D2828" s="13" t="e">
        <f>VLOOKUP(Parameter!#REF!,Indexing!$A$2:$B$28,2)</f>
        <v>#REF!</v>
      </c>
      <c r="E2828" s="13" t="e">
        <f>VLOOKUP(Parameter!#REF!,Indexing!$C$2:$D$28,2)</f>
        <v>#REF!</v>
      </c>
      <c r="F2828" s="13" t="e">
        <f>VLOOKUP(Parameter!#REF!,Indexing!$E$2:$F$28,2)</f>
        <v>#REF!</v>
      </c>
      <c r="G2828" s="13" t="e">
        <f>VLOOKUP(Parameter!#REF!,Indexing!$G$2:$H$28,2)</f>
        <v>#REF!</v>
      </c>
      <c r="H2828" s="13" t="e">
        <f t="shared" si="136"/>
        <v>#REF!</v>
      </c>
      <c r="J2828" s="13" t="e">
        <f>VLOOKUP(Parameter!#REF!,Indexing!$I$2:$J$28,2)</f>
        <v>#REF!</v>
      </c>
      <c r="K2828" s="13" t="e">
        <f>VLOOKUP(Parameter!#REF!,Indexing!$K$2:$L$28,2)</f>
        <v>#REF!</v>
      </c>
      <c r="L2828" s="13" t="e">
        <f t="shared" si="137"/>
        <v>#REF!</v>
      </c>
      <c r="N2828" t="e">
        <f t="shared" si="138"/>
        <v>#REF!</v>
      </c>
    </row>
    <row r="2829" spans="4:14">
      <c r="D2829" s="13" t="e">
        <f>VLOOKUP(Parameter!#REF!,Indexing!$A$2:$B$28,2)</f>
        <v>#REF!</v>
      </c>
      <c r="E2829" s="13" t="e">
        <f>VLOOKUP(Parameter!#REF!,Indexing!$C$2:$D$28,2)</f>
        <v>#REF!</v>
      </c>
      <c r="F2829" s="13" t="e">
        <f>VLOOKUP(Parameter!#REF!,Indexing!$E$2:$F$28,2)</f>
        <v>#REF!</v>
      </c>
      <c r="G2829" s="13" t="e">
        <f>VLOOKUP(Parameter!#REF!,Indexing!$G$2:$H$28,2)</f>
        <v>#REF!</v>
      </c>
      <c r="H2829" s="13" t="e">
        <f t="shared" si="136"/>
        <v>#REF!</v>
      </c>
      <c r="J2829" s="13" t="e">
        <f>VLOOKUP(Parameter!#REF!,Indexing!$I$2:$J$28,2)</f>
        <v>#REF!</v>
      </c>
      <c r="K2829" s="13" t="e">
        <f>VLOOKUP(Parameter!#REF!,Indexing!$K$2:$L$28,2)</f>
        <v>#REF!</v>
      </c>
      <c r="L2829" s="13" t="e">
        <f t="shared" si="137"/>
        <v>#REF!</v>
      </c>
      <c r="N2829" t="e">
        <f t="shared" si="138"/>
        <v>#REF!</v>
      </c>
    </row>
    <row r="2830" spans="4:14">
      <c r="D2830" s="13" t="e">
        <f>VLOOKUP(Parameter!#REF!,Indexing!$A$2:$B$28,2)</f>
        <v>#REF!</v>
      </c>
      <c r="E2830" s="13" t="e">
        <f>VLOOKUP(Parameter!#REF!,Indexing!$C$2:$D$28,2)</f>
        <v>#REF!</v>
      </c>
      <c r="F2830" s="13" t="e">
        <f>VLOOKUP(Parameter!#REF!,Indexing!$E$2:$F$28,2)</f>
        <v>#REF!</v>
      </c>
      <c r="G2830" s="13" t="e">
        <f>VLOOKUP(Parameter!#REF!,Indexing!$G$2:$H$28,2)</f>
        <v>#REF!</v>
      </c>
      <c r="H2830" s="13" t="e">
        <f t="shared" si="136"/>
        <v>#REF!</v>
      </c>
      <c r="J2830" s="13" t="e">
        <f>VLOOKUP(Parameter!#REF!,Indexing!$I$2:$J$28,2)</f>
        <v>#REF!</v>
      </c>
      <c r="K2830" s="13" t="e">
        <f>VLOOKUP(Parameter!#REF!,Indexing!$K$2:$L$28,2)</f>
        <v>#REF!</v>
      </c>
      <c r="L2830" s="13" t="e">
        <f t="shared" si="137"/>
        <v>#REF!</v>
      </c>
      <c r="N2830" t="e">
        <f t="shared" si="138"/>
        <v>#REF!</v>
      </c>
    </row>
    <row r="2831" spans="4:14">
      <c r="D2831" s="13" t="e">
        <f>VLOOKUP(Parameter!#REF!,Indexing!$A$2:$B$28,2)</f>
        <v>#REF!</v>
      </c>
      <c r="E2831" s="13" t="e">
        <f>VLOOKUP(Parameter!#REF!,Indexing!$C$2:$D$28,2)</f>
        <v>#REF!</v>
      </c>
      <c r="F2831" s="13" t="e">
        <f>VLOOKUP(Parameter!#REF!,Indexing!$E$2:$F$28,2)</f>
        <v>#REF!</v>
      </c>
      <c r="G2831" s="13" t="e">
        <f>VLOOKUP(Parameter!#REF!,Indexing!$G$2:$H$28,2)</f>
        <v>#REF!</v>
      </c>
      <c r="H2831" s="13" t="e">
        <f t="shared" si="136"/>
        <v>#REF!</v>
      </c>
      <c r="J2831" s="13" t="e">
        <f>VLOOKUP(Parameter!#REF!,Indexing!$I$2:$J$28,2)</f>
        <v>#REF!</v>
      </c>
      <c r="K2831" s="13" t="e">
        <f>VLOOKUP(Parameter!#REF!,Indexing!$K$2:$L$28,2)</f>
        <v>#REF!</v>
      </c>
      <c r="L2831" s="13" t="e">
        <f t="shared" si="137"/>
        <v>#REF!</v>
      </c>
      <c r="N2831" t="e">
        <f t="shared" si="138"/>
        <v>#REF!</v>
      </c>
    </row>
    <row r="2832" spans="4:14">
      <c r="D2832" s="13" t="e">
        <f>VLOOKUP(Parameter!#REF!,Indexing!$A$2:$B$28,2)</f>
        <v>#REF!</v>
      </c>
      <c r="E2832" s="13" t="e">
        <f>VLOOKUP(Parameter!#REF!,Indexing!$C$2:$D$28,2)</f>
        <v>#REF!</v>
      </c>
      <c r="F2832" s="13" t="e">
        <f>VLOOKUP(Parameter!#REF!,Indexing!$E$2:$F$28,2)</f>
        <v>#REF!</v>
      </c>
      <c r="G2832" s="13" t="e">
        <f>VLOOKUP(Parameter!#REF!,Indexing!$G$2:$H$28,2)</f>
        <v>#REF!</v>
      </c>
      <c r="H2832" s="13" t="e">
        <f t="shared" si="136"/>
        <v>#REF!</v>
      </c>
      <c r="J2832" s="13" t="e">
        <f>VLOOKUP(Parameter!#REF!,Indexing!$I$2:$J$28,2)</f>
        <v>#REF!</v>
      </c>
      <c r="K2832" s="13" t="e">
        <f>VLOOKUP(Parameter!#REF!,Indexing!$K$2:$L$28,2)</f>
        <v>#REF!</v>
      </c>
      <c r="L2832" s="13" t="e">
        <f t="shared" si="137"/>
        <v>#REF!</v>
      </c>
      <c r="N2832" t="e">
        <f t="shared" si="138"/>
        <v>#REF!</v>
      </c>
    </row>
    <row r="2833" spans="4:14">
      <c r="D2833" s="13" t="e">
        <f>VLOOKUP(Parameter!#REF!,Indexing!$A$2:$B$28,2)</f>
        <v>#REF!</v>
      </c>
      <c r="E2833" s="13" t="e">
        <f>VLOOKUP(Parameter!#REF!,Indexing!$C$2:$D$28,2)</f>
        <v>#REF!</v>
      </c>
      <c r="F2833" s="13" t="e">
        <f>VLOOKUP(Parameter!#REF!,Indexing!$E$2:$F$28,2)</f>
        <v>#REF!</v>
      </c>
      <c r="G2833" s="13" t="e">
        <f>VLOOKUP(Parameter!#REF!,Indexing!$G$2:$H$28,2)</f>
        <v>#REF!</v>
      </c>
      <c r="H2833" s="13" t="e">
        <f t="shared" si="136"/>
        <v>#REF!</v>
      </c>
      <c r="J2833" s="13" t="e">
        <f>VLOOKUP(Parameter!#REF!,Indexing!$I$2:$J$28,2)</f>
        <v>#REF!</v>
      </c>
      <c r="K2833" s="13" t="e">
        <f>VLOOKUP(Parameter!#REF!,Indexing!$K$2:$L$28,2)</f>
        <v>#REF!</v>
      </c>
      <c r="L2833" s="13" t="e">
        <f t="shared" si="137"/>
        <v>#REF!</v>
      </c>
      <c r="N2833" t="e">
        <f t="shared" si="138"/>
        <v>#REF!</v>
      </c>
    </row>
    <row r="2834" spans="4:14">
      <c r="D2834" s="13" t="e">
        <f>VLOOKUP(Parameter!#REF!,Indexing!$A$2:$B$28,2)</f>
        <v>#REF!</v>
      </c>
      <c r="E2834" s="13" t="e">
        <f>VLOOKUP(Parameter!#REF!,Indexing!$C$2:$D$28,2)</f>
        <v>#REF!</v>
      </c>
      <c r="F2834" s="13" t="e">
        <f>VLOOKUP(Parameter!#REF!,Indexing!$E$2:$F$28,2)</f>
        <v>#REF!</v>
      </c>
      <c r="G2834" s="13" t="e">
        <f>VLOOKUP(Parameter!#REF!,Indexing!$G$2:$H$28,2)</f>
        <v>#REF!</v>
      </c>
      <c r="H2834" s="13" t="e">
        <f t="shared" si="136"/>
        <v>#REF!</v>
      </c>
      <c r="J2834" s="13" t="e">
        <f>VLOOKUP(Parameter!#REF!,Indexing!$I$2:$J$28,2)</f>
        <v>#REF!</v>
      </c>
      <c r="K2834" s="13" t="e">
        <f>VLOOKUP(Parameter!#REF!,Indexing!$K$2:$L$28,2)</f>
        <v>#REF!</v>
      </c>
      <c r="L2834" s="13" t="e">
        <f t="shared" si="137"/>
        <v>#REF!</v>
      </c>
      <c r="N2834" t="e">
        <f t="shared" si="138"/>
        <v>#REF!</v>
      </c>
    </row>
    <row r="2835" spans="4:14">
      <c r="D2835" s="13" t="e">
        <f>VLOOKUP(Parameter!#REF!,Indexing!$A$2:$B$28,2)</f>
        <v>#REF!</v>
      </c>
      <c r="E2835" s="13" t="e">
        <f>VLOOKUP(Parameter!#REF!,Indexing!$C$2:$D$28,2)</f>
        <v>#REF!</v>
      </c>
      <c r="F2835" s="13" t="e">
        <f>VLOOKUP(Parameter!#REF!,Indexing!$E$2:$F$28,2)</f>
        <v>#REF!</v>
      </c>
      <c r="G2835" s="13" t="e">
        <f>VLOOKUP(Parameter!#REF!,Indexing!$G$2:$H$28,2)</f>
        <v>#REF!</v>
      </c>
      <c r="H2835" s="13" t="e">
        <f t="shared" si="136"/>
        <v>#REF!</v>
      </c>
      <c r="J2835" s="13" t="e">
        <f>VLOOKUP(Parameter!#REF!,Indexing!$I$2:$J$28,2)</f>
        <v>#REF!</v>
      </c>
      <c r="K2835" s="13" t="e">
        <f>VLOOKUP(Parameter!#REF!,Indexing!$K$2:$L$28,2)</f>
        <v>#REF!</v>
      </c>
      <c r="L2835" s="13" t="e">
        <f t="shared" si="137"/>
        <v>#REF!</v>
      </c>
      <c r="N2835" t="e">
        <f t="shared" si="138"/>
        <v>#REF!</v>
      </c>
    </row>
    <row r="2836" spans="4:14">
      <c r="D2836" s="13" t="e">
        <f>VLOOKUP(Parameter!#REF!,Indexing!$A$2:$B$28,2)</f>
        <v>#REF!</v>
      </c>
      <c r="E2836" s="13" t="e">
        <f>VLOOKUP(Parameter!#REF!,Indexing!$C$2:$D$28,2)</f>
        <v>#REF!</v>
      </c>
      <c r="F2836" s="13" t="e">
        <f>VLOOKUP(Parameter!#REF!,Indexing!$E$2:$F$28,2)</f>
        <v>#REF!</v>
      </c>
      <c r="G2836" s="13" t="e">
        <f>VLOOKUP(Parameter!#REF!,Indexing!$G$2:$H$28,2)</f>
        <v>#REF!</v>
      </c>
      <c r="H2836" s="13" t="e">
        <f t="shared" si="136"/>
        <v>#REF!</v>
      </c>
      <c r="J2836" s="13" t="e">
        <f>VLOOKUP(Parameter!#REF!,Indexing!$I$2:$J$28,2)</f>
        <v>#REF!</v>
      </c>
      <c r="K2836" s="13" t="e">
        <f>VLOOKUP(Parameter!#REF!,Indexing!$K$2:$L$28,2)</f>
        <v>#REF!</v>
      </c>
      <c r="L2836" s="13" t="e">
        <f t="shared" si="137"/>
        <v>#REF!</v>
      </c>
      <c r="N2836" t="e">
        <f t="shared" si="138"/>
        <v>#REF!</v>
      </c>
    </row>
    <row r="2837" spans="4:14">
      <c r="D2837" s="13" t="e">
        <f>VLOOKUP(Parameter!#REF!,Indexing!$A$2:$B$28,2)</f>
        <v>#REF!</v>
      </c>
      <c r="E2837" s="13" t="e">
        <f>VLOOKUP(Parameter!#REF!,Indexing!$C$2:$D$28,2)</f>
        <v>#REF!</v>
      </c>
      <c r="F2837" s="13" t="e">
        <f>VLOOKUP(Parameter!#REF!,Indexing!$E$2:$F$28,2)</f>
        <v>#REF!</v>
      </c>
      <c r="G2837" s="13" t="e">
        <f>VLOOKUP(Parameter!#REF!,Indexing!$G$2:$H$28,2)</f>
        <v>#REF!</v>
      </c>
      <c r="H2837" s="13" t="e">
        <f t="shared" si="136"/>
        <v>#REF!</v>
      </c>
      <c r="J2837" s="13" t="e">
        <f>VLOOKUP(Parameter!#REF!,Indexing!$I$2:$J$28,2)</f>
        <v>#REF!</v>
      </c>
      <c r="K2837" s="13" t="e">
        <f>VLOOKUP(Parameter!#REF!,Indexing!$K$2:$L$28,2)</f>
        <v>#REF!</v>
      </c>
      <c r="L2837" s="13" t="e">
        <f t="shared" si="137"/>
        <v>#REF!</v>
      </c>
      <c r="N2837" t="e">
        <f t="shared" si="138"/>
        <v>#REF!</v>
      </c>
    </row>
    <row r="2838" spans="4:14">
      <c r="D2838" s="13" t="e">
        <f>VLOOKUP(Parameter!#REF!,Indexing!$A$2:$B$28,2)</f>
        <v>#REF!</v>
      </c>
      <c r="E2838" s="13" t="e">
        <f>VLOOKUP(Parameter!#REF!,Indexing!$C$2:$D$28,2)</f>
        <v>#REF!</v>
      </c>
      <c r="F2838" s="13" t="e">
        <f>VLOOKUP(Parameter!#REF!,Indexing!$E$2:$F$28,2)</f>
        <v>#REF!</v>
      </c>
      <c r="G2838" s="13" t="e">
        <f>VLOOKUP(Parameter!#REF!,Indexing!$G$2:$H$28,2)</f>
        <v>#REF!</v>
      </c>
      <c r="H2838" s="13" t="e">
        <f t="shared" si="136"/>
        <v>#REF!</v>
      </c>
      <c r="J2838" s="13" t="e">
        <f>VLOOKUP(Parameter!#REF!,Indexing!$I$2:$J$28,2)</f>
        <v>#REF!</v>
      </c>
      <c r="K2838" s="13" t="e">
        <f>VLOOKUP(Parameter!#REF!,Indexing!$K$2:$L$28,2)</f>
        <v>#REF!</v>
      </c>
      <c r="L2838" s="13" t="e">
        <f t="shared" si="137"/>
        <v>#REF!</v>
      </c>
      <c r="N2838" t="e">
        <f t="shared" si="138"/>
        <v>#REF!</v>
      </c>
    </row>
    <row r="2839" spans="4:14">
      <c r="D2839" s="13" t="e">
        <f>VLOOKUP(Parameter!#REF!,Indexing!$A$2:$B$28,2)</f>
        <v>#REF!</v>
      </c>
      <c r="E2839" s="13" t="e">
        <f>VLOOKUP(Parameter!#REF!,Indexing!$C$2:$D$28,2)</f>
        <v>#REF!</v>
      </c>
      <c r="F2839" s="13" t="e">
        <f>VLOOKUP(Parameter!#REF!,Indexing!$E$2:$F$28,2)</f>
        <v>#REF!</v>
      </c>
      <c r="G2839" s="13" t="e">
        <f>VLOOKUP(Parameter!#REF!,Indexing!$G$2:$H$28,2)</f>
        <v>#REF!</v>
      </c>
      <c r="H2839" s="13" t="e">
        <f t="shared" si="136"/>
        <v>#REF!</v>
      </c>
      <c r="J2839" s="13" t="e">
        <f>VLOOKUP(Parameter!#REF!,Indexing!$I$2:$J$28,2)</f>
        <v>#REF!</v>
      </c>
      <c r="K2839" s="13" t="e">
        <f>VLOOKUP(Parameter!#REF!,Indexing!$K$2:$L$28,2)</f>
        <v>#REF!</v>
      </c>
      <c r="L2839" s="13" t="e">
        <f t="shared" si="137"/>
        <v>#REF!</v>
      </c>
      <c r="N2839" t="e">
        <f t="shared" si="138"/>
        <v>#REF!</v>
      </c>
    </row>
    <row r="2840" spans="4:14">
      <c r="D2840" s="13" t="e">
        <f>VLOOKUP(Parameter!#REF!,Indexing!$A$2:$B$28,2)</f>
        <v>#REF!</v>
      </c>
      <c r="E2840" s="13" t="e">
        <f>VLOOKUP(Parameter!#REF!,Indexing!$C$2:$D$28,2)</f>
        <v>#REF!</v>
      </c>
      <c r="F2840" s="13" t="e">
        <f>VLOOKUP(Parameter!#REF!,Indexing!$E$2:$F$28,2)</f>
        <v>#REF!</v>
      </c>
      <c r="G2840" s="13" t="e">
        <f>VLOOKUP(Parameter!#REF!,Indexing!$G$2:$H$28,2)</f>
        <v>#REF!</v>
      </c>
      <c r="H2840" s="13" t="e">
        <f t="shared" si="136"/>
        <v>#REF!</v>
      </c>
      <c r="J2840" s="13" t="e">
        <f>VLOOKUP(Parameter!#REF!,Indexing!$I$2:$J$28,2)</f>
        <v>#REF!</v>
      </c>
      <c r="K2840" s="13" t="e">
        <f>VLOOKUP(Parameter!#REF!,Indexing!$K$2:$L$28,2)</f>
        <v>#REF!</v>
      </c>
      <c r="L2840" s="13" t="e">
        <f t="shared" si="137"/>
        <v>#REF!</v>
      </c>
      <c r="N2840" t="e">
        <f t="shared" si="138"/>
        <v>#REF!</v>
      </c>
    </row>
    <row r="2841" spans="4:14">
      <c r="D2841" s="13" t="e">
        <f>VLOOKUP(Parameter!#REF!,Indexing!$A$2:$B$28,2)</f>
        <v>#REF!</v>
      </c>
      <c r="E2841" s="13" t="e">
        <f>VLOOKUP(Parameter!#REF!,Indexing!$C$2:$D$28,2)</f>
        <v>#REF!</v>
      </c>
      <c r="F2841" s="13" t="e">
        <f>VLOOKUP(Parameter!#REF!,Indexing!$E$2:$F$28,2)</f>
        <v>#REF!</v>
      </c>
      <c r="G2841" s="13" t="e">
        <f>VLOOKUP(Parameter!#REF!,Indexing!$G$2:$H$28,2)</f>
        <v>#REF!</v>
      </c>
      <c r="H2841" s="13" t="e">
        <f t="shared" si="136"/>
        <v>#REF!</v>
      </c>
      <c r="J2841" s="13" t="e">
        <f>VLOOKUP(Parameter!#REF!,Indexing!$I$2:$J$28,2)</f>
        <v>#REF!</v>
      </c>
      <c r="K2841" s="13" t="e">
        <f>VLOOKUP(Parameter!#REF!,Indexing!$K$2:$L$28,2)</f>
        <v>#REF!</v>
      </c>
      <c r="L2841" s="13" t="e">
        <f t="shared" si="137"/>
        <v>#REF!</v>
      </c>
      <c r="N2841" t="e">
        <f t="shared" si="138"/>
        <v>#REF!</v>
      </c>
    </row>
    <row r="2842" spans="4:14">
      <c r="D2842" s="13" t="e">
        <f>VLOOKUP(Parameter!#REF!,Indexing!$A$2:$B$28,2)</f>
        <v>#REF!</v>
      </c>
      <c r="E2842" s="13" t="e">
        <f>VLOOKUP(Parameter!#REF!,Indexing!$C$2:$D$28,2)</f>
        <v>#REF!</v>
      </c>
      <c r="F2842" s="13" t="e">
        <f>VLOOKUP(Parameter!#REF!,Indexing!$E$2:$F$28,2)</f>
        <v>#REF!</v>
      </c>
      <c r="G2842" s="13" t="e">
        <f>VLOOKUP(Parameter!#REF!,Indexing!$G$2:$H$28,2)</f>
        <v>#REF!</v>
      </c>
      <c r="H2842" s="13" t="e">
        <f t="shared" si="136"/>
        <v>#REF!</v>
      </c>
      <c r="J2842" s="13" t="e">
        <f>VLOOKUP(Parameter!#REF!,Indexing!$I$2:$J$28,2)</f>
        <v>#REF!</v>
      </c>
      <c r="K2842" s="13" t="e">
        <f>VLOOKUP(Parameter!#REF!,Indexing!$K$2:$L$28,2)</f>
        <v>#REF!</v>
      </c>
      <c r="L2842" s="13" t="e">
        <f t="shared" si="137"/>
        <v>#REF!</v>
      </c>
      <c r="N2842" t="e">
        <f t="shared" si="138"/>
        <v>#REF!</v>
      </c>
    </row>
    <row r="2843" spans="4:14">
      <c r="D2843" s="13" t="e">
        <f>VLOOKUP(Parameter!#REF!,Indexing!$A$2:$B$28,2)</f>
        <v>#REF!</v>
      </c>
      <c r="E2843" s="13" t="e">
        <f>VLOOKUP(Parameter!#REF!,Indexing!$C$2:$D$28,2)</f>
        <v>#REF!</v>
      </c>
      <c r="F2843" s="13" t="e">
        <f>VLOOKUP(Parameter!#REF!,Indexing!$E$2:$F$28,2)</f>
        <v>#REF!</v>
      </c>
      <c r="G2843" s="13" t="e">
        <f>VLOOKUP(Parameter!#REF!,Indexing!$G$2:$H$28,2)</f>
        <v>#REF!</v>
      </c>
      <c r="H2843" s="13" t="e">
        <f t="shared" si="136"/>
        <v>#REF!</v>
      </c>
      <c r="J2843" s="13" t="e">
        <f>VLOOKUP(Parameter!#REF!,Indexing!$I$2:$J$28,2)</f>
        <v>#REF!</v>
      </c>
      <c r="K2843" s="13" t="e">
        <f>VLOOKUP(Parameter!#REF!,Indexing!$K$2:$L$28,2)</f>
        <v>#REF!</v>
      </c>
      <c r="L2843" s="13" t="e">
        <f t="shared" si="137"/>
        <v>#REF!</v>
      </c>
      <c r="N2843" t="e">
        <f t="shared" si="138"/>
        <v>#REF!</v>
      </c>
    </row>
    <row r="2844" spans="4:14">
      <c r="D2844" s="13" t="e">
        <f>VLOOKUP(Parameter!#REF!,Indexing!$A$2:$B$28,2)</f>
        <v>#REF!</v>
      </c>
      <c r="E2844" s="13" t="e">
        <f>VLOOKUP(Parameter!#REF!,Indexing!$C$2:$D$28,2)</f>
        <v>#REF!</v>
      </c>
      <c r="F2844" s="13" t="e">
        <f>VLOOKUP(Parameter!#REF!,Indexing!$E$2:$F$28,2)</f>
        <v>#REF!</v>
      </c>
      <c r="G2844" s="13" t="e">
        <f>VLOOKUP(Parameter!#REF!,Indexing!$G$2:$H$28,2)</f>
        <v>#REF!</v>
      </c>
      <c r="H2844" s="13" t="e">
        <f t="shared" si="136"/>
        <v>#REF!</v>
      </c>
      <c r="J2844" s="13" t="e">
        <f>VLOOKUP(Parameter!#REF!,Indexing!$I$2:$J$28,2)</f>
        <v>#REF!</v>
      </c>
      <c r="K2844" s="13" t="e">
        <f>VLOOKUP(Parameter!#REF!,Indexing!$K$2:$L$28,2)</f>
        <v>#REF!</v>
      </c>
      <c r="L2844" s="13" t="e">
        <f t="shared" si="137"/>
        <v>#REF!</v>
      </c>
      <c r="N2844" t="e">
        <f t="shared" si="138"/>
        <v>#REF!</v>
      </c>
    </row>
    <row r="2845" spans="4:14">
      <c r="D2845" s="13" t="e">
        <f>VLOOKUP(Parameter!#REF!,Indexing!$A$2:$B$28,2)</f>
        <v>#REF!</v>
      </c>
      <c r="E2845" s="13" t="e">
        <f>VLOOKUP(Parameter!#REF!,Indexing!$C$2:$D$28,2)</f>
        <v>#REF!</v>
      </c>
      <c r="F2845" s="13" t="e">
        <f>VLOOKUP(Parameter!#REF!,Indexing!$E$2:$F$28,2)</f>
        <v>#REF!</v>
      </c>
      <c r="G2845" s="13" t="e">
        <f>VLOOKUP(Parameter!#REF!,Indexing!$G$2:$H$28,2)</f>
        <v>#REF!</v>
      </c>
      <c r="H2845" s="13" t="e">
        <f t="shared" si="136"/>
        <v>#REF!</v>
      </c>
      <c r="J2845" s="13" t="e">
        <f>VLOOKUP(Parameter!#REF!,Indexing!$I$2:$J$28,2)</f>
        <v>#REF!</v>
      </c>
      <c r="K2845" s="13" t="e">
        <f>VLOOKUP(Parameter!#REF!,Indexing!$K$2:$L$28,2)</f>
        <v>#REF!</v>
      </c>
      <c r="L2845" s="13" t="e">
        <f t="shared" si="137"/>
        <v>#REF!</v>
      </c>
      <c r="N2845" t="e">
        <f t="shared" si="138"/>
        <v>#REF!</v>
      </c>
    </row>
    <row r="2846" spans="4:14">
      <c r="D2846" s="13" t="e">
        <f>VLOOKUP(Parameter!#REF!,Indexing!$A$2:$B$28,2)</f>
        <v>#REF!</v>
      </c>
      <c r="E2846" s="13" t="e">
        <f>VLOOKUP(Parameter!#REF!,Indexing!$C$2:$D$28,2)</f>
        <v>#REF!</v>
      </c>
      <c r="F2846" s="13" t="e">
        <f>VLOOKUP(Parameter!#REF!,Indexing!$E$2:$F$28,2)</f>
        <v>#REF!</v>
      </c>
      <c r="G2846" s="13" t="e">
        <f>VLOOKUP(Parameter!#REF!,Indexing!$G$2:$H$28,2)</f>
        <v>#REF!</v>
      </c>
      <c r="H2846" s="13" t="e">
        <f t="shared" si="136"/>
        <v>#REF!</v>
      </c>
      <c r="J2846" s="13" t="e">
        <f>VLOOKUP(Parameter!#REF!,Indexing!$I$2:$J$28,2)</f>
        <v>#REF!</v>
      </c>
      <c r="K2846" s="13" t="e">
        <f>VLOOKUP(Parameter!#REF!,Indexing!$K$2:$L$28,2)</f>
        <v>#REF!</v>
      </c>
      <c r="L2846" s="13" t="e">
        <f t="shared" si="137"/>
        <v>#REF!</v>
      </c>
      <c r="N2846" t="e">
        <f t="shared" si="138"/>
        <v>#REF!</v>
      </c>
    </row>
    <row r="2847" spans="4:14">
      <c r="D2847" s="13" t="e">
        <f>VLOOKUP(Parameter!#REF!,Indexing!$A$2:$B$28,2)</f>
        <v>#REF!</v>
      </c>
      <c r="E2847" s="13" t="e">
        <f>VLOOKUP(Parameter!#REF!,Indexing!$C$2:$D$28,2)</f>
        <v>#REF!</v>
      </c>
      <c r="F2847" s="13" t="e">
        <f>VLOOKUP(Parameter!#REF!,Indexing!$E$2:$F$28,2)</f>
        <v>#REF!</v>
      </c>
      <c r="G2847" s="13" t="e">
        <f>VLOOKUP(Parameter!#REF!,Indexing!$G$2:$H$28,2)</f>
        <v>#REF!</v>
      </c>
      <c r="H2847" s="13" t="e">
        <f t="shared" si="136"/>
        <v>#REF!</v>
      </c>
      <c r="J2847" s="13" t="e">
        <f>VLOOKUP(Parameter!#REF!,Indexing!$I$2:$J$28,2)</f>
        <v>#REF!</v>
      </c>
      <c r="K2847" s="13" t="e">
        <f>VLOOKUP(Parameter!#REF!,Indexing!$K$2:$L$28,2)</f>
        <v>#REF!</v>
      </c>
      <c r="L2847" s="13" t="e">
        <f t="shared" si="137"/>
        <v>#REF!</v>
      </c>
      <c r="N2847" t="e">
        <f t="shared" si="138"/>
        <v>#REF!</v>
      </c>
    </row>
    <row r="2848" spans="4:14">
      <c r="D2848" s="13" t="e">
        <f>VLOOKUP(Parameter!#REF!,Indexing!$A$2:$B$28,2)</f>
        <v>#REF!</v>
      </c>
      <c r="E2848" s="13" t="e">
        <f>VLOOKUP(Parameter!#REF!,Indexing!$C$2:$D$28,2)</f>
        <v>#REF!</v>
      </c>
      <c r="F2848" s="13" t="e">
        <f>VLOOKUP(Parameter!#REF!,Indexing!$E$2:$F$28,2)</f>
        <v>#REF!</v>
      </c>
      <c r="G2848" s="13" t="e">
        <f>VLOOKUP(Parameter!#REF!,Indexing!$G$2:$H$28,2)</f>
        <v>#REF!</v>
      </c>
      <c r="H2848" s="13" t="e">
        <f t="shared" si="136"/>
        <v>#REF!</v>
      </c>
      <c r="J2848" s="13" t="e">
        <f>VLOOKUP(Parameter!#REF!,Indexing!$I$2:$J$28,2)</f>
        <v>#REF!</v>
      </c>
      <c r="K2848" s="13" t="e">
        <f>VLOOKUP(Parameter!#REF!,Indexing!$K$2:$L$28,2)</f>
        <v>#REF!</v>
      </c>
      <c r="L2848" s="13" t="e">
        <f t="shared" si="137"/>
        <v>#REF!</v>
      </c>
      <c r="N2848" t="e">
        <f t="shared" si="138"/>
        <v>#REF!</v>
      </c>
    </row>
    <row r="2849" spans="4:14">
      <c r="D2849" s="13" t="e">
        <f>VLOOKUP(Parameter!#REF!,Indexing!$A$2:$B$28,2)</f>
        <v>#REF!</v>
      </c>
      <c r="E2849" s="13" t="e">
        <f>VLOOKUP(Parameter!#REF!,Indexing!$C$2:$D$28,2)</f>
        <v>#REF!</v>
      </c>
      <c r="F2849" s="13" t="e">
        <f>VLOOKUP(Parameter!#REF!,Indexing!$E$2:$F$28,2)</f>
        <v>#REF!</v>
      </c>
      <c r="G2849" s="13" t="e">
        <f>VLOOKUP(Parameter!#REF!,Indexing!$G$2:$H$28,2)</f>
        <v>#REF!</v>
      </c>
      <c r="H2849" s="13" t="e">
        <f t="shared" si="136"/>
        <v>#REF!</v>
      </c>
      <c r="J2849" s="13" t="e">
        <f>VLOOKUP(Parameter!#REF!,Indexing!$I$2:$J$28,2)</f>
        <v>#REF!</v>
      </c>
      <c r="K2849" s="13" t="e">
        <f>VLOOKUP(Parameter!#REF!,Indexing!$K$2:$L$28,2)</f>
        <v>#REF!</v>
      </c>
      <c r="L2849" s="13" t="e">
        <f t="shared" si="137"/>
        <v>#REF!</v>
      </c>
      <c r="N2849" t="e">
        <f t="shared" si="138"/>
        <v>#REF!</v>
      </c>
    </row>
    <row r="2850" spans="4:14">
      <c r="D2850" s="13" t="e">
        <f>VLOOKUP(Parameter!#REF!,Indexing!$A$2:$B$28,2)</f>
        <v>#REF!</v>
      </c>
      <c r="E2850" s="13" t="e">
        <f>VLOOKUP(Parameter!#REF!,Indexing!$C$2:$D$28,2)</f>
        <v>#REF!</v>
      </c>
      <c r="F2850" s="13" t="e">
        <f>VLOOKUP(Parameter!#REF!,Indexing!$E$2:$F$28,2)</f>
        <v>#REF!</v>
      </c>
      <c r="G2850" s="13" t="e">
        <f>VLOOKUP(Parameter!#REF!,Indexing!$G$2:$H$28,2)</f>
        <v>#REF!</v>
      </c>
      <c r="H2850" s="13" t="e">
        <f t="shared" si="136"/>
        <v>#REF!</v>
      </c>
      <c r="J2850" s="13" t="e">
        <f>VLOOKUP(Parameter!#REF!,Indexing!$I$2:$J$28,2)</f>
        <v>#REF!</v>
      </c>
      <c r="K2850" s="13" t="e">
        <f>VLOOKUP(Parameter!#REF!,Indexing!$K$2:$L$28,2)</f>
        <v>#REF!</v>
      </c>
      <c r="L2850" s="13" t="e">
        <f t="shared" si="137"/>
        <v>#REF!</v>
      </c>
      <c r="N2850" t="e">
        <f t="shared" si="138"/>
        <v>#REF!</v>
      </c>
    </row>
    <row r="2851" spans="4:14">
      <c r="D2851" s="13" t="e">
        <f>VLOOKUP(Parameter!#REF!,Indexing!$A$2:$B$28,2)</f>
        <v>#REF!</v>
      </c>
      <c r="E2851" s="13" t="e">
        <f>VLOOKUP(Parameter!#REF!,Indexing!$C$2:$D$28,2)</f>
        <v>#REF!</v>
      </c>
      <c r="F2851" s="13" t="e">
        <f>VLOOKUP(Parameter!#REF!,Indexing!$E$2:$F$28,2)</f>
        <v>#REF!</v>
      </c>
      <c r="G2851" s="13" t="e">
        <f>VLOOKUP(Parameter!#REF!,Indexing!$G$2:$H$28,2)</f>
        <v>#REF!</v>
      </c>
      <c r="H2851" s="13" t="e">
        <f t="shared" si="136"/>
        <v>#REF!</v>
      </c>
      <c r="J2851" s="13" t="e">
        <f>VLOOKUP(Parameter!#REF!,Indexing!$I$2:$J$28,2)</f>
        <v>#REF!</v>
      </c>
      <c r="K2851" s="13" t="e">
        <f>VLOOKUP(Parameter!#REF!,Indexing!$K$2:$L$28,2)</f>
        <v>#REF!</v>
      </c>
      <c r="L2851" s="13" t="e">
        <f t="shared" si="137"/>
        <v>#REF!</v>
      </c>
      <c r="N2851" t="e">
        <f t="shared" si="138"/>
        <v>#REF!</v>
      </c>
    </row>
    <row r="2852" spans="4:14">
      <c r="D2852" s="13" t="e">
        <f>VLOOKUP(Parameter!#REF!,Indexing!$A$2:$B$28,2)</f>
        <v>#REF!</v>
      </c>
      <c r="E2852" s="13" t="e">
        <f>VLOOKUP(Parameter!#REF!,Indexing!$C$2:$D$28,2)</f>
        <v>#REF!</v>
      </c>
      <c r="F2852" s="13" t="e">
        <f>VLOOKUP(Parameter!#REF!,Indexing!$E$2:$F$28,2)</f>
        <v>#REF!</v>
      </c>
      <c r="G2852" s="13" t="e">
        <f>VLOOKUP(Parameter!#REF!,Indexing!$G$2:$H$28,2)</f>
        <v>#REF!</v>
      </c>
      <c r="H2852" s="13" t="e">
        <f t="shared" si="136"/>
        <v>#REF!</v>
      </c>
      <c r="J2852" s="13" t="e">
        <f>VLOOKUP(Parameter!#REF!,Indexing!$I$2:$J$28,2)</f>
        <v>#REF!</v>
      </c>
      <c r="K2852" s="13" t="e">
        <f>VLOOKUP(Parameter!#REF!,Indexing!$K$2:$L$28,2)</f>
        <v>#REF!</v>
      </c>
      <c r="L2852" s="13" t="e">
        <f t="shared" si="137"/>
        <v>#REF!</v>
      </c>
      <c r="N2852" t="e">
        <f t="shared" si="138"/>
        <v>#REF!</v>
      </c>
    </row>
    <row r="2853" spans="4:14">
      <c r="D2853" s="13" t="e">
        <f>VLOOKUP(Parameter!#REF!,Indexing!$A$2:$B$28,2)</f>
        <v>#REF!</v>
      </c>
      <c r="E2853" s="13" t="e">
        <f>VLOOKUP(Parameter!#REF!,Indexing!$C$2:$D$28,2)</f>
        <v>#REF!</v>
      </c>
      <c r="F2853" s="13" t="e">
        <f>VLOOKUP(Parameter!#REF!,Indexing!$E$2:$F$28,2)</f>
        <v>#REF!</v>
      </c>
      <c r="G2853" s="13" t="e">
        <f>VLOOKUP(Parameter!#REF!,Indexing!$G$2:$H$28,2)</f>
        <v>#REF!</v>
      </c>
      <c r="H2853" s="13" t="e">
        <f t="shared" si="136"/>
        <v>#REF!</v>
      </c>
      <c r="J2853" s="13" t="e">
        <f>VLOOKUP(Parameter!#REF!,Indexing!$I$2:$J$28,2)</f>
        <v>#REF!</v>
      </c>
      <c r="K2853" s="13" t="e">
        <f>VLOOKUP(Parameter!#REF!,Indexing!$K$2:$L$28,2)</f>
        <v>#REF!</v>
      </c>
      <c r="L2853" s="13" t="e">
        <f t="shared" si="137"/>
        <v>#REF!</v>
      </c>
      <c r="N2853" t="e">
        <f t="shared" si="138"/>
        <v>#REF!</v>
      </c>
    </row>
    <row r="2854" spans="4:14">
      <c r="D2854" s="13" t="e">
        <f>VLOOKUP(Parameter!#REF!,Indexing!$A$2:$B$28,2)</f>
        <v>#REF!</v>
      </c>
      <c r="E2854" s="13" t="e">
        <f>VLOOKUP(Parameter!#REF!,Indexing!$C$2:$D$28,2)</f>
        <v>#REF!</v>
      </c>
      <c r="F2854" s="13" t="e">
        <f>VLOOKUP(Parameter!#REF!,Indexing!$E$2:$F$28,2)</f>
        <v>#REF!</v>
      </c>
      <c r="G2854" s="13" t="e">
        <f>VLOOKUP(Parameter!#REF!,Indexing!$G$2:$H$28,2)</f>
        <v>#REF!</v>
      </c>
      <c r="H2854" s="13" t="e">
        <f t="shared" si="136"/>
        <v>#REF!</v>
      </c>
      <c r="J2854" s="13" t="e">
        <f>VLOOKUP(Parameter!#REF!,Indexing!$I$2:$J$28,2)</f>
        <v>#REF!</v>
      </c>
      <c r="K2854" s="13" t="e">
        <f>VLOOKUP(Parameter!#REF!,Indexing!$K$2:$L$28,2)</f>
        <v>#REF!</v>
      </c>
      <c r="L2854" s="13" t="e">
        <f t="shared" si="137"/>
        <v>#REF!</v>
      </c>
      <c r="N2854" t="e">
        <f t="shared" si="138"/>
        <v>#REF!</v>
      </c>
    </row>
    <row r="2855" spans="4:14">
      <c r="D2855" s="13" t="e">
        <f>VLOOKUP(Parameter!#REF!,Indexing!$A$2:$B$28,2)</f>
        <v>#REF!</v>
      </c>
      <c r="E2855" s="13" t="e">
        <f>VLOOKUP(Parameter!#REF!,Indexing!$C$2:$D$28,2)</f>
        <v>#REF!</v>
      </c>
      <c r="F2855" s="13" t="e">
        <f>VLOOKUP(Parameter!#REF!,Indexing!$E$2:$F$28,2)</f>
        <v>#REF!</v>
      </c>
      <c r="G2855" s="13" t="e">
        <f>VLOOKUP(Parameter!#REF!,Indexing!$G$2:$H$28,2)</f>
        <v>#REF!</v>
      </c>
      <c r="H2855" s="13" t="e">
        <f t="shared" ref="H2855:H2918" si="139">(AVERAGE(D2855:G2855))</f>
        <v>#REF!</v>
      </c>
      <c r="J2855" s="13" t="e">
        <f>VLOOKUP(Parameter!#REF!,Indexing!$I$2:$J$28,2)</f>
        <v>#REF!</v>
      </c>
      <c r="K2855" s="13" t="e">
        <f>VLOOKUP(Parameter!#REF!,Indexing!$K$2:$L$28,2)</f>
        <v>#REF!</v>
      </c>
      <c r="L2855" s="13" t="e">
        <f t="shared" ref="L2855:L2918" si="140">AVERAGE(J2855+K2855)</f>
        <v>#REF!</v>
      </c>
      <c r="N2855" t="e">
        <f t="shared" si="138"/>
        <v>#REF!</v>
      </c>
    </row>
    <row r="2856" spans="4:14">
      <c r="D2856" s="13" t="e">
        <f>VLOOKUP(Parameter!#REF!,Indexing!$A$2:$B$28,2)</f>
        <v>#REF!</v>
      </c>
      <c r="E2856" s="13" t="e">
        <f>VLOOKUP(Parameter!#REF!,Indexing!$C$2:$D$28,2)</f>
        <v>#REF!</v>
      </c>
      <c r="F2856" s="13" t="e">
        <f>VLOOKUP(Parameter!#REF!,Indexing!$E$2:$F$28,2)</f>
        <v>#REF!</v>
      </c>
      <c r="G2856" s="13" t="e">
        <f>VLOOKUP(Parameter!#REF!,Indexing!$G$2:$H$28,2)</f>
        <v>#REF!</v>
      </c>
      <c r="H2856" s="13" t="e">
        <f t="shared" si="139"/>
        <v>#REF!</v>
      </c>
      <c r="J2856" s="13" t="e">
        <f>VLOOKUP(Parameter!#REF!,Indexing!$I$2:$J$28,2)</f>
        <v>#REF!</v>
      </c>
      <c r="K2856" s="13" t="e">
        <f>VLOOKUP(Parameter!#REF!,Indexing!$K$2:$L$28,2)</f>
        <v>#REF!</v>
      </c>
      <c r="L2856" s="13" t="e">
        <f t="shared" si="140"/>
        <v>#REF!</v>
      </c>
      <c r="N2856" t="e">
        <f t="shared" si="138"/>
        <v>#REF!</v>
      </c>
    </row>
    <row r="2857" spans="4:14">
      <c r="D2857" s="13" t="e">
        <f>VLOOKUP(Parameter!#REF!,Indexing!$A$2:$B$28,2)</f>
        <v>#REF!</v>
      </c>
      <c r="E2857" s="13" t="e">
        <f>VLOOKUP(Parameter!#REF!,Indexing!$C$2:$D$28,2)</f>
        <v>#REF!</v>
      </c>
      <c r="F2857" s="13" t="e">
        <f>VLOOKUP(Parameter!#REF!,Indexing!$E$2:$F$28,2)</f>
        <v>#REF!</v>
      </c>
      <c r="G2857" s="13" t="e">
        <f>VLOOKUP(Parameter!#REF!,Indexing!$G$2:$H$28,2)</f>
        <v>#REF!</v>
      </c>
      <c r="H2857" s="13" t="e">
        <f t="shared" si="139"/>
        <v>#REF!</v>
      </c>
      <c r="J2857" s="13" t="e">
        <f>VLOOKUP(Parameter!#REF!,Indexing!$I$2:$J$28,2)</f>
        <v>#REF!</v>
      </c>
      <c r="K2857" s="13" t="e">
        <f>VLOOKUP(Parameter!#REF!,Indexing!$K$2:$L$28,2)</f>
        <v>#REF!</v>
      </c>
      <c r="L2857" s="13" t="e">
        <f t="shared" si="140"/>
        <v>#REF!</v>
      </c>
      <c r="N2857" t="e">
        <f t="shared" si="138"/>
        <v>#REF!</v>
      </c>
    </row>
    <row r="2858" spans="4:14">
      <c r="D2858" s="13" t="e">
        <f>VLOOKUP(Parameter!#REF!,Indexing!$A$2:$B$28,2)</f>
        <v>#REF!</v>
      </c>
      <c r="E2858" s="13" t="e">
        <f>VLOOKUP(Parameter!#REF!,Indexing!$C$2:$D$28,2)</f>
        <v>#REF!</v>
      </c>
      <c r="F2858" s="13" t="e">
        <f>VLOOKUP(Parameter!#REF!,Indexing!$E$2:$F$28,2)</f>
        <v>#REF!</v>
      </c>
      <c r="G2858" s="13" t="e">
        <f>VLOOKUP(Parameter!#REF!,Indexing!$G$2:$H$28,2)</f>
        <v>#REF!</v>
      </c>
      <c r="H2858" s="13" t="e">
        <f t="shared" si="139"/>
        <v>#REF!</v>
      </c>
      <c r="J2858" s="13" t="e">
        <f>VLOOKUP(Parameter!#REF!,Indexing!$I$2:$J$28,2)</f>
        <v>#REF!</v>
      </c>
      <c r="K2858" s="13" t="e">
        <f>VLOOKUP(Parameter!#REF!,Indexing!$K$2:$L$28,2)</f>
        <v>#REF!</v>
      </c>
      <c r="L2858" s="13" t="e">
        <f t="shared" si="140"/>
        <v>#REF!</v>
      </c>
      <c r="N2858" t="e">
        <f t="shared" si="138"/>
        <v>#REF!</v>
      </c>
    </row>
    <row r="2859" spans="4:14">
      <c r="D2859" s="13" t="e">
        <f>VLOOKUP(Parameter!#REF!,Indexing!$A$2:$B$28,2)</f>
        <v>#REF!</v>
      </c>
      <c r="E2859" s="13" t="e">
        <f>VLOOKUP(Parameter!#REF!,Indexing!$C$2:$D$28,2)</f>
        <v>#REF!</v>
      </c>
      <c r="F2859" s="13" t="e">
        <f>VLOOKUP(Parameter!#REF!,Indexing!$E$2:$F$28,2)</f>
        <v>#REF!</v>
      </c>
      <c r="G2859" s="13" t="e">
        <f>VLOOKUP(Parameter!#REF!,Indexing!$G$2:$H$28,2)</f>
        <v>#REF!</v>
      </c>
      <c r="H2859" s="13" t="e">
        <f t="shared" si="139"/>
        <v>#REF!</v>
      </c>
      <c r="J2859" s="13" t="e">
        <f>VLOOKUP(Parameter!#REF!,Indexing!$I$2:$J$28,2)</f>
        <v>#REF!</v>
      </c>
      <c r="K2859" s="13" t="e">
        <f>VLOOKUP(Parameter!#REF!,Indexing!$K$2:$L$28,2)</f>
        <v>#REF!</v>
      </c>
      <c r="L2859" s="13" t="e">
        <f t="shared" si="140"/>
        <v>#REF!</v>
      </c>
      <c r="N2859" t="e">
        <f t="shared" si="138"/>
        <v>#REF!</v>
      </c>
    </row>
    <row r="2860" spans="4:14">
      <c r="D2860" s="13" t="e">
        <f>VLOOKUP(Parameter!#REF!,Indexing!$A$2:$B$28,2)</f>
        <v>#REF!</v>
      </c>
      <c r="E2860" s="13" t="e">
        <f>VLOOKUP(Parameter!#REF!,Indexing!$C$2:$D$28,2)</f>
        <v>#REF!</v>
      </c>
      <c r="F2860" s="13" t="e">
        <f>VLOOKUP(Parameter!#REF!,Indexing!$E$2:$F$28,2)</f>
        <v>#REF!</v>
      </c>
      <c r="G2860" s="13" t="e">
        <f>VLOOKUP(Parameter!#REF!,Indexing!$G$2:$H$28,2)</f>
        <v>#REF!</v>
      </c>
      <c r="H2860" s="13" t="e">
        <f t="shared" si="139"/>
        <v>#REF!</v>
      </c>
      <c r="J2860" s="13" t="e">
        <f>VLOOKUP(Parameter!#REF!,Indexing!$I$2:$J$28,2)</f>
        <v>#REF!</v>
      </c>
      <c r="K2860" s="13" t="e">
        <f>VLOOKUP(Parameter!#REF!,Indexing!$K$2:$L$28,2)</f>
        <v>#REF!</v>
      </c>
      <c r="L2860" s="13" t="e">
        <f t="shared" si="140"/>
        <v>#REF!</v>
      </c>
      <c r="N2860" t="e">
        <f t="shared" si="138"/>
        <v>#REF!</v>
      </c>
    </row>
    <row r="2861" spans="4:14">
      <c r="D2861" s="13" t="e">
        <f>VLOOKUP(Parameter!#REF!,Indexing!$A$2:$B$28,2)</f>
        <v>#REF!</v>
      </c>
      <c r="E2861" s="13" t="e">
        <f>VLOOKUP(Parameter!#REF!,Indexing!$C$2:$D$28,2)</f>
        <v>#REF!</v>
      </c>
      <c r="F2861" s="13" t="e">
        <f>VLOOKUP(Parameter!#REF!,Indexing!$E$2:$F$28,2)</f>
        <v>#REF!</v>
      </c>
      <c r="G2861" s="13" t="e">
        <f>VLOOKUP(Parameter!#REF!,Indexing!$G$2:$H$28,2)</f>
        <v>#REF!</v>
      </c>
      <c r="H2861" s="13" t="e">
        <f t="shared" si="139"/>
        <v>#REF!</v>
      </c>
      <c r="J2861" s="13" t="e">
        <f>VLOOKUP(Parameter!#REF!,Indexing!$I$2:$J$28,2)</f>
        <v>#REF!</v>
      </c>
      <c r="K2861" s="13" t="e">
        <f>VLOOKUP(Parameter!#REF!,Indexing!$K$2:$L$28,2)</f>
        <v>#REF!</v>
      </c>
      <c r="L2861" s="13" t="e">
        <f t="shared" si="140"/>
        <v>#REF!</v>
      </c>
      <c r="N2861" t="e">
        <f t="shared" si="138"/>
        <v>#REF!</v>
      </c>
    </row>
    <row r="2862" spans="4:14">
      <c r="D2862" s="13" t="e">
        <f>VLOOKUP(Parameter!#REF!,Indexing!$A$2:$B$28,2)</f>
        <v>#REF!</v>
      </c>
      <c r="E2862" s="13" t="e">
        <f>VLOOKUP(Parameter!#REF!,Indexing!$C$2:$D$28,2)</f>
        <v>#REF!</v>
      </c>
      <c r="F2862" s="13" t="e">
        <f>VLOOKUP(Parameter!#REF!,Indexing!$E$2:$F$28,2)</f>
        <v>#REF!</v>
      </c>
      <c r="G2862" s="13" t="e">
        <f>VLOOKUP(Parameter!#REF!,Indexing!$G$2:$H$28,2)</f>
        <v>#REF!</v>
      </c>
      <c r="H2862" s="13" t="e">
        <f t="shared" si="139"/>
        <v>#REF!</v>
      </c>
      <c r="J2862" s="13" t="e">
        <f>VLOOKUP(Parameter!#REF!,Indexing!$I$2:$J$28,2)</f>
        <v>#REF!</v>
      </c>
      <c r="K2862" s="13" t="e">
        <f>VLOOKUP(Parameter!#REF!,Indexing!$K$2:$L$28,2)</f>
        <v>#REF!</v>
      </c>
      <c r="L2862" s="13" t="e">
        <f t="shared" si="140"/>
        <v>#REF!</v>
      </c>
      <c r="N2862" t="e">
        <f t="shared" si="138"/>
        <v>#REF!</v>
      </c>
    </row>
    <row r="2863" spans="4:14">
      <c r="D2863" s="13" t="e">
        <f>VLOOKUP(Parameter!#REF!,Indexing!$A$2:$B$28,2)</f>
        <v>#REF!</v>
      </c>
      <c r="E2863" s="13" t="e">
        <f>VLOOKUP(Parameter!#REF!,Indexing!$C$2:$D$28,2)</f>
        <v>#REF!</v>
      </c>
      <c r="F2863" s="13" t="e">
        <f>VLOOKUP(Parameter!#REF!,Indexing!$E$2:$F$28,2)</f>
        <v>#REF!</v>
      </c>
      <c r="G2863" s="13" t="e">
        <f>VLOOKUP(Parameter!#REF!,Indexing!$G$2:$H$28,2)</f>
        <v>#REF!</v>
      </c>
      <c r="H2863" s="13" t="e">
        <f t="shared" si="139"/>
        <v>#REF!</v>
      </c>
      <c r="J2863" s="13" t="e">
        <f>VLOOKUP(Parameter!#REF!,Indexing!$I$2:$J$28,2)</f>
        <v>#REF!</v>
      </c>
      <c r="K2863" s="13" t="e">
        <f>VLOOKUP(Parameter!#REF!,Indexing!$K$2:$L$28,2)</f>
        <v>#REF!</v>
      </c>
      <c r="L2863" s="13" t="e">
        <f t="shared" si="140"/>
        <v>#REF!</v>
      </c>
      <c r="N2863" t="e">
        <f t="shared" si="138"/>
        <v>#REF!</v>
      </c>
    </row>
    <row r="2864" spans="4:14">
      <c r="D2864" s="13" t="e">
        <f>VLOOKUP(Parameter!#REF!,Indexing!$A$2:$B$28,2)</f>
        <v>#REF!</v>
      </c>
      <c r="E2864" s="13" t="e">
        <f>VLOOKUP(Parameter!#REF!,Indexing!$C$2:$D$28,2)</f>
        <v>#REF!</v>
      </c>
      <c r="F2864" s="13" t="e">
        <f>VLOOKUP(Parameter!#REF!,Indexing!$E$2:$F$28,2)</f>
        <v>#REF!</v>
      </c>
      <c r="G2864" s="13" t="e">
        <f>VLOOKUP(Parameter!#REF!,Indexing!$G$2:$H$28,2)</f>
        <v>#REF!</v>
      </c>
      <c r="H2864" s="13" t="e">
        <f t="shared" si="139"/>
        <v>#REF!</v>
      </c>
      <c r="J2864" s="13" t="e">
        <f>VLOOKUP(Parameter!#REF!,Indexing!$I$2:$J$28,2)</f>
        <v>#REF!</v>
      </c>
      <c r="K2864" s="13" t="e">
        <f>VLOOKUP(Parameter!#REF!,Indexing!$K$2:$L$28,2)</f>
        <v>#REF!</v>
      </c>
      <c r="L2864" s="13" t="e">
        <f t="shared" si="140"/>
        <v>#REF!</v>
      </c>
      <c r="N2864" t="e">
        <f t="shared" si="138"/>
        <v>#REF!</v>
      </c>
    </row>
    <row r="2865" spans="4:14">
      <c r="D2865" s="13" t="e">
        <f>VLOOKUP(Parameter!#REF!,Indexing!$A$2:$B$28,2)</f>
        <v>#REF!</v>
      </c>
      <c r="E2865" s="13" t="e">
        <f>VLOOKUP(Parameter!#REF!,Indexing!$C$2:$D$28,2)</f>
        <v>#REF!</v>
      </c>
      <c r="F2865" s="13" t="e">
        <f>VLOOKUP(Parameter!#REF!,Indexing!$E$2:$F$28,2)</f>
        <v>#REF!</v>
      </c>
      <c r="G2865" s="13" t="e">
        <f>VLOOKUP(Parameter!#REF!,Indexing!$G$2:$H$28,2)</f>
        <v>#REF!</v>
      </c>
      <c r="H2865" s="13" t="e">
        <f t="shared" si="139"/>
        <v>#REF!</v>
      </c>
      <c r="J2865" s="13" t="e">
        <f>VLOOKUP(Parameter!#REF!,Indexing!$I$2:$J$28,2)</f>
        <v>#REF!</v>
      </c>
      <c r="K2865" s="13" t="e">
        <f>VLOOKUP(Parameter!#REF!,Indexing!$K$2:$L$28,2)</f>
        <v>#REF!</v>
      </c>
      <c r="L2865" s="13" t="e">
        <f t="shared" si="140"/>
        <v>#REF!</v>
      </c>
      <c r="N2865" t="e">
        <f t="shared" si="138"/>
        <v>#REF!</v>
      </c>
    </row>
    <row r="2866" spans="4:14">
      <c r="D2866" s="13" t="e">
        <f>VLOOKUP(Parameter!#REF!,Indexing!$A$2:$B$28,2)</f>
        <v>#REF!</v>
      </c>
      <c r="E2866" s="13" t="e">
        <f>VLOOKUP(Parameter!#REF!,Indexing!$C$2:$D$28,2)</f>
        <v>#REF!</v>
      </c>
      <c r="F2866" s="13" t="e">
        <f>VLOOKUP(Parameter!#REF!,Indexing!$E$2:$F$28,2)</f>
        <v>#REF!</v>
      </c>
      <c r="G2866" s="13" t="e">
        <f>VLOOKUP(Parameter!#REF!,Indexing!$G$2:$H$28,2)</f>
        <v>#REF!</v>
      </c>
      <c r="H2866" s="13" t="e">
        <f t="shared" si="139"/>
        <v>#REF!</v>
      </c>
      <c r="J2866" s="13" t="e">
        <f>VLOOKUP(Parameter!#REF!,Indexing!$I$2:$J$28,2)</f>
        <v>#REF!</v>
      </c>
      <c r="K2866" s="13" t="e">
        <f>VLOOKUP(Parameter!#REF!,Indexing!$K$2:$L$28,2)</f>
        <v>#REF!</v>
      </c>
      <c r="L2866" s="13" t="e">
        <f t="shared" si="140"/>
        <v>#REF!</v>
      </c>
      <c r="N2866" t="e">
        <f t="shared" si="138"/>
        <v>#REF!</v>
      </c>
    </row>
    <row r="2867" spans="4:14">
      <c r="D2867" s="13" t="e">
        <f>VLOOKUP(Parameter!#REF!,Indexing!$A$2:$B$28,2)</f>
        <v>#REF!</v>
      </c>
      <c r="E2867" s="13" t="e">
        <f>VLOOKUP(Parameter!#REF!,Indexing!$C$2:$D$28,2)</f>
        <v>#REF!</v>
      </c>
      <c r="F2867" s="13" t="e">
        <f>VLOOKUP(Parameter!#REF!,Indexing!$E$2:$F$28,2)</f>
        <v>#REF!</v>
      </c>
      <c r="G2867" s="13" t="e">
        <f>VLOOKUP(Parameter!#REF!,Indexing!$G$2:$H$28,2)</f>
        <v>#REF!</v>
      </c>
      <c r="H2867" s="13" t="e">
        <f t="shared" si="139"/>
        <v>#REF!</v>
      </c>
      <c r="J2867" s="13" t="e">
        <f>VLOOKUP(Parameter!#REF!,Indexing!$I$2:$J$28,2)</f>
        <v>#REF!</v>
      </c>
      <c r="K2867" s="13" t="e">
        <f>VLOOKUP(Parameter!#REF!,Indexing!$K$2:$L$28,2)</f>
        <v>#REF!</v>
      </c>
      <c r="L2867" s="13" t="e">
        <f t="shared" si="140"/>
        <v>#REF!</v>
      </c>
      <c r="N2867" t="e">
        <f t="shared" si="138"/>
        <v>#REF!</v>
      </c>
    </row>
    <row r="2868" spans="4:14">
      <c r="D2868" s="13" t="e">
        <f>VLOOKUP(Parameter!#REF!,Indexing!$A$2:$B$28,2)</f>
        <v>#REF!</v>
      </c>
      <c r="E2868" s="13" t="e">
        <f>VLOOKUP(Parameter!#REF!,Indexing!$C$2:$D$28,2)</f>
        <v>#REF!</v>
      </c>
      <c r="F2868" s="13" t="e">
        <f>VLOOKUP(Parameter!#REF!,Indexing!$E$2:$F$28,2)</f>
        <v>#REF!</v>
      </c>
      <c r="G2868" s="13" t="e">
        <f>VLOOKUP(Parameter!#REF!,Indexing!$G$2:$H$28,2)</f>
        <v>#REF!</v>
      </c>
      <c r="H2868" s="13" t="e">
        <f t="shared" si="139"/>
        <v>#REF!</v>
      </c>
      <c r="J2868" s="13" t="e">
        <f>VLOOKUP(Parameter!#REF!,Indexing!$I$2:$J$28,2)</f>
        <v>#REF!</v>
      </c>
      <c r="K2868" s="13" t="e">
        <f>VLOOKUP(Parameter!#REF!,Indexing!$K$2:$L$28,2)</f>
        <v>#REF!</v>
      </c>
      <c r="L2868" s="13" t="e">
        <f t="shared" si="140"/>
        <v>#REF!</v>
      </c>
      <c r="N2868" t="e">
        <f t="shared" si="138"/>
        <v>#REF!</v>
      </c>
    </row>
    <row r="2869" spans="4:14">
      <c r="D2869" s="13" t="e">
        <f>VLOOKUP(Parameter!#REF!,Indexing!$A$2:$B$28,2)</f>
        <v>#REF!</v>
      </c>
      <c r="E2869" s="13" t="e">
        <f>VLOOKUP(Parameter!#REF!,Indexing!$C$2:$D$28,2)</f>
        <v>#REF!</v>
      </c>
      <c r="F2869" s="13" t="e">
        <f>VLOOKUP(Parameter!#REF!,Indexing!$E$2:$F$28,2)</f>
        <v>#REF!</v>
      </c>
      <c r="G2869" s="13" t="e">
        <f>VLOOKUP(Parameter!#REF!,Indexing!$G$2:$H$28,2)</f>
        <v>#REF!</v>
      </c>
      <c r="H2869" s="13" t="e">
        <f t="shared" si="139"/>
        <v>#REF!</v>
      </c>
      <c r="J2869" s="13" t="e">
        <f>VLOOKUP(Parameter!#REF!,Indexing!$I$2:$J$28,2)</f>
        <v>#REF!</v>
      </c>
      <c r="K2869" s="13" t="e">
        <f>VLOOKUP(Parameter!#REF!,Indexing!$K$2:$L$28,2)</f>
        <v>#REF!</v>
      </c>
      <c r="L2869" s="13" t="e">
        <f t="shared" si="140"/>
        <v>#REF!</v>
      </c>
      <c r="N2869" t="e">
        <f t="shared" si="138"/>
        <v>#REF!</v>
      </c>
    </row>
    <row r="2870" spans="4:14">
      <c r="D2870" s="13" t="e">
        <f>VLOOKUP(Parameter!#REF!,Indexing!$A$2:$B$28,2)</f>
        <v>#REF!</v>
      </c>
      <c r="E2870" s="13" t="e">
        <f>VLOOKUP(Parameter!#REF!,Indexing!$C$2:$D$28,2)</f>
        <v>#REF!</v>
      </c>
      <c r="F2870" s="13" t="e">
        <f>VLOOKUP(Parameter!#REF!,Indexing!$E$2:$F$28,2)</f>
        <v>#REF!</v>
      </c>
      <c r="G2870" s="13" t="e">
        <f>VLOOKUP(Parameter!#REF!,Indexing!$G$2:$H$28,2)</f>
        <v>#REF!</v>
      </c>
      <c r="H2870" s="13" t="e">
        <f t="shared" si="139"/>
        <v>#REF!</v>
      </c>
      <c r="J2870" s="13" t="e">
        <f>VLOOKUP(Parameter!#REF!,Indexing!$I$2:$J$28,2)</f>
        <v>#REF!</v>
      </c>
      <c r="K2870" s="13" t="e">
        <f>VLOOKUP(Parameter!#REF!,Indexing!$K$2:$L$28,2)</f>
        <v>#REF!</v>
      </c>
      <c r="L2870" s="13" t="e">
        <f t="shared" si="140"/>
        <v>#REF!</v>
      </c>
      <c r="N2870" t="e">
        <f t="shared" si="138"/>
        <v>#REF!</v>
      </c>
    </row>
    <row r="2871" spans="4:14">
      <c r="D2871" s="13" t="e">
        <f>VLOOKUP(Parameter!#REF!,Indexing!$A$2:$B$28,2)</f>
        <v>#REF!</v>
      </c>
      <c r="E2871" s="13" t="e">
        <f>VLOOKUP(Parameter!#REF!,Indexing!$C$2:$D$28,2)</f>
        <v>#REF!</v>
      </c>
      <c r="F2871" s="13" t="e">
        <f>VLOOKUP(Parameter!#REF!,Indexing!$E$2:$F$28,2)</f>
        <v>#REF!</v>
      </c>
      <c r="G2871" s="13" t="e">
        <f>VLOOKUP(Parameter!#REF!,Indexing!$G$2:$H$28,2)</f>
        <v>#REF!</v>
      </c>
      <c r="H2871" s="13" t="e">
        <f t="shared" si="139"/>
        <v>#REF!</v>
      </c>
      <c r="J2871" s="13" t="e">
        <f>VLOOKUP(Parameter!#REF!,Indexing!$I$2:$J$28,2)</f>
        <v>#REF!</v>
      </c>
      <c r="K2871" s="13" t="e">
        <f>VLOOKUP(Parameter!#REF!,Indexing!$K$2:$L$28,2)</f>
        <v>#REF!</v>
      </c>
      <c r="L2871" s="13" t="e">
        <f t="shared" si="140"/>
        <v>#REF!</v>
      </c>
      <c r="N2871" t="e">
        <f t="shared" si="138"/>
        <v>#REF!</v>
      </c>
    </row>
    <row r="2872" spans="4:14">
      <c r="D2872" s="13" t="e">
        <f>VLOOKUP(Parameter!#REF!,Indexing!$A$2:$B$28,2)</f>
        <v>#REF!</v>
      </c>
      <c r="E2872" s="13" t="e">
        <f>VLOOKUP(Parameter!#REF!,Indexing!$C$2:$D$28,2)</f>
        <v>#REF!</v>
      </c>
      <c r="F2872" s="13" t="e">
        <f>VLOOKUP(Parameter!#REF!,Indexing!$E$2:$F$28,2)</f>
        <v>#REF!</v>
      </c>
      <c r="G2872" s="13" t="e">
        <f>VLOOKUP(Parameter!#REF!,Indexing!$G$2:$H$28,2)</f>
        <v>#REF!</v>
      </c>
      <c r="H2872" s="13" t="e">
        <f t="shared" si="139"/>
        <v>#REF!</v>
      </c>
      <c r="J2872" s="13" t="e">
        <f>VLOOKUP(Parameter!#REF!,Indexing!$I$2:$J$28,2)</f>
        <v>#REF!</v>
      </c>
      <c r="K2872" s="13" t="e">
        <f>VLOOKUP(Parameter!#REF!,Indexing!$K$2:$L$28,2)</f>
        <v>#REF!</v>
      </c>
      <c r="L2872" s="13" t="e">
        <f t="shared" si="140"/>
        <v>#REF!</v>
      </c>
      <c r="N2872" t="e">
        <f t="shared" si="138"/>
        <v>#REF!</v>
      </c>
    </row>
    <row r="2873" spans="4:14">
      <c r="D2873" s="13" t="e">
        <f>VLOOKUP(Parameter!#REF!,Indexing!$A$2:$B$28,2)</f>
        <v>#REF!</v>
      </c>
      <c r="E2873" s="13" t="e">
        <f>VLOOKUP(Parameter!#REF!,Indexing!$C$2:$D$28,2)</f>
        <v>#REF!</v>
      </c>
      <c r="F2873" s="13" t="e">
        <f>VLOOKUP(Parameter!#REF!,Indexing!$E$2:$F$28,2)</f>
        <v>#REF!</v>
      </c>
      <c r="G2873" s="13" t="e">
        <f>VLOOKUP(Parameter!#REF!,Indexing!$G$2:$H$28,2)</f>
        <v>#REF!</v>
      </c>
      <c r="H2873" s="13" t="e">
        <f t="shared" si="139"/>
        <v>#REF!</v>
      </c>
      <c r="J2873" s="13" t="e">
        <f>VLOOKUP(Parameter!#REF!,Indexing!$I$2:$J$28,2)</f>
        <v>#REF!</v>
      </c>
      <c r="K2873" s="13" t="e">
        <f>VLOOKUP(Parameter!#REF!,Indexing!$K$2:$L$28,2)</f>
        <v>#REF!</v>
      </c>
      <c r="L2873" s="13" t="e">
        <f t="shared" si="140"/>
        <v>#REF!</v>
      </c>
      <c r="N2873" t="e">
        <f t="shared" si="138"/>
        <v>#REF!</v>
      </c>
    </row>
    <row r="2874" spans="4:14">
      <c r="D2874" s="13" t="e">
        <f>VLOOKUP(Parameter!#REF!,Indexing!$A$2:$B$28,2)</f>
        <v>#REF!</v>
      </c>
      <c r="E2874" s="13" t="e">
        <f>VLOOKUP(Parameter!#REF!,Indexing!$C$2:$D$28,2)</f>
        <v>#REF!</v>
      </c>
      <c r="F2874" s="13" t="e">
        <f>VLOOKUP(Parameter!#REF!,Indexing!$E$2:$F$28,2)</f>
        <v>#REF!</v>
      </c>
      <c r="G2874" s="13" t="e">
        <f>VLOOKUP(Parameter!#REF!,Indexing!$G$2:$H$28,2)</f>
        <v>#REF!</v>
      </c>
      <c r="H2874" s="13" t="e">
        <f t="shared" si="139"/>
        <v>#REF!</v>
      </c>
      <c r="J2874" s="13" t="e">
        <f>VLOOKUP(Parameter!#REF!,Indexing!$I$2:$J$28,2)</f>
        <v>#REF!</v>
      </c>
      <c r="K2874" s="13" t="e">
        <f>VLOOKUP(Parameter!#REF!,Indexing!$K$2:$L$28,2)</f>
        <v>#REF!</v>
      </c>
      <c r="L2874" s="13" t="e">
        <f t="shared" si="140"/>
        <v>#REF!</v>
      </c>
      <c r="N2874" t="e">
        <f t="shared" si="138"/>
        <v>#REF!</v>
      </c>
    </row>
    <row r="2875" spans="4:14">
      <c r="D2875" s="13" t="e">
        <f>VLOOKUP(Parameter!#REF!,Indexing!$A$2:$B$28,2)</f>
        <v>#REF!</v>
      </c>
      <c r="E2875" s="13" t="e">
        <f>VLOOKUP(Parameter!#REF!,Indexing!$C$2:$D$28,2)</f>
        <v>#REF!</v>
      </c>
      <c r="F2875" s="13" t="e">
        <f>VLOOKUP(Parameter!#REF!,Indexing!$E$2:$F$28,2)</f>
        <v>#REF!</v>
      </c>
      <c r="G2875" s="13" t="e">
        <f>VLOOKUP(Parameter!#REF!,Indexing!$G$2:$H$28,2)</f>
        <v>#REF!</v>
      </c>
      <c r="H2875" s="13" t="e">
        <f t="shared" si="139"/>
        <v>#REF!</v>
      </c>
      <c r="J2875" s="13" t="e">
        <f>VLOOKUP(Parameter!#REF!,Indexing!$I$2:$J$28,2)</f>
        <v>#REF!</v>
      </c>
      <c r="K2875" s="13" t="e">
        <f>VLOOKUP(Parameter!#REF!,Indexing!$K$2:$L$28,2)</f>
        <v>#REF!</v>
      </c>
      <c r="L2875" s="13" t="e">
        <f t="shared" si="140"/>
        <v>#REF!</v>
      </c>
      <c r="N2875" t="e">
        <f t="shared" si="138"/>
        <v>#REF!</v>
      </c>
    </row>
    <row r="2876" spans="4:14">
      <c r="D2876" s="13" t="e">
        <f>VLOOKUP(Parameter!#REF!,Indexing!$A$2:$B$28,2)</f>
        <v>#REF!</v>
      </c>
      <c r="E2876" s="13" t="e">
        <f>VLOOKUP(Parameter!#REF!,Indexing!$C$2:$D$28,2)</f>
        <v>#REF!</v>
      </c>
      <c r="F2876" s="13" t="e">
        <f>VLOOKUP(Parameter!#REF!,Indexing!$E$2:$F$28,2)</f>
        <v>#REF!</v>
      </c>
      <c r="G2876" s="13" t="e">
        <f>VLOOKUP(Parameter!#REF!,Indexing!$G$2:$H$28,2)</f>
        <v>#REF!</v>
      </c>
      <c r="H2876" s="13" t="e">
        <f t="shared" si="139"/>
        <v>#REF!</v>
      </c>
      <c r="J2876" s="13" t="e">
        <f>VLOOKUP(Parameter!#REF!,Indexing!$I$2:$J$28,2)</f>
        <v>#REF!</v>
      </c>
      <c r="K2876" s="13" t="e">
        <f>VLOOKUP(Parameter!#REF!,Indexing!$K$2:$L$28,2)</f>
        <v>#REF!</v>
      </c>
      <c r="L2876" s="13" t="e">
        <f t="shared" si="140"/>
        <v>#REF!</v>
      </c>
      <c r="N2876" t="e">
        <f t="shared" si="138"/>
        <v>#REF!</v>
      </c>
    </row>
    <row r="2877" spans="4:14">
      <c r="D2877" s="13" t="e">
        <f>VLOOKUP(Parameter!#REF!,Indexing!$A$2:$B$28,2)</f>
        <v>#REF!</v>
      </c>
      <c r="E2877" s="13" t="e">
        <f>VLOOKUP(Parameter!#REF!,Indexing!$C$2:$D$28,2)</f>
        <v>#REF!</v>
      </c>
      <c r="F2877" s="13" t="e">
        <f>VLOOKUP(Parameter!#REF!,Indexing!$E$2:$F$28,2)</f>
        <v>#REF!</v>
      </c>
      <c r="G2877" s="13" t="e">
        <f>VLOOKUP(Parameter!#REF!,Indexing!$G$2:$H$28,2)</f>
        <v>#REF!</v>
      </c>
      <c r="H2877" s="13" t="e">
        <f t="shared" si="139"/>
        <v>#REF!</v>
      </c>
      <c r="J2877" s="13" t="e">
        <f>VLOOKUP(Parameter!#REF!,Indexing!$I$2:$J$28,2)</f>
        <v>#REF!</v>
      </c>
      <c r="K2877" s="13" t="e">
        <f>VLOOKUP(Parameter!#REF!,Indexing!$K$2:$L$28,2)</f>
        <v>#REF!</v>
      </c>
      <c r="L2877" s="13" t="e">
        <f t="shared" si="140"/>
        <v>#REF!</v>
      </c>
      <c r="N2877" t="e">
        <f t="shared" si="138"/>
        <v>#REF!</v>
      </c>
    </row>
    <row r="2878" spans="4:14">
      <c r="D2878" s="13" t="e">
        <f>VLOOKUP(Parameter!#REF!,Indexing!$A$2:$B$28,2)</f>
        <v>#REF!</v>
      </c>
      <c r="E2878" s="13" t="e">
        <f>VLOOKUP(Parameter!#REF!,Indexing!$C$2:$D$28,2)</f>
        <v>#REF!</v>
      </c>
      <c r="F2878" s="13" t="e">
        <f>VLOOKUP(Parameter!#REF!,Indexing!$E$2:$F$28,2)</f>
        <v>#REF!</v>
      </c>
      <c r="G2878" s="13" t="e">
        <f>VLOOKUP(Parameter!#REF!,Indexing!$G$2:$H$28,2)</f>
        <v>#REF!</v>
      </c>
      <c r="H2878" s="13" t="e">
        <f t="shared" si="139"/>
        <v>#REF!</v>
      </c>
      <c r="J2878" s="13" t="e">
        <f>VLOOKUP(Parameter!#REF!,Indexing!$I$2:$J$28,2)</f>
        <v>#REF!</v>
      </c>
      <c r="K2878" s="13" t="e">
        <f>VLOOKUP(Parameter!#REF!,Indexing!$K$2:$L$28,2)</f>
        <v>#REF!</v>
      </c>
      <c r="L2878" s="13" t="e">
        <f t="shared" si="140"/>
        <v>#REF!</v>
      </c>
      <c r="N2878" t="e">
        <f t="shared" si="138"/>
        <v>#REF!</v>
      </c>
    </row>
    <row r="2879" spans="4:14">
      <c r="D2879" s="13" t="e">
        <f>VLOOKUP(Parameter!#REF!,Indexing!$A$2:$B$28,2)</f>
        <v>#REF!</v>
      </c>
      <c r="E2879" s="13" t="e">
        <f>VLOOKUP(Parameter!#REF!,Indexing!$C$2:$D$28,2)</f>
        <v>#REF!</v>
      </c>
      <c r="F2879" s="13" t="e">
        <f>VLOOKUP(Parameter!#REF!,Indexing!$E$2:$F$28,2)</f>
        <v>#REF!</v>
      </c>
      <c r="G2879" s="13" t="e">
        <f>VLOOKUP(Parameter!#REF!,Indexing!$G$2:$H$28,2)</f>
        <v>#REF!</v>
      </c>
      <c r="H2879" s="13" t="e">
        <f t="shared" si="139"/>
        <v>#REF!</v>
      </c>
      <c r="J2879" s="13" t="e">
        <f>VLOOKUP(Parameter!#REF!,Indexing!$I$2:$J$28,2)</f>
        <v>#REF!</v>
      </c>
      <c r="K2879" s="13" t="e">
        <f>VLOOKUP(Parameter!#REF!,Indexing!$K$2:$L$28,2)</f>
        <v>#REF!</v>
      </c>
      <c r="L2879" s="13" t="e">
        <f t="shared" si="140"/>
        <v>#REF!</v>
      </c>
      <c r="N2879" t="e">
        <f t="shared" si="138"/>
        <v>#REF!</v>
      </c>
    </row>
    <row r="2880" spans="4:14">
      <c r="D2880" s="13" t="e">
        <f>VLOOKUP(Parameter!#REF!,Indexing!$A$2:$B$28,2)</f>
        <v>#REF!</v>
      </c>
      <c r="E2880" s="13" t="e">
        <f>VLOOKUP(Parameter!#REF!,Indexing!$C$2:$D$28,2)</f>
        <v>#REF!</v>
      </c>
      <c r="F2880" s="13" t="e">
        <f>VLOOKUP(Parameter!#REF!,Indexing!$E$2:$F$28,2)</f>
        <v>#REF!</v>
      </c>
      <c r="G2880" s="13" t="e">
        <f>VLOOKUP(Parameter!#REF!,Indexing!$G$2:$H$28,2)</f>
        <v>#REF!</v>
      </c>
      <c r="H2880" s="13" t="e">
        <f t="shared" si="139"/>
        <v>#REF!</v>
      </c>
      <c r="J2880" s="13" t="e">
        <f>VLOOKUP(Parameter!#REF!,Indexing!$I$2:$J$28,2)</f>
        <v>#REF!</v>
      </c>
      <c r="K2880" s="13" t="e">
        <f>VLOOKUP(Parameter!#REF!,Indexing!$K$2:$L$28,2)</f>
        <v>#REF!</v>
      </c>
      <c r="L2880" s="13" t="e">
        <f t="shared" si="140"/>
        <v>#REF!</v>
      </c>
      <c r="N2880" t="e">
        <f t="shared" si="138"/>
        <v>#REF!</v>
      </c>
    </row>
    <row r="2881" spans="4:14">
      <c r="D2881" s="13" t="e">
        <f>VLOOKUP(Parameter!#REF!,Indexing!$A$2:$B$28,2)</f>
        <v>#REF!</v>
      </c>
      <c r="E2881" s="13" t="e">
        <f>VLOOKUP(Parameter!#REF!,Indexing!$C$2:$D$28,2)</f>
        <v>#REF!</v>
      </c>
      <c r="F2881" s="13" t="e">
        <f>VLOOKUP(Parameter!#REF!,Indexing!$E$2:$F$28,2)</f>
        <v>#REF!</v>
      </c>
      <c r="G2881" s="13" t="e">
        <f>VLOOKUP(Parameter!#REF!,Indexing!$G$2:$H$28,2)</f>
        <v>#REF!</v>
      </c>
      <c r="H2881" s="13" t="e">
        <f t="shared" si="139"/>
        <v>#REF!</v>
      </c>
      <c r="J2881" s="13" t="e">
        <f>VLOOKUP(Parameter!#REF!,Indexing!$I$2:$J$28,2)</f>
        <v>#REF!</v>
      </c>
      <c r="K2881" s="13" t="e">
        <f>VLOOKUP(Parameter!#REF!,Indexing!$K$2:$L$28,2)</f>
        <v>#REF!</v>
      </c>
      <c r="L2881" s="13" t="e">
        <f t="shared" si="140"/>
        <v>#REF!</v>
      </c>
      <c r="N2881" t="e">
        <f t="shared" si="138"/>
        <v>#REF!</v>
      </c>
    </row>
    <row r="2882" spans="4:14">
      <c r="D2882" s="13" t="e">
        <f>VLOOKUP(Parameter!#REF!,Indexing!$A$2:$B$28,2)</f>
        <v>#REF!</v>
      </c>
      <c r="E2882" s="13" t="e">
        <f>VLOOKUP(Parameter!#REF!,Indexing!$C$2:$D$28,2)</f>
        <v>#REF!</v>
      </c>
      <c r="F2882" s="13" t="e">
        <f>VLOOKUP(Parameter!#REF!,Indexing!$E$2:$F$28,2)</f>
        <v>#REF!</v>
      </c>
      <c r="G2882" s="13" t="e">
        <f>VLOOKUP(Parameter!#REF!,Indexing!$G$2:$H$28,2)</f>
        <v>#REF!</v>
      </c>
      <c r="H2882" s="13" t="e">
        <f t="shared" si="139"/>
        <v>#REF!</v>
      </c>
      <c r="J2882" s="13" t="e">
        <f>VLOOKUP(Parameter!#REF!,Indexing!$I$2:$J$28,2)</f>
        <v>#REF!</v>
      </c>
      <c r="K2882" s="13" t="e">
        <f>VLOOKUP(Parameter!#REF!,Indexing!$K$2:$L$28,2)</f>
        <v>#REF!</v>
      </c>
      <c r="L2882" s="13" t="e">
        <f t="shared" si="140"/>
        <v>#REF!</v>
      </c>
      <c r="N2882" t="e">
        <f t="shared" ref="N2882:N2945" si="141">(SUM(D2882:G2882))+(SUM(J2882+K2882))</f>
        <v>#REF!</v>
      </c>
    </row>
    <row r="2883" spans="4:14">
      <c r="D2883" s="13" t="e">
        <f>VLOOKUP(Parameter!#REF!,Indexing!$A$2:$B$28,2)</f>
        <v>#REF!</v>
      </c>
      <c r="E2883" s="13" t="e">
        <f>VLOOKUP(Parameter!#REF!,Indexing!$C$2:$D$28,2)</f>
        <v>#REF!</v>
      </c>
      <c r="F2883" s="13" t="e">
        <f>VLOOKUP(Parameter!#REF!,Indexing!$E$2:$F$28,2)</f>
        <v>#REF!</v>
      </c>
      <c r="G2883" s="13" t="e">
        <f>VLOOKUP(Parameter!#REF!,Indexing!$G$2:$H$28,2)</f>
        <v>#REF!</v>
      </c>
      <c r="H2883" s="13" t="e">
        <f t="shared" si="139"/>
        <v>#REF!</v>
      </c>
      <c r="J2883" s="13" t="e">
        <f>VLOOKUP(Parameter!#REF!,Indexing!$I$2:$J$28,2)</f>
        <v>#REF!</v>
      </c>
      <c r="K2883" s="13" t="e">
        <f>VLOOKUP(Parameter!#REF!,Indexing!$K$2:$L$28,2)</f>
        <v>#REF!</v>
      </c>
      <c r="L2883" s="13" t="e">
        <f t="shared" si="140"/>
        <v>#REF!</v>
      </c>
      <c r="N2883" t="e">
        <f t="shared" si="141"/>
        <v>#REF!</v>
      </c>
    </row>
    <row r="2884" spans="4:14">
      <c r="D2884" s="13" t="e">
        <f>VLOOKUP(Parameter!#REF!,Indexing!$A$2:$B$28,2)</f>
        <v>#REF!</v>
      </c>
      <c r="E2884" s="13" t="e">
        <f>VLOOKUP(Parameter!#REF!,Indexing!$C$2:$D$28,2)</f>
        <v>#REF!</v>
      </c>
      <c r="F2884" s="13" t="e">
        <f>VLOOKUP(Parameter!#REF!,Indexing!$E$2:$F$28,2)</f>
        <v>#REF!</v>
      </c>
      <c r="G2884" s="13" t="e">
        <f>VLOOKUP(Parameter!#REF!,Indexing!$G$2:$H$28,2)</f>
        <v>#REF!</v>
      </c>
      <c r="H2884" s="13" t="e">
        <f t="shared" si="139"/>
        <v>#REF!</v>
      </c>
      <c r="J2884" s="13" t="e">
        <f>VLOOKUP(Parameter!#REF!,Indexing!$I$2:$J$28,2)</f>
        <v>#REF!</v>
      </c>
      <c r="K2884" s="13" t="e">
        <f>VLOOKUP(Parameter!#REF!,Indexing!$K$2:$L$28,2)</f>
        <v>#REF!</v>
      </c>
      <c r="L2884" s="13" t="e">
        <f t="shared" si="140"/>
        <v>#REF!</v>
      </c>
      <c r="N2884" t="e">
        <f t="shared" si="141"/>
        <v>#REF!</v>
      </c>
    </row>
    <row r="2885" spans="4:14">
      <c r="D2885" s="13" t="e">
        <f>VLOOKUP(Parameter!#REF!,Indexing!$A$2:$B$28,2)</f>
        <v>#REF!</v>
      </c>
      <c r="E2885" s="13" t="e">
        <f>VLOOKUP(Parameter!#REF!,Indexing!$C$2:$D$28,2)</f>
        <v>#REF!</v>
      </c>
      <c r="F2885" s="13" t="e">
        <f>VLOOKUP(Parameter!#REF!,Indexing!$E$2:$F$28,2)</f>
        <v>#REF!</v>
      </c>
      <c r="G2885" s="13" t="e">
        <f>VLOOKUP(Parameter!#REF!,Indexing!$G$2:$H$28,2)</f>
        <v>#REF!</v>
      </c>
      <c r="H2885" s="13" t="e">
        <f t="shared" si="139"/>
        <v>#REF!</v>
      </c>
      <c r="J2885" s="13" t="e">
        <f>VLOOKUP(Parameter!#REF!,Indexing!$I$2:$J$28,2)</f>
        <v>#REF!</v>
      </c>
      <c r="K2885" s="13" t="e">
        <f>VLOOKUP(Parameter!#REF!,Indexing!$K$2:$L$28,2)</f>
        <v>#REF!</v>
      </c>
      <c r="L2885" s="13" t="e">
        <f t="shared" si="140"/>
        <v>#REF!</v>
      </c>
      <c r="N2885" t="e">
        <f t="shared" si="141"/>
        <v>#REF!</v>
      </c>
    </row>
    <row r="2886" spans="4:14">
      <c r="D2886" s="13" t="e">
        <f>VLOOKUP(Parameter!#REF!,Indexing!$A$2:$B$28,2)</f>
        <v>#REF!</v>
      </c>
      <c r="E2886" s="13" t="e">
        <f>VLOOKUP(Parameter!#REF!,Indexing!$C$2:$D$28,2)</f>
        <v>#REF!</v>
      </c>
      <c r="F2886" s="13" t="e">
        <f>VLOOKUP(Parameter!#REF!,Indexing!$E$2:$F$28,2)</f>
        <v>#REF!</v>
      </c>
      <c r="G2886" s="13" t="e">
        <f>VLOOKUP(Parameter!#REF!,Indexing!$G$2:$H$28,2)</f>
        <v>#REF!</v>
      </c>
      <c r="H2886" s="13" t="e">
        <f t="shared" si="139"/>
        <v>#REF!</v>
      </c>
      <c r="J2886" s="13" t="e">
        <f>VLOOKUP(Parameter!#REF!,Indexing!$I$2:$J$28,2)</f>
        <v>#REF!</v>
      </c>
      <c r="K2886" s="13" t="e">
        <f>VLOOKUP(Parameter!#REF!,Indexing!$K$2:$L$28,2)</f>
        <v>#REF!</v>
      </c>
      <c r="L2886" s="13" t="e">
        <f t="shared" si="140"/>
        <v>#REF!</v>
      </c>
      <c r="N2886" t="e">
        <f t="shared" si="141"/>
        <v>#REF!</v>
      </c>
    </row>
    <row r="2887" spans="4:14">
      <c r="D2887" s="13" t="e">
        <f>VLOOKUP(Parameter!#REF!,Indexing!$A$2:$B$28,2)</f>
        <v>#REF!</v>
      </c>
      <c r="E2887" s="13" t="e">
        <f>VLOOKUP(Parameter!#REF!,Indexing!$C$2:$D$28,2)</f>
        <v>#REF!</v>
      </c>
      <c r="F2887" s="13" t="e">
        <f>VLOOKUP(Parameter!#REF!,Indexing!$E$2:$F$28,2)</f>
        <v>#REF!</v>
      </c>
      <c r="G2887" s="13" t="e">
        <f>VLOOKUP(Parameter!#REF!,Indexing!$G$2:$H$28,2)</f>
        <v>#REF!</v>
      </c>
      <c r="H2887" s="13" t="e">
        <f t="shared" si="139"/>
        <v>#REF!</v>
      </c>
      <c r="J2887" s="13" t="e">
        <f>VLOOKUP(Parameter!#REF!,Indexing!$I$2:$J$28,2)</f>
        <v>#REF!</v>
      </c>
      <c r="K2887" s="13" t="e">
        <f>VLOOKUP(Parameter!#REF!,Indexing!$K$2:$L$28,2)</f>
        <v>#REF!</v>
      </c>
      <c r="L2887" s="13" t="e">
        <f t="shared" si="140"/>
        <v>#REF!</v>
      </c>
      <c r="N2887" t="e">
        <f t="shared" si="141"/>
        <v>#REF!</v>
      </c>
    </row>
    <row r="2888" spans="4:14">
      <c r="D2888" s="13" t="e">
        <f>VLOOKUP(Parameter!#REF!,Indexing!$A$2:$B$28,2)</f>
        <v>#REF!</v>
      </c>
      <c r="E2888" s="13" t="e">
        <f>VLOOKUP(Parameter!#REF!,Indexing!$C$2:$D$28,2)</f>
        <v>#REF!</v>
      </c>
      <c r="F2888" s="13" t="e">
        <f>VLOOKUP(Parameter!#REF!,Indexing!$E$2:$F$28,2)</f>
        <v>#REF!</v>
      </c>
      <c r="G2888" s="13" t="e">
        <f>VLOOKUP(Parameter!#REF!,Indexing!$G$2:$H$28,2)</f>
        <v>#REF!</v>
      </c>
      <c r="H2888" s="13" t="e">
        <f t="shared" si="139"/>
        <v>#REF!</v>
      </c>
      <c r="J2888" s="13" t="e">
        <f>VLOOKUP(Parameter!#REF!,Indexing!$I$2:$J$28,2)</f>
        <v>#REF!</v>
      </c>
      <c r="K2888" s="13" t="e">
        <f>VLOOKUP(Parameter!#REF!,Indexing!$K$2:$L$28,2)</f>
        <v>#REF!</v>
      </c>
      <c r="L2888" s="13" t="e">
        <f t="shared" si="140"/>
        <v>#REF!</v>
      </c>
      <c r="N2888" t="e">
        <f t="shared" si="141"/>
        <v>#REF!</v>
      </c>
    </row>
    <row r="2889" spans="4:14">
      <c r="D2889" s="13" t="e">
        <f>VLOOKUP(Parameter!#REF!,Indexing!$A$2:$B$28,2)</f>
        <v>#REF!</v>
      </c>
      <c r="E2889" s="13" t="e">
        <f>VLOOKUP(Parameter!#REF!,Indexing!$C$2:$D$28,2)</f>
        <v>#REF!</v>
      </c>
      <c r="F2889" s="13" t="e">
        <f>VLOOKUP(Parameter!#REF!,Indexing!$E$2:$F$28,2)</f>
        <v>#REF!</v>
      </c>
      <c r="G2889" s="13" t="e">
        <f>VLOOKUP(Parameter!#REF!,Indexing!$G$2:$H$28,2)</f>
        <v>#REF!</v>
      </c>
      <c r="H2889" s="13" t="e">
        <f t="shared" si="139"/>
        <v>#REF!</v>
      </c>
      <c r="J2889" s="13" t="e">
        <f>VLOOKUP(Parameter!#REF!,Indexing!$I$2:$J$28,2)</f>
        <v>#REF!</v>
      </c>
      <c r="K2889" s="13" t="e">
        <f>VLOOKUP(Parameter!#REF!,Indexing!$K$2:$L$28,2)</f>
        <v>#REF!</v>
      </c>
      <c r="L2889" s="13" t="e">
        <f t="shared" si="140"/>
        <v>#REF!</v>
      </c>
      <c r="N2889" t="e">
        <f t="shared" si="141"/>
        <v>#REF!</v>
      </c>
    </row>
    <row r="2890" spans="4:14">
      <c r="D2890" s="13" t="e">
        <f>VLOOKUP(Parameter!#REF!,Indexing!$A$2:$B$28,2)</f>
        <v>#REF!</v>
      </c>
      <c r="E2890" s="13" t="e">
        <f>VLOOKUP(Parameter!#REF!,Indexing!$C$2:$D$28,2)</f>
        <v>#REF!</v>
      </c>
      <c r="F2890" s="13" t="e">
        <f>VLOOKUP(Parameter!#REF!,Indexing!$E$2:$F$28,2)</f>
        <v>#REF!</v>
      </c>
      <c r="G2890" s="13" t="e">
        <f>VLOOKUP(Parameter!#REF!,Indexing!$G$2:$H$28,2)</f>
        <v>#REF!</v>
      </c>
      <c r="H2890" s="13" t="e">
        <f t="shared" si="139"/>
        <v>#REF!</v>
      </c>
      <c r="J2890" s="13" t="e">
        <f>VLOOKUP(Parameter!#REF!,Indexing!$I$2:$J$28,2)</f>
        <v>#REF!</v>
      </c>
      <c r="K2890" s="13" t="e">
        <f>VLOOKUP(Parameter!#REF!,Indexing!$K$2:$L$28,2)</f>
        <v>#REF!</v>
      </c>
      <c r="L2890" s="13" t="e">
        <f t="shared" si="140"/>
        <v>#REF!</v>
      </c>
      <c r="N2890" t="e">
        <f t="shared" si="141"/>
        <v>#REF!</v>
      </c>
    </row>
    <row r="2891" spans="4:14">
      <c r="D2891" s="13" t="e">
        <f>VLOOKUP(Parameter!#REF!,Indexing!$A$2:$B$28,2)</f>
        <v>#REF!</v>
      </c>
      <c r="E2891" s="13" t="e">
        <f>VLOOKUP(Parameter!#REF!,Indexing!$C$2:$D$28,2)</f>
        <v>#REF!</v>
      </c>
      <c r="F2891" s="13" t="e">
        <f>VLOOKUP(Parameter!#REF!,Indexing!$E$2:$F$28,2)</f>
        <v>#REF!</v>
      </c>
      <c r="G2891" s="13" t="e">
        <f>VLOOKUP(Parameter!#REF!,Indexing!$G$2:$H$28,2)</f>
        <v>#REF!</v>
      </c>
      <c r="H2891" s="13" t="e">
        <f t="shared" si="139"/>
        <v>#REF!</v>
      </c>
      <c r="J2891" s="13" t="e">
        <f>VLOOKUP(Parameter!#REF!,Indexing!$I$2:$J$28,2)</f>
        <v>#REF!</v>
      </c>
      <c r="K2891" s="13" t="e">
        <f>VLOOKUP(Parameter!#REF!,Indexing!$K$2:$L$28,2)</f>
        <v>#REF!</v>
      </c>
      <c r="L2891" s="13" t="e">
        <f t="shared" si="140"/>
        <v>#REF!</v>
      </c>
      <c r="N2891" t="e">
        <f t="shared" si="141"/>
        <v>#REF!</v>
      </c>
    </row>
    <row r="2892" spans="4:14">
      <c r="D2892" s="13" t="e">
        <f>VLOOKUP(Parameter!#REF!,Indexing!$A$2:$B$28,2)</f>
        <v>#REF!</v>
      </c>
      <c r="E2892" s="13" t="e">
        <f>VLOOKUP(Parameter!#REF!,Indexing!$C$2:$D$28,2)</f>
        <v>#REF!</v>
      </c>
      <c r="F2892" s="13" t="e">
        <f>VLOOKUP(Parameter!#REF!,Indexing!$E$2:$F$28,2)</f>
        <v>#REF!</v>
      </c>
      <c r="G2892" s="13" t="e">
        <f>VLOOKUP(Parameter!#REF!,Indexing!$G$2:$H$28,2)</f>
        <v>#REF!</v>
      </c>
      <c r="H2892" s="13" t="e">
        <f t="shared" si="139"/>
        <v>#REF!</v>
      </c>
      <c r="J2892" s="13" t="e">
        <f>VLOOKUP(Parameter!#REF!,Indexing!$I$2:$J$28,2)</f>
        <v>#REF!</v>
      </c>
      <c r="K2892" s="13" t="e">
        <f>VLOOKUP(Parameter!#REF!,Indexing!$K$2:$L$28,2)</f>
        <v>#REF!</v>
      </c>
      <c r="L2892" s="13" t="e">
        <f t="shared" si="140"/>
        <v>#REF!</v>
      </c>
      <c r="N2892" t="e">
        <f t="shared" si="141"/>
        <v>#REF!</v>
      </c>
    </row>
    <row r="2893" spans="4:14">
      <c r="D2893" s="13" t="e">
        <f>VLOOKUP(Parameter!#REF!,Indexing!$A$2:$B$28,2)</f>
        <v>#REF!</v>
      </c>
      <c r="E2893" s="13" t="e">
        <f>VLOOKUP(Parameter!#REF!,Indexing!$C$2:$D$28,2)</f>
        <v>#REF!</v>
      </c>
      <c r="F2893" s="13" t="e">
        <f>VLOOKUP(Parameter!#REF!,Indexing!$E$2:$F$28,2)</f>
        <v>#REF!</v>
      </c>
      <c r="G2893" s="13" t="e">
        <f>VLOOKUP(Parameter!#REF!,Indexing!$G$2:$H$28,2)</f>
        <v>#REF!</v>
      </c>
      <c r="H2893" s="13" t="e">
        <f t="shared" si="139"/>
        <v>#REF!</v>
      </c>
      <c r="J2893" s="13" t="e">
        <f>VLOOKUP(Parameter!#REF!,Indexing!$I$2:$J$28,2)</f>
        <v>#REF!</v>
      </c>
      <c r="K2893" s="13" t="e">
        <f>VLOOKUP(Parameter!#REF!,Indexing!$K$2:$L$28,2)</f>
        <v>#REF!</v>
      </c>
      <c r="L2893" s="13" t="e">
        <f t="shared" si="140"/>
        <v>#REF!</v>
      </c>
      <c r="N2893" t="e">
        <f t="shared" si="141"/>
        <v>#REF!</v>
      </c>
    </row>
    <row r="2894" spans="4:14">
      <c r="D2894" s="13" t="e">
        <f>VLOOKUP(Parameter!#REF!,Indexing!$A$2:$B$28,2)</f>
        <v>#REF!</v>
      </c>
      <c r="E2894" s="13" t="e">
        <f>VLOOKUP(Parameter!#REF!,Indexing!$C$2:$D$28,2)</f>
        <v>#REF!</v>
      </c>
      <c r="F2894" s="13" t="e">
        <f>VLOOKUP(Parameter!#REF!,Indexing!$E$2:$F$28,2)</f>
        <v>#REF!</v>
      </c>
      <c r="G2894" s="13" t="e">
        <f>VLOOKUP(Parameter!#REF!,Indexing!$G$2:$H$28,2)</f>
        <v>#REF!</v>
      </c>
      <c r="H2894" s="13" t="e">
        <f t="shared" si="139"/>
        <v>#REF!</v>
      </c>
      <c r="J2894" s="13" t="e">
        <f>VLOOKUP(Parameter!#REF!,Indexing!$I$2:$J$28,2)</f>
        <v>#REF!</v>
      </c>
      <c r="K2894" s="13" t="e">
        <f>VLOOKUP(Parameter!#REF!,Indexing!$K$2:$L$28,2)</f>
        <v>#REF!</v>
      </c>
      <c r="L2894" s="13" t="e">
        <f t="shared" si="140"/>
        <v>#REF!</v>
      </c>
      <c r="N2894" t="e">
        <f t="shared" si="141"/>
        <v>#REF!</v>
      </c>
    </row>
    <row r="2895" spans="4:14">
      <c r="D2895" s="13" t="e">
        <f>VLOOKUP(Parameter!#REF!,Indexing!$A$2:$B$28,2)</f>
        <v>#REF!</v>
      </c>
      <c r="E2895" s="13" t="e">
        <f>VLOOKUP(Parameter!#REF!,Indexing!$C$2:$D$28,2)</f>
        <v>#REF!</v>
      </c>
      <c r="F2895" s="13" t="e">
        <f>VLOOKUP(Parameter!#REF!,Indexing!$E$2:$F$28,2)</f>
        <v>#REF!</v>
      </c>
      <c r="G2895" s="13" t="e">
        <f>VLOOKUP(Parameter!#REF!,Indexing!$G$2:$H$28,2)</f>
        <v>#REF!</v>
      </c>
      <c r="H2895" s="13" t="e">
        <f t="shared" si="139"/>
        <v>#REF!</v>
      </c>
      <c r="J2895" s="13" t="e">
        <f>VLOOKUP(Parameter!#REF!,Indexing!$I$2:$J$28,2)</f>
        <v>#REF!</v>
      </c>
      <c r="K2895" s="13" t="e">
        <f>VLOOKUP(Parameter!#REF!,Indexing!$K$2:$L$28,2)</f>
        <v>#REF!</v>
      </c>
      <c r="L2895" s="13" t="e">
        <f t="shared" si="140"/>
        <v>#REF!</v>
      </c>
      <c r="N2895" t="e">
        <f t="shared" si="141"/>
        <v>#REF!</v>
      </c>
    </row>
    <row r="2896" spans="4:14">
      <c r="D2896" s="13" t="e">
        <f>VLOOKUP(Parameter!#REF!,Indexing!$A$2:$B$28,2)</f>
        <v>#REF!</v>
      </c>
      <c r="E2896" s="13" t="e">
        <f>VLOOKUP(Parameter!#REF!,Indexing!$C$2:$D$28,2)</f>
        <v>#REF!</v>
      </c>
      <c r="F2896" s="13" t="e">
        <f>VLOOKUP(Parameter!#REF!,Indexing!$E$2:$F$28,2)</f>
        <v>#REF!</v>
      </c>
      <c r="G2896" s="13" t="e">
        <f>VLOOKUP(Parameter!#REF!,Indexing!$G$2:$H$28,2)</f>
        <v>#REF!</v>
      </c>
      <c r="H2896" s="13" t="e">
        <f t="shared" si="139"/>
        <v>#REF!</v>
      </c>
      <c r="J2896" s="13" t="e">
        <f>VLOOKUP(Parameter!#REF!,Indexing!$I$2:$J$28,2)</f>
        <v>#REF!</v>
      </c>
      <c r="K2896" s="13" t="e">
        <f>VLOOKUP(Parameter!#REF!,Indexing!$K$2:$L$28,2)</f>
        <v>#REF!</v>
      </c>
      <c r="L2896" s="13" t="e">
        <f t="shared" si="140"/>
        <v>#REF!</v>
      </c>
      <c r="N2896" t="e">
        <f t="shared" si="141"/>
        <v>#REF!</v>
      </c>
    </row>
    <row r="2897" spans="4:14">
      <c r="D2897" s="13" t="e">
        <f>VLOOKUP(Parameter!#REF!,Indexing!$A$2:$B$28,2)</f>
        <v>#REF!</v>
      </c>
      <c r="E2897" s="13" t="e">
        <f>VLOOKUP(Parameter!#REF!,Indexing!$C$2:$D$28,2)</f>
        <v>#REF!</v>
      </c>
      <c r="F2897" s="13" t="e">
        <f>VLOOKUP(Parameter!#REF!,Indexing!$E$2:$F$28,2)</f>
        <v>#REF!</v>
      </c>
      <c r="G2897" s="13" t="e">
        <f>VLOOKUP(Parameter!#REF!,Indexing!$G$2:$H$28,2)</f>
        <v>#REF!</v>
      </c>
      <c r="H2897" s="13" t="e">
        <f t="shared" si="139"/>
        <v>#REF!</v>
      </c>
      <c r="J2897" s="13" t="e">
        <f>VLOOKUP(Parameter!#REF!,Indexing!$I$2:$J$28,2)</f>
        <v>#REF!</v>
      </c>
      <c r="K2897" s="13" t="e">
        <f>VLOOKUP(Parameter!#REF!,Indexing!$K$2:$L$28,2)</f>
        <v>#REF!</v>
      </c>
      <c r="L2897" s="13" t="e">
        <f t="shared" si="140"/>
        <v>#REF!</v>
      </c>
      <c r="N2897" t="e">
        <f t="shared" si="141"/>
        <v>#REF!</v>
      </c>
    </row>
    <row r="2898" spans="4:14">
      <c r="D2898" s="13" t="e">
        <f>VLOOKUP(Parameter!#REF!,Indexing!$A$2:$B$28,2)</f>
        <v>#REF!</v>
      </c>
      <c r="E2898" s="13" t="e">
        <f>VLOOKUP(Parameter!#REF!,Indexing!$C$2:$D$28,2)</f>
        <v>#REF!</v>
      </c>
      <c r="F2898" s="13" t="e">
        <f>VLOOKUP(Parameter!#REF!,Indexing!$E$2:$F$28,2)</f>
        <v>#REF!</v>
      </c>
      <c r="G2898" s="13" t="e">
        <f>VLOOKUP(Parameter!#REF!,Indexing!$G$2:$H$28,2)</f>
        <v>#REF!</v>
      </c>
      <c r="H2898" s="13" t="e">
        <f t="shared" si="139"/>
        <v>#REF!</v>
      </c>
      <c r="J2898" s="13" t="e">
        <f>VLOOKUP(Parameter!#REF!,Indexing!$I$2:$J$28,2)</f>
        <v>#REF!</v>
      </c>
      <c r="K2898" s="13" t="e">
        <f>VLOOKUP(Parameter!#REF!,Indexing!$K$2:$L$28,2)</f>
        <v>#REF!</v>
      </c>
      <c r="L2898" s="13" t="e">
        <f t="shared" si="140"/>
        <v>#REF!</v>
      </c>
      <c r="N2898" t="e">
        <f t="shared" si="141"/>
        <v>#REF!</v>
      </c>
    </row>
    <row r="2899" spans="4:14">
      <c r="D2899" s="13" t="e">
        <f>VLOOKUP(Parameter!#REF!,Indexing!$A$2:$B$28,2)</f>
        <v>#REF!</v>
      </c>
      <c r="E2899" s="13" t="e">
        <f>VLOOKUP(Parameter!#REF!,Indexing!$C$2:$D$28,2)</f>
        <v>#REF!</v>
      </c>
      <c r="F2899" s="13" t="e">
        <f>VLOOKUP(Parameter!#REF!,Indexing!$E$2:$F$28,2)</f>
        <v>#REF!</v>
      </c>
      <c r="G2899" s="13" t="e">
        <f>VLOOKUP(Parameter!#REF!,Indexing!$G$2:$H$28,2)</f>
        <v>#REF!</v>
      </c>
      <c r="H2899" s="13" t="e">
        <f t="shared" si="139"/>
        <v>#REF!</v>
      </c>
      <c r="J2899" s="13" t="e">
        <f>VLOOKUP(Parameter!#REF!,Indexing!$I$2:$J$28,2)</f>
        <v>#REF!</v>
      </c>
      <c r="K2899" s="13" t="e">
        <f>VLOOKUP(Parameter!#REF!,Indexing!$K$2:$L$28,2)</f>
        <v>#REF!</v>
      </c>
      <c r="L2899" s="13" t="e">
        <f t="shared" si="140"/>
        <v>#REF!</v>
      </c>
      <c r="N2899" t="e">
        <f t="shared" si="141"/>
        <v>#REF!</v>
      </c>
    </row>
    <row r="2900" spans="4:14">
      <c r="D2900" s="13" t="e">
        <f>VLOOKUP(Parameter!#REF!,Indexing!$A$2:$B$28,2)</f>
        <v>#REF!</v>
      </c>
      <c r="E2900" s="13" t="e">
        <f>VLOOKUP(Parameter!#REF!,Indexing!$C$2:$D$28,2)</f>
        <v>#REF!</v>
      </c>
      <c r="F2900" s="13" t="e">
        <f>VLOOKUP(Parameter!#REF!,Indexing!$E$2:$F$28,2)</f>
        <v>#REF!</v>
      </c>
      <c r="G2900" s="13" t="e">
        <f>VLOOKUP(Parameter!#REF!,Indexing!$G$2:$H$28,2)</f>
        <v>#REF!</v>
      </c>
      <c r="H2900" s="13" t="e">
        <f t="shared" si="139"/>
        <v>#REF!</v>
      </c>
      <c r="J2900" s="13" t="e">
        <f>VLOOKUP(Parameter!#REF!,Indexing!$I$2:$J$28,2)</f>
        <v>#REF!</v>
      </c>
      <c r="K2900" s="13" t="e">
        <f>VLOOKUP(Parameter!#REF!,Indexing!$K$2:$L$28,2)</f>
        <v>#REF!</v>
      </c>
      <c r="L2900" s="13" t="e">
        <f t="shared" si="140"/>
        <v>#REF!</v>
      </c>
      <c r="N2900" t="e">
        <f t="shared" si="141"/>
        <v>#REF!</v>
      </c>
    </row>
    <row r="2901" spans="4:14">
      <c r="D2901" s="13" t="e">
        <f>VLOOKUP(Parameter!#REF!,Indexing!$A$2:$B$28,2)</f>
        <v>#REF!</v>
      </c>
      <c r="E2901" s="13" t="e">
        <f>VLOOKUP(Parameter!#REF!,Indexing!$C$2:$D$28,2)</f>
        <v>#REF!</v>
      </c>
      <c r="F2901" s="13" t="e">
        <f>VLOOKUP(Parameter!#REF!,Indexing!$E$2:$F$28,2)</f>
        <v>#REF!</v>
      </c>
      <c r="G2901" s="13" t="e">
        <f>VLOOKUP(Parameter!#REF!,Indexing!$G$2:$H$28,2)</f>
        <v>#REF!</v>
      </c>
      <c r="H2901" s="13" t="e">
        <f t="shared" si="139"/>
        <v>#REF!</v>
      </c>
      <c r="J2901" s="13" t="e">
        <f>VLOOKUP(Parameter!#REF!,Indexing!$I$2:$J$28,2)</f>
        <v>#REF!</v>
      </c>
      <c r="K2901" s="13" t="e">
        <f>VLOOKUP(Parameter!#REF!,Indexing!$K$2:$L$28,2)</f>
        <v>#REF!</v>
      </c>
      <c r="L2901" s="13" t="e">
        <f t="shared" si="140"/>
        <v>#REF!</v>
      </c>
      <c r="N2901" t="e">
        <f t="shared" si="141"/>
        <v>#REF!</v>
      </c>
    </row>
    <row r="2902" spans="4:14">
      <c r="D2902" s="13" t="e">
        <f>VLOOKUP(Parameter!#REF!,Indexing!$A$2:$B$28,2)</f>
        <v>#REF!</v>
      </c>
      <c r="E2902" s="13" t="e">
        <f>VLOOKUP(Parameter!#REF!,Indexing!$C$2:$D$28,2)</f>
        <v>#REF!</v>
      </c>
      <c r="F2902" s="13" t="e">
        <f>VLOOKUP(Parameter!#REF!,Indexing!$E$2:$F$28,2)</f>
        <v>#REF!</v>
      </c>
      <c r="G2902" s="13" t="e">
        <f>VLOOKUP(Parameter!#REF!,Indexing!$G$2:$H$28,2)</f>
        <v>#REF!</v>
      </c>
      <c r="H2902" s="13" t="e">
        <f t="shared" si="139"/>
        <v>#REF!</v>
      </c>
      <c r="J2902" s="13" t="e">
        <f>VLOOKUP(Parameter!#REF!,Indexing!$I$2:$J$28,2)</f>
        <v>#REF!</v>
      </c>
      <c r="K2902" s="13" t="e">
        <f>VLOOKUP(Parameter!#REF!,Indexing!$K$2:$L$28,2)</f>
        <v>#REF!</v>
      </c>
      <c r="L2902" s="13" t="e">
        <f t="shared" si="140"/>
        <v>#REF!</v>
      </c>
      <c r="N2902" t="e">
        <f t="shared" si="141"/>
        <v>#REF!</v>
      </c>
    </row>
    <row r="2903" spans="4:14">
      <c r="D2903" s="13" t="e">
        <f>VLOOKUP(Parameter!#REF!,Indexing!$A$2:$B$28,2)</f>
        <v>#REF!</v>
      </c>
      <c r="E2903" s="13" t="e">
        <f>VLOOKUP(Parameter!#REF!,Indexing!$C$2:$D$28,2)</f>
        <v>#REF!</v>
      </c>
      <c r="F2903" s="13" t="e">
        <f>VLOOKUP(Parameter!#REF!,Indexing!$E$2:$F$28,2)</f>
        <v>#REF!</v>
      </c>
      <c r="G2903" s="13" t="e">
        <f>VLOOKUP(Parameter!#REF!,Indexing!$G$2:$H$28,2)</f>
        <v>#REF!</v>
      </c>
      <c r="H2903" s="13" t="e">
        <f t="shared" si="139"/>
        <v>#REF!</v>
      </c>
      <c r="J2903" s="13" t="e">
        <f>VLOOKUP(Parameter!#REF!,Indexing!$I$2:$J$28,2)</f>
        <v>#REF!</v>
      </c>
      <c r="K2903" s="13" t="e">
        <f>VLOOKUP(Parameter!#REF!,Indexing!$K$2:$L$28,2)</f>
        <v>#REF!</v>
      </c>
      <c r="L2903" s="13" t="e">
        <f t="shared" si="140"/>
        <v>#REF!</v>
      </c>
      <c r="N2903" t="e">
        <f t="shared" si="141"/>
        <v>#REF!</v>
      </c>
    </row>
    <row r="2904" spans="4:14">
      <c r="D2904" s="13" t="e">
        <f>VLOOKUP(Parameter!#REF!,Indexing!$A$2:$B$28,2)</f>
        <v>#REF!</v>
      </c>
      <c r="E2904" s="13" t="e">
        <f>VLOOKUP(Parameter!#REF!,Indexing!$C$2:$D$28,2)</f>
        <v>#REF!</v>
      </c>
      <c r="F2904" s="13" t="e">
        <f>VLOOKUP(Parameter!#REF!,Indexing!$E$2:$F$28,2)</f>
        <v>#REF!</v>
      </c>
      <c r="G2904" s="13" t="e">
        <f>VLOOKUP(Parameter!#REF!,Indexing!$G$2:$H$28,2)</f>
        <v>#REF!</v>
      </c>
      <c r="H2904" s="13" t="e">
        <f t="shared" si="139"/>
        <v>#REF!</v>
      </c>
      <c r="J2904" s="13" t="e">
        <f>VLOOKUP(Parameter!#REF!,Indexing!$I$2:$J$28,2)</f>
        <v>#REF!</v>
      </c>
      <c r="K2904" s="13" t="e">
        <f>VLOOKUP(Parameter!#REF!,Indexing!$K$2:$L$28,2)</f>
        <v>#REF!</v>
      </c>
      <c r="L2904" s="13" t="e">
        <f t="shared" si="140"/>
        <v>#REF!</v>
      </c>
      <c r="N2904" t="e">
        <f t="shared" si="141"/>
        <v>#REF!</v>
      </c>
    </row>
    <row r="2905" spans="4:14">
      <c r="D2905" s="13" t="e">
        <f>VLOOKUP(Parameter!#REF!,Indexing!$A$2:$B$28,2)</f>
        <v>#REF!</v>
      </c>
      <c r="E2905" s="13" t="e">
        <f>VLOOKUP(Parameter!#REF!,Indexing!$C$2:$D$28,2)</f>
        <v>#REF!</v>
      </c>
      <c r="F2905" s="13" t="e">
        <f>VLOOKUP(Parameter!#REF!,Indexing!$E$2:$F$28,2)</f>
        <v>#REF!</v>
      </c>
      <c r="G2905" s="13" t="e">
        <f>VLOOKUP(Parameter!#REF!,Indexing!$G$2:$H$28,2)</f>
        <v>#REF!</v>
      </c>
      <c r="H2905" s="13" t="e">
        <f t="shared" si="139"/>
        <v>#REF!</v>
      </c>
      <c r="J2905" s="13" t="e">
        <f>VLOOKUP(Parameter!#REF!,Indexing!$I$2:$J$28,2)</f>
        <v>#REF!</v>
      </c>
      <c r="K2905" s="13" t="e">
        <f>VLOOKUP(Parameter!#REF!,Indexing!$K$2:$L$28,2)</f>
        <v>#REF!</v>
      </c>
      <c r="L2905" s="13" t="e">
        <f t="shared" si="140"/>
        <v>#REF!</v>
      </c>
      <c r="N2905" t="e">
        <f t="shared" si="141"/>
        <v>#REF!</v>
      </c>
    </row>
    <row r="2906" spans="4:14">
      <c r="D2906" s="13" t="e">
        <f>VLOOKUP(Parameter!#REF!,Indexing!$A$2:$B$28,2)</f>
        <v>#REF!</v>
      </c>
      <c r="E2906" s="13" t="e">
        <f>VLOOKUP(Parameter!#REF!,Indexing!$C$2:$D$28,2)</f>
        <v>#REF!</v>
      </c>
      <c r="F2906" s="13" t="e">
        <f>VLOOKUP(Parameter!#REF!,Indexing!$E$2:$F$28,2)</f>
        <v>#REF!</v>
      </c>
      <c r="G2906" s="13" t="e">
        <f>VLOOKUP(Parameter!#REF!,Indexing!$G$2:$H$28,2)</f>
        <v>#REF!</v>
      </c>
      <c r="H2906" s="13" t="e">
        <f t="shared" si="139"/>
        <v>#REF!</v>
      </c>
      <c r="J2906" s="13" t="e">
        <f>VLOOKUP(Parameter!#REF!,Indexing!$I$2:$J$28,2)</f>
        <v>#REF!</v>
      </c>
      <c r="K2906" s="13" t="e">
        <f>VLOOKUP(Parameter!#REF!,Indexing!$K$2:$L$28,2)</f>
        <v>#REF!</v>
      </c>
      <c r="L2906" s="13" t="e">
        <f t="shared" si="140"/>
        <v>#REF!</v>
      </c>
      <c r="N2906" t="e">
        <f t="shared" si="141"/>
        <v>#REF!</v>
      </c>
    </row>
    <row r="2907" spans="4:14">
      <c r="D2907" s="13" t="e">
        <f>VLOOKUP(Parameter!#REF!,Indexing!$A$2:$B$28,2)</f>
        <v>#REF!</v>
      </c>
      <c r="E2907" s="13" t="e">
        <f>VLOOKUP(Parameter!#REF!,Indexing!$C$2:$D$28,2)</f>
        <v>#REF!</v>
      </c>
      <c r="F2907" s="13" t="e">
        <f>VLOOKUP(Parameter!#REF!,Indexing!$E$2:$F$28,2)</f>
        <v>#REF!</v>
      </c>
      <c r="G2907" s="13" t="e">
        <f>VLOOKUP(Parameter!#REF!,Indexing!$G$2:$H$28,2)</f>
        <v>#REF!</v>
      </c>
      <c r="H2907" s="13" t="e">
        <f t="shared" si="139"/>
        <v>#REF!</v>
      </c>
      <c r="J2907" s="13" t="e">
        <f>VLOOKUP(Parameter!#REF!,Indexing!$I$2:$J$28,2)</f>
        <v>#REF!</v>
      </c>
      <c r="K2907" s="13" t="e">
        <f>VLOOKUP(Parameter!#REF!,Indexing!$K$2:$L$28,2)</f>
        <v>#REF!</v>
      </c>
      <c r="L2907" s="13" t="e">
        <f t="shared" si="140"/>
        <v>#REF!</v>
      </c>
      <c r="N2907" t="e">
        <f t="shared" si="141"/>
        <v>#REF!</v>
      </c>
    </row>
    <row r="2908" spans="4:14">
      <c r="D2908" s="13" t="e">
        <f>VLOOKUP(Parameter!#REF!,Indexing!$A$2:$B$28,2)</f>
        <v>#REF!</v>
      </c>
      <c r="E2908" s="13" t="e">
        <f>VLOOKUP(Parameter!#REF!,Indexing!$C$2:$D$28,2)</f>
        <v>#REF!</v>
      </c>
      <c r="F2908" s="13" t="e">
        <f>VLOOKUP(Parameter!#REF!,Indexing!$E$2:$F$28,2)</f>
        <v>#REF!</v>
      </c>
      <c r="G2908" s="13" t="e">
        <f>VLOOKUP(Parameter!#REF!,Indexing!$G$2:$H$28,2)</f>
        <v>#REF!</v>
      </c>
      <c r="H2908" s="13" t="e">
        <f t="shared" si="139"/>
        <v>#REF!</v>
      </c>
      <c r="J2908" s="13" t="e">
        <f>VLOOKUP(Parameter!#REF!,Indexing!$I$2:$J$28,2)</f>
        <v>#REF!</v>
      </c>
      <c r="K2908" s="13" t="e">
        <f>VLOOKUP(Parameter!#REF!,Indexing!$K$2:$L$28,2)</f>
        <v>#REF!</v>
      </c>
      <c r="L2908" s="13" t="e">
        <f t="shared" si="140"/>
        <v>#REF!</v>
      </c>
      <c r="N2908" t="e">
        <f t="shared" si="141"/>
        <v>#REF!</v>
      </c>
    </row>
    <row r="2909" spans="4:14">
      <c r="D2909" s="13" t="e">
        <f>VLOOKUP(Parameter!#REF!,Indexing!$A$2:$B$28,2)</f>
        <v>#REF!</v>
      </c>
      <c r="E2909" s="13" t="e">
        <f>VLOOKUP(Parameter!#REF!,Indexing!$C$2:$D$28,2)</f>
        <v>#REF!</v>
      </c>
      <c r="F2909" s="13" t="e">
        <f>VLOOKUP(Parameter!#REF!,Indexing!$E$2:$F$28,2)</f>
        <v>#REF!</v>
      </c>
      <c r="G2909" s="13" t="e">
        <f>VLOOKUP(Parameter!#REF!,Indexing!$G$2:$H$28,2)</f>
        <v>#REF!</v>
      </c>
      <c r="H2909" s="13" t="e">
        <f t="shared" si="139"/>
        <v>#REF!</v>
      </c>
      <c r="J2909" s="13" t="e">
        <f>VLOOKUP(Parameter!#REF!,Indexing!$I$2:$J$28,2)</f>
        <v>#REF!</v>
      </c>
      <c r="K2909" s="13" t="e">
        <f>VLOOKUP(Parameter!#REF!,Indexing!$K$2:$L$28,2)</f>
        <v>#REF!</v>
      </c>
      <c r="L2909" s="13" t="e">
        <f t="shared" si="140"/>
        <v>#REF!</v>
      </c>
      <c r="N2909" t="e">
        <f t="shared" si="141"/>
        <v>#REF!</v>
      </c>
    </row>
    <row r="2910" spans="4:14">
      <c r="D2910" s="13" t="e">
        <f>VLOOKUP(Parameter!#REF!,Indexing!$A$2:$B$28,2)</f>
        <v>#REF!</v>
      </c>
      <c r="E2910" s="13" t="e">
        <f>VLOOKUP(Parameter!#REF!,Indexing!$C$2:$D$28,2)</f>
        <v>#REF!</v>
      </c>
      <c r="F2910" s="13" t="e">
        <f>VLOOKUP(Parameter!#REF!,Indexing!$E$2:$F$28,2)</f>
        <v>#REF!</v>
      </c>
      <c r="G2910" s="13" t="e">
        <f>VLOOKUP(Parameter!#REF!,Indexing!$G$2:$H$28,2)</f>
        <v>#REF!</v>
      </c>
      <c r="H2910" s="13" t="e">
        <f t="shared" si="139"/>
        <v>#REF!</v>
      </c>
      <c r="J2910" s="13" t="e">
        <f>VLOOKUP(Parameter!#REF!,Indexing!$I$2:$J$28,2)</f>
        <v>#REF!</v>
      </c>
      <c r="K2910" s="13" t="e">
        <f>VLOOKUP(Parameter!#REF!,Indexing!$K$2:$L$28,2)</f>
        <v>#REF!</v>
      </c>
      <c r="L2910" s="13" t="e">
        <f t="shared" si="140"/>
        <v>#REF!</v>
      </c>
      <c r="N2910" t="e">
        <f t="shared" si="141"/>
        <v>#REF!</v>
      </c>
    </row>
    <row r="2911" spans="4:14">
      <c r="D2911" s="13" t="e">
        <f>VLOOKUP(Parameter!#REF!,Indexing!$A$2:$B$28,2)</f>
        <v>#REF!</v>
      </c>
      <c r="E2911" s="13" t="e">
        <f>VLOOKUP(Parameter!#REF!,Indexing!$C$2:$D$28,2)</f>
        <v>#REF!</v>
      </c>
      <c r="F2911" s="13" t="e">
        <f>VLOOKUP(Parameter!#REF!,Indexing!$E$2:$F$28,2)</f>
        <v>#REF!</v>
      </c>
      <c r="G2911" s="13" t="e">
        <f>VLOOKUP(Parameter!#REF!,Indexing!$G$2:$H$28,2)</f>
        <v>#REF!</v>
      </c>
      <c r="H2911" s="13" t="e">
        <f t="shared" si="139"/>
        <v>#REF!</v>
      </c>
      <c r="J2911" s="13" t="e">
        <f>VLOOKUP(Parameter!#REF!,Indexing!$I$2:$J$28,2)</f>
        <v>#REF!</v>
      </c>
      <c r="K2911" s="13" t="e">
        <f>VLOOKUP(Parameter!#REF!,Indexing!$K$2:$L$28,2)</f>
        <v>#REF!</v>
      </c>
      <c r="L2911" s="13" t="e">
        <f t="shared" si="140"/>
        <v>#REF!</v>
      </c>
      <c r="N2911" t="e">
        <f t="shared" si="141"/>
        <v>#REF!</v>
      </c>
    </row>
    <row r="2912" spans="4:14">
      <c r="D2912" s="13" t="e">
        <f>VLOOKUP(Parameter!#REF!,Indexing!$A$2:$B$28,2)</f>
        <v>#REF!</v>
      </c>
      <c r="E2912" s="13" t="e">
        <f>VLOOKUP(Parameter!#REF!,Indexing!$C$2:$D$28,2)</f>
        <v>#REF!</v>
      </c>
      <c r="F2912" s="13" t="e">
        <f>VLOOKUP(Parameter!#REF!,Indexing!$E$2:$F$28,2)</f>
        <v>#REF!</v>
      </c>
      <c r="G2912" s="13" t="e">
        <f>VLOOKUP(Parameter!#REF!,Indexing!$G$2:$H$28,2)</f>
        <v>#REF!</v>
      </c>
      <c r="H2912" s="13" t="e">
        <f t="shared" si="139"/>
        <v>#REF!</v>
      </c>
      <c r="J2912" s="13" t="e">
        <f>VLOOKUP(Parameter!#REF!,Indexing!$I$2:$J$28,2)</f>
        <v>#REF!</v>
      </c>
      <c r="K2912" s="13" t="e">
        <f>VLOOKUP(Parameter!#REF!,Indexing!$K$2:$L$28,2)</f>
        <v>#REF!</v>
      </c>
      <c r="L2912" s="13" t="e">
        <f t="shared" si="140"/>
        <v>#REF!</v>
      </c>
      <c r="N2912" t="e">
        <f t="shared" si="141"/>
        <v>#REF!</v>
      </c>
    </row>
    <row r="2913" spans="4:14">
      <c r="D2913" s="13" t="e">
        <f>VLOOKUP(Parameter!#REF!,Indexing!$A$2:$B$28,2)</f>
        <v>#REF!</v>
      </c>
      <c r="E2913" s="13" t="e">
        <f>VLOOKUP(Parameter!#REF!,Indexing!$C$2:$D$28,2)</f>
        <v>#REF!</v>
      </c>
      <c r="F2913" s="13" t="e">
        <f>VLOOKUP(Parameter!#REF!,Indexing!$E$2:$F$28,2)</f>
        <v>#REF!</v>
      </c>
      <c r="G2913" s="13" t="e">
        <f>VLOOKUP(Parameter!#REF!,Indexing!$G$2:$H$28,2)</f>
        <v>#REF!</v>
      </c>
      <c r="H2913" s="13" t="e">
        <f t="shared" si="139"/>
        <v>#REF!</v>
      </c>
      <c r="J2913" s="13" t="e">
        <f>VLOOKUP(Parameter!#REF!,Indexing!$I$2:$J$28,2)</f>
        <v>#REF!</v>
      </c>
      <c r="K2913" s="13" t="e">
        <f>VLOOKUP(Parameter!#REF!,Indexing!$K$2:$L$28,2)</f>
        <v>#REF!</v>
      </c>
      <c r="L2913" s="13" t="e">
        <f t="shared" si="140"/>
        <v>#REF!</v>
      </c>
      <c r="N2913" t="e">
        <f t="shared" si="141"/>
        <v>#REF!</v>
      </c>
    </row>
    <row r="2914" spans="4:14">
      <c r="D2914" s="13" t="e">
        <f>VLOOKUP(Parameter!#REF!,Indexing!$A$2:$B$28,2)</f>
        <v>#REF!</v>
      </c>
      <c r="E2914" s="13" t="e">
        <f>VLOOKUP(Parameter!#REF!,Indexing!$C$2:$D$28,2)</f>
        <v>#REF!</v>
      </c>
      <c r="F2914" s="13" t="e">
        <f>VLOOKUP(Parameter!#REF!,Indexing!$E$2:$F$28,2)</f>
        <v>#REF!</v>
      </c>
      <c r="G2914" s="13" t="e">
        <f>VLOOKUP(Parameter!#REF!,Indexing!$G$2:$H$28,2)</f>
        <v>#REF!</v>
      </c>
      <c r="H2914" s="13" t="e">
        <f t="shared" si="139"/>
        <v>#REF!</v>
      </c>
      <c r="J2914" s="13" t="e">
        <f>VLOOKUP(Parameter!#REF!,Indexing!$I$2:$J$28,2)</f>
        <v>#REF!</v>
      </c>
      <c r="K2914" s="13" t="e">
        <f>VLOOKUP(Parameter!#REF!,Indexing!$K$2:$L$28,2)</f>
        <v>#REF!</v>
      </c>
      <c r="L2914" s="13" t="e">
        <f t="shared" si="140"/>
        <v>#REF!</v>
      </c>
      <c r="N2914" t="e">
        <f t="shared" si="141"/>
        <v>#REF!</v>
      </c>
    </row>
    <row r="2915" spans="4:14">
      <c r="D2915" s="13" t="e">
        <f>VLOOKUP(Parameter!#REF!,Indexing!$A$2:$B$28,2)</f>
        <v>#REF!</v>
      </c>
      <c r="E2915" s="13" t="e">
        <f>VLOOKUP(Parameter!#REF!,Indexing!$C$2:$D$28,2)</f>
        <v>#REF!</v>
      </c>
      <c r="F2915" s="13" t="e">
        <f>VLOOKUP(Parameter!#REF!,Indexing!$E$2:$F$28,2)</f>
        <v>#REF!</v>
      </c>
      <c r="G2915" s="13" t="e">
        <f>VLOOKUP(Parameter!#REF!,Indexing!$G$2:$H$28,2)</f>
        <v>#REF!</v>
      </c>
      <c r="H2915" s="13" t="e">
        <f t="shared" si="139"/>
        <v>#REF!</v>
      </c>
      <c r="J2915" s="13" t="e">
        <f>VLOOKUP(Parameter!#REF!,Indexing!$I$2:$J$28,2)</f>
        <v>#REF!</v>
      </c>
      <c r="K2915" s="13" t="e">
        <f>VLOOKUP(Parameter!#REF!,Indexing!$K$2:$L$28,2)</f>
        <v>#REF!</v>
      </c>
      <c r="L2915" s="13" t="e">
        <f t="shared" si="140"/>
        <v>#REF!</v>
      </c>
      <c r="N2915" t="e">
        <f t="shared" si="141"/>
        <v>#REF!</v>
      </c>
    </row>
    <row r="2916" spans="4:14">
      <c r="D2916" s="13" t="e">
        <f>VLOOKUP(Parameter!#REF!,Indexing!$A$2:$B$28,2)</f>
        <v>#REF!</v>
      </c>
      <c r="E2916" s="13" t="e">
        <f>VLOOKUP(Parameter!#REF!,Indexing!$C$2:$D$28,2)</f>
        <v>#REF!</v>
      </c>
      <c r="F2916" s="13" t="e">
        <f>VLOOKUP(Parameter!#REF!,Indexing!$E$2:$F$28,2)</f>
        <v>#REF!</v>
      </c>
      <c r="G2916" s="13" t="e">
        <f>VLOOKUP(Parameter!#REF!,Indexing!$G$2:$H$28,2)</f>
        <v>#REF!</v>
      </c>
      <c r="H2916" s="13" t="e">
        <f t="shared" si="139"/>
        <v>#REF!</v>
      </c>
      <c r="J2916" s="13" t="e">
        <f>VLOOKUP(Parameter!#REF!,Indexing!$I$2:$J$28,2)</f>
        <v>#REF!</v>
      </c>
      <c r="K2916" s="13" t="e">
        <f>VLOOKUP(Parameter!#REF!,Indexing!$K$2:$L$28,2)</f>
        <v>#REF!</v>
      </c>
      <c r="L2916" s="13" t="e">
        <f t="shared" si="140"/>
        <v>#REF!</v>
      </c>
      <c r="N2916" t="e">
        <f t="shared" si="141"/>
        <v>#REF!</v>
      </c>
    </row>
    <row r="2917" spans="4:14">
      <c r="D2917" s="13" t="e">
        <f>VLOOKUP(Parameter!#REF!,Indexing!$A$2:$B$28,2)</f>
        <v>#REF!</v>
      </c>
      <c r="E2917" s="13" t="e">
        <f>VLOOKUP(Parameter!#REF!,Indexing!$C$2:$D$28,2)</f>
        <v>#REF!</v>
      </c>
      <c r="F2917" s="13" t="e">
        <f>VLOOKUP(Parameter!#REF!,Indexing!$E$2:$F$28,2)</f>
        <v>#REF!</v>
      </c>
      <c r="G2917" s="13" t="e">
        <f>VLOOKUP(Parameter!#REF!,Indexing!$G$2:$H$28,2)</f>
        <v>#REF!</v>
      </c>
      <c r="H2917" s="13" t="e">
        <f t="shared" si="139"/>
        <v>#REF!</v>
      </c>
      <c r="J2917" s="13" t="e">
        <f>VLOOKUP(Parameter!#REF!,Indexing!$I$2:$J$28,2)</f>
        <v>#REF!</v>
      </c>
      <c r="K2917" s="13" t="e">
        <f>VLOOKUP(Parameter!#REF!,Indexing!$K$2:$L$28,2)</f>
        <v>#REF!</v>
      </c>
      <c r="L2917" s="13" t="e">
        <f t="shared" si="140"/>
        <v>#REF!</v>
      </c>
      <c r="N2917" t="e">
        <f t="shared" si="141"/>
        <v>#REF!</v>
      </c>
    </row>
    <row r="2918" spans="4:14">
      <c r="D2918" s="13" t="e">
        <f>VLOOKUP(Parameter!#REF!,Indexing!$A$2:$B$28,2)</f>
        <v>#REF!</v>
      </c>
      <c r="E2918" s="13" t="e">
        <f>VLOOKUP(Parameter!#REF!,Indexing!$C$2:$D$28,2)</f>
        <v>#REF!</v>
      </c>
      <c r="F2918" s="13" t="e">
        <f>VLOOKUP(Parameter!#REF!,Indexing!$E$2:$F$28,2)</f>
        <v>#REF!</v>
      </c>
      <c r="G2918" s="13" t="e">
        <f>VLOOKUP(Parameter!#REF!,Indexing!$G$2:$H$28,2)</f>
        <v>#REF!</v>
      </c>
      <c r="H2918" s="13" t="e">
        <f t="shared" si="139"/>
        <v>#REF!</v>
      </c>
      <c r="J2918" s="13" t="e">
        <f>VLOOKUP(Parameter!#REF!,Indexing!$I$2:$J$28,2)</f>
        <v>#REF!</v>
      </c>
      <c r="K2918" s="13" t="e">
        <f>VLOOKUP(Parameter!#REF!,Indexing!$K$2:$L$28,2)</f>
        <v>#REF!</v>
      </c>
      <c r="L2918" s="13" t="e">
        <f t="shared" si="140"/>
        <v>#REF!</v>
      </c>
      <c r="N2918" t="e">
        <f t="shared" si="141"/>
        <v>#REF!</v>
      </c>
    </row>
    <row r="2919" spans="4:14">
      <c r="D2919" s="13" t="e">
        <f>VLOOKUP(Parameter!#REF!,Indexing!$A$2:$B$28,2)</f>
        <v>#REF!</v>
      </c>
      <c r="E2919" s="13" t="e">
        <f>VLOOKUP(Parameter!#REF!,Indexing!$C$2:$D$28,2)</f>
        <v>#REF!</v>
      </c>
      <c r="F2919" s="13" t="e">
        <f>VLOOKUP(Parameter!#REF!,Indexing!$E$2:$F$28,2)</f>
        <v>#REF!</v>
      </c>
      <c r="G2919" s="13" t="e">
        <f>VLOOKUP(Parameter!#REF!,Indexing!$G$2:$H$28,2)</f>
        <v>#REF!</v>
      </c>
      <c r="H2919" s="13" t="e">
        <f t="shared" ref="H2919:H2982" si="142">(AVERAGE(D2919:G2919))</f>
        <v>#REF!</v>
      </c>
      <c r="J2919" s="13" t="e">
        <f>VLOOKUP(Parameter!#REF!,Indexing!$I$2:$J$28,2)</f>
        <v>#REF!</v>
      </c>
      <c r="K2919" s="13" t="e">
        <f>VLOOKUP(Parameter!#REF!,Indexing!$K$2:$L$28,2)</f>
        <v>#REF!</v>
      </c>
      <c r="L2919" s="13" t="e">
        <f t="shared" ref="L2919:L2982" si="143">AVERAGE(J2919+K2919)</f>
        <v>#REF!</v>
      </c>
      <c r="N2919" t="e">
        <f t="shared" si="141"/>
        <v>#REF!</v>
      </c>
    </row>
    <row r="2920" spans="4:14">
      <c r="D2920" s="13" t="e">
        <f>VLOOKUP(Parameter!#REF!,Indexing!$A$2:$B$28,2)</f>
        <v>#REF!</v>
      </c>
      <c r="E2920" s="13" t="e">
        <f>VLOOKUP(Parameter!#REF!,Indexing!$C$2:$D$28,2)</f>
        <v>#REF!</v>
      </c>
      <c r="F2920" s="13" t="e">
        <f>VLOOKUP(Parameter!#REF!,Indexing!$E$2:$F$28,2)</f>
        <v>#REF!</v>
      </c>
      <c r="G2920" s="13" t="e">
        <f>VLOOKUP(Parameter!#REF!,Indexing!$G$2:$H$28,2)</f>
        <v>#REF!</v>
      </c>
      <c r="H2920" s="13" t="e">
        <f t="shared" si="142"/>
        <v>#REF!</v>
      </c>
      <c r="J2920" s="13" t="e">
        <f>VLOOKUP(Parameter!#REF!,Indexing!$I$2:$J$28,2)</f>
        <v>#REF!</v>
      </c>
      <c r="K2920" s="13" t="e">
        <f>VLOOKUP(Parameter!#REF!,Indexing!$K$2:$L$28,2)</f>
        <v>#REF!</v>
      </c>
      <c r="L2920" s="13" t="e">
        <f t="shared" si="143"/>
        <v>#REF!</v>
      </c>
      <c r="N2920" t="e">
        <f t="shared" si="141"/>
        <v>#REF!</v>
      </c>
    </row>
    <row r="2921" spans="4:14">
      <c r="D2921" s="13" t="e">
        <f>VLOOKUP(Parameter!#REF!,Indexing!$A$2:$B$28,2)</f>
        <v>#REF!</v>
      </c>
      <c r="E2921" s="13" t="e">
        <f>VLOOKUP(Parameter!#REF!,Indexing!$C$2:$D$28,2)</f>
        <v>#REF!</v>
      </c>
      <c r="F2921" s="13" t="e">
        <f>VLOOKUP(Parameter!#REF!,Indexing!$E$2:$F$28,2)</f>
        <v>#REF!</v>
      </c>
      <c r="G2921" s="13" t="e">
        <f>VLOOKUP(Parameter!#REF!,Indexing!$G$2:$H$28,2)</f>
        <v>#REF!</v>
      </c>
      <c r="H2921" s="13" t="e">
        <f t="shared" si="142"/>
        <v>#REF!</v>
      </c>
      <c r="J2921" s="13" t="e">
        <f>VLOOKUP(Parameter!#REF!,Indexing!$I$2:$J$28,2)</f>
        <v>#REF!</v>
      </c>
      <c r="K2921" s="13" t="e">
        <f>VLOOKUP(Parameter!#REF!,Indexing!$K$2:$L$28,2)</f>
        <v>#REF!</v>
      </c>
      <c r="L2921" s="13" t="e">
        <f t="shared" si="143"/>
        <v>#REF!</v>
      </c>
      <c r="N2921" t="e">
        <f t="shared" si="141"/>
        <v>#REF!</v>
      </c>
    </row>
    <row r="2922" spans="4:14">
      <c r="D2922" s="13" t="e">
        <f>VLOOKUP(Parameter!#REF!,Indexing!$A$2:$B$28,2)</f>
        <v>#REF!</v>
      </c>
      <c r="E2922" s="13" t="e">
        <f>VLOOKUP(Parameter!#REF!,Indexing!$C$2:$D$28,2)</f>
        <v>#REF!</v>
      </c>
      <c r="F2922" s="13" t="e">
        <f>VLOOKUP(Parameter!#REF!,Indexing!$E$2:$F$28,2)</f>
        <v>#REF!</v>
      </c>
      <c r="G2922" s="13" t="e">
        <f>VLOOKUP(Parameter!#REF!,Indexing!$G$2:$H$28,2)</f>
        <v>#REF!</v>
      </c>
      <c r="H2922" s="13" t="e">
        <f t="shared" si="142"/>
        <v>#REF!</v>
      </c>
      <c r="J2922" s="13" t="e">
        <f>VLOOKUP(Parameter!#REF!,Indexing!$I$2:$J$28,2)</f>
        <v>#REF!</v>
      </c>
      <c r="K2922" s="13" t="e">
        <f>VLOOKUP(Parameter!#REF!,Indexing!$K$2:$L$28,2)</f>
        <v>#REF!</v>
      </c>
      <c r="L2922" s="13" t="e">
        <f t="shared" si="143"/>
        <v>#REF!</v>
      </c>
      <c r="N2922" t="e">
        <f t="shared" si="141"/>
        <v>#REF!</v>
      </c>
    </row>
    <row r="2923" spans="4:14">
      <c r="D2923" s="13" t="e">
        <f>VLOOKUP(Parameter!#REF!,Indexing!$A$2:$B$28,2)</f>
        <v>#REF!</v>
      </c>
      <c r="E2923" s="13" t="e">
        <f>VLOOKUP(Parameter!#REF!,Indexing!$C$2:$D$28,2)</f>
        <v>#REF!</v>
      </c>
      <c r="F2923" s="13" t="e">
        <f>VLOOKUP(Parameter!#REF!,Indexing!$E$2:$F$28,2)</f>
        <v>#REF!</v>
      </c>
      <c r="G2923" s="13" t="e">
        <f>VLOOKUP(Parameter!#REF!,Indexing!$G$2:$H$28,2)</f>
        <v>#REF!</v>
      </c>
      <c r="H2923" s="13" t="e">
        <f t="shared" si="142"/>
        <v>#REF!</v>
      </c>
      <c r="J2923" s="13" t="e">
        <f>VLOOKUP(Parameter!#REF!,Indexing!$I$2:$J$28,2)</f>
        <v>#REF!</v>
      </c>
      <c r="K2923" s="13" t="e">
        <f>VLOOKUP(Parameter!#REF!,Indexing!$K$2:$L$28,2)</f>
        <v>#REF!</v>
      </c>
      <c r="L2923" s="13" t="e">
        <f t="shared" si="143"/>
        <v>#REF!</v>
      </c>
      <c r="N2923" t="e">
        <f t="shared" si="141"/>
        <v>#REF!</v>
      </c>
    </row>
    <row r="2924" spans="4:14">
      <c r="D2924" s="13" t="e">
        <f>VLOOKUP(Parameter!#REF!,Indexing!$A$2:$B$28,2)</f>
        <v>#REF!</v>
      </c>
      <c r="E2924" s="13" t="e">
        <f>VLOOKUP(Parameter!#REF!,Indexing!$C$2:$D$28,2)</f>
        <v>#REF!</v>
      </c>
      <c r="F2924" s="13" t="e">
        <f>VLOOKUP(Parameter!#REF!,Indexing!$E$2:$F$28,2)</f>
        <v>#REF!</v>
      </c>
      <c r="G2924" s="13" t="e">
        <f>VLOOKUP(Parameter!#REF!,Indexing!$G$2:$H$28,2)</f>
        <v>#REF!</v>
      </c>
      <c r="H2924" s="13" t="e">
        <f t="shared" si="142"/>
        <v>#REF!</v>
      </c>
      <c r="J2924" s="13" t="e">
        <f>VLOOKUP(Parameter!#REF!,Indexing!$I$2:$J$28,2)</f>
        <v>#REF!</v>
      </c>
      <c r="K2924" s="13" t="e">
        <f>VLOOKUP(Parameter!#REF!,Indexing!$K$2:$L$28,2)</f>
        <v>#REF!</v>
      </c>
      <c r="L2924" s="13" t="e">
        <f t="shared" si="143"/>
        <v>#REF!</v>
      </c>
      <c r="N2924" t="e">
        <f t="shared" si="141"/>
        <v>#REF!</v>
      </c>
    </row>
    <row r="2925" spans="4:14">
      <c r="D2925" s="13" t="e">
        <f>VLOOKUP(Parameter!#REF!,Indexing!$A$2:$B$28,2)</f>
        <v>#REF!</v>
      </c>
      <c r="E2925" s="13" t="e">
        <f>VLOOKUP(Parameter!#REF!,Indexing!$C$2:$D$28,2)</f>
        <v>#REF!</v>
      </c>
      <c r="F2925" s="13" t="e">
        <f>VLOOKUP(Parameter!#REF!,Indexing!$E$2:$F$28,2)</f>
        <v>#REF!</v>
      </c>
      <c r="G2925" s="13" t="e">
        <f>VLOOKUP(Parameter!#REF!,Indexing!$G$2:$H$28,2)</f>
        <v>#REF!</v>
      </c>
      <c r="H2925" s="13" t="e">
        <f t="shared" si="142"/>
        <v>#REF!</v>
      </c>
      <c r="J2925" s="13" t="e">
        <f>VLOOKUP(Parameter!#REF!,Indexing!$I$2:$J$28,2)</f>
        <v>#REF!</v>
      </c>
      <c r="K2925" s="13" t="e">
        <f>VLOOKUP(Parameter!#REF!,Indexing!$K$2:$L$28,2)</f>
        <v>#REF!</v>
      </c>
      <c r="L2925" s="13" t="e">
        <f t="shared" si="143"/>
        <v>#REF!</v>
      </c>
      <c r="N2925" t="e">
        <f t="shared" si="141"/>
        <v>#REF!</v>
      </c>
    </row>
    <row r="2926" spans="4:14">
      <c r="D2926" s="13" t="e">
        <f>VLOOKUP(Parameter!#REF!,Indexing!$A$2:$B$28,2)</f>
        <v>#REF!</v>
      </c>
      <c r="E2926" s="13" t="e">
        <f>VLOOKUP(Parameter!#REF!,Indexing!$C$2:$D$28,2)</f>
        <v>#REF!</v>
      </c>
      <c r="F2926" s="13" t="e">
        <f>VLOOKUP(Parameter!#REF!,Indexing!$E$2:$F$28,2)</f>
        <v>#REF!</v>
      </c>
      <c r="G2926" s="13" t="e">
        <f>VLOOKUP(Parameter!#REF!,Indexing!$G$2:$H$28,2)</f>
        <v>#REF!</v>
      </c>
      <c r="H2926" s="13" t="e">
        <f t="shared" si="142"/>
        <v>#REF!</v>
      </c>
      <c r="J2926" s="13" t="e">
        <f>VLOOKUP(Parameter!#REF!,Indexing!$I$2:$J$28,2)</f>
        <v>#REF!</v>
      </c>
      <c r="K2926" s="13" t="e">
        <f>VLOOKUP(Parameter!#REF!,Indexing!$K$2:$L$28,2)</f>
        <v>#REF!</v>
      </c>
      <c r="L2926" s="13" t="e">
        <f t="shared" si="143"/>
        <v>#REF!</v>
      </c>
      <c r="N2926" t="e">
        <f t="shared" si="141"/>
        <v>#REF!</v>
      </c>
    </row>
    <row r="2927" spans="4:14">
      <c r="D2927" s="13" t="e">
        <f>VLOOKUP(Parameter!#REF!,Indexing!$A$2:$B$28,2)</f>
        <v>#REF!</v>
      </c>
      <c r="E2927" s="13" t="e">
        <f>VLOOKUP(Parameter!#REF!,Indexing!$C$2:$D$28,2)</f>
        <v>#REF!</v>
      </c>
      <c r="F2927" s="13" t="e">
        <f>VLOOKUP(Parameter!#REF!,Indexing!$E$2:$F$28,2)</f>
        <v>#REF!</v>
      </c>
      <c r="G2927" s="13" t="e">
        <f>VLOOKUP(Parameter!#REF!,Indexing!$G$2:$H$28,2)</f>
        <v>#REF!</v>
      </c>
      <c r="H2927" s="13" t="e">
        <f t="shared" si="142"/>
        <v>#REF!</v>
      </c>
      <c r="J2927" s="13" t="e">
        <f>VLOOKUP(Parameter!#REF!,Indexing!$I$2:$J$28,2)</f>
        <v>#REF!</v>
      </c>
      <c r="K2927" s="13" t="e">
        <f>VLOOKUP(Parameter!#REF!,Indexing!$K$2:$L$28,2)</f>
        <v>#REF!</v>
      </c>
      <c r="L2927" s="13" t="e">
        <f t="shared" si="143"/>
        <v>#REF!</v>
      </c>
      <c r="N2927" t="e">
        <f t="shared" si="141"/>
        <v>#REF!</v>
      </c>
    </row>
    <row r="2928" spans="4:14">
      <c r="D2928" s="13" t="e">
        <f>VLOOKUP(Parameter!#REF!,Indexing!$A$2:$B$28,2)</f>
        <v>#REF!</v>
      </c>
      <c r="E2928" s="13" t="e">
        <f>VLOOKUP(Parameter!#REF!,Indexing!$C$2:$D$28,2)</f>
        <v>#REF!</v>
      </c>
      <c r="F2928" s="13" t="e">
        <f>VLOOKUP(Parameter!#REF!,Indexing!$E$2:$F$28,2)</f>
        <v>#REF!</v>
      </c>
      <c r="G2928" s="13" t="e">
        <f>VLOOKUP(Parameter!#REF!,Indexing!$G$2:$H$28,2)</f>
        <v>#REF!</v>
      </c>
      <c r="H2928" s="13" t="e">
        <f t="shared" si="142"/>
        <v>#REF!</v>
      </c>
      <c r="J2928" s="13" t="e">
        <f>VLOOKUP(Parameter!#REF!,Indexing!$I$2:$J$28,2)</f>
        <v>#REF!</v>
      </c>
      <c r="K2928" s="13" t="e">
        <f>VLOOKUP(Parameter!#REF!,Indexing!$K$2:$L$28,2)</f>
        <v>#REF!</v>
      </c>
      <c r="L2928" s="13" t="e">
        <f t="shared" si="143"/>
        <v>#REF!</v>
      </c>
      <c r="N2928" t="e">
        <f t="shared" si="141"/>
        <v>#REF!</v>
      </c>
    </row>
    <row r="2929" spans="4:14">
      <c r="D2929" s="13" t="e">
        <f>VLOOKUP(Parameter!#REF!,Indexing!$A$2:$B$28,2)</f>
        <v>#REF!</v>
      </c>
      <c r="E2929" s="13" t="e">
        <f>VLOOKUP(Parameter!#REF!,Indexing!$C$2:$D$28,2)</f>
        <v>#REF!</v>
      </c>
      <c r="F2929" s="13" t="e">
        <f>VLOOKUP(Parameter!#REF!,Indexing!$E$2:$F$28,2)</f>
        <v>#REF!</v>
      </c>
      <c r="G2929" s="13" t="e">
        <f>VLOOKUP(Parameter!#REF!,Indexing!$G$2:$H$28,2)</f>
        <v>#REF!</v>
      </c>
      <c r="H2929" s="13" t="e">
        <f t="shared" si="142"/>
        <v>#REF!</v>
      </c>
      <c r="J2929" s="13" t="e">
        <f>VLOOKUP(Parameter!#REF!,Indexing!$I$2:$J$28,2)</f>
        <v>#REF!</v>
      </c>
      <c r="K2929" s="13" t="e">
        <f>VLOOKUP(Parameter!#REF!,Indexing!$K$2:$L$28,2)</f>
        <v>#REF!</v>
      </c>
      <c r="L2929" s="13" t="e">
        <f t="shared" si="143"/>
        <v>#REF!</v>
      </c>
      <c r="N2929" t="e">
        <f t="shared" si="141"/>
        <v>#REF!</v>
      </c>
    </row>
    <row r="2930" spans="4:14">
      <c r="D2930" s="13" t="e">
        <f>VLOOKUP(Parameter!#REF!,Indexing!$A$2:$B$28,2)</f>
        <v>#REF!</v>
      </c>
      <c r="E2930" s="13" t="e">
        <f>VLOOKUP(Parameter!#REF!,Indexing!$C$2:$D$28,2)</f>
        <v>#REF!</v>
      </c>
      <c r="F2930" s="13" t="e">
        <f>VLOOKUP(Parameter!#REF!,Indexing!$E$2:$F$28,2)</f>
        <v>#REF!</v>
      </c>
      <c r="G2930" s="13" t="e">
        <f>VLOOKUP(Parameter!#REF!,Indexing!$G$2:$H$28,2)</f>
        <v>#REF!</v>
      </c>
      <c r="H2930" s="13" t="e">
        <f t="shared" si="142"/>
        <v>#REF!</v>
      </c>
      <c r="J2930" s="13" t="e">
        <f>VLOOKUP(Parameter!#REF!,Indexing!$I$2:$J$28,2)</f>
        <v>#REF!</v>
      </c>
      <c r="K2930" s="13" t="e">
        <f>VLOOKUP(Parameter!#REF!,Indexing!$K$2:$L$28,2)</f>
        <v>#REF!</v>
      </c>
      <c r="L2930" s="13" t="e">
        <f t="shared" si="143"/>
        <v>#REF!</v>
      </c>
      <c r="N2930" t="e">
        <f t="shared" si="141"/>
        <v>#REF!</v>
      </c>
    </row>
    <row r="2931" spans="4:14">
      <c r="D2931" s="13" t="e">
        <f>VLOOKUP(Parameter!#REF!,Indexing!$A$2:$B$28,2)</f>
        <v>#REF!</v>
      </c>
      <c r="E2931" s="13" t="e">
        <f>VLOOKUP(Parameter!#REF!,Indexing!$C$2:$D$28,2)</f>
        <v>#REF!</v>
      </c>
      <c r="F2931" s="13" t="e">
        <f>VLOOKUP(Parameter!#REF!,Indexing!$E$2:$F$28,2)</f>
        <v>#REF!</v>
      </c>
      <c r="G2931" s="13" t="e">
        <f>VLOOKUP(Parameter!#REF!,Indexing!$G$2:$H$28,2)</f>
        <v>#REF!</v>
      </c>
      <c r="H2931" s="13" t="e">
        <f t="shared" si="142"/>
        <v>#REF!</v>
      </c>
      <c r="J2931" s="13" t="e">
        <f>VLOOKUP(Parameter!#REF!,Indexing!$I$2:$J$28,2)</f>
        <v>#REF!</v>
      </c>
      <c r="K2931" s="13" t="e">
        <f>VLOOKUP(Parameter!#REF!,Indexing!$K$2:$L$28,2)</f>
        <v>#REF!</v>
      </c>
      <c r="L2931" s="13" t="e">
        <f t="shared" si="143"/>
        <v>#REF!</v>
      </c>
      <c r="N2931" t="e">
        <f t="shared" si="141"/>
        <v>#REF!</v>
      </c>
    </row>
    <row r="2932" spans="4:14">
      <c r="D2932" s="13" t="e">
        <f>VLOOKUP(Parameter!#REF!,Indexing!$A$2:$B$28,2)</f>
        <v>#REF!</v>
      </c>
      <c r="E2932" s="13" t="e">
        <f>VLOOKUP(Parameter!#REF!,Indexing!$C$2:$D$28,2)</f>
        <v>#REF!</v>
      </c>
      <c r="F2932" s="13" t="e">
        <f>VLOOKUP(Parameter!#REF!,Indexing!$E$2:$F$28,2)</f>
        <v>#REF!</v>
      </c>
      <c r="G2932" s="13" t="e">
        <f>VLOOKUP(Parameter!#REF!,Indexing!$G$2:$H$28,2)</f>
        <v>#REF!</v>
      </c>
      <c r="H2932" s="13" t="e">
        <f t="shared" si="142"/>
        <v>#REF!</v>
      </c>
      <c r="J2932" s="13" t="e">
        <f>VLOOKUP(Parameter!#REF!,Indexing!$I$2:$J$28,2)</f>
        <v>#REF!</v>
      </c>
      <c r="K2932" s="13" t="e">
        <f>VLOOKUP(Parameter!#REF!,Indexing!$K$2:$L$28,2)</f>
        <v>#REF!</v>
      </c>
      <c r="L2932" s="13" t="e">
        <f t="shared" si="143"/>
        <v>#REF!</v>
      </c>
      <c r="N2932" t="e">
        <f t="shared" si="141"/>
        <v>#REF!</v>
      </c>
    </row>
    <row r="2933" spans="4:14">
      <c r="D2933" s="13" t="e">
        <f>VLOOKUP(Parameter!#REF!,Indexing!$A$2:$B$28,2)</f>
        <v>#REF!</v>
      </c>
      <c r="E2933" s="13" t="e">
        <f>VLOOKUP(Parameter!#REF!,Indexing!$C$2:$D$28,2)</f>
        <v>#REF!</v>
      </c>
      <c r="F2933" s="13" t="e">
        <f>VLOOKUP(Parameter!#REF!,Indexing!$E$2:$F$28,2)</f>
        <v>#REF!</v>
      </c>
      <c r="G2933" s="13" t="e">
        <f>VLOOKUP(Parameter!#REF!,Indexing!$G$2:$H$28,2)</f>
        <v>#REF!</v>
      </c>
      <c r="H2933" s="13" t="e">
        <f t="shared" si="142"/>
        <v>#REF!</v>
      </c>
      <c r="J2933" s="13" t="e">
        <f>VLOOKUP(Parameter!#REF!,Indexing!$I$2:$J$28,2)</f>
        <v>#REF!</v>
      </c>
      <c r="K2933" s="13" t="e">
        <f>VLOOKUP(Parameter!#REF!,Indexing!$K$2:$L$28,2)</f>
        <v>#REF!</v>
      </c>
      <c r="L2933" s="13" t="e">
        <f t="shared" si="143"/>
        <v>#REF!</v>
      </c>
      <c r="N2933" t="e">
        <f t="shared" si="141"/>
        <v>#REF!</v>
      </c>
    </row>
    <row r="2934" spans="4:14">
      <c r="D2934" s="13" t="e">
        <f>VLOOKUP(Parameter!#REF!,Indexing!$A$2:$B$28,2)</f>
        <v>#REF!</v>
      </c>
      <c r="E2934" s="13" t="e">
        <f>VLOOKUP(Parameter!#REF!,Indexing!$C$2:$D$28,2)</f>
        <v>#REF!</v>
      </c>
      <c r="F2934" s="13" t="e">
        <f>VLOOKUP(Parameter!#REF!,Indexing!$E$2:$F$28,2)</f>
        <v>#REF!</v>
      </c>
      <c r="G2934" s="13" t="e">
        <f>VLOOKUP(Parameter!#REF!,Indexing!$G$2:$H$28,2)</f>
        <v>#REF!</v>
      </c>
      <c r="H2934" s="13" t="e">
        <f t="shared" si="142"/>
        <v>#REF!</v>
      </c>
      <c r="J2934" s="13" t="e">
        <f>VLOOKUP(Parameter!#REF!,Indexing!$I$2:$J$28,2)</f>
        <v>#REF!</v>
      </c>
      <c r="K2934" s="13" t="e">
        <f>VLOOKUP(Parameter!#REF!,Indexing!$K$2:$L$28,2)</f>
        <v>#REF!</v>
      </c>
      <c r="L2934" s="13" t="e">
        <f t="shared" si="143"/>
        <v>#REF!</v>
      </c>
      <c r="N2934" t="e">
        <f t="shared" si="141"/>
        <v>#REF!</v>
      </c>
    </row>
    <row r="2935" spans="4:14">
      <c r="D2935" s="13" t="e">
        <f>VLOOKUP(Parameter!#REF!,Indexing!$A$2:$B$28,2)</f>
        <v>#REF!</v>
      </c>
      <c r="E2935" s="13" t="e">
        <f>VLOOKUP(Parameter!#REF!,Indexing!$C$2:$D$28,2)</f>
        <v>#REF!</v>
      </c>
      <c r="F2935" s="13" t="e">
        <f>VLOOKUP(Parameter!#REF!,Indexing!$E$2:$F$28,2)</f>
        <v>#REF!</v>
      </c>
      <c r="G2935" s="13" t="e">
        <f>VLOOKUP(Parameter!#REF!,Indexing!$G$2:$H$28,2)</f>
        <v>#REF!</v>
      </c>
      <c r="H2935" s="13" t="e">
        <f t="shared" si="142"/>
        <v>#REF!</v>
      </c>
      <c r="J2935" s="13" t="e">
        <f>VLOOKUP(Parameter!#REF!,Indexing!$I$2:$J$28,2)</f>
        <v>#REF!</v>
      </c>
      <c r="K2935" s="13" t="e">
        <f>VLOOKUP(Parameter!#REF!,Indexing!$K$2:$L$28,2)</f>
        <v>#REF!</v>
      </c>
      <c r="L2935" s="13" t="e">
        <f t="shared" si="143"/>
        <v>#REF!</v>
      </c>
      <c r="N2935" t="e">
        <f t="shared" si="141"/>
        <v>#REF!</v>
      </c>
    </row>
    <row r="2936" spans="4:14">
      <c r="D2936" s="13" t="e">
        <f>VLOOKUP(Parameter!#REF!,Indexing!$A$2:$B$28,2)</f>
        <v>#REF!</v>
      </c>
      <c r="E2936" s="13" t="e">
        <f>VLOOKUP(Parameter!#REF!,Indexing!$C$2:$D$28,2)</f>
        <v>#REF!</v>
      </c>
      <c r="F2936" s="13" t="e">
        <f>VLOOKUP(Parameter!#REF!,Indexing!$E$2:$F$28,2)</f>
        <v>#REF!</v>
      </c>
      <c r="G2936" s="13" t="e">
        <f>VLOOKUP(Parameter!#REF!,Indexing!$G$2:$H$28,2)</f>
        <v>#REF!</v>
      </c>
      <c r="H2936" s="13" t="e">
        <f t="shared" si="142"/>
        <v>#REF!</v>
      </c>
      <c r="J2936" s="13" t="e">
        <f>VLOOKUP(Parameter!#REF!,Indexing!$I$2:$J$28,2)</f>
        <v>#REF!</v>
      </c>
      <c r="K2936" s="13" t="e">
        <f>VLOOKUP(Parameter!#REF!,Indexing!$K$2:$L$28,2)</f>
        <v>#REF!</v>
      </c>
      <c r="L2936" s="13" t="e">
        <f t="shared" si="143"/>
        <v>#REF!</v>
      </c>
      <c r="N2936" t="e">
        <f t="shared" si="141"/>
        <v>#REF!</v>
      </c>
    </row>
    <row r="2937" spans="4:14">
      <c r="D2937" s="13" t="e">
        <f>VLOOKUP(Parameter!#REF!,Indexing!$A$2:$B$28,2)</f>
        <v>#REF!</v>
      </c>
      <c r="E2937" s="13" t="e">
        <f>VLOOKUP(Parameter!#REF!,Indexing!$C$2:$D$28,2)</f>
        <v>#REF!</v>
      </c>
      <c r="F2937" s="13" t="e">
        <f>VLOOKUP(Parameter!#REF!,Indexing!$E$2:$F$28,2)</f>
        <v>#REF!</v>
      </c>
      <c r="G2937" s="13" t="e">
        <f>VLOOKUP(Parameter!#REF!,Indexing!$G$2:$H$28,2)</f>
        <v>#REF!</v>
      </c>
      <c r="H2937" s="13" t="e">
        <f t="shared" si="142"/>
        <v>#REF!</v>
      </c>
      <c r="J2937" s="13" t="e">
        <f>VLOOKUP(Parameter!#REF!,Indexing!$I$2:$J$28,2)</f>
        <v>#REF!</v>
      </c>
      <c r="K2937" s="13" t="e">
        <f>VLOOKUP(Parameter!#REF!,Indexing!$K$2:$L$28,2)</f>
        <v>#REF!</v>
      </c>
      <c r="L2937" s="13" t="e">
        <f t="shared" si="143"/>
        <v>#REF!</v>
      </c>
      <c r="N2937" t="e">
        <f t="shared" si="141"/>
        <v>#REF!</v>
      </c>
    </row>
    <row r="2938" spans="4:14">
      <c r="D2938" s="13" t="e">
        <f>VLOOKUP(Parameter!#REF!,Indexing!$A$2:$B$28,2)</f>
        <v>#REF!</v>
      </c>
      <c r="E2938" s="13" t="e">
        <f>VLOOKUP(Parameter!#REF!,Indexing!$C$2:$D$28,2)</f>
        <v>#REF!</v>
      </c>
      <c r="F2938" s="13" t="e">
        <f>VLOOKUP(Parameter!#REF!,Indexing!$E$2:$F$28,2)</f>
        <v>#REF!</v>
      </c>
      <c r="G2938" s="13" t="e">
        <f>VLOOKUP(Parameter!#REF!,Indexing!$G$2:$H$28,2)</f>
        <v>#REF!</v>
      </c>
      <c r="H2938" s="13" t="e">
        <f t="shared" si="142"/>
        <v>#REF!</v>
      </c>
      <c r="J2938" s="13" t="e">
        <f>VLOOKUP(Parameter!#REF!,Indexing!$I$2:$J$28,2)</f>
        <v>#REF!</v>
      </c>
      <c r="K2938" s="13" t="e">
        <f>VLOOKUP(Parameter!#REF!,Indexing!$K$2:$L$28,2)</f>
        <v>#REF!</v>
      </c>
      <c r="L2938" s="13" t="e">
        <f t="shared" si="143"/>
        <v>#REF!</v>
      </c>
      <c r="N2938" t="e">
        <f t="shared" si="141"/>
        <v>#REF!</v>
      </c>
    </row>
    <row r="2939" spans="4:14">
      <c r="D2939" s="13" t="e">
        <f>VLOOKUP(Parameter!#REF!,Indexing!$A$2:$B$28,2)</f>
        <v>#REF!</v>
      </c>
      <c r="E2939" s="13" t="e">
        <f>VLOOKUP(Parameter!#REF!,Indexing!$C$2:$D$28,2)</f>
        <v>#REF!</v>
      </c>
      <c r="F2939" s="13" t="e">
        <f>VLOOKUP(Parameter!#REF!,Indexing!$E$2:$F$28,2)</f>
        <v>#REF!</v>
      </c>
      <c r="G2939" s="13" t="e">
        <f>VLOOKUP(Parameter!#REF!,Indexing!$G$2:$H$28,2)</f>
        <v>#REF!</v>
      </c>
      <c r="H2939" s="13" t="e">
        <f t="shared" si="142"/>
        <v>#REF!</v>
      </c>
      <c r="J2939" s="13" t="e">
        <f>VLOOKUP(Parameter!#REF!,Indexing!$I$2:$J$28,2)</f>
        <v>#REF!</v>
      </c>
      <c r="K2939" s="13" t="e">
        <f>VLOOKUP(Parameter!#REF!,Indexing!$K$2:$L$28,2)</f>
        <v>#REF!</v>
      </c>
      <c r="L2939" s="13" t="e">
        <f t="shared" si="143"/>
        <v>#REF!</v>
      </c>
      <c r="N2939" t="e">
        <f t="shared" si="141"/>
        <v>#REF!</v>
      </c>
    </row>
    <row r="2940" spans="4:14">
      <c r="D2940" s="13" t="e">
        <f>VLOOKUP(Parameter!#REF!,Indexing!$A$2:$B$28,2)</f>
        <v>#REF!</v>
      </c>
      <c r="E2940" s="13" t="e">
        <f>VLOOKUP(Parameter!#REF!,Indexing!$C$2:$D$28,2)</f>
        <v>#REF!</v>
      </c>
      <c r="F2940" s="13" t="e">
        <f>VLOOKUP(Parameter!#REF!,Indexing!$E$2:$F$28,2)</f>
        <v>#REF!</v>
      </c>
      <c r="G2940" s="13" t="e">
        <f>VLOOKUP(Parameter!#REF!,Indexing!$G$2:$H$28,2)</f>
        <v>#REF!</v>
      </c>
      <c r="H2940" s="13" t="e">
        <f t="shared" si="142"/>
        <v>#REF!</v>
      </c>
      <c r="J2940" s="13" t="e">
        <f>VLOOKUP(Parameter!#REF!,Indexing!$I$2:$J$28,2)</f>
        <v>#REF!</v>
      </c>
      <c r="K2940" s="13" t="e">
        <f>VLOOKUP(Parameter!#REF!,Indexing!$K$2:$L$28,2)</f>
        <v>#REF!</v>
      </c>
      <c r="L2940" s="13" t="e">
        <f t="shared" si="143"/>
        <v>#REF!</v>
      </c>
      <c r="N2940" t="e">
        <f t="shared" si="141"/>
        <v>#REF!</v>
      </c>
    </row>
    <row r="2941" spans="4:14">
      <c r="D2941" s="13" t="e">
        <f>VLOOKUP(Parameter!#REF!,Indexing!$A$2:$B$28,2)</f>
        <v>#REF!</v>
      </c>
      <c r="E2941" s="13" t="e">
        <f>VLOOKUP(Parameter!#REF!,Indexing!$C$2:$D$28,2)</f>
        <v>#REF!</v>
      </c>
      <c r="F2941" s="13" t="e">
        <f>VLOOKUP(Parameter!#REF!,Indexing!$E$2:$F$28,2)</f>
        <v>#REF!</v>
      </c>
      <c r="G2941" s="13" t="e">
        <f>VLOOKUP(Parameter!#REF!,Indexing!$G$2:$H$28,2)</f>
        <v>#REF!</v>
      </c>
      <c r="H2941" s="13" t="e">
        <f t="shared" si="142"/>
        <v>#REF!</v>
      </c>
      <c r="J2941" s="13" t="e">
        <f>VLOOKUP(Parameter!#REF!,Indexing!$I$2:$J$28,2)</f>
        <v>#REF!</v>
      </c>
      <c r="K2941" s="13" t="e">
        <f>VLOOKUP(Parameter!#REF!,Indexing!$K$2:$L$28,2)</f>
        <v>#REF!</v>
      </c>
      <c r="L2941" s="13" t="e">
        <f t="shared" si="143"/>
        <v>#REF!</v>
      </c>
      <c r="N2941" t="e">
        <f t="shared" si="141"/>
        <v>#REF!</v>
      </c>
    </row>
    <row r="2942" spans="4:14">
      <c r="D2942" s="13" t="e">
        <f>VLOOKUP(Parameter!#REF!,Indexing!$A$2:$B$28,2)</f>
        <v>#REF!</v>
      </c>
      <c r="E2942" s="13" t="e">
        <f>VLOOKUP(Parameter!#REF!,Indexing!$C$2:$D$28,2)</f>
        <v>#REF!</v>
      </c>
      <c r="F2942" s="13" t="e">
        <f>VLOOKUP(Parameter!#REF!,Indexing!$E$2:$F$28,2)</f>
        <v>#REF!</v>
      </c>
      <c r="G2942" s="13" t="e">
        <f>VLOOKUP(Parameter!#REF!,Indexing!$G$2:$H$28,2)</f>
        <v>#REF!</v>
      </c>
      <c r="H2942" s="13" t="e">
        <f t="shared" si="142"/>
        <v>#REF!</v>
      </c>
      <c r="J2942" s="13" t="e">
        <f>VLOOKUP(Parameter!#REF!,Indexing!$I$2:$J$28,2)</f>
        <v>#REF!</v>
      </c>
      <c r="K2942" s="13" t="e">
        <f>VLOOKUP(Parameter!#REF!,Indexing!$K$2:$L$28,2)</f>
        <v>#REF!</v>
      </c>
      <c r="L2942" s="13" t="e">
        <f t="shared" si="143"/>
        <v>#REF!</v>
      </c>
      <c r="N2942" t="e">
        <f t="shared" si="141"/>
        <v>#REF!</v>
      </c>
    </row>
    <row r="2943" spans="4:14">
      <c r="D2943" s="13" t="e">
        <f>VLOOKUP(Parameter!#REF!,Indexing!$A$2:$B$28,2)</f>
        <v>#REF!</v>
      </c>
      <c r="E2943" s="13" t="e">
        <f>VLOOKUP(Parameter!#REF!,Indexing!$C$2:$D$28,2)</f>
        <v>#REF!</v>
      </c>
      <c r="F2943" s="13" t="e">
        <f>VLOOKUP(Parameter!#REF!,Indexing!$E$2:$F$28,2)</f>
        <v>#REF!</v>
      </c>
      <c r="G2943" s="13" t="e">
        <f>VLOOKUP(Parameter!#REF!,Indexing!$G$2:$H$28,2)</f>
        <v>#REF!</v>
      </c>
      <c r="H2943" s="13" t="e">
        <f t="shared" si="142"/>
        <v>#REF!</v>
      </c>
      <c r="J2943" s="13" t="e">
        <f>VLOOKUP(Parameter!#REF!,Indexing!$I$2:$J$28,2)</f>
        <v>#REF!</v>
      </c>
      <c r="K2943" s="13" t="e">
        <f>VLOOKUP(Parameter!#REF!,Indexing!$K$2:$L$28,2)</f>
        <v>#REF!</v>
      </c>
      <c r="L2943" s="13" t="e">
        <f t="shared" si="143"/>
        <v>#REF!</v>
      </c>
      <c r="N2943" t="e">
        <f t="shared" si="141"/>
        <v>#REF!</v>
      </c>
    </row>
    <row r="2944" spans="4:14">
      <c r="D2944" s="13" t="e">
        <f>VLOOKUP(Parameter!#REF!,Indexing!$A$2:$B$28,2)</f>
        <v>#REF!</v>
      </c>
      <c r="E2944" s="13" t="e">
        <f>VLOOKUP(Parameter!#REF!,Indexing!$C$2:$D$28,2)</f>
        <v>#REF!</v>
      </c>
      <c r="F2944" s="13" t="e">
        <f>VLOOKUP(Parameter!#REF!,Indexing!$E$2:$F$28,2)</f>
        <v>#REF!</v>
      </c>
      <c r="G2944" s="13" t="e">
        <f>VLOOKUP(Parameter!#REF!,Indexing!$G$2:$H$28,2)</f>
        <v>#REF!</v>
      </c>
      <c r="H2944" s="13" t="e">
        <f t="shared" si="142"/>
        <v>#REF!</v>
      </c>
      <c r="J2944" s="13" t="e">
        <f>VLOOKUP(Parameter!#REF!,Indexing!$I$2:$J$28,2)</f>
        <v>#REF!</v>
      </c>
      <c r="K2944" s="13" t="e">
        <f>VLOOKUP(Parameter!#REF!,Indexing!$K$2:$L$28,2)</f>
        <v>#REF!</v>
      </c>
      <c r="L2944" s="13" t="e">
        <f t="shared" si="143"/>
        <v>#REF!</v>
      </c>
      <c r="N2944" t="e">
        <f t="shared" si="141"/>
        <v>#REF!</v>
      </c>
    </row>
    <row r="2945" spans="4:14">
      <c r="D2945" s="13" t="e">
        <f>VLOOKUP(Parameter!#REF!,Indexing!$A$2:$B$28,2)</f>
        <v>#REF!</v>
      </c>
      <c r="E2945" s="13" t="e">
        <f>VLOOKUP(Parameter!#REF!,Indexing!$C$2:$D$28,2)</f>
        <v>#REF!</v>
      </c>
      <c r="F2945" s="13" t="e">
        <f>VLOOKUP(Parameter!#REF!,Indexing!$E$2:$F$28,2)</f>
        <v>#REF!</v>
      </c>
      <c r="G2945" s="13" t="e">
        <f>VLOOKUP(Parameter!#REF!,Indexing!$G$2:$H$28,2)</f>
        <v>#REF!</v>
      </c>
      <c r="H2945" s="13" t="e">
        <f t="shared" si="142"/>
        <v>#REF!</v>
      </c>
      <c r="J2945" s="13" t="e">
        <f>VLOOKUP(Parameter!#REF!,Indexing!$I$2:$J$28,2)</f>
        <v>#REF!</v>
      </c>
      <c r="K2945" s="13" t="e">
        <f>VLOOKUP(Parameter!#REF!,Indexing!$K$2:$L$28,2)</f>
        <v>#REF!</v>
      </c>
      <c r="L2945" s="13" t="e">
        <f t="shared" si="143"/>
        <v>#REF!</v>
      </c>
      <c r="N2945" t="e">
        <f t="shared" si="141"/>
        <v>#REF!</v>
      </c>
    </row>
    <row r="2946" spans="4:14">
      <c r="D2946" s="13" t="e">
        <f>VLOOKUP(Parameter!#REF!,Indexing!$A$2:$B$28,2)</f>
        <v>#REF!</v>
      </c>
      <c r="E2946" s="13" t="e">
        <f>VLOOKUP(Parameter!#REF!,Indexing!$C$2:$D$28,2)</f>
        <v>#REF!</v>
      </c>
      <c r="F2946" s="13" t="e">
        <f>VLOOKUP(Parameter!#REF!,Indexing!$E$2:$F$28,2)</f>
        <v>#REF!</v>
      </c>
      <c r="G2946" s="13" t="e">
        <f>VLOOKUP(Parameter!#REF!,Indexing!$G$2:$H$28,2)</f>
        <v>#REF!</v>
      </c>
      <c r="H2946" s="13" t="e">
        <f t="shared" si="142"/>
        <v>#REF!</v>
      </c>
      <c r="J2946" s="13" t="e">
        <f>VLOOKUP(Parameter!#REF!,Indexing!$I$2:$J$28,2)</f>
        <v>#REF!</v>
      </c>
      <c r="K2946" s="13" t="e">
        <f>VLOOKUP(Parameter!#REF!,Indexing!$K$2:$L$28,2)</f>
        <v>#REF!</v>
      </c>
      <c r="L2946" s="13" t="e">
        <f t="shared" si="143"/>
        <v>#REF!</v>
      </c>
      <c r="N2946" t="e">
        <f t="shared" ref="N2946:N3009" si="144">(SUM(D2946:G2946))+(SUM(J2946+K2946))</f>
        <v>#REF!</v>
      </c>
    </row>
    <row r="2947" spans="4:14">
      <c r="D2947" s="13" t="e">
        <f>VLOOKUP(Parameter!#REF!,Indexing!$A$2:$B$28,2)</f>
        <v>#REF!</v>
      </c>
      <c r="E2947" s="13" t="e">
        <f>VLOOKUP(Parameter!#REF!,Indexing!$C$2:$D$28,2)</f>
        <v>#REF!</v>
      </c>
      <c r="F2947" s="13" t="e">
        <f>VLOOKUP(Parameter!#REF!,Indexing!$E$2:$F$28,2)</f>
        <v>#REF!</v>
      </c>
      <c r="G2947" s="13" t="e">
        <f>VLOOKUP(Parameter!#REF!,Indexing!$G$2:$H$28,2)</f>
        <v>#REF!</v>
      </c>
      <c r="H2947" s="13" t="e">
        <f t="shared" si="142"/>
        <v>#REF!</v>
      </c>
      <c r="J2947" s="13" t="e">
        <f>VLOOKUP(Parameter!#REF!,Indexing!$I$2:$J$28,2)</f>
        <v>#REF!</v>
      </c>
      <c r="K2947" s="13" t="e">
        <f>VLOOKUP(Parameter!#REF!,Indexing!$K$2:$L$28,2)</f>
        <v>#REF!</v>
      </c>
      <c r="L2947" s="13" t="e">
        <f t="shared" si="143"/>
        <v>#REF!</v>
      </c>
      <c r="N2947" t="e">
        <f t="shared" si="144"/>
        <v>#REF!</v>
      </c>
    </row>
    <row r="2948" spans="4:14">
      <c r="D2948" s="13" t="e">
        <f>VLOOKUP(Parameter!#REF!,Indexing!$A$2:$B$28,2)</f>
        <v>#REF!</v>
      </c>
      <c r="E2948" s="13" t="e">
        <f>VLOOKUP(Parameter!#REF!,Indexing!$C$2:$D$28,2)</f>
        <v>#REF!</v>
      </c>
      <c r="F2948" s="13" t="e">
        <f>VLOOKUP(Parameter!#REF!,Indexing!$E$2:$F$28,2)</f>
        <v>#REF!</v>
      </c>
      <c r="G2948" s="13" t="e">
        <f>VLOOKUP(Parameter!#REF!,Indexing!$G$2:$H$28,2)</f>
        <v>#REF!</v>
      </c>
      <c r="H2948" s="13" t="e">
        <f t="shared" si="142"/>
        <v>#REF!</v>
      </c>
      <c r="J2948" s="13" t="e">
        <f>VLOOKUP(Parameter!#REF!,Indexing!$I$2:$J$28,2)</f>
        <v>#REF!</v>
      </c>
      <c r="K2948" s="13" t="e">
        <f>VLOOKUP(Parameter!#REF!,Indexing!$K$2:$L$28,2)</f>
        <v>#REF!</v>
      </c>
      <c r="L2948" s="13" t="e">
        <f t="shared" si="143"/>
        <v>#REF!</v>
      </c>
      <c r="N2948" t="e">
        <f t="shared" si="144"/>
        <v>#REF!</v>
      </c>
    </row>
    <row r="2949" spans="4:14">
      <c r="D2949" s="13" t="e">
        <f>VLOOKUP(Parameter!#REF!,Indexing!$A$2:$B$28,2)</f>
        <v>#REF!</v>
      </c>
      <c r="E2949" s="13" t="e">
        <f>VLOOKUP(Parameter!#REF!,Indexing!$C$2:$D$28,2)</f>
        <v>#REF!</v>
      </c>
      <c r="F2949" s="13" t="e">
        <f>VLOOKUP(Parameter!#REF!,Indexing!$E$2:$F$28,2)</f>
        <v>#REF!</v>
      </c>
      <c r="G2949" s="13" t="e">
        <f>VLOOKUP(Parameter!#REF!,Indexing!$G$2:$H$28,2)</f>
        <v>#REF!</v>
      </c>
      <c r="H2949" s="13" t="e">
        <f t="shared" si="142"/>
        <v>#REF!</v>
      </c>
      <c r="J2949" s="13" t="e">
        <f>VLOOKUP(Parameter!#REF!,Indexing!$I$2:$J$28,2)</f>
        <v>#REF!</v>
      </c>
      <c r="K2949" s="13" t="e">
        <f>VLOOKUP(Parameter!#REF!,Indexing!$K$2:$L$28,2)</f>
        <v>#REF!</v>
      </c>
      <c r="L2949" s="13" t="e">
        <f t="shared" si="143"/>
        <v>#REF!</v>
      </c>
      <c r="N2949" t="e">
        <f t="shared" si="144"/>
        <v>#REF!</v>
      </c>
    </row>
    <row r="2950" spans="4:14">
      <c r="D2950" s="13" t="e">
        <f>VLOOKUP(Parameter!#REF!,Indexing!$A$2:$B$28,2)</f>
        <v>#REF!</v>
      </c>
      <c r="E2950" s="13" t="e">
        <f>VLOOKUP(Parameter!#REF!,Indexing!$C$2:$D$28,2)</f>
        <v>#REF!</v>
      </c>
      <c r="F2950" s="13" t="e">
        <f>VLOOKUP(Parameter!#REF!,Indexing!$E$2:$F$28,2)</f>
        <v>#REF!</v>
      </c>
      <c r="G2950" s="13" t="e">
        <f>VLOOKUP(Parameter!#REF!,Indexing!$G$2:$H$28,2)</f>
        <v>#REF!</v>
      </c>
      <c r="H2950" s="13" t="e">
        <f t="shared" si="142"/>
        <v>#REF!</v>
      </c>
      <c r="J2950" s="13" t="e">
        <f>VLOOKUP(Parameter!#REF!,Indexing!$I$2:$J$28,2)</f>
        <v>#REF!</v>
      </c>
      <c r="K2950" s="13" t="e">
        <f>VLOOKUP(Parameter!#REF!,Indexing!$K$2:$L$28,2)</f>
        <v>#REF!</v>
      </c>
      <c r="L2950" s="13" t="e">
        <f t="shared" si="143"/>
        <v>#REF!</v>
      </c>
      <c r="N2950" t="e">
        <f t="shared" si="144"/>
        <v>#REF!</v>
      </c>
    </row>
    <row r="2951" spans="4:14">
      <c r="D2951" s="13" t="e">
        <f>VLOOKUP(Parameter!#REF!,Indexing!$A$2:$B$28,2)</f>
        <v>#REF!</v>
      </c>
      <c r="E2951" s="13" t="e">
        <f>VLOOKUP(Parameter!#REF!,Indexing!$C$2:$D$28,2)</f>
        <v>#REF!</v>
      </c>
      <c r="F2951" s="13" t="e">
        <f>VLOOKUP(Parameter!#REF!,Indexing!$E$2:$F$28,2)</f>
        <v>#REF!</v>
      </c>
      <c r="G2951" s="13" t="e">
        <f>VLOOKUP(Parameter!#REF!,Indexing!$G$2:$H$28,2)</f>
        <v>#REF!</v>
      </c>
      <c r="H2951" s="13" t="e">
        <f t="shared" si="142"/>
        <v>#REF!</v>
      </c>
      <c r="J2951" s="13" t="e">
        <f>VLOOKUP(Parameter!#REF!,Indexing!$I$2:$J$28,2)</f>
        <v>#REF!</v>
      </c>
      <c r="K2951" s="13" t="e">
        <f>VLOOKUP(Parameter!#REF!,Indexing!$K$2:$L$28,2)</f>
        <v>#REF!</v>
      </c>
      <c r="L2951" s="13" t="e">
        <f t="shared" si="143"/>
        <v>#REF!</v>
      </c>
      <c r="N2951" t="e">
        <f t="shared" si="144"/>
        <v>#REF!</v>
      </c>
    </row>
    <row r="2952" spans="4:14">
      <c r="D2952" s="13" t="e">
        <f>VLOOKUP(Parameter!#REF!,Indexing!$A$2:$B$28,2)</f>
        <v>#REF!</v>
      </c>
      <c r="E2952" s="13" t="e">
        <f>VLOOKUP(Parameter!#REF!,Indexing!$C$2:$D$28,2)</f>
        <v>#REF!</v>
      </c>
      <c r="F2952" s="13" t="e">
        <f>VLOOKUP(Parameter!#REF!,Indexing!$E$2:$F$28,2)</f>
        <v>#REF!</v>
      </c>
      <c r="G2952" s="13" t="e">
        <f>VLOOKUP(Parameter!#REF!,Indexing!$G$2:$H$28,2)</f>
        <v>#REF!</v>
      </c>
      <c r="H2952" s="13" t="e">
        <f t="shared" si="142"/>
        <v>#REF!</v>
      </c>
      <c r="J2952" s="13" t="e">
        <f>VLOOKUP(Parameter!#REF!,Indexing!$I$2:$J$28,2)</f>
        <v>#REF!</v>
      </c>
      <c r="K2952" s="13" t="e">
        <f>VLOOKUP(Parameter!#REF!,Indexing!$K$2:$L$28,2)</f>
        <v>#REF!</v>
      </c>
      <c r="L2952" s="13" t="e">
        <f t="shared" si="143"/>
        <v>#REF!</v>
      </c>
      <c r="N2952" t="e">
        <f t="shared" si="144"/>
        <v>#REF!</v>
      </c>
    </row>
    <row r="2953" spans="4:14">
      <c r="D2953" s="13" t="e">
        <f>VLOOKUP(Parameter!#REF!,Indexing!$A$2:$B$28,2)</f>
        <v>#REF!</v>
      </c>
      <c r="E2953" s="13" t="e">
        <f>VLOOKUP(Parameter!#REF!,Indexing!$C$2:$D$28,2)</f>
        <v>#REF!</v>
      </c>
      <c r="F2953" s="13" t="e">
        <f>VLOOKUP(Parameter!#REF!,Indexing!$E$2:$F$28,2)</f>
        <v>#REF!</v>
      </c>
      <c r="G2953" s="13" t="e">
        <f>VLOOKUP(Parameter!#REF!,Indexing!$G$2:$H$28,2)</f>
        <v>#REF!</v>
      </c>
      <c r="H2953" s="13" t="e">
        <f t="shared" si="142"/>
        <v>#REF!</v>
      </c>
      <c r="J2953" s="13" t="e">
        <f>VLOOKUP(Parameter!#REF!,Indexing!$I$2:$J$28,2)</f>
        <v>#REF!</v>
      </c>
      <c r="K2953" s="13" t="e">
        <f>VLOOKUP(Parameter!#REF!,Indexing!$K$2:$L$28,2)</f>
        <v>#REF!</v>
      </c>
      <c r="L2953" s="13" t="e">
        <f t="shared" si="143"/>
        <v>#REF!</v>
      </c>
      <c r="N2953" t="e">
        <f t="shared" si="144"/>
        <v>#REF!</v>
      </c>
    </row>
    <row r="2954" spans="4:14">
      <c r="D2954" s="13" t="e">
        <f>VLOOKUP(Parameter!#REF!,Indexing!$A$2:$B$28,2)</f>
        <v>#REF!</v>
      </c>
      <c r="E2954" s="13" t="e">
        <f>VLOOKUP(Parameter!#REF!,Indexing!$C$2:$D$28,2)</f>
        <v>#REF!</v>
      </c>
      <c r="F2954" s="13" t="e">
        <f>VLOOKUP(Parameter!#REF!,Indexing!$E$2:$F$28,2)</f>
        <v>#REF!</v>
      </c>
      <c r="G2954" s="13" t="e">
        <f>VLOOKUP(Parameter!#REF!,Indexing!$G$2:$H$28,2)</f>
        <v>#REF!</v>
      </c>
      <c r="H2954" s="13" t="e">
        <f t="shared" si="142"/>
        <v>#REF!</v>
      </c>
      <c r="J2954" s="13" t="e">
        <f>VLOOKUP(Parameter!#REF!,Indexing!$I$2:$J$28,2)</f>
        <v>#REF!</v>
      </c>
      <c r="K2954" s="13" t="e">
        <f>VLOOKUP(Parameter!#REF!,Indexing!$K$2:$L$28,2)</f>
        <v>#REF!</v>
      </c>
      <c r="L2954" s="13" t="e">
        <f t="shared" si="143"/>
        <v>#REF!</v>
      </c>
      <c r="N2954" t="e">
        <f t="shared" si="144"/>
        <v>#REF!</v>
      </c>
    </row>
    <row r="2955" spans="4:14">
      <c r="D2955" s="13" t="e">
        <f>VLOOKUP(Parameter!#REF!,Indexing!$A$2:$B$28,2)</f>
        <v>#REF!</v>
      </c>
      <c r="E2955" s="13" t="e">
        <f>VLOOKUP(Parameter!#REF!,Indexing!$C$2:$D$28,2)</f>
        <v>#REF!</v>
      </c>
      <c r="F2955" s="13" t="e">
        <f>VLOOKUP(Parameter!#REF!,Indexing!$E$2:$F$28,2)</f>
        <v>#REF!</v>
      </c>
      <c r="G2955" s="13" t="e">
        <f>VLOOKUP(Parameter!#REF!,Indexing!$G$2:$H$28,2)</f>
        <v>#REF!</v>
      </c>
      <c r="H2955" s="13" t="e">
        <f t="shared" si="142"/>
        <v>#REF!</v>
      </c>
      <c r="J2955" s="13" t="e">
        <f>VLOOKUP(Parameter!#REF!,Indexing!$I$2:$J$28,2)</f>
        <v>#REF!</v>
      </c>
      <c r="K2955" s="13" t="e">
        <f>VLOOKUP(Parameter!#REF!,Indexing!$K$2:$L$28,2)</f>
        <v>#REF!</v>
      </c>
      <c r="L2955" s="13" t="e">
        <f t="shared" si="143"/>
        <v>#REF!</v>
      </c>
      <c r="N2955" t="e">
        <f t="shared" si="144"/>
        <v>#REF!</v>
      </c>
    </row>
    <row r="2956" spans="4:14">
      <c r="D2956" s="13" t="e">
        <f>VLOOKUP(Parameter!#REF!,Indexing!$A$2:$B$28,2)</f>
        <v>#REF!</v>
      </c>
      <c r="E2956" s="13" t="e">
        <f>VLOOKUP(Parameter!#REF!,Indexing!$C$2:$D$28,2)</f>
        <v>#REF!</v>
      </c>
      <c r="F2956" s="13" t="e">
        <f>VLOOKUP(Parameter!#REF!,Indexing!$E$2:$F$28,2)</f>
        <v>#REF!</v>
      </c>
      <c r="G2956" s="13" t="e">
        <f>VLOOKUP(Parameter!#REF!,Indexing!$G$2:$H$28,2)</f>
        <v>#REF!</v>
      </c>
      <c r="H2956" s="13" t="e">
        <f t="shared" si="142"/>
        <v>#REF!</v>
      </c>
      <c r="J2956" s="13" t="e">
        <f>VLOOKUP(Parameter!#REF!,Indexing!$I$2:$J$28,2)</f>
        <v>#REF!</v>
      </c>
      <c r="K2956" s="13" t="e">
        <f>VLOOKUP(Parameter!#REF!,Indexing!$K$2:$L$28,2)</f>
        <v>#REF!</v>
      </c>
      <c r="L2956" s="13" t="e">
        <f t="shared" si="143"/>
        <v>#REF!</v>
      </c>
      <c r="N2956" t="e">
        <f t="shared" si="144"/>
        <v>#REF!</v>
      </c>
    </row>
    <row r="2957" spans="4:14">
      <c r="D2957" s="13" t="e">
        <f>VLOOKUP(Parameter!#REF!,Indexing!$A$2:$B$28,2)</f>
        <v>#REF!</v>
      </c>
      <c r="E2957" s="13" t="e">
        <f>VLOOKUP(Parameter!#REF!,Indexing!$C$2:$D$28,2)</f>
        <v>#REF!</v>
      </c>
      <c r="F2957" s="13" t="e">
        <f>VLOOKUP(Parameter!#REF!,Indexing!$E$2:$F$28,2)</f>
        <v>#REF!</v>
      </c>
      <c r="G2957" s="13" t="e">
        <f>VLOOKUP(Parameter!#REF!,Indexing!$G$2:$H$28,2)</f>
        <v>#REF!</v>
      </c>
      <c r="H2957" s="13" t="e">
        <f t="shared" si="142"/>
        <v>#REF!</v>
      </c>
      <c r="J2957" s="13" t="e">
        <f>VLOOKUP(Parameter!#REF!,Indexing!$I$2:$J$28,2)</f>
        <v>#REF!</v>
      </c>
      <c r="K2957" s="13" t="e">
        <f>VLOOKUP(Parameter!#REF!,Indexing!$K$2:$L$28,2)</f>
        <v>#REF!</v>
      </c>
      <c r="L2957" s="13" t="e">
        <f t="shared" si="143"/>
        <v>#REF!</v>
      </c>
      <c r="N2957" t="e">
        <f t="shared" si="144"/>
        <v>#REF!</v>
      </c>
    </row>
    <row r="2958" spans="4:14">
      <c r="D2958" s="13" t="e">
        <f>VLOOKUP(Parameter!#REF!,Indexing!$A$2:$B$28,2)</f>
        <v>#REF!</v>
      </c>
      <c r="E2958" s="13" t="e">
        <f>VLOOKUP(Parameter!#REF!,Indexing!$C$2:$D$28,2)</f>
        <v>#REF!</v>
      </c>
      <c r="F2958" s="13" t="e">
        <f>VLOOKUP(Parameter!#REF!,Indexing!$E$2:$F$28,2)</f>
        <v>#REF!</v>
      </c>
      <c r="G2958" s="13" t="e">
        <f>VLOOKUP(Parameter!#REF!,Indexing!$G$2:$H$28,2)</f>
        <v>#REF!</v>
      </c>
      <c r="H2958" s="13" t="e">
        <f t="shared" si="142"/>
        <v>#REF!</v>
      </c>
      <c r="J2958" s="13" t="e">
        <f>VLOOKUP(Parameter!#REF!,Indexing!$I$2:$J$28,2)</f>
        <v>#REF!</v>
      </c>
      <c r="K2958" s="13" t="e">
        <f>VLOOKUP(Parameter!#REF!,Indexing!$K$2:$L$28,2)</f>
        <v>#REF!</v>
      </c>
      <c r="L2958" s="13" t="e">
        <f t="shared" si="143"/>
        <v>#REF!</v>
      </c>
      <c r="N2958" t="e">
        <f t="shared" si="144"/>
        <v>#REF!</v>
      </c>
    </row>
    <row r="2959" spans="4:14">
      <c r="D2959" s="13" t="e">
        <f>VLOOKUP(Parameter!#REF!,Indexing!$A$2:$B$28,2)</f>
        <v>#REF!</v>
      </c>
      <c r="E2959" s="13" t="e">
        <f>VLOOKUP(Parameter!#REF!,Indexing!$C$2:$D$28,2)</f>
        <v>#REF!</v>
      </c>
      <c r="F2959" s="13" t="e">
        <f>VLOOKUP(Parameter!#REF!,Indexing!$E$2:$F$28,2)</f>
        <v>#REF!</v>
      </c>
      <c r="G2959" s="13" t="e">
        <f>VLOOKUP(Parameter!#REF!,Indexing!$G$2:$H$28,2)</f>
        <v>#REF!</v>
      </c>
      <c r="H2959" s="13" t="e">
        <f t="shared" si="142"/>
        <v>#REF!</v>
      </c>
      <c r="J2959" s="13" t="e">
        <f>VLOOKUP(Parameter!#REF!,Indexing!$I$2:$J$28,2)</f>
        <v>#REF!</v>
      </c>
      <c r="K2959" s="13" t="e">
        <f>VLOOKUP(Parameter!#REF!,Indexing!$K$2:$L$28,2)</f>
        <v>#REF!</v>
      </c>
      <c r="L2959" s="13" t="e">
        <f t="shared" si="143"/>
        <v>#REF!</v>
      </c>
      <c r="N2959" t="e">
        <f t="shared" si="144"/>
        <v>#REF!</v>
      </c>
    </row>
    <row r="2960" spans="4:14">
      <c r="D2960" s="13" t="e">
        <f>VLOOKUP(Parameter!#REF!,Indexing!$A$2:$B$28,2)</f>
        <v>#REF!</v>
      </c>
      <c r="E2960" s="13" t="e">
        <f>VLOOKUP(Parameter!#REF!,Indexing!$C$2:$D$28,2)</f>
        <v>#REF!</v>
      </c>
      <c r="F2960" s="13" t="e">
        <f>VLOOKUP(Parameter!#REF!,Indexing!$E$2:$F$28,2)</f>
        <v>#REF!</v>
      </c>
      <c r="G2960" s="13" t="e">
        <f>VLOOKUP(Parameter!#REF!,Indexing!$G$2:$H$28,2)</f>
        <v>#REF!</v>
      </c>
      <c r="H2960" s="13" t="e">
        <f t="shared" si="142"/>
        <v>#REF!</v>
      </c>
      <c r="J2960" s="13" t="e">
        <f>VLOOKUP(Parameter!#REF!,Indexing!$I$2:$J$28,2)</f>
        <v>#REF!</v>
      </c>
      <c r="K2960" s="13" t="e">
        <f>VLOOKUP(Parameter!#REF!,Indexing!$K$2:$L$28,2)</f>
        <v>#REF!</v>
      </c>
      <c r="L2960" s="13" t="e">
        <f t="shared" si="143"/>
        <v>#REF!</v>
      </c>
      <c r="N2960" t="e">
        <f t="shared" si="144"/>
        <v>#REF!</v>
      </c>
    </row>
    <row r="2961" spans="4:14">
      <c r="D2961" s="13" t="e">
        <f>VLOOKUP(Parameter!#REF!,Indexing!$A$2:$B$28,2)</f>
        <v>#REF!</v>
      </c>
      <c r="E2961" s="13" t="e">
        <f>VLOOKUP(Parameter!#REF!,Indexing!$C$2:$D$28,2)</f>
        <v>#REF!</v>
      </c>
      <c r="F2961" s="13" t="e">
        <f>VLOOKUP(Parameter!#REF!,Indexing!$E$2:$F$28,2)</f>
        <v>#REF!</v>
      </c>
      <c r="G2961" s="13" t="e">
        <f>VLOOKUP(Parameter!#REF!,Indexing!$G$2:$H$28,2)</f>
        <v>#REF!</v>
      </c>
      <c r="H2961" s="13" t="e">
        <f t="shared" si="142"/>
        <v>#REF!</v>
      </c>
      <c r="J2961" s="13" t="e">
        <f>VLOOKUP(Parameter!#REF!,Indexing!$I$2:$J$28,2)</f>
        <v>#REF!</v>
      </c>
      <c r="K2961" s="13" t="e">
        <f>VLOOKUP(Parameter!#REF!,Indexing!$K$2:$L$28,2)</f>
        <v>#REF!</v>
      </c>
      <c r="L2961" s="13" t="e">
        <f t="shared" si="143"/>
        <v>#REF!</v>
      </c>
      <c r="N2961" t="e">
        <f t="shared" si="144"/>
        <v>#REF!</v>
      </c>
    </row>
    <row r="2962" spans="4:14">
      <c r="D2962" s="13" t="e">
        <f>VLOOKUP(Parameter!#REF!,Indexing!$A$2:$B$28,2)</f>
        <v>#REF!</v>
      </c>
      <c r="E2962" s="13" t="e">
        <f>VLOOKUP(Parameter!#REF!,Indexing!$C$2:$D$28,2)</f>
        <v>#REF!</v>
      </c>
      <c r="F2962" s="13" t="e">
        <f>VLOOKUP(Parameter!#REF!,Indexing!$E$2:$F$28,2)</f>
        <v>#REF!</v>
      </c>
      <c r="G2962" s="13" t="e">
        <f>VLOOKUP(Parameter!#REF!,Indexing!$G$2:$H$28,2)</f>
        <v>#REF!</v>
      </c>
      <c r="H2962" s="13" t="e">
        <f t="shared" si="142"/>
        <v>#REF!</v>
      </c>
      <c r="J2962" s="13" t="e">
        <f>VLOOKUP(Parameter!#REF!,Indexing!$I$2:$J$28,2)</f>
        <v>#REF!</v>
      </c>
      <c r="K2962" s="13" t="e">
        <f>VLOOKUP(Parameter!#REF!,Indexing!$K$2:$L$28,2)</f>
        <v>#REF!</v>
      </c>
      <c r="L2962" s="13" t="e">
        <f t="shared" si="143"/>
        <v>#REF!</v>
      </c>
      <c r="N2962" t="e">
        <f t="shared" si="144"/>
        <v>#REF!</v>
      </c>
    </row>
    <row r="2963" spans="4:14">
      <c r="D2963" s="13" t="e">
        <f>VLOOKUP(Parameter!#REF!,Indexing!$A$2:$B$28,2)</f>
        <v>#REF!</v>
      </c>
      <c r="E2963" s="13" t="e">
        <f>VLOOKUP(Parameter!#REF!,Indexing!$C$2:$D$28,2)</f>
        <v>#REF!</v>
      </c>
      <c r="F2963" s="13" t="e">
        <f>VLOOKUP(Parameter!#REF!,Indexing!$E$2:$F$28,2)</f>
        <v>#REF!</v>
      </c>
      <c r="G2963" s="13" t="e">
        <f>VLOOKUP(Parameter!#REF!,Indexing!$G$2:$H$28,2)</f>
        <v>#REF!</v>
      </c>
      <c r="H2963" s="13" t="e">
        <f t="shared" si="142"/>
        <v>#REF!</v>
      </c>
      <c r="J2963" s="13" t="e">
        <f>VLOOKUP(Parameter!#REF!,Indexing!$I$2:$J$28,2)</f>
        <v>#REF!</v>
      </c>
      <c r="K2963" s="13" t="e">
        <f>VLOOKUP(Parameter!#REF!,Indexing!$K$2:$L$28,2)</f>
        <v>#REF!</v>
      </c>
      <c r="L2963" s="13" t="e">
        <f t="shared" si="143"/>
        <v>#REF!</v>
      </c>
      <c r="N2963" t="e">
        <f t="shared" si="144"/>
        <v>#REF!</v>
      </c>
    </row>
    <row r="2964" spans="4:14">
      <c r="D2964" s="13" t="e">
        <f>VLOOKUP(Parameter!#REF!,Indexing!$A$2:$B$28,2)</f>
        <v>#REF!</v>
      </c>
      <c r="E2964" s="13" t="e">
        <f>VLOOKUP(Parameter!#REF!,Indexing!$C$2:$D$28,2)</f>
        <v>#REF!</v>
      </c>
      <c r="F2964" s="13" t="e">
        <f>VLOOKUP(Parameter!#REF!,Indexing!$E$2:$F$28,2)</f>
        <v>#REF!</v>
      </c>
      <c r="G2964" s="13" t="e">
        <f>VLOOKUP(Parameter!#REF!,Indexing!$G$2:$H$28,2)</f>
        <v>#REF!</v>
      </c>
      <c r="H2964" s="13" t="e">
        <f t="shared" si="142"/>
        <v>#REF!</v>
      </c>
      <c r="J2964" s="13" t="e">
        <f>VLOOKUP(Parameter!#REF!,Indexing!$I$2:$J$28,2)</f>
        <v>#REF!</v>
      </c>
      <c r="K2964" s="13" t="e">
        <f>VLOOKUP(Parameter!#REF!,Indexing!$K$2:$L$28,2)</f>
        <v>#REF!</v>
      </c>
      <c r="L2964" s="13" t="e">
        <f t="shared" si="143"/>
        <v>#REF!</v>
      </c>
      <c r="N2964" t="e">
        <f t="shared" si="144"/>
        <v>#REF!</v>
      </c>
    </row>
    <row r="2965" spans="4:14">
      <c r="D2965" s="13" t="e">
        <f>VLOOKUP(Parameter!#REF!,Indexing!$A$2:$B$28,2)</f>
        <v>#REF!</v>
      </c>
      <c r="E2965" s="13" t="e">
        <f>VLOOKUP(Parameter!#REF!,Indexing!$C$2:$D$28,2)</f>
        <v>#REF!</v>
      </c>
      <c r="F2965" s="13" t="e">
        <f>VLOOKUP(Parameter!#REF!,Indexing!$E$2:$F$28,2)</f>
        <v>#REF!</v>
      </c>
      <c r="G2965" s="13" t="e">
        <f>VLOOKUP(Parameter!#REF!,Indexing!$G$2:$H$28,2)</f>
        <v>#REF!</v>
      </c>
      <c r="H2965" s="13" t="e">
        <f t="shared" si="142"/>
        <v>#REF!</v>
      </c>
      <c r="J2965" s="13" t="e">
        <f>VLOOKUP(Parameter!#REF!,Indexing!$I$2:$J$28,2)</f>
        <v>#REF!</v>
      </c>
      <c r="K2965" s="13" t="e">
        <f>VLOOKUP(Parameter!#REF!,Indexing!$K$2:$L$28,2)</f>
        <v>#REF!</v>
      </c>
      <c r="L2965" s="13" t="e">
        <f t="shared" si="143"/>
        <v>#REF!</v>
      </c>
      <c r="N2965" t="e">
        <f t="shared" si="144"/>
        <v>#REF!</v>
      </c>
    </row>
    <row r="2966" spans="4:14">
      <c r="D2966" s="13" t="e">
        <f>VLOOKUP(Parameter!#REF!,Indexing!$A$2:$B$28,2)</f>
        <v>#REF!</v>
      </c>
      <c r="E2966" s="13" t="e">
        <f>VLOOKUP(Parameter!#REF!,Indexing!$C$2:$D$28,2)</f>
        <v>#REF!</v>
      </c>
      <c r="F2966" s="13" t="e">
        <f>VLOOKUP(Parameter!#REF!,Indexing!$E$2:$F$28,2)</f>
        <v>#REF!</v>
      </c>
      <c r="G2966" s="13" t="e">
        <f>VLOOKUP(Parameter!#REF!,Indexing!$G$2:$H$28,2)</f>
        <v>#REF!</v>
      </c>
      <c r="H2966" s="13" t="e">
        <f t="shared" si="142"/>
        <v>#REF!</v>
      </c>
      <c r="J2966" s="13" t="e">
        <f>VLOOKUP(Parameter!#REF!,Indexing!$I$2:$J$28,2)</f>
        <v>#REF!</v>
      </c>
      <c r="K2966" s="13" t="e">
        <f>VLOOKUP(Parameter!#REF!,Indexing!$K$2:$L$28,2)</f>
        <v>#REF!</v>
      </c>
      <c r="L2966" s="13" t="e">
        <f t="shared" si="143"/>
        <v>#REF!</v>
      </c>
      <c r="N2966" t="e">
        <f t="shared" si="144"/>
        <v>#REF!</v>
      </c>
    </row>
    <row r="2967" spans="4:14">
      <c r="D2967" s="13" t="e">
        <f>VLOOKUP(Parameter!#REF!,Indexing!$A$2:$B$28,2)</f>
        <v>#REF!</v>
      </c>
      <c r="E2967" s="13" t="e">
        <f>VLOOKUP(Parameter!#REF!,Indexing!$C$2:$D$28,2)</f>
        <v>#REF!</v>
      </c>
      <c r="F2967" s="13" t="e">
        <f>VLOOKUP(Parameter!#REF!,Indexing!$E$2:$F$28,2)</f>
        <v>#REF!</v>
      </c>
      <c r="G2967" s="13" t="e">
        <f>VLOOKUP(Parameter!#REF!,Indexing!$G$2:$H$28,2)</f>
        <v>#REF!</v>
      </c>
      <c r="H2967" s="13" t="e">
        <f t="shared" si="142"/>
        <v>#REF!</v>
      </c>
      <c r="J2967" s="13" t="e">
        <f>VLOOKUP(Parameter!#REF!,Indexing!$I$2:$J$28,2)</f>
        <v>#REF!</v>
      </c>
      <c r="K2967" s="13" t="e">
        <f>VLOOKUP(Parameter!#REF!,Indexing!$K$2:$L$28,2)</f>
        <v>#REF!</v>
      </c>
      <c r="L2967" s="13" t="e">
        <f t="shared" si="143"/>
        <v>#REF!</v>
      </c>
      <c r="N2967" t="e">
        <f t="shared" si="144"/>
        <v>#REF!</v>
      </c>
    </row>
    <row r="2968" spans="4:14">
      <c r="D2968" s="13" t="e">
        <f>VLOOKUP(Parameter!#REF!,Indexing!$A$2:$B$28,2)</f>
        <v>#REF!</v>
      </c>
      <c r="E2968" s="13" t="e">
        <f>VLOOKUP(Parameter!#REF!,Indexing!$C$2:$D$28,2)</f>
        <v>#REF!</v>
      </c>
      <c r="F2968" s="13" t="e">
        <f>VLOOKUP(Parameter!#REF!,Indexing!$E$2:$F$28,2)</f>
        <v>#REF!</v>
      </c>
      <c r="G2968" s="13" t="e">
        <f>VLOOKUP(Parameter!#REF!,Indexing!$G$2:$H$28,2)</f>
        <v>#REF!</v>
      </c>
      <c r="H2968" s="13" t="e">
        <f t="shared" si="142"/>
        <v>#REF!</v>
      </c>
      <c r="J2968" s="13" t="e">
        <f>VLOOKUP(Parameter!#REF!,Indexing!$I$2:$J$28,2)</f>
        <v>#REF!</v>
      </c>
      <c r="K2968" s="13" t="e">
        <f>VLOOKUP(Parameter!#REF!,Indexing!$K$2:$L$28,2)</f>
        <v>#REF!</v>
      </c>
      <c r="L2968" s="13" t="e">
        <f t="shared" si="143"/>
        <v>#REF!</v>
      </c>
      <c r="N2968" t="e">
        <f t="shared" si="144"/>
        <v>#REF!</v>
      </c>
    </row>
    <row r="2969" spans="4:14">
      <c r="D2969" s="13" t="e">
        <f>VLOOKUP(Parameter!#REF!,Indexing!$A$2:$B$28,2)</f>
        <v>#REF!</v>
      </c>
      <c r="E2969" s="13" t="e">
        <f>VLOOKUP(Parameter!#REF!,Indexing!$C$2:$D$28,2)</f>
        <v>#REF!</v>
      </c>
      <c r="F2969" s="13" t="e">
        <f>VLOOKUP(Parameter!#REF!,Indexing!$E$2:$F$28,2)</f>
        <v>#REF!</v>
      </c>
      <c r="G2969" s="13" t="e">
        <f>VLOOKUP(Parameter!#REF!,Indexing!$G$2:$H$28,2)</f>
        <v>#REF!</v>
      </c>
      <c r="H2969" s="13" t="e">
        <f t="shared" si="142"/>
        <v>#REF!</v>
      </c>
      <c r="J2969" s="13" t="e">
        <f>VLOOKUP(Parameter!#REF!,Indexing!$I$2:$J$28,2)</f>
        <v>#REF!</v>
      </c>
      <c r="K2969" s="13" t="e">
        <f>VLOOKUP(Parameter!#REF!,Indexing!$K$2:$L$28,2)</f>
        <v>#REF!</v>
      </c>
      <c r="L2969" s="13" t="e">
        <f t="shared" si="143"/>
        <v>#REF!</v>
      </c>
      <c r="N2969" t="e">
        <f t="shared" si="144"/>
        <v>#REF!</v>
      </c>
    </row>
    <row r="2970" spans="4:14">
      <c r="D2970" s="13" t="e">
        <f>VLOOKUP(Parameter!#REF!,Indexing!$A$2:$B$28,2)</f>
        <v>#REF!</v>
      </c>
      <c r="E2970" s="13" t="e">
        <f>VLOOKUP(Parameter!#REF!,Indexing!$C$2:$D$28,2)</f>
        <v>#REF!</v>
      </c>
      <c r="F2970" s="13" t="e">
        <f>VLOOKUP(Parameter!#REF!,Indexing!$E$2:$F$28,2)</f>
        <v>#REF!</v>
      </c>
      <c r="G2970" s="13" t="e">
        <f>VLOOKUP(Parameter!#REF!,Indexing!$G$2:$H$28,2)</f>
        <v>#REF!</v>
      </c>
      <c r="H2970" s="13" t="e">
        <f t="shared" si="142"/>
        <v>#REF!</v>
      </c>
      <c r="J2970" s="13" t="e">
        <f>VLOOKUP(Parameter!#REF!,Indexing!$I$2:$J$28,2)</f>
        <v>#REF!</v>
      </c>
      <c r="K2970" s="13" t="e">
        <f>VLOOKUP(Parameter!#REF!,Indexing!$K$2:$L$28,2)</f>
        <v>#REF!</v>
      </c>
      <c r="L2970" s="13" t="e">
        <f t="shared" si="143"/>
        <v>#REF!</v>
      </c>
      <c r="N2970" t="e">
        <f t="shared" si="144"/>
        <v>#REF!</v>
      </c>
    </row>
    <row r="2971" spans="4:14">
      <c r="D2971" s="13" t="e">
        <f>VLOOKUP(Parameter!#REF!,Indexing!$A$2:$B$28,2)</f>
        <v>#REF!</v>
      </c>
      <c r="E2971" s="13" t="e">
        <f>VLOOKUP(Parameter!#REF!,Indexing!$C$2:$D$28,2)</f>
        <v>#REF!</v>
      </c>
      <c r="F2971" s="13" t="e">
        <f>VLOOKUP(Parameter!#REF!,Indexing!$E$2:$F$28,2)</f>
        <v>#REF!</v>
      </c>
      <c r="G2971" s="13" t="e">
        <f>VLOOKUP(Parameter!#REF!,Indexing!$G$2:$H$28,2)</f>
        <v>#REF!</v>
      </c>
      <c r="H2971" s="13" t="e">
        <f t="shared" si="142"/>
        <v>#REF!</v>
      </c>
      <c r="J2971" s="13" t="e">
        <f>VLOOKUP(Parameter!#REF!,Indexing!$I$2:$J$28,2)</f>
        <v>#REF!</v>
      </c>
      <c r="K2971" s="13" t="e">
        <f>VLOOKUP(Parameter!#REF!,Indexing!$K$2:$L$28,2)</f>
        <v>#REF!</v>
      </c>
      <c r="L2971" s="13" t="e">
        <f t="shared" si="143"/>
        <v>#REF!</v>
      </c>
      <c r="N2971" t="e">
        <f t="shared" si="144"/>
        <v>#REF!</v>
      </c>
    </row>
    <row r="2972" spans="4:14">
      <c r="D2972" s="13" t="e">
        <f>VLOOKUP(Parameter!#REF!,Indexing!$A$2:$B$28,2)</f>
        <v>#REF!</v>
      </c>
      <c r="E2972" s="13" t="e">
        <f>VLOOKUP(Parameter!#REF!,Indexing!$C$2:$D$28,2)</f>
        <v>#REF!</v>
      </c>
      <c r="F2972" s="13" t="e">
        <f>VLOOKUP(Parameter!#REF!,Indexing!$E$2:$F$28,2)</f>
        <v>#REF!</v>
      </c>
      <c r="G2972" s="13" t="e">
        <f>VLOOKUP(Parameter!#REF!,Indexing!$G$2:$H$28,2)</f>
        <v>#REF!</v>
      </c>
      <c r="H2972" s="13" t="e">
        <f t="shared" si="142"/>
        <v>#REF!</v>
      </c>
      <c r="J2972" s="13" t="e">
        <f>VLOOKUP(Parameter!#REF!,Indexing!$I$2:$J$28,2)</f>
        <v>#REF!</v>
      </c>
      <c r="K2972" s="13" t="e">
        <f>VLOOKUP(Parameter!#REF!,Indexing!$K$2:$L$28,2)</f>
        <v>#REF!</v>
      </c>
      <c r="L2972" s="13" t="e">
        <f t="shared" si="143"/>
        <v>#REF!</v>
      </c>
      <c r="N2972" t="e">
        <f t="shared" si="144"/>
        <v>#REF!</v>
      </c>
    </row>
    <row r="2973" spans="4:14">
      <c r="D2973" s="13" t="e">
        <f>VLOOKUP(Parameter!#REF!,Indexing!$A$2:$B$28,2)</f>
        <v>#REF!</v>
      </c>
      <c r="E2973" s="13" t="e">
        <f>VLOOKUP(Parameter!#REF!,Indexing!$C$2:$D$28,2)</f>
        <v>#REF!</v>
      </c>
      <c r="F2973" s="13" t="e">
        <f>VLOOKUP(Parameter!#REF!,Indexing!$E$2:$F$28,2)</f>
        <v>#REF!</v>
      </c>
      <c r="G2973" s="13" t="e">
        <f>VLOOKUP(Parameter!#REF!,Indexing!$G$2:$H$28,2)</f>
        <v>#REF!</v>
      </c>
      <c r="H2973" s="13" t="e">
        <f t="shared" si="142"/>
        <v>#REF!</v>
      </c>
      <c r="J2973" s="13" t="e">
        <f>VLOOKUP(Parameter!#REF!,Indexing!$I$2:$J$28,2)</f>
        <v>#REF!</v>
      </c>
      <c r="K2973" s="13" t="e">
        <f>VLOOKUP(Parameter!#REF!,Indexing!$K$2:$L$28,2)</f>
        <v>#REF!</v>
      </c>
      <c r="L2973" s="13" t="e">
        <f t="shared" si="143"/>
        <v>#REF!</v>
      </c>
      <c r="N2973" t="e">
        <f t="shared" si="144"/>
        <v>#REF!</v>
      </c>
    </row>
    <row r="2974" spans="4:14">
      <c r="D2974" s="13" t="e">
        <f>VLOOKUP(Parameter!#REF!,Indexing!$A$2:$B$28,2)</f>
        <v>#REF!</v>
      </c>
      <c r="E2974" s="13" t="e">
        <f>VLOOKUP(Parameter!#REF!,Indexing!$C$2:$D$28,2)</f>
        <v>#REF!</v>
      </c>
      <c r="F2974" s="13" t="e">
        <f>VLOOKUP(Parameter!#REF!,Indexing!$E$2:$F$28,2)</f>
        <v>#REF!</v>
      </c>
      <c r="G2974" s="13" t="e">
        <f>VLOOKUP(Parameter!#REF!,Indexing!$G$2:$H$28,2)</f>
        <v>#REF!</v>
      </c>
      <c r="H2974" s="13" t="e">
        <f t="shared" si="142"/>
        <v>#REF!</v>
      </c>
      <c r="J2974" s="13" t="e">
        <f>VLOOKUP(Parameter!#REF!,Indexing!$I$2:$J$28,2)</f>
        <v>#REF!</v>
      </c>
      <c r="K2974" s="13" t="e">
        <f>VLOOKUP(Parameter!#REF!,Indexing!$K$2:$L$28,2)</f>
        <v>#REF!</v>
      </c>
      <c r="L2974" s="13" t="e">
        <f t="shared" si="143"/>
        <v>#REF!</v>
      </c>
      <c r="N2974" t="e">
        <f t="shared" si="144"/>
        <v>#REF!</v>
      </c>
    </row>
    <row r="2975" spans="4:14">
      <c r="D2975" s="13" t="e">
        <f>VLOOKUP(Parameter!#REF!,Indexing!$A$2:$B$28,2)</f>
        <v>#REF!</v>
      </c>
      <c r="E2975" s="13" t="e">
        <f>VLOOKUP(Parameter!#REF!,Indexing!$C$2:$D$28,2)</f>
        <v>#REF!</v>
      </c>
      <c r="F2975" s="13" t="e">
        <f>VLOOKUP(Parameter!#REF!,Indexing!$E$2:$F$28,2)</f>
        <v>#REF!</v>
      </c>
      <c r="G2975" s="13" t="e">
        <f>VLOOKUP(Parameter!#REF!,Indexing!$G$2:$H$28,2)</f>
        <v>#REF!</v>
      </c>
      <c r="H2975" s="13" t="e">
        <f t="shared" si="142"/>
        <v>#REF!</v>
      </c>
      <c r="J2975" s="13" t="e">
        <f>VLOOKUP(Parameter!#REF!,Indexing!$I$2:$J$28,2)</f>
        <v>#REF!</v>
      </c>
      <c r="K2975" s="13" t="e">
        <f>VLOOKUP(Parameter!#REF!,Indexing!$K$2:$L$28,2)</f>
        <v>#REF!</v>
      </c>
      <c r="L2975" s="13" t="e">
        <f t="shared" si="143"/>
        <v>#REF!</v>
      </c>
      <c r="N2975" t="e">
        <f t="shared" si="144"/>
        <v>#REF!</v>
      </c>
    </row>
    <row r="2976" spans="4:14">
      <c r="D2976" s="13" t="e">
        <f>VLOOKUP(Parameter!#REF!,Indexing!$A$2:$B$28,2)</f>
        <v>#REF!</v>
      </c>
      <c r="E2976" s="13" t="e">
        <f>VLOOKUP(Parameter!#REF!,Indexing!$C$2:$D$28,2)</f>
        <v>#REF!</v>
      </c>
      <c r="F2976" s="13" t="e">
        <f>VLOOKUP(Parameter!#REF!,Indexing!$E$2:$F$28,2)</f>
        <v>#REF!</v>
      </c>
      <c r="G2976" s="13" t="e">
        <f>VLOOKUP(Parameter!#REF!,Indexing!$G$2:$H$28,2)</f>
        <v>#REF!</v>
      </c>
      <c r="H2976" s="13" t="e">
        <f t="shared" si="142"/>
        <v>#REF!</v>
      </c>
      <c r="J2976" s="13" t="e">
        <f>VLOOKUP(Parameter!#REF!,Indexing!$I$2:$J$28,2)</f>
        <v>#REF!</v>
      </c>
      <c r="K2976" s="13" t="e">
        <f>VLOOKUP(Parameter!#REF!,Indexing!$K$2:$L$28,2)</f>
        <v>#REF!</v>
      </c>
      <c r="L2976" s="13" t="e">
        <f t="shared" si="143"/>
        <v>#REF!</v>
      </c>
      <c r="N2976" t="e">
        <f t="shared" si="144"/>
        <v>#REF!</v>
      </c>
    </row>
    <row r="2977" spans="4:14">
      <c r="D2977" s="13" t="e">
        <f>VLOOKUP(Parameter!#REF!,Indexing!$A$2:$B$28,2)</f>
        <v>#REF!</v>
      </c>
      <c r="E2977" s="13" t="e">
        <f>VLOOKUP(Parameter!#REF!,Indexing!$C$2:$D$28,2)</f>
        <v>#REF!</v>
      </c>
      <c r="F2977" s="13" t="e">
        <f>VLOOKUP(Parameter!#REF!,Indexing!$E$2:$F$28,2)</f>
        <v>#REF!</v>
      </c>
      <c r="G2977" s="13" t="e">
        <f>VLOOKUP(Parameter!#REF!,Indexing!$G$2:$H$28,2)</f>
        <v>#REF!</v>
      </c>
      <c r="H2977" s="13" t="e">
        <f t="shared" si="142"/>
        <v>#REF!</v>
      </c>
      <c r="J2977" s="13" t="e">
        <f>VLOOKUP(Parameter!#REF!,Indexing!$I$2:$J$28,2)</f>
        <v>#REF!</v>
      </c>
      <c r="K2977" s="13" t="e">
        <f>VLOOKUP(Parameter!#REF!,Indexing!$K$2:$L$28,2)</f>
        <v>#REF!</v>
      </c>
      <c r="L2977" s="13" t="e">
        <f t="shared" si="143"/>
        <v>#REF!</v>
      </c>
      <c r="N2977" t="e">
        <f t="shared" si="144"/>
        <v>#REF!</v>
      </c>
    </row>
    <row r="2978" spans="4:14">
      <c r="D2978" s="13" t="e">
        <f>VLOOKUP(Parameter!#REF!,Indexing!$A$2:$B$28,2)</f>
        <v>#REF!</v>
      </c>
      <c r="E2978" s="13" t="e">
        <f>VLOOKUP(Parameter!#REF!,Indexing!$C$2:$D$28,2)</f>
        <v>#REF!</v>
      </c>
      <c r="F2978" s="13" t="e">
        <f>VLOOKUP(Parameter!#REF!,Indexing!$E$2:$F$28,2)</f>
        <v>#REF!</v>
      </c>
      <c r="G2978" s="13" t="e">
        <f>VLOOKUP(Parameter!#REF!,Indexing!$G$2:$H$28,2)</f>
        <v>#REF!</v>
      </c>
      <c r="H2978" s="13" t="e">
        <f t="shared" si="142"/>
        <v>#REF!</v>
      </c>
      <c r="J2978" s="13" t="e">
        <f>VLOOKUP(Parameter!#REF!,Indexing!$I$2:$J$28,2)</f>
        <v>#REF!</v>
      </c>
      <c r="K2978" s="13" t="e">
        <f>VLOOKUP(Parameter!#REF!,Indexing!$K$2:$L$28,2)</f>
        <v>#REF!</v>
      </c>
      <c r="L2978" s="13" t="e">
        <f t="shared" si="143"/>
        <v>#REF!</v>
      </c>
      <c r="N2978" t="e">
        <f t="shared" si="144"/>
        <v>#REF!</v>
      </c>
    </row>
    <row r="2979" spans="4:14">
      <c r="D2979" s="13" t="e">
        <f>VLOOKUP(Parameter!#REF!,Indexing!$A$2:$B$28,2)</f>
        <v>#REF!</v>
      </c>
      <c r="E2979" s="13" t="e">
        <f>VLOOKUP(Parameter!#REF!,Indexing!$C$2:$D$28,2)</f>
        <v>#REF!</v>
      </c>
      <c r="F2979" s="13" t="e">
        <f>VLOOKUP(Parameter!#REF!,Indexing!$E$2:$F$28,2)</f>
        <v>#REF!</v>
      </c>
      <c r="G2979" s="13" t="e">
        <f>VLOOKUP(Parameter!#REF!,Indexing!$G$2:$H$28,2)</f>
        <v>#REF!</v>
      </c>
      <c r="H2979" s="13" t="e">
        <f t="shared" si="142"/>
        <v>#REF!</v>
      </c>
      <c r="J2979" s="13" t="e">
        <f>VLOOKUP(Parameter!#REF!,Indexing!$I$2:$J$28,2)</f>
        <v>#REF!</v>
      </c>
      <c r="K2979" s="13" t="e">
        <f>VLOOKUP(Parameter!#REF!,Indexing!$K$2:$L$28,2)</f>
        <v>#REF!</v>
      </c>
      <c r="L2979" s="13" t="e">
        <f t="shared" si="143"/>
        <v>#REF!</v>
      </c>
      <c r="N2979" t="e">
        <f t="shared" si="144"/>
        <v>#REF!</v>
      </c>
    </row>
    <row r="2980" spans="4:14">
      <c r="D2980" s="13" t="e">
        <f>VLOOKUP(Parameter!#REF!,Indexing!$A$2:$B$28,2)</f>
        <v>#REF!</v>
      </c>
      <c r="E2980" s="13" t="e">
        <f>VLOOKUP(Parameter!#REF!,Indexing!$C$2:$D$28,2)</f>
        <v>#REF!</v>
      </c>
      <c r="F2980" s="13" t="e">
        <f>VLOOKUP(Parameter!#REF!,Indexing!$E$2:$F$28,2)</f>
        <v>#REF!</v>
      </c>
      <c r="G2980" s="13" t="e">
        <f>VLOOKUP(Parameter!#REF!,Indexing!$G$2:$H$28,2)</f>
        <v>#REF!</v>
      </c>
      <c r="H2980" s="13" t="e">
        <f t="shared" si="142"/>
        <v>#REF!</v>
      </c>
      <c r="J2980" s="13" t="e">
        <f>VLOOKUP(Parameter!#REF!,Indexing!$I$2:$J$28,2)</f>
        <v>#REF!</v>
      </c>
      <c r="K2980" s="13" t="e">
        <f>VLOOKUP(Parameter!#REF!,Indexing!$K$2:$L$28,2)</f>
        <v>#REF!</v>
      </c>
      <c r="L2980" s="13" t="e">
        <f t="shared" si="143"/>
        <v>#REF!</v>
      </c>
      <c r="N2980" t="e">
        <f t="shared" si="144"/>
        <v>#REF!</v>
      </c>
    </row>
    <row r="2981" spans="4:14">
      <c r="D2981" s="13" t="e">
        <f>VLOOKUP(Parameter!#REF!,Indexing!$A$2:$B$28,2)</f>
        <v>#REF!</v>
      </c>
      <c r="E2981" s="13" t="e">
        <f>VLOOKUP(Parameter!#REF!,Indexing!$C$2:$D$28,2)</f>
        <v>#REF!</v>
      </c>
      <c r="F2981" s="13" t="e">
        <f>VLOOKUP(Parameter!#REF!,Indexing!$E$2:$F$28,2)</f>
        <v>#REF!</v>
      </c>
      <c r="G2981" s="13" t="e">
        <f>VLOOKUP(Parameter!#REF!,Indexing!$G$2:$H$28,2)</f>
        <v>#REF!</v>
      </c>
      <c r="H2981" s="13" t="e">
        <f t="shared" si="142"/>
        <v>#REF!</v>
      </c>
      <c r="J2981" s="13" t="e">
        <f>VLOOKUP(Parameter!#REF!,Indexing!$I$2:$J$28,2)</f>
        <v>#REF!</v>
      </c>
      <c r="K2981" s="13" t="e">
        <f>VLOOKUP(Parameter!#REF!,Indexing!$K$2:$L$28,2)</f>
        <v>#REF!</v>
      </c>
      <c r="L2981" s="13" t="e">
        <f t="shared" si="143"/>
        <v>#REF!</v>
      </c>
      <c r="N2981" t="e">
        <f t="shared" si="144"/>
        <v>#REF!</v>
      </c>
    </row>
    <row r="2982" spans="4:14">
      <c r="D2982" s="13" t="e">
        <f>VLOOKUP(Parameter!#REF!,Indexing!$A$2:$B$28,2)</f>
        <v>#REF!</v>
      </c>
      <c r="E2982" s="13" t="e">
        <f>VLOOKUP(Parameter!#REF!,Indexing!$C$2:$D$28,2)</f>
        <v>#REF!</v>
      </c>
      <c r="F2982" s="13" t="e">
        <f>VLOOKUP(Parameter!#REF!,Indexing!$E$2:$F$28,2)</f>
        <v>#REF!</v>
      </c>
      <c r="G2982" s="13" t="e">
        <f>VLOOKUP(Parameter!#REF!,Indexing!$G$2:$H$28,2)</f>
        <v>#REF!</v>
      </c>
      <c r="H2982" s="13" t="e">
        <f t="shared" si="142"/>
        <v>#REF!</v>
      </c>
      <c r="J2982" s="13" t="e">
        <f>VLOOKUP(Parameter!#REF!,Indexing!$I$2:$J$28,2)</f>
        <v>#REF!</v>
      </c>
      <c r="K2982" s="13" t="e">
        <f>VLOOKUP(Parameter!#REF!,Indexing!$K$2:$L$28,2)</f>
        <v>#REF!</v>
      </c>
      <c r="L2982" s="13" t="e">
        <f t="shared" si="143"/>
        <v>#REF!</v>
      </c>
      <c r="N2982" t="e">
        <f t="shared" si="144"/>
        <v>#REF!</v>
      </c>
    </row>
    <row r="2983" spans="4:14">
      <c r="D2983" s="13" t="e">
        <f>VLOOKUP(Parameter!#REF!,Indexing!$A$2:$B$28,2)</f>
        <v>#REF!</v>
      </c>
      <c r="E2983" s="13" t="e">
        <f>VLOOKUP(Parameter!#REF!,Indexing!$C$2:$D$28,2)</f>
        <v>#REF!</v>
      </c>
      <c r="F2983" s="13" t="e">
        <f>VLOOKUP(Parameter!#REF!,Indexing!$E$2:$F$28,2)</f>
        <v>#REF!</v>
      </c>
      <c r="G2983" s="13" t="e">
        <f>VLOOKUP(Parameter!#REF!,Indexing!$G$2:$H$28,2)</f>
        <v>#REF!</v>
      </c>
      <c r="H2983" s="13" t="e">
        <f t="shared" ref="H2983:H3046" si="145">(AVERAGE(D2983:G2983))</f>
        <v>#REF!</v>
      </c>
      <c r="J2983" s="13" t="e">
        <f>VLOOKUP(Parameter!#REF!,Indexing!$I$2:$J$28,2)</f>
        <v>#REF!</v>
      </c>
      <c r="K2983" s="13" t="e">
        <f>VLOOKUP(Parameter!#REF!,Indexing!$K$2:$L$28,2)</f>
        <v>#REF!</v>
      </c>
      <c r="L2983" s="13" t="e">
        <f t="shared" ref="L2983:L3046" si="146">AVERAGE(J2983+K2983)</f>
        <v>#REF!</v>
      </c>
      <c r="N2983" t="e">
        <f t="shared" si="144"/>
        <v>#REF!</v>
      </c>
    </row>
    <row r="2984" spans="4:14">
      <c r="D2984" s="13" t="e">
        <f>VLOOKUP(Parameter!#REF!,Indexing!$A$2:$B$28,2)</f>
        <v>#REF!</v>
      </c>
      <c r="E2984" s="13" t="e">
        <f>VLOOKUP(Parameter!#REF!,Indexing!$C$2:$D$28,2)</f>
        <v>#REF!</v>
      </c>
      <c r="F2984" s="13" t="e">
        <f>VLOOKUP(Parameter!#REF!,Indexing!$E$2:$F$28,2)</f>
        <v>#REF!</v>
      </c>
      <c r="G2984" s="13" t="e">
        <f>VLOOKUP(Parameter!#REF!,Indexing!$G$2:$H$28,2)</f>
        <v>#REF!</v>
      </c>
      <c r="H2984" s="13" t="e">
        <f t="shared" si="145"/>
        <v>#REF!</v>
      </c>
      <c r="J2984" s="13" t="e">
        <f>VLOOKUP(Parameter!#REF!,Indexing!$I$2:$J$28,2)</f>
        <v>#REF!</v>
      </c>
      <c r="K2984" s="13" t="e">
        <f>VLOOKUP(Parameter!#REF!,Indexing!$K$2:$L$28,2)</f>
        <v>#REF!</v>
      </c>
      <c r="L2984" s="13" t="e">
        <f t="shared" si="146"/>
        <v>#REF!</v>
      </c>
      <c r="N2984" t="e">
        <f t="shared" si="144"/>
        <v>#REF!</v>
      </c>
    </row>
    <row r="2985" spans="4:14">
      <c r="D2985" s="13" t="e">
        <f>VLOOKUP(Parameter!#REF!,Indexing!$A$2:$B$28,2)</f>
        <v>#REF!</v>
      </c>
      <c r="E2985" s="13" t="e">
        <f>VLOOKUP(Parameter!#REF!,Indexing!$C$2:$D$28,2)</f>
        <v>#REF!</v>
      </c>
      <c r="F2985" s="13" t="e">
        <f>VLOOKUP(Parameter!#REF!,Indexing!$E$2:$F$28,2)</f>
        <v>#REF!</v>
      </c>
      <c r="G2985" s="13" t="e">
        <f>VLOOKUP(Parameter!#REF!,Indexing!$G$2:$H$28,2)</f>
        <v>#REF!</v>
      </c>
      <c r="H2985" s="13" t="e">
        <f t="shared" si="145"/>
        <v>#REF!</v>
      </c>
      <c r="J2985" s="13" t="e">
        <f>VLOOKUP(Parameter!#REF!,Indexing!$I$2:$J$28,2)</f>
        <v>#REF!</v>
      </c>
      <c r="K2985" s="13" t="e">
        <f>VLOOKUP(Parameter!#REF!,Indexing!$K$2:$L$28,2)</f>
        <v>#REF!</v>
      </c>
      <c r="L2985" s="13" t="e">
        <f t="shared" si="146"/>
        <v>#REF!</v>
      </c>
      <c r="N2985" t="e">
        <f t="shared" si="144"/>
        <v>#REF!</v>
      </c>
    </row>
    <row r="2986" spans="4:14">
      <c r="D2986" s="13" t="e">
        <f>VLOOKUP(Parameter!#REF!,Indexing!$A$2:$B$28,2)</f>
        <v>#REF!</v>
      </c>
      <c r="E2986" s="13" t="e">
        <f>VLOOKUP(Parameter!#REF!,Indexing!$C$2:$D$28,2)</f>
        <v>#REF!</v>
      </c>
      <c r="F2986" s="13" t="e">
        <f>VLOOKUP(Parameter!#REF!,Indexing!$E$2:$F$28,2)</f>
        <v>#REF!</v>
      </c>
      <c r="G2986" s="13" t="e">
        <f>VLOOKUP(Parameter!#REF!,Indexing!$G$2:$H$28,2)</f>
        <v>#REF!</v>
      </c>
      <c r="H2986" s="13" t="e">
        <f t="shared" si="145"/>
        <v>#REF!</v>
      </c>
      <c r="J2986" s="13" t="e">
        <f>VLOOKUP(Parameter!#REF!,Indexing!$I$2:$J$28,2)</f>
        <v>#REF!</v>
      </c>
      <c r="K2986" s="13" t="e">
        <f>VLOOKUP(Parameter!#REF!,Indexing!$K$2:$L$28,2)</f>
        <v>#REF!</v>
      </c>
      <c r="L2986" s="13" t="e">
        <f t="shared" si="146"/>
        <v>#REF!</v>
      </c>
      <c r="N2986" t="e">
        <f t="shared" si="144"/>
        <v>#REF!</v>
      </c>
    </row>
    <row r="2987" spans="4:14">
      <c r="D2987" s="13" t="e">
        <f>VLOOKUP(Parameter!#REF!,Indexing!$A$2:$B$28,2)</f>
        <v>#REF!</v>
      </c>
      <c r="E2987" s="13" t="e">
        <f>VLOOKUP(Parameter!#REF!,Indexing!$C$2:$D$28,2)</f>
        <v>#REF!</v>
      </c>
      <c r="F2987" s="13" t="e">
        <f>VLOOKUP(Parameter!#REF!,Indexing!$E$2:$F$28,2)</f>
        <v>#REF!</v>
      </c>
      <c r="G2987" s="13" t="e">
        <f>VLOOKUP(Parameter!#REF!,Indexing!$G$2:$H$28,2)</f>
        <v>#REF!</v>
      </c>
      <c r="H2987" s="13" t="e">
        <f t="shared" si="145"/>
        <v>#REF!</v>
      </c>
      <c r="J2987" s="13" t="e">
        <f>VLOOKUP(Parameter!#REF!,Indexing!$I$2:$J$28,2)</f>
        <v>#REF!</v>
      </c>
      <c r="K2987" s="13" t="e">
        <f>VLOOKUP(Parameter!#REF!,Indexing!$K$2:$L$28,2)</f>
        <v>#REF!</v>
      </c>
      <c r="L2987" s="13" t="e">
        <f t="shared" si="146"/>
        <v>#REF!</v>
      </c>
      <c r="N2987" t="e">
        <f t="shared" si="144"/>
        <v>#REF!</v>
      </c>
    </row>
    <row r="2988" spans="4:14">
      <c r="D2988" s="13" t="e">
        <f>VLOOKUP(Parameter!#REF!,Indexing!$A$2:$B$28,2)</f>
        <v>#REF!</v>
      </c>
      <c r="E2988" s="13" t="e">
        <f>VLOOKUP(Parameter!#REF!,Indexing!$C$2:$D$28,2)</f>
        <v>#REF!</v>
      </c>
      <c r="F2988" s="13" t="e">
        <f>VLOOKUP(Parameter!#REF!,Indexing!$E$2:$F$28,2)</f>
        <v>#REF!</v>
      </c>
      <c r="G2988" s="13" t="e">
        <f>VLOOKUP(Parameter!#REF!,Indexing!$G$2:$H$28,2)</f>
        <v>#REF!</v>
      </c>
      <c r="H2988" s="13" t="e">
        <f t="shared" si="145"/>
        <v>#REF!</v>
      </c>
      <c r="J2988" s="13" t="e">
        <f>VLOOKUP(Parameter!#REF!,Indexing!$I$2:$J$28,2)</f>
        <v>#REF!</v>
      </c>
      <c r="K2988" s="13" t="e">
        <f>VLOOKUP(Parameter!#REF!,Indexing!$K$2:$L$28,2)</f>
        <v>#REF!</v>
      </c>
      <c r="L2988" s="13" t="e">
        <f t="shared" si="146"/>
        <v>#REF!</v>
      </c>
      <c r="N2988" t="e">
        <f t="shared" si="144"/>
        <v>#REF!</v>
      </c>
    </row>
    <row r="2989" spans="4:14">
      <c r="D2989" s="13" t="e">
        <f>VLOOKUP(Parameter!#REF!,Indexing!$A$2:$B$28,2)</f>
        <v>#REF!</v>
      </c>
      <c r="E2989" s="13" t="e">
        <f>VLOOKUP(Parameter!#REF!,Indexing!$C$2:$D$28,2)</f>
        <v>#REF!</v>
      </c>
      <c r="F2989" s="13" t="e">
        <f>VLOOKUP(Parameter!#REF!,Indexing!$E$2:$F$28,2)</f>
        <v>#REF!</v>
      </c>
      <c r="G2989" s="13" t="e">
        <f>VLOOKUP(Parameter!#REF!,Indexing!$G$2:$H$28,2)</f>
        <v>#REF!</v>
      </c>
      <c r="H2989" s="13" t="e">
        <f t="shared" si="145"/>
        <v>#REF!</v>
      </c>
      <c r="J2989" s="13" t="e">
        <f>VLOOKUP(Parameter!#REF!,Indexing!$I$2:$J$28,2)</f>
        <v>#REF!</v>
      </c>
      <c r="K2989" s="13" t="e">
        <f>VLOOKUP(Parameter!#REF!,Indexing!$K$2:$L$28,2)</f>
        <v>#REF!</v>
      </c>
      <c r="L2989" s="13" t="e">
        <f t="shared" si="146"/>
        <v>#REF!</v>
      </c>
      <c r="N2989" t="e">
        <f t="shared" si="144"/>
        <v>#REF!</v>
      </c>
    </row>
    <row r="2990" spans="4:14">
      <c r="D2990" s="13" t="e">
        <f>VLOOKUP(Parameter!#REF!,Indexing!$A$2:$B$28,2)</f>
        <v>#REF!</v>
      </c>
      <c r="E2990" s="13" t="e">
        <f>VLOOKUP(Parameter!#REF!,Indexing!$C$2:$D$28,2)</f>
        <v>#REF!</v>
      </c>
      <c r="F2990" s="13" t="e">
        <f>VLOOKUP(Parameter!#REF!,Indexing!$E$2:$F$28,2)</f>
        <v>#REF!</v>
      </c>
      <c r="G2990" s="13" t="e">
        <f>VLOOKUP(Parameter!#REF!,Indexing!$G$2:$H$28,2)</f>
        <v>#REF!</v>
      </c>
      <c r="H2990" s="13" t="e">
        <f t="shared" si="145"/>
        <v>#REF!</v>
      </c>
      <c r="J2990" s="13" t="e">
        <f>VLOOKUP(Parameter!#REF!,Indexing!$I$2:$J$28,2)</f>
        <v>#REF!</v>
      </c>
      <c r="K2990" s="13" t="e">
        <f>VLOOKUP(Parameter!#REF!,Indexing!$K$2:$L$28,2)</f>
        <v>#REF!</v>
      </c>
      <c r="L2990" s="13" t="e">
        <f t="shared" si="146"/>
        <v>#REF!</v>
      </c>
      <c r="N2990" t="e">
        <f t="shared" si="144"/>
        <v>#REF!</v>
      </c>
    </row>
    <row r="2991" spans="4:14">
      <c r="D2991" s="13" t="e">
        <f>VLOOKUP(Parameter!#REF!,Indexing!$A$2:$B$28,2)</f>
        <v>#REF!</v>
      </c>
      <c r="E2991" s="13" t="e">
        <f>VLOOKUP(Parameter!#REF!,Indexing!$C$2:$D$28,2)</f>
        <v>#REF!</v>
      </c>
      <c r="F2991" s="13" t="e">
        <f>VLOOKUP(Parameter!#REF!,Indexing!$E$2:$F$28,2)</f>
        <v>#REF!</v>
      </c>
      <c r="G2991" s="13" t="e">
        <f>VLOOKUP(Parameter!#REF!,Indexing!$G$2:$H$28,2)</f>
        <v>#REF!</v>
      </c>
      <c r="H2991" s="13" t="e">
        <f t="shared" si="145"/>
        <v>#REF!</v>
      </c>
      <c r="J2991" s="13" t="e">
        <f>VLOOKUP(Parameter!#REF!,Indexing!$I$2:$J$28,2)</f>
        <v>#REF!</v>
      </c>
      <c r="K2991" s="13" t="e">
        <f>VLOOKUP(Parameter!#REF!,Indexing!$K$2:$L$28,2)</f>
        <v>#REF!</v>
      </c>
      <c r="L2991" s="13" t="e">
        <f t="shared" si="146"/>
        <v>#REF!</v>
      </c>
      <c r="N2991" t="e">
        <f t="shared" si="144"/>
        <v>#REF!</v>
      </c>
    </row>
    <row r="2992" spans="4:14">
      <c r="D2992" s="13" t="e">
        <f>VLOOKUP(Parameter!#REF!,Indexing!$A$2:$B$28,2)</f>
        <v>#REF!</v>
      </c>
      <c r="E2992" s="13" t="e">
        <f>VLOOKUP(Parameter!#REF!,Indexing!$C$2:$D$28,2)</f>
        <v>#REF!</v>
      </c>
      <c r="F2992" s="13" t="e">
        <f>VLOOKUP(Parameter!#REF!,Indexing!$E$2:$F$28,2)</f>
        <v>#REF!</v>
      </c>
      <c r="G2992" s="13" t="e">
        <f>VLOOKUP(Parameter!#REF!,Indexing!$G$2:$H$28,2)</f>
        <v>#REF!</v>
      </c>
      <c r="H2992" s="13" t="e">
        <f t="shared" si="145"/>
        <v>#REF!</v>
      </c>
      <c r="J2992" s="13" t="e">
        <f>VLOOKUP(Parameter!#REF!,Indexing!$I$2:$J$28,2)</f>
        <v>#REF!</v>
      </c>
      <c r="K2992" s="13" t="e">
        <f>VLOOKUP(Parameter!#REF!,Indexing!$K$2:$L$28,2)</f>
        <v>#REF!</v>
      </c>
      <c r="L2992" s="13" t="e">
        <f t="shared" si="146"/>
        <v>#REF!</v>
      </c>
      <c r="N2992" t="e">
        <f t="shared" si="144"/>
        <v>#REF!</v>
      </c>
    </row>
    <row r="2993" spans="4:14">
      <c r="D2993" s="13" t="e">
        <f>VLOOKUP(Parameter!#REF!,Indexing!$A$2:$B$28,2)</f>
        <v>#REF!</v>
      </c>
      <c r="E2993" s="13" t="e">
        <f>VLOOKUP(Parameter!#REF!,Indexing!$C$2:$D$28,2)</f>
        <v>#REF!</v>
      </c>
      <c r="F2993" s="13" t="e">
        <f>VLOOKUP(Parameter!#REF!,Indexing!$E$2:$F$28,2)</f>
        <v>#REF!</v>
      </c>
      <c r="G2993" s="13" t="e">
        <f>VLOOKUP(Parameter!#REF!,Indexing!$G$2:$H$28,2)</f>
        <v>#REF!</v>
      </c>
      <c r="H2993" s="13" t="e">
        <f t="shared" si="145"/>
        <v>#REF!</v>
      </c>
      <c r="J2993" s="13" t="e">
        <f>VLOOKUP(Parameter!#REF!,Indexing!$I$2:$J$28,2)</f>
        <v>#REF!</v>
      </c>
      <c r="K2993" s="13" t="e">
        <f>VLOOKUP(Parameter!#REF!,Indexing!$K$2:$L$28,2)</f>
        <v>#REF!</v>
      </c>
      <c r="L2993" s="13" t="e">
        <f t="shared" si="146"/>
        <v>#REF!</v>
      </c>
      <c r="N2993" t="e">
        <f t="shared" si="144"/>
        <v>#REF!</v>
      </c>
    </row>
    <row r="2994" spans="4:14">
      <c r="D2994" s="13" t="e">
        <f>VLOOKUP(Parameter!#REF!,Indexing!$A$2:$B$28,2)</f>
        <v>#REF!</v>
      </c>
      <c r="E2994" s="13" t="e">
        <f>VLOOKUP(Parameter!#REF!,Indexing!$C$2:$D$28,2)</f>
        <v>#REF!</v>
      </c>
      <c r="F2994" s="13" t="e">
        <f>VLOOKUP(Parameter!#REF!,Indexing!$E$2:$F$28,2)</f>
        <v>#REF!</v>
      </c>
      <c r="G2994" s="13" t="e">
        <f>VLOOKUP(Parameter!#REF!,Indexing!$G$2:$H$28,2)</f>
        <v>#REF!</v>
      </c>
      <c r="H2994" s="13" t="e">
        <f t="shared" si="145"/>
        <v>#REF!</v>
      </c>
      <c r="J2994" s="13" t="e">
        <f>VLOOKUP(Parameter!#REF!,Indexing!$I$2:$J$28,2)</f>
        <v>#REF!</v>
      </c>
      <c r="K2994" s="13" t="e">
        <f>VLOOKUP(Parameter!#REF!,Indexing!$K$2:$L$28,2)</f>
        <v>#REF!</v>
      </c>
      <c r="L2994" s="13" t="e">
        <f t="shared" si="146"/>
        <v>#REF!</v>
      </c>
      <c r="N2994" t="e">
        <f t="shared" si="144"/>
        <v>#REF!</v>
      </c>
    </row>
    <row r="2995" spans="4:14">
      <c r="D2995" s="13" t="e">
        <f>VLOOKUP(Parameter!#REF!,Indexing!$A$2:$B$28,2)</f>
        <v>#REF!</v>
      </c>
      <c r="E2995" s="13" t="e">
        <f>VLOOKUP(Parameter!#REF!,Indexing!$C$2:$D$28,2)</f>
        <v>#REF!</v>
      </c>
      <c r="F2995" s="13" t="e">
        <f>VLOOKUP(Parameter!#REF!,Indexing!$E$2:$F$28,2)</f>
        <v>#REF!</v>
      </c>
      <c r="G2995" s="13" t="e">
        <f>VLOOKUP(Parameter!#REF!,Indexing!$G$2:$H$28,2)</f>
        <v>#REF!</v>
      </c>
      <c r="H2995" s="13" t="e">
        <f t="shared" si="145"/>
        <v>#REF!</v>
      </c>
      <c r="J2995" s="13" t="e">
        <f>VLOOKUP(Parameter!#REF!,Indexing!$I$2:$J$28,2)</f>
        <v>#REF!</v>
      </c>
      <c r="K2995" s="13" t="e">
        <f>VLOOKUP(Parameter!#REF!,Indexing!$K$2:$L$28,2)</f>
        <v>#REF!</v>
      </c>
      <c r="L2995" s="13" t="e">
        <f t="shared" si="146"/>
        <v>#REF!</v>
      </c>
      <c r="N2995" t="e">
        <f t="shared" si="144"/>
        <v>#REF!</v>
      </c>
    </row>
    <row r="2996" spans="4:14">
      <c r="D2996" s="13" t="e">
        <f>VLOOKUP(Parameter!#REF!,Indexing!$A$2:$B$28,2)</f>
        <v>#REF!</v>
      </c>
      <c r="E2996" s="13" t="e">
        <f>VLOOKUP(Parameter!#REF!,Indexing!$C$2:$D$28,2)</f>
        <v>#REF!</v>
      </c>
      <c r="F2996" s="13" t="e">
        <f>VLOOKUP(Parameter!#REF!,Indexing!$E$2:$F$28,2)</f>
        <v>#REF!</v>
      </c>
      <c r="G2996" s="13" t="e">
        <f>VLOOKUP(Parameter!#REF!,Indexing!$G$2:$H$28,2)</f>
        <v>#REF!</v>
      </c>
      <c r="H2996" s="13" t="e">
        <f t="shared" si="145"/>
        <v>#REF!</v>
      </c>
      <c r="J2996" s="13" t="e">
        <f>VLOOKUP(Parameter!#REF!,Indexing!$I$2:$J$28,2)</f>
        <v>#REF!</v>
      </c>
      <c r="K2996" s="13" t="e">
        <f>VLOOKUP(Parameter!#REF!,Indexing!$K$2:$L$28,2)</f>
        <v>#REF!</v>
      </c>
      <c r="L2996" s="13" t="e">
        <f t="shared" si="146"/>
        <v>#REF!</v>
      </c>
      <c r="N2996" t="e">
        <f t="shared" si="144"/>
        <v>#REF!</v>
      </c>
    </row>
    <row r="2997" spans="4:14">
      <c r="D2997" s="13" t="e">
        <f>VLOOKUP(Parameter!#REF!,Indexing!$A$2:$B$28,2)</f>
        <v>#REF!</v>
      </c>
      <c r="E2997" s="13" t="e">
        <f>VLOOKUP(Parameter!#REF!,Indexing!$C$2:$D$28,2)</f>
        <v>#REF!</v>
      </c>
      <c r="F2997" s="13" t="e">
        <f>VLOOKUP(Parameter!#REF!,Indexing!$E$2:$F$28,2)</f>
        <v>#REF!</v>
      </c>
      <c r="G2997" s="13" t="e">
        <f>VLOOKUP(Parameter!#REF!,Indexing!$G$2:$H$28,2)</f>
        <v>#REF!</v>
      </c>
      <c r="H2997" s="13" t="e">
        <f t="shared" si="145"/>
        <v>#REF!</v>
      </c>
      <c r="J2997" s="13" t="e">
        <f>VLOOKUP(Parameter!#REF!,Indexing!$I$2:$J$28,2)</f>
        <v>#REF!</v>
      </c>
      <c r="K2997" s="13" t="e">
        <f>VLOOKUP(Parameter!#REF!,Indexing!$K$2:$L$28,2)</f>
        <v>#REF!</v>
      </c>
      <c r="L2997" s="13" t="e">
        <f t="shared" si="146"/>
        <v>#REF!</v>
      </c>
      <c r="N2997" t="e">
        <f t="shared" si="144"/>
        <v>#REF!</v>
      </c>
    </row>
    <row r="2998" spans="4:14">
      <c r="D2998" s="13" t="e">
        <f>VLOOKUP(Parameter!#REF!,Indexing!$A$2:$B$28,2)</f>
        <v>#REF!</v>
      </c>
      <c r="E2998" s="13" t="e">
        <f>VLOOKUP(Parameter!#REF!,Indexing!$C$2:$D$28,2)</f>
        <v>#REF!</v>
      </c>
      <c r="F2998" s="13" t="e">
        <f>VLOOKUP(Parameter!#REF!,Indexing!$E$2:$F$28,2)</f>
        <v>#REF!</v>
      </c>
      <c r="G2998" s="13" t="e">
        <f>VLOOKUP(Parameter!#REF!,Indexing!$G$2:$H$28,2)</f>
        <v>#REF!</v>
      </c>
      <c r="H2998" s="13" t="e">
        <f t="shared" si="145"/>
        <v>#REF!</v>
      </c>
      <c r="J2998" s="13" t="e">
        <f>VLOOKUP(Parameter!#REF!,Indexing!$I$2:$J$28,2)</f>
        <v>#REF!</v>
      </c>
      <c r="K2998" s="13" t="e">
        <f>VLOOKUP(Parameter!#REF!,Indexing!$K$2:$L$28,2)</f>
        <v>#REF!</v>
      </c>
      <c r="L2998" s="13" t="e">
        <f t="shared" si="146"/>
        <v>#REF!</v>
      </c>
      <c r="N2998" t="e">
        <f t="shared" si="144"/>
        <v>#REF!</v>
      </c>
    </row>
    <row r="2999" spans="4:14">
      <c r="D2999" s="13" t="e">
        <f>VLOOKUP(Parameter!#REF!,Indexing!$A$2:$B$28,2)</f>
        <v>#REF!</v>
      </c>
      <c r="E2999" s="13" t="e">
        <f>VLOOKUP(Parameter!#REF!,Indexing!$C$2:$D$28,2)</f>
        <v>#REF!</v>
      </c>
      <c r="F2999" s="13" t="e">
        <f>VLOOKUP(Parameter!#REF!,Indexing!$E$2:$F$28,2)</f>
        <v>#REF!</v>
      </c>
      <c r="G2999" s="13" t="e">
        <f>VLOOKUP(Parameter!#REF!,Indexing!$G$2:$H$28,2)</f>
        <v>#REF!</v>
      </c>
      <c r="H2999" s="13" t="e">
        <f t="shared" si="145"/>
        <v>#REF!</v>
      </c>
      <c r="J2999" s="13" t="e">
        <f>VLOOKUP(Parameter!#REF!,Indexing!$I$2:$J$28,2)</f>
        <v>#REF!</v>
      </c>
      <c r="K2999" s="13" t="e">
        <f>VLOOKUP(Parameter!#REF!,Indexing!$K$2:$L$28,2)</f>
        <v>#REF!</v>
      </c>
      <c r="L2999" s="13" t="e">
        <f t="shared" si="146"/>
        <v>#REF!</v>
      </c>
      <c r="N2999" t="e">
        <f t="shared" si="144"/>
        <v>#REF!</v>
      </c>
    </row>
    <row r="3000" spans="4:14">
      <c r="D3000" s="13" t="e">
        <f>VLOOKUP(Parameter!#REF!,Indexing!$A$2:$B$28,2)</f>
        <v>#REF!</v>
      </c>
      <c r="E3000" s="13" t="e">
        <f>VLOOKUP(Parameter!#REF!,Indexing!$C$2:$D$28,2)</f>
        <v>#REF!</v>
      </c>
      <c r="F3000" s="13" t="e">
        <f>VLOOKUP(Parameter!#REF!,Indexing!$E$2:$F$28,2)</f>
        <v>#REF!</v>
      </c>
      <c r="G3000" s="13" t="e">
        <f>VLOOKUP(Parameter!#REF!,Indexing!$G$2:$H$28,2)</f>
        <v>#REF!</v>
      </c>
      <c r="H3000" s="13" t="e">
        <f t="shared" si="145"/>
        <v>#REF!</v>
      </c>
      <c r="J3000" s="13" t="e">
        <f>VLOOKUP(Parameter!#REF!,Indexing!$I$2:$J$28,2)</f>
        <v>#REF!</v>
      </c>
      <c r="K3000" s="13" t="e">
        <f>VLOOKUP(Parameter!#REF!,Indexing!$K$2:$L$28,2)</f>
        <v>#REF!</v>
      </c>
      <c r="L3000" s="13" t="e">
        <f t="shared" si="146"/>
        <v>#REF!</v>
      </c>
      <c r="N3000" t="e">
        <f t="shared" si="144"/>
        <v>#REF!</v>
      </c>
    </row>
    <row r="3001" spans="4:14">
      <c r="D3001" s="13" t="e">
        <f>VLOOKUP(Parameter!#REF!,Indexing!$A$2:$B$28,2)</f>
        <v>#REF!</v>
      </c>
      <c r="E3001" s="13" t="e">
        <f>VLOOKUP(Parameter!#REF!,Indexing!$C$2:$D$28,2)</f>
        <v>#REF!</v>
      </c>
      <c r="F3001" s="13" t="e">
        <f>VLOOKUP(Parameter!#REF!,Indexing!$E$2:$F$28,2)</f>
        <v>#REF!</v>
      </c>
      <c r="G3001" s="13" t="e">
        <f>VLOOKUP(Parameter!#REF!,Indexing!$G$2:$H$28,2)</f>
        <v>#REF!</v>
      </c>
      <c r="H3001" s="13" t="e">
        <f t="shared" si="145"/>
        <v>#REF!</v>
      </c>
      <c r="J3001" s="13" t="e">
        <f>VLOOKUP(Parameter!#REF!,Indexing!$I$2:$J$28,2)</f>
        <v>#REF!</v>
      </c>
      <c r="K3001" s="13" t="e">
        <f>VLOOKUP(Parameter!#REF!,Indexing!$K$2:$L$28,2)</f>
        <v>#REF!</v>
      </c>
      <c r="L3001" s="13" t="e">
        <f t="shared" si="146"/>
        <v>#REF!</v>
      </c>
      <c r="N3001" t="e">
        <f t="shared" si="144"/>
        <v>#REF!</v>
      </c>
    </row>
    <row r="3002" spans="4:14">
      <c r="D3002" s="13" t="e">
        <f>VLOOKUP(Parameter!#REF!,Indexing!$A$2:$B$28,2)</f>
        <v>#REF!</v>
      </c>
      <c r="E3002" s="13" t="e">
        <f>VLOOKUP(Parameter!#REF!,Indexing!$C$2:$D$28,2)</f>
        <v>#REF!</v>
      </c>
      <c r="F3002" s="13" t="e">
        <f>VLOOKUP(Parameter!#REF!,Indexing!$E$2:$F$28,2)</f>
        <v>#REF!</v>
      </c>
      <c r="G3002" s="13" t="e">
        <f>VLOOKUP(Parameter!#REF!,Indexing!$G$2:$H$28,2)</f>
        <v>#REF!</v>
      </c>
      <c r="H3002" s="13" t="e">
        <f t="shared" si="145"/>
        <v>#REF!</v>
      </c>
      <c r="J3002" s="13" t="e">
        <f>VLOOKUP(Parameter!#REF!,Indexing!$I$2:$J$28,2)</f>
        <v>#REF!</v>
      </c>
      <c r="K3002" s="13" t="e">
        <f>VLOOKUP(Parameter!#REF!,Indexing!$K$2:$L$28,2)</f>
        <v>#REF!</v>
      </c>
      <c r="L3002" s="13" t="e">
        <f t="shared" si="146"/>
        <v>#REF!</v>
      </c>
      <c r="N3002" t="e">
        <f t="shared" si="144"/>
        <v>#REF!</v>
      </c>
    </row>
    <row r="3003" spans="4:14">
      <c r="D3003" s="13" t="e">
        <f>VLOOKUP(Parameter!#REF!,Indexing!$A$2:$B$28,2)</f>
        <v>#REF!</v>
      </c>
      <c r="E3003" s="13" t="e">
        <f>VLOOKUP(Parameter!#REF!,Indexing!$C$2:$D$28,2)</f>
        <v>#REF!</v>
      </c>
      <c r="F3003" s="13" t="e">
        <f>VLOOKUP(Parameter!#REF!,Indexing!$E$2:$F$28,2)</f>
        <v>#REF!</v>
      </c>
      <c r="G3003" s="13" t="e">
        <f>VLOOKUP(Parameter!#REF!,Indexing!$G$2:$H$28,2)</f>
        <v>#REF!</v>
      </c>
      <c r="H3003" s="13" t="e">
        <f t="shared" si="145"/>
        <v>#REF!</v>
      </c>
      <c r="J3003" s="13" t="e">
        <f>VLOOKUP(Parameter!#REF!,Indexing!$I$2:$J$28,2)</f>
        <v>#REF!</v>
      </c>
      <c r="K3003" s="13" t="e">
        <f>VLOOKUP(Parameter!#REF!,Indexing!$K$2:$L$28,2)</f>
        <v>#REF!</v>
      </c>
      <c r="L3003" s="13" t="e">
        <f t="shared" si="146"/>
        <v>#REF!</v>
      </c>
      <c r="N3003" t="e">
        <f t="shared" si="144"/>
        <v>#REF!</v>
      </c>
    </row>
    <row r="3004" spans="4:14">
      <c r="D3004" s="13" t="e">
        <f>VLOOKUP(Parameter!#REF!,Indexing!$A$2:$B$28,2)</f>
        <v>#REF!</v>
      </c>
      <c r="E3004" s="13" t="e">
        <f>VLOOKUP(Parameter!#REF!,Indexing!$C$2:$D$28,2)</f>
        <v>#REF!</v>
      </c>
      <c r="F3004" s="13" t="e">
        <f>VLOOKUP(Parameter!#REF!,Indexing!$E$2:$F$28,2)</f>
        <v>#REF!</v>
      </c>
      <c r="G3004" s="13" t="e">
        <f>VLOOKUP(Parameter!#REF!,Indexing!$G$2:$H$28,2)</f>
        <v>#REF!</v>
      </c>
      <c r="H3004" s="13" t="e">
        <f t="shared" si="145"/>
        <v>#REF!</v>
      </c>
      <c r="J3004" s="13" t="e">
        <f>VLOOKUP(Parameter!#REF!,Indexing!$I$2:$J$28,2)</f>
        <v>#REF!</v>
      </c>
      <c r="K3004" s="13" t="e">
        <f>VLOOKUP(Parameter!#REF!,Indexing!$K$2:$L$28,2)</f>
        <v>#REF!</v>
      </c>
      <c r="L3004" s="13" t="e">
        <f t="shared" si="146"/>
        <v>#REF!</v>
      </c>
      <c r="N3004" t="e">
        <f t="shared" si="144"/>
        <v>#REF!</v>
      </c>
    </row>
    <row r="3005" spans="4:14">
      <c r="D3005" s="13" t="e">
        <f>VLOOKUP(Parameter!#REF!,Indexing!$A$2:$B$28,2)</f>
        <v>#REF!</v>
      </c>
      <c r="E3005" s="13" t="e">
        <f>VLOOKUP(Parameter!#REF!,Indexing!$C$2:$D$28,2)</f>
        <v>#REF!</v>
      </c>
      <c r="F3005" s="13" t="e">
        <f>VLOOKUP(Parameter!#REF!,Indexing!$E$2:$F$28,2)</f>
        <v>#REF!</v>
      </c>
      <c r="G3005" s="13" t="e">
        <f>VLOOKUP(Parameter!#REF!,Indexing!$G$2:$H$28,2)</f>
        <v>#REF!</v>
      </c>
      <c r="H3005" s="13" t="e">
        <f t="shared" si="145"/>
        <v>#REF!</v>
      </c>
      <c r="J3005" s="13" t="e">
        <f>VLOOKUP(Parameter!#REF!,Indexing!$I$2:$J$28,2)</f>
        <v>#REF!</v>
      </c>
      <c r="K3005" s="13" t="e">
        <f>VLOOKUP(Parameter!#REF!,Indexing!$K$2:$L$28,2)</f>
        <v>#REF!</v>
      </c>
      <c r="L3005" s="13" t="e">
        <f t="shared" si="146"/>
        <v>#REF!</v>
      </c>
      <c r="N3005" t="e">
        <f t="shared" si="144"/>
        <v>#REF!</v>
      </c>
    </row>
    <row r="3006" spans="4:14">
      <c r="D3006" s="13" t="e">
        <f>VLOOKUP(Parameter!#REF!,Indexing!$A$2:$B$28,2)</f>
        <v>#REF!</v>
      </c>
      <c r="E3006" s="13" t="e">
        <f>VLOOKUP(Parameter!#REF!,Indexing!$C$2:$D$28,2)</f>
        <v>#REF!</v>
      </c>
      <c r="F3006" s="13" t="e">
        <f>VLOOKUP(Parameter!#REF!,Indexing!$E$2:$F$28,2)</f>
        <v>#REF!</v>
      </c>
      <c r="G3006" s="13" t="e">
        <f>VLOOKUP(Parameter!#REF!,Indexing!$G$2:$H$28,2)</f>
        <v>#REF!</v>
      </c>
      <c r="H3006" s="13" t="e">
        <f t="shared" si="145"/>
        <v>#REF!</v>
      </c>
      <c r="J3006" s="13" t="e">
        <f>VLOOKUP(Parameter!#REF!,Indexing!$I$2:$J$28,2)</f>
        <v>#REF!</v>
      </c>
      <c r="K3006" s="13" t="e">
        <f>VLOOKUP(Parameter!#REF!,Indexing!$K$2:$L$28,2)</f>
        <v>#REF!</v>
      </c>
      <c r="L3006" s="13" t="e">
        <f t="shared" si="146"/>
        <v>#REF!</v>
      </c>
      <c r="N3006" t="e">
        <f t="shared" si="144"/>
        <v>#REF!</v>
      </c>
    </row>
    <row r="3007" spans="4:14">
      <c r="D3007" s="13" t="e">
        <f>VLOOKUP(Parameter!#REF!,Indexing!$A$2:$B$28,2)</f>
        <v>#REF!</v>
      </c>
      <c r="E3007" s="13" t="e">
        <f>VLOOKUP(Parameter!#REF!,Indexing!$C$2:$D$28,2)</f>
        <v>#REF!</v>
      </c>
      <c r="F3007" s="13" t="e">
        <f>VLOOKUP(Parameter!#REF!,Indexing!$E$2:$F$28,2)</f>
        <v>#REF!</v>
      </c>
      <c r="G3007" s="13" t="e">
        <f>VLOOKUP(Parameter!#REF!,Indexing!$G$2:$H$28,2)</f>
        <v>#REF!</v>
      </c>
      <c r="H3007" s="13" t="e">
        <f t="shared" si="145"/>
        <v>#REF!</v>
      </c>
      <c r="J3007" s="13" t="e">
        <f>VLOOKUP(Parameter!#REF!,Indexing!$I$2:$J$28,2)</f>
        <v>#REF!</v>
      </c>
      <c r="K3007" s="13" t="e">
        <f>VLOOKUP(Parameter!#REF!,Indexing!$K$2:$L$28,2)</f>
        <v>#REF!</v>
      </c>
      <c r="L3007" s="13" t="e">
        <f t="shared" si="146"/>
        <v>#REF!</v>
      </c>
      <c r="N3007" t="e">
        <f t="shared" si="144"/>
        <v>#REF!</v>
      </c>
    </row>
    <row r="3008" spans="4:14">
      <c r="D3008" s="13" t="e">
        <f>VLOOKUP(Parameter!#REF!,Indexing!$A$2:$B$28,2)</f>
        <v>#REF!</v>
      </c>
      <c r="E3008" s="13" t="e">
        <f>VLOOKUP(Parameter!#REF!,Indexing!$C$2:$D$28,2)</f>
        <v>#REF!</v>
      </c>
      <c r="F3008" s="13" t="e">
        <f>VLOOKUP(Parameter!#REF!,Indexing!$E$2:$F$28,2)</f>
        <v>#REF!</v>
      </c>
      <c r="G3008" s="13" t="e">
        <f>VLOOKUP(Parameter!#REF!,Indexing!$G$2:$H$28,2)</f>
        <v>#REF!</v>
      </c>
      <c r="H3008" s="13" t="e">
        <f t="shared" si="145"/>
        <v>#REF!</v>
      </c>
      <c r="J3008" s="13" t="e">
        <f>VLOOKUP(Parameter!#REF!,Indexing!$I$2:$J$28,2)</f>
        <v>#REF!</v>
      </c>
      <c r="K3008" s="13" t="e">
        <f>VLOOKUP(Parameter!#REF!,Indexing!$K$2:$L$28,2)</f>
        <v>#REF!</v>
      </c>
      <c r="L3008" s="13" t="e">
        <f t="shared" si="146"/>
        <v>#REF!</v>
      </c>
      <c r="N3008" t="e">
        <f t="shared" si="144"/>
        <v>#REF!</v>
      </c>
    </row>
    <row r="3009" spans="4:14">
      <c r="D3009" s="13" t="e">
        <f>VLOOKUP(Parameter!#REF!,Indexing!$A$2:$B$28,2)</f>
        <v>#REF!</v>
      </c>
      <c r="E3009" s="13" t="e">
        <f>VLOOKUP(Parameter!#REF!,Indexing!$C$2:$D$28,2)</f>
        <v>#REF!</v>
      </c>
      <c r="F3009" s="13" t="e">
        <f>VLOOKUP(Parameter!#REF!,Indexing!$E$2:$F$28,2)</f>
        <v>#REF!</v>
      </c>
      <c r="G3009" s="13" t="e">
        <f>VLOOKUP(Parameter!#REF!,Indexing!$G$2:$H$28,2)</f>
        <v>#REF!</v>
      </c>
      <c r="H3009" s="13" t="e">
        <f t="shared" si="145"/>
        <v>#REF!</v>
      </c>
      <c r="J3009" s="13" t="e">
        <f>VLOOKUP(Parameter!#REF!,Indexing!$I$2:$J$28,2)</f>
        <v>#REF!</v>
      </c>
      <c r="K3009" s="13" t="e">
        <f>VLOOKUP(Parameter!#REF!,Indexing!$K$2:$L$28,2)</f>
        <v>#REF!</v>
      </c>
      <c r="L3009" s="13" t="e">
        <f t="shared" si="146"/>
        <v>#REF!</v>
      </c>
      <c r="N3009" t="e">
        <f t="shared" si="144"/>
        <v>#REF!</v>
      </c>
    </row>
    <row r="3010" spans="4:14">
      <c r="D3010" s="13" t="e">
        <f>VLOOKUP(Parameter!#REF!,Indexing!$A$2:$B$28,2)</f>
        <v>#REF!</v>
      </c>
      <c r="E3010" s="13" t="e">
        <f>VLOOKUP(Parameter!#REF!,Indexing!$C$2:$D$28,2)</f>
        <v>#REF!</v>
      </c>
      <c r="F3010" s="13" t="e">
        <f>VLOOKUP(Parameter!#REF!,Indexing!$E$2:$F$28,2)</f>
        <v>#REF!</v>
      </c>
      <c r="G3010" s="13" t="e">
        <f>VLOOKUP(Parameter!#REF!,Indexing!$G$2:$H$28,2)</f>
        <v>#REF!</v>
      </c>
      <c r="H3010" s="13" t="e">
        <f t="shared" si="145"/>
        <v>#REF!</v>
      </c>
      <c r="J3010" s="13" t="e">
        <f>VLOOKUP(Parameter!#REF!,Indexing!$I$2:$J$28,2)</f>
        <v>#REF!</v>
      </c>
      <c r="K3010" s="13" t="e">
        <f>VLOOKUP(Parameter!#REF!,Indexing!$K$2:$L$28,2)</f>
        <v>#REF!</v>
      </c>
      <c r="L3010" s="13" t="e">
        <f t="shared" si="146"/>
        <v>#REF!</v>
      </c>
      <c r="N3010" t="e">
        <f t="shared" ref="N3010:N3073" si="147">(SUM(D3010:G3010))+(SUM(J3010+K3010))</f>
        <v>#REF!</v>
      </c>
    </row>
    <row r="3011" spans="4:14">
      <c r="D3011" s="13" t="e">
        <f>VLOOKUP(Parameter!#REF!,Indexing!$A$2:$B$28,2)</f>
        <v>#REF!</v>
      </c>
      <c r="E3011" s="13" t="e">
        <f>VLOOKUP(Parameter!#REF!,Indexing!$C$2:$D$28,2)</f>
        <v>#REF!</v>
      </c>
      <c r="F3011" s="13" t="e">
        <f>VLOOKUP(Parameter!#REF!,Indexing!$E$2:$F$28,2)</f>
        <v>#REF!</v>
      </c>
      <c r="G3011" s="13" t="e">
        <f>VLOOKUP(Parameter!#REF!,Indexing!$G$2:$H$28,2)</f>
        <v>#REF!</v>
      </c>
      <c r="H3011" s="13" t="e">
        <f t="shared" si="145"/>
        <v>#REF!</v>
      </c>
      <c r="J3011" s="13" t="e">
        <f>VLOOKUP(Parameter!#REF!,Indexing!$I$2:$J$28,2)</f>
        <v>#REF!</v>
      </c>
      <c r="K3011" s="13" t="e">
        <f>VLOOKUP(Parameter!#REF!,Indexing!$K$2:$L$28,2)</f>
        <v>#REF!</v>
      </c>
      <c r="L3011" s="13" t="e">
        <f t="shared" si="146"/>
        <v>#REF!</v>
      </c>
      <c r="N3011" t="e">
        <f t="shared" si="147"/>
        <v>#REF!</v>
      </c>
    </row>
    <row r="3012" spans="4:14">
      <c r="D3012" s="13" t="e">
        <f>VLOOKUP(Parameter!#REF!,Indexing!$A$2:$B$28,2)</f>
        <v>#REF!</v>
      </c>
      <c r="E3012" s="13" t="e">
        <f>VLOOKUP(Parameter!#REF!,Indexing!$C$2:$D$28,2)</f>
        <v>#REF!</v>
      </c>
      <c r="F3012" s="13" t="e">
        <f>VLOOKUP(Parameter!#REF!,Indexing!$E$2:$F$28,2)</f>
        <v>#REF!</v>
      </c>
      <c r="G3012" s="13" t="e">
        <f>VLOOKUP(Parameter!#REF!,Indexing!$G$2:$H$28,2)</f>
        <v>#REF!</v>
      </c>
      <c r="H3012" s="13" t="e">
        <f t="shared" si="145"/>
        <v>#REF!</v>
      </c>
      <c r="J3012" s="13" t="e">
        <f>VLOOKUP(Parameter!#REF!,Indexing!$I$2:$J$28,2)</f>
        <v>#REF!</v>
      </c>
      <c r="K3012" s="13" t="e">
        <f>VLOOKUP(Parameter!#REF!,Indexing!$K$2:$L$28,2)</f>
        <v>#REF!</v>
      </c>
      <c r="L3012" s="13" t="e">
        <f t="shared" si="146"/>
        <v>#REF!</v>
      </c>
      <c r="N3012" t="e">
        <f t="shared" si="147"/>
        <v>#REF!</v>
      </c>
    </row>
    <row r="3013" spans="4:14">
      <c r="D3013" s="13" t="e">
        <f>VLOOKUP(Parameter!#REF!,Indexing!$A$2:$B$28,2)</f>
        <v>#REF!</v>
      </c>
      <c r="E3013" s="13" t="e">
        <f>VLOOKUP(Parameter!#REF!,Indexing!$C$2:$D$28,2)</f>
        <v>#REF!</v>
      </c>
      <c r="F3013" s="13" t="e">
        <f>VLOOKUP(Parameter!#REF!,Indexing!$E$2:$F$28,2)</f>
        <v>#REF!</v>
      </c>
      <c r="G3013" s="13" t="e">
        <f>VLOOKUP(Parameter!#REF!,Indexing!$G$2:$H$28,2)</f>
        <v>#REF!</v>
      </c>
      <c r="H3013" s="13" t="e">
        <f t="shared" si="145"/>
        <v>#REF!</v>
      </c>
      <c r="J3013" s="13" t="e">
        <f>VLOOKUP(Parameter!#REF!,Indexing!$I$2:$J$28,2)</f>
        <v>#REF!</v>
      </c>
      <c r="K3013" s="13" t="e">
        <f>VLOOKUP(Parameter!#REF!,Indexing!$K$2:$L$28,2)</f>
        <v>#REF!</v>
      </c>
      <c r="L3013" s="13" t="e">
        <f t="shared" si="146"/>
        <v>#REF!</v>
      </c>
      <c r="N3013" t="e">
        <f t="shared" si="147"/>
        <v>#REF!</v>
      </c>
    </row>
    <row r="3014" spans="4:14">
      <c r="D3014" s="13" t="e">
        <f>VLOOKUP(Parameter!#REF!,Indexing!$A$2:$B$28,2)</f>
        <v>#REF!</v>
      </c>
      <c r="E3014" s="13" t="e">
        <f>VLOOKUP(Parameter!#REF!,Indexing!$C$2:$D$28,2)</f>
        <v>#REF!</v>
      </c>
      <c r="F3014" s="13" t="e">
        <f>VLOOKUP(Parameter!#REF!,Indexing!$E$2:$F$28,2)</f>
        <v>#REF!</v>
      </c>
      <c r="G3014" s="13" t="e">
        <f>VLOOKUP(Parameter!#REF!,Indexing!$G$2:$H$28,2)</f>
        <v>#REF!</v>
      </c>
      <c r="H3014" s="13" t="e">
        <f t="shared" si="145"/>
        <v>#REF!</v>
      </c>
      <c r="J3014" s="13" t="e">
        <f>VLOOKUP(Parameter!#REF!,Indexing!$I$2:$J$28,2)</f>
        <v>#REF!</v>
      </c>
      <c r="K3014" s="13" t="e">
        <f>VLOOKUP(Parameter!#REF!,Indexing!$K$2:$L$28,2)</f>
        <v>#REF!</v>
      </c>
      <c r="L3014" s="13" t="e">
        <f t="shared" si="146"/>
        <v>#REF!</v>
      </c>
      <c r="N3014" t="e">
        <f t="shared" si="147"/>
        <v>#REF!</v>
      </c>
    </row>
    <row r="3015" spans="4:14">
      <c r="D3015" s="13" t="e">
        <f>VLOOKUP(Parameter!#REF!,Indexing!$A$2:$B$28,2)</f>
        <v>#REF!</v>
      </c>
      <c r="E3015" s="13" t="e">
        <f>VLOOKUP(Parameter!#REF!,Indexing!$C$2:$D$28,2)</f>
        <v>#REF!</v>
      </c>
      <c r="F3015" s="13" t="e">
        <f>VLOOKUP(Parameter!#REF!,Indexing!$E$2:$F$28,2)</f>
        <v>#REF!</v>
      </c>
      <c r="G3015" s="13" t="e">
        <f>VLOOKUP(Parameter!#REF!,Indexing!$G$2:$H$28,2)</f>
        <v>#REF!</v>
      </c>
      <c r="H3015" s="13" t="e">
        <f t="shared" si="145"/>
        <v>#REF!</v>
      </c>
      <c r="J3015" s="13" t="e">
        <f>VLOOKUP(Parameter!#REF!,Indexing!$I$2:$J$28,2)</f>
        <v>#REF!</v>
      </c>
      <c r="K3015" s="13" t="e">
        <f>VLOOKUP(Parameter!#REF!,Indexing!$K$2:$L$28,2)</f>
        <v>#REF!</v>
      </c>
      <c r="L3015" s="13" t="e">
        <f t="shared" si="146"/>
        <v>#REF!</v>
      </c>
      <c r="N3015" t="e">
        <f t="shared" si="147"/>
        <v>#REF!</v>
      </c>
    </row>
    <row r="3016" spans="4:14">
      <c r="D3016" s="13" t="e">
        <f>VLOOKUP(Parameter!#REF!,Indexing!$A$2:$B$28,2)</f>
        <v>#REF!</v>
      </c>
      <c r="E3016" s="13" t="e">
        <f>VLOOKUP(Parameter!#REF!,Indexing!$C$2:$D$28,2)</f>
        <v>#REF!</v>
      </c>
      <c r="F3016" s="13" t="e">
        <f>VLOOKUP(Parameter!#REF!,Indexing!$E$2:$F$28,2)</f>
        <v>#REF!</v>
      </c>
      <c r="G3016" s="13" t="e">
        <f>VLOOKUP(Parameter!#REF!,Indexing!$G$2:$H$28,2)</f>
        <v>#REF!</v>
      </c>
      <c r="H3016" s="13" t="e">
        <f t="shared" si="145"/>
        <v>#REF!</v>
      </c>
      <c r="J3016" s="13" t="e">
        <f>VLOOKUP(Parameter!#REF!,Indexing!$I$2:$J$28,2)</f>
        <v>#REF!</v>
      </c>
      <c r="K3016" s="13" t="e">
        <f>VLOOKUP(Parameter!#REF!,Indexing!$K$2:$L$28,2)</f>
        <v>#REF!</v>
      </c>
      <c r="L3016" s="13" t="e">
        <f t="shared" si="146"/>
        <v>#REF!</v>
      </c>
      <c r="N3016" t="e">
        <f t="shared" si="147"/>
        <v>#REF!</v>
      </c>
    </row>
    <row r="3017" spans="4:14">
      <c r="D3017" s="13" t="e">
        <f>VLOOKUP(Parameter!#REF!,Indexing!$A$2:$B$28,2)</f>
        <v>#REF!</v>
      </c>
      <c r="E3017" s="13" t="e">
        <f>VLOOKUP(Parameter!#REF!,Indexing!$C$2:$D$28,2)</f>
        <v>#REF!</v>
      </c>
      <c r="F3017" s="13" t="e">
        <f>VLOOKUP(Parameter!#REF!,Indexing!$E$2:$F$28,2)</f>
        <v>#REF!</v>
      </c>
      <c r="G3017" s="13" t="e">
        <f>VLOOKUP(Parameter!#REF!,Indexing!$G$2:$H$28,2)</f>
        <v>#REF!</v>
      </c>
      <c r="H3017" s="13" t="e">
        <f t="shared" si="145"/>
        <v>#REF!</v>
      </c>
      <c r="J3017" s="13" t="e">
        <f>VLOOKUP(Parameter!#REF!,Indexing!$I$2:$J$28,2)</f>
        <v>#REF!</v>
      </c>
      <c r="K3017" s="13" t="e">
        <f>VLOOKUP(Parameter!#REF!,Indexing!$K$2:$L$28,2)</f>
        <v>#REF!</v>
      </c>
      <c r="L3017" s="13" t="e">
        <f t="shared" si="146"/>
        <v>#REF!</v>
      </c>
      <c r="N3017" t="e">
        <f t="shared" si="147"/>
        <v>#REF!</v>
      </c>
    </row>
    <row r="3018" spans="4:14">
      <c r="D3018" s="13" t="e">
        <f>VLOOKUP(Parameter!#REF!,Indexing!$A$2:$B$28,2)</f>
        <v>#REF!</v>
      </c>
      <c r="E3018" s="13" t="e">
        <f>VLOOKUP(Parameter!#REF!,Indexing!$C$2:$D$28,2)</f>
        <v>#REF!</v>
      </c>
      <c r="F3018" s="13" t="e">
        <f>VLOOKUP(Parameter!#REF!,Indexing!$E$2:$F$28,2)</f>
        <v>#REF!</v>
      </c>
      <c r="G3018" s="13" t="e">
        <f>VLOOKUP(Parameter!#REF!,Indexing!$G$2:$H$28,2)</f>
        <v>#REF!</v>
      </c>
      <c r="H3018" s="13" t="e">
        <f t="shared" si="145"/>
        <v>#REF!</v>
      </c>
      <c r="J3018" s="13" t="e">
        <f>VLOOKUP(Parameter!#REF!,Indexing!$I$2:$J$28,2)</f>
        <v>#REF!</v>
      </c>
      <c r="K3018" s="13" t="e">
        <f>VLOOKUP(Parameter!#REF!,Indexing!$K$2:$L$28,2)</f>
        <v>#REF!</v>
      </c>
      <c r="L3018" s="13" t="e">
        <f t="shared" si="146"/>
        <v>#REF!</v>
      </c>
      <c r="N3018" t="e">
        <f t="shared" si="147"/>
        <v>#REF!</v>
      </c>
    </row>
    <row r="3019" spans="4:14">
      <c r="D3019" s="13" t="e">
        <f>VLOOKUP(Parameter!#REF!,Indexing!$A$2:$B$28,2)</f>
        <v>#REF!</v>
      </c>
      <c r="E3019" s="13" t="e">
        <f>VLOOKUP(Parameter!#REF!,Indexing!$C$2:$D$28,2)</f>
        <v>#REF!</v>
      </c>
      <c r="F3019" s="13" t="e">
        <f>VLOOKUP(Parameter!#REF!,Indexing!$E$2:$F$28,2)</f>
        <v>#REF!</v>
      </c>
      <c r="G3019" s="13" t="e">
        <f>VLOOKUP(Parameter!#REF!,Indexing!$G$2:$H$28,2)</f>
        <v>#REF!</v>
      </c>
      <c r="H3019" s="13" t="e">
        <f t="shared" si="145"/>
        <v>#REF!</v>
      </c>
      <c r="J3019" s="13" t="e">
        <f>VLOOKUP(Parameter!#REF!,Indexing!$I$2:$J$28,2)</f>
        <v>#REF!</v>
      </c>
      <c r="K3019" s="13" t="e">
        <f>VLOOKUP(Parameter!#REF!,Indexing!$K$2:$L$28,2)</f>
        <v>#REF!</v>
      </c>
      <c r="L3019" s="13" t="e">
        <f t="shared" si="146"/>
        <v>#REF!</v>
      </c>
      <c r="N3019" t="e">
        <f t="shared" si="147"/>
        <v>#REF!</v>
      </c>
    </row>
    <row r="3020" spans="4:14">
      <c r="D3020" s="13" t="e">
        <f>VLOOKUP(Parameter!#REF!,Indexing!$A$2:$B$28,2)</f>
        <v>#REF!</v>
      </c>
      <c r="E3020" s="13" t="e">
        <f>VLOOKUP(Parameter!#REF!,Indexing!$C$2:$D$28,2)</f>
        <v>#REF!</v>
      </c>
      <c r="F3020" s="13" t="e">
        <f>VLOOKUP(Parameter!#REF!,Indexing!$E$2:$F$28,2)</f>
        <v>#REF!</v>
      </c>
      <c r="G3020" s="13" t="e">
        <f>VLOOKUP(Parameter!#REF!,Indexing!$G$2:$H$28,2)</f>
        <v>#REF!</v>
      </c>
      <c r="H3020" s="13" t="e">
        <f t="shared" si="145"/>
        <v>#REF!</v>
      </c>
      <c r="J3020" s="13" t="e">
        <f>VLOOKUP(Parameter!#REF!,Indexing!$I$2:$J$28,2)</f>
        <v>#REF!</v>
      </c>
      <c r="K3020" s="13" t="e">
        <f>VLOOKUP(Parameter!#REF!,Indexing!$K$2:$L$28,2)</f>
        <v>#REF!</v>
      </c>
      <c r="L3020" s="13" t="e">
        <f t="shared" si="146"/>
        <v>#REF!</v>
      </c>
      <c r="N3020" t="e">
        <f t="shared" si="147"/>
        <v>#REF!</v>
      </c>
    </row>
    <row r="3021" spans="4:14">
      <c r="D3021" s="13" t="e">
        <f>VLOOKUP(Parameter!#REF!,Indexing!$A$2:$B$28,2)</f>
        <v>#REF!</v>
      </c>
      <c r="E3021" s="13" t="e">
        <f>VLOOKUP(Parameter!#REF!,Indexing!$C$2:$D$28,2)</f>
        <v>#REF!</v>
      </c>
      <c r="F3021" s="13" t="e">
        <f>VLOOKUP(Parameter!#REF!,Indexing!$E$2:$F$28,2)</f>
        <v>#REF!</v>
      </c>
      <c r="G3021" s="13" t="e">
        <f>VLOOKUP(Parameter!#REF!,Indexing!$G$2:$H$28,2)</f>
        <v>#REF!</v>
      </c>
      <c r="H3021" s="13" t="e">
        <f t="shared" si="145"/>
        <v>#REF!</v>
      </c>
      <c r="J3021" s="13" t="e">
        <f>VLOOKUP(Parameter!#REF!,Indexing!$I$2:$J$28,2)</f>
        <v>#REF!</v>
      </c>
      <c r="K3021" s="13" t="e">
        <f>VLOOKUP(Parameter!#REF!,Indexing!$K$2:$L$28,2)</f>
        <v>#REF!</v>
      </c>
      <c r="L3021" s="13" t="e">
        <f t="shared" si="146"/>
        <v>#REF!</v>
      </c>
      <c r="N3021" t="e">
        <f t="shared" si="147"/>
        <v>#REF!</v>
      </c>
    </row>
    <row r="3022" spans="4:14">
      <c r="D3022" s="13" t="e">
        <f>VLOOKUP(Parameter!#REF!,Indexing!$A$2:$B$28,2)</f>
        <v>#REF!</v>
      </c>
      <c r="E3022" s="13" t="e">
        <f>VLOOKUP(Parameter!#REF!,Indexing!$C$2:$D$28,2)</f>
        <v>#REF!</v>
      </c>
      <c r="F3022" s="13" t="e">
        <f>VLOOKUP(Parameter!#REF!,Indexing!$E$2:$F$28,2)</f>
        <v>#REF!</v>
      </c>
      <c r="G3022" s="13" t="e">
        <f>VLOOKUP(Parameter!#REF!,Indexing!$G$2:$H$28,2)</f>
        <v>#REF!</v>
      </c>
      <c r="H3022" s="13" t="e">
        <f t="shared" si="145"/>
        <v>#REF!</v>
      </c>
      <c r="J3022" s="13" t="e">
        <f>VLOOKUP(Parameter!#REF!,Indexing!$I$2:$J$28,2)</f>
        <v>#REF!</v>
      </c>
      <c r="K3022" s="13" t="e">
        <f>VLOOKUP(Parameter!#REF!,Indexing!$K$2:$L$28,2)</f>
        <v>#REF!</v>
      </c>
      <c r="L3022" s="13" t="e">
        <f t="shared" si="146"/>
        <v>#REF!</v>
      </c>
      <c r="N3022" t="e">
        <f t="shared" si="147"/>
        <v>#REF!</v>
      </c>
    </row>
    <row r="3023" spans="4:14">
      <c r="D3023" s="13" t="e">
        <f>VLOOKUP(Parameter!#REF!,Indexing!$A$2:$B$28,2)</f>
        <v>#REF!</v>
      </c>
      <c r="E3023" s="13" t="e">
        <f>VLOOKUP(Parameter!#REF!,Indexing!$C$2:$D$28,2)</f>
        <v>#REF!</v>
      </c>
      <c r="F3023" s="13" t="e">
        <f>VLOOKUP(Parameter!#REF!,Indexing!$E$2:$F$28,2)</f>
        <v>#REF!</v>
      </c>
      <c r="G3023" s="13" t="e">
        <f>VLOOKUP(Parameter!#REF!,Indexing!$G$2:$H$28,2)</f>
        <v>#REF!</v>
      </c>
      <c r="H3023" s="13" t="e">
        <f t="shared" si="145"/>
        <v>#REF!</v>
      </c>
      <c r="J3023" s="13" t="e">
        <f>VLOOKUP(Parameter!#REF!,Indexing!$I$2:$J$28,2)</f>
        <v>#REF!</v>
      </c>
      <c r="K3023" s="13" t="e">
        <f>VLOOKUP(Parameter!#REF!,Indexing!$K$2:$L$28,2)</f>
        <v>#REF!</v>
      </c>
      <c r="L3023" s="13" t="e">
        <f t="shared" si="146"/>
        <v>#REF!</v>
      </c>
      <c r="N3023" t="e">
        <f t="shared" si="147"/>
        <v>#REF!</v>
      </c>
    </row>
    <row r="3024" spans="4:14">
      <c r="D3024" s="13" t="e">
        <f>VLOOKUP(Parameter!#REF!,Indexing!$A$2:$B$28,2)</f>
        <v>#REF!</v>
      </c>
      <c r="E3024" s="13" t="e">
        <f>VLOOKUP(Parameter!#REF!,Indexing!$C$2:$D$28,2)</f>
        <v>#REF!</v>
      </c>
      <c r="F3024" s="13" t="e">
        <f>VLOOKUP(Parameter!#REF!,Indexing!$E$2:$F$28,2)</f>
        <v>#REF!</v>
      </c>
      <c r="G3024" s="13" t="e">
        <f>VLOOKUP(Parameter!#REF!,Indexing!$G$2:$H$28,2)</f>
        <v>#REF!</v>
      </c>
      <c r="H3024" s="13" t="e">
        <f t="shared" si="145"/>
        <v>#REF!</v>
      </c>
      <c r="J3024" s="13" t="e">
        <f>VLOOKUP(Parameter!#REF!,Indexing!$I$2:$J$28,2)</f>
        <v>#REF!</v>
      </c>
      <c r="K3024" s="13" t="e">
        <f>VLOOKUP(Parameter!#REF!,Indexing!$K$2:$L$28,2)</f>
        <v>#REF!</v>
      </c>
      <c r="L3024" s="13" t="e">
        <f t="shared" si="146"/>
        <v>#REF!</v>
      </c>
      <c r="N3024" t="e">
        <f t="shared" si="147"/>
        <v>#REF!</v>
      </c>
    </row>
    <row r="3025" spans="4:14">
      <c r="D3025" s="13" t="e">
        <f>VLOOKUP(Parameter!#REF!,Indexing!$A$2:$B$28,2)</f>
        <v>#REF!</v>
      </c>
      <c r="E3025" s="13" t="e">
        <f>VLOOKUP(Parameter!#REF!,Indexing!$C$2:$D$28,2)</f>
        <v>#REF!</v>
      </c>
      <c r="F3025" s="13" t="e">
        <f>VLOOKUP(Parameter!#REF!,Indexing!$E$2:$F$28,2)</f>
        <v>#REF!</v>
      </c>
      <c r="G3025" s="13" t="e">
        <f>VLOOKUP(Parameter!#REF!,Indexing!$G$2:$H$28,2)</f>
        <v>#REF!</v>
      </c>
      <c r="H3025" s="13" t="e">
        <f t="shared" si="145"/>
        <v>#REF!</v>
      </c>
      <c r="J3025" s="13" t="e">
        <f>VLOOKUP(Parameter!#REF!,Indexing!$I$2:$J$28,2)</f>
        <v>#REF!</v>
      </c>
      <c r="K3025" s="13" t="e">
        <f>VLOOKUP(Parameter!#REF!,Indexing!$K$2:$L$28,2)</f>
        <v>#REF!</v>
      </c>
      <c r="L3025" s="13" t="e">
        <f t="shared" si="146"/>
        <v>#REF!</v>
      </c>
      <c r="N3025" t="e">
        <f t="shared" si="147"/>
        <v>#REF!</v>
      </c>
    </row>
    <row r="3026" spans="4:14">
      <c r="D3026" s="13" t="e">
        <f>VLOOKUP(Parameter!#REF!,Indexing!$A$2:$B$28,2)</f>
        <v>#REF!</v>
      </c>
      <c r="E3026" s="13" t="e">
        <f>VLOOKUP(Parameter!#REF!,Indexing!$C$2:$D$28,2)</f>
        <v>#REF!</v>
      </c>
      <c r="F3026" s="13" t="e">
        <f>VLOOKUP(Parameter!#REF!,Indexing!$E$2:$F$28,2)</f>
        <v>#REF!</v>
      </c>
      <c r="G3026" s="13" t="e">
        <f>VLOOKUP(Parameter!#REF!,Indexing!$G$2:$H$28,2)</f>
        <v>#REF!</v>
      </c>
      <c r="H3026" s="13" t="e">
        <f t="shared" si="145"/>
        <v>#REF!</v>
      </c>
      <c r="J3026" s="13" t="e">
        <f>VLOOKUP(Parameter!#REF!,Indexing!$I$2:$J$28,2)</f>
        <v>#REF!</v>
      </c>
      <c r="K3026" s="13" t="e">
        <f>VLOOKUP(Parameter!#REF!,Indexing!$K$2:$L$28,2)</f>
        <v>#REF!</v>
      </c>
      <c r="L3026" s="13" t="e">
        <f t="shared" si="146"/>
        <v>#REF!</v>
      </c>
      <c r="N3026" t="e">
        <f t="shared" si="147"/>
        <v>#REF!</v>
      </c>
    </row>
    <row r="3027" spans="4:14">
      <c r="D3027" s="13" t="e">
        <f>VLOOKUP(Parameter!#REF!,Indexing!$A$2:$B$28,2)</f>
        <v>#REF!</v>
      </c>
      <c r="E3027" s="13" t="e">
        <f>VLOOKUP(Parameter!#REF!,Indexing!$C$2:$D$28,2)</f>
        <v>#REF!</v>
      </c>
      <c r="F3027" s="13" t="e">
        <f>VLOOKUP(Parameter!#REF!,Indexing!$E$2:$F$28,2)</f>
        <v>#REF!</v>
      </c>
      <c r="G3027" s="13" t="e">
        <f>VLOOKUP(Parameter!#REF!,Indexing!$G$2:$H$28,2)</f>
        <v>#REF!</v>
      </c>
      <c r="H3027" s="13" t="e">
        <f t="shared" si="145"/>
        <v>#REF!</v>
      </c>
      <c r="J3027" s="13" t="e">
        <f>VLOOKUP(Parameter!#REF!,Indexing!$I$2:$J$28,2)</f>
        <v>#REF!</v>
      </c>
      <c r="K3027" s="13" t="e">
        <f>VLOOKUP(Parameter!#REF!,Indexing!$K$2:$L$28,2)</f>
        <v>#REF!</v>
      </c>
      <c r="L3027" s="13" t="e">
        <f t="shared" si="146"/>
        <v>#REF!</v>
      </c>
      <c r="N3027" t="e">
        <f t="shared" si="147"/>
        <v>#REF!</v>
      </c>
    </row>
    <row r="3028" spans="4:14">
      <c r="D3028" s="13" t="e">
        <f>VLOOKUP(Parameter!#REF!,Indexing!$A$2:$B$28,2)</f>
        <v>#REF!</v>
      </c>
      <c r="E3028" s="13" t="e">
        <f>VLOOKUP(Parameter!#REF!,Indexing!$C$2:$D$28,2)</f>
        <v>#REF!</v>
      </c>
      <c r="F3028" s="13" t="e">
        <f>VLOOKUP(Parameter!#REF!,Indexing!$E$2:$F$28,2)</f>
        <v>#REF!</v>
      </c>
      <c r="G3028" s="13" t="e">
        <f>VLOOKUP(Parameter!#REF!,Indexing!$G$2:$H$28,2)</f>
        <v>#REF!</v>
      </c>
      <c r="H3028" s="13" t="e">
        <f t="shared" si="145"/>
        <v>#REF!</v>
      </c>
      <c r="J3028" s="13" t="e">
        <f>VLOOKUP(Parameter!#REF!,Indexing!$I$2:$J$28,2)</f>
        <v>#REF!</v>
      </c>
      <c r="K3028" s="13" t="e">
        <f>VLOOKUP(Parameter!#REF!,Indexing!$K$2:$L$28,2)</f>
        <v>#REF!</v>
      </c>
      <c r="L3028" s="13" t="e">
        <f t="shared" si="146"/>
        <v>#REF!</v>
      </c>
      <c r="N3028" t="e">
        <f t="shared" si="147"/>
        <v>#REF!</v>
      </c>
    </row>
    <row r="3029" spans="4:14">
      <c r="D3029" s="13" t="e">
        <f>VLOOKUP(Parameter!#REF!,Indexing!$A$2:$B$28,2)</f>
        <v>#REF!</v>
      </c>
      <c r="E3029" s="13" t="e">
        <f>VLOOKUP(Parameter!#REF!,Indexing!$C$2:$D$28,2)</f>
        <v>#REF!</v>
      </c>
      <c r="F3029" s="13" t="e">
        <f>VLOOKUP(Parameter!#REF!,Indexing!$E$2:$F$28,2)</f>
        <v>#REF!</v>
      </c>
      <c r="G3029" s="13" t="e">
        <f>VLOOKUP(Parameter!#REF!,Indexing!$G$2:$H$28,2)</f>
        <v>#REF!</v>
      </c>
      <c r="H3029" s="13" t="e">
        <f t="shared" si="145"/>
        <v>#REF!</v>
      </c>
      <c r="J3029" s="13" t="e">
        <f>VLOOKUP(Parameter!#REF!,Indexing!$I$2:$J$28,2)</f>
        <v>#REF!</v>
      </c>
      <c r="K3029" s="13" t="e">
        <f>VLOOKUP(Parameter!#REF!,Indexing!$K$2:$L$28,2)</f>
        <v>#REF!</v>
      </c>
      <c r="L3029" s="13" t="e">
        <f t="shared" si="146"/>
        <v>#REF!</v>
      </c>
      <c r="N3029" t="e">
        <f t="shared" si="147"/>
        <v>#REF!</v>
      </c>
    </row>
    <row r="3030" spans="4:14">
      <c r="D3030" s="13" t="e">
        <f>VLOOKUP(Parameter!#REF!,Indexing!$A$2:$B$28,2)</f>
        <v>#REF!</v>
      </c>
      <c r="E3030" s="13" t="e">
        <f>VLOOKUP(Parameter!#REF!,Indexing!$C$2:$D$28,2)</f>
        <v>#REF!</v>
      </c>
      <c r="F3030" s="13" t="e">
        <f>VLOOKUP(Parameter!#REF!,Indexing!$E$2:$F$28,2)</f>
        <v>#REF!</v>
      </c>
      <c r="G3030" s="13" t="e">
        <f>VLOOKUP(Parameter!#REF!,Indexing!$G$2:$H$28,2)</f>
        <v>#REF!</v>
      </c>
      <c r="H3030" s="13" t="e">
        <f t="shared" si="145"/>
        <v>#REF!</v>
      </c>
      <c r="J3030" s="13" t="e">
        <f>VLOOKUP(Parameter!#REF!,Indexing!$I$2:$J$28,2)</f>
        <v>#REF!</v>
      </c>
      <c r="K3030" s="13" t="e">
        <f>VLOOKUP(Parameter!#REF!,Indexing!$K$2:$L$28,2)</f>
        <v>#REF!</v>
      </c>
      <c r="L3030" s="13" t="e">
        <f t="shared" si="146"/>
        <v>#REF!</v>
      </c>
      <c r="N3030" t="e">
        <f t="shared" si="147"/>
        <v>#REF!</v>
      </c>
    </row>
    <row r="3031" spans="4:14">
      <c r="D3031" s="13" t="e">
        <f>VLOOKUP(Parameter!#REF!,Indexing!$A$2:$B$28,2)</f>
        <v>#REF!</v>
      </c>
      <c r="E3031" s="13" t="e">
        <f>VLOOKUP(Parameter!#REF!,Indexing!$C$2:$D$28,2)</f>
        <v>#REF!</v>
      </c>
      <c r="F3031" s="13" t="e">
        <f>VLOOKUP(Parameter!#REF!,Indexing!$E$2:$F$28,2)</f>
        <v>#REF!</v>
      </c>
      <c r="G3031" s="13" t="e">
        <f>VLOOKUP(Parameter!#REF!,Indexing!$G$2:$H$28,2)</f>
        <v>#REF!</v>
      </c>
      <c r="H3031" s="13" t="e">
        <f t="shared" si="145"/>
        <v>#REF!</v>
      </c>
      <c r="J3031" s="13" t="e">
        <f>VLOOKUP(Parameter!#REF!,Indexing!$I$2:$J$28,2)</f>
        <v>#REF!</v>
      </c>
      <c r="K3031" s="13" t="e">
        <f>VLOOKUP(Parameter!#REF!,Indexing!$K$2:$L$28,2)</f>
        <v>#REF!</v>
      </c>
      <c r="L3031" s="13" t="e">
        <f t="shared" si="146"/>
        <v>#REF!</v>
      </c>
      <c r="N3031" t="e">
        <f t="shared" si="147"/>
        <v>#REF!</v>
      </c>
    </row>
    <row r="3032" spans="4:14">
      <c r="D3032" s="13" t="e">
        <f>VLOOKUP(Parameter!#REF!,Indexing!$A$2:$B$28,2)</f>
        <v>#REF!</v>
      </c>
      <c r="E3032" s="13" t="e">
        <f>VLOOKUP(Parameter!#REF!,Indexing!$C$2:$D$28,2)</f>
        <v>#REF!</v>
      </c>
      <c r="F3032" s="13" t="e">
        <f>VLOOKUP(Parameter!#REF!,Indexing!$E$2:$F$28,2)</f>
        <v>#REF!</v>
      </c>
      <c r="G3032" s="13" t="e">
        <f>VLOOKUP(Parameter!#REF!,Indexing!$G$2:$H$28,2)</f>
        <v>#REF!</v>
      </c>
      <c r="H3032" s="13" t="e">
        <f t="shared" si="145"/>
        <v>#REF!</v>
      </c>
      <c r="J3032" s="13" t="e">
        <f>VLOOKUP(Parameter!#REF!,Indexing!$I$2:$J$28,2)</f>
        <v>#REF!</v>
      </c>
      <c r="K3032" s="13" t="e">
        <f>VLOOKUP(Parameter!#REF!,Indexing!$K$2:$L$28,2)</f>
        <v>#REF!</v>
      </c>
      <c r="L3032" s="13" t="e">
        <f t="shared" si="146"/>
        <v>#REF!</v>
      </c>
      <c r="N3032" t="e">
        <f t="shared" si="147"/>
        <v>#REF!</v>
      </c>
    </row>
    <row r="3033" spans="4:14">
      <c r="D3033" s="13" t="e">
        <f>VLOOKUP(Parameter!#REF!,Indexing!$A$2:$B$28,2)</f>
        <v>#REF!</v>
      </c>
      <c r="E3033" s="13" t="e">
        <f>VLOOKUP(Parameter!#REF!,Indexing!$C$2:$D$28,2)</f>
        <v>#REF!</v>
      </c>
      <c r="F3033" s="13" t="e">
        <f>VLOOKUP(Parameter!#REF!,Indexing!$E$2:$F$28,2)</f>
        <v>#REF!</v>
      </c>
      <c r="G3033" s="13" t="e">
        <f>VLOOKUP(Parameter!#REF!,Indexing!$G$2:$H$28,2)</f>
        <v>#REF!</v>
      </c>
      <c r="H3033" s="13" t="e">
        <f t="shared" si="145"/>
        <v>#REF!</v>
      </c>
      <c r="J3033" s="13" t="e">
        <f>VLOOKUP(Parameter!#REF!,Indexing!$I$2:$J$28,2)</f>
        <v>#REF!</v>
      </c>
      <c r="K3033" s="13" t="e">
        <f>VLOOKUP(Parameter!#REF!,Indexing!$K$2:$L$28,2)</f>
        <v>#REF!</v>
      </c>
      <c r="L3033" s="13" t="e">
        <f t="shared" si="146"/>
        <v>#REF!</v>
      </c>
      <c r="N3033" t="e">
        <f t="shared" si="147"/>
        <v>#REF!</v>
      </c>
    </row>
    <row r="3034" spans="4:14">
      <c r="D3034" s="13" t="e">
        <f>VLOOKUP(Parameter!#REF!,Indexing!$A$2:$B$28,2)</f>
        <v>#REF!</v>
      </c>
      <c r="E3034" s="13" t="e">
        <f>VLOOKUP(Parameter!#REF!,Indexing!$C$2:$D$28,2)</f>
        <v>#REF!</v>
      </c>
      <c r="F3034" s="13" t="e">
        <f>VLOOKUP(Parameter!#REF!,Indexing!$E$2:$F$28,2)</f>
        <v>#REF!</v>
      </c>
      <c r="G3034" s="13" t="e">
        <f>VLOOKUP(Parameter!#REF!,Indexing!$G$2:$H$28,2)</f>
        <v>#REF!</v>
      </c>
      <c r="H3034" s="13" t="e">
        <f t="shared" si="145"/>
        <v>#REF!</v>
      </c>
      <c r="J3034" s="13" t="e">
        <f>VLOOKUP(Parameter!#REF!,Indexing!$I$2:$J$28,2)</f>
        <v>#REF!</v>
      </c>
      <c r="K3034" s="13" t="e">
        <f>VLOOKUP(Parameter!#REF!,Indexing!$K$2:$L$28,2)</f>
        <v>#REF!</v>
      </c>
      <c r="L3034" s="13" t="e">
        <f t="shared" si="146"/>
        <v>#REF!</v>
      </c>
      <c r="N3034" t="e">
        <f t="shared" si="147"/>
        <v>#REF!</v>
      </c>
    </row>
    <row r="3035" spans="4:14">
      <c r="D3035" s="13" t="e">
        <f>VLOOKUP(Parameter!#REF!,Indexing!$A$2:$B$28,2)</f>
        <v>#REF!</v>
      </c>
      <c r="E3035" s="13" t="e">
        <f>VLOOKUP(Parameter!#REF!,Indexing!$C$2:$D$28,2)</f>
        <v>#REF!</v>
      </c>
      <c r="F3035" s="13" t="e">
        <f>VLOOKUP(Parameter!#REF!,Indexing!$E$2:$F$28,2)</f>
        <v>#REF!</v>
      </c>
      <c r="G3035" s="13" t="e">
        <f>VLOOKUP(Parameter!#REF!,Indexing!$G$2:$H$28,2)</f>
        <v>#REF!</v>
      </c>
      <c r="H3035" s="13" t="e">
        <f t="shared" si="145"/>
        <v>#REF!</v>
      </c>
      <c r="J3035" s="13" t="e">
        <f>VLOOKUP(Parameter!#REF!,Indexing!$I$2:$J$28,2)</f>
        <v>#REF!</v>
      </c>
      <c r="K3035" s="13" t="e">
        <f>VLOOKUP(Parameter!#REF!,Indexing!$K$2:$L$28,2)</f>
        <v>#REF!</v>
      </c>
      <c r="L3035" s="13" t="e">
        <f t="shared" si="146"/>
        <v>#REF!</v>
      </c>
      <c r="N3035" t="e">
        <f t="shared" si="147"/>
        <v>#REF!</v>
      </c>
    </row>
    <row r="3036" spans="4:14">
      <c r="D3036" s="13" t="e">
        <f>VLOOKUP(Parameter!#REF!,Indexing!$A$2:$B$28,2)</f>
        <v>#REF!</v>
      </c>
      <c r="E3036" s="13" t="e">
        <f>VLOOKUP(Parameter!#REF!,Indexing!$C$2:$D$28,2)</f>
        <v>#REF!</v>
      </c>
      <c r="F3036" s="13" t="e">
        <f>VLOOKUP(Parameter!#REF!,Indexing!$E$2:$F$28,2)</f>
        <v>#REF!</v>
      </c>
      <c r="G3036" s="13" t="e">
        <f>VLOOKUP(Parameter!#REF!,Indexing!$G$2:$H$28,2)</f>
        <v>#REF!</v>
      </c>
      <c r="H3036" s="13" t="e">
        <f t="shared" si="145"/>
        <v>#REF!</v>
      </c>
      <c r="J3036" s="13" t="e">
        <f>VLOOKUP(Parameter!#REF!,Indexing!$I$2:$J$28,2)</f>
        <v>#REF!</v>
      </c>
      <c r="K3036" s="13" t="e">
        <f>VLOOKUP(Parameter!#REF!,Indexing!$K$2:$L$28,2)</f>
        <v>#REF!</v>
      </c>
      <c r="L3036" s="13" t="e">
        <f t="shared" si="146"/>
        <v>#REF!</v>
      </c>
      <c r="N3036" t="e">
        <f t="shared" si="147"/>
        <v>#REF!</v>
      </c>
    </row>
    <row r="3037" spans="4:14">
      <c r="D3037" s="13" t="e">
        <f>VLOOKUP(Parameter!#REF!,Indexing!$A$2:$B$28,2)</f>
        <v>#REF!</v>
      </c>
      <c r="E3037" s="13" t="e">
        <f>VLOOKUP(Parameter!#REF!,Indexing!$C$2:$D$28,2)</f>
        <v>#REF!</v>
      </c>
      <c r="F3037" s="13" t="e">
        <f>VLOOKUP(Parameter!#REF!,Indexing!$E$2:$F$28,2)</f>
        <v>#REF!</v>
      </c>
      <c r="G3037" s="13" t="e">
        <f>VLOOKUP(Parameter!#REF!,Indexing!$G$2:$H$28,2)</f>
        <v>#REF!</v>
      </c>
      <c r="H3037" s="13" t="e">
        <f t="shared" si="145"/>
        <v>#REF!</v>
      </c>
      <c r="J3037" s="13" t="e">
        <f>VLOOKUP(Parameter!#REF!,Indexing!$I$2:$J$28,2)</f>
        <v>#REF!</v>
      </c>
      <c r="K3037" s="13" t="e">
        <f>VLOOKUP(Parameter!#REF!,Indexing!$K$2:$L$28,2)</f>
        <v>#REF!</v>
      </c>
      <c r="L3037" s="13" t="e">
        <f t="shared" si="146"/>
        <v>#REF!</v>
      </c>
      <c r="N3037" t="e">
        <f t="shared" si="147"/>
        <v>#REF!</v>
      </c>
    </row>
    <row r="3038" spans="4:14">
      <c r="D3038" s="13" t="e">
        <f>VLOOKUP(Parameter!#REF!,Indexing!$A$2:$B$28,2)</f>
        <v>#REF!</v>
      </c>
      <c r="E3038" s="13" t="e">
        <f>VLOOKUP(Parameter!#REF!,Indexing!$C$2:$D$28,2)</f>
        <v>#REF!</v>
      </c>
      <c r="F3038" s="13" t="e">
        <f>VLOOKUP(Parameter!#REF!,Indexing!$E$2:$F$28,2)</f>
        <v>#REF!</v>
      </c>
      <c r="G3038" s="13" t="e">
        <f>VLOOKUP(Parameter!#REF!,Indexing!$G$2:$H$28,2)</f>
        <v>#REF!</v>
      </c>
      <c r="H3038" s="13" t="e">
        <f t="shared" si="145"/>
        <v>#REF!</v>
      </c>
      <c r="J3038" s="13" t="e">
        <f>VLOOKUP(Parameter!#REF!,Indexing!$I$2:$J$28,2)</f>
        <v>#REF!</v>
      </c>
      <c r="K3038" s="13" t="e">
        <f>VLOOKUP(Parameter!#REF!,Indexing!$K$2:$L$28,2)</f>
        <v>#REF!</v>
      </c>
      <c r="L3038" s="13" t="e">
        <f t="shared" si="146"/>
        <v>#REF!</v>
      </c>
      <c r="N3038" t="e">
        <f t="shared" si="147"/>
        <v>#REF!</v>
      </c>
    </row>
    <row r="3039" spans="4:14">
      <c r="D3039" s="13" t="e">
        <f>VLOOKUP(Parameter!#REF!,Indexing!$A$2:$B$28,2)</f>
        <v>#REF!</v>
      </c>
      <c r="E3039" s="13" t="e">
        <f>VLOOKUP(Parameter!#REF!,Indexing!$C$2:$D$28,2)</f>
        <v>#REF!</v>
      </c>
      <c r="F3039" s="13" t="e">
        <f>VLOOKUP(Parameter!#REF!,Indexing!$E$2:$F$28,2)</f>
        <v>#REF!</v>
      </c>
      <c r="G3039" s="13" t="e">
        <f>VLOOKUP(Parameter!#REF!,Indexing!$G$2:$H$28,2)</f>
        <v>#REF!</v>
      </c>
      <c r="H3039" s="13" t="e">
        <f t="shared" si="145"/>
        <v>#REF!</v>
      </c>
      <c r="J3039" s="13" t="e">
        <f>VLOOKUP(Parameter!#REF!,Indexing!$I$2:$J$28,2)</f>
        <v>#REF!</v>
      </c>
      <c r="K3039" s="13" t="e">
        <f>VLOOKUP(Parameter!#REF!,Indexing!$K$2:$L$28,2)</f>
        <v>#REF!</v>
      </c>
      <c r="L3039" s="13" t="e">
        <f t="shared" si="146"/>
        <v>#REF!</v>
      </c>
      <c r="N3039" t="e">
        <f t="shared" si="147"/>
        <v>#REF!</v>
      </c>
    </row>
    <row r="3040" spans="4:14">
      <c r="D3040" s="13" t="e">
        <f>VLOOKUP(Parameter!#REF!,Indexing!$A$2:$B$28,2)</f>
        <v>#REF!</v>
      </c>
      <c r="E3040" s="13" t="e">
        <f>VLOOKUP(Parameter!#REF!,Indexing!$C$2:$D$28,2)</f>
        <v>#REF!</v>
      </c>
      <c r="F3040" s="13" t="e">
        <f>VLOOKUP(Parameter!#REF!,Indexing!$E$2:$F$28,2)</f>
        <v>#REF!</v>
      </c>
      <c r="G3040" s="13" t="e">
        <f>VLOOKUP(Parameter!#REF!,Indexing!$G$2:$H$28,2)</f>
        <v>#REF!</v>
      </c>
      <c r="H3040" s="13" t="e">
        <f t="shared" si="145"/>
        <v>#REF!</v>
      </c>
      <c r="J3040" s="13" t="e">
        <f>VLOOKUP(Parameter!#REF!,Indexing!$I$2:$J$28,2)</f>
        <v>#REF!</v>
      </c>
      <c r="K3040" s="13" t="e">
        <f>VLOOKUP(Parameter!#REF!,Indexing!$K$2:$L$28,2)</f>
        <v>#REF!</v>
      </c>
      <c r="L3040" s="13" t="e">
        <f t="shared" si="146"/>
        <v>#REF!</v>
      </c>
      <c r="N3040" t="e">
        <f t="shared" si="147"/>
        <v>#REF!</v>
      </c>
    </row>
    <row r="3041" spans="4:14">
      <c r="D3041" s="13" t="e">
        <f>VLOOKUP(Parameter!#REF!,Indexing!$A$2:$B$28,2)</f>
        <v>#REF!</v>
      </c>
      <c r="E3041" s="13" t="e">
        <f>VLOOKUP(Parameter!#REF!,Indexing!$C$2:$D$28,2)</f>
        <v>#REF!</v>
      </c>
      <c r="F3041" s="13" t="e">
        <f>VLOOKUP(Parameter!#REF!,Indexing!$E$2:$F$28,2)</f>
        <v>#REF!</v>
      </c>
      <c r="G3041" s="13" t="e">
        <f>VLOOKUP(Parameter!#REF!,Indexing!$G$2:$H$28,2)</f>
        <v>#REF!</v>
      </c>
      <c r="H3041" s="13" t="e">
        <f t="shared" si="145"/>
        <v>#REF!</v>
      </c>
      <c r="J3041" s="13" t="e">
        <f>VLOOKUP(Parameter!#REF!,Indexing!$I$2:$J$28,2)</f>
        <v>#REF!</v>
      </c>
      <c r="K3041" s="13" t="e">
        <f>VLOOKUP(Parameter!#REF!,Indexing!$K$2:$L$28,2)</f>
        <v>#REF!</v>
      </c>
      <c r="L3041" s="13" t="e">
        <f t="shared" si="146"/>
        <v>#REF!</v>
      </c>
      <c r="N3041" t="e">
        <f t="shared" si="147"/>
        <v>#REF!</v>
      </c>
    </row>
    <row r="3042" spans="4:14">
      <c r="D3042" s="13" t="e">
        <f>VLOOKUP(Parameter!#REF!,Indexing!$A$2:$B$28,2)</f>
        <v>#REF!</v>
      </c>
      <c r="E3042" s="13" t="e">
        <f>VLOOKUP(Parameter!#REF!,Indexing!$C$2:$D$28,2)</f>
        <v>#REF!</v>
      </c>
      <c r="F3042" s="13" t="e">
        <f>VLOOKUP(Parameter!#REF!,Indexing!$E$2:$F$28,2)</f>
        <v>#REF!</v>
      </c>
      <c r="G3042" s="13" t="e">
        <f>VLOOKUP(Parameter!#REF!,Indexing!$G$2:$H$28,2)</f>
        <v>#REF!</v>
      </c>
      <c r="H3042" s="13" t="e">
        <f t="shared" si="145"/>
        <v>#REF!</v>
      </c>
      <c r="J3042" s="13" t="e">
        <f>VLOOKUP(Parameter!#REF!,Indexing!$I$2:$J$28,2)</f>
        <v>#REF!</v>
      </c>
      <c r="K3042" s="13" t="e">
        <f>VLOOKUP(Parameter!#REF!,Indexing!$K$2:$L$28,2)</f>
        <v>#REF!</v>
      </c>
      <c r="L3042" s="13" t="e">
        <f t="shared" si="146"/>
        <v>#REF!</v>
      </c>
      <c r="N3042" t="e">
        <f t="shared" si="147"/>
        <v>#REF!</v>
      </c>
    </row>
    <row r="3043" spans="4:14">
      <c r="D3043" s="13" t="e">
        <f>VLOOKUP(Parameter!#REF!,Indexing!$A$2:$B$28,2)</f>
        <v>#REF!</v>
      </c>
      <c r="E3043" s="13" t="e">
        <f>VLOOKUP(Parameter!#REF!,Indexing!$C$2:$D$28,2)</f>
        <v>#REF!</v>
      </c>
      <c r="F3043" s="13" t="e">
        <f>VLOOKUP(Parameter!#REF!,Indexing!$E$2:$F$28,2)</f>
        <v>#REF!</v>
      </c>
      <c r="G3043" s="13" t="e">
        <f>VLOOKUP(Parameter!#REF!,Indexing!$G$2:$H$28,2)</f>
        <v>#REF!</v>
      </c>
      <c r="H3043" s="13" t="e">
        <f t="shared" si="145"/>
        <v>#REF!</v>
      </c>
      <c r="J3043" s="13" t="e">
        <f>VLOOKUP(Parameter!#REF!,Indexing!$I$2:$J$28,2)</f>
        <v>#REF!</v>
      </c>
      <c r="K3043" s="13" t="e">
        <f>VLOOKUP(Parameter!#REF!,Indexing!$K$2:$L$28,2)</f>
        <v>#REF!</v>
      </c>
      <c r="L3043" s="13" t="e">
        <f t="shared" si="146"/>
        <v>#REF!</v>
      </c>
      <c r="N3043" t="e">
        <f t="shared" si="147"/>
        <v>#REF!</v>
      </c>
    </row>
    <row r="3044" spans="4:14">
      <c r="D3044" s="13" t="e">
        <f>VLOOKUP(Parameter!#REF!,Indexing!$A$2:$B$28,2)</f>
        <v>#REF!</v>
      </c>
      <c r="E3044" s="13" t="e">
        <f>VLOOKUP(Parameter!#REF!,Indexing!$C$2:$D$28,2)</f>
        <v>#REF!</v>
      </c>
      <c r="F3044" s="13" t="e">
        <f>VLOOKUP(Parameter!#REF!,Indexing!$E$2:$F$28,2)</f>
        <v>#REF!</v>
      </c>
      <c r="G3044" s="13" t="e">
        <f>VLOOKUP(Parameter!#REF!,Indexing!$G$2:$H$28,2)</f>
        <v>#REF!</v>
      </c>
      <c r="H3044" s="13" t="e">
        <f t="shared" si="145"/>
        <v>#REF!</v>
      </c>
      <c r="J3044" s="13" t="e">
        <f>VLOOKUP(Parameter!#REF!,Indexing!$I$2:$J$28,2)</f>
        <v>#REF!</v>
      </c>
      <c r="K3044" s="13" t="e">
        <f>VLOOKUP(Parameter!#REF!,Indexing!$K$2:$L$28,2)</f>
        <v>#REF!</v>
      </c>
      <c r="L3044" s="13" t="e">
        <f t="shared" si="146"/>
        <v>#REF!</v>
      </c>
      <c r="N3044" t="e">
        <f t="shared" si="147"/>
        <v>#REF!</v>
      </c>
    </row>
    <row r="3045" spans="4:14">
      <c r="D3045" s="13" t="e">
        <f>VLOOKUP(Parameter!#REF!,Indexing!$A$2:$B$28,2)</f>
        <v>#REF!</v>
      </c>
      <c r="E3045" s="13" t="e">
        <f>VLOOKUP(Parameter!#REF!,Indexing!$C$2:$D$28,2)</f>
        <v>#REF!</v>
      </c>
      <c r="F3045" s="13" t="e">
        <f>VLOOKUP(Parameter!#REF!,Indexing!$E$2:$F$28,2)</f>
        <v>#REF!</v>
      </c>
      <c r="G3045" s="13" t="e">
        <f>VLOOKUP(Parameter!#REF!,Indexing!$G$2:$H$28,2)</f>
        <v>#REF!</v>
      </c>
      <c r="H3045" s="13" t="e">
        <f t="shared" si="145"/>
        <v>#REF!</v>
      </c>
      <c r="J3045" s="13" t="e">
        <f>VLOOKUP(Parameter!#REF!,Indexing!$I$2:$J$28,2)</f>
        <v>#REF!</v>
      </c>
      <c r="K3045" s="13" t="e">
        <f>VLOOKUP(Parameter!#REF!,Indexing!$K$2:$L$28,2)</f>
        <v>#REF!</v>
      </c>
      <c r="L3045" s="13" t="e">
        <f t="shared" si="146"/>
        <v>#REF!</v>
      </c>
      <c r="N3045" t="e">
        <f t="shared" si="147"/>
        <v>#REF!</v>
      </c>
    </row>
    <row r="3046" spans="4:14">
      <c r="D3046" s="13" t="e">
        <f>VLOOKUP(Parameter!#REF!,Indexing!$A$2:$B$28,2)</f>
        <v>#REF!</v>
      </c>
      <c r="E3046" s="13" t="e">
        <f>VLOOKUP(Parameter!#REF!,Indexing!$C$2:$D$28,2)</f>
        <v>#REF!</v>
      </c>
      <c r="F3046" s="13" t="e">
        <f>VLOOKUP(Parameter!#REF!,Indexing!$E$2:$F$28,2)</f>
        <v>#REF!</v>
      </c>
      <c r="G3046" s="13" t="e">
        <f>VLOOKUP(Parameter!#REF!,Indexing!$G$2:$H$28,2)</f>
        <v>#REF!</v>
      </c>
      <c r="H3046" s="13" t="e">
        <f t="shared" si="145"/>
        <v>#REF!</v>
      </c>
      <c r="J3046" s="13" t="e">
        <f>VLOOKUP(Parameter!#REF!,Indexing!$I$2:$J$28,2)</f>
        <v>#REF!</v>
      </c>
      <c r="K3046" s="13" t="e">
        <f>VLOOKUP(Parameter!#REF!,Indexing!$K$2:$L$28,2)</f>
        <v>#REF!</v>
      </c>
      <c r="L3046" s="13" t="e">
        <f t="shared" si="146"/>
        <v>#REF!</v>
      </c>
      <c r="N3046" t="e">
        <f t="shared" si="147"/>
        <v>#REF!</v>
      </c>
    </row>
    <row r="3047" spans="4:14">
      <c r="D3047" s="13" t="e">
        <f>VLOOKUP(Parameter!#REF!,Indexing!$A$2:$B$28,2)</f>
        <v>#REF!</v>
      </c>
      <c r="E3047" s="13" t="e">
        <f>VLOOKUP(Parameter!#REF!,Indexing!$C$2:$D$28,2)</f>
        <v>#REF!</v>
      </c>
      <c r="F3047" s="13" t="e">
        <f>VLOOKUP(Parameter!#REF!,Indexing!$E$2:$F$28,2)</f>
        <v>#REF!</v>
      </c>
      <c r="G3047" s="13" t="e">
        <f>VLOOKUP(Parameter!#REF!,Indexing!$G$2:$H$28,2)</f>
        <v>#REF!</v>
      </c>
      <c r="H3047" s="13" t="e">
        <f t="shared" ref="H3047:H3110" si="148">(AVERAGE(D3047:G3047))</f>
        <v>#REF!</v>
      </c>
      <c r="J3047" s="13" t="e">
        <f>VLOOKUP(Parameter!#REF!,Indexing!$I$2:$J$28,2)</f>
        <v>#REF!</v>
      </c>
      <c r="K3047" s="13" t="e">
        <f>VLOOKUP(Parameter!#REF!,Indexing!$K$2:$L$28,2)</f>
        <v>#REF!</v>
      </c>
      <c r="L3047" s="13" t="e">
        <f t="shared" ref="L3047:L3110" si="149">AVERAGE(J3047+K3047)</f>
        <v>#REF!</v>
      </c>
      <c r="N3047" t="e">
        <f t="shared" si="147"/>
        <v>#REF!</v>
      </c>
    </row>
    <row r="3048" spans="4:14">
      <c r="D3048" s="13" t="e">
        <f>VLOOKUP(Parameter!#REF!,Indexing!$A$2:$B$28,2)</f>
        <v>#REF!</v>
      </c>
      <c r="E3048" s="13" t="e">
        <f>VLOOKUP(Parameter!#REF!,Indexing!$C$2:$D$28,2)</f>
        <v>#REF!</v>
      </c>
      <c r="F3048" s="13" t="e">
        <f>VLOOKUP(Parameter!#REF!,Indexing!$E$2:$F$28,2)</f>
        <v>#REF!</v>
      </c>
      <c r="G3048" s="13" t="e">
        <f>VLOOKUP(Parameter!#REF!,Indexing!$G$2:$H$28,2)</f>
        <v>#REF!</v>
      </c>
      <c r="H3048" s="13" t="e">
        <f t="shared" si="148"/>
        <v>#REF!</v>
      </c>
      <c r="J3048" s="13" t="e">
        <f>VLOOKUP(Parameter!#REF!,Indexing!$I$2:$J$28,2)</f>
        <v>#REF!</v>
      </c>
      <c r="K3048" s="13" t="e">
        <f>VLOOKUP(Parameter!#REF!,Indexing!$K$2:$L$28,2)</f>
        <v>#REF!</v>
      </c>
      <c r="L3048" s="13" t="e">
        <f t="shared" si="149"/>
        <v>#REF!</v>
      </c>
      <c r="N3048" t="e">
        <f t="shared" si="147"/>
        <v>#REF!</v>
      </c>
    </row>
    <row r="3049" spans="4:14">
      <c r="D3049" s="13" t="e">
        <f>VLOOKUP(Parameter!#REF!,Indexing!$A$2:$B$28,2)</f>
        <v>#REF!</v>
      </c>
      <c r="E3049" s="13" t="e">
        <f>VLOOKUP(Parameter!#REF!,Indexing!$C$2:$D$28,2)</f>
        <v>#REF!</v>
      </c>
      <c r="F3049" s="13" t="e">
        <f>VLOOKUP(Parameter!#REF!,Indexing!$E$2:$F$28,2)</f>
        <v>#REF!</v>
      </c>
      <c r="G3049" s="13" t="e">
        <f>VLOOKUP(Parameter!#REF!,Indexing!$G$2:$H$28,2)</f>
        <v>#REF!</v>
      </c>
      <c r="H3049" s="13" t="e">
        <f t="shared" si="148"/>
        <v>#REF!</v>
      </c>
      <c r="J3049" s="13" t="e">
        <f>VLOOKUP(Parameter!#REF!,Indexing!$I$2:$J$28,2)</f>
        <v>#REF!</v>
      </c>
      <c r="K3049" s="13" t="e">
        <f>VLOOKUP(Parameter!#REF!,Indexing!$K$2:$L$28,2)</f>
        <v>#REF!</v>
      </c>
      <c r="L3049" s="13" t="e">
        <f t="shared" si="149"/>
        <v>#REF!</v>
      </c>
      <c r="N3049" t="e">
        <f t="shared" si="147"/>
        <v>#REF!</v>
      </c>
    </row>
    <row r="3050" spans="4:14">
      <c r="D3050" s="13" t="e">
        <f>VLOOKUP(Parameter!#REF!,Indexing!$A$2:$B$28,2)</f>
        <v>#REF!</v>
      </c>
      <c r="E3050" s="13" t="e">
        <f>VLOOKUP(Parameter!#REF!,Indexing!$C$2:$D$28,2)</f>
        <v>#REF!</v>
      </c>
      <c r="F3050" s="13" t="e">
        <f>VLOOKUP(Parameter!#REF!,Indexing!$E$2:$F$28,2)</f>
        <v>#REF!</v>
      </c>
      <c r="G3050" s="13" t="e">
        <f>VLOOKUP(Parameter!#REF!,Indexing!$G$2:$H$28,2)</f>
        <v>#REF!</v>
      </c>
      <c r="H3050" s="13" t="e">
        <f t="shared" si="148"/>
        <v>#REF!</v>
      </c>
      <c r="J3050" s="13" t="e">
        <f>VLOOKUP(Parameter!#REF!,Indexing!$I$2:$J$28,2)</f>
        <v>#REF!</v>
      </c>
      <c r="K3050" s="13" t="e">
        <f>VLOOKUP(Parameter!#REF!,Indexing!$K$2:$L$28,2)</f>
        <v>#REF!</v>
      </c>
      <c r="L3050" s="13" t="e">
        <f t="shared" si="149"/>
        <v>#REF!</v>
      </c>
      <c r="N3050" t="e">
        <f t="shared" si="147"/>
        <v>#REF!</v>
      </c>
    </row>
    <row r="3051" spans="4:14">
      <c r="D3051" s="13" t="e">
        <f>VLOOKUP(Parameter!#REF!,Indexing!$A$2:$B$28,2)</f>
        <v>#REF!</v>
      </c>
      <c r="E3051" s="13" t="e">
        <f>VLOOKUP(Parameter!#REF!,Indexing!$C$2:$D$28,2)</f>
        <v>#REF!</v>
      </c>
      <c r="F3051" s="13" t="e">
        <f>VLOOKUP(Parameter!#REF!,Indexing!$E$2:$F$28,2)</f>
        <v>#REF!</v>
      </c>
      <c r="G3051" s="13" t="e">
        <f>VLOOKUP(Parameter!#REF!,Indexing!$G$2:$H$28,2)</f>
        <v>#REF!</v>
      </c>
      <c r="H3051" s="13" t="e">
        <f t="shared" si="148"/>
        <v>#REF!</v>
      </c>
      <c r="J3051" s="13" t="e">
        <f>VLOOKUP(Parameter!#REF!,Indexing!$I$2:$J$28,2)</f>
        <v>#REF!</v>
      </c>
      <c r="K3051" s="13" t="e">
        <f>VLOOKUP(Parameter!#REF!,Indexing!$K$2:$L$28,2)</f>
        <v>#REF!</v>
      </c>
      <c r="L3051" s="13" t="e">
        <f t="shared" si="149"/>
        <v>#REF!</v>
      </c>
      <c r="N3051" t="e">
        <f t="shared" si="147"/>
        <v>#REF!</v>
      </c>
    </row>
    <row r="3052" spans="4:14">
      <c r="D3052" s="13" t="e">
        <f>VLOOKUP(Parameter!#REF!,Indexing!$A$2:$B$28,2)</f>
        <v>#REF!</v>
      </c>
      <c r="E3052" s="13" t="e">
        <f>VLOOKUP(Parameter!#REF!,Indexing!$C$2:$D$28,2)</f>
        <v>#REF!</v>
      </c>
      <c r="F3052" s="13" t="e">
        <f>VLOOKUP(Parameter!#REF!,Indexing!$E$2:$F$28,2)</f>
        <v>#REF!</v>
      </c>
      <c r="G3052" s="13" t="e">
        <f>VLOOKUP(Parameter!#REF!,Indexing!$G$2:$H$28,2)</f>
        <v>#REF!</v>
      </c>
      <c r="H3052" s="13" t="e">
        <f t="shared" si="148"/>
        <v>#REF!</v>
      </c>
      <c r="J3052" s="13" t="e">
        <f>VLOOKUP(Parameter!#REF!,Indexing!$I$2:$J$28,2)</f>
        <v>#REF!</v>
      </c>
      <c r="K3052" s="13" t="e">
        <f>VLOOKUP(Parameter!#REF!,Indexing!$K$2:$L$28,2)</f>
        <v>#REF!</v>
      </c>
      <c r="L3052" s="13" t="e">
        <f t="shared" si="149"/>
        <v>#REF!</v>
      </c>
      <c r="N3052" t="e">
        <f t="shared" si="147"/>
        <v>#REF!</v>
      </c>
    </row>
    <row r="3053" spans="4:14">
      <c r="D3053" s="13" t="e">
        <f>VLOOKUP(Parameter!#REF!,Indexing!$A$2:$B$28,2)</f>
        <v>#REF!</v>
      </c>
      <c r="E3053" s="13" t="e">
        <f>VLOOKUP(Parameter!#REF!,Indexing!$C$2:$D$28,2)</f>
        <v>#REF!</v>
      </c>
      <c r="F3053" s="13" t="e">
        <f>VLOOKUP(Parameter!#REF!,Indexing!$E$2:$F$28,2)</f>
        <v>#REF!</v>
      </c>
      <c r="G3053" s="13" t="e">
        <f>VLOOKUP(Parameter!#REF!,Indexing!$G$2:$H$28,2)</f>
        <v>#REF!</v>
      </c>
      <c r="H3053" s="13" t="e">
        <f t="shared" si="148"/>
        <v>#REF!</v>
      </c>
      <c r="J3053" s="13" t="e">
        <f>VLOOKUP(Parameter!#REF!,Indexing!$I$2:$J$28,2)</f>
        <v>#REF!</v>
      </c>
      <c r="K3053" s="13" t="e">
        <f>VLOOKUP(Parameter!#REF!,Indexing!$K$2:$L$28,2)</f>
        <v>#REF!</v>
      </c>
      <c r="L3053" s="13" t="e">
        <f t="shared" si="149"/>
        <v>#REF!</v>
      </c>
      <c r="N3053" t="e">
        <f t="shared" si="147"/>
        <v>#REF!</v>
      </c>
    </row>
    <row r="3054" spans="4:14">
      <c r="D3054" s="13" t="e">
        <f>VLOOKUP(Parameter!#REF!,Indexing!$A$2:$B$28,2)</f>
        <v>#REF!</v>
      </c>
      <c r="E3054" s="13" t="e">
        <f>VLOOKUP(Parameter!#REF!,Indexing!$C$2:$D$28,2)</f>
        <v>#REF!</v>
      </c>
      <c r="F3054" s="13" t="e">
        <f>VLOOKUP(Parameter!#REF!,Indexing!$E$2:$F$28,2)</f>
        <v>#REF!</v>
      </c>
      <c r="G3054" s="13" t="e">
        <f>VLOOKUP(Parameter!#REF!,Indexing!$G$2:$H$28,2)</f>
        <v>#REF!</v>
      </c>
      <c r="H3054" s="13" t="e">
        <f t="shared" si="148"/>
        <v>#REF!</v>
      </c>
      <c r="J3054" s="13" t="e">
        <f>VLOOKUP(Parameter!#REF!,Indexing!$I$2:$J$28,2)</f>
        <v>#REF!</v>
      </c>
      <c r="K3054" s="13" t="e">
        <f>VLOOKUP(Parameter!#REF!,Indexing!$K$2:$L$28,2)</f>
        <v>#REF!</v>
      </c>
      <c r="L3054" s="13" t="e">
        <f t="shared" si="149"/>
        <v>#REF!</v>
      </c>
      <c r="N3054" t="e">
        <f t="shared" si="147"/>
        <v>#REF!</v>
      </c>
    </row>
    <row r="3055" spans="4:14">
      <c r="D3055" s="13" t="e">
        <f>VLOOKUP(Parameter!#REF!,Indexing!$A$2:$B$28,2)</f>
        <v>#REF!</v>
      </c>
      <c r="E3055" s="13" t="e">
        <f>VLOOKUP(Parameter!#REF!,Indexing!$C$2:$D$28,2)</f>
        <v>#REF!</v>
      </c>
      <c r="F3055" s="13" t="e">
        <f>VLOOKUP(Parameter!#REF!,Indexing!$E$2:$F$28,2)</f>
        <v>#REF!</v>
      </c>
      <c r="G3055" s="13" t="e">
        <f>VLOOKUP(Parameter!#REF!,Indexing!$G$2:$H$28,2)</f>
        <v>#REF!</v>
      </c>
      <c r="H3055" s="13" t="e">
        <f t="shared" si="148"/>
        <v>#REF!</v>
      </c>
      <c r="J3055" s="13" t="e">
        <f>VLOOKUP(Parameter!#REF!,Indexing!$I$2:$J$28,2)</f>
        <v>#REF!</v>
      </c>
      <c r="K3055" s="13" t="e">
        <f>VLOOKUP(Parameter!#REF!,Indexing!$K$2:$L$28,2)</f>
        <v>#REF!</v>
      </c>
      <c r="L3055" s="13" t="e">
        <f t="shared" si="149"/>
        <v>#REF!</v>
      </c>
      <c r="N3055" t="e">
        <f t="shared" si="147"/>
        <v>#REF!</v>
      </c>
    </row>
    <row r="3056" spans="4:14">
      <c r="D3056" s="13" t="e">
        <f>VLOOKUP(Parameter!#REF!,Indexing!$A$2:$B$28,2)</f>
        <v>#REF!</v>
      </c>
      <c r="E3056" s="13" t="e">
        <f>VLOOKUP(Parameter!#REF!,Indexing!$C$2:$D$28,2)</f>
        <v>#REF!</v>
      </c>
      <c r="F3056" s="13" t="e">
        <f>VLOOKUP(Parameter!#REF!,Indexing!$E$2:$F$28,2)</f>
        <v>#REF!</v>
      </c>
      <c r="G3056" s="13" t="e">
        <f>VLOOKUP(Parameter!#REF!,Indexing!$G$2:$H$28,2)</f>
        <v>#REF!</v>
      </c>
      <c r="H3056" s="13" t="e">
        <f t="shared" si="148"/>
        <v>#REF!</v>
      </c>
      <c r="J3056" s="13" t="e">
        <f>VLOOKUP(Parameter!#REF!,Indexing!$I$2:$J$28,2)</f>
        <v>#REF!</v>
      </c>
      <c r="K3056" s="13" t="e">
        <f>VLOOKUP(Parameter!#REF!,Indexing!$K$2:$L$28,2)</f>
        <v>#REF!</v>
      </c>
      <c r="L3056" s="13" t="e">
        <f t="shared" si="149"/>
        <v>#REF!</v>
      </c>
      <c r="N3056" t="e">
        <f t="shared" si="147"/>
        <v>#REF!</v>
      </c>
    </row>
    <row r="3057" spans="4:14">
      <c r="D3057" s="13" t="e">
        <f>VLOOKUP(Parameter!#REF!,Indexing!$A$2:$B$28,2)</f>
        <v>#REF!</v>
      </c>
      <c r="E3057" s="13" t="e">
        <f>VLOOKUP(Parameter!#REF!,Indexing!$C$2:$D$28,2)</f>
        <v>#REF!</v>
      </c>
      <c r="F3057" s="13" t="e">
        <f>VLOOKUP(Parameter!#REF!,Indexing!$E$2:$F$28,2)</f>
        <v>#REF!</v>
      </c>
      <c r="G3057" s="13" t="e">
        <f>VLOOKUP(Parameter!#REF!,Indexing!$G$2:$H$28,2)</f>
        <v>#REF!</v>
      </c>
      <c r="H3057" s="13" t="e">
        <f t="shared" si="148"/>
        <v>#REF!</v>
      </c>
      <c r="J3057" s="13" t="e">
        <f>VLOOKUP(Parameter!#REF!,Indexing!$I$2:$J$28,2)</f>
        <v>#REF!</v>
      </c>
      <c r="K3057" s="13" t="e">
        <f>VLOOKUP(Parameter!#REF!,Indexing!$K$2:$L$28,2)</f>
        <v>#REF!</v>
      </c>
      <c r="L3057" s="13" t="e">
        <f t="shared" si="149"/>
        <v>#REF!</v>
      </c>
      <c r="N3057" t="e">
        <f t="shared" si="147"/>
        <v>#REF!</v>
      </c>
    </row>
    <row r="3058" spans="4:14">
      <c r="D3058" s="13" t="e">
        <f>VLOOKUP(Parameter!#REF!,Indexing!$A$2:$B$28,2)</f>
        <v>#REF!</v>
      </c>
      <c r="E3058" s="13" t="e">
        <f>VLOOKUP(Parameter!#REF!,Indexing!$C$2:$D$28,2)</f>
        <v>#REF!</v>
      </c>
      <c r="F3058" s="13" t="e">
        <f>VLOOKUP(Parameter!#REF!,Indexing!$E$2:$F$28,2)</f>
        <v>#REF!</v>
      </c>
      <c r="G3058" s="13" t="e">
        <f>VLOOKUP(Parameter!#REF!,Indexing!$G$2:$H$28,2)</f>
        <v>#REF!</v>
      </c>
      <c r="H3058" s="13" t="e">
        <f t="shared" si="148"/>
        <v>#REF!</v>
      </c>
      <c r="J3058" s="13" t="e">
        <f>VLOOKUP(Parameter!#REF!,Indexing!$I$2:$J$28,2)</f>
        <v>#REF!</v>
      </c>
      <c r="K3058" s="13" t="e">
        <f>VLOOKUP(Parameter!#REF!,Indexing!$K$2:$L$28,2)</f>
        <v>#REF!</v>
      </c>
      <c r="L3058" s="13" t="e">
        <f t="shared" si="149"/>
        <v>#REF!</v>
      </c>
      <c r="N3058" t="e">
        <f t="shared" si="147"/>
        <v>#REF!</v>
      </c>
    </row>
    <row r="3059" spans="4:14">
      <c r="D3059" s="13" t="e">
        <f>VLOOKUP(Parameter!#REF!,Indexing!$A$2:$B$28,2)</f>
        <v>#REF!</v>
      </c>
      <c r="E3059" s="13" t="e">
        <f>VLOOKUP(Parameter!#REF!,Indexing!$C$2:$D$28,2)</f>
        <v>#REF!</v>
      </c>
      <c r="F3059" s="13" t="e">
        <f>VLOOKUP(Parameter!#REF!,Indexing!$E$2:$F$28,2)</f>
        <v>#REF!</v>
      </c>
      <c r="G3059" s="13" t="e">
        <f>VLOOKUP(Parameter!#REF!,Indexing!$G$2:$H$28,2)</f>
        <v>#REF!</v>
      </c>
      <c r="H3059" s="13" t="e">
        <f t="shared" si="148"/>
        <v>#REF!</v>
      </c>
      <c r="J3059" s="13" t="e">
        <f>VLOOKUP(Parameter!#REF!,Indexing!$I$2:$J$28,2)</f>
        <v>#REF!</v>
      </c>
      <c r="K3059" s="13" t="e">
        <f>VLOOKUP(Parameter!#REF!,Indexing!$K$2:$L$28,2)</f>
        <v>#REF!</v>
      </c>
      <c r="L3059" s="13" t="e">
        <f t="shared" si="149"/>
        <v>#REF!</v>
      </c>
      <c r="N3059" t="e">
        <f t="shared" si="147"/>
        <v>#REF!</v>
      </c>
    </row>
    <row r="3060" spans="4:14">
      <c r="D3060" s="13" t="e">
        <f>VLOOKUP(Parameter!#REF!,Indexing!$A$2:$B$28,2)</f>
        <v>#REF!</v>
      </c>
      <c r="E3060" s="13" t="e">
        <f>VLOOKUP(Parameter!#REF!,Indexing!$C$2:$D$28,2)</f>
        <v>#REF!</v>
      </c>
      <c r="F3060" s="13" t="e">
        <f>VLOOKUP(Parameter!#REF!,Indexing!$E$2:$F$28,2)</f>
        <v>#REF!</v>
      </c>
      <c r="G3060" s="13" t="e">
        <f>VLOOKUP(Parameter!#REF!,Indexing!$G$2:$H$28,2)</f>
        <v>#REF!</v>
      </c>
      <c r="H3060" s="13" t="e">
        <f t="shared" si="148"/>
        <v>#REF!</v>
      </c>
      <c r="J3060" s="13" t="e">
        <f>VLOOKUP(Parameter!#REF!,Indexing!$I$2:$J$28,2)</f>
        <v>#REF!</v>
      </c>
      <c r="K3060" s="13" t="e">
        <f>VLOOKUP(Parameter!#REF!,Indexing!$K$2:$L$28,2)</f>
        <v>#REF!</v>
      </c>
      <c r="L3060" s="13" t="e">
        <f t="shared" si="149"/>
        <v>#REF!</v>
      </c>
      <c r="N3060" t="e">
        <f t="shared" si="147"/>
        <v>#REF!</v>
      </c>
    </row>
    <row r="3061" spans="4:14">
      <c r="D3061" s="13" t="e">
        <f>VLOOKUP(Parameter!#REF!,Indexing!$A$2:$B$28,2)</f>
        <v>#REF!</v>
      </c>
      <c r="E3061" s="13" t="e">
        <f>VLOOKUP(Parameter!#REF!,Indexing!$C$2:$D$28,2)</f>
        <v>#REF!</v>
      </c>
      <c r="F3061" s="13" t="e">
        <f>VLOOKUP(Parameter!#REF!,Indexing!$E$2:$F$28,2)</f>
        <v>#REF!</v>
      </c>
      <c r="G3061" s="13" t="e">
        <f>VLOOKUP(Parameter!#REF!,Indexing!$G$2:$H$28,2)</f>
        <v>#REF!</v>
      </c>
      <c r="H3061" s="13" t="e">
        <f t="shared" si="148"/>
        <v>#REF!</v>
      </c>
      <c r="J3061" s="13" t="e">
        <f>VLOOKUP(Parameter!#REF!,Indexing!$I$2:$J$28,2)</f>
        <v>#REF!</v>
      </c>
      <c r="K3061" s="13" t="e">
        <f>VLOOKUP(Parameter!#REF!,Indexing!$K$2:$L$28,2)</f>
        <v>#REF!</v>
      </c>
      <c r="L3061" s="13" t="e">
        <f t="shared" si="149"/>
        <v>#REF!</v>
      </c>
      <c r="N3061" t="e">
        <f t="shared" si="147"/>
        <v>#REF!</v>
      </c>
    </row>
    <row r="3062" spans="4:14">
      <c r="D3062" s="13" t="e">
        <f>VLOOKUP(Parameter!#REF!,Indexing!$A$2:$B$28,2)</f>
        <v>#REF!</v>
      </c>
      <c r="E3062" s="13" t="e">
        <f>VLOOKUP(Parameter!#REF!,Indexing!$C$2:$D$28,2)</f>
        <v>#REF!</v>
      </c>
      <c r="F3062" s="13" t="e">
        <f>VLOOKUP(Parameter!#REF!,Indexing!$E$2:$F$28,2)</f>
        <v>#REF!</v>
      </c>
      <c r="G3062" s="13" t="e">
        <f>VLOOKUP(Parameter!#REF!,Indexing!$G$2:$H$28,2)</f>
        <v>#REF!</v>
      </c>
      <c r="H3062" s="13" t="e">
        <f t="shared" si="148"/>
        <v>#REF!</v>
      </c>
      <c r="J3062" s="13" t="e">
        <f>VLOOKUP(Parameter!#REF!,Indexing!$I$2:$J$28,2)</f>
        <v>#REF!</v>
      </c>
      <c r="K3062" s="13" t="e">
        <f>VLOOKUP(Parameter!#REF!,Indexing!$K$2:$L$28,2)</f>
        <v>#REF!</v>
      </c>
      <c r="L3062" s="13" t="e">
        <f t="shared" si="149"/>
        <v>#REF!</v>
      </c>
      <c r="N3062" t="e">
        <f t="shared" si="147"/>
        <v>#REF!</v>
      </c>
    </row>
    <row r="3063" spans="4:14">
      <c r="D3063" s="13" t="e">
        <f>VLOOKUP(Parameter!#REF!,Indexing!$A$2:$B$28,2)</f>
        <v>#REF!</v>
      </c>
      <c r="E3063" s="13" t="e">
        <f>VLOOKUP(Parameter!#REF!,Indexing!$C$2:$D$28,2)</f>
        <v>#REF!</v>
      </c>
      <c r="F3063" s="13" t="e">
        <f>VLOOKUP(Parameter!#REF!,Indexing!$E$2:$F$28,2)</f>
        <v>#REF!</v>
      </c>
      <c r="G3063" s="13" t="e">
        <f>VLOOKUP(Parameter!#REF!,Indexing!$G$2:$H$28,2)</f>
        <v>#REF!</v>
      </c>
      <c r="H3063" s="13" t="e">
        <f t="shared" si="148"/>
        <v>#REF!</v>
      </c>
      <c r="J3063" s="13" t="e">
        <f>VLOOKUP(Parameter!#REF!,Indexing!$I$2:$J$28,2)</f>
        <v>#REF!</v>
      </c>
      <c r="K3063" s="13" t="e">
        <f>VLOOKUP(Parameter!#REF!,Indexing!$K$2:$L$28,2)</f>
        <v>#REF!</v>
      </c>
      <c r="L3063" s="13" t="e">
        <f t="shared" si="149"/>
        <v>#REF!</v>
      </c>
      <c r="N3063" t="e">
        <f t="shared" si="147"/>
        <v>#REF!</v>
      </c>
    </row>
    <row r="3064" spans="4:14">
      <c r="D3064" s="13" t="e">
        <f>VLOOKUP(Parameter!#REF!,Indexing!$A$2:$B$28,2)</f>
        <v>#REF!</v>
      </c>
      <c r="E3064" s="13" t="e">
        <f>VLOOKUP(Parameter!#REF!,Indexing!$C$2:$D$28,2)</f>
        <v>#REF!</v>
      </c>
      <c r="F3064" s="13" t="e">
        <f>VLOOKUP(Parameter!#REF!,Indexing!$E$2:$F$28,2)</f>
        <v>#REF!</v>
      </c>
      <c r="G3064" s="13" t="e">
        <f>VLOOKUP(Parameter!#REF!,Indexing!$G$2:$H$28,2)</f>
        <v>#REF!</v>
      </c>
      <c r="H3064" s="13" t="e">
        <f t="shared" si="148"/>
        <v>#REF!</v>
      </c>
      <c r="J3064" s="13" t="e">
        <f>VLOOKUP(Parameter!#REF!,Indexing!$I$2:$J$28,2)</f>
        <v>#REF!</v>
      </c>
      <c r="K3064" s="13" t="e">
        <f>VLOOKUP(Parameter!#REF!,Indexing!$K$2:$L$28,2)</f>
        <v>#REF!</v>
      </c>
      <c r="L3064" s="13" t="e">
        <f t="shared" si="149"/>
        <v>#REF!</v>
      </c>
      <c r="N3064" t="e">
        <f t="shared" si="147"/>
        <v>#REF!</v>
      </c>
    </row>
    <row r="3065" spans="4:14">
      <c r="D3065" s="13" t="e">
        <f>VLOOKUP(Parameter!#REF!,Indexing!$A$2:$B$28,2)</f>
        <v>#REF!</v>
      </c>
      <c r="E3065" s="13" t="e">
        <f>VLOOKUP(Parameter!#REF!,Indexing!$C$2:$D$28,2)</f>
        <v>#REF!</v>
      </c>
      <c r="F3065" s="13" t="e">
        <f>VLOOKUP(Parameter!#REF!,Indexing!$E$2:$F$28,2)</f>
        <v>#REF!</v>
      </c>
      <c r="G3065" s="13" t="e">
        <f>VLOOKUP(Parameter!#REF!,Indexing!$G$2:$H$28,2)</f>
        <v>#REF!</v>
      </c>
      <c r="H3065" s="13" t="e">
        <f t="shared" si="148"/>
        <v>#REF!</v>
      </c>
      <c r="J3065" s="13" t="e">
        <f>VLOOKUP(Parameter!#REF!,Indexing!$I$2:$J$28,2)</f>
        <v>#REF!</v>
      </c>
      <c r="K3065" s="13" t="e">
        <f>VLOOKUP(Parameter!#REF!,Indexing!$K$2:$L$28,2)</f>
        <v>#REF!</v>
      </c>
      <c r="L3065" s="13" t="e">
        <f t="shared" si="149"/>
        <v>#REF!</v>
      </c>
      <c r="N3065" t="e">
        <f t="shared" si="147"/>
        <v>#REF!</v>
      </c>
    </row>
    <row r="3066" spans="4:14">
      <c r="D3066" s="13" t="e">
        <f>VLOOKUP(Parameter!#REF!,Indexing!$A$2:$B$28,2)</f>
        <v>#REF!</v>
      </c>
      <c r="E3066" s="13" t="e">
        <f>VLOOKUP(Parameter!#REF!,Indexing!$C$2:$D$28,2)</f>
        <v>#REF!</v>
      </c>
      <c r="F3066" s="13" t="e">
        <f>VLOOKUP(Parameter!#REF!,Indexing!$E$2:$F$28,2)</f>
        <v>#REF!</v>
      </c>
      <c r="G3066" s="13" t="e">
        <f>VLOOKUP(Parameter!#REF!,Indexing!$G$2:$H$28,2)</f>
        <v>#REF!</v>
      </c>
      <c r="H3066" s="13" t="e">
        <f t="shared" si="148"/>
        <v>#REF!</v>
      </c>
      <c r="J3066" s="13" t="e">
        <f>VLOOKUP(Parameter!#REF!,Indexing!$I$2:$J$28,2)</f>
        <v>#REF!</v>
      </c>
      <c r="K3066" s="13" t="e">
        <f>VLOOKUP(Parameter!#REF!,Indexing!$K$2:$L$28,2)</f>
        <v>#REF!</v>
      </c>
      <c r="L3066" s="13" t="e">
        <f t="shared" si="149"/>
        <v>#REF!</v>
      </c>
      <c r="N3066" t="e">
        <f t="shared" si="147"/>
        <v>#REF!</v>
      </c>
    </row>
    <row r="3067" spans="4:14">
      <c r="D3067" s="13" t="e">
        <f>VLOOKUP(Parameter!#REF!,Indexing!$A$2:$B$28,2)</f>
        <v>#REF!</v>
      </c>
      <c r="E3067" s="13" t="e">
        <f>VLOOKUP(Parameter!#REF!,Indexing!$C$2:$D$28,2)</f>
        <v>#REF!</v>
      </c>
      <c r="F3067" s="13" t="e">
        <f>VLOOKUP(Parameter!#REF!,Indexing!$E$2:$F$28,2)</f>
        <v>#REF!</v>
      </c>
      <c r="G3067" s="13" t="e">
        <f>VLOOKUP(Parameter!#REF!,Indexing!$G$2:$H$28,2)</f>
        <v>#REF!</v>
      </c>
      <c r="H3067" s="13" t="e">
        <f t="shared" si="148"/>
        <v>#REF!</v>
      </c>
      <c r="J3067" s="13" t="e">
        <f>VLOOKUP(Parameter!#REF!,Indexing!$I$2:$J$28,2)</f>
        <v>#REF!</v>
      </c>
      <c r="K3067" s="13" t="e">
        <f>VLOOKUP(Parameter!#REF!,Indexing!$K$2:$L$28,2)</f>
        <v>#REF!</v>
      </c>
      <c r="L3067" s="13" t="e">
        <f t="shared" si="149"/>
        <v>#REF!</v>
      </c>
      <c r="N3067" t="e">
        <f t="shared" si="147"/>
        <v>#REF!</v>
      </c>
    </row>
    <row r="3068" spans="4:14">
      <c r="D3068" s="13" t="e">
        <f>VLOOKUP(Parameter!#REF!,Indexing!$A$2:$B$28,2)</f>
        <v>#REF!</v>
      </c>
      <c r="E3068" s="13" t="e">
        <f>VLOOKUP(Parameter!#REF!,Indexing!$C$2:$D$28,2)</f>
        <v>#REF!</v>
      </c>
      <c r="F3068" s="13" t="e">
        <f>VLOOKUP(Parameter!#REF!,Indexing!$E$2:$F$28,2)</f>
        <v>#REF!</v>
      </c>
      <c r="G3068" s="13" t="e">
        <f>VLOOKUP(Parameter!#REF!,Indexing!$G$2:$H$28,2)</f>
        <v>#REF!</v>
      </c>
      <c r="H3068" s="13" t="e">
        <f t="shared" si="148"/>
        <v>#REF!</v>
      </c>
      <c r="J3068" s="13" t="e">
        <f>VLOOKUP(Parameter!#REF!,Indexing!$I$2:$J$28,2)</f>
        <v>#REF!</v>
      </c>
      <c r="K3068" s="13" t="e">
        <f>VLOOKUP(Parameter!#REF!,Indexing!$K$2:$L$28,2)</f>
        <v>#REF!</v>
      </c>
      <c r="L3068" s="13" t="e">
        <f t="shared" si="149"/>
        <v>#REF!</v>
      </c>
      <c r="N3068" t="e">
        <f t="shared" si="147"/>
        <v>#REF!</v>
      </c>
    </row>
    <row r="3069" spans="4:14">
      <c r="D3069" s="13" t="e">
        <f>VLOOKUP(Parameter!#REF!,Indexing!$A$2:$B$28,2)</f>
        <v>#REF!</v>
      </c>
      <c r="E3069" s="13" t="e">
        <f>VLOOKUP(Parameter!#REF!,Indexing!$C$2:$D$28,2)</f>
        <v>#REF!</v>
      </c>
      <c r="F3069" s="13" t="e">
        <f>VLOOKUP(Parameter!#REF!,Indexing!$E$2:$F$28,2)</f>
        <v>#REF!</v>
      </c>
      <c r="G3069" s="13" t="e">
        <f>VLOOKUP(Parameter!#REF!,Indexing!$G$2:$H$28,2)</f>
        <v>#REF!</v>
      </c>
      <c r="H3069" s="13" t="e">
        <f t="shared" si="148"/>
        <v>#REF!</v>
      </c>
      <c r="J3069" s="13" t="e">
        <f>VLOOKUP(Parameter!#REF!,Indexing!$I$2:$J$28,2)</f>
        <v>#REF!</v>
      </c>
      <c r="K3069" s="13" t="e">
        <f>VLOOKUP(Parameter!#REF!,Indexing!$K$2:$L$28,2)</f>
        <v>#REF!</v>
      </c>
      <c r="L3069" s="13" t="e">
        <f t="shared" si="149"/>
        <v>#REF!</v>
      </c>
      <c r="N3069" t="e">
        <f t="shared" si="147"/>
        <v>#REF!</v>
      </c>
    </row>
    <row r="3070" spans="4:14">
      <c r="D3070" s="13" t="e">
        <f>VLOOKUP(Parameter!#REF!,Indexing!$A$2:$B$28,2)</f>
        <v>#REF!</v>
      </c>
      <c r="E3070" s="13" t="e">
        <f>VLOOKUP(Parameter!#REF!,Indexing!$C$2:$D$28,2)</f>
        <v>#REF!</v>
      </c>
      <c r="F3070" s="13" t="e">
        <f>VLOOKUP(Parameter!#REF!,Indexing!$E$2:$F$28,2)</f>
        <v>#REF!</v>
      </c>
      <c r="G3070" s="13" t="e">
        <f>VLOOKUP(Parameter!#REF!,Indexing!$G$2:$H$28,2)</f>
        <v>#REF!</v>
      </c>
      <c r="H3070" s="13" t="e">
        <f t="shared" si="148"/>
        <v>#REF!</v>
      </c>
      <c r="J3070" s="13" t="e">
        <f>VLOOKUP(Parameter!#REF!,Indexing!$I$2:$J$28,2)</f>
        <v>#REF!</v>
      </c>
      <c r="K3070" s="13" t="e">
        <f>VLOOKUP(Parameter!#REF!,Indexing!$K$2:$L$28,2)</f>
        <v>#REF!</v>
      </c>
      <c r="L3070" s="13" t="e">
        <f t="shared" si="149"/>
        <v>#REF!</v>
      </c>
      <c r="N3070" t="e">
        <f t="shared" si="147"/>
        <v>#REF!</v>
      </c>
    </row>
    <row r="3071" spans="4:14">
      <c r="D3071" s="13" t="e">
        <f>VLOOKUP(Parameter!#REF!,Indexing!$A$2:$B$28,2)</f>
        <v>#REF!</v>
      </c>
      <c r="E3071" s="13" t="e">
        <f>VLOOKUP(Parameter!#REF!,Indexing!$C$2:$D$28,2)</f>
        <v>#REF!</v>
      </c>
      <c r="F3071" s="13" t="e">
        <f>VLOOKUP(Parameter!#REF!,Indexing!$E$2:$F$28,2)</f>
        <v>#REF!</v>
      </c>
      <c r="G3071" s="13" t="e">
        <f>VLOOKUP(Parameter!#REF!,Indexing!$G$2:$H$28,2)</f>
        <v>#REF!</v>
      </c>
      <c r="H3071" s="13" t="e">
        <f t="shared" si="148"/>
        <v>#REF!</v>
      </c>
      <c r="J3071" s="13" t="e">
        <f>VLOOKUP(Parameter!#REF!,Indexing!$I$2:$J$28,2)</f>
        <v>#REF!</v>
      </c>
      <c r="K3071" s="13" t="e">
        <f>VLOOKUP(Parameter!#REF!,Indexing!$K$2:$L$28,2)</f>
        <v>#REF!</v>
      </c>
      <c r="L3071" s="13" t="e">
        <f t="shared" si="149"/>
        <v>#REF!</v>
      </c>
      <c r="N3071" t="e">
        <f t="shared" si="147"/>
        <v>#REF!</v>
      </c>
    </row>
    <row r="3072" spans="4:14">
      <c r="D3072" s="13" t="e">
        <f>VLOOKUP(Parameter!#REF!,Indexing!$A$2:$B$28,2)</f>
        <v>#REF!</v>
      </c>
      <c r="E3072" s="13" t="e">
        <f>VLOOKUP(Parameter!#REF!,Indexing!$C$2:$D$28,2)</f>
        <v>#REF!</v>
      </c>
      <c r="F3072" s="13" t="e">
        <f>VLOOKUP(Parameter!#REF!,Indexing!$E$2:$F$28,2)</f>
        <v>#REF!</v>
      </c>
      <c r="G3072" s="13" t="e">
        <f>VLOOKUP(Parameter!#REF!,Indexing!$G$2:$H$28,2)</f>
        <v>#REF!</v>
      </c>
      <c r="H3072" s="13" t="e">
        <f t="shared" si="148"/>
        <v>#REF!</v>
      </c>
      <c r="J3072" s="13" t="e">
        <f>VLOOKUP(Parameter!#REF!,Indexing!$I$2:$J$28,2)</f>
        <v>#REF!</v>
      </c>
      <c r="K3072" s="13" t="e">
        <f>VLOOKUP(Parameter!#REF!,Indexing!$K$2:$L$28,2)</f>
        <v>#REF!</v>
      </c>
      <c r="L3072" s="13" t="e">
        <f t="shared" si="149"/>
        <v>#REF!</v>
      </c>
      <c r="N3072" t="e">
        <f t="shared" si="147"/>
        <v>#REF!</v>
      </c>
    </row>
    <row r="3073" spans="4:14">
      <c r="D3073" s="13" t="e">
        <f>VLOOKUP(Parameter!#REF!,Indexing!$A$2:$B$28,2)</f>
        <v>#REF!</v>
      </c>
      <c r="E3073" s="13" t="e">
        <f>VLOOKUP(Parameter!#REF!,Indexing!$C$2:$D$28,2)</f>
        <v>#REF!</v>
      </c>
      <c r="F3073" s="13" t="e">
        <f>VLOOKUP(Parameter!#REF!,Indexing!$E$2:$F$28,2)</f>
        <v>#REF!</v>
      </c>
      <c r="G3073" s="13" t="e">
        <f>VLOOKUP(Parameter!#REF!,Indexing!$G$2:$H$28,2)</f>
        <v>#REF!</v>
      </c>
      <c r="H3073" s="13" t="e">
        <f t="shared" si="148"/>
        <v>#REF!</v>
      </c>
      <c r="J3073" s="13" t="e">
        <f>VLOOKUP(Parameter!#REF!,Indexing!$I$2:$J$28,2)</f>
        <v>#REF!</v>
      </c>
      <c r="K3073" s="13" t="e">
        <f>VLOOKUP(Parameter!#REF!,Indexing!$K$2:$L$28,2)</f>
        <v>#REF!</v>
      </c>
      <c r="L3073" s="13" t="e">
        <f t="shared" si="149"/>
        <v>#REF!</v>
      </c>
      <c r="N3073" t="e">
        <f t="shared" si="147"/>
        <v>#REF!</v>
      </c>
    </row>
    <row r="3074" spans="4:14">
      <c r="D3074" s="13" t="e">
        <f>VLOOKUP(Parameter!#REF!,Indexing!$A$2:$B$28,2)</f>
        <v>#REF!</v>
      </c>
      <c r="E3074" s="13" t="e">
        <f>VLOOKUP(Parameter!#REF!,Indexing!$C$2:$D$28,2)</f>
        <v>#REF!</v>
      </c>
      <c r="F3074" s="13" t="e">
        <f>VLOOKUP(Parameter!#REF!,Indexing!$E$2:$F$28,2)</f>
        <v>#REF!</v>
      </c>
      <c r="G3074" s="13" t="e">
        <f>VLOOKUP(Parameter!#REF!,Indexing!$G$2:$H$28,2)</f>
        <v>#REF!</v>
      </c>
      <c r="H3074" s="13" t="e">
        <f t="shared" si="148"/>
        <v>#REF!</v>
      </c>
      <c r="J3074" s="13" t="e">
        <f>VLOOKUP(Parameter!#REF!,Indexing!$I$2:$J$28,2)</f>
        <v>#REF!</v>
      </c>
      <c r="K3074" s="13" t="e">
        <f>VLOOKUP(Parameter!#REF!,Indexing!$K$2:$L$28,2)</f>
        <v>#REF!</v>
      </c>
      <c r="L3074" s="13" t="e">
        <f t="shared" si="149"/>
        <v>#REF!</v>
      </c>
      <c r="N3074" t="e">
        <f t="shared" ref="N3074:N3137" si="150">(SUM(D3074:G3074))+(SUM(J3074+K3074))</f>
        <v>#REF!</v>
      </c>
    </row>
    <row r="3075" spans="4:14">
      <c r="D3075" s="13" t="e">
        <f>VLOOKUP(Parameter!#REF!,Indexing!$A$2:$B$28,2)</f>
        <v>#REF!</v>
      </c>
      <c r="E3075" s="13" t="e">
        <f>VLOOKUP(Parameter!#REF!,Indexing!$C$2:$D$28,2)</f>
        <v>#REF!</v>
      </c>
      <c r="F3075" s="13" t="e">
        <f>VLOOKUP(Parameter!#REF!,Indexing!$E$2:$F$28,2)</f>
        <v>#REF!</v>
      </c>
      <c r="G3075" s="13" t="e">
        <f>VLOOKUP(Parameter!#REF!,Indexing!$G$2:$H$28,2)</f>
        <v>#REF!</v>
      </c>
      <c r="H3075" s="13" t="e">
        <f t="shared" si="148"/>
        <v>#REF!</v>
      </c>
      <c r="J3075" s="13" t="e">
        <f>VLOOKUP(Parameter!#REF!,Indexing!$I$2:$J$28,2)</f>
        <v>#REF!</v>
      </c>
      <c r="K3075" s="13" t="e">
        <f>VLOOKUP(Parameter!#REF!,Indexing!$K$2:$L$28,2)</f>
        <v>#REF!</v>
      </c>
      <c r="L3075" s="13" t="e">
        <f t="shared" si="149"/>
        <v>#REF!</v>
      </c>
      <c r="N3075" t="e">
        <f t="shared" si="150"/>
        <v>#REF!</v>
      </c>
    </row>
    <row r="3076" spans="4:14">
      <c r="D3076" s="13" t="e">
        <f>VLOOKUP(Parameter!#REF!,Indexing!$A$2:$B$28,2)</f>
        <v>#REF!</v>
      </c>
      <c r="E3076" s="13" t="e">
        <f>VLOOKUP(Parameter!#REF!,Indexing!$C$2:$D$28,2)</f>
        <v>#REF!</v>
      </c>
      <c r="F3076" s="13" t="e">
        <f>VLOOKUP(Parameter!#REF!,Indexing!$E$2:$F$28,2)</f>
        <v>#REF!</v>
      </c>
      <c r="G3076" s="13" t="e">
        <f>VLOOKUP(Parameter!#REF!,Indexing!$G$2:$H$28,2)</f>
        <v>#REF!</v>
      </c>
      <c r="H3076" s="13" t="e">
        <f t="shared" si="148"/>
        <v>#REF!</v>
      </c>
      <c r="J3076" s="13" t="e">
        <f>VLOOKUP(Parameter!#REF!,Indexing!$I$2:$J$28,2)</f>
        <v>#REF!</v>
      </c>
      <c r="K3076" s="13" t="e">
        <f>VLOOKUP(Parameter!#REF!,Indexing!$K$2:$L$28,2)</f>
        <v>#REF!</v>
      </c>
      <c r="L3076" s="13" t="e">
        <f t="shared" si="149"/>
        <v>#REF!</v>
      </c>
      <c r="N3076" t="e">
        <f t="shared" si="150"/>
        <v>#REF!</v>
      </c>
    </row>
    <row r="3077" spans="4:14">
      <c r="D3077" s="13" t="e">
        <f>VLOOKUP(Parameter!#REF!,Indexing!$A$2:$B$28,2)</f>
        <v>#REF!</v>
      </c>
      <c r="E3077" s="13" t="e">
        <f>VLOOKUP(Parameter!#REF!,Indexing!$C$2:$D$28,2)</f>
        <v>#REF!</v>
      </c>
      <c r="F3077" s="13" t="e">
        <f>VLOOKUP(Parameter!#REF!,Indexing!$E$2:$F$28,2)</f>
        <v>#REF!</v>
      </c>
      <c r="G3077" s="13" t="e">
        <f>VLOOKUP(Parameter!#REF!,Indexing!$G$2:$H$28,2)</f>
        <v>#REF!</v>
      </c>
      <c r="H3077" s="13" t="e">
        <f t="shared" si="148"/>
        <v>#REF!</v>
      </c>
      <c r="J3077" s="13" t="e">
        <f>VLOOKUP(Parameter!#REF!,Indexing!$I$2:$J$28,2)</f>
        <v>#REF!</v>
      </c>
      <c r="K3077" s="13" t="e">
        <f>VLOOKUP(Parameter!#REF!,Indexing!$K$2:$L$28,2)</f>
        <v>#REF!</v>
      </c>
      <c r="L3077" s="13" t="e">
        <f t="shared" si="149"/>
        <v>#REF!</v>
      </c>
      <c r="N3077" t="e">
        <f t="shared" si="150"/>
        <v>#REF!</v>
      </c>
    </row>
    <row r="3078" spans="4:14">
      <c r="D3078" s="13" t="e">
        <f>VLOOKUP(Parameter!#REF!,Indexing!$A$2:$B$28,2)</f>
        <v>#REF!</v>
      </c>
      <c r="E3078" s="13" t="e">
        <f>VLOOKUP(Parameter!#REF!,Indexing!$C$2:$D$28,2)</f>
        <v>#REF!</v>
      </c>
      <c r="F3078" s="13" t="e">
        <f>VLOOKUP(Parameter!#REF!,Indexing!$E$2:$F$28,2)</f>
        <v>#REF!</v>
      </c>
      <c r="G3078" s="13" t="e">
        <f>VLOOKUP(Parameter!#REF!,Indexing!$G$2:$H$28,2)</f>
        <v>#REF!</v>
      </c>
      <c r="H3078" s="13" t="e">
        <f t="shared" si="148"/>
        <v>#REF!</v>
      </c>
      <c r="J3078" s="13" t="e">
        <f>VLOOKUP(Parameter!#REF!,Indexing!$I$2:$J$28,2)</f>
        <v>#REF!</v>
      </c>
      <c r="K3078" s="13" t="e">
        <f>VLOOKUP(Parameter!#REF!,Indexing!$K$2:$L$28,2)</f>
        <v>#REF!</v>
      </c>
      <c r="L3078" s="13" t="e">
        <f t="shared" si="149"/>
        <v>#REF!</v>
      </c>
      <c r="N3078" t="e">
        <f t="shared" si="150"/>
        <v>#REF!</v>
      </c>
    </row>
    <row r="3079" spans="4:14">
      <c r="D3079" s="13" t="e">
        <f>VLOOKUP(Parameter!#REF!,Indexing!$A$2:$B$28,2)</f>
        <v>#REF!</v>
      </c>
      <c r="E3079" s="13" t="e">
        <f>VLOOKUP(Parameter!#REF!,Indexing!$C$2:$D$28,2)</f>
        <v>#REF!</v>
      </c>
      <c r="F3079" s="13" t="e">
        <f>VLOOKUP(Parameter!#REF!,Indexing!$E$2:$F$28,2)</f>
        <v>#REF!</v>
      </c>
      <c r="G3079" s="13" t="e">
        <f>VLOOKUP(Parameter!#REF!,Indexing!$G$2:$H$28,2)</f>
        <v>#REF!</v>
      </c>
      <c r="H3079" s="13" t="e">
        <f t="shared" si="148"/>
        <v>#REF!</v>
      </c>
      <c r="J3079" s="13" t="e">
        <f>VLOOKUP(Parameter!#REF!,Indexing!$I$2:$J$28,2)</f>
        <v>#REF!</v>
      </c>
      <c r="K3079" s="13" t="e">
        <f>VLOOKUP(Parameter!#REF!,Indexing!$K$2:$L$28,2)</f>
        <v>#REF!</v>
      </c>
      <c r="L3079" s="13" t="e">
        <f t="shared" si="149"/>
        <v>#REF!</v>
      </c>
      <c r="N3079" t="e">
        <f t="shared" si="150"/>
        <v>#REF!</v>
      </c>
    </row>
    <row r="3080" spans="4:14">
      <c r="D3080" s="13" t="e">
        <f>VLOOKUP(Parameter!#REF!,Indexing!$A$2:$B$28,2)</f>
        <v>#REF!</v>
      </c>
      <c r="E3080" s="13" t="e">
        <f>VLOOKUP(Parameter!#REF!,Indexing!$C$2:$D$28,2)</f>
        <v>#REF!</v>
      </c>
      <c r="F3080" s="13" t="e">
        <f>VLOOKUP(Parameter!#REF!,Indexing!$E$2:$F$28,2)</f>
        <v>#REF!</v>
      </c>
      <c r="G3080" s="13" t="e">
        <f>VLOOKUP(Parameter!#REF!,Indexing!$G$2:$H$28,2)</f>
        <v>#REF!</v>
      </c>
      <c r="H3080" s="13" t="e">
        <f t="shared" si="148"/>
        <v>#REF!</v>
      </c>
      <c r="J3080" s="13" t="e">
        <f>VLOOKUP(Parameter!#REF!,Indexing!$I$2:$J$28,2)</f>
        <v>#REF!</v>
      </c>
      <c r="K3080" s="13" t="e">
        <f>VLOOKUP(Parameter!#REF!,Indexing!$K$2:$L$28,2)</f>
        <v>#REF!</v>
      </c>
      <c r="L3080" s="13" t="e">
        <f t="shared" si="149"/>
        <v>#REF!</v>
      </c>
      <c r="N3080" t="e">
        <f t="shared" si="150"/>
        <v>#REF!</v>
      </c>
    </row>
    <row r="3081" spans="4:14">
      <c r="D3081" s="13" t="e">
        <f>VLOOKUP(Parameter!#REF!,Indexing!$A$2:$B$28,2)</f>
        <v>#REF!</v>
      </c>
      <c r="E3081" s="13" t="e">
        <f>VLOOKUP(Parameter!#REF!,Indexing!$C$2:$D$28,2)</f>
        <v>#REF!</v>
      </c>
      <c r="F3081" s="13" t="e">
        <f>VLOOKUP(Parameter!#REF!,Indexing!$E$2:$F$28,2)</f>
        <v>#REF!</v>
      </c>
      <c r="G3081" s="13" t="e">
        <f>VLOOKUP(Parameter!#REF!,Indexing!$G$2:$H$28,2)</f>
        <v>#REF!</v>
      </c>
      <c r="H3081" s="13" t="e">
        <f t="shared" si="148"/>
        <v>#REF!</v>
      </c>
      <c r="J3081" s="13" t="e">
        <f>VLOOKUP(Parameter!#REF!,Indexing!$I$2:$J$28,2)</f>
        <v>#REF!</v>
      </c>
      <c r="K3081" s="13" t="e">
        <f>VLOOKUP(Parameter!#REF!,Indexing!$K$2:$L$28,2)</f>
        <v>#REF!</v>
      </c>
      <c r="L3081" s="13" t="e">
        <f t="shared" si="149"/>
        <v>#REF!</v>
      </c>
      <c r="N3081" t="e">
        <f t="shared" si="150"/>
        <v>#REF!</v>
      </c>
    </row>
    <row r="3082" spans="4:14">
      <c r="D3082" s="13" t="e">
        <f>VLOOKUP(Parameter!#REF!,Indexing!$A$2:$B$28,2)</f>
        <v>#REF!</v>
      </c>
      <c r="E3082" s="13" t="e">
        <f>VLOOKUP(Parameter!#REF!,Indexing!$C$2:$D$28,2)</f>
        <v>#REF!</v>
      </c>
      <c r="F3082" s="13" t="e">
        <f>VLOOKUP(Parameter!#REF!,Indexing!$E$2:$F$28,2)</f>
        <v>#REF!</v>
      </c>
      <c r="G3082" s="13" t="e">
        <f>VLOOKUP(Parameter!#REF!,Indexing!$G$2:$H$28,2)</f>
        <v>#REF!</v>
      </c>
      <c r="H3082" s="13" t="e">
        <f t="shared" si="148"/>
        <v>#REF!</v>
      </c>
      <c r="J3082" s="13" t="e">
        <f>VLOOKUP(Parameter!#REF!,Indexing!$I$2:$J$28,2)</f>
        <v>#REF!</v>
      </c>
      <c r="K3082" s="13" t="e">
        <f>VLOOKUP(Parameter!#REF!,Indexing!$K$2:$L$28,2)</f>
        <v>#REF!</v>
      </c>
      <c r="L3082" s="13" t="e">
        <f t="shared" si="149"/>
        <v>#REF!</v>
      </c>
      <c r="N3082" t="e">
        <f t="shared" si="150"/>
        <v>#REF!</v>
      </c>
    </row>
    <row r="3083" spans="4:14">
      <c r="D3083" s="13" t="e">
        <f>VLOOKUP(Parameter!#REF!,Indexing!$A$2:$B$28,2)</f>
        <v>#REF!</v>
      </c>
      <c r="E3083" s="13" t="e">
        <f>VLOOKUP(Parameter!#REF!,Indexing!$C$2:$D$28,2)</f>
        <v>#REF!</v>
      </c>
      <c r="F3083" s="13" t="e">
        <f>VLOOKUP(Parameter!#REF!,Indexing!$E$2:$F$28,2)</f>
        <v>#REF!</v>
      </c>
      <c r="G3083" s="13" t="e">
        <f>VLOOKUP(Parameter!#REF!,Indexing!$G$2:$H$28,2)</f>
        <v>#REF!</v>
      </c>
      <c r="H3083" s="13" t="e">
        <f t="shared" si="148"/>
        <v>#REF!</v>
      </c>
      <c r="J3083" s="13" t="e">
        <f>VLOOKUP(Parameter!#REF!,Indexing!$I$2:$J$28,2)</f>
        <v>#REF!</v>
      </c>
      <c r="K3083" s="13" t="e">
        <f>VLOOKUP(Parameter!#REF!,Indexing!$K$2:$L$28,2)</f>
        <v>#REF!</v>
      </c>
      <c r="L3083" s="13" t="e">
        <f t="shared" si="149"/>
        <v>#REF!</v>
      </c>
      <c r="N3083" t="e">
        <f t="shared" si="150"/>
        <v>#REF!</v>
      </c>
    </row>
    <row r="3084" spans="4:14">
      <c r="D3084" s="13" t="e">
        <f>VLOOKUP(Parameter!#REF!,Indexing!$A$2:$B$28,2)</f>
        <v>#REF!</v>
      </c>
      <c r="E3084" s="13" t="e">
        <f>VLOOKUP(Parameter!#REF!,Indexing!$C$2:$D$28,2)</f>
        <v>#REF!</v>
      </c>
      <c r="F3084" s="13" t="e">
        <f>VLOOKUP(Parameter!#REF!,Indexing!$E$2:$F$28,2)</f>
        <v>#REF!</v>
      </c>
      <c r="G3084" s="13" t="e">
        <f>VLOOKUP(Parameter!#REF!,Indexing!$G$2:$H$28,2)</f>
        <v>#REF!</v>
      </c>
      <c r="H3084" s="13" t="e">
        <f t="shared" si="148"/>
        <v>#REF!</v>
      </c>
      <c r="J3084" s="13" t="e">
        <f>VLOOKUP(Parameter!#REF!,Indexing!$I$2:$J$28,2)</f>
        <v>#REF!</v>
      </c>
      <c r="K3084" s="13" t="e">
        <f>VLOOKUP(Parameter!#REF!,Indexing!$K$2:$L$28,2)</f>
        <v>#REF!</v>
      </c>
      <c r="L3084" s="13" t="e">
        <f t="shared" si="149"/>
        <v>#REF!</v>
      </c>
      <c r="N3084" t="e">
        <f t="shared" si="150"/>
        <v>#REF!</v>
      </c>
    </row>
    <row r="3085" spans="4:14">
      <c r="D3085" s="13" t="e">
        <f>VLOOKUP(Parameter!#REF!,Indexing!$A$2:$B$28,2)</f>
        <v>#REF!</v>
      </c>
      <c r="E3085" s="13" t="e">
        <f>VLOOKUP(Parameter!#REF!,Indexing!$C$2:$D$28,2)</f>
        <v>#REF!</v>
      </c>
      <c r="F3085" s="13" t="e">
        <f>VLOOKUP(Parameter!#REF!,Indexing!$E$2:$F$28,2)</f>
        <v>#REF!</v>
      </c>
      <c r="G3085" s="13" t="e">
        <f>VLOOKUP(Parameter!#REF!,Indexing!$G$2:$H$28,2)</f>
        <v>#REF!</v>
      </c>
      <c r="H3085" s="13" t="e">
        <f t="shared" si="148"/>
        <v>#REF!</v>
      </c>
      <c r="J3085" s="13" t="e">
        <f>VLOOKUP(Parameter!#REF!,Indexing!$I$2:$J$28,2)</f>
        <v>#REF!</v>
      </c>
      <c r="K3085" s="13" t="e">
        <f>VLOOKUP(Parameter!#REF!,Indexing!$K$2:$L$28,2)</f>
        <v>#REF!</v>
      </c>
      <c r="L3085" s="13" t="e">
        <f t="shared" si="149"/>
        <v>#REF!</v>
      </c>
      <c r="N3085" t="e">
        <f t="shared" si="150"/>
        <v>#REF!</v>
      </c>
    </row>
    <row r="3086" spans="4:14">
      <c r="D3086" s="13" t="e">
        <f>VLOOKUP(Parameter!#REF!,Indexing!$A$2:$B$28,2)</f>
        <v>#REF!</v>
      </c>
      <c r="E3086" s="13" t="e">
        <f>VLOOKUP(Parameter!#REF!,Indexing!$C$2:$D$28,2)</f>
        <v>#REF!</v>
      </c>
      <c r="F3086" s="13" t="e">
        <f>VLOOKUP(Parameter!#REF!,Indexing!$E$2:$F$28,2)</f>
        <v>#REF!</v>
      </c>
      <c r="G3086" s="13" t="e">
        <f>VLOOKUP(Parameter!#REF!,Indexing!$G$2:$H$28,2)</f>
        <v>#REF!</v>
      </c>
      <c r="H3086" s="13" t="e">
        <f t="shared" si="148"/>
        <v>#REF!</v>
      </c>
      <c r="J3086" s="13" t="e">
        <f>VLOOKUP(Parameter!#REF!,Indexing!$I$2:$J$28,2)</f>
        <v>#REF!</v>
      </c>
      <c r="K3086" s="13" t="e">
        <f>VLOOKUP(Parameter!#REF!,Indexing!$K$2:$L$28,2)</f>
        <v>#REF!</v>
      </c>
      <c r="L3086" s="13" t="e">
        <f t="shared" si="149"/>
        <v>#REF!</v>
      </c>
      <c r="N3086" t="e">
        <f t="shared" si="150"/>
        <v>#REF!</v>
      </c>
    </row>
    <row r="3087" spans="4:14">
      <c r="D3087" s="13" t="e">
        <f>VLOOKUP(Parameter!#REF!,Indexing!$A$2:$B$28,2)</f>
        <v>#REF!</v>
      </c>
      <c r="E3087" s="13" t="e">
        <f>VLOOKUP(Parameter!#REF!,Indexing!$C$2:$D$28,2)</f>
        <v>#REF!</v>
      </c>
      <c r="F3087" s="13" t="e">
        <f>VLOOKUP(Parameter!#REF!,Indexing!$E$2:$F$28,2)</f>
        <v>#REF!</v>
      </c>
      <c r="G3087" s="13" t="e">
        <f>VLOOKUP(Parameter!#REF!,Indexing!$G$2:$H$28,2)</f>
        <v>#REF!</v>
      </c>
      <c r="H3087" s="13" t="e">
        <f t="shared" si="148"/>
        <v>#REF!</v>
      </c>
      <c r="J3087" s="13" t="e">
        <f>VLOOKUP(Parameter!#REF!,Indexing!$I$2:$J$28,2)</f>
        <v>#REF!</v>
      </c>
      <c r="K3087" s="13" t="e">
        <f>VLOOKUP(Parameter!#REF!,Indexing!$K$2:$L$28,2)</f>
        <v>#REF!</v>
      </c>
      <c r="L3087" s="13" t="e">
        <f t="shared" si="149"/>
        <v>#REF!</v>
      </c>
      <c r="N3087" t="e">
        <f t="shared" si="150"/>
        <v>#REF!</v>
      </c>
    </row>
    <row r="3088" spans="4:14">
      <c r="D3088" s="13" t="e">
        <f>VLOOKUP(Parameter!#REF!,Indexing!$A$2:$B$28,2)</f>
        <v>#REF!</v>
      </c>
      <c r="E3088" s="13" t="e">
        <f>VLOOKUP(Parameter!#REF!,Indexing!$C$2:$D$28,2)</f>
        <v>#REF!</v>
      </c>
      <c r="F3088" s="13" t="e">
        <f>VLOOKUP(Parameter!#REF!,Indexing!$E$2:$F$28,2)</f>
        <v>#REF!</v>
      </c>
      <c r="G3088" s="13" t="e">
        <f>VLOOKUP(Parameter!#REF!,Indexing!$G$2:$H$28,2)</f>
        <v>#REF!</v>
      </c>
      <c r="H3088" s="13" t="e">
        <f t="shared" si="148"/>
        <v>#REF!</v>
      </c>
      <c r="J3088" s="13" t="e">
        <f>VLOOKUP(Parameter!#REF!,Indexing!$I$2:$J$28,2)</f>
        <v>#REF!</v>
      </c>
      <c r="K3088" s="13" t="e">
        <f>VLOOKUP(Parameter!#REF!,Indexing!$K$2:$L$28,2)</f>
        <v>#REF!</v>
      </c>
      <c r="L3088" s="13" t="e">
        <f t="shared" si="149"/>
        <v>#REF!</v>
      </c>
      <c r="N3088" t="e">
        <f t="shared" si="150"/>
        <v>#REF!</v>
      </c>
    </row>
    <row r="3089" spans="4:14">
      <c r="D3089" s="13" t="e">
        <f>VLOOKUP(Parameter!#REF!,Indexing!$A$2:$B$28,2)</f>
        <v>#REF!</v>
      </c>
      <c r="E3089" s="13" t="e">
        <f>VLOOKUP(Parameter!#REF!,Indexing!$C$2:$D$28,2)</f>
        <v>#REF!</v>
      </c>
      <c r="F3089" s="13" t="e">
        <f>VLOOKUP(Parameter!#REF!,Indexing!$E$2:$F$28,2)</f>
        <v>#REF!</v>
      </c>
      <c r="G3089" s="13" t="e">
        <f>VLOOKUP(Parameter!#REF!,Indexing!$G$2:$H$28,2)</f>
        <v>#REF!</v>
      </c>
      <c r="H3089" s="13" t="e">
        <f t="shared" si="148"/>
        <v>#REF!</v>
      </c>
      <c r="J3089" s="13" t="e">
        <f>VLOOKUP(Parameter!#REF!,Indexing!$I$2:$J$28,2)</f>
        <v>#REF!</v>
      </c>
      <c r="K3089" s="13" t="e">
        <f>VLOOKUP(Parameter!#REF!,Indexing!$K$2:$L$28,2)</f>
        <v>#REF!</v>
      </c>
      <c r="L3089" s="13" t="e">
        <f t="shared" si="149"/>
        <v>#REF!</v>
      </c>
      <c r="N3089" t="e">
        <f t="shared" si="150"/>
        <v>#REF!</v>
      </c>
    </row>
    <row r="3090" spans="4:14">
      <c r="D3090" s="13" t="e">
        <f>VLOOKUP(Parameter!#REF!,Indexing!$A$2:$B$28,2)</f>
        <v>#REF!</v>
      </c>
      <c r="E3090" s="13" t="e">
        <f>VLOOKUP(Parameter!#REF!,Indexing!$C$2:$D$28,2)</f>
        <v>#REF!</v>
      </c>
      <c r="F3090" s="13" t="e">
        <f>VLOOKUP(Parameter!#REF!,Indexing!$E$2:$F$28,2)</f>
        <v>#REF!</v>
      </c>
      <c r="G3090" s="13" t="e">
        <f>VLOOKUP(Parameter!#REF!,Indexing!$G$2:$H$28,2)</f>
        <v>#REF!</v>
      </c>
      <c r="H3090" s="13" t="e">
        <f t="shared" si="148"/>
        <v>#REF!</v>
      </c>
      <c r="J3090" s="13" t="e">
        <f>VLOOKUP(Parameter!#REF!,Indexing!$I$2:$J$28,2)</f>
        <v>#REF!</v>
      </c>
      <c r="K3090" s="13" t="e">
        <f>VLOOKUP(Parameter!#REF!,Indexing!$K$2:$L$28,2)</f>
        <v>#REF!</v>
      </c>
      <c r="L3090" s="13" t="e">
        <f t="shared" si="149"/>
        <v>#REF!</v>
      </c>
      <c r="N3090" t="e">
        <f t="shared" si="150"/>
        <v>#REF!</v>
      </c>
    </row>
    <row r="3091" spans="4:14">
      <c r="D3091" s="13" t="e">
        <f>VLOOKUP(Parameter!#REF!,Indexing!$A$2:$B$28,2)</f>
        <v>#REF!</v>
      </c>
      <c r="E3091" s="13" t="e">
        <f>VLOOKUP(Parameter!#REF!,Indexing!$C$2:$D$28,2)</f>
        <v>#REF!</v>
      </c>
      <c r="F3091" s="13" t="e">
        <f>VLOOKUP(Parameter!#REF!,Indexing!$E$2:$F$28,2)</f>
        <v>#REF!</v>
      </c>
      <c r="G3091" s="13" t="e">
        <f>VLOOKUP(Parameter!#REF!,Indexing!$G$2:$H$28,2)</f>
        <v>#REF!</v>
      </c>
      <c r="H3091" s="13" t="e">
        <f t="shared" si="148"/>
        <v>#REF!</v>
      </c>
      <c r="J3091" s="13" t="e">
        <f>VLOOKUP(Parameter!#REF!,Indexing!$I$2:$J$28,2)</f>
        <v>#REF!</v>
      </c>
      <c r="K3091" s="13" t="e">
        <f>VLOOKUP(Parameter!#REF!,Indexing!$K$2:$L$28,2)</f>
        <v>#REF!</v>
      </c>
      <c r="L3091" s="13" t="e">
        <f t="shared" si="149"/>
        <v>#REF!</v>
      </c>
      <c r="N3091" t="e">
        <f t="shared" si="150"/>
        <v>#REF!</v>
      </c>
    </row>
    <row r="3092" spans="4:14">
      <c r="D3092" s="13" t="e">
        <f>VLOOKUP(Parameter!#REF!,Indexing!$A$2:$B$28,2)</f>
        <v>#REF!</v>
      </c>
      <c r="E3092" s="13" t="e">
        <f>VLOOKUP(Parameter!#REF!,Indexing!$C$2:$D$28,2)</f>
        <v>#REF!</v>
      </c>
      <c r="F3092" s="13" t="e">
        <f>VLOOKUP(Parameter!#REF!,Indexing!$E$2:$F$28,2)</f>
        <v>#REF!</v>
      </c>
      <c r="G3092" s="13" t="e">
        <f>VLOOKUP(Parameter!#REF!,Indexing!$G$2:$H$28,2)</f>
        <v>#REF!</v>
      </c>
      <c r="H3092" s="13" t="e">
        <f t="shared" si="148"/>
        <v>#REF!</v>
      </c>
      <c r="J3092" s="13" t="e">
        <f>VLOOKUP(Parameter!#REF!,Indexing!$I$2:$J$28,2)</f>
        <v>#REF!</v>
      </c>
      <c r="K3092" s="13" t="e">
        <f>VLOOKUP(Parameter!#REF!,Indexing!$K$2:$L$28,2)</f>
        <v>#REF!</v>
      </c>
      <c r="L3092" s="13" t="e">
        <f t="shared" si="149"/>
        <v>#REF!</v>
      </c>
      <c r="N3092" t="e">
        <f t="shared" si="150"/>
        <v>#REF!</v>
      </c>
    </row>
    <row r="3093" spans="4:14">
      <c r="D3093" s="13" t="e">
        <f>VLOOKUP(Parameter!#REF!,Indexing!$A$2:$B$28,2)</f>
        <v>#REF!</v>
      </c>
      <c r="E3093" s="13" t="e">
        <f>VLOOKUP(Parameter!#REF!,Indexing!$C$2:$D$28,2)</f>
        <v>#REF!</v>
      </c>
      <c r="F3093" s="13" t="e">
        <f>VLOOKUP(Parameter!#REF!,Indexing!$E$2:$F$28,2)</f>
        <v>#REF!</v>
      </c>
      <c r="G3093" s="13" t="e">
        <f>VLOOKUP(Parameter!#REF!,Indexing!$G$2:$H$28,2)</f>
        <v>#REF!</v>
      </c>
      <c r="H3093" s="13" t="e">
        <f t="shared" si="148"/>
        <v>#REF!</v>
      </c>
      <c r="J3093" s="13" t="e">
        <f>VLOOKUP(Parameter!#REF!,Indexing!$I$2:$J$28,2)</f>
        <v>#REF!</v>
      </c>
      <c r="K3093" s="13" t="e">
        <f>VLOOKUP(Parameter!#REF!,Indexing!$K$2:$L$28,2)</f>
        <v>#REF!</v>
      </c>
      <c r="L3093" s="13" t="e">
        <f t="shared" si="149"/>
        <v>#REF!</v>
      </c>
      <c r="N3093" t="e">
        <f t="shared" si="150"/>
        <v>#REF!</v>
      </c>
    </row>
    <row r="3094" spans="4:14">
      <c r="D3094" s="13" t="e">
        <f>VLOOKUP(Parameter!#REF!,Indexing!$A$2:$B$28,2)</f>
        <v>#REF!</v>
      </c>
      <c r="E3094" s="13" t="e">
        <f>VLOOKUP(Parameter!#REF!,Indexing!$C$2:$D$28,2)</f>
        <v>#REF!</v>
      </c>
      <c r="F3094" s="13" t="e">
        <f>VLOOKUP(Parameter!#REF!,Indexing!$E$2:$F$28,2)</f>
        <v>#REF!</v>
      </c>
      <c r="G3094" s="13" t="e">
        <f>VLOOKUP(Parameter!#REF!,Indexing!$G$2:$H$28,2)</f>
        <v>#REF!</v>
      </c>
      <c r="H3094" s="13" t="e">
        <f t="shared" si="148"/>
        <v>#REF!</v>
      </c>
      <c r="J3094" s="13" t="e">
        <f>VLOOKUP(Parameter!#REF!,Indexing!$I$2:$J$28,2)</f>
        <v>#REF!</v>
      </c>
      <c r="K3094" s="13" t="e">
        <f>VLOOKUP(Parameter!#REF!,Indexing!$K$2:$L$28,2)</f>
        <v>#REF!</v>
      </c>
      <c r="L3094" s="13" t="e">
        <f t="shared" si="149"/>
        <v>#REF!</v>
      </c>
      <c r="N3094" t="e">
        <f t="shared" si="150"/>
        <v>#REF!</v>
      </c>
    </row>
    <row r="3095" spans="4:14">
      <c r="D3095" s="13" t="e">
        <f>VLOOKUP(Parameter!#REF!,Indexing!$A$2:$B$28,2)</f>
        <v>#REF!</v>
      </c>
      <c r="E3095" s="13" t="e">
        <f>VLOOKUP(Parameter!#REF!,Indexing!$C$2:$D$28,2)</f>
        <v>#REF!</v>
      </c>
      <c r="F3095" s="13" t="e">
        <f>VLOOKUP(Parameter!#REF!,Indexing!$E$2:$F$28,2)</f>
        <v>#REF!</v>
      </c>
      <c r="G3095" s="13" t="e">
        <f>VLOOKUP(Parameter!#REF!,Indexing!$G$2:$H$28,2)</f>
        <v>#REF!</v>
      </c>
      <c r="H3095" s="13" t="e">
        <f t="shared" si="148"/>
        <v>#REF!</v>
      </c>
      <c r="J3095" s="13" t="e">
        <f>VLOOKUP(Parameter!#REF!,Indexing!$I$2:$J$28,2)</f>
        <v>#REF!</v>
      </c>
      <c r="K3095" s="13" t="e">
        <f>VLOOKUP(Parameter!#REF!,Indexing!$K$2:$L$28,2)</f>
        <v>#REF!</v>
      </c>
      <c r="L3095" s="13" t="e">
        <f t="shared" si="149"/>
        <v>#REF!</v>
      </c>
      <c r="N3095" t="e">
        <f t="shared" si="150"/>
        <v>#REF!</v>
      </c>
    </row>
    <row r="3096" spans="4:14">
      <c r="D3096" s="13" t="e">
        <f>VLOOKUP(Parameter!#REF!,Indexing!$A$2:$B$28,2)</f>
        <v>#REF!</v>
      </c>
      <c r="E3096" s="13" t="e">
        <f>VLOOKUP(Parameter!#REF!,Indexing!$C$2:$D$28,2)</f>
        <v>#REF!</v>
      </c>
      <c r="F3096" s="13" t="e">
        <f>VLOOKUP(Parameter!#REF!,Indexing!$E$2:$F$28,2)</f>
        <v>#REF!</v>
      </c>
      <c r="G3096" s="13" t="e">
        <f>VLOOKUP(Parameter!#REF!,Indexing!$G$2:$H$28,2)</f>
        <v>#REF!</v>
      </c>
      <c r="H3096" s="13" t="e">
        <f t="shared" si="148"/>
        <v>#REF!</v>
      </c>
      <c r="J3096" s="13" t="e">
        <f>VLOOKUP(Parameter!#REF!,Indexing!$I$2:$J$28,2)</f>
        <v>#REF!</v>
      </c>
      <c r="K3096" s="13" t="e">
        <f>VLOOKUP(Parameter!#REF!,Indexing!$K$2:$L$28,2)</f>
        <v>#REF!</v>
      </c>
      <c r="L3096" s="13" t="e">
        <f t="shared" si="149"/>
        <v>#REF!</v>
      </c>
      <c r="N3096" t="e">
        <f t="shared" si="150"/>
        <v>#REF!</v>
      </c>
    </row>
    <row r="3097" spans="4:14">
      <c r="D3097" s="13" t="e">
        <f>VLOOKUP(Parameter!#REF!,Indexing!$A$2:$B$28,2)</f>
        <v>#REF!</v>
      </c>
      <c r="E3097" s="13" t="e">
        <f>VLOOKUP(Parameter!#REF!,Indexing!$C$2:$D$28,2)</f>
        <v>#REF!</v>
      </c>
      <c r="F3097" s="13" t="e">
        <f>VLOOKUP(Parameter!#REF!,Indexing!$E$2:$F$28,2)</f>
        <v>#REF!</v>
      </c>
      <c r="G3097" s="13" t="e">
        <f>VLOOKUP(Parameter!#REF!,Indexing!$G$2:$H$28,2)</f>
        <v>#REF!</v>
      </c>
      <c r="H3097" s="13" t="e">
        <f t="shared" si="148"/>
        <v>#REF!</v>
      </c>
      <c r="J3097" s="13" t="e">
        <f>VLOOKUP(Parameter!#REF!,Indexing!$I$2:$J$28,2)</f>
        <v>#REF!</v>
      </c>
      <c r="K3097" s="13" t="e">
        <f>VLOOKUP(Parameter!#REF!,Indexing!$K$2:$L$28,2)</f>
        <v>#REF!</v>
      </c>
      <c r="L3097" s="13" t="e">
        <f t="shared" si="149"/>
        <v>#REF!</v>
      </c>
      <c r="N3097" t="e">
        <f t="shared" si="150"/>
        <v>#REF!</v>
      </c>
    </row>
    <row r="3098" spans="4:14">
      <c r="D3098" s="13" t="e">
        <f>VLOOKUP(Parameter!#REF!,Indexing!$A$2:$B$28,2)</f>
        <v>#REF!</v>
      </c>
      <c r="E3098" s="13" t="e">
        <f>VLOOKUP(Parameter!#REF!,Indexing!$C$2:$D$28,2)</f>
        <v>#REF!</v>
      </c>
      <c r="F3098" s="13" t="e">
        <f>VLOOKUP(Parameter!#REF!,Indexing!$E$2:$F$28,2)</f>
        <v>#REF!</v>
      </c>
      <c r="G3098" s="13" t="e">
        <f>VLOOKUP(Parameter!#REF!,Indexing!$G$2:$H$28,2)</f>
        <v>#REF!</v>
      </c>
      <c r="H3098" s="13" t="e">
        <f t="shared" si="148"/>
        <v>#REF!</v>
      </c>
      <c r="J3098" s="13" t="e">
        <f>VLOOKUP(Parameter!#REF!,Indexing!$I$2:$J$28,2)</f>
        <v>#REF!</v>
      </c>
      <c r="K3098" s="13" t="e">
        <f>VLOOKUP(Parameter!#REF!,Indexing!$K$2:$L$28,2)</f>
        <v>#REF!</v>
      </c>
      <c r="L3098" s="13" t="e">
        <f t="shared" si="149"/>
        <v>#REF!</v>
      </c>
      <c r="N3098" t="e">
        <f t="shared" si="150"/>
        <v>#REF!</v>
      </c>
    </row>
    <row r="3099" spans="4:14">
      <c r="D3099" s="13" t="e">
        <f>VLOOKUP(Parameter!#REF!,Indexing!$A$2:$B$28,2)</f>
        <v>#REF!</v>
      </c>
      <c r="E3099" s="13" t="e">
        <f>VLOOKUP(Parameter!#REF!,Indexing!$C$2:$D$28,2)</f>
        <v>#REF!</v>
      </c>
      <c r="F3099" s="13" t="e">
        <f>VLOOKUP(Parameter!#REF!,Indexing!$E$2:$F$28,2)</f>
        <v>#REF!</v>
      </c>
      <c r="G3099" s="13" t="e">
        <f>VLOOKUP(Parameter!#REF!,Indexing!$G$2:$H$28,2)</f>
        <v>#REF!</v>
      </c>
      <c r="H3099" s="13" t="e">
        <f t="shared" si="148"/>
        <v>#REF!</v>
      </c>
      <c r="J3099" s="13" t="e">
        <f>VLOOKUP(Parameter!#REF!,Indexing!$I$2:$J$28,2)</f>
        <v>#REF!</v>
      </c>
      <c r="K3099" s="13" t="e">
        <f>VLOOKUP(Parameter!#REF!,Indexing!$K$2:$L$28,2)</f>
        <v>#REF!</v>
      </c>
      <c r="L3099" s="13" t="e">
        <f t="shared" si="149"/>
        <v>#REF!</v>
      </c>
      <c r="N3099" t="e">
        <f t="shared" si="150"/>
        <v>#REF!</v>
      </c>
    </row>
    <row r="3100" spans="4:14">
      <c r="D3100" s="13" t="e">
        <f>VLOOKUP(Parameter!#REF!,Indexing!$A$2:$B$28,2)</f>
        <v>#REF!</v>
      </c>
      <c r="E3100" s="13" t="e">
        <f>VLOOKUP(Parameter!#REF!,Indexing!$C$2:$D$28,2)</f>
        <v>#REF!</v>
      </c>
      <c r="F3100" s="13" t="e">
        <f>VLOOKUP(Parameter!#REF!,Indexing!$E$2:$F$28,2)</f>
        <v>#REF!</v>
      </c>
      <c r="G3100" s="13" t="e">
        <f>VLOOKUP(Parameter!#REF!,Indexing!$G$2:$H$28,2)</f>
        <v>#REF!</v>
      </c>
      <c r="H3100" s="13" t="e">
        <f t="shared" si="148"/>
        <v>#REF!</v>
      </c>
      <c r="J3100" s="13" t="e">
        <f>VLOOKUP(Parameter!#REF!,Indexing!$I$2:$J$28,2)</f>
        <v>#REF!</v>
      </c>
      <c r="K3100" s="13" t="e">
        <f>VLOOKUP(Parameter!#REF!,Indexing!$K$2:$L$28,2)</f>
        <v>#REF!</v>
      </c>
      <c r="L3100" s="13" t="e">
        <f t="shared" si="149"/>
        <v>#REF!</v>
      </c>
      <c r="N3100" t="e">
        <f t="shared" si="150"/>
        <v>#REF!</v>
      </c>
    </row>
    <row r="3101" spans="4:14">
      <c r="D3101" s="13" t="e">
        <f>VLOOKUP(Parameter!#REF!,Indexing!$A$2:$B$28,2)</f>
        <v>#REF!</v>
      </c>
      <c r="E3101" s="13" t="e">
        <f>VLOOKUP(Parameter!#REF!,Indexing!$C$2:$D$28,2)</f>
        <v>#REF!</v>
      </c>
      <c r="F3101" s="13" t="e">
        <f>VLOOKUP(Parameter!#REF!,Indexing!$E$2:$F$28,2)</f>
        <v>#REF!</v>
      </c>
      <c r="G3101" s="13" t="e">
        <f>VLOOKUP(Parameter!#REF!,Indexing!$G$2:$H$28,2)</f>
        <v>#REF!</v>
      </c>
      <c r="H3101" s="13" t="e">
        <f t="shared" si="148"/>
        <v>#REF!</v>
      </c>
      <c r="J3101" s="13" t="e">
        <f>VLOOKUP(Parameter!#REF!,Indexing!$I$2:$J$28,2)</f>
        <v>#REF!</v>
      </c>
      <c r="K3101" s="13" t="e">
        <f>VLOOKUP(Parameter!#REF!,Indexing!$K$2:$L$28,2)</f>
        <v>#REF!</v>
      </c>
      <c r="L3101" s="13" t="e">
        <f t="shared" si="149"/>
        <v>#REF!</v>
      </c>
      <c r="N3101" t="e">
        <f t="shared" si="150"/>
        <v>#REF!</v>
      </c>
    </row>
    <row r="3102" spans="4:14">
      <c r="D3102" s="13" t="e">
        <f>VLOOKUP(Parameter!#REF!,Indexing!$A$2:$B$28,2)</f>
        <v>#REF!</v>
      </c>
      <c r="E3102" s="13" t="e">
        <f>VLOOKUP(Parameter!#REF!,Indexing!$C$2:$D$28,2)</f>
        <v>#REF!</v>
      </c>
      <c r="F3102" s="13" t="e">
        <f>VLOOKUP(Parameter!#REF!,Indexing!$E$2:$F$28,2)</f>
        <v>#REF!</v>
      </c>
      <c r="G3102" s="13" t="e">
        <f>VLOOKUP(Parameter!#REF!,Indexing!$G$2:$H$28,2)</f>
        <v>#REF!</v>
      </c>
      <c r="H3102" s="13" t="e">
        <f t="shared" si="148"/>
        <v>#REF!</v>
      </c>
      <c r="J3102" s="13" t="e">
        <f>VLOOKUP(Parameter!#REF!,Indexing!$I$2:$J$28,2)</f>
        <v>#REF!</v>
      </c>
      <c r="K3102" s="13" t="e">
        <f>VLOOKUP(Parameter!#REF!,Indexing!$K$2:$L$28,2)</f>
        <v>#REF!</v>
      </c>
      <c r="L3102" s="13" t="e">
        <f t="shared" si="149"/>
        <v>#REF!</v>
      </c>
      <c r="N3102" t="e">
        <f t="shared" si="150"/>
        <v>#REF!</v>
      </c>
    </row>
    <row r="3103" spans="4:14">
      <c r="D3103" s="13" t="e">
        <f>VLOOKUP(Parameter!#REF!,Indexing!$A$2:$B$28,2)</f>
        <v>#REF!</v>
      </c>
      <c r="E3103" s="13" t="e">
        <f>VLOOKUP(Parameter!#REF!,Indexing!$C$2:$D$28,2)</f>
        <v>#REF!</v>
      </c>
      <c r="F3103" s="13" t="e">
        <f>VLOOKUP(Parameter!#REF!,Indexing!$E$2:$F$28,2)</f>
        <v>#REF!</v>
      </c>
      <c r="G3103" s="13" t="e">
        <f>VLOOKUP(Parameter!#REF!,Indexing!$G$2:$H$28,2)</f>
        <v>#REF!</v>
      </c>
      <c r="H3103" s="13" t="e">
        <f t="shared" si="148"/>
        <v>#REF!</v>
      </c>
      <c r="J3103" s="13" t="e">
        <f>VLOOKUP(Parameter!#REF!,Indexing!$I$2:$J$28,2)</f>
        <v>#REF!</v>
      </c>
      <c r="K3103" s="13" t="e">
        <f>VLOOKUP(Parameter!#REF!,Indexing!$K$2:$L$28,2)</f>
        <v>#REF!</v>
      </c>
      <c r="L3103" s="13" t="e">
        <f t="shared" si="149"/>
        <v>#REF!</v>
      </c>
      <c r="N3103" t="e">
        <f t="shared" si="150"/>
        <v>#REF!</v>
      </c>
    </row>
    <row r="3104" spans="4:14">
      <c r="D3104" s="13" t="e">
        <f>VLOOKUP(Parameter!#REF!,Indexing!$A$2:$B$28,2)</f>
        <v>#REF!</v>
      </c>
      <c r="E3104" s="13" t="e">
        <f>VLOOKUP(Parameter!#REF!,Indexing!$C$2:$D$28,2)</f>
        <v>#REF!</v>
      </c>
      <c r="F3104" s="13" t="e">
        <f>VLOOKUP(Parameter!#REF!,Indexing!$E$2:$F$28,2)</f>
        <v>#REF!</v>
      </c>
      <c r="G3104" s="13" t="e">
        <f>VLOOKUP(Parameter!#REF!,Indexing!$G$2:$H$28,2)</f>
        <v>#REF!</v>
      </c>
      <c r="H3104" s="13" t="e">
        <f t="shared" si="148"/>
        <v>#REF!</v>
      </c>
      <c r="J3104" s="13" t="e">
        <f>VLOOKUP(Parameter!#REF!,Indexing!$I$2:$J$28,2)</f>
        <v>#REF!</v>
      </c>
      <c r="K3104" s="13" t="e">
        <f>VLOOKUP(Parameter!#REF!,Indexing!$K$2:$L$28,2)</f>
        <v>#REF!</v>
      </c>
      <c r="L3104" s="13" t="e">
        <f t="shared" si="149"/>
        <v>#REF!</v>
      </c>
      <c r="N3104" t="e">
        <f t="shared" si="150"/>
        <v>#REF!</v>
      </c>
    </row>
    <row r="3105" spans="4:14">
      <c r="D3105" s="13" t="e">
        <f>VLOOKUP(Parameter!#REF!,Indexing!$A$2:$B$28,2)</f>
        <v>#REF!</v>
      </c>
      <c r="E3105" s="13" t="e">
        <f>VLOOKUP(Parameter!#REF!,Indexing!$C$2:$D$28,2)</f>
        <v>#REF!</v>
      </c>
      <c r="F3105" s="13" t="e">
        <f>VLOOKUP(Parameter!#REF!,Indexing!$E$2:$F$28,2)</f>
        <v>#REF!</v>
      </c>
      <c r="G3105" s="13" t="e">
        <f>VLOOKUP(Parameter!#REF!,Indexing!$G$2:$H$28,2)</f>
        <v>#REF!</v>
      </c>
      <c r="H3105" s="13" t="e">
        <f t="shared" si="148"/>
        <v>#REF!</v>
      </c>
      <c r="J3105" s="13" t="e">
        <f>VLOOKUP(Parameter!#REF!,Indexing!$I$2:$J$28,2)</f>
        <v>#REF!</v>
      </c>
      <c r="K3105" s="13" t="e">
        <f>VLOOKUP(Parameter!#REF!,Indexing!$K$2:$L$28,2)</f>
        <v>#REF!</v>
      </c>
      <c r="L3105" s="13" t="e">
        <f t="shared" si="149"/>
        <v>#REF!</v>
      </c>
      <c r="N3105" t="e">
        <f t="shared" si="150"/>
        <v>#REF!</v>
      </c>
    </row>
    <row r="3106" spans="4:14">
      <c r="D3106" s="13" t="e">
        <f>VLOOKUP(Parameter!#REF!,Indexing!$A$2:$B$28,2)</f>
        <v>#REF!</v>
      </c>
      <c r="E3106" s="13" t="e">
        <f>VLOOKUP(Parameter!#REF!,Indexing!$C$2:$D$28,2)</f>
        <v>#REF!</v>
      </c>
      <c r="F3106" s="13" t="e">
        <f>VLOOKUP(Parameter!#REF!,Indexing!$E$2:$F$28,2)</f>
        <v>#REF!</v>
      </c>
      <c r="G3106" s="13" t="e">
        <f>VLOOKUP(Parameter!#REF!,Indexing!$G$2:$H$28,2)</f>
        <v>#REF!</v>
      </c>
      <c r="H3106" s="13" t="e">
        <f t="shared" si="148"/>
        <v>#REF!</v>
      </c>
      <c r="J3106" s="13" t="e">
        <f>VLOOKUP(Parameter!#REF!,Indexing!$I$2:$J$28,2)</f>
        <v>#REF!</v>
      </c>
      <c r="K3106" s="13" t="e">
        <f>VLOOKUP(Parameter!#REF!,Indexing!$K$2:$L$28,2)</f>
        <v>#REF!</v>
      </c>
      <c r="L3106" s="13" t="e">
        <f t="shared" si="149"/>
        <v>#REF!</v>
      </c>
      <c r="N3106" t="e">
        <f t="shared" si="150"/>
        <v>#REF!</v>
      </c>
    </row>
    <row r="3107" spans="4:14">
      <c r="D3107" s="13" t="e">
        <f>VLOOKUP(Parameter!#REF!,Indexing!$A$2:$B$28,2)</f>
        <v>#REF!</v>
      </c>
      <c r="E3107" s="13" t="e">
        <f>VLOOKUP(Parameter!#REF!,Indexing!$C$2:$D$28,2)</f>
        <v>#REF!</v>
      </c>
      <c r="F3107" s="13" t="e">
        <f>VLOOKUP(Parameter!#REF!,Indexing!$E$2:$F$28,2)</f>
        <v>#REF!</v>
      </c>
      <c r="G3107" s="13" t="e">
        <f>VLOOKUP(Parameter!#REF!,Indexing!$G$2:$H$28,2)</f>
        <v>#REF!</v>
      </c>
      <c r="H3107" s="13" t="e">
        <f t="shared" si="148"/>
        <v>#REF!</v>
      </c>
      <c r="J3107" s="13" t="e">
        <f>VLOOKUP(Parameter!#REF!,Indexing!$I$2:$J$28,2)</f>
        <v>#REF!</v>
      </c>
      <c r="K3107" s="13" t="e">
        <f>VLOOKUP(Parameter!#REF!,Indexing!$K$2:$L$28,2)</f>
        <v>#REF!</v>
      </c>
      <c r="L3107" s="13" t="e">
        <f t="shared" si="149"/>
        <v>#REF!</v>
      </c>
      <c r="N3107" t="e">
        <f t="shared" si="150"/>
        <v>#REF!</v>
      </c>
    </row>
    <row r="3108" spans="4:14">
      <c r="D3108" s="13" t="e">
        <f>VLOOKUP(Parameter!#REF!,Indexing!$A$2:$B$28,2)</f>
        <v>#REF!</v>
      </c>
      <c r="E3108" s="13" t="e">
        <f>VLOOKUP(Parameter!#REF!,Indexing!$C$2:$D$28,2)</f>
        <v>#REF!</v>
      </c>
      <c r="F3108" s="13" t="e">
        <f>VLOOKUP(Parameter!#REF!,Indexing!$E$2:$F$28,2)</f>
        <v>#REF!</v>
      </c>
      <c r="G3108" s="13" t="e">
        <f>VLOOKUP(Parameter!#REF!,Indexing!$G$2:$H$28,2)</f>
        <v>#REF!</v>
      </c>
      <c r="H3108" s="13" t="e">
        <f t="shared" si="148"/>
        <v>#REF!</v>
      </c>
      <c r="J3108" s="13" t="e">
        <f>VLOOKUP(Parameter!#REF!,Indexing!$I$2:$J$28,2)</f>
        <v>#REF!</v>
      </c>
      <c r="K3108" s="13" t="e">
        <f>VLOOKUP(Parameter!#REF!,Indexing!$K$2:$L$28,2)</f>
        <v>#REF!</v>
      </c>
      <c r="L3108" s="13" t="e">
        <f t="shared" si="149"/>
        <v>#REF!</v>
      </c>
      <c r="N3108" t="e">
        <f t="shared" si="150"/>
        <v>#REF!</v>
      </c>
    </row>
    <row r="3109" spans="4:14">
      <c r="D3109" s="13" t="e">
        <f>VLOOKUP(Parameter!#REF!,Indexing!$A$2:$B$28,2)</f>
        <v>#REF!</v>
      </c>
      <c r="E3109" s="13" t="e">
        <f>VLOOKUP(Parameter!#REF!,Indexing!$C$2:$D$28,2)</f>
        <v>#REF!</v>
      </c>
      <c r="F3109" s="13" t="e">
        <f>VLOOKUP(Parameter!#REF!,Indexing!$E$2:$F$28,2)</f>
        <v>#REF!</v>
      </c>
      <c r="G3109" s="13" t="e">
        <f>VLOOKUP(Parameter!#REF!,Indexing!$G$2:$H$28,2)</f>
        <v>#REF!</v>
      </c>
      <c r="H3109" s="13" t="e">
        <f t="shared" si="148"/>
        <v>#REF!</v>
      </c>
      <c r="J3109" s="13" t="e">
        <f>VLOOKUP(Parameter!#REF!,Indexing!$I$2:$J$28,2)</f>
        <v>#REF!</v>
      </c>
      <c r="K3109" s="13" t="e">
        <f>VLOOKUP(Parameter!#REF!,Indexing!$K$2:$L$28,2)</f>
        <v>#REF!</v>
      </c>
      <c r="L3109" s="13" t="e">
        <f t="shared" si="149"/>
        <v>#REF!</v>
      </c>
      <c r="N3109" t="e">
        <f t="shared" si="150"/>
        <v>#REF!</v>
      </c>
    </row>
    <row r="3110" spans="4:14">
      <c r="D3110" s="13" t="e">
        <f>VLOOKUP(Parameter!#REF!,Indexing!$A$2:$B$28,2)</f>
        <v>#REF!</v>
      </c>
      <c r="E3110" s="13" t="e">
        <f>VLOOKUP(Parameter!#REF!,Indexing!$C$2:$D$28,2)</f>
        <v>#REF!</v>
      </c>
      <c r="F3110" s="13" t="e">
        <f>VLOOKUP(Parameter!#REF!,Indexing!$E$2:$F$28,2)</f>
        <v>#REF!</v>
      </c>
      <c r="G3110" s="13" t="e">
        <f>VLOOKUP(Parameter!#REF!,Indexing!$G$2:$H$28,2)</f>
        <v>#REF!</v>
      </c>
      <c r="H3110" s="13" t="e">
        <f t="shared" si="148"/>
        <v>#REF!</v>
      </c>
      <c r="J3110" s="13" t="e">
        <f>VLOOKUP(Parameter!#REF!,Indexing!$I$2:$J$28,2)</f>
        <v>#REF!</v>
      </c>
      <c r="K3110" s="13" t="e">
        <f>VLOOKUP(Parameter!#REF!,Indexing!$K$2:$L$28,2)</f>
        <v>#REF!</v>
      </c>
      <c r="L3110" s="13" t="e">
        <f t="shared" si="149"/>
        <v>#REF!</v>
      </c>
      <c r="N3110" t="e">
        <f t="shared" si="150"/>
        <v>#REF!</v>
      </c>
    </row>
    <row r="3111" spans="4:14">
      <c r="D3111" s="13" t="e">
        <f>VLOOKUP(Parameter!#REF!,Indexing!$A$2:$B$28,2)</f>
        <v>#REF!</v>
      </c>
      <c r="E3111" s="13" t="e">
        <f>VLOOKUP(Parameter!#REF!,Indexing!$C$2:$D$28,2)</f>
        <v>#REF!</v>
      </c>
      <c r="F3111" s="13" t="e">
        <f>VLOOKUP(Parameter!#REF!,Indexing!$E$2:$F$28,2)</f>
        <v>#REF!</v>
      </c>
      <c r="G3111" s="13" t="e">
        <f>VLOOKUP(Parameter!#REF!,Indexing!$G$2:$H$28,2)</f>
        <v>#REF!</v>
      </c>
      <c r="H3111" s="13" t="e">
        <f t="shared" ref="H3111:H3174" si="151">(AVERAGE(D3111:G3111))</f>
        <v>#REF!</v>
      </c>
      <c r="J3111" s="13" t="e">
        <f>VLOOKUP(Parameter!#REF!,Indexing!$I$2:$J$28,2)</f>
        <v>#REF!</v>
      </c>
      <c r="K3111" s="13" t="e">
        <f>VLOOKUP(Parameter!#REF!,Indexing!$K$2:$L$28,2)</f>
        <v>#REF!</v>
      </c>
      <c r="L3111" s="13" t="e">
        <f t="shared" ref="L3111:L3174" si="152">AVERAGE(J3111+K3111)</f>
        <v>#REF!</v>
      </c>
      <c r="N3111" t="e">
        <f t="shared" si="150"/>
        <v>#REF!</v>
      </c>
    </row>
    <row r="3112" spans="4:14">
      <c r="D3112" s="13" t="e">
        <f>VLOOKUP(Parameter!#REF!,Indexing!$A$2:$B$28,2)</f>
        <v>#REF!</v>
      </c>
      <c r="E3112" s="13" t="e">
        <f>VLOOKUP(Parameter!#REF!,Indexing!$C$2:$D$28,2)</f>
        <v>#REF!</v>
      </c>
      <c r="F3112" s="13" t="e">
        <f>VLOOKUP(Parameter!#REF!,Indexing!$E$2:$F$28,2)</f>
        <v>#REF!</v>
      </c>
      <c r="G3112" s="13" t="e">
        <f>VLOOKUP(Parameter!#REF!,Indexing!$G$2:$H$28,2)</f>
        <v>#REF!</v>
      </c>
      <c r="H3112" s="13" t="e">
        <f t="shared" si="151"/>
        <v>#REF!</v>
      </c>
      <c r="J3112" s="13" t="e">
        <f>VLOOKUP(Parameter!#REF!,Indexing!$I$2:$J$28,2)</f>
        <v>#REF!</v>
      </c>
      <c r="K3112" s="13" t="e">
        <f>VLOOKUP(Parameter!#REF!,Indexing!$K$2:$L$28,2)</f>
        <v>#REF!</v>
      </c>
      <c r="L3112" s="13" t="e">
        <f t="shared" si="152"/>
        <v>#REF!</v>
      </c>
      <c r="N3112" t="e">
        <f t="shared" si="150"/>
        <v>#REF!</v>
      </c>
    </row>
    <row r="3113" spans="4:14">
      <c r="D3113" s="13" t="e">
        <f>VLOOKUP(Parameter!#REF!,Indexing!$A$2:$B$28,2)</f>
        <v>#REF!</v>
      </c>
      <c r="E3113" s="13" t="e">
        <f>VLOOKUP(Parameter!#REF!,Indexing!$C$2:$D$28,2)</f>
        <v>#REF!</v>
      </c>
      <c r="F3113" s="13" t="e">
        <f>VLOOKUP(Parameter!#REF!,Indexing!$E$2:$F$28,2)</f>
        <v>#REF!</v>
      </c>
      <c r="G3113" s="13" t="e">
        <f>VLOOKUP(Parameter!#REF!,Indexing!$G$2:$H$28,2)</f>
        <v>#REF!</v>
      </c>
      <c r="H3113" s="13" t="e">
        <f t="shared" si="151"/>
        <v>#REF!</v>
      </c>
      <c r="J3113" s="13" t="e">
        <f>VLOOKUP(Parameter!#REF!,Indexing!$I$2:$J$28,2)</f>
        <v>#REF!</v>
      </c>
      <c r="K3113" s="13" t="e">
        <f>VLOOKUP(Parameter!#REF!,Indexing!$K$2:$L$28,2)</f>
        <v>#REF!</v>
      </c>
      <c r="L3113" s="13" t="e">
        <f t="shared" si="152"/>
        <v>#REF!</v>
      </c>
      <c r="N3113" t="e">
        <f t="shared" si="150"/>
        <v>#REF!</v>
      </c>
    </row>
    <row r="3114" spans="4:14">
      <c r="D3114" s="13" t="e">
        <f>VLOOKUP(Parameter!#REF!,Indexing!$A$2:$B$28,2)</f>
        <v>#REF!</v>
      </c>
      <c r="E3114" s="13" t="e">
        <f>VLOOKUP(Parameter!#REF!,Indexing!$C$2:$D$28,2)</f>
        <v>#REF!</v>
      </c>
      <c r="F3114" s="13" t="e">
        <f>VLOOKUP(Parameter!#REF!,Indexing!$E$2:$F$28,2)</f>
        <v>#REF!</v>
      </c>
      <c r="G3114" s="13" t="e">
        <f>VLOOKUP(Parameter!#REF!,Indexing!$G$2:$H$28,2)</f>
        <v>#REF!</v>
      </c>
      <c r="H3114" s="13" t="e">
        <f t="shared" si="151"/>
        <v>#REF!</v>
      </c>
      <c r="J3114" s="13" t="e">
        <f>VLOOKUP(Parameter!#REF!,Indexing!$I$2:$J$28,2)</f>
        <v>#REF!</v>
      </c>
      <c r="K3114" s="13" t="e">
        <f>VLOOKUP(Parameter!#REF!,Indexing!$K$2:$L$28,2)</f>
        <v>#REF!</v>
      </c>
      <c r="L3114" s="13" t="e">
        <f t="shared" si="152"/>
        <v>#REF!</v>
      </c>
      <c r="N3114" t="e">
        <f t="shared" si="150"/>
        <v>#REF!</v>
      </c>
    </row>
    <row r="3115" spans="4:14">
      <c r="D3115" s="13" t="e">
        <f>VLOOKUP(Parameter!#REF!,Indexing!$A$2:$B$28,2)</f>
        <v>#REF!</v>
      </c>
      <c r="E3115" s="13" t="e">
        <f>VLOOKUP(Parameter!#REF!,Indexing!$C$2:$D$28,2)</f>
        <v>#REF!</v>
      </c>
      <c r="F3115" s="13" t="e">
        <f>VLOOKUP(Parameter!#REF!,Indexing!$E$2:$F$28,2)</f>
        <v>#REF!</v>
      </c>
      <c r="G3115" s="13" t="e">
        <f>VLOOKUP(Parameter!#REF!,Indexing!$G$2:$H$28,2)</f>
        <v>#REF!</v>
      </c>
      <c r="H3115" s="13" t="e">
        <f t="shared" si="151"/>
        <v>#REF!</v>
      </c>
      <c r="J3115" s="13" t="e">
        <f>VLOOKUP(Parameter!#REF!,Indexing!$I$2:$J$28,2)</f>
        <v>#REF!</v>
      </c>
      <c r="K3115" s="13" t="e">
        <f>VLOOKUP(Parameter!#REF!,Indexing!$K$2:$L$28,2)</f>
        <v>#REF!</v>
      </c>
      <c r="L3115" s="13" t="e">
        <f t="shared" si="152"/>
        <v>#REF!</v>
      </c>
      <c r="N3115" t="e">
        <f t="shared" si="150"/>
        <v>#REF!</v>
      </c>
    </row>
    <row r="3116" spans="4:14">
      <c r="D3116" s="13" t="e">
        <f>VLOOKUP(Parameter!#REF!,Indexing!$A$2:$B$28,2)</f>
        <v>#REF!</v>
      </c>
      <c r="E3116" s="13" t="e">
        <f>VLOOKUP(Parameter!#REF!,Indexing!$C$2:$D$28,2)</f>
        <v>#REF!</v>
      </c>
      <c r="F3116" s="13" t="e">
        <f>VLOOKUP(Parameter!#REF!,Indexing!$E$2:$F$28,2)</f>
        <v>#REF!</v>
      </c>
      <c r="G3116" s="13" t="e">
        <f>VLOOKUP(Parameter!#REF!,Indexing!$G$2:$H$28,2)</f>
        <v>#REF!</v>
      </c>
      <c r="H3116" s="13" t="e">
        <f t="shared" si="151"/>
        <v>#REF!</v>
      </c>
      <c r="J3116" s="13" t="e">
        <f>VLOOKUP(Parameter!#REF!,Indexing!$I$2:$J$28,2)</f>
        <v>#REF!</v>
      </c>
      <c r="K3116" s="13" t="e">
        <f>VLOOKUP(Parameter!#REF!,Indexing!$K$2:$L$28,2)</f>
        <v>#REF!</v>
      </c>
      <c r="L3116" s="13" t="e">
        <f t="shared" si="152"/>
        <v>#REF!</v>
      </c>
      <c r="N3116" t="e">
        <f t="shared" si="150"/>
        <v>#REF!</v>
      </c>
    </row>
    <row r="3117" spans="4:14">
      <c r="D3117" s="13" t="e">
        <f>VLOOKUP(Parameter!#REF!,Indexing!$A$2:$B$28,2)</f>
        <v>#REF!</v>
      </c>
      <c r="E3117" s="13" t="e">
        <f>VLOOKUP(Parameter!#REF!,Indexing!$C$2:$D$28,2)</f>
        <v>#REF!</v>
      </c>
      <c r="F3117" s="13" t="e">
        <f>VLOOKUP(Parameter!#REF!,Indexing!$E$2:$F$28,2)</f>
        <v>#REF!</v>
      </c>
      <c r="G3117" s="13" t="e">
        <f>VLOOKUP(Parameter!#REF!,Indexing!$G$2:$H$28,2)</f>
        <v>#REF!</v>
      </c>
      <c r="H3117" s="13" t="e">
        <f t="shared" si="151"/>
        <v>#REF!</v>
      </c>
      <c r="J3117" s="13" t="e">
        <f>VLOOKUP(Parameter!#REF!,Indexing!$I$2:$J$28,2)</f>
        <v>#REF!</v>
      </c>
      <c r="K3117" s="13" t="e">
        <f>VLOOKUP(Parameter!#REF!,Indexing!$K$2:$L$28,2)</f>
        <v>#REF!</v>
      </c>
      <c r="L3117" s="13" t="e">
        <f t="shared" si="152"/>
        <v>#REF!</v>
      </c>
      <c r="N3117" t="e">
        <f t="shared" si="150"/>
        <v>#REF!</v>
      </c>
    </row>
    <row r="3118" spans="4:14">
      <c r="D3118" s="13" t="e">
        <f>VLOOKUP(Parameter!#REF!,Indexing!$A$2:$B$28,2)</f>
        <v>#REF!</v>
      </c>
      <c r="E3118" s="13" t="e">
        <f>VLOOKUP(Parameter!#REF!,Indexing!$C$2:$D$28,2)</f>
        <v>#REF!</v>
      </c>
      <c r="F3118" s="13" t="e">
        <f>VLOOKUP(Parameter!#REF!,Indexing!$E$2:$F$28,2)</f>
        <v>#REF!</v>
      </c>
      <c r="G3118" s="13" t="e">
        <f>VLOOKUP(Parameter!#REF!,Indexing!$G$2:$H$28,2)</f>
        <v>#REF!</v>
      </c>
      <c r="H3118" s="13" t="e">
        <f t="shared" si="151"/>
        <v>#REF!</v>
      </c>
      <c r="J3118" s="13" t="e">
        <f>VLOOKUP(Parameter!#REF!,Indexing!$I$2:$J$28,2)</f>
        <v>#REF!</v>
      </c>
      <c r="K3118" s="13" t="e">
        <f>VLOOKUP(Parameter!#REF!,Indexing!$K$2:$L$28,2)</f>
        <v>#REF!</v>
      </c>
      <c r="L3118" s="13" t="e">
        <f t="shared" si="152"/>
        <v>#REF!</v>
      </c>
      <c r="N3118" t="e">
        <f t="shared" si="150"/>
        <v>#REF!</v>
      </c>
    </row>
    <row r="3119" spans="4:14">
      <c r="D3119" s="13" t="e">
        <f>VLOOKUP(Parameter!#REF!,Indexing!$A$2:$B$28,2)</f>
        <v>#REF!</v>
      </c>
      <c r="E3119" s="13" t="e">
        <f>VLOOKUP(Parameter!#REF!,Indexing!$C$2:$D$28,2)</f>
        <v>#REF!</v>
      </c>
      <c r="F3119" s="13" t="e">
        <f>VLOOKUP(Parameter!#REF!,Indexing!$E$2:$F$28,2)</f>
        <v>#REF!</v>
      </c>
      <c r="G3119" s="13" t="e">
        <f>VLOOKUP(Parameter!#REF!,Indexing!$G$2:$H$28,2)</f>
        <v>#REF!</v>
      </c>
      <c r="H3119" s="13" t="e">
        <f t="shared" si="151"/>
        <v>#REF!</v>
      </c>
      <c r="J3119" s="13" t="e">
        <f>VLOOKUP(Parameter!#REF!,Indexing!$I$2:$J$28,2)</f>
        <v>#REF!</v>
      </c>
      <c r="K3119" s="13" t="e">
        <f>VLOOKUP(Parameter!#REF!,Indexing!$K$2:$L$28,2)</f>
        <v>#REF!</v>
      </c>
      <c r="L3119" s="13" t="e">
        <f t="shared" si="152"/>
        <v>#REF!</v>
      </c>
      <c r="N3119" t="e">
        <f t="shared" si="150"/>
        <v>#REF!</v>
      </c>
    </row>
    <row r="3120" spans="4:14">
      <c r="D3120" s="13" t="e">
        <f>VLOOKUP(Parameter!#REF!,Indexing!$A$2:$B$28,2)</f>
        <v>#REF!</v>
      </c>
      <c r="E3120" s="13" t="e">
        <f>VLOOKUP(Parameter!#REF!,Indexing!$C$2:$D$28,2)</f>
        <v>#REF!</v>
      </c>
      <c r="F3120" s="13" t="e">
        <f>VLOOKUP(Parameter!#REF!,Indexing!$E$2:$F$28,2)</f>
        <v>#REF!</v>
      </c>
      <c r="G3120" s="13" t="e">
        <f>VLOOKUP(Parameter!#REF!,Indexing!$G$2:$H$28,2)</f>
        <v>#REF!</v>
      </c>
      <c r="H3120" s="13" t="e">
        <f t="shared" si="151"/>
        <v>#REF!</v>
      </c>
      <c r="J3120" s="13" t="e">
        <f>VLOOKUP(Parameter!#REF!,Indexing!$I$2:$J$28,2)</f>
        <v>#REF!</v>
      </c>
      <c r="K3120" s="13" t="e">
        <f>VLOOKUP(Parameter!#REF!,Indexing!$K$2:$L$28,2)</f>
        <v>#REF!</v>
      </c>
      <c r="L3120" s="13" t="e">
        <f t="shared" si="152"/>
        <v>#REF!</v>
      </c>
      <c r="N3120" t="e">
        <f t="shared" si="150"/>
        <v>#REF!</v>
      </c>
    </row>
    <row r="3121" spans="4:14">
      <c r="D3121" s="13" t="e">
        <f>VLOOKUP(Parameter!#REF!,Indexing!$A$2:$B$28,2)</f>
        <v>#REF!</v>
      </c>
      <c r="E3121" s="13" t="e">
        <f>VLOOKUP(Parameter!#REF!,Indexing!$C$2:$D$28,2)</f>
        <v>#REF!</v>
      </c>
      <c r="F3121" s="13" t="e">
        <f>VLOOKUP(Parameter!#REF!,Indexing!$E$2:$F$28,2)</f>
        <v>#REF!</v>
      </c>
      <c r="G3121" s="13" t="e">
        <f>VLOOKUP(Parameter!#REF!,Indexing!$G$2:$H$28,2)</f>
        <v>#REF!</v>
      </c>
      <c r="H3121" s="13" t="e">
        <f t="shared" si="151"/>
        <v>#REF!</v>
      </c>
      <c r="J3121" s="13" t="e">
        <f>VLOOKUP(Parameter!#REF!,Indexing!$I$2:$J$28,2)</f>
        <v>#REF!</v>
      </c>
      <c r="K3121" s="13" t="e">
        <f>VLOOKUP(Parameter!#REF!,Indexing!$K$2:$L$28,2)</f>
        <v>#REF!</v>
      </c>
      <c r="L3121" s="13" t="e">
        <f t="shared" si="152"/>
        <v>#REF!</v>
      </c>
      <c r="N3121" t="e">
        <f t="shared" si="150"/>
        <v>#REF!</v>
      </c>
    </row>
    <row r="3122" spans="4:14">
      <c r="D3122" s="13" t="e">
        <f>VLOOKUP(Parameter!#REF!,Indexing!$A$2:$B$28,2)</f>
        <v>#REF!</v>
      </c>
      <c r="E3122" s="13" t="e">
        <f>VLOOKUP(Parameter!#REF!,Indexing!$C$2:$D$28,2)</f>
        <v>#REF!</v>
      </c>
      <c r="F3122" s="13" t="e">
        <f>VLOOKUP(Parameter!#REF!,Indexing!$E$2:$F$28,2)</f>
        <v>#REF!</v>
      </c>
      <c r="G3122" s="13" t="e">
        <f>VLOOKUP(Parameter!#REF!,Indexing!$G$2:$H$28,2)</f>
        <v>#REF!</v>
      </c>
      <c r="H3122" s="13" t="e">
        <f t="shared" si="151"/>
        <v>#REF!</v>
      </c>
      <c r="J3122" s="13" t="e">
        <f>VLOOKUP(Parameter!#REF!,Indexing!$I$2:$J$28,2)</f>
        <v>#REF!</v>
      </c>
      <c r="K3122" s="13" t="e">
        <f>VLOOKUP(Parameter!#REF!,Indexing!$K$2:$L$28,2)</f>
        <v>#REF!</v>
      </c>
      <c r="L3122" s="13" t="e">
        <f t="shared" si="152"/>
        <v>#REF!</v>
      </c>
      <c r="N3122" t="e">
        <f t="shared" si="150"/>
        <v>#REF!</v>
      </c>
    </row>
    <row r="3123" spans="4:14">
      <c r="D3123" s="13" t="e">
        <f>VLOOKUP(Parameter!#REF!,Indexing!$A$2:$B$28,2)</f>
        <v>#REF!</v>
      </c>
      <c r="E3123" s="13" t="e">
        <f>VLOOKUP(Parameter!#REF!,Indexing!$C$2:$D$28,2)</f>
        <v>#REF!</v>
      </c>
      <c r="F3123" s="13" t="e">
        <f>VLOOKUP(Parameter!#REF!,Indexing!$E$2:$F$28,2)</f>
        <v>#REF!</v>
      </c>
      <c r="G3123" s="13" t="e">
        <f>VLOOKUP(Parameter!#REF!,Indexing!$G$2:$H$28,2)</f>
        <v>#REF!</v>
      </c>
      <c r="H3123" s="13" t="e">
        <f t="shared" si="151"/>
        <v>#REF!</v>
      </c>
      <c r="J3123" s="13" t="e">
        <f>VLOOKUP(Parameter!#REF!,Indexing!$I$2:$J$28,2)</f>
        <v>#REF!</v>
      </c>
      <c r="K3123" s="13" t="e">
        <f>VLOOKUP(Parameter!#REF!,Indexing!$K$2:$L$28,2)</f>
        <v>#REF!</v>
      </c>
      <c r="L3123" s="13" t="e">
        <f t="shared" si="152"/>
        <v>#REF!</v>
      </c>
      <c r="N3123" t="e">
        <f t="shared" si="150"/>
        <v>#REF!</v>
      </c>
    </row>
    <row r="3124" spans="4:14">
      <c r="D3124" s="13" t="e">
        <f>VLOOKUP(Parameter!#REF!,Indexing!$A$2:$B$28,2)</f>
        <v>#REF!</v>
      </c>
      <c r="E3124" s="13" t="e">
        <f>VLOOKUP(Parameter!#REF!,Indexing!$C$2:$D$28,2)</f>
        <v>#REF!</v>
      </c>
      <c r="F3124" s="13" t="e">
        <f>VLOOKUP(Parameter!#REF!,Indexing!$E$2:$F$28,2)</f>
        <v>#REF!</v>
      </c>
      <c r="G3124" s="13" t="e">
        <f>VLOOKUP(Parameter!#REF!,Indexing!$G$2:$H$28,2)</f>
        <v>#REF!</v>
      </c>
      <c r="H3124" s="13" t="e">
        <f t="shared" si="151"/>
        <v>#REF!</v>
      </c>
      <c r="J3124" s="13" t="e">
        <f>VLOOKUP(Parameter!#REF!,Indexing!$I$2:$J$28,2)</f>
        <v>#REF!</v>
      </c>
      <c r="K3124" s="13" t="e">
        <f>VLOOKUP(Parameter!#REF!,Indexing!$K$2:$L$28,2)</f>
        <v>#REF!</v>
      </c>
      <c r="L3124" s="13" t="e">
        <f t="shared" si="152"/>
        <v>#REF!</v>
      </c>
      <c r="N3124" t="e">
        <f t="shared" si="150"/>
        <v>#REF!</v>
      </c>
    </row>
    <row r="3125" spans="4:14">
      <c r="D3125" s="13" t="e">
        <f>VLOOKUP(Parameter!#REF!,Indexing!$A$2:$B$28,2)</f>
        <v>#REF!</v>
      </c>
      <c r="E3125" s="13" t="e">
        <f>VLOOKUP(Parameter!#REF!,Indexing!$C$2:$D$28,2)</f>
        <v>#REF!</v>
      </c>
      <c r="F3125" s="13" t="e">
        <f>VLOOKUP(Parameter!#REF!,Indexing!$E$2:$F$28,2)</f>
        <v>#REF!</v>
      </c>
      <c r="G3125" s="13" t="e">
        <f>VLOOKUP(Parameter!#REF!,Indexing!$G$2:$H$28,2)</f>
        <v>#REF!</v>
      </c>
      <c r="H3125" s="13" t="e">
        <f t="shared" si="151"/>
        <v>#REF!</v>
      </c>
      <c r="J3125" s="13" t="e">
        <f>VLOOKUP(Parameter!#REF!,Indexing!$I$2:$J$28,2)</f>
        <v>#REF!</v>
      </c>
      <c r="K3125" s="13" t="e">
        <f>VLOOKUP(Parameter!#REF!,Indexing!$K$2:$L$28,2)</f>
        <v>#REF!</v>
      </c>
      <c r="L3125" s="13" t="e">
        <f t="shared" si="152"/>
        <v>#REF!</v>
      </c>
      <c r="N3125" t="e">
        <f t="shared" si="150"/>
        <v>#REF!</v>
      </c>
    </row>
    <row r="3126" spans="4:14">
      <c r="D3126" s="13" t="e">
        <f>VLOOKUP(Parameter!#REF!,Indexing!$A$2:$B$28,2)</f>
        <v>#REF!</v>
      </c>
      <c r="E3126" s="13" t="e">
        <f>VLOOKUP(Parameter!#REF!,Indexing!$C$2:$D$28,2)</f>
        <v>#REF!</v>
      </c>
      <c r="F3126" s="13" t="e">
        <f>VLOOKUP(Parameter!#REF!,Indexing!$E$2:$F$28,2)</f>
        <v>#REF!</v>
      </c>
      <c r="G3126" s="13" t="e">
        <f>VLOOKUP(Parameter!#REF!,Indexing!$G$2:$H$28,2)</f>
        <v>#REF!</v>
      </c>
      <c r="H3126" s="13" t="e">
        <f t="shared" si="151"/>
        <v>#REF!</v>
      </c>
      <c r="J3126" s="13" t="e">
        <f>VLOOKUP(Parameter!#REF!,Indexing!$I$2:$J$28,2)</f>
        <v>#REF!</v>
      </c>
      <c r="K3126" s="13" t="e">
        <f>VLOOKUP(Parameter!#REF!,Indexing!$K$2:$L$28,2)</f>
        <v>#REF!</v>
      </c>
      <c r="L3126" s="13" t="e">
        <f t="shared" si="152"/>
        <v>#REF!</v>
      </c>
      <c r="N3126" t="e">
        <f t="shared" si="150"/>
        <v>#REF!</v>
      </c>
    </row>
    <row r="3127" spans="4:14">
      <c r="D3127" s="13" t="e">
        <f>VLOOKUP(Parameter!#REF!,Indexing!$A$2:$B$28,2)</f>
        <v>#REF!</v>
      </c>
      <c r="E3127" s="13" t="e">
        <f>VLOOKUP(Parameter!#REF!,Indexing!$C$2:$D$28,2)</f>
        <v>#REF!</v>
      </c>
      <c r="F3127" s="13" t="e">
        <f>VLOOKUP(Parameter!#REF!,Indexing!$E$2:$F$28,2)</f>
        <v>#REF!</v>
      </c>
      <c r="G3127" s="13" t="e">
        <f>VLOOKUP(Parameter!#REF!,Indexing!$G$2:$H$28,2)</f>
        <v>#REF!</v>
      </c>
      <c r="H3127" s="13" t="e">
        <f t="shared" si="151"/>
        <v>#REF!</v>
      </c>
      <c r="J3127" s="13" t="e">
        <f>VLOOKUP(Parameter!#REF!,Indexing!$I$2:$J$28,2)</f>
        <v>#REF!</v>
      </c>
      <c r="K3127" s="13" t="e">
        <f>VLOOKUP(Parameter!#REF!,Indexing!$K$2:$L$28,2)</f>
        <v>#REF!</v>
      </c>
      <c r="L3127" s="13" t="e">
        <f t="shared" si="152"/>
        <v>#REF!</v>
      </c>
      <c r="N3127" t="e">
        <f t="shared" si="150"/>
        <v>#REF!</v>
      </c>
    </row>
    <row r="3128" spans="4:14">
      <c r="D3128" s="13" t="e">
        <f>VLOOKUP(Parameter!#REF!,Indexing!$A$2:$B$28,2)</f>
        <v>#REF!</v>
      </c>
      <c r="E3128" s="13" t="e">
        <f>VLOOKUP(Parameter!#REF!,Indexing!$C$2:$D$28,2)</f>
        <v>#REF!</v>
      </c>
      <c r="F3128" s="13" t="e">
        <f>VLOOKUP(Parameter!#REF!,Indexing!$E$2:$F$28,2)</f>
        <v>#REF!</v>
      </c>
      <c r="G3128" s="13" t="e">
        <f>VLOOKUP(Parameter!#REF!,Indexing!$G$2:$H$28,2)</f>
        <v>#REF!</v>
      </c>
      <c r="H3128" s="13" t="e">
        <f t="shared" si="151"/>
        <v>#REF!</v>
      </c>
      <c r="J3128" s="13" t="e">
        <f>VLOOKUP(Parameter!#REF!,Indexing!$I$2:$J$28,2)</f>
        <v>#REF!</v>
      </c>
      <c r="K3128" s="13" t="e">
        <f>VLOOKUP(Parameter!#REF!,Indexing!$K$2:$L$28,2)</f>
        <v>#REF!</v>
      </c>
      <c r="L3128" s="13" t="e">
        <f t="shared" si="152"/>
        <v>#REF!</v>
      </c>
      <c r="N3128" t="e">
        <f t="shared" si="150"/>
        <v>#REF!</v>
      </c>
    </row>
    <row r="3129" spans="4:14">
      <c r="D3129" s="13" t="e">
        <f>VLOOKUP(Parameter!#REF!,Indexing!$A$2:$B$28,2)</f>
        <v>#REF!</v>
      </c>
      <c r="E3129" s="13" t="e">
        <f>VLOOKUP(Parameter!#REF!,Indexing!$C$2:$D$28,2)</f>
        <v>#REF!</v>
      </c>
      <c r="F3129" s="13" t="e">
        <f>VLOOKUP(Parameter!#REF!,Indexing!$E$2:$F$28,2)</f>
        <v>#REF!</v>
      </c>
      <c r="G3129" s="13" t="e">
        <f>VLOOKUP(Parameter!#REF!,Indexing!$G$2:$H$28,2)</f>
        <v>#REF!</v>
      </c>
      <c r="H3129" s="13" t="e">
        <f t="shared" si="151"/>
        <v>#REF!</v>
      </c>
      <c r="J3129" s="13" t="e">
        <f>VLOOKUP(Parameter!#REF!,Indexing!$I$2:$J$28,2)</f>
        <v>#REF!</v>
      </c>
      <c r="K3129" s="13" t="e">
        <f>VLOOKUP(Parameter!#REF!,Indexing!$K$2:$L$28,2)</f>
        <v>#REF!</v>
      </c>
      <c r="L3129" s="13" t="e">
        <f t="shared" si="152"/>
        <v>#REF!</v>
      </c>
      <c r="N3129" t="e">
        <f t="shared" si="150"/>
        <v>#REF!</v>
      </c>
    </row>
    <row r="3130" spans="4:14">
      <c r="D3130" s="13" t="e">
        <f>VLOOKUP(Parameter!#REF!,Indexing!$A$2:$B$28,2)</f>
        <v>#REF!</v>
      </c>
      <c r="E3130" s="13" t="e">
        <f>VLOOKUP(Parameter!#REF!,Indexing!$C$2:$D$28,2)</f>
        <v>#REF!</v>
      </c>
      <c r="F3130" s="13" t="e">
        <f>VLOOKUP(Parameter!#REF!,Indexing!$E$2:$F$28,2)</f>
        <v>#REF!</v>
      </c>
      <c r="G3130" s="13" t="e">
        <f>VLOOKUP(Parameter!#REF!,Indexing!$G$2:$H$28,2)</f>
        <v>#REF!</v>
      </c>
      <c r="H3130" s="13" t="e">
        <f t="shared" si="151"/>
        <v>#REF!</v>
      </c>
      <c r="J3130" s="13" t="e">
        <f>VLOOKUP(Parameter!#REF!,Indexing!$I$2:$J$28,2)</f>
        <v>#REF!</v>
      </c>
      <c r="K3130" s="13" t="e">
        <f>VLOOKUP(Parameter!#REF!,Indexing!$K$2:$L$28,2)</f>
        <v>#REF!</v>
      </c>
      <c r="L3130" s="13" t="e">
        <f t="shared" si="152"/>
        <v>#REF!</v>
      </c>
      <c r="N3130" t="e">
        <f t="shared" si="150"/>
        <v>#REF!</v>
      </c>
    </row>
    <row r="3131" spans="4:14">
      <c r="D3131" s="13" t="e">
        <f>VLOOKUP(Parameter!#REF!,Indexing!$A$2:$B$28,2)</f>
        <v>#REF!</v>
      </c>
      <c r="E3131" s="13" t="e">
        <f>VLOOKUP(Parameter!#REF!,Indexing!$C$2:$D$28,2)</f>
        <v>#REF!</v>
      </c>
      <c r="F3131" s="13" t="e">
        <f>VLOOKUP(Parameter!#REF!,Indexing!$E$2:$F$28,2)</f>
        <v>#REF!</v>
      </c>
      <c r="G3131" s="13" t="e">
        <f>VLOOKUP(Parameter!#REF!,Indexing!$G$2:$H$28,2)</f>
        <v>#REF!</v>
      </c>
      <c r="H3131" s="13" t="e">
        <f t="shared" si="151"/>
        <v>#REF!</v>
      </c>
      <c r="J3131" s="13" t="e">
        <f>VLOOKUP(Parameter!#REF!,Indexing!$I$2:$J$28,2)</f>
        <v>#REF!</v>
      </c>
      <c r="K3131" s="13" t="e">
        <f>VLOOKUP(Parameter!#REF!,Indexing!$K$2:$L$28,2)</f>
        <v>#REF!</v>
      </c>
      <c r="L3131" s="13" t="e">
        <f t="shared" si="152"/>
        <v>#REF!</v>
      </c>
      <c r="N3131" t="e">
        <f t="shared" si="150"/>
        <v>#REF!</v>
      </c>
    </row>
    <row r="3132" spans="4:14">
      <c r="D3132" s="13" t="e">
        <f>VLOOKUP(Parameter!#REF!,Indexing!$A$2:$B$28,2)</f>
        <v>#REF!</v>
      </c>
      <c r="E3132" s="13" t="e">
        <f>VLOOKUP(Parameter!#REF!,Indexing!$C$2:$D$28,2)</f>
        <v>#REF!</v>
      </c>
      <c r="F3132" s="13" t="e">
        <f>VLOOKUP(Parameter!#REF!,Indexing!$E$2:$F$28,2)</f>
        <v>#REF!</v>
      </c>
      <c r="G3132" s="13" t="e">
        <f>VLOOKUP(Parameter!#REF!,Indexing!$G$2:$H$28,2)</f>
        <v>#REF!</v>
      </c>
      <c r="H3132" s="13" t="e">
        <f t="shared" si="151"/>
        <v>#REF!</v>
      </c>
      <c r="J3132" s="13" t="e">
        <f>VLOOKUP(Parameter!#REF!,Indexing!$I$2:$J$28,2)</f>
        <v>#REF!</v>
      </c>
      <c r="K3132" s="13" t="e">
        <f>VLOOKUP(Parameter!#REF!,Indexing!$K$2:$L$28,2)</f>
        <v>#REF!</v>
      </c>
      <c r="L3132" s="13" t="e">
        <f t="shared" si="152"/>
        <v>#REF!</v>
      </c>
      <c r="N3132" t="e">
        <f t="shared" si="150"/>
        <v>#REF!</v>
      </c>
    </row>
    <row r="3133" spans="4:14">
      <c r="D3133" s="13" t="e">
        <f>VLOOKUP(Parameter!#REF!,Indexing!$A$2:$B$28,2)</f>
        <v>#REF!</v>
      </c>
      <c r="E3133" s="13" t="e">
        <f>VLOOKUP(Parameter!#REF!,Indexing!$C$2:$D$28,2)</f>
        <v>#REF!</v>
      </c>
      <c r="F3133" s="13" t="e">
        <f>VLOOKUP(Parameter!#REF!,Indexing!$E$2:$F$28,2)</f>
        <v>#REF!</v>
      </c>
      <c r="G3133" s="13" t="e">
        <f>VLOOKUP(Parameter!#REF!,Indexing!$G$2:$H$28,2)</f>
        <v>#REF!</v>
      </c>
      <c r="H3133" s="13" t="e">
        <f t="shared" si="151"/>
        <v>#REF!</v>
      </c>
      <c r="J3133" s="13" t="e">
        <f>VLOOKUP(Parameter!#REF!,Indexing!$I$2:$J$28,2)</f>
        <v>#REF!</v>
      </c>
      <c r="K3133" s="13" t="e">
        <f>VLOOKUP(Parameter!#REF!,Indexing!$K$2:$L$28,2)</f>
        <v>#REF!</v>
      </c>
      <c r="L3133" s="13" t="e">
        <f t="shared" si="152"/>
        <v>#REF!</v>
      </c>
      <c r="N3133" t="e">
        <f t="shared" si="150"/>
        <v>#REF!</v>
      </c>
    </row>
    <row r="3134" spans="4:14">
      <c r="D3134" s="13" t="e">
        <f>VLOOKUP(Parameter!#REF!,Indexing!$A$2:$B$28,2)</f>
        <v>#REF!</v>
      </c>
      <c r="E3134" s="13" t="e">
        <f>VLOOKUP(Parameter!#REF!,Indexing!$C$2:$D$28,2)</f>
        <v>#REF!</v>
      </c>
      <c r="F3134" s="13" t="e">
        <f>VLOOKUP(Parameter!#REF!,Indexing!$E$2:$F$28,2)</f>
        <v>#REF!</v>
      </c>
      <c r="G3134" s="13" t="e">
        <f>VLOOKUP(Parameter!#REF!,Indexing!$G$2:$H$28,2)</f>
        <v>#REF!</v>
      </c>
      <c r="H3134" s="13" t="e">
        <f t="shared" si="151"/>
        <v>#REF!</v>
      </c>
      <c r="J3134" s="13" t="e">
        <f>VLOOKUP(Parameter!#REF!,Indexing!$I$2:$J$28,2)</f>
        <v>#REF!</v>
      </c>
      <c r="K3134" s="13" t="e">
        <f>VLOOKUP(Parameter!#REF!,Indexing!$K$2:$L$28,2)</f>
        <v>#REF!</v>
      </c>
      <c r="L3134" s="13" t="e">
        <f t="shared" si="152"/>
        <v>#REF!</v>
      </c>
      <c r="N3134" t="e">
        <f t="shared" si="150"/>
        <v>#REF!</v>
      </c>
    </row>
    <row r="3135" spans="4:14">
      <c r="D3135" s="13" t="e">
        <f>VLOOKUP(Parameter!#REF!,Indexing!$A$2:$B$28,2)</f>
        <v>#REF!</v>
      </c>
      <c r="E3135" s="13" t="e">
        <f>VLOOKUP(Parameter!#REF!,Indexing!$C$2:$D$28,2)</f>
        <v>#REF!</v>
      </c>
      <c r="F3135" s="13" t="e">
        <f>VLOOKUP(Parameter!#REF!,Indexing!$E$2:$F$28,2)</f>
        <v>#REF!</v>
      </c>
      <c r="G3135" s="13" t="e">
        <f>VLOOKUP(Parameter!#REF!,Indexing!$G$2:$H$28,2)</f>
        <v>#REF!</v>
      </c>
      <c r="H3135" s="13" t="e">
        <f t="shared" si="151"/>
        <v>#REF!</v>
      </c>
      <c r="J3135" s="13" t="e">
        <f>VLOOKUP(Parameter!#REF!,Indexing!$I$2:$J$28,2)</f>
        <v>#REF!</v>
      </c>
      <c r="K3135" s="13" t="e">
        <f>VLOOKUP(Parameter!#REF!,Indexing!$K$2:$L$28,2)</f>
        <v>#REF!</v>
      </c>
      <c r="L3135" s="13" t="e">
        <f t="shared" si="152"/>
        <v>#REF!</v>
      </c>
      <c r="N3135" t="e">
        <f t="shared" si="150"/>
        <v>#REF!</v>
      </c>
    </row>
    <row r="3136" spans="4:14">
      <c r="D3136" s="13" t="e">
        <f>VLOOKUP(Parameter!#REF!,Indexing!$A$2:$B$28,2)</f>
        <v>#REF!</v>
      </c>
      <c r="E3136" s="13" t="e">
        <f>VLOOKUP(Parameter!#REF!,Indexing!$C$2:$D$28,2)</f>
        <v>#REF!</v>
      </c>
      <c r="F3136" s="13" t="e">
        <f>VLOOKUP(Parameter!#REF!,Indexing!$E$2:$F$28,2)</f>
        <v>#REF!</v>
      </c>
      <c r="G3136" s="13" t="e">
        <f>VLOOKUP(Parameter!#REF!,Indexing!$G$2:$H$28,2)</f>
        <v>#REF!</v>
      </c>
      <c r="H3136" s="13" t="e">
        <f t="shared" si="151"/>
        <v>#REF!</v>
      </c>
      <c r="J3136" s="13" t="e">
        <f>VLOOKUP(Parameter!#REF!,Indexing!$I$2:$J$28,2)</f>
        <v>#REF!</v>
      </c>
      <c r="K3136" s="13" t="e">
        <f>VLOOKUP(Parameter!#REF!,Indexing!$K$2:$L$28,2)</f>
        <v>#REF!</v>
      </c>
      <c r="L3136" s="13" t="e">
        <f t="shared" si="152"/>
        <v>#REF!</v>
      </c>
      <c r="N3136" t="e">
        <f t="shared" si="150"/>
        <v>#REF!</v>
      </c>
    </row>
    <row r="3137" spans="4:14">
      <c r="D3137" s="13" t="e">
        <f>VLOOKUP(Parameter!#REF!,Indexing!$A$2:$B$28,2)</f>
        <v>#REF!</v>
      </c>
      <c r="E3137" s="13" t="e">
        <f>VLOOKUP(Parameter!#REF!,Indexing!$C$2:$D$28,2)</f>
        <v>#REF!</v>
      </c>
      <c r="F3137" s="13" t="e">
        <f>VLOOKUP(Parameter!#REF!,Indexing!$E$2:$F$28,2)</f>
        <v>#REF!</v>
      </c>
      <c r="G3137" s="13" t="e">
        <f>VLOOKUP(Parameter!#REF!,Indexing!$G$2:$H$28,2)</f>
        <v>#REF!</v>
      </c>
      <c r="H3137" s="13" t="e">
        <f t="shared" si="151"/>
        <v>#REF!</v>
      </c>
      <c r="J3137" s="13" t="e">
        <f>VLOOKUP(Parameter!#REF!,Indexing!$I$2:$J$28,2)</f>
        <v>#REF!</v>
      </c>
      <c r="K3137" s="13" t="e">
        <f>VLOOKUP(Parameter!#REF!,Indexing!$K$2:$L$28,2)</f>
        <v>#REF!</v>
      </c>
      <c r="L3137" s="13" t="e">
        <f t="shared" si="152"/>
        <v>#REF!</v>
      </c>
      <c r="N3137" t="e">
        <f t="shared" si="150"/>
        <v>#REF!</v>
      </c>
    </row>
    <row r="3138" spans="4:14">
      <c r="D3138" s="13" t="e">
        <f>VLOOKUP(Parameter!#REF!,Indexing!$A$2:$B$28,2)</f>
        <v>#REF!</v>
      </c>
      <c r="E3138" s="13" t="e">
        <f>VLOOKUP(Parameter!#REF!,Indexing!$C$2:$D$28,2)</f>
        <v>#REF!</v>
      </c>
      <c r="F3138" s="13" t="e">
        <f>VLOOKUP(Parameter!#REF!,Indexing!$E$2:$F$28,2)</f>
        <v>#REF!</v>
      </c>
      <c r="G3138" s="13" t="e">
        <f>VLOOKUP(Parameter!#REF!,Indexing!$G$2:$H$28,2)</f>
        <v>#REF!</v>
      </c>
      <c r="H3138" s="13" t="e">
        <f t="shared" si="151"/>
        <v>#REF!</v>
      </c>
      <c r="J3138" s="13" t="e">
        <f>VLOOKUP(Parameter!#REF!,Indexing!$I$2:$J$28,2)</f>
        <v>#REF!</v>
      </c>
      <c r="K3138" s="13" t="e">
        <f>VLOOKUP(Parameter!#REF!,Indexing!$K$2:$L$28,2)</f>
        <v>#REF!</v>
      </c>
      <c r="L3138" s="13" t="e">
        <f t="shared" si="152"/>
        <v>#REF!</v>
      </c>
      <c r="N3138" t="e">
        <f t="shared" ref="N3138:N3201" si="153">(SUM(D3138:G3138))+(SUM(J3138+K3138))</f>
        <v>#REF!</v>
      </c>
    </row>
    <row r="3139" spans="4:14">
      <c r="D3139" s="13" t="e">
        <f>VLOOKUP(Parameter!#REF!,Indexing!$A$2:$B$28,2)</f>
        <v>#REF!</v>
      </c>
      <c r="E3139" s="13" t="e">
        <f>VLOOKUP(Parameter!#REF!,Indexing!$C$2:$D$28,2)</f>
        <v>#REF!</v>
      </c>
      <c r="F3139" s="13" t="e">
        <f>VLOOKUP(Parameter!#REF!,Indexing!$E$2:$F$28,2)</f>
        <v>#REF!</v>
      </c>
      <c r="G3139" s="13" t="e">
        <f>VLOOKUP(Parameter!#REF!,Indexing!$G$2:$H$28,2)</f>
        <v>#REF!</v>
      </c>
      <c r="H3139" s="13" t="e">
        <f t="shared" si="151"/>
        <v>#REF!</v>
      </c>
      <c r="J3139" s="13" t="e">
        <f>VLOOKUP(Parameter!#REF!,Indexing!$I$2:$J$28,2)</f>
        <v>#REF!</v>
      </c>
      <c r="K3139" s="13" t="e">
        <f>VLOOKUP(Parameter!#REF!,Indexing!$K$2:$L$28,2)</f>
        <v>#REF!</v>
      </c>
      <c r="L3139" s="13" t="e">
        <f t="shared" si="152"/>
        <v>#REF!</v>
      </c>
      <c r="N3139" t="e">
        <f t="shared" si="153"/>
        <v>#REF!</v>
      </c>
    </row>
    <row r="3140" spans="4:14">
      <c r="D3140" s="13" t="e">
        <f>VLOOKUP(Parameter!#REF!,Indexing!$A$2:$B$28,2)</f>
        <v>#REF!</v>
      </c>
      <c r="E3140" s="13" t="e">
        <f>VLOOKUP(Parameter!#REF!,Indexing!$C$2:$D$28,2)</f>
        <v>#REF!</v>
      </c>
      <c r="F3140" s="13" t="e">
        <f>VLOOKUP(Parameter!#REF!,Indexing!$E$2:$F$28,2)</f>
        <v>#REF!</v>
      </c>
      <c r="G3140" s="13" t="e">
        <f>VLOOKUP(Parameter!#REF!,Indexing!$G$2:$H$28,2)</f>
        <v>#REF!</v>
      </c>
      <c r="H3140" s="13" t="e">
        <f t="shared" si="151"/>
        <v>#REF!</v>
      </c>
      <c r="J3140" s="13" t="e">
        <f>VLOOKUP(Parameter!#REF!,Indexing!$I$2:$J$28,2)</f>
        <v>#REF!</v>
      </c>
      <c r="K3140" s="13" t="e">
        <f>VLOOKUP(Parameter!#REF!,Indexing!$K$2:$L$28,2)</f>
        <v>#REF!</v>
      </c>
      <c r="L3140" s="13" t="e">
        <f t="shared" si="152"/>
        <v>#REF!</v>
      </c>
      <c r="N3140" t="e">
        <f t="shared" si="153"/>
        <v>#REF!</v>
      </c>
    </row>
    <row r="3141" spans="4:14">
      <c r="D3141" s="13" t="e">
        <f>VLOOKUP(Parameter!#REF!,Indexing!$A$2:$B$28,2)</f>
        <v>#REF!</v>
      </c>
      <c r="E3141" s="13" t="e">
        <f>VLOOKUP(Parameter!#REF!,Indexing!$C$2:$D$28,2)</f>
        <v>#REF!</v>
      </c>
      <c r="F3141" s="13" t="e">
        <f>VLOOKUP(Parameter!#REF!,Indexing!$E$2:$F$28,2)</f>
        <v>#REF!</v>
      </c>
      <c r="G3141" s="13" t="e">
        <f>VLOOKUP(Parameter!#REF!,Indexing!$G$2:$H$28,2)</f>
        <v>#REF!</v>
      </c>
      <c r="H3141" s="13" t="e">
        <f t="shared" si="151"/>
        <v>#REF!</v>
      </c>
      <c r="J3141" s="13" t="e">
        <f>VLOOKUP(Parameter!#REF!,Indexing!$I$2:$J$28,2)</f>
        <v>#REF!</v>
      </c>
      <c r="K3141" s="13" t="e">
        <f>VLOOKUP(Parameter!#REF!,Indexing!$K$2:$L$28,2)</f>
        <v>#REF!</v>
      </c>
      <c r="L3141" s="13" t="e">
        <f t="shared" si="152"/>
        <v>#REF!</v>
      </c>
      <c r="N3141" t="e">
        <f t="shared" si="153"/>
        <v>#REF!</v>
      </c>
    </row>
    <row r="3142" spans="4:14">
      <c r="D3142" s="13" t="e">
        <f>VLOOKUP(Parameter!#REF!,Indexing!$A$2:$B$28,2)</f>
        <v>#REF!</v>
      </c>
      <c r="E3142" s="13" t="e">
        <f>VLOOKUP(Parameter!#REF!,Indexing!$C$2:$D$28,2)</f>
        <v>#REF!</v>
      </c>
      <c r="F3142" s="13" t="e">
        <f>VLOOKUP(Parameter!#REF!,Indexing!$E$2:$F$28,2)</f>
        <v>#REF!</v>
      </c>
      <c r="G3142" s="13" t="e">
        <f>VLOOKUP(Parameter!#REF!,Indexing!$G$2:$H$28,2)</f>
        <v>#REF!</v>
      </c>
      <c r="H3142" s="13" t="e">
        <f t="shared" si="151"/>
        <v>#REF!</v>
      </c>
      <c r="J3142" s="13" t="e">
        <f>VLOOKUP(Parameter!#REF!,Indexing!$I$2:$J$28,2)</f>
        <v>#REF!</v>
      </c>
      <c r="K3142" s="13" t="e">
        <f>VLOOKUP(Parameter!#REF!,Indexing!$K$2:$L$28,2)</f>
        <v>#REF!</v>
      </c>
      <c r="L3142" s="13" t="e">
        <f t="shared" si="152"/>
        <v>#REF!</v>
      </c>
      <c r="N3142" t="e">
        <f t="shared" si="153"/>
        <v>#REF!</v>
      </c>
    </row>
    <row r="3143" spans="4:14">
      <c r="D3143" s="13" t="e">
        <f>VLOOKUP(Parameter!#REF!,Indexing!$A$2:$B$28,2)</f>
        <v>#REF!</v>
      </c>
      <c r="E3143" s="13" t="e">
        <f>VLOOKUP(Parameter!#REF!,Indexing!$C$2:$D$28,2)</f>
        <v>#REF!</v>
      </c>
      <c r="F3143" s="13" t="e">
        <f>VLOOKUP(Parameter!#REF!,Indexing!$E$2:$F$28,2)</f>
        <v>#REF!</v>
      </c>
      <c r="G3143" s="13" t="e">
        <f>VLOOKUP(Parameter!#REF!,Indexing!$G$2:$H$28,2)</f>
        <v>#REF!</v>
      </c>
      <c r="H3143" s="13" t="e">
        <f t="shared" si="151"/>
        <v>#REF!</v>
      </c>
      <c r="J3143" s="13" t="e">
        <f>VLOOKUP(Parameter!#REF!,Indexing!$I$2:$J$28,2)</f>
        <v>#REF!</v>
      </c>
      <c r="K3143" s="13" t="e">
        <f>VLOOKUP(Parameter!#REF!,Indexing!$K$2:$L$28,2)</f>
        <v>#REF!</v>
      </c>
      <c r="L3143" s="13" t="e">
        <f t="shared" si="152"/>
        <v>#REF!</v>
      </c>
      <c r="N3143" t="e">
        <f t="shared" si="153"/>
        <v>#REF!</v>
      </c>
    </row>
    <row r="3144" spans="4:14">
      <c r="D3144" s="13" t="e">
        <f>VLOOKUP(Parameter!#REF!,Indexing!$A$2:$B$28,2)</f>
        <v>#REF!</v>
      </c>
      <c r="E3144" s="13" t="e">
        <f>VLOOKUP(Parameter!#REF!,Indexing!$C$2:$D$28,2)</f>
        <v>#REF!</v>
      </c>
      <c r="F3144" s="13" t="e">
        <f>VLOOKUP(Parameter!#REF!,Indexing!$E$2:$F$28,2)</f>
        <v>#REF!</v>
      </c>
      <c r="G3144" s="13" t="e">
        <f>VLOOKUP(Parameter!#REF!,Indexing!$G$2:$H$28,2)</f>
        <v>#REF!</v>
      </c>
      <c r="H3144" s="13" t="e">
        <f t="shared" si="151"/>
        <v>#REF!</v>
      </c>
      <c r="J3144" s="13" t="e">
        <f>VLOOKUP(Parameter!#REF!,Indexing!$I$2:$J$28,2)</f>
        <v>#REF!</v>
      </c>
      <c r="K3144" s="13" t="e">
        <f>VLOOKUP(Parameter!#REF!,Indexing!$K$2:$L$28,2)</f>
        <v>#REF!</v>
      </c>
      <c r="L3144" s="13" t="e">
        <f t="shared" si="152"/>
        <v>#REF!</v>
      </c>
      <c r="N3144" t="e">
        <f t="shared" si="153"/>
        <v>#REF!</v>
      </c>
    </row>
    <row r="3145" spans="4:14">
      <c r="D3145" s="13" t="e">
        <f>VLOOKUP(Parameter!#REF!,Indexing!$A$2:$B$28,2)</f>
        <v>#REF!</v>
      </c>
      <c r="E3145" s="13" t="e">
        <f>VLOOKUP(Parameter!#REF!,Indexing!$C$2:$D$28,2)</f>
        <v>#REF!</v>
      </c>
      <c r="F3145" s="13" t="e">
        <f>VLOOKUP(Parameter!#REF!,Indexing!$E$2:$F$28,2)</f>
        <v>#REF!</v>
      </c>
      <c r="G3145" s="13" t="e">
        <f>VLOOKUP(Parameter!#REF!,Indexing!$G$2:$H$28,2)</f>
        <v>#REF!</v>
      </c>
      <c r="H3145" s="13" t="e">
        <f t="shared" si="151"/>
        <v>#REF!</v>
      </c>
      <c r="J3145" s="13" t="e">
        <f>VLOOKUP(Parameter!#REF!,Indexing!$I$2:$J$28,2)</f>
        <v>#REF!</v>
      </c>
      <c r="K3145" s="13" t="e">
        <f>VLOOKUP(Parameter!#REF!,Indexing!$K$2:$L$28,2)</f>
        <v>#REF!</v>
      </c>
      <c r="L3145" s="13" t="e">
        <f t="shared" si="152"/>
        <v>#REF!</v>
      </c>
      <c r="N3145" t="e">
        <f t="shared" si="153"/>
        <v>#REF!</v>
      </c>
    </row>
    <row r="3146" spans="4:14">
      <c r="D3146" s="13" t="e">
        <f>VLOOKUP(Parameter!#REF!,Indexing!$A$2:$B$28,2)</f>
        <v>#REF!</v>
      </c>
      <c r="E3146" s="13" t="e">
        <f>VLOOKUP(Parameter!#REF!,Indexing!$C$2:$D$28,2)</f>
        <v>#REF!</v>
      </c>
      <c r="F3146" s="13" t="e">
        <f>VLOOKUP(Parameter!#REF!,Indexing!$E$2:$F$28,2)</f>
        <v>#REF!</v>
      </c>
      <c r="G3146" s="13" t="e">
        <f>VLOOKUP(Parameter!#REF!,Indexing!$G$2:$H$28,2)</f>
        <v>#REF!</v>
      </c>
      <c r="H3146" s="13" t="e">
        <f t="shared" si="151"/>
        <v>#REF!</v>
      </c>
      <c r="J3146" s="13" t="e">
        <f>VLOOKUP(Parameter!#REF!,Indexing!$I$2:$J$28,2)</f>
        <v>#REF!</v>
      </c>
      <c r="K3146" s="13" t="e">
        <f>VLOOKUP(Parameter!#REF!,Indexing!$K$2:$L$28,2)</f>
        <v>#REF!</v>
      </c>
      <c r="L3146" s="13" t="e">
        <f t="shared" si="152"/>
        <v>#REF!</v>
      </c>
      <c r="N3146" t="e">
        <f t="shared" si="153"/>
        <v>#REF!</v>
      </c>
    </row>
    <row r="3147" spans="4:14">
      <c r="D3147" s="13" t="e">
        <f>VLOOKUP(Parameter!#REF!,Indexing!$A$2:$B$28,2)</f>
        <v>#REF!</v>
      </c>
      <c r="E3147" s="13" t="e">
        <f>VLOOKUP(Parameter!#REF!,Indexing!$C$2:$D$28,2)</f>
        <v>#REF!</v>
      </c>
      <c r="F3147" s="13" t="e">
        <f>VLOOKUP(Parameter!#REF!,Indexing!$E$2:$F$28,2)</f>
        <v>#REF!</v>
      </c>
      <c r="G3147" s="13" t="e">
        <f>VLOOKUP(Parameter!#REF!,Indexing!$G$2:$H$28,2)</f>
        <v>#REF!</v>
      </c>
      <c r="H3147" s="13" t="e">
        <f t="shared" si="151"/>
        <v>#REF!</v>
      </c>
      <c r="J3147" s="13" t="e">
        <f>VLOOKUP(Parameter!#REF!,Indexing!$I$2:$J$28,2)</f>
        <v>#REF!</v>
      </c>
      <c r="K3147" s="13" t="e">
        <f>VLOOKUP(Parameter!#REF!,Indexing!$K$2:$L$28,2)</f>
        <v>#REF!</v>
      </c>
      <c r="L3147" s="13" t="e">
        <f t="shared" si="152"/>
        <v>#REF!</v>
      </c>
      <c r="N3147" t="e">
        <f t="shared" si="153"/>
        <v>#REF!</v>
      </c>
    </row>
    <row r="3148" spans="4:14">
      <c r="D3148" s="13" t="e">
        <f>VLOOKUP(Parameter!#REF!,Indexing!$A$2:$B$28,2)</f>
        <v>#REF!</v>
      </c>
      <c r="E3148" s="13" t="e">
        <f>VLOOKUP(Parameter!#REF!,Indexing!$C$2:$D$28,2)</f>
        <v>#REF!</v>
      </c>
      <c r="F3148" s="13" t="e">
        <f>VLOOKUP(Parameter!#REF!,Indexing!$E$2:$F$28,2)</f>
        <v>#REF!</v>
      </c>
      <c r="G3148" s="13" t="e">
        <f>VLOOKUP(Parameter!#REF!,Indexing!$G$2:$H$28,2)</f>
        <v>#REF!</v>
      </c>
      <c r="H3148" s="13" t="e">
        <f t="shared" si="151"/>
        <v>#REF!</v>
      </c>
      <c r="J3148" s="13" t="e">
        <f>VLOOKUP(Parameter!#REF!,Indexing!$I$2:$J$28,2)</f>
        <v>#REF!</v>
      </c>
      <c r="K3148" s="13" t="e">
        <f>VLOOKUP(Parameter!#REF!,Indexing!$K$2:$L$28,2)</f>
        <v>#REF!</v>
      </c>
      <c r="L3148" s="13" t="e">
        <f t="shared" si="152"/>
        <v>#REF!</v>
      </c>
      <c r="N3148" t="e">
        <f t="shared" si="153"/>
        <v>#REF!</v>
      </c>
    </row>
    <row r="3149" spans="4:14">
      <c r="D3149" s="13" t="e">
        <f>VLOOKUP(Parameter!#REF!,Indexing!$A$2:$B$28,2)</f>
        <v>#REF!</v>
      </c>
      <c r="E3149" s="13" t="e">
        <f>VLOOKUP(Parameter!#REF!,Indexing!$C$2:$D$28,2)</f>
        <v>#REF!</v>
      </c>
      <c r="F3149" s="13" t="e">
        <f>VLOOKUP(Parameter!#REF!,Indexing!$E$2:$F$28,2)</f>
        <v>#REF!</v>
      </c>
      <c r="G3149" s="13" t="e">
        <f>VLOOKUP(Parameter!#REF!,Indexing!$G$2:$H$28,2)</f>
        <v>#REF!</v>
      </c>
      <c r="H3149" s="13" t="e">
        <f t="shared" si="151"/>
        <v>#REF!</v>
      </c>
      <c r="J3149" s="13" t="e">
        <f>VLOOKUP(Parameter!#REF!,Indexing!$I$2:$J$28,2)</f>
        <v>#REF!</v>
      </c>
      <c r="K3149" s="13" t="e">
        <f>VLOOKUP(Parameter!#REF!,Indexing!$K$2:$L$28,2)</f>
        <v>#REF!</v>
      </c>
      <c r="L3149" s="13" t="e">
        <f t="shared" si="152"/>
        <v>#REF!</v>
      </c>
      <c r="N3149" t="e">
        <f t="shared" si="153"/>
        <v>#REF!</v>
      </c>
    </row>
    <row r="3150" spans="4:14">
      <c r="D3150" s="13" t="e">
        <f>VLOOKUP(Parameter!#REF!,Indexing!$A$2:$B$28,2)</f>
        <v>#REF!</v>
      </c>
      <c r="E3150" s="13" t="e">
        <f>VLOOKUP(Parameter!#REF!,Indexing!$C$2:$D$28,2)</f>
        <v>#REF!</v>
      </c>
      <c r="F3150" s="13" t="e">
        <f>VLOOKUP(Parameter!#REF!,Indexing!$E$2:$F$28,2)</f>
        <v>#REF!</v>
      </c>
      <c r="G3150" s="13" t="e">
        <f>VLOOKUP(Parameter!#REF!,Indexing!$G$2:$H$28,2)</f>
        <v>#REF!</v>
      </c>
      <c r="H3150" s="13" t="e">
        <f t="shared" si="151"/>
        <v>#REF!</v>
      </c>
      <c r="J3150" s="13" t="e">
        <f>VLOOKUP(Parameter!#REF!,Indexing!$I$2:$J$28,2)</f>
        <v>#REF!</v>
      </c>
      <c r="K3150" s="13" t="e">
        <f>VLOOKUP(Parameter!#REF!,Indexing!$K$2:$L$28,2)</f>
        <v>#REF!</v>
      </c>
      <c r="L3150" s="13" t="e">
        <f t="shared" si="152"/>
        <v>#REF!</v>
      </c>
      <c r="N3150" t="e">
        <f t="shared" si="153"/>
        <v>#REF!</v>
      </c>
    </row>
    <row r="3151" spans="4:14">
      <c r="D3151" s="13" t="e">
        <f>VLOOKUP(Parameter!#REF!,Indexing!$A$2:$B$28,2)</f>
        <v>#REF!</v>
      </c>
      <c r="E3151" s="13" t="e">
        <f>VLOOKUP(Parameter!#REF!,Indexing!$C$2:$D$28,2)</f>
        <v>#REF!</v>
      </c>
      <c r="F3151" s="13" t="e">
        <f>VLOOKUP(Parameter!#REF!,Indexing!$E$2:$F$28,2)</f>
        <v>#REF!</v>
      </c>
      <c r="G3151" s="13" t="e">
        <f>VLOOKUP(Parameter!#REF!,Indexing!$G$2:$H$28,2)</f>
        <v>#REF!</v>
      </c>
      <c r="H3151" s="13" t="e">
        <f t="shared" si="151"/>
        <v>#REF!</v>
      </c>
      <c r="J3151" s="13" t="e">
        <f>VLOOKUP(Parameter!#REF!,Indexing!$I$2:$J$28,2)</f>
        <v>#REF!</v>
      </c>
      <c r="K3151" s="13" t="e">
        <f>VLOOKUP(Parameter!#REF!,Indexing!$K$2:$L$28,2)</f>
        <v>#REF!</v>
      </c>
      <c r="L3151" s="13" t="e">
        <f t="shared" si="152"/>
        <v>#REF!</v>
      </c>
      <c r="N3151" t="e">
        <f t="shared" si="153"/>
        <v>#REF!</v>
      </c>
    </row>
    <row r="3152" spans="4:14">
      <c r="D3152" s="13" t="e">
        <f>VLOOKUP(Parameter!#REF!,Indexing!$A$2:$B$28,2)</f>
        <v>#REF!</v>
      </c>
      <c r="E3152" s="13" t="e">
        <f>VLOOKUP(Parameter!#REF!,Indexing!$C$2:$D$28,2)</f>
        <v>#REF!</v>
      </c>
      <c r="F3152" s="13" t="e">
        <f>VLOOKUP(Parameter!#REF!,Indexing!$E$2:$F$28,2)</f>
        <v>#REF!</v>
      </c>
      <c r="G3152" s="13" t="e">
        <f>VLOOKUP(Parameter!#REF!,Indexing!$G$2:$H$28,2)</f>
        <v>#REF!</v>
      </c>
      <c r="H3152" s="13" t="e">
        <f t="shared" si="151"/>
        <v>#REF!</v>
      </c>
      <c r="J3152" s="13" t="e">
        <f>VLOOKUP(Parameter!#REF!,Indexing!$I$2:$J$28,2)</f>
        <v>#REF!</v>
      </c>
      <c r="K3152" s="13" t="e">
        <f>VLOOKUP(Parameter!#REF!,Indexing!$K$2:$L$28,2)</f>
        <v>#REF!</v>
      </c>
      <c r="L3152" s="13" t="e">
        <f t="shared" si="152"/>
        <v>#REF!</v>
      </c>
      <c r="N3152" t="e">
        <f t="shared" si="153"/>
        <v>#REF!</v>
      </c>
    </row>
    <row r="3153" spans="4:14">
      <c r="D3153" s="13" t="e">
        <f>VLOOKUP(Parameter!#REF!,Indexing!$A$2:$B$28,2)</f>
        <v>#REF!</v>
      </c>
      <c r="E3153" s="13" t="e">
        <f>VLOOKUP(Parameter!#REF!,Indexing!$C$2:$D$28,2)</f>
        <v>#REF!</v>
      </c>
      <c r="F3153" s="13" t="e">
        <f>VLOOKUP(Parameter!#REF!,Indexing!$E$2:$F$28,2)</f>
        <v>#REF!</v>
      </c>
      <c r="G3153" s="13" t="e">
        <f>VLOOKUP(Parameter!#REF!,Indexing!$G$2:$H$28,2)</f>
        <v>#REF!</v>
      </c>
      <c r="H3153" s="13" t="e">
        <f t="shared" si="151"/>
        <v>#REF!</v>
      </c>
      <c r="J3153" s="13" t="e">
        <f>VLOOKUP(Parameter!#REF!,Indexing!$I$2:$J$28,2)</f>
        <v>#REF!</v>
      </c>
      <c r="K3153" s="13" t="e">
        <f>VLOOKUP(Parameter!#REF!,Indexing!$K$2:$L$28,2)</f>
        <v>#REF!</v>
      </c>
      <c r="L3153" s="13" t="e">
        <f t="shared" si="152"/>
        <v>#REF!</v>
      </c>
      <c r="N3153" t="e">
        <f t="shared" si="153"/>
        <v>#REF!</v>
      </c>
    </row>
    <row r="3154" spans="4:14">
      <c r="D3154" s="13" t="e">
        <f>VLOOKUP(Parameter!#REF!,Indexing!$A$2:$B$28,2)</f>
        <v>#REF!</v>
      </c>
      <c r="E3154" s="13" t="e">
        <f>VLOOKUP(Parameter!#REF!,Indexing!$C$2:$D$28,2)</f>
        <v>#REF!</v>
      </c>
      <c r="F3154" s="13" t="e">
        <f>VLOOKUP(Parameter!#REF!,Indexing!$E$2:$F$28,2)</f>
        <v>#REF!</v>
      </c>
      <c r="G3154" s="13" t="e">
        <f>VLOOKUP(Parameter!#REF!,Indexing!$G$2:$H$28,2)</f>
        <v>#REF!</v>
      </c>
      <c r="H3154" s="13" t="e">
        <f t="shared" si="151"/>
        <v>#REF!</v>
      </c>
      <c r="J3154" s="13" t="e">
        <f>VLOOKUP(Parameter!#REF!,Indexing!$I$2:$J$28,2)</f>
        <v>#REF!</v>
      </c>
      <c r="K3154" s="13" t="e">
        <f>VLOOKUP(Parameter!#REF!,Indexing!$K$2:$L$28,2)</f>
        <v>#REF!</v>
      </c>
      <c r="L3154" s="13" t="e">
        <f t="shared" si="152"/>
        <v>#REF!</v>
      </c>
      <c r="N3154" t="e">
        <f t="shared" si="153"/>
        <v>#REF!</v>
      </c>
    </row>
    <row r="3155" spans="4:14">
      <c r="D3155" s="13" t="e">
        <f>VLOOKUP(Parameter!#REF!,Indexing!$A$2:$B$28,2)</f>
        <v>#REF!</v>
      </c>
      <c r="E3155" s="13" t="e">
        <f>VLOOKUP(Parameter!#REF!,Indexing!$C$2:$D$28,2)</f>
        <v>#REF!</v>
      </c>
      <c r="F3155" s="13" t="e">
        <f>VLOOKUP(Parameter!#REF!,Indexing!$E$2:$F$28,2)</f>
        <v>#REF!</v>
      </c>
      <c r="G3155" s="13" t="e">
        <f>VLOOKUP(Parameter!#REF!,Indexing!$G$2:$H$28,2)</f>
        <v>#REF!</v>
      </c>
      <c r="H3155" s="13" t="e">
        <f t="shared" si="151"/>
        <v>#REF!</v>
      </c>
      <c r="J3155" s="13" t="e">
        <f>VLOOKUP(Parameter!#REF!,Indexing!$I$2:$J$28,2)</f>
        <v>#REF!</v>
      </c>
      <c r="K3155" s="13" t="e">
        <f>VLOOKUP(Parameter!#REF!,Indexing!$K$2:$L$28,2)</f>
        <v>#REF!</v>
      </c>
      <c r="L3155" s="13" t="e">
        <f t="shared" si="152"/>
        <v>#REF!</v>
      </c>
      <c r="N3155" t="e">
        <f t="shared" si="153"/>
        <v>#REF!</v>
      </c>
    </row>
    <row r="3156" spans="4:14">
      <c r="D3156" s="13" t="e">
        <f>VLOOKUP(Parameter!#REF!,Indexing!$A$2:$B$28,2)</f>
        <v>#REF!</v>
      </c>
      <c r="E3156" s="13" t="e">
        <f>VLOOKUP(Parameter!#REF!,Indexing!$C$2:$D$28,2)</f>
        <v>#REF!</v>
      </c>
      <c r="F3156" s="13" t="e">
        <f>VLOOKUP(Parameter!#REF!,Indexing!$E$2:$F$28,2)</f>
        <v>#REF!</v>
      </c>
      <c r="G3156" s="13" t="e">
        <f>VLOOKUP(Parameter!#REF!,Indexing!$G$2:$H$28,2)</f>
        <v>#REF!</v>
      </c>
      <c r="H3156" s="13" t="e">
        <f t="shared" si="151"/>
        <v>#REF!</v>
      </c>
      <c r="J3156" s="13" t="e">
        <f>VLOOKUP(Parameter!#REF!,Indexing!$I$2:$J$28,2)</f>
        <v>#REF!</v>
      </c>
      <c r="K3156" s="13" t="e">
        <f>VLOOKUP(Parameter!#REF!,Indexing!$K$2:$L$28,2)</f>
        <v>#REF!</v>
      </c>
      <c r="L3156" s="13" t="e">
        <f t="shared" si="152"/>
        <v>#REF!</v>
      </c>
      <c r="N3156" t="e">
        <f t="shared" si="153"/>
        <v>#REF!</v>
      </c>
    </row>
    <row r="3157" spans="4:14">
      <c r="D3157" s="13" t="e">
        <f>VLOOKUP(Parameter!#REF!,Indexing!$A$2:$B$28,2)</f>
        <v>#REF!</v>
      </c>
      <c r="E3157" s="13" t="e">
        <f>VLOOKUP(Parameter!#REF!,Indexing!$C$2:$D$28,2)</f>
        <v>#REF!</v>
      </c>
      <c r="F3157" s="13" t="e">
        <f>VLOOKUP(Parameter!#REF!,Indexing!$E$2:$F$28,2)</f>
        <v>#REF!</v>
      </c>
      <c r="G3157" s="13" t="e">
        <f>VLOOKUP(Parameter!#REF!,Indexing!$G$2:$H$28,2)</f>
        <v>#REF!</v>
      </c>
      <c r="H3157" s="13" t="e">
        <f t="shared" si="151"/>
        <v>#REF!</v>
      </c>
      <c r="J3157" s="13" t="e">
        <f>VLOOKUP(Parameter!#REF!,Indexing!$I$2:$J$28,2)</f>
        <v>#REF!</v>
      </c>
      <c r="K3157" s="13" t="e">
        <f>VLOOKUP(Parameter!#REF!,Indexing!$K$2:$L$28,2)</f>
        <v>#REF!</v>
      </c>
      <c r="L3157" s="13" t="e">
        <f t="shared" si="152"/>
        <v>#REF!</v>
      </c>
      <c r="N3157" t="e">
        <f t="shared" si="153"/>
        <v>#REF!</v>
      </c>
    </row>
    <row r="3158" spans="4:14">
      <c r="D3158" s="13" t="e">
        <f>VLOOKUP(Parameter!#REF!,Indexing!$A$2:$B$28,2)</f>
        <v>#REF!</v>
      </c>
      <c r="E3158" s="13" t="e">
        <f>VLOOKUP(Parameter!#REF!,Indexing!$C$2:$D$28,2)</f>
        <v>#REF!</v>
      </c>
      <c r="F3158" s="13" t="e">
        <f>VLOOKUP(Parameter!#REF!,Indexing!$E$2:$F$28,2)</f>
        <v>#REF!</v>
      </c>
      <c r="G3158" s="13" t="e">
        <f>VLOOKUP(Parameter!#REF!,Indexing!$G$2:$H$28,2)</f>
        <v>#REF!</v>
      </c>
      <c r="H3158" s="13" t="e">
        <f t="shared" si="151"/>
        <v>#REF!</v>
      </c>
      <c r="J3158" s="13" t="e">
        <f>VLOOKUP(Parameter!#REF!,Indexing!$I$2:$J$28,2)</f>
        <v>#REF!</v>
      </c>
      <c r="K3158" s="13" t="e">
        <f>VLOOKUP(Parameter!#REF!,Indexing!$K$2:$L$28,2)</f>
        <v>#REF!</v>
      </c>
      <c r="L3158" s="13" t="e">
        <f t="shared" si="152"/>
        <v>#REF!</v>
      </c>
      <c r="N3158" t="e">
        <f t="shared" si="153"/>
        <v>#REF!</v>
      </c>
    </row>
    <row r="3159" spans="4:14">
      <c r="D3159" s="13" t="e">
        <f>VLOOKUP(Parameter!#REF!,Indexing!$A$2:$B$28,2)</f>
        <v>#REF!</v>
      </c>
      <c r="E3159" s="13" t="e">
        <f>VLOOKUP(Parameter!#REF!,Indexing!$C$2:$D$28,2)</f>
        <v>#REF!</v>
      </c>
      <c r="F3159" s="13" t="e">
        <f>VLOOKUP(Parameter!#REF!,Indexing!$E$2:$F$28,2)</f>
        <v>#REF!</v>
      </c>
      <c r="G3159" s="13" t="e">
        <f>VLOOKUP(Parameter!#REF!,Indexing!$G$2:$H$28,2)</f>
        <v>#REF!</v>
      </c>
      <c r="H3159" s="13" t="e">
        <f t="shared" si="151"/>
        <v>#REF!</v>
      </c>
      <c r="J3159" s="13" t="e">
        <f>VLOOKUP(Parameter!#REF!,Indexing!$I$2:$J$28,2)</f>
        <v>#REF!</v>
      </c>
      <c r="K3159" s="13" t="e">
        <f>VLOOKUP(Parameter!#REF!,Indexing!$K$2:$L$28,2)</f>
        <v>#REF!</v>
      </c>
      <c r="L3159" s="13" t="e">
        <f t="shared" si="152"/>
        <v>#REF!</v>
      </c>
      <c r="N3159" t="e">
        <f t="shared" si="153"/>
        <v>#REF!</v>
      </c>
    </row>
    <row r="3160" spans="4:14">
      <c r="D3160" s="13" t="e">
        <f>VLOOKUP(Parameter!#REF!,Indexing!$A$2:$B$28,2)</f>
        <v>#REF!</v>
      </c>
      <c r="E3160" s="13" t="e">
        <f>VLOOKUP(Parameter!#REF!,Indexing!$C$2:$D$28,2)</f>
        <v>#REF!</v>
      </c>
      <c r="F3160" s="13" t="e">
        <f>VLOOKUP(Parameter!#REF!,Indexing!$E$2:$F$28,2)</f>
        <v>#REF!</v>
      </c>
      <c r="G3160" s="13" t="e">
        <f>VLOOKUP(Parameter!#REF!,Indexing!$G$2:$H$28,2)</f>
        <v>#REF!</v>
      </c>
      <c r="H3160" s="13" t="e">
        <f t="shared" si="151"/>
        <v>#REF!</v>
      </c>
      <c r="J3160" s="13" t="e">
        <f>VLOOKUP(Parameter!#REF!,Indexing!$I$2:$J$28,2)</f>
        <v>#REF!</v>
      </c>
      <c r="K3160" s="13" t="e">
        <f>VLOOKUP(Parameter!#REF!,Indexing!$K$2:$L$28,2)</f>
        <v>#REF!</v>
      </c>
      <c r="L3160" s="13" t="e">
        <f t="shared" si="152"/>
        <v>#REF!</v>
      </c>
      <c r="N3160" t="e">
        <f t="shared" si="153"/>
        <v>#REF!</v>
      </c>
    </row>
    <row r="3161" spans="4:14">
      <c r="D3161" s="13" t="e">
        <f>VLOOKUP(Parameter!#REF!,Indexing!$A$2:$B$28,2)</f>
        <v>#REF!</v>
      </c>
      <c r="E3161" s="13" t="e">
        <f>VLOOKUP(Parameter!#REF!,Indexing!$C$2:$D$28,2)</f>
        <v>#REF!</v>
      </c>
      <c r="F3161" s="13" t="e">
        <f>VLOOKUP(Parameter!#REF!,Indexing!$E$2:$F$28,2)</f>
        <v>#REF!</v>
      </c>
      <c r="G3161" s="13" t="e">
        <f>VLOOKUP(Parameter!#REF!,Indexing!$G$2:$H$28,2)</f>
        <v>#REF!</v>
      </c>
      <c r="H3161" s="13" t="e">
        <f t="shared" si="151"/>
        <v>#REF!</v>
      </c>
      <c r="J3161" s="13" t="e">
        <f>VLOOKUP(Parameter!#REF!,Indexing!$I$2:$J$28,2)</f>
        <v>#REF!</v>
      </c>
      <c r="K3161" s="13" t="e">
        <f>VLOOKUP(Parameter!#REF!,Indexing!$K$2:$L$28,2)</f>
        <v>#REF!</v>
      </c>
      <c r="L3161" s="13" t="e">
        <f t="shared" si="152"/>
        <v>#REF!</v>
      </c>
      <c r="N3161" t="e">
        <f t="shared" si="153"/>
        <v>#REF!</v>
      </c>
    </row>
    <row r="3162" spans="4:14">
      <c r="D3162" s="13" t="e">
        <f>VLOOKUP(Parameter!#REF!,Indexing!$A$2:$B$28,2)</f>
        <v>#REF!</v>
      </c>
      <c r="E3162" s="13" t="e">
        <f>VLOOKUP(Parameter!#REF!,Indexing!$C$2:$D$28,2)</f>
        <v>#REF!</v>
      </c>
      <c r="F3162" s="13" t="e">
        <f>VLOOKUP(Parameter!#REF!,Indexing!$E$2:$F$28,2)</f>
        <v>#REF!</v>
      </c>
      <c r="G3162" s="13" t="e">
        <f>VLOOKUP(Parameter!#REF!,Indexing!$G$2:$H$28,2)</f>
        <v>#REF!</v>
      </c>
      <c r="H3162" s="13" t="e">
        <f t="shared" si="151"/>
        <v>#REF!</v>
      </c>
      <c r="J3162" s="13" t="e">
        <f>VLOOKUP(Parameter!#REF!,Indexing!$I$2:$J$28,2)</f>
        <v>#REF!</v>
      </c>
      <c r="K3162" s="13" t="e">
        <f>VLOOKUP(Parameter!#REF!,Indexing!$K$2:$L$28,2)</f>
        <v>#REF!</v>
      </c>
      <c r="L3162" s="13" t="e">
        <f t="shared" si="152"/>
        <v>#REF!</v>
      </c>
      <c r="N3162" t="e">
        <f t="shared" si="153"/>
        <v>#REF!</v>
      </c>
    </row>
    <row r="3163" spans="4:14">
      <c r="D3163" s="13" t="e">
        <f>VLOOKUP(Parameter!#REF!,Indexing!$A$2:$B$28,2)</f>
        <v>#REF!</v>
      </c>
      <c r="E3163" s="13" t="e">
        <f>VLOOKUP(Parameter!#REF!,Indexing!$C$2:$D$28,2)</f>
        <v>#REF!</v>
      </c>
      <c r="F3163" s="13" t="e">
        <f>VLOOKUP(Parameter!#REF!,Indexing!$E$2:$F$28,2)</f>
        <v>#REF!</v>
      </c>
      <c r="G3163" s="13" t="e">
        <f>VLOOKUP(Parameter!#REF!,Indexing!$G$2:$H$28,2)</f>
        <v>#REF!</v>
      </c>
      <c r="H3163" s="13" t="e">
        <f t="shared" si="151"/>
        <v>#REF!</v>
      </c>
      <c r="J3163" s="13" t="e">
        <f>VLOOKUP(Parameter!#REF!,Indexing!$I$2:$J$28,2)</f>
        <v>#REF!</v>
      </c>
      <c r="K3163" s="13" t="e">
        <f>VLOOKUP(Parameter!#REF!,Indexing!$K$2:$L$28,2)</f>
        <v>#REF!</v>
      </c>
      <c r="L3163" s="13" t="e">
        <f t="shared" si="152"/>
        <v>#REF!</v>
      </c>
      <c r="N3163" t="e">
        <f t="shared" si="153"/>
        <v>#REF!</v>
      </c>
    </row>
    <row r="3164" spans="4:14">
      <c r="D3164" s="13" t="e">
        <f>VLOOKUP(Parameter!#REF!,Indexing!$A$2:$B$28,2)</f>
        <v>#REF!</v>
      </c>
      <c r="E3164" s="13" t="e">
        <f>VLOOKUP(Parameter!#REF!,Indexing!$C$2:$D$28,2)</f>
        <v>#REF!</v>
      </c>
      <c r="F3164" s="13" t="e">
        <f>VLOOKUP(Parameter!#REF!,Indexing!$E$2:$F$28,2)</f>
        <v>#REF!</v>
      </c>
      <c r="G3164" s="13" t="e">
        <f>VLOOKUP(Parameter!#REF!,Indexing!$G$2:$H$28,2)</f>
        <v>#REF!</v>
      </c>
      <c r="H3164" s="13" t="e">
        <f t="shared" si="151"/>
        <v>#REF!</v>
      </c>
      <c r="J3164" s="13" t="e">
        <f>VLOOKUP(Parameter!#REF!,Indexing!$I$2:$J$28,2)</f>
        <v>#REF!</v>
      </c>
      <c r="K3164" s="13" t="e">
        <f>VLOOKUP(Parameter!#REF!,Indexing!$K$2:$L$28,2)</f>
        <v>#REF!</v>
      </c>
      <c r="L3164" s="13" t="e">
        <f t="shared" si="152"/>
        <v>#REF!</v>
      </c>
      <c r="N3164" t="e">
        <f t="shared" si="153"/>
        <v>#REF!</v>
      </c>
    </row>
    <row r="3165" spans="4:14">
      <c r="D3165" s="13" t="e">
        <f>VLOOKUP(Parameter!#REF!,Indexing!$A$2:$B$28,2)</f>
        <v>#REF!</v>
      </c>
      <c r="E3165" s="13" t="e">
        <f>VLOOKUP(Parameter!#REF!,Indexing!$C$2:$D$28,2)</f>
        <v>#REF!</v>
      </c>
      <c r="F3165" s="13" t="e">
        <f>VLOOKUP(Parameter!#REF!,Indexing!$E$2:$F$28,2)</f>
        <v>#REF!</v>
      </c>
      <c r="G3165" s="13" t="e">
        <f>VLOOKUP(Parameter!#REF!,Indexing!$G$2:$H$28,2)</f>
        <v>#REF!</v>
      </c>
      <c r="H3165" s="13" t="e">
        <f t="shared" si="151"/>
        <v>#REF!</v>
      </c>
      <c r="J3165" s="13" t="e">
        <f>VLOOKUP(Parameter!#REF!,Indexing!$I$2:$J$28,2)</f>
        <v>#REF!</v>
      </c>
      <c r="K3165" s="13" t="e">
        <f>VLOOKUP(Parameter!#REF!,Indexing!$K$2:$L$28,2)</f>
        <v>#REF!</v>
      </c>
      <c r="L3165" s="13" t="e">
        <f t="shared" si="152"/>
        <v>#REF!</v>
      </c>
      <c r="N3165" t="e">
        <f t="shared" si="153"/>
        <v>#REF!</v>
      </c>
    </row>
    <row r="3166" spans="4:14">
      <c r="D3166" s="13" t="e">
        <f>VLOOKUP(Parameter!#REF!,Indexing!$A$2:$B$28,2)</f>
        <v>#REF!</v>
      </c>
      <c r="E3166" s="13" t="e">
        <f>VLOOKUP(Parameter!#REF!,Indexing!$C$2:$D$28,2)</f>
        <v>#REF!</v>
      </c>
      <c r="F3166" s="13" t="e">
        <f>VLOOKUP(Parameter!#REF!,Indexing!$E$2:$F$28,2)</f>
        <v>#REF!</v>
      </c>
      <c r="G3166" s="13" t="e">
        <f>VLOOKUP(Parameter!#REF!,Indexing!$G$2:$H$28,2)</f>
        <v>#REF!</v>
      </c>
      <c r="H3166" s="13" t="e">
        <f t="shared" si="151"/>
        <v>#REF!</v>
      </c>
      <c r="J3166" s="13" t="e">
        <f>VLOOKUP(Parameter!#REF!,Indexing!$I$2:$J$28,2)</f>
        <v>#REF!</v>
      </c>
      <c r="K3166" s="13" t="e">
        <f>VLOOKUP(Parameter!#REF!,Indexing!$K$2:$L$28,2)</f>
        <v>#REF!</v>
      </c>
      <c r="L3166" s="13" t="e">
        <f t="shared" si="152"/>
        <v>#REF!</v>
      </c>
      <c r="N3166" t="e">
        <f t="shared" si="153"/>
        <v>#REF!</v>
      </c>
    </row>
    <row r="3167" spans="4:14">
      <c r="D3167" s="13" t="e">
        <f>VLOOKUP(Parameter!#REF!,Indexing!$A$2:$B$28,2)</f>
        <v>#REF!</v>
      </c>
      <c r="E3167" s="13" t="e">
        <f>VLOOKUP(Parameter!#REF!,Indexing!$C$2:$D$28,2)</f>
        <v>#REF!</v>
      </c>
      <c r="F3167" s="13" t="e">
        <f>VLOOKUP(Parameter!#REF!,Indexing!$E$2:$F$28,2)</f>
        <v>#REF!</v>
      </c>
      <c r="G3167" s="13" t="e">
        <f>VLOOKUP(Parameter!#REF!,Indexing!$G$2:$H$28,2)</f>
        <v>#REF!</v>
      </c>
      <c r="H3167" s="13" t="e">
        <f t="shared" si="151"/>
        <v>#REF!</v>
      </c>
      <c r="J3167" s="13" t="e">
        <f>VLOOKUP(Parameter!#REF!,Indexing!$I$2:$J$28,2)</f>
        <v>#REF!</v>
      </c>
      <c r="K3167" s="13" t="e">
        <f>VLOOKUP(Parameter!#REF!,Indexing!$K$2:$L$28,2)</f>
        <v>#REF!</v>
      </c>
      <c r="L3167" s="13" t="e">
        <f t="shared" si="152"/>
        <v>#REF!</v>
      </c>
      <c r="N3167" t="e">
        <f t="shared" si="153"/>
        <v>#REF!</v>
      </c>
    </row>
    <row r="3168" spans="4:14">
      <c r="D3168" s="13" t="e">
        <f>VLOOKUP(Parameter!#REF!,Indexing!$A$2:$B$28,2)</f>
        <v>#REF!</v>
      </c>
      <c r="E3168" s="13" t="e">
        <f>VLOOKUP(Parameter!#REF!,Indexing!$C$2:$D$28,2)</f>
        <v>#REF!</v>
      </c>
      <c r="F3168" s="13" t="e">
        <f>VLOOKUP(Parameter!#REF!,Indexing!$E$2:$F$28,2)</f>
        <v>#REF!</v>
      </c>
      <c r="G3168" s="13" t="e">
        <f>VLOOKUP(Parameter!#REF!,Indexing!$G$2:$H$28,2)</f>
        <v>#REF!</v>
      </c>
      <c r="H3168" s="13" t="e">
        <f t="shared" si="151"/>
        <v>#REF!</v>
      </c>
      <c r="J3168" s="13" t="e">
        <f>VLOOKUP(Parameter!#REF!,Indexing!$I$2:$J$28,2)</f>
        <v>#REF!</v>
      </c>
      <c r="K3168" s="13" t="e">
        <f>VLOOKUP(Parameter!#REF!,Indexing!$K$2:$L$28,2)</f>
        <v>#REF!</v>
      </c>
      <c r="L3168" s="13" t="e">
        <f t="shared" si="152"/>
        <v>#REF!</v>
      </c>
      <c r="N3168" t="e">
        <f t="shared" si="153"/>
        <v>#REF!</v>
      </c>
    </row>
    <row r="3169" spans="4:14">
      <c r="D3169" s="13" t="e">
        <f>VLOOKUP(Parameter!#REF!,Indexing!$A$2:$B$28,2)</f>
        <v>#REF!</v>
      </c>
      <c r="E3169" s="13" t="e">
        <f>VLOOKUP(Parameter!#REF!,Indexing!$C$2:$D$28,2)</f>
        <v>#REF!</v>
      </c>
      <c r="F3169" s="13" t="e">
        <f>VLOOKUP(Parameter!#REF!,Indexing!$E$2:$F$28,2)</f>
        <v>#REF!</v>
      </c>
      <c r="G3169" s="13" t="e">
        <f>VLOOKUP(Parameter!#REF!,Indexing!$G$2:$H$28,2)</f>
        <v>#REF!</v>
      </c>
      <c r="H3169" s="13" t="e">
        <f t="shared" si="151"/>
        <v>#REF!</v>
      </c>
      <c r="J3169" s="13" t="e">
        <f>VLOOKUP(Parameter!#REF!,Indexing!$I$2:$J$28,2)</f>
        <v>#REF!</v>
      </c>
      <c r="K3169" s="13" t="e">
        <f>VLOOKUP(Parameter!#REF!,Indexing!$K$2:$L$28,2)</f>
        <v>#REF!</v>
      </c>
      <c r="L3169" s="13" t="e">
        <f t="shared" si="152"/>
        <v>#REF!</v>
      </c>
      <c r="N3169" t="e">
        <f t="shared" si="153"/>
        <v>#REF!</v>
      </c>
    </row>
    <row r="3170" spans="4:14">
      <c r="D3170" s="13" t="e">
        <f>VLOOKUP(Parameter!#REF!,Indexing!$A$2:$B$28,2)</f>
        <v>#REF!</v>
      </c>
      <c r="E3170" s="13" t="e">
        <f>VLOOKUP(Parameter!#REF!,Indexing!$C$2:$D$28,2)</f>
        <v>#REF!</v>
      </c>
      <c r="F3170" s="13" t="e">
        <f>VLOOKUP(Parameter!#REF!,Indexing!$E$2:$F$28,2)</f>
        <v>#REF!</v>
      </c>
      <c r="G3170" s="13" t="e">
        <f>VLOOKUP(Parameter!#REF!,Indexing!$G$2:$H$28,2)</f>
        <v>#REF!</v>
      </c>
      <c r="H3170" s="13" t="e">
        <f t="shared" si="151"/>
        <v>#REF!</v>
      </c>
      <c r="J3170" s="13" t="e">
        <f>VLOOKUP(Parameter!#REF!,Indexing!$I$2:$J$28,2)</f>
        <v>#REF!</v>
      </c>
      <c r="K3170" s="13" t="e">
        <f>VLOOKUP(Parameter!#REF!,Indexing!$K$2:$L$28,2)</f>
        <v>#REF!</v>
      </c>
      <c r="L3170" s="13" t="e">
        <f t="shared" si="152"/>
        <v>#REF!</v>
      </c>
      <c r="N3170" t="e">
        <f t="shared" si="153"/>
        <v>#REF!</v>
      </c>
    </row>
    <row r="3171" spans="4:14">
      <c r="D3171" s="13" t="e">
        <f>VLOOKUP(Parameter!#REF!,Indexing!$A$2:$B$28,2)</f>
        <v>#REF!</v>
      </c>
      <c r="E3171" s="13" t="e">
        <f>VLOOKUP(Parameter!#REF!,Indexing!$C$2:$D$28,2)</f>
        <v>#REF!</v>
      </c>
      <c r="F3171" s="13" t="e">
        <f>VLOOKUP(Parameter!#REF!,Indexing!$E$2:$F$28,2)</f>
        <v>#REF!</v>
      </c>
      <c r="G3171" s="13" t="e">
        <f>VLOOKUP(Parameter!#REF!,Indexing!$G$2:$H$28,2)</f>
        <v>#REF!</v>
      </c>
      <c r="H3171" s="13" t="e">
        <f t="shared" si="151"/>
        <v>#REF!</v>
      </c>
      <c r="J3171" s="13" t="e">
        <f>VLOOKUP(Parameter!#REF!,Indexing!$I$2:$J$28,2)</f>
        <v>#REF!</v>
      </c>
      <c r="K3171" s="13" t="e">
        <f>VLOOKUP(Parameter!#REF!,Indexing!$K$2:$L$28,2)</f>
        <v>#REF!</v>
      </c>
      <c r="L3171" s="13" t="e">
        <f t="shared" si="152"/>
        <v>#REF!</v>
      </c>
      <c r="N3171" t="e">
        <f t="shared" si="153"/>
        <v>#REF!</v>
      </c>
    </row>
    <row r="3172" spans="4:14">
      <c r="D3172" s="13" t="e">
        <f>VLOOKUP(Parameter!#REF!,Indexing!$A$2:$B$28,2)</f>
        <v>#REF!</v>
      </c>
      <c r="E3172" s="13" t="e">
        <f>VLOOKUP(Parameter!#REF!,Indexing!$C$2:$D$28,2)</f>
        <v>#REF!</v>
      </c>
      <c r="F3172" s="13" t="e">
        <f>VLOOKUP(Parameter!#REF!,Indexing!$E$2:$F$28,2)</f>
        <v>#REF!</v>
      </c>
      <c r="G3172" s="13" t="e">
        <f>VLOOKUP(Parameter!#REF!,Indexing!$G$2:$H$28,2)</f>
        <v>#REF!</v>
      </c>
      <c r="H3172" s="13" t="e">
        <f t="shared" si="151"/>
        <v>#REF!</v>
      </c>
      <c r="J3172" s="13" t="e">
        <f>VLOOKUP(Parameter!#REF!,Indexing!$I$2:$J$28,2)</f>
        <v>#REF!</v>
      </c>
      <c r="K3172" s="13" t="e">
        <f>VLOOKUP(Parameter!#REF!,Indexing!$K$2:$L$28,2)</f>
        <v>#REF!</v>
      </c>
      <c r="L3172" s="13" t="e">
        <f t="shared" si="152"/>
        <v>#REF!</v>
      </c>
      <c r="N3172" t="e">
        <f t="shared" si="153"/>
        <v>#REF!</v>
      </c>
    </row>
    <row r="3173" spans="4:14">
      <c r="D3173" s="13" t="e">
        <f>VLOOKUP(Parameter!#REF!,Indexing!$A$2:$B$28,2)</f>
        <v>#REF!</v>
      </c>
      <c r="E3173" s="13" t="e">
        <f>VLOOKUP(Parameter!#REF!,Indexing!$C$2:$D$28,2)</f>
        <v>#REF!</v>
      </c>
      <c r="F3173" s="13" t="e">
        <f>VLOOKUP(Parameter!#REF!,Indexing!$E$2:$F$28,2)</f>
        <v>#REF!</v>
      </c>
      <c r="G3173" s="13" t="e">
        <f>VLOOKUP(Parameter!#REF!,Indexing!$G$2:$H$28,2)</f>
        <v>#REF!</v>
      </c>
      <c r="H3173" s="13" t="e">
        <f t="shared" si="151"/>
        <v>#REF!</v>
      </c>
      <c r="J3173" s="13" t="e">
        <f>VLOOKUP(Parameter!#REF!,Indexing!$I$2:$J$28,2)</f>
        <v>#REF!</v>
      </c>
      <c r="K3173" s="13" t="e">
        <f>VLOOKUP(Parameter!#REF!,Indexing!$K$2:$L$28,2)</f>
        <v>#REF!</v>
      </c>
      <c r="L3173" s="13" t="e">
        <f t="shared" si="152"/>
        <v>#REF!</v>
      </c>
      <c r="N3173" t="e">
        <f t="shared" si="153"/>
        <v>#REF!</v>
      </c>
    </row>
    <row r="3174" spans="4:14">
      <c r="D3174" s="13" t="e">
        <f>VLOOKUP(Parameter!#REF!,Indexing!$A$2:$B$28,2)</f>
        <v>#REF!</v>
      </c>
      <c r="E3174" s="13" t="e">
        <f>VLOOKUP(Parameter!#REF!,Indexing!$C$2:$D$28,2)</f>
        <v>#REF!</v>
      </c>
      <c r="F3174" s="13" t="e">
        <f>VLOOKUP(Parameter!#REF!,Indexing!$E$2:$F$28,2)</f>
        <v>#REF!</v>
      </c>
      <c r="G3174" s="13" t="e">
        <f>VLOOKUP(Parameter!#REF!,Indexing!$G$2:$H$28,2)</f>
        <v>#REF!</v>
      </c>
      <c r="H3174" s="13" t="e">
        <f t="shared" si="151"/>
        <v>#REF!</v>
      </c>
      <c r="J3174" s="13" t="e">
        <f>VLOOKUP(Parameter!#REF!,Indexing!$I$2:$J$28,2)</f>
        <v>#REF!</v>
      </c>
      <c r="K3174" s="13" t="e">
        <f>VLOOKUP(Parameter!#REF!,Indexing!$K$2:$L$28,2)</f>
        <v>#REF!</v>
      </c>
      <c r="L3174" s="13" t="e">
        <f t="shared" si="152"/>
        <v>#REF!</v>
      </c>
      <c r="N3174" t="e">
        <f t="shared" si="153"/>
        <v>#REF!</v>
      </c>
    </row>
    <row r="3175" spans="4:14">
      <c r="D3175" s="13" t="e">
        <f>VLOOKUP(Parameter!#REF!,Indexing!$A$2:$B$28,2)</f>
        <v>#REF!</v>
      </c>
      <c r="E3175" s="13" t="e">
        <f>VLOOKUP(Parameter!#REF!,Indexing!$C$2:$D$28,2)</f>
        <v>#REF!</v>
      </c>
      <c r="F3175" s="13" t="e">
        <f>VLOOKUP(Parameter!#REF!,Indexing!$E$2:$F$28,2)</f>
        <v>#REF!</v>
      </c>
      <c r="G3175" s="13" t="e">
        <f>VLOOKUP(Parameter!#REF!,Indexing!$G$2:$H$28,2)</f>
        <v>#REF!</v>
      </c>
      <c r="H3175" s="13" t="e">
        <f t="shared" ref="H3175:H3217" si="154">(AVERAGE(D3175:G3175))</f>
        <v>#REF!</v>
      </c>
      <c r="J3175" s="13" t="e">
        <f>VLOOKUP(Parameter!#REF!,Indexing!$I$2:$J$28,2)</f>
        <v>#REF!</v>
      </c>
      <c r="K3175" s="13" t="e">
        <f>VLOOKUP(Parameter!#REF!,Indexing!$K$2:$L$28,2)</f>
        <v>#REF!</v>
      </c>
      <c r="L3175" s="13" t="e">
        <f t="shared" ref="L3175:L3217" si="155">AVERAGE(J3175+K3175)</f>
        <v>#REF!</v>
      </c>
      <c r="N3175" t="e">
        <f t="shared" si="153"/>
        <v>#REF!</v>
      </c>
    </row>
    <row r="3176" spans="4:14">
      <c r="D3176" s="13" t="e">
        <f>VLOOKUP(Parameter!#REF!,Indexing!$A$2:$B$28,2)</f>
        <v>#REF!</v>
      </c>
      <c r="E3176" s="13" t="e">
        <f>VLOOKUP(Parameter!#REF!,Indexing!$C$2:$D$28,2)</f>
        <v>#REF!</v>
      </c>
      <c r="F3176" s="13" t="e">
        <f>VLOOKUP(Parameter!#REF!,Indexing!$E$2:$F$28,2)</f>
        <v>#REF!</v>
      </c>
      <c r="G3176" s="13" t="e">
        <f>VLOOKUP(Parameter!#REF!,Indexing!$G$2:$H$28,2)</f>
        <v>#REF!</v>
      </c>
      <c r="H3176" s="13" t="e">
        <f t="shared" si="154"/>
        <v>#REF!</v>
      </c>
      <c r="J3176" s="13" t="e">
        <f>VLOOKUP(Parameter!#REF!,Indexing!$I$2:$J$28,2)</f>
        <v>#REF!</v>
      </c>
      <c r="K3176" s="13" t="e">
        <f>VLOOKUP(Parameter!#REF!,Indexing!$K$2:$L$28,2)</f>
        <v>#REF!</v>
      </c>
      <c r="L3176" s="13" t="e">
        <f t="shared" si="155"/>
        <v>#REF!</v>
      </c>
      <c r="N3176" t="e">
        <f t="shared" si="153"/>
        <v>#REF!</v>
      </c>
    </row>
    <row r="3177" spans="4:14">
      <c r="D3177" s="13" t="e">
        <f>VLOOKUP(Parameter!#REF!,Indexing!$A$2:$B$28,2)</f>
        <v>#REF!</v>
      </c>
      <c r="E3177" s="13" t="e">
        <f>VLOOKUP(Parameter!#REF!,Indexing!$C$2:$D$28,2)</f>
        <v>#REF!</v>
      </c>
      <c r="F3177" s="13" t="e">
        <f>VLOOKUP(Parameter!#REF!,Indexing!$E$2:$F$28,2)</f>
        <v>#REF!</v>
      </c>
      <c r="G3177" s="13" t="e">
        <f>VLOOKUP(Parameter!#REF!,Indexing!$G$2:$H$28,2)</f>
        <v>#REF!</v>
      </c>
      <c r="H3177" s="13" t="e">
        <f t="shared" si="154"/>
        <v>#REF!</v>
      </c>
      <c r="J3177" s="13" t="e">
        <f>VLOOKUP(Parameter!#REF!,Indexing!$I$2:$J$28,2)</f>
        <v>#REF!</v>
      </c>
      <c r="K3177" s="13" t="e">
        <f>VLOOKUP(Parameter!#REF!,Indexing!$K$2:$L$28,2)</f>
        <v>#REF!</v>
      </c>
      <c r="L3177" s="13" t="e">
        <f t="shared" si="155"/>
        <v>#REF!</v>
      </c>
      <c r="N3177" t="e">
        <f t="shared" si="153"/>
        <v>#REF!</v>
      </c>
    </row>
    <row r="3178" spans="4:14">
      <c r="D3178" s="13" t="e">
        <f>VLOOKUP(Parameter!#REF!,Indexing!$A$2:$B$28,2)</f>
        <v>#REF!</v>
      </c>
      <c r="E3178" s="13" t="e">
        <f>VLOOKUP(Parameter!#REF!,Indexing!$C$2:$D$28,2)</f>
        <v>#REF!</v>
      </c>
      <c r="F3178" s="13" t="e">
        <f>VLOOKUP(Parameter!#REF!,Indexing!$E$2:$F$28,2)</f>
        <v>#REF!</v>
      </c>
      <c r="G3178" s="13" t="e">
        <f>VLOOKUP(Parameter!#REF!,Indexing!$G$2:$H$28,2)</f>
        <v>#REF!</v>
      </c>
      <c r="H3178" s="13" t="e">
        <f t="shared" si="154"/>
        <v>#REF!</v>
      </c>
      <c r="J3178" s="13" t="e">
        <f>VLOOKUP(Parameter!#REF!,Indexing!$I$2:$J$28,2)</f>
        <v>#REF!</v>
      </c>
      <c r="K3178" s="13" t="e">
        <f>VLOOKUP(Parameter!#REF!,Indexing!$K$2:$L$28,2)</f>
        <v>#REF!</v>
      </c>
      <c r="L3178" s="13" t="e">
        <f t="shared" si="155"/>
        <v>#REF!</v>
      </c>
      <c r="N3178" t="e">
        <f t="shared" si="153"/>
        <v>#REF!</v>
      </c>
    </row>
    <row r="3179" spans="4:14">
      <c r="D3179" s="13" t="e">
        <f>VLOOKUP(Parameter!#REF!,Indexing!$A$2:$B$28,2)</f>
        <v>#REF!</v>
      </c>
      <c r="E3179" s="13" t="e">
        <f>VLOOKUP(Parameter!#REF!,Indexing!$C$2:$D$28,2)</f>
        <v>#REF!</v>
      </c>
      <c r="F3179" s="13" t="e">
        <f>VLOOKUP(Parameter!#REF!,Indexing!$E$2:$F$28,2)</f>
        <v>#REF!</v>
      </c>
      <c r="G3179" s="13" t="e">
        <f>VLOOKUP(Parameter!#REF!,Indexing!$G$2:$H$28,2)</f>
        <v>#REF!</v>
      </c>
      <c r="H3179" s="13" t="e">
        <f t="shared" si="154"/>
        <v>#REF!</v>
      </c>
      <c r="J3179" s="13" t="e">
        <f>VLOOKUP(Parameter!#REF!,Indexing!$I$2:$J$28,2)</f>
        <v>#REF!</v>
      </c>
      <c r="K3179" s="13" t="e">
        <f>VLOOKUP(Parameter!#REF!,Indexing!$K$2:$L$28,2)</f>
        <v>#REF!</v>
      </c>
      <c r="L3179" s="13" t="e">
        <f t="shared" si="155"/>
        <v>#REF!</v>
      </c>
      <c r="N3179" t="e">
        <f t="shared" si="153"/>
        <v>#REF!</v>
      </c>
    </row>
    <row r="3180" spans="4:14">
      <c r="D3180" s="13" t="e">
        <f>VLOOKUP(Parameter!#REF!,Indexing!$A$2:$B$28,2)</f>
        <v>#REF!</v>
      </c>
      <c r="E3180" s="13" t="e">
        <f>VLOOKUP(Parameter!#REF!,Indexing!$C$2:$D$28,2)</f>
        <v>#REF!</v>
      </c>
      <c r="F3180" s="13" t="e">
        <f>VLOOKUP(Parameter!#REF!,Indexing!$E$2:$F$28,2)</f>
        <v>#REF!</v>
      </c>
      <c r="G3180" s="13" t="e">
        <f>VLOOKUP(Parameter!#REF!,Indexing!$G$2:$H$28,2)</f>
        <v>#REF!</v>
      </c>
      <c r="H3180" s="13" t="e">
        <f t="shared" si="154"/>
        <v>#REF!</v>
      </c>
      <c r="J3180" s="13" t="e">
        <f>VLOOKUP(Parameter!#REF!,Indexing!$I$2:$J$28,2)</f>
        <v>#REF!</v>
      </c>
      <c r="K3180" s="13" t="e">
        <f>VLOOKUP(Parameter!#REF!,Indexing!$K$2:$L$28,2)</f>
        <v>#REF!</v>
      </c>
      <c r="L3180" s="13" t="e">
        <f t="shared" si="155"/>
        <v>#REF!</v>
      </c>
      <c r="N3180" t="e">
        <f t="shared" si="153"/>
        <v>#REF!</v>
      </c>
    </row>
    <row r="3181" spans="4:14">
      <c r="D3181" s="13" t="e">
        <f>VLOOKUP(Parameter!#REF!,Indexing!$A$2:$B$28,2)</f>
        <v>#REF!</v>
      </c>
      <c r="E3181" s="13" t="e">
        <f>VLOOKUP(Parameter!#REF!,Indexing!$C$2:$D$28,2)</f>
        <v>#REF!</v>
      </c>
      <c r="F3181" s="13" t="e">
        <f>VLOOKUP(Parameter!#REF!,Indexing!$E$2:$F$28,2)</f>
        <v>#REF!</v>
      </c>
      <c r="G3181" s="13" t="e">
        <f>VLOOKUP(Parameter!#REF!,Indexing!$G$2:$H$28,2)</f>
        <v>#REF!</v>
      </c>
      <c r="H3181" s="13" t="e">
        <f t="shared" si="154"/>
        <v>#REF!</v>
      </c>
      <c r="J3181" s="13" t="e">
        <f>VLOOKUP(Parameter!#REF!,Indexing!$I$2:$J$28,2)</f>
        <v>#REF!</v>
      </c>
      <c r="K3181" s="13" t="e">
        <f>VLOOKUP(Parameter!#REF!,Indexing!$K$2:$L$28,2)</f>
        <v>#REF!</v>
      </c>
      <c r="L3181" s="13" t="e">
        <f t="shared" si="155"/>
        <v>#REF!</v>
      </c>
      <c r="N3181" t="e">
        <f t="shared" si="153"/>
        <v>#REF!</v>
      </c>
    </row>
    <row r="3182" spans="4:14">
      <c r="D3182" s="13" t="e">
        <f>VLOOKUP(Parameter!#REF!,Indexing!$A$2:$B$28,2)</f>
        <v>#REF!</v>
      </c>
      <c r="E3182" s="13" t="e">
        <f>VLOOKUP(Parameter!#REF!,Indexing!$C$2:$D$28,2)</f>
        <v>#REF!</v>
      </c>
      <c r="F3182" s="13" t="e">
        <f>VLOOKUP(Parameter!#REF!,Indexing!$E$2:$F$28,2)</f>
        <v>#REF!</v>
      </c>
      <c r="G3182" s="13" t="e">
        <f>VLOOKUP(Parameter!#REF!,Indexing!$G$2:$H$28,2)</f>
        <v>#REF!</v>
      </c>
      <c r="H3182" s="13" t="e">
        <f t="shared" si="154"/>
        <v>#REF!</v>
      </c>
      <c r="J3182" s="13" t="e">
        <f>VLOOKUP(Parameter!#REF!,Indexing!$I$2:$J$28,2)</f>
        <v>#REF!</v>
      </c>
      <c r="K3182" s="13" t="e">
        <f>VLOOKUP(Parameter!#REF!,Indexing!$K$2:$L$28,2)</f>
        <v>#REF!</v>
      </c>
      <c r="L3182" s="13" t="e">
        <f t="shared" si="155"/>
        <v>#REF!</v>
      </c>
      <c r="N3182" t="e">
        <f t="shared" si="153"/>
        <v>#REF!</v>
      </c>
    </row>
    <row r="3183" spans="4:14">
      <c r="D3183" s="13" t="e">
        <f>VLOOKUP(Parameter!#REF!,Indexing!$A$2:$B$28,2)</f>
        <v>#REF!</v>
      </c>
      <c r="E3183" s="13" t="e">
        <f>VLOOKUP(Parameter!#REF!,Indexing!$C$2:$D$28,2)</f>
        <v>#REF!</v>
      </c>
      <c r="F3183" s="13" t="e">
        <f>VLOOKUP(Parameter!#REF!,Indexing!$E$2:$F$28,2)</f>
        <v>#REF!</v>
      </c>
      <c r="G3183" s="13" t="e">
        <f>VLOOKUP(Parameter!#REF!,Indexing!$G$2:$H$28,2)</f>
        <v>#REF!</v>
      </c>
      <c r="H3183" s="13" t="e">
        <f t="shared" si="154"/>
        <v>#REF!</v>
      </c>
      <c r="J3183" s="13" t="e">
        <f>VLOOKUP(Parameter!#REF!,Indexing!$I$2:$J$28,2)</f>
        <v>#REF!</v>
      </c>
      <c r="K3183" s="13" t="e">
        <f>VLOOKUP(Parameter!#REF!,Indexing!$K$2:$L$28,2)</f>
        <v>#REF!</v>
      </c>
      <c r="L3183" s="13" t="e">
        <f t="shared" si="155"/>
        <v>#REF!</v>
      </c>
      <c r="N3183" t="e">
        <f t="shared" si="153"/>
        <v>#REF!</v>
      </c>
    </row>
    <row r="3184" spans="4:14">
      <c r="D3184" s="13" t="e">
        <f>VLOOKUP(Parameter!#REF!,Indexing!$A$2:$B$28,2)</f>
        <v>#REF!</v>
      </c>
      <c r="E3184" s="13" t="e">
        <f>VLOOKUP(Parameter!#REF!,Indexing!$C$2:$D$28,2)</f>
        <v>#REF!</v>
      </c>
      <c r="F3184" s="13" t="e">
        <f>VLOOKUP(Parameter!#REF!,Indexing!$E$2:$F$28,2)</f>
        <v>#REF!</v>
      </c>
      <c r="G3184" s="13" t="e">
        <f>VLOOKUP(Parameter!#REF!,Indexing!$G$2:$H$28,2)</f>
        <v>#REF!</v>
      </c>
      <c r="H3184" s="13" t="e">
        <f t="shared" si="154"/>
        <v>#REF!</v>
      </c>
      <c r="J3184" s="13" t="e">
        <f>VLOOKUP(Parameter!#REF!,Indexing!$I$2:$J$28,2)</f>
        <v>#REF!</v>
      </c>
      <c r="K3184" s="13" t="e">
        <f>VLOOKUP(Parameter!#REF!,Indexing!$K$2:$L$28,2)</f>
        <v>#REF!</v>
      </c>
      <c r="L3184" s="13" t="e">
        <f t="shared" si="155"/>
        <v>#REF!</v>
      </c>
      <c r="N3184" t="e">
        <f t="shared" si="153"/>
        <v>#REF!</v>
      </c>
    </row>
    <row r="3185" spans="4:14">
      <c r="D3185" s="13" t="e">
        <f>VLOOKUP(Parameter!#REF!,Indexing!$A$2:$B$28,2)</f>
        <v>#REF!</v>
      </c>
      <c r="E3185" s="13" t="e">
        <f>VLOOKUP(Parameter!#REF!,Indexing!$C$2:$D$28,2)</f>
        <v>#REF!</v>
      </c>
      <c r="F3185" s="13" t="e">
        <f>VLOOKUP(Parameter!#REF!,Indexing!$E$2:$F$28,2)</f>
        <v>#REF!</v>
      </c>
      <c r="G3185" s="13" t="e">
        <f>VLOOKUP(Parameter!#REF!,Indexing!$G$2:$H$28,2)</f>
        <v>#REF!</v>
      </c>
      <c r="H3185" s="13" t="e">
        <f t="shared" si="154"/>
        <v>#REF!</v>
      </c>
      <c r="J3185" s="13" t="e">
        <f>VLOOKUP(Parameter!#REF!,Indexing!$I$2:$J$28,2)</f>
        <v>#REF!</v>
      </c>
      <c r="K3185" s="13" t="e">
        <f>VLOOKUP(Parameter!#REF!,Indexing!$K$2:$L$28,2)</f>
        <v>#REF!</v>
      </c>
      <c r="L3185" s="13" t="e">
        <f t="shared" si="155"/>
        <v>#REF!</v>
      </c>
      <c r="N3185" t="e">
        <f t="shared" si="153"/>
        <v>#REF!</v>
      </c>
    </row>
    <row r="3186" spans="4:14">
      <c r="D3186" s="13" t="e">
        <f>VLOOKUP(Parameter!#REF!,Indexing!$A$2:$B$28,2)</f>
        <v>#REF!</v>
      </c>
      <c r="E3186" s="13" t="e">
        <f>VLOOKUP(Parameter!#REF!,Indexing!$C$2:$D$28,2)</f>
        <v>#REF!</v>
      </c>
      <c r="F3186" s="13" t="e">
        <f>VLOOKUP(Parameter!#REF!,Indexing!$E$2:$F$28,2)</f>
        <v>#REF!</v>
      </c>
      <c r="G3186" s="13" t="e">
        <f>VLOOKUP(Parameter!#REF!,Indexing!$G$2:$H$28,2)</f>
        <v>#REF!</v>
      </c>
      <c r="H3186" s="13" t="e">
        <f t="shared" si="154"/>
        <v>#REF!</v>
      </c>
      <c r="J3186" s="13" t="e">
        <f>VLOOKUP(Parameter!#REF!,Indexing!$I$2:$J$28,2)</f>
        <v>#REF!</v>
      </c>
      <c r="K3186" s="13" t="e">
        <f>VLOOKUP(Parameter!#REF!,Indexing!$K$2:$L$28,2)</f>
        <v>#REF!</v>
      </c>
      <c r="L3186" s="13" t="e">
        <f t="shared" si="155"/>
        <v>#REF!</v>
      </c>
      <c r="N3186" t="e">
        <f t="shared" si="153"/>
        <v>#REF!</v>
      </c>
    </row>
    <row r="3187" spans="4:14">
      <c r="D3187" s="13" t="e">
        <f>VLOOKUP(Parameter!#REF!,Indexing!$A$2:$B$28,2)</f>
        <v>#REF!</v>
      </c>
      <c r="E3187" s="13" t="e">
        <f>VLOOKUP(Parameter!#REF!,Indexing!$C$2:$D$28,2)</f>
        <v>#REF!</v>
      </c>
      <c r="F3187" s="13" t="e">
        <f>VLOOKUP(Parameter!#REF!,Indexing!$E$2:$F$28,2)</f>
        <v>#REF!</v>
      </c>
      <c r="G3187" s="13" t="e">
        <f>VLOOKUP(Parameter!#REF!,Indexing!$G$2:$H$28,2)</f>
        <v>#REF!</v>
      </c>
      <c r="H3187" s="13" t="e">
        <f t="shared" si="154"/>
        <v>#REF!</v>
      </c>
      <c r="J3187" s="13" t="e">
        <f>VLOOKUP(Parameter!#REF!,Indexing!$I$2:$J$28,2)</f>
        <v>#REF!</v>
      </c>
      <c r="K3187" s="13" t="e">
        <f>VLOOKUP(Parameter!#REF!,Indexing!$K$2:$L$28,2)</f>
        <v>#REF!</v>
      </c>
      <c r="L3187" s="13" t="e">
        <f t="shared" si="155"/>
        <v>#REF!</v>
      </c>
      <c r="N3187" t="e">
        <f t="shared" si="153"/>
        <v>#REF!</v>
      </c>
    </row>
    <row r="3188" spans="4:14">
      <c r="D3188" s="13" t="e">
        <f>VLOOKUP(Parameter!#REF!,Indexing!$A$2:$B$28,2)</f>
        <v>#REF!</v>
      </c>
      <c r="E3188" s="13" t="e">
        <f>VLOOKUP(Parameter!#REF!,Indexing!$C$2:$D$28,2)</f>
        <v>#REF!</v>
      </c>
      <c r="F3188" s="13" t="e">
        <f>VLOOKUP(Parameter!#REF!,Indexing!$E$2:$F$28,2)</f>
        <v>#REF!</v>
      </c>
      <c r="G3188" s="13" t="e">
        <f>VLOOKUP(Parameter!#REF!,Indexing!$G$2:$H$28,2)</f>
        <v>#REF!</v>
      </c>
      <c r="H3188" s="13" t="e">
        <f t="shared" si="154"/>
        <v>#REF!</v>
      </c>
      <c r="J3188" s="13" t="e">
        <f>VLOOKUP(Parameter!#REF!,Indexing!$I$2:$J$28,2)</f>
        <v>#REF!</v>
      </c>
      <c r="K3188" s="13" t="e">
        <f>VLOOKUP(Parameter!#REF!,Indexing!$K$2:$L$28,2)</f>
        <v>#REF!</v>
      </c>
      <c r="L3188" s="13" t="e">
        <f t="shared" si="155"/>
        <v>#REF!</v>
      </c>
      <c r="N3188" t="e">
        <f t="shared" si="153"/>
        <v>#REF!</v>
      </c>
    </row>
    <row r="3189" spans="4:14">
      <c r="D3189" s="13" t="e">
        <f>VLOOKUP(Parameter!#REF!,Indexing!$A$2:$B$28,2)</f>
        <v>#REF!</v>
      </c>
      <c r="E3189" s="13" t="e">
        <f>VLOOKUP(Parameter!#REF!,Indexing!$C$2:$D$28,2)</f>
        <v>#REF!</v>
      </c>
      <c r="F3189" s="13" t="e">
        <f>VLOOKUP(Parameter!#REF!,Indexing!$E$2:$F$28,2)</f>
        <v>#REF!</v>
      </c>
      <c r="G3189" s="13" t="e">
        <f>VLOOKUP(Parameter!#REF!,Indexing!$G$2:$H$28,2)</f>
        <v>#REF!</v>
      </c>
      <c r="H3189" s="13" t="e">
        <f t="shared" si="154"/>
        <v>#REF!</v>
      </c>
      <c r="J3189" s="13" t="e">
        <f>VLOOKUP(Parameter!#REF!,Indexing!$I$2:$J$28,2)</f>
        <v>#REF!</v>
      </c>
      <c r="K3189" s="13" t="e">
        <f>VLOOKUP(Parameter!#REF!,Indexing!$K$2:$L$28,2)</f>
        <v>#REF!</v>
      </c>
      <c r="L3189" s="13" t="e">
        <f t="shared" si="155"/>
        <v>#REF!</v>
      </c>
      <c r="N3189" t="e">
        <f t="shared" si="153"/>
        <v>#REF!</v>
      </c>
    </row>
    <row r="3190" spans="4:14">
      <c r="D3190" s="13" t="e">
        <f>VLOOKUP(Parameter!#REF!,Indexing!$A$2:$B$28,2)</f>
        <v>#REF!</v>
      </c>
      <c r="E3190" s="13" t="e">
        <f>VLOOKUP(Parameter!#REF!,Indexing!$C$2:$D$28,2)</f>
        <v>#REF!</v>
      </c>
      <c r="F3190" s="13" t="e">
        <f>VLOOKUP(Parameter!#REF!,Indexing!$E$2:$F$28,2)</f>
        <v>#REF!</v>
      </c>
      <c r="G3190" s="13" t="e">
        <f>VLOOKUP(Parameter!#REF!,Indexing!$G$2:$H$28,2)</f>
        <v>#REF!</v>
      </c>
      <c r="H3190" s="13" t="e">
        <f t="shared" si="154"/>
        <v>#REF!</v>
      </c>
      <c r="J3190" s="13" t="e">
        <f>VLOOKUP(Parameter!#REF!,Indexing!$I$2:$J$28,2)</f>
        <v>#REF!</v>
      </c>
      <c r="K3190" s="13" t="e">
        <f>VLOOKUP(Parameter!#REF!,Indexing!$K$2:$L$28,2)</f>
        <v>#REF!</v>
      </c>
      <c r="L3190" s="13" t="e">
        <f t="shared" si="155"/>
        <v>#REF!</v>
      </c>
      <c r="N3190" t="e">
        <f t="shared" si="153"/>
        <v>#REF!</v>
      </c>
    </row>
    <row r="3191" spans="4:14">
      <c r="D3191" s="13" t="e">
        <f>VLOOKUP(Parameter!#REF!,Indexing!$A$2:$B$28,2)</f>
        <v>#REF!</v>
      </c>
      <c r="E3191" s="13" t="e">
        <f>VLOOKUP(Parameter!#REF!,Indexing!$C$2:$D$28,2)</f>
        <v>#REF!</v>
      </c>
      <c r="F3191" s="13" t="e">
        <f>VLOOKUP(Parameter!#REF!,Indexing!$E$2:$F$28,2)</f>
        <v>#REF!</v>
      </c>
      <c r="G3191" s="13" t="e">
        <f>VLOOKUP(Parameter!#REF!,Indexing!$G$2:$H$28,2)</f>
        <v>#REF!</v>
      </c>
      <c r="H3191" s="13" t="e">
        <f t="shared" si="154"/>
        <v>#REF!</v>
      </c>
      <c r="J3191" s="13" t="e">
        <f>VLOOKUP(Parameter!#REF!,Indexing!$I$2:$J$28,2)</f>
        <v>#REF!</v>
      </c>
      <c r="K3191" s="13" t="e">
        <f>VLOOKUP(Parameter!#REF!,Indexing!$K$2:$L$28,2)</f>
        <v>#REF!</v>
      </c>
      <c r="L3191" s="13" t="e">
        <f t="shared" si="155"/>
        <v>#REF!</v>
      </c>
      <c r="N3191" t="e">
        <f t="shared" si="153"/>
        <v>#REF!</v>
      </c>
    </row>
    <row r="3192" spans="4:14">
      <c r="D3192" s="13" t="e">
        <f>VLOOKUP(Parameter!#REF!,Indexing!$A$2:$B$28,2)</f>
        <v>#REF!</v>
      </c>
      <c r="E3192" s="13" t="e">
        <f>VLOOKUP(Parameter!#REF!,Indexing!$C$2:$D$28,2)</f>
        <v>#REF!</v>
      </c>
      <c r="F3192" s="13" t="e">
        <f>VLOOKUP(Parameter!#REF!,Indexing!$E$2:$F$28,2)</f>
        <v>#REF!</v>
      </c>
      <c r="G3192" s="13" t="e">
        <f>VLOOKUP(Parameter!#REF!,Indexing!$G$2:$H$28,2)</f>
        <v>#REF!</v>
      </c>
      <c r="H3192" s="13" t="e">
        <f t="shared" si="154"/>
        <v>#REF!</v>
      </c>
      <c r="J3192" s="13" t="e">
        <f>VLOOKUP(Parameter!#REF!,Indexing!$I$2:$J$28,2)</f>
        <v>#REF!</v>
      </c>
      <c r="K3192" s="13" t="e">
        <f>VLOOKUP(Parameter!#REF!,Indexing!$K$2:$L$28,2)</f>
        <v>#REF!</v>
      </c>
      <c r="L3192" s="13" t="e">
        <f t="shared" si="155"/>
        <v>#REF!</v>
      </c>
      <c r="N3192" t="e">
        <f t="shared" si="153"/>
        <v>#REF!</v>
      </c>
    </row>
    <row r="3193" spans="4:14">
      <c r="D3193" s="13" t="e">
        <f>VLOOKUP(Parameter!#REF!,Indexing!$A$2:$B$28,2)</f>
        <v>#REF!</v>
      </c>
      <c r="E3193" s="13" t="e">
        <f>VLOOKUP(Parameter!#REF!,Indexing!$C$2:$D$28,2)</f>
        <v>#REF!</v>
      </c>
      <c r="F3193" s="13" t="e">
        <f>VLOOKUP(Parameter!#REF!,Indexing!$E$2:$F$28,2)</f>
        <v>#REF!</v>
      </c>
      <c r="G3193" s="13" t="e">
        <f>VLOOKUP(Parameter!#REF!,Indexing!$G$2:$H$28,2)</f>
        <v>#REF!</v>
      </c>
      <c r="H3193" s="13" t="e">
        <f t="shared" si="154"/>
        <v>#REF!</v>
      </c>
      <c r="J3193" s="13" t="e">
        <f>VLOOKUP(Parameter!#REF!,Indexing!$I$2:$J$28,2)</f>
        <v>#REF!</v>
      </c>
      <c r="K3193" s="13" t="e">
        <f>VLOOKUP(Parameter!#REF!,Indexing!$K$2:$L$28,2)</f>
        <v>#REF!</v>
      </c>
      <c r="L3193" s="13" t="e">
        <f t="shared" si="155"/>
        <v>#REF!</v>
      </c>
      <c r="N3193" t="e">
        <f t="shared" si="153"/>
        <v>#REF!</v>
      </c>
    </row>
    <row r="3194" spans="4:14">
      <c r="D3194" s="13" t="e">
        <f>VLOOKUP(Parameter!#REF!,Indexing!$A$2:$B$28,2)</f>
        <v>#REF!</v>
      </c>
      <c r="E3194" s="13" t="e">
        <f>VLOOKUP(Parameter!#REF!,Indexing!$C$2:$D$28,2)</f>
        <v>#REF!</v>
      </c>
      <c r="F3194" s="13" t="e">
        <f>VLOOKUP(Parameter!#REF!,Indexing!$E$2:$F$28,2)</f>
        <v>#REF!</v>
      </c>
      <c r="G3194" s="13" t="e">
        <f>VLOOKUP(Parameter!#REF!,Indexing!$G$2:$H$28,2)</f>
        <v>#REF!</v>
      </c>
      <c r="H3194" s="13" t="e">
        <f t="shared" si="154"/>
        <v>#REF!</v>
      </c>
      <c r="J3194" s="13" t="e">
        <f>VLOOKUP(Parameter!#REF!,Indexing!$I$2:$J$28,2)</f>
        <v>#REF!</v>
      </c>
      <c r="K3194" s="13" t="e">
        <f>VLOOKUP(Parameter!#REF!,Indexing!$K$2:$L$28,2)</f>
        <v>#REF!</v>
      </c>
      <c r="L3194" s="13" t="e">
        <f t="shared" si="155"/>
        <v>#REF!</v>
      </c>
      <c r="N3194" t="e">
        <f t="shared" si="153"/>
        <v>#REF!</v>
      </c>
    </row>
    <row r="3195" spans="4:14">
      <c r="D3195" s="13" t="e">
        <f>VLOOKUP(Parameter!#REF!,Indexing!$A$2:$B$28,2)</f>
        <v>#REF!</v>
      </c>
      <c r="E3195" s="13" t="e">
        <f>VLOOKUP(Parameter!#REF!,Indexing!$C$2:$D$28,2)</f>
        <v>#REF!</v>
      </c>
      <c r="F3195" s="13" t="e">
        <f>VLOOKUP(Parameter!#REF!,Indexing!$E$2:$F$28,2)</f>
        <v>#REF!</v>
      </c>
      <c r="G3195" s="13" t="e">
        <f>VLOOKUP(Parameter!#REF!,Indexing!$G$2:$H$28,2)</f>
        <v>#REF!</v>
      </c>
      <c r="H3195" s="13" t="e">
        <f t="shared" si="154"/>
        <v>#REF!</v>
      </c>
      <c r="J3195" s="13" t="e">
        <f>VLOOKUP(Parameter!#REF!,Indexing!$I$2:$J$28,2)</f>
        <v>#REF!</v>
      </c>
      <c r="K3195" s="13" t="e">
        <f>VLOOKUP(Parameter!#REF!,Indexing!$K$2:$L$28,2)</f>
        <v>#REF!</v>
      </c>
      <c r="L3195" s="13" t="e">
        <f t="shared" si="155"/>
        <v>#REF!</v>
      </c>
      <c r="N3195" t="e">
        <f t="shared" si="153"/>
        <v>#REF!</v>
      </c>
    </row>
    <row r="3196" spans="4:14">
      <c r="D3196" s="13" t="e">
        <f>VLOOKUP(Parameter!#REF!,Indexing!$A$2:$B$28,2)</f>
        <v>#REF!</v>
      </c>
      <c r="E3196" s="13" t="e">
        <f>VLOOKUP(Parameter!#REF!,Indexing!$C$2:$D$28,2)</f>
        <v>#REF!</v>
      </c>
      <c r="F3196" s="13" t="e">
        <f>VLOOKUP(Parameter!#REF!,Indexing!$E$2:$F$28,2)</f>
        <v>#REF!</v>
      </c>
      <c r="G3196" s="13" t="e">
        <f>VLOOKUP(Parameter!#REF!,Indexing!$G$2:$H$28,2)</f>
        <v>#REF!</v>
      </c>
      <c r="H3196" s="13" t="e">
        <f t="shared" si="154"/>
        <v>#REF!</v>
      </c>
      <c r="J3196" s="13" t="e">
        <f>VLOOKUP(Parameter!#REF!,Indexing!$I$2:$J$28,2)</f>
        <v>#REF!</v>
      </c>
      <c r="K3196" s="13" t="e">
        <f>VLOOKUP(Parameter!#REF!,Indexing!$K$2:$L$28,2)</f>
        <v>#REF!</v>
      </c>
      <c r="L3196" s="13" t="e">
        <f t="shared" si="155"/>
        <v>#REF!</v>
      </c>
      <c r="N3196" t="e">
        <f t="shared" si="153"/>
        <v>#REF!</v>
      </c>
    </row>
    <row r="3197" spans="4:14">
      <c r="D3197" s="13" t="e">
        <f>VLOOKUP(Parameter!#REF!,Indexing!$A$2:$B$28,2)</f>
        <v>#REF!</v>
      </c>
      <c r="E3197" s="13" t="e">
        <f>VLOOKUP(Parameter!#REF!,Indexing!$C$2:$D$28,2)</f>
        <v>#REF!</v>
      </c>
      <c r="F3197" s="13" t="e">
        <f>VLOOKUP(Parameter!#REF!,Indexing!$E$2:$F$28,2)</f>
        <v>#REF!</v>
      </c>
      <c r="G3197" s="13" t="e">
        <f>VLOOKUP(Parameter!#REF!,Indexing!$G$2:$H$28,2)</f>
        <v>#REF!</v>
      </c>
      <c r="H3197" s="13" t="e">
        <f t="shared" si="154"/>
        <v>#REF!</v>
      </c>
      <c r="J3197" s="13" t="e">
        <f>VLOOKUP(Parameter!#REF!,Indexing!$I$2:$J$28,2)</f>
        <v>#REF!</v>
      </c>
      <c r="K3197" s="13" t="e">
        <f>VLOOKUP(Parameter!#REF!,Indexing!$K$2:$L$28,2)</f>
        <v>#REF!</v>
      </c>
      <c r="L3197" s="13" t="e">
        <f t="shared" si="155"/>
        <v>#REF!</v>
      </c>
      <c r="N3197" t="e">
        <f t="shared" si="153"/>
        <v>#REF!</v>
      </c>
    </row>
    <row r="3198" spans="4:14">
      <c r="D3198" s="13" t="e">
        <f>VLOOKUP(Parameter!#REF!,Indexing!$A$2:$B$28,2)</f>
        <v>#REF!</v>
      </c>
      <c r="E3198" s="13" t="e">
        <f>VLOOKUP(Parameter!#REF!,Indexing!$C$2:$D$28,2)</f>
        <v>#REF!</v>
      </c>
      <c r="F3198" s="13" t="e">
        <f>VLOOKUP(Parameter!#REF!,Indexing!$E$2:$F$28,2)</f>
        <v>#REF!</v>
      </c>
      <c r="G3198" s="13" t="e">
        <f>VLOOKUP(Parameter!#REF!,Indexing!$G$2:$H$28,2)</f>
        <v>#REF!</v>
      </c>
      <c r="H3198" s="13" t="e">
        <f t="shared" si="154"/>
        <v>#REF!</v>
      </c>
      <c r="J3198" s="13" t="e">
        <f>VLOOKUP(Parameter!#REF!,Indexing!$I$2:$J$28,2)</f>
        <v>#REF!</v>
      </c>
      <c r="K3198" s="13" t="e">
        <f>VLOOKUP(Parameter!#REF!,Indexing!$K$2:$L$28,2)</f>
        <v>#REF!</v>
      </c>
      <c r="L3198" s="13" t="e">
        <f t="shared" si="155"/>
        <v>#REF!</v>
      </c>
      <c r="N3198" t="e">
        <f t="shared" si="153"/>
        <v>#REF!</v>
      </c>
    </row>
    <row r="3199" spans="4:14">
      <c r="D3199" s="13" t="e">
        <f>VLOOKUP(Parameter!#REF!,Indexing!$A$2:$B$28,2)</f>
        <v>#REF!</v>
      </c>
      <c r="E3199" s="13" t="e">
        <f>VLOOKUP(Parameter!#REF!,Indexing!$C$2:$D$28,2)</f>
        <v>#REF!</v>
      </c>
      <c r="F3199" s="13" t="e">
        <f>VLOOKUP(Parameter!#REF!,Indexing!$E$2:$F$28,2)</f>
        <v>#REF!</v>
      </c>
      <c r="G3199" s="13" t="e">
        <f>VLOOKUP(Parameter!#REF!,Indexing!$G$2:$H$28,2)</f>
        <v>#REF!</v>
      </c>
      <c r="H3199" s="13" t="e">
        <f t="shared" si="154"/>
        <v>#REF!</v>
      </c>
      <c r="J3199" s="13" t="e">
        <f>VLOOKUP(Parameter!#REF!,Indexing!$I$2:$J$28,2)</f>
        <v>#REF!</v>
      </c>
      <c r="K3199" s="13" t="e">
        <f>VLOOKUP(Parameter!#REF!,Indexing!$K$2:$L$28,2)</f>
        <v>#REF!</v>
      </c>
      <c r="L3199" s="13" t="e">
        <f t="shared" si="155"/>
        <v>#REF!</v>
      </c>
      <c r="N3199" t="e">
        <f t="shared" si="153"/>
        <v>#REF!</v>
      </c>
    </row>
    <row r="3200" spans="4:14">
      <c r="D3200" s="13" t="e">
        <f>VLOOKUP(Parameter!#REF!,Indexing!$A$2:$B$28,2)</f>
        <v>#REF!</v>
      </c>
      <c r="E3200" s="13" t="e">
        <f>VLOOKUP(Parameter!#REF!,Indexing!$C$2:$D$28,2)</f>
        <v>#REF!</v>
      </c>
      <c r="F3200" s="13" t="e">
        <f>VLOOKUP(Parameter!#REF!,Indexing!$E$2:$F$28,2)</f>
        <v>#REF!</v>
      </c>
      <c r="G3200" s="13" t="e">
        <f>VLOOKUP(Parameter!#REF!,Indexing!$G$2:$H$28,2)</f>
        <v>#REF!</v>
      </c>
      <c r="H3200" s="13" t="e">
        <f t="shared" si="154"/>
        <v>#REF!</v>
      </c>
      <c r="J3200" s="13" t="e">
        <f>VLOOKUP(Parameter!#REF!,Indexing!$I$2:$J$28,2)</f>
        <v>#REF!</v>
      </c>
      <c r="K3200" s="13" t="e">
        <f>VLOOKUP(Parameter!#REF!,Indexing!$K$2:$L$28,2)</f>
        <v>#REF!</v>
      </c>
      <c r="L3200" s="13" t="e">
        <f t="shared" si="155"/>
        <v>#REF!</v>
      </c>
      <c r="N3200" t="e">
        <f t="shared" si="153"/>
        <v>#REF!</v>
      </c>
    </row>
    <row r="3201" spans="4:14">
      <c r="D3201" s="13" t="e">
        <f>VLOOKUP(Parameter!#REF!,Indexing!$A$2:$B$28,2)</f>
        <v>#REF!</v>
      </c>
      <c r="E3201" s="13" t="e">
        <f>VLOOKUP(Parameter!#REF!,Indexing!$C$2:$D$28,2)</f>
        <v>#REF!</v>
      </c>
      <c r="F3201" s="13" t="e">
        <f>VLOOKUP(Parameter!#REF!,Indexing!$E$2:$F$28,2)</f>
        <v>#REF!</v>
      </c>
      <c r="G3201" s="13" t="e">
        <f>VLOOKUP(Parameter!#REF!,Indexing!$G$2:$H$28,2)</f>
        <v>#REF!</v>
      </c>
      <c r="H3201" s="13" t="e">
        <f t="shared" si="154"/>
        <v>#REF!</v>
      </c>
      <c r="J3201" s="13" t="e">
        <f>VLOOKUP(Parameter!#REF!,Indexing!$I$2:$J$28,2)</f>
        <v>#REF!</v>
      </c>
      <c r="K3201" s="13" t="e">
        <f>VLOOKUP(Parameter!#REF!,Indexing!$K$2:$L$28,2)</f>
        <v>#REF!</v>
      </c>
      <c r="L3201" s="13" t="e">
        <f t="shared" si="155"/>
        <v>#REF!</v>
      </c>
      <c r="N3201" t="e">
        <f t="shared" si="153"/>
        <v>#REF!</v>
      </c>
    </row>
    <row r="3202" spans="4:14">
      <c r="D3202" s="13" t="e">
        <f>VLOOKUP(Parameter!#REF!,Indexing!$A$2:$B$28,2)</f>
        <v>#REF!</v>
      </c>
      <c r="E3202" s="13" t="e">
        <f>VLOOKUP(Parameter!#REF!,Indexing!$C$2:$D$28,2)</f>
        <v>#REF!</v>
      </c>
      <c r="F3202" s="13" t="e">
        <f>VLOOKUP(Parameter!#REF!,Indexing!$E$2:$F$28,2)</f>
        <v>#REF!</v>
      </c>
      <c r="G3202" s="13" t="e">
        <f>VLOOKUP(Parameter!#REF!,Indexing!$G$2:$H$28,2)</f>
        <v>#REF!</v>
      </c>
      <c r="H3202" s="13" t="e">
        <f t="shared" si="154"/>
        <v>#REF!</v>
      </c>
      <c r="J3202" s="13" t="e">
        <f>VLOOKUP(Parameter!#REF!,Indexing!$I$2:$J$28,2)</f>
        <v>#REF!</v>
      </c>
      <c r="K3202" s="13" t="e">
        <f>VLOOKUP(Parameter!#REF!,Indexing!$K$2:$L$28,2)</f>
        <v>#REF!</v>
      </c>
      <c r="L3202" s="13" t="e">
        <f t="shared" si="155"/>
        <v>#REF!</v>
      </c>
      <c r="N3202" t="e">
        <f t="shared" ref="N3202:N3217" si="156">(SUM(D3202:G3202))+(SUM(J3202+K3202))</f>
        <v>#REF!</v>
      </c>
    </row>
    <row r="3203" spans="4:14">
      <c r="D3203" s="13" t="e">
        <f>VLOOKUP(Parameter!#REF!,Indexing!$A$2:$B$28,2)</f>
        <v>#REF!</v>
      </c>
      <c r="E3203" s="13" t="e">
        <f>VLOOKUP(Parameter!#REF!,Indexing!$C$2:$D$28,2)</f>
        <v>#REF!</v>
      </c>
      <c r="F3203" s="13" t="e">
        <f>VLOOKUP(Parameter!#REF!,Indexing!$E$2:$F$28,2)</f>
        <v>#REF!</v>
      </c>
      <c r="G3203" s="13" t="e">
        <f>VLOOKUP(Parameter!#REF!,Indexing!$G$2:$H$28,2)</f>
        <v>#REF!</v>
      </c>
      <c r="H3203" s="13" t="e">
        <f t="shared" si="154"/>
        <v>#REF!</v>
      </c>
      <c r="J3203" s="13" t="e">
        <f>VLOOKUP(Parameter!#REF!,Indexing!$I$2:$J$28,2)</f>
        <v>#REF!</v>
      </c>
      <c r="K3203" s="13" t="e">
        <f>VLOOKUP(Parameter!#REF!,Indexing!$K$2:$L$28,2)</f>
        <v>#REF!</v>
      </c>
      <c r="L3203" s="13" t="e">
        <f t="shared" si="155"/>
        <v>#REF!</v>
      </c>
      <c r="N3203" t="e">
        <f t="shared" si="156"/>
        <v>#REF!</v>
      </c>
    </row>
    <row r="3204" spans="4:14">
      <c r="D3204" s="13" t="e">
        <f>VLOOKUP(Parameter!#REF!,Indexing!$A$2:$B$28,2)</f>
        <v>#REF!</v>
      </c>
      <c r="E3204" s="13" t="e">
        <f>VLOOKUP(Parameter!#REF!,Indexing!$C$2:$D$28,2)</f>
        <v>#REF!</v>
      </c>
      <c r="F3204" s="13" t="e">
        <f>VLOOKUP(Parameter!#REF!,Indexing!$E$2:$F$28,2)</f>
        <v>#REF!</v>
      </c>
      <c r="G3204" s="13" t="e">
        <f>VLOOKUP(Parameter!#REF!,Indexing!$G$2:$H$28,2)</f>
        <v>#REF!</v>
      </c>
      <c r="H3204" s="13" t="e">
        <f t="shared" si="154"/>
        <v>#REF!</v>
      </c>
      <c r="J3204" s="13" t="e">
        <f>VLOOKUP(Parameter!#REF!,Indexing!$I$2:$J$28,2)</f>
        <v>#REF!</v>
      </c>
      <c r="K3204" s="13" t="e">
        <f>VLOOKUP(Parameter!#REF!,Indexing!$K$2:$L$28,2)</f>
        <v>#REF!</v>
      </c>
      <c r="L3204" s="13" t="e">
        <f t="shared" si="155"/>
        <v>#REF!</v>
      </c>
      <c r="N3204" t="e">
        <f t="shared" si="156"/>
        <v>#REF!</v>
      </c>
    </row>
    <row r="3205" spans="4:14">
      <c r="D3205" s="13" t="e">
        <f>VLOOKUP(Parameter!#REF!,Indexing!$A$2:$B$28,2)</f>
        <v>#REF!</v>
      </c>
      <c r="E3205" s="13" t="e">
        <f>VLOOKUP(Parameter!#REF!,Indexing!$C$2:$D$28,2)</f>
        <v>#REF!</v>
      </c>
      <c r="F3205" s="13" t="e">
        <f>VLOOKUP(Parameter!#REF!,Indexing!$E$2:$F$28,2)</f>
        <v>#REF!</v>
      </c>
      <c r="G3205" s="13" t="e">
        <f>VLOOKUP(Parameter!#REF!,Indexing!$G$2:$H$28,2)</f>
        <v>#REF!</v>
      </c>
      <c r="H3205" s="13" t="e">
        <f t="shared" si="154"/>
        <v>#REF!</v>
      </c>
      <c r="J3205" s="13" t="e">
        <f>VLOOKUP(Parameter!#REF!,Indexing!$I$2:$J$28,2)</f>
        <v>#REF!</v>
      </c>
      <c r="K3205" s="13" t="e">
        <f>VLOOKUP(Parameter!#REF!,Indexing!$K$2:$L$28,2)</f>
        <v>#REF!</v>
      </c>
      <c r="L3205" s="13" t="e">
        <f t="shared" si="155"/>
        <v>#REF!</v>
      </c>
      <c r="N3205" t="e">
        <f t="shared" si="156"/>
        <v>#REF!</v>
      </c>
    </row>
    <row r="3206" spans="4:14">
      <c r="D3206" s="13" t="e">
        <f>VLOOKUP(Parameter!#REF!,Indexing!$A$2:$B$28,2)</f>
        <v>#REF!</v>
      </c>
      <c r="E3206" s="13" t="e">
        <f>VLOOKUP(Parameter!#REF!,Indexing!$C$2:$D$28,2)</f>
        <v>#REF!</v>
      </c>
      <c r="F3206" s="13" t="e">
        <f>VLOOKUP(Parameter!#REF!,Indexing!$E$2:$F$28,2)</f>
        <v>#REF!</v>
      </c>
      <c r="G3206" s="13" t="e">
        <f>VLOOKUP(Parameter!#REF!,Indexing!$G$2:$H$28,2)</f>
        <v>#REF!</v>
      </c>
      <c r="H3206" s="13" t="e">
        <f t="shared" si="154"/>
        <v>#REF!</v>
      </c>
      <c r="J3206" s="13" t="e">
        <f>VLOOKUP(Parameter!#REF!,Indexing!$I$2:$J$28,2)</f>
        <v>#REF!</v>
      </c>
      <c r="K3206" s="13" t="e">
        <f>VLOOKUP(Parameter!#REF!,Indexing!$K$2:$L$28,2)</f>
        <v>#REF!</v>
      </c>
      <c r="L3206" s="13" t="e">
        <f t="shared" si="155"/>
        <v>#REF!</v>
      </c>
      <c r="N3206" t="e">
        <f t="shared" si="156"/>
        <v>#REF!</v>
      </c>
    </row>
    <row r="3207" spans="4:14">
      <c r="D3207" s="13" t="e">
        <f>VLOOKUP(Parameter!#REF!,Indexing!$A$2:$B$28,2)</f>
        <v>#REF!</v>
      </c>
      <c r="E3207" s="13" t="e">
        <f>VLOOKUP(Parameter!#REF!,Indexing!$C$2:$D$28,2)</f>
        <v>#REF!</v>
      </c>
      <c r="F3207" s="13" t="e">
        <f>VLOOKUP(Parameter!#REF!,Indexing!$E$2:$F$28,2)</f>
        <v>#REF!</v>
      </c>
      <c r="G3207" s="13" t="e">
        <f>VLOOKUP(Parameter!#REF!,Indexing!$G$2:$H$28,2)</f>
        <v>#REF!</v>
      </c>
      <c r="H3207" s="13" t="e">
        <f t="shared" si="154"/>
        <v>#REF!</v>
      </c>
      <c r="J3207" s="13" t="e">
        <f>VLOOKUP(Parameter!#REF!,Indexing!$I$2:$J$28,2)</f>
        <v>#REF!</v>
      </c>
      <c r="K3207" s="13" t="e">
        <f>VLOOKUP(Parameter!#REF!,Indexing!$K$2:$L$28,2)</f>
        <v>#REF!</v>
      </c>
      <c r="L3207" s="13" t="e">
        <f t="shared" si="155"/>
        <v>#REF!</v>
      </c>
      <c r="N3207" t="e">
        <f t="shared" si="156"/>
        <v>#REF!</v>
      </c>
    </row>
    <row r="3208" spans="4:14">
      <c r="D3208" s="13" t="e">
        <f>VLOOKUP(Parameter!#REF!,Indexing!$A$2:$B$28,2)</f>
        <v>#REF!</v>
      </c>
      <c r="E3208" s="13" t="e">
        <f>VLOOKUP(Parameter!#REF!,Indexing!$C$2:$D$28,2)</f>
        <v>#REF!</v>
      </c>
      <c r="F3208" s="13" t="e">
        <f>VLOOKUP(Parameter!#REF!,Indexing!$E$2:$F$28,2)</f>
        <v>#REF!</v>
      </c>
      <c r="G3208" s="13" t="e">
        <f>VLOOKUP(Parameter!#REF!,Indexing!$G$2:$H$28,2)</f>
        <v>#REF!</v>
      </c>
      <c r="H3208" s="13" t="e">
        <f t="shared" si="154"/>
        <v>#REF!</v>
      </c>
      <c r="J3208" s="13" t="e">
        <f>VLOOKUP(Parameter!#REF!,Indexing!$I$2:$J$28,2)</f>
        <v>#REF!</v>
      </c>
      <c r="K3208" s="13" t="e">
        <f>VLOOKUP(Parameter!#REF!,Indexing!$K$2:$L$28,2)</f>
        <v>#REF!</v>
      </c>
      <c r="L3208" s="13" t="e">
        <f t="shared" si="155"/>
        <v>#REF!</v>
      </c>
      <c r="N3208" t="e">
        <f t="shared" si="156"/>
        <v>#REF!</v>
      </c>
    </row>
    <row r="3209" spans="4:14">
      <c r="D3209" s="13" t="e">
        <f>VLOOKUP(Parameter!#REF!,Indexing!$A$2:$B$28,2)</f>
        <v>#REF!</v>
      </c>
      <c r="E3209" s="13" t="e">
        <f>VLOOKUP(Parameter!#REF!,Indexing!$C$2:$D$28,2)</f>
        <v>#REF!</v>
      </c>
      <c r="F3209" s="13" t="e">
        <f>VLOOKUP(Parameter!#REF!,Indexing!$E$2:$F$28,2)</f>
        <v>#REF!</v>
      </c>
      <c r="G3209" s="13" t="e">
        <f>VLOOKUP(Parameter!#REF!,Indexing!$G$2:$H$28,2)</f>
        <v>#REF!</v>
      </c>
      <c r="H3209" s="13" t="e">
        <f t="shared" si="154"/>
        <v>#REF!</v>
      </c>
      <c r="J3209" s="13" t="e">
        <f>VLOOKUP(Parameter!#REF!,Indexing!$I$2:$J$28,2)</f>
        <v>#REF!</v>
      </c>
      <c r="K3209" s="13" t="e">
        <f>VLOOKUP(Parameter!#REF!,Indexing!$K$2:$L$28,2)</f>
        <v>#REF!</v>
      </c>
      <c r="L3209" s="13" t="e">
        <f t="shared" si="155"/>
        <v>#REF!</v>
      </c>
      <c r="N3209" t="e">
        <f t="shared" si="156"/>
        <v>#REF!</v>
      </c>
    </row>
    <row r="3210" spans="4:14">
      <c r="D3210" s="13" t="e">
        <f>VLOOKUP(Parameter!#REF!,Indexing!$A$2:$B$28,2)</f>
        <v>#REF!</v>
      </c>
      <c r="E3210" s="13" t="e">
        <f>VLOOKUP(Parameter!#REF!,Indexing!$C$2:$D$28,2)</f>
        <v>#REF!</v>
      </c>
      <c r="F3210" s="13" t="e">
        <f>VLOOKUP(Parameter!#REF!,Indexing!$E$2:$F$28,2)</f>
        <v>#REF!</v>
      </c>
      <c r="G3210" s="13" t="e">
        <f>VLOOKUP(Parameter!#REF!,Indexing!$G$2:$H$28,2)</f>
        <v>#REF!</v>
      </c>
      <c r="H3210" s="13" t="e">
        <f t="shared" si="154"/>
        <v>#REF!</v>
      </c>
      <c r="J3210" s="13" t="e">
        <f>VLOOKUP(Parameter!#REF!,Indexing!$I$2:$J$28,2)</f>
        <v>#REF!</v>
      </c>
      <c r="K3210" s="13" t="e">
        <f>VLOOKUP(Parameter!#REF!,Indexing!$K$2:$L$28,2)</f>
        <v>#REF!</v>
      </c>
      <c r="L3210" s="13" t="e">
        <f t="shared" si="155"/>
        <v>#REF!</v>
      </c>
      <c r="N3210" t="e">
        <f t="shared" si="156"/>
        <v>#REF!</v>
      </c>
    </row>
    <row r="3211" spans="4:14">
      <c r="D3211" s="13" t="e">
        <f>VLOOKUP(Parameter!#REF!,Indexing!$A$2:$B$28,2)</f>
        <v>#REF!</v>
      </c>
      <c r="E3211" s="13" t="e">
        <f>VLOOKUP(Parameter!#REF!,Indexing!$C$2:$D$28,2)</f>
        <v>#REF!</v>
      </c>
      <c r="F3211" s="13" t="e">
        <f>VLOOKUP(Parameter!#REF!,Indexing!$E$2:$F$28,2)</f>
        <v>#REF!</v>
      </c>
      <c r="G3211" s="13" t="e">
        <f>VLOOKUP(Parameter!#REF!,Indexing!$G$2:$H$28,2)</f>
        <v>#REF!</v>
      </c>
      <c r="H3211" s="13" t="e">
        <f t="shared" si="154"/>
        <v>#REF!</v>
      </c>
      <c r="J3211" s="13" t="e">
        <f>VLOOKUP(Parameter!#REF!,Indexing!$I$2:$J$28,2)</f>
        <v>#REF!</v>
      </c>
      <c r="K3211" s="13" t="e">
        <f>VLOOKUP(Parameter!#REF!,Indexing!$K$2:$L$28,2)</f>
        <v>#REF!</v>
      </c>
      <c r="L3211" s="13" t="e">
        <f t="shared" si="155"/>
        <v>#REF!</v>
      </c>
      <c r="N3211" t="e">
        <f t="shared" si="156"/>
        <v>#REF!</v>
      </c>
    </row>
    <row r="3212" spans="4:14">
      <c r="D3212" s="13" t="e">
        <f>VLOOKUP(Parameter!#REF!,Indexing!$A$2:$B$28,2)</f>
        <v>#REF!</v>
      </c>
      <c r="E3212" s="13" t="e">
        <f>VLOOKUP(Parameter!#REF!,Indexing!$C$2:$D$28,2)</f>
        <v>#REF!</v>
      </c>
      <c r="F3212" s="13" t="e">
        <f>VLOOKUP(Parameter!#REF!,Indexing!$E$2:$F$28,2)</f>
        <v>#REF!</v>
      </c>
      <c r="G3212" s="13" t="e">
        <f>VLOOKUP(Parameter!#REF!,Indexing!$G$2:$H$28,2)</f>
        <v>#REF!</v>
      </c>
      <c r="H3212" s="13" t="e">
        <f t="shared" si="154"/>
        <v>#REF!</v>
      </c>
      <c r="J3212" s="13" t="e">
        <f>VLOOKUP(Parameter!#REF!,Indexing!$I$2:$J$28,2)</f>
        <v>#REF!</v>
      </c>
      <c r="K3212" s="13" t="e">
        <f>VLOOKUP(Parameter!#REF!,Indexing!$K$2:$L$28,2)</f>
        <v>#REF!</v>
      </c>
      <c r="L3212" s="13" t="e">
        <f t="shared" si="155"/>
        <v>#REF!</v>
      </c>
      <c r="N3212" t="e">
        <f t="shared" si="156"/>
        <v>#REF!</v>
      </c>
    </row>
    <row r="3213" spans="4:14">
      <c r="D3213" s="13" t="e">
        <f>VLOOKUP(Parameter!#REF!,Indexing!$A$2:$B$28,2)</f>
        <v>#REF!</v>
      </c>
      <c r="E3213" s="13" t="e">
        <f>VLOOKUP(Parameter!#REF!,Indexing!$C$2:$D$28,2)</f>
        <v>#REF!</v>
      </c>
      <c r="F3213" s="13" t="e">
        <f>VLOOKUP(Parameter!#REF!,Indexing!$E$2:$F$28,2)</f>
        <v>#REF!</v>
      </c>
      <c r="G3213" s="13" t="e">
        <f>VLOOKUP(Parameter!#REF!,Indexing!$G$2:$H$28,2)</f>
        <v>#REF!</v>
      </c>
      <c r="H3213" s="13" t="e">
        <f t="shared" si="154"/>
        <v>#REF!</v>
      </c>
      <c r="J3213" s="13" t="e">
        <f>VLOOKUP(Parameter!#REF!,Indexing!$I$2:$J$28,2)</f>
        <v>#REF!</v>
      </c>
      <c r="K3213" s="13" t="e">
        <f>VLOOKUP(Parameter!#REF!,Indexing!$K$2:$L$28,2)</f>
        <v>#REF!</v>
      </c>
      <c r="L3213" s="13" t="e">
        <f t="shared" si="155"/>
        <v>#REF!</v>
      </c>
      <c r="N3213" t="e">
        <f t="shared" si="156"/>
        <v>#REF!</v>
      </c>
    </row>
    <row r="3214" spans="4:14">
      <c r="D3214" s="13" t="e">
        <f>VLOOKUP(Parameter!#REF!,Indexing!$A$2:$B$28,2)</f>
        <v>#REF!</v>
      </c>
      <c r="E3214" s="13" t="e">
        <f>VLOOKUP(Parameter!#REF!,Indexing!$C$2:$D$28,2)</f>
        <v>#REF!</v>
      </c>
      <c r="F3214" s="13" t="e">
        <f>VLOOKUP(Parameter!#REF!,Indexing!$E$2:$F$28,2)</f>
        <v>#REF!</v>
      </c>
      <c r="G3214" s="13" t="e">
        <f>VLOOKUP(Parameter!#REF!,Indexing!$G$2:$H$28,2)</f>
        <v>#REF!</v>
      </c>
      <c r="H3214" s="13" t="e">
        <f t="shared" si="154"/>
        <v>#REF!</v>
      </c>
      <c r="J3214" s="13" t="e">
        <f>VLOOKUP(Parameter!#REF!,Indexing!$I$2:$J$28,2)</f>
        <v>#REF!</v>
      </c>
      <c r="K3214" s="13" t="e">
        <f>VLOOKUP(Parameter!#REF!,Indexing!$K$2:$L$28,2)</f>
        <v>#REF!</v>
      </c>
      <c r="L3214" s="13" t="e">
        <f t="shared" si="155"/>
        <v>#REF!</v>
      </c>
      <c r="N3214" t="e">
        <f t="shared" si="156"/>
        <v>#REF!</v>
      </c>
    </row>
    <row r="3215" spans="4:14">
      <c r="D3215" s="13" t="e">
        <f>VLOOKUP(Parameter!#REF!,Indexing!$A$2:$B$28,2)</f>
        <v>#REF!</v>
      </c>
      <c r="E3215" s="13" t="e">
        <f>VLOOKUP(Parameter!#REF!,Indexing!$C$2:$D$28,2)</f>
        <v>#REF!</v>
      </c>
      <c r="F3215" s="13" t="e">
        <f>VLOOKUP(Parameter!#REF!,Indexing!$E$2:$F$28,2)</f>
        <v>#REF!</v>
      </c>
      <c r="G3215" s="13" t="e">
        <f>VLOOKUP(Parameter!#REF!,Indexing!$G$2:$H$28,2)</f>
        <v>#REF!</v>
      </c>
      <c r="H3215" s="13" t="e">
        <f t="shared" si="154"/>
        <v>#REF!</v>
      </c>
      <c r="J3215" s="13" t="e">
        <f>VLOOKUP(Parameter!#REF!,Indexing!$I$2:$J$28,2)</f>
        <v>#REF!</v>
      </c>
      <c r="K3215" s="13" t="e">
        <f>VLOOKUP(Parameter!#REF!,Indexing!$K$2:$L$28,2)</f>
        <v>#REF!</v>
      </c>
      <c r="L3215" s="13" t="e">
        <f t="shared" si="155"/>
        <v>#REF!</v>
      </c>
      <c r="N3215" t="e">
        <f t="shared" si="156"/>
        <v>#REF!</v>
      </c>
    </row>
    <row r="3216" spans="4:14">
      <c r="D3216" s="13" t="e">
        <f>VLOOKUP(Parameter!#REF!,Indexing!$A$2:$B$28,2)</f>
        <v>#REF!</v>
      </c>
      <c r="E3216" s="13" t="e">
        <f>VLOOKUP(Parameter!#REF!,Indexing!$C$2:$D$28,2)</f>
        <v>#REF!</v>
      </c>
      <c r="F3216" s="13" t="e">
        <f>VLOOKUP(Parameter!#REF!,Indexing!$E$2:$F$28,2)</f>
        <v>#REF!</v>
      </c>
      <c r="G3216" s="13" t="e">
        <f>VLOOKUP(Parameter!#REF!,Indexing!$G$2:$H$28,2)</f>
        <v>#REF!</v>
      </c>
      <c r="H3216" s="13" t="e">
        <f t="shared" si="154"/>
        <v>#REF!</v>
      </c>
      <c r="J3216" s="13" t="e">
        <f>VLOOKUP(Parameter!#REF!,Indexing!$I$2:$J$28,2)</f>
        <v>#REF!</v>
      </c>
      <c r="K3216" s="13" t="e">
        <f>VLOOKUP(Parameter!#REF!,Indexing!$K$2:$L$28,2)</f>
        <v>#REF!</v>
      </c>
      <c r="L3216" s="13" t="e">
        <f t="shared" si="155"/>
        <v>#REF!</v>
      </c>
      <c r="N3216" t="e">
        <f t="shared" si="156"/>
        <v>#REF!</v>
      </c>
    </row>
    <row r="3217" spans="4:14">
      <c r="D3217" s="13" t="e">
        <f>VLOOKUP(Parameter!#REF!,Indexing!$A$2:$B$28,2)</f>
        <v>#REF!</v>
      </c>
      <c r="E3217" s="13" t="e">
        <f>VLOOKUP(Parameter!#REF!,Indexing!$C$2:$D$28,2)</f>
        <v>#REF!</v>
      </c>
      <c r="F3217" s="13" t="e">
        <f>VLOOKUP(Parameter!#REF!,Indexing!$E$2:$F$28,2)</f>
        <v>#REF!</v>
      </c>
      <c r="G3217" s="13" t="e">
        <f>VLOOKUP(Parameter!#REF!,Indexing!$G$2:$H$28,2)</f>
        <v>#REF!</v>
      </c>
      <c r="H3217" s="13" t="e">
        <f t="shared" si="154"/>
        <v>#REF!</v>
      </c>
      <c r="J3217" s="13" t="e">
        <f>VLOOKUP(Parameter!#REF!,Indexing!$I$2:$J$28,2)</f>
        <v>#REF!</v>
      </c>
      <c r="K3217" s="13" t="e">
        <f>VLOOKUP(Parameter!#REF!,Indexing!$K$2:$L$28,2)</f>
        <v>#REF!</v>
      </c>
      <c r="L3217" s="13" t="e">
        <f t="shared" si="155"/>
        <v>#REF!</v>
      </c>
      <c r="N3217" t="e">
        <f t="shared" si="156"/>
        <v>#REF!</v>
      </c>
    </row>
  </sheetData>
  <autoFilter ref="A1:N4907" xr:uid="{21E5EC8A-840D-4F2D-89D0-82A8C7BFCE6F}"/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03D955F-9F9F-488B-B16A-C340BF6EF0EA}">
          <x14:formula1>
            <xm:f>'Data Category'!$E$2:$E$5</xm:f>
          </x14:formula1>
          <xm:sqref>B5106:B1048576</xm:sqref>
        </x14:dataValidation>
        <x14:dataValidation type="list" allowBlank="1" showInputMessage="1" showErrorMessage="1" xr:uid="{343A3981-A8E3-4EC4-9D08-272E3B4871EF}">
          <x14:formula1>
            <xm:f>'Data Category'!$D$2:$D$5</xm:f>
          </x14:formula1>
          <xm:sqref>C5106:C1048576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3030D-6870-47B0-AAF1-21E593B14223}">
  <dimension ref="A1:L51"/>
  <sheetViews>
    <sheetView zoomScale="85" zoomScaleNormal="85" workbookViewId="0">
      <selection activeCell="K5" sqref="K5"/>
    </sheetView>
  </sheetViews>
  <sheetFormatPr defaultRowHeight="15"/>
  <sheetData>
    <row r="1" spans="1:12" ht="60">
      <c r="A1" s="1" t="s">
        <v>33</v>
      </c>
      <c r="B1" s="5" t="s">
        <v>36</v>
      </c>
      <c r="C1" s="1" t="s">
        <v>37</v>
      </c>
      <c r="D1" s="6" t="s">
        <v>36</v>
      </c>
      <c r="E1" s="1" t="s">
        <v>822</v>
      </c>
      <c r="F1" s="5" t="s">
        <v>36</v>
      </c>
      <c r="G1" s="1" t="s">
        <v>821</v>
      </c>
      <c r="H1" s="5" t="s">
        <v>36</v>
      </c>
      <c r="I1" s="4" t="s">
        <v>38</v>
      </c>
      <c r="J1" s="5" t="s">
        <v>36</v>
      </c>
      <c r="K1" s="4" t="s">
        <v>39</v>
      </c>
      <c r="L1" s="5" t="s">
        <v>36</v>
      </c>
    </row>
    <row r="2" spans="1:12">
      <c r="A2" s="2">
        <v>0</v>
      </c>
      <c r="B2" s="5">
        <v>-25</v>
      </c>
      <c r="C2" s="7">
        <v>0</v>
      </c>
      <c r="D2" s="6">
        <v>25</v>
      </c>
      <c r="E2" s="3">
        <v>0</v>
      </c>
      <c r="F2" s="5">
        <v>-25</v>
      </c>
      <c r="G2" s="3">
        <v>0</v>
      </c>
      <c r="H2" s="5">
        <v>-25</v>
      </c>
      <c r="I2" s="7">
        <v>0</v>
      </c>
      <c r="J2" s="6">
        <v>25</v>
      </c>
      <c r="K2" s="7">
        <v>0</v>
      </c>
      <c r="L2" s="6">
        <v>25</v>
      </c>
    </row>
    <row r="3" spans="1:12" ht="13.9" customHeight="1">
      <c r="A3" s="2">
        <f>A4-((AVERAGE(Parameter!$O:$O)-MIN(Parameter!$O:$O))/24)</f>
        <v>4.4164930000000074E-2</v>
      </c>
      <c r="B3" s="2">
        <v>-24</v>
      </c>
      <c r="C3" s="2">
        <f>C4-((AVERAGE(Parameter!$P:$P)-MIN(Parameter!$P:$P))/24)</f>
        <v>8.822358000000186</v>
      </c>
      <c r="D3" s="2">
        <v>24</v>
      </c>
      <c r="E3" s="2">
        <f>E4-((AVERAGE(Parameter!$Q:$Q)-MIN(Parameter!$Q:$Q))/24)</f>
        <v>0.10043009999999986</v>
      </c>
      <c r="F3" s="2">
        <v>-24</v>
      </c>
      <c r="G3" s="2">
        <f>G4-((AVERAGE(Parameter!$R:$R)-MIN(Parameter!$R:$R))/24)</f>
        <v>0.56367930000000066</v>
      </c>
      <c r="H3" s="2">
        <v>-24</v>
      </c>
      <c r="I3" s="2">
        <f>I4-((AVERAGE(Parameter!$S:$S)-MIN(Parameter!$S:$S))/24)</f>
        <v>0.68786409999997078</v>
      </c>
      <c r="J3" s="2">
        <v>24</v>
      </c>
      <c r="K3" s="2">
        <f>K4-((AVERAGE(Parameter!$T:$T)-MIN(Parameter!$T:$T))/24)</f>
        <v>0.21570240000002272</v>
      </c>
      <c r="L3" s="2">
        <v>24</v>
      </c>
    </row>
    <row r="4" spans="1:12">
      <c r="A4" s="2">
        <f>A5-((AVERAGE(Parameter!$O:$O)-MIN(Parameter!$O:$O))/24)</f>
        <v>5.2393067848757968E-2</v>
      </c>
      <c r="B4" s="2">
        <v>-23</v>
      </c>
      <c r="C4" s="2">
        <f>C5-((AVERAGE(Parameter!$P:$P)-MIN(Parameter!$P:$P))/24)</f>
        <v>25.614813342410759</v>
      </c>
      <c r="D4" s="2">
        <v>23</v>
      </c>
      <c r="E4" s="2">
        <f>E5-((AVERAGE(Parameter!$Q:$Q)-MIN(Parameter!$Q:$Q))/24)</f>
        <v>0.1229243314530436</v>
      </c>
      <c r="F4" s="2">
        <v>-23</v>
      </c>
      <c r="G4" s="2">
        <f>G5-((AVERAGE(Parameter!$R:$R)-MIN(Parameter!$R:$R))/24)</f>
        <v>0.57273012616707675</v>
      </c>
      <c r="H4" s="2">
        <v>-23</v>
      </c>
      <c r="I4" s="2">
        <f>I5-((AVERAGE(Parameter!$S:$S)-MIN(Parameter!$S:$S))/24)</f>
        <v>4.6192036261124603</v>
      </c>
      <c r="J4" s="2">
        <v>23</v>
      </c>
      <c r="K4" s="2">
        <f>K5-((AVERAGE(Parameter!$T:$T)-MIN(Parameter!$T:$T))/24)</f>
        <v>6.5992495210756346</v>
      </c>
      <c r="L4" s="2">
        <v>23</v>
      </c>
    </row>
    <row r="5" spans="1:12">
      <c r="A5" s="2">
        <f>A6-((AVERAGE(Parameter!$O:$O)-MIN(Parameter!$O:$O))/24)</f>
        <v>6.0621205697515862E-2</v>
      </c>
      <c r="B5" s="2">
        <v>-22</v>
      </c>
      <c r="C5" s="2">
        <f>C6-((AVERAGE(Parameter!$P:$P)-MIN(Parameter!$P:$P))/24)</f>
        <v>42.407268684821332</v>
      </c>
      <c r="D5" s="2">
        <v>22</v>
      </c>
      <c r="E5" s="2">
        <f>E6-((AVERAGE(Parameter!$Q:$Q)-MIN(Parameter!$Q:$Q))/24)</f>
        <v>0.14541856290608735</v>
      </c>
      <c r="F5" s="2">
        <v>-22</v>
      </c>
      <c r="G5" s="2">
        <f>G6-((AVERAGE(Parameter!$R:$R)-MIN(Parameter!$R:$R))/24)</f>
        <v>0.58178095233415283</v>
      </c>
      <c r="H5" s="2">
        <v>-22</v>
      </c>
      <c r="I5" s="2">
        <f>I6-((AVERAGE(Parameter!$S:$S)-MIN(Parameter!$S:$S))/24)</f>
        <v>8.5505431522249502</v>
      </c>
      <c r="J5" s="2">
        <v>22</v>
      </c>
      <c r="K5" s="2">
        <f>K6-((AVERAGE(Parameter!$T:$T)-MIN(Parameter!$T:$T))/24)</f>
        <v>12.982796642151246</v>
      </c>
      <c r="L5" s="2">
        <v>22</v>
      </c>
    </row>
    <row r="6" spans="1:12">
      <c r="A6" s="2">
        <f>A7-((AVERAGE(Parameter!$O:$O)-MIN(Parameter!$O:$O))/24)</f>
        <v>6.8849343546273756E-2</v>
      </c>
      <c r="B6" s="2">
        <v>-21</v>
      </c>
      <c r="C6" s="2">
        <f>C7-((AVERAGE(Parameter!$P:$P)-MIN(Parameter!$P:$P))/24)</f>
        <v>59.199724027231909</v>
      </c>
      <c r="D6" s="2">
        <v>21</v>
      </c>
      <c r="E6" s="2">
        <f>E7-((AVERAGE(Parameter!$Q:$Q)-MIN(Parameter!$Q:$Q))/24)</f>
        <v>0.16791279435913109</v>
      </c>
      <c r="F6" s="2">
        <v>-21</v>
      </c>
      <c r="G6" s="2">
        <f>G7-((AVERAGE(Parameter!$R:$R)-MIN(Parameter!$R:$R))/24)</f>
        <v>0.59083177850122892</v>
      </c>
      <c r="H6" s="2">
        <v>-21</v>
      </c>
      <c r="I6" s="2">
        <f>I7-((AVERAGE(Parameter!$S:$S)-MIN(Parameter!$S:$S))/24)</f>
        <v>12.48188267833744</v>
      </c>
      <c r="J6" s="2">
        <v>21</v>
      </c>
      <c r="K6" s="2">
        <f>K7-((AVERAGE(Parameter!$T:$T)-MIN(Parameter!$T:$T))/24)</f>
        <v>19.366343763226858</v>
      </c>
      <c r="L6" s="2">
        <v>21</v>
      </c>
    </row>
    <row r="7" spans="1:12">
      <c r="A7" s="2">
        <f>A8-((AVERAGE(Parameter!$O:$O)-MIN(Parameter!$O:$O))/24)</f>
        <v>7.707748139503165E-2</v>
      </c>
      <c r="B7" s="2">
        <v>-20</v>
      </c>
      <c r="C7" s="2">
        <f>C8-((AVERAGE(Parameter!$P:$P)-MIN(Parameter!$P:$P))/24)</f>
        <v>75.992179369642486</v>
      </c>
      <c r="D7" s="2">
        <v>20</v>
      </c>
      <c r="E7" s="2">
        <f>E8-((AVERAGE(Parameter!$Q:$Q)-MIN(Parameter!$Q:$Q))/24)</f>
        <v>0.19040702581217483</v>
      </c>
      <c r="F7" s="2">
        <v>-20</v>
      </c>
      <c r="G7" s="2">
        <f>G8-((AVERAGE(Parameter!$R:$R)-MIN(Parameter!$R:$R))/24)</f>
        <v>0.59988260466830501</v>
      </c>
      <c r="H7" s="2">
        <v>-20</v>
      </c>
      <c r="I7" s="2">
        <f>I8-((AVERAGE(Parameter!$S:$S)-MIN(Parameter!$S:$S))/24)</f>
        <v>16.41322220444993</v>
      </c>
      <c r="J7" s="2">
        <v>20</v>
      </c>
      <c r="K7" s="2">
        <f>K8-((AVERAGE(Parameter!$T:$T)-MIN(Parameter!$T:$T))/24)</f>
        <v>25.74989088430247</v>
      </c>
      <c r="L7" s="2">
        <v>20</v>
      </c>
    </row>
    <row r="8" spans="1:12">
      <c r="A8" s="2">
        <f>A9-((AVERAGE(Parameter!$O:$O)-MIN(Parameter!$O:$O))/24)</f>
        <v>8.5305619243789543E-2</v>
      </c>
      <c r="B8" s="2">
        <v>-19</v>
      </c>
      <c r="C8" s="2">
        <f>C9-((AVERAGE(Parameter!$P:$P)-MIN(Parameter!$P:$P))/24)</f>
        <v>92.784634712053062</v>
      </c>
      <c r="D8" s="2">
        <v>19</v>
      </c>
      <c r="E8" s="2">
        <f>E9-((AVERAGE(Parameter!$Q:$Q)-MIN(Parameter!$Q:$Q))/24)</f>
        <v>0.21290125726521858</v>
      </c>
      <c r="F8" s="2">
        <v>-19</v>
      </c>
      <c r="G8" s="2">
        <f>G9-((AVERAGE(Parameter!$R:$R)-MIN(Parameter!$R:$R))/24)</f>
        <v>0.6089334308353811</v>
      </c>
      <c r="H8" s="2">
        <v>-19</v>
      </c>
      <c r="I8" s="2">
        <f>I9-((AVERAGE(Parameter!$S:$S)-MIN(Parameter!$S:$S))/24)</f>
        <v>20.344561730562418</v>
      </c>
      <c r="J8" s="2">
        <v>19</v>
      </c>
      <c r="K8" s="2">
        <f>K9-((AVERAGE(Parameter!$T:$T)-MIN(Parameter!$T:$T))/24)</f>
        <v>32.133438005378082</v>
      </c>
      <c r="L8" s="2">
        <v>19</v>
      </c>
    </row>
    <row r="9" spans="1:12">
      <c r="A9" s="2">
        <f>A10-((AVERAGE(Parameter!$O:$O)-MIN(Parameter!$O:$O))/24)</f>
        <v>9.3533757092547437E-2</v>
      </c>
      <c r="B9" s="2">
        <v>-18</v>
      </c>
      <c r="C9" s="2">
        <f>C10-((AVERAGE(Parameter!$P:$P)-MIN(Parameter!$P:$P))/24)</f>
        <v>109.57709005446364</v>
      </c>
      <c r="D9" s="2">
        <v>18</v>
      </c>
      <c r="E9" s="2">
        <f>E10-((AVERAGE(Parameter!$Q:$Q)-MIN(Parameter!$Q:$Q))/24)</f>
        <v>0.23539548871826232</v>
      </c>
      <c r="F9" s="2">
        <v>-18</v>
      </c>
      <c r="G9" s="2">
        <f>G10-((AVERAGE(Parameter!$R:$R)-MIN(Parameter!$R:$R))/24)</f>
        <v>0.61798425700245718</v>
      </c>
      <c r="H9" s="2">
        <v>-18</v>
      </c>
      <c r="I9" s="2">
        <f>I10-((AVERAGE(Parameter!$S:$S)-MIN(Parameter!$S:$S))/24)</f>
        <v>24.275901256674906</v>
      </c>
      <c r="J9" s="2">
        <v>18</v>
      </c>
      <c r="K9" s="2">
        <f>K10-((AVERAGE(Parameter!$T:$T)-MIN(Parameter!$T:$T))/24)</f>
        <v>38.51698512645369</v>
      </c>
      <c r="L9" s="2">
        <v>18</v>
      </c>
    </row>
    <row r="10" spans="1:12">
      <c r="A10" s="2">
        <f>A11-((AVERAGE(Parameter!$O:$O)-MIN(Parameter!$O:$O))/24)</f>
        <v>0.10176189494130533</v>
      </c>
      <c r="B10" s="2">
        <v>-17</v>
      </c>
      <c r="C10" s="2">
        <f>C11-((AVERAGE(Parameter!$P:$P)-MIN(Parameter!$P:$P))/24)</f>
        <v>126.36954539687422</v>
      </c>
      <c r="D10" s="2">
        <v>17</v>
      </c>
      <c r="E10" s="2">
        <f>E11-((AVERAGE(Parameter!$Q:$Q)-MIN(Parameter!$Q:$Q))/24)</f>
        <v>0.25788972017130607</v>
      </c>
      <c r="F10" s="2">
        <v>-17</v>
      </c>
      <c r="G10" s="2">
        <f>G11-((AVERAGE(Parameter!$R:$R)-MIN(Parameter!$R:$R))/24)</f>
        <v>0.62703508316953327</v>
      </c>
      <c r="H10" s="2">
        <v>-17</v>
      </c>
      <c r="I10" s="2">
        <f>I11-((AVERAGE(Parameter!$S:$S)-MIN(Parameter!$S:$S))/24)</f>
        <v>28.207240782787395</v>
      </c>
      <c r="J10" s="2">
        <v>17</v>
      </c>
      <c r="K10" s="2">
        <f>K11-((AVERAGE(Parameter!$T:$T)-MIN(Parameter!$T:$T))/24)</f>
        <v>44.900532247529299</v>
      </c>
      <c r="L10" s="2">
        <v>17</v>
      </c>
    </row>
    <row r="11" spans="1:12">
      <c r="A11" s="2">
        <f>A12-((AVERAGE(Parameter!$O:$O)-MIN(Parameter!$O:$O))/24)</f>
        <v>0.10999003279006322</v>
      </c>
      <c r="B11" s="2">
        <v>-16</v>
      </c>
      <c r="C11" s="2">
        <f>C12-((AVERAGE(Parameter!$P:$P)-MIN(Parameter!$P:$P))/24)</f>
        <v>143.16200073928479</v>
      </c>
      <c r="D11" s="2">
        <v>16</v>
      </c>
      <c r="E11" s="2">
        <f>E12-((AVERAGE(Parameter!$Q:$Q)-MIN(Parameter!$Q:$Q))/24)</f>
        <v>0.28038395162434981</v>
      </c>
      <c r="F11" s="2">
        <v>-16</v>
      </c>
      <c r="G11" s="2">
        <f>G12-((AVERAGE(Parameter!$R:$R)-MIN(Parameter!$R:$R))/24)</f>
        <v>0.63608590933660936</v>
      </c>
      <c r="H11" s="2">
        <v>-16</v>
      </c>
      <c r="I11" s="2">
        <f>I12-((AVERAGE(Parameter!$S:$S)-MIN(Parameter!$S:$S))/24)</f>
        <v>32.138580308899883</v>
      </c>
      <c r="J11" s="2">
        <v>16</v>
      </c>
      <c r="K11" s="2">
        <f>K12-((AVERAGE(Parameter!$T:$T)-MIN(Parameter!$T:$T))/24)</f>
        <v>51.284079368604907</v>
      </c>
      <c r="L11" s="2">
        <v>16</v>
      </c>
    </row>
    <row r="12" spans="1:12">
      <c r="A12" s="2">
        <f>A13-((AVERAGE(Parameter!$O:$O)-MIN(Parameter!$O:$O))/24)</f>
        <v>0.11821817063882112</v>
      </c>
      <c r="B12" s="2">
        <v>-15</v>
      </c>
      <c r="C12" s="2">
        <f>C13-((AVERAGE(Parameter!$P:$P)-MIN(Parameter!$P:$P))/24)</f>
        <v>159.95445608169535</v>
      </c>
      <c r="D12" s="2">
        <v>15</v>
      </c>
      <c r="E12" s="2">
        <f>E13-((AVERAGE(Parameter!$Q:$Q)-MIN(Parameter!$Q:$Q))/24)</f>
        <v>0.30287818307739356</v>
      </c>
      <c r="F12" s="2">
        <v>-15</v>
      </c>
      <c r="G12" s="2">
        <f>G13-((AVERAGE(Parameter!$R:$R)-MIN(Parameter!$R:$R))/24)</f>
        <v>0.64513673550368544</v>
      </c>
      <c r="H12" s="2">
        <v>-15</v>
      </c>
      <c r="I12" s="2">
        <f>I13-((AVERAGE(Parameter!$S:$S)-MIN(Parameter!$S:$S))/24)</f>
        <v>36.069919835012371</v>
      </c>
      <c r="J12" s="2">
        <v>15</v>
      </c>
      <c r="K12" s="2">
        <f>K13-((AVERAGE(Parameter!$T:$T)-MIN(Parameter!$T:$T))/24)</f>
        <v>57.667626489680515</v>
      </c>
      <c r="L12" s="2">
        <v>15</v>
      </c>
    </row>
    <row r="13" spans="1:12">
      <c r="A13" s="2">
        <f>A14-((AVERAGE(Parameter!$O:$O)-MIN(Parameter!$O:$O))/24)</f>
        <v>0.12644630848757901</v>
      </c>
      <c r="B13" s="2">
        <v>-14</v>
      </c>
      <c r="C13" s="2">
        <f>C14-((AVERAGE(Parameter!$P:$P)-MIN(Parameter!$P:$P))/24)</f>
        <v>176.74691142410592</v>
      </c>
      <c r="D13" s="2">
        <v>14</v>
      </c>
      <c r="E13" s="2">
        <f>E14-((AVERAGE(Parameter!$Q:$Q)-MIN(Parameter!$Q:$Q))/24)</f>
        <v>0.3253724145304373</v>
      </c>
      <c r="F13" s="2">
        <v>-14</v>
      </c>
      <c r="G13" s="2">
        <f>G14-((AVERAGE(Parameter!$R:$R)-MIN(Parameter!$R:$R))/24)</f>
        <v>0.65418756167076153</v>
      </c>
      <c r="H13" s="2">
        <v>-14</v>
      </c>
      <c r="I13" s="2">
        <f>I14-((AVERAGE(Parameter!$S:$S)-MIN(Parameter!$S:$S))/24)</f>
        <v>40.001259361124859</v>
      </c>
      <c r="J13" s="2">
        <v>14</v>
      </c>
      <c r="K13" s="2">
        <f>K14-((AVERAGE(Parameter!$T:$T)-MIN(Parameter!$T:$T))/24)</f>
        <v>64.051173610756123</v>
      </c>
      <c r="L13" s="2">
        <v>14</v>
      </c>
    </row>
    <row r="14" spans="1:12">
      <c r="A14" s="2">
        <f>A15-((AVERAGE(Parameter!$O:$O)-MIN(Parameter!$O:$O))/24)</f>
        <v>0.13467444633633691</v>
      </c>
      <c r="B14" s="2">
        <v>-13</v>
      </c>
      <c r="C14" s="2">
        <f>C15-((AVERAGE(Parameter!$P:$P)-MIN(Parameter!$P:$P))/24)</f>
        <v>193.53936676651648</v>
      </c>
      <c r="D14" s="2">
        <v>13</v>
      </c>
      <c r="E14" s="2">
        <f>E15-((AVERAGE(Parameter!$Q:$Q)-MIN(Parameter!$Q:$Q))/24)</f>
        <v>0.34786664598348105</v>
      </c>
      <c r="F14" s="2">
        <v>-13</v>
      </c>
      <c r="G14" s="2">
        <f>G15-((AVERAGE(Parameter!$R:$R)-MIN(Parameter!$R:$R))/24)</f>
        <v>0.66323838783783762</v>
      </c>
      <c r="H14" s="2">
        <v>-13</v>
      </c>
      <c r="I14" s="2">
        <f>I15-((AVERAGE(Parameter!$S:$S)-MIN(Parameter!$S:$S))/24)</f>
        <v>43.932598887237347</v>
      </c>
      <c r="J14" s="2">
        <v>13</v>
      </c>
      <c r="K14" s="2">
        <f>K15-((AVERAGE(Parameter!$T:$T)-MIN(Parameter!$T:$T))/24)</f>
        <v>70.434720731831732</v>
      </c>
      <c r="L14" s="2">
        <v>13</v>
      </c>
    </row>
    <row r="15" spans="1:12">
      <c r="A15" s="2">
        <f>A16-((AVERAGE(Parameter!$O:$O)-MIN(Parameter!$O:$O))/24)</f>
        <v>0.1429025841850948</v>
      </c>
      <c r="B15" s="2">
        <v>-12</v>
      </c>
      <c r="C15" s="2">
        <f>C16-((AVERAGE(Parameter!$P:$P)-MIN(Parameter!$P:$P))/24)</f>
        <v>210.33182210892704</v>
      </c>
      <c r="D15" s="2">
        <v>12</v>
      </c>
      <c r="E15" s="2">
        <f>E16-((AVERAGE(Parameter!$Q:$Q)-MIN(Parameter!$Q:$Q))/24)</f>
        <v>0.37036087743652479</v>
      </c>
      <c r="F15" s="2">
        <v>-12</v>
      </c>
      <c r="G15" s="2">
        <f>G16-((AVERAGE(Parameter!$R:$R)-MIN(Parameter!$R:$R))/24)</f>
        <v>0.6722892140049137</v>
      </c>
      <c r="H15" s="2">
        <v>-12</v>
      </c>
      <c r="I15" s="2">
        <f>I16-((AVERAGE(Parameter!$S:$S)-MIN(Parameter!$S:$S))/24)</f>
        <v>47.863938413349835</v>
      </c>
      <c r="J15" s="2">
        <v>12</v>
      </c>
      <c r="K15" s="2">
        <f>K16-((AVERAGE(Parameter!$T:$T)-MIN(Parameter!$T:$T))/24)</f>
        <v>76.81826785290734</v>
      </c>
      <c r="L15" s="2">
        <v>12</v>
      </c>
    </row>
    <row r="16" spans="1:12">
      <c r="A16" s="2">
        <f>A17-((AVERAGE(Parameter!$O:$O)-MIN(Parameter!$O:$O))/24)</f>
        <v>0.15113072203385269</v>
      </c>
      <c r="B16" s="2">
        <v>-11</v>
      </c>
      <c r="C16" s="2">
        <f>C17-((AVERAGE(Parameter!$P:$P)-MIN(Parameter!$P:$P))/24)</f>
        <v>227.1242774513376</v>
      </c>
      <c r="D16" s="2">
        <v>11</v>
      </c>
      <c r="E16" s="2">
        <f>E17-((AVERAGE(Parameter!$Q:$Q)-MIN(Parameter!$Q:$Q))/24)</f>
        <v>0.39285510888956854</v>
      </c>
      <c r="F16" s="2">
        <v>-11</v>
      </c>
      <c r="G16" s="2">
        <f>G17-((AVERAGE(Parameter!$R:$R)-MIN(Parameter!$R:$R))/24)</f>
        <v>0.68134004017198979</v>
      </c>
      <c r="H16" s="2">
        <v>-11</v>
      </c>
      <c r="I16" s="2">
        <f>I17-((AVERAGE(Parameter!$S:$S)-MIN(Parameter!$S:$S))/24)</f>
        <v>51.795277939462324</v>
      </c>
      <c r="J16" s="2">
        <v>11</v>
      </c>
      <c r="K16" s="2">
        <f>K17-((AVERAGE(Parameter!$T:$T)-MIN(Parameter!$T:$T))/24)</f>
        <v>83.201814973982948</v>
      </c>
      <c r="L16" s="2">
        <v>11</v>
      </c>
    </row>
    <row r="17" spans="1:12">
      <c r="A17" s="2">
        <f>A18-((AVERAGE(Parameter!$O:$O)-MIN(Parameter!$O:$O))/24)</f>
        <v>0.15935885988261059</v>
      </c>
      <c r="B17" s="2">
        <v>-10</v>
      </c>
      <c r="C17" s="2">
        <f>C18-((AVERAGE(Parameter!$P:$P)-MIN(Parameter!$P:$P))/24)</f>
        <v>243.91673279374817</v>
      </c>
      <c r="D17" s="2">
        <v>10</v>
      </c>
      <c r="E17" s="2">
        <f>E18-((AVERAGE(Parameter!$Q:$Q)-MIN(Parameter!$Q:$Q))/24)</f>
        <v>0.41534934034261228</v>
      </c>
      <c r="F17" s="2">
        <v>-10</v>
      </c>
      <c r="G17" s="2">
        <f>G18-((AVERAGE(Parameter!$R:$R)-MIN(Parameter!$R:$R))/24)</f>
        <v>0.69039086633906588</v>
      </c>
      <c r="H17" s="2">
        <v>-10</v>
      </c>
      <c r="I17" s="2">
        <f>I18-((AVERAGE(Parameter!$S:$S)-MIN(Parameter!$S:$S))/24)</f>
        <v>55.726617465574812</v>
      </c>
      <c r="J17" s="2">
        <v>10</v>
      </c>
      <c r="K17" s="2">
        <f>K18-((AVERAGE(Parameter!$T:$T)-MIN(Parameter!$T:$T))/24)</f>
        <v>89.585362095058557</v>
      </c>
      <c r="L17" s="2">
        <v>10</v>
      </c>
    </row>
    <row r="18" spans="1:12">
      <c r="A18" s="2">
        <f>A19-((AVERAGE(Parameter!$O:$O)-MIN(Parameter!$O:$O))/24)</f>
        <v>0.16758699773136848</v>
      </c>
      <c r="B18" s="2">
        <v>-9</v>
      </c>
      <c r="C18" s="2">
        <f>C19-((AVERAGE(Parameter!$P:$P)-MIN(Parameter!$P:$P))/24)</f>
        <v>260.70918813615873</v>
      </c>
      <c r="D18" s="2">
        <v>9</v>
      </c>
      <c r="E18" s="2">
        <f>E19-((AVERAGE(Parameter!$Q:$Q)-MIN(Parameter!$Q:$Q))/24)</f>
        <v>0.43784357179565603</v>
      </c>
      <c r="F18" s="2">
        <v>-9</v>
      </c>
      <c r="G18" s="2">
        <f>G19-((AVERAGE(Parameter!$R:$R)-MIN(Parameter!$R:$R))/24)</f>
        <v>0.69944169250614197</v>
      </c>
      <c r="H18" s="2">
        <v>-9</v>
      </c>
      <c r="I18" s="2">
        <f>I19-((AVERAGE(Parameter!$S:$S)-MIN(Parameter!$S:$S))/24)</f>
        <v>59.6579569916873</v>
      </c>
      <c r="J18" s="2">
        <v>9</v>
      </c>
      <c r="K18" s="2">
        <f>K19-((AVERAGE(Parameter!$T:$T)-MIN(Parameter!$T:$T))/24)</f>
        <v>95.968909216134165</v>
      </c>
      <c r="L18" s="2">
        <v>9</v>
      </c>
    </row>
    <row r="19" spans="1:12">
      <c r="A19" s="2">
        <f>A20-((AVERAGE(Parameter!$O:$O)-MIN(Parameter!$O:$O))/24)</f>
        <v>0.17581513558012637</v>
      </c>
      <c r="B19" s="2">
        <v>-8</v>
      </c>
      <c r="C19" s="2">
        <f>C20-((AVERAGE(Parameter!$P:$P)-MIN(Parameter!$P:$P))/24)</f>
        <v>277.50164347856929</v>
      </c>
      <c r="D19" s="2">
        <v>8</v>
      </c>
      <c r="E19" s="2">
        <f>E20-((AVERAGE(Parameter!$Q:$Q)-MIN(Parameter!$Q:$Q))/24)</f>
        <v>0.46033780324869977</v>
      </c>
      <c r="F19" s="2">
        <v>-8</v>
      </c>
      <c r="G19" s="2">
        <f>G20-((AVERAGE(Parameter!$R:$R)-MIN(Parameter!$R:$R))/24)</f>
        <v>0.70849251867321805</v>
      </c>
      <c r="H19" s="2">
        <v>-8</v>
      </c>
      <c r="I19" s="2">
        <f>I20-((AVERAGE(Parameter!$S:$S)-MIN(Parameter!$S:$S))/24)</f>
        <v>63.589296517799788</v>
      </c>
      <c r="J19" s="2">
        <v>8</v>
      </c>
      <c r="K19" s="2">
        <f>K20-((AVERAGE(Parameter!$T:$T)-MIN(Parameter!$T:$T))/24)</f>
        <v>102.35245633720977</v>
      </c>
      <c r="L19" s="2">
        <v>8</v>
      </c>
    </row>
    <row r="20" spans="1:12">
      <c r="A20" s="2">
        <f>A21-((AVERAGE(Parameter!$O:$O)-MIN(Parameter!$O:$O))/24)</f>
        <v>0.18404327342888427</v>
      </c>
      <c r="B20" s="2">
        <v>-7</v>
      </c>
      <c r="C20" s="2">
        <f>C21-((AVERAGE(Parameter!$P:$P)-MIN(Parameter!$P:$P))/24)</f>
        <v>294.29409882097985</v>
      </c>
      <c r="D20" s="2">
        <v>7</v>
      </c>
      <c r="E20" s="2">
        <f>E21-((AVERAGE(Parameter!$Q:$Q)-MIN(Parameter!$Q:$Q))/24)</f>
        <v>0.48283203470174352</v>
      </c>
      <c r="F20" s="2">
        <v>-7</v>
      </c>
      <c r="G20" s="2">
        <f>G21-((AVERAGE(Parameter!$R:$R)-MIN(Parameter!$R:$R))/24)</f>
        <v>0.71754334484029414</v>
      </c>
      <c r="H20" s="2">
        <v>-7</v>
      </c>
      <c r="I20" s="2">
        <f>I21-((AVERAGE(Parameter!$S:$S)-MIN(Parameter!$S:$S))/24)</f>
        <v>67.520636043912276</v>
      </c>
      <c r="J20" s="2">
        <v>7</v>
      </c>
      <c r="K20" s="2">
        <f>K21-((AVERAGE(Parameter!$T:$T)-MIN(Parameter!$T:$T))/24)</f>
        <v>108.73600345828538</v>
      </c>
      <c r="L20" s="2">
        <v>7</v>
      </c>
    </row>
    <row r="21" spans="1:12">
      <c r="A21" s="2">
        <f>A22-((AVERAGE(Parameter!$O:$O)-MIN(Parameter!$O:$O))/24)</f>
        <v>0.19227141127764216</v>
      </c>
      <c r="B21" s="2">
        <v>-6</v>
      </c>
      <c r="C21" s="2">
        <f>C22-((AVERAGE(Parameter!$P:$P)-MIN(Parameter!$P:$P))/24)</f>
        <v>311.08655416339042</v>
      </c>
      <c r="D21" s="2">
        <v>6</v>
      </c>
      <c r="E21" s="2">
        <f>E22-((AVERAGE(Parameter!$Q:$Q)-MIN(Parameter!$Q:$Q))/24)</f>
        <v>0.50532626615478726</v>
      </c>
      <c r="F21" s="2">
        <v>-6</v>
      </c>
      <c r="G21" s="2">
        <f>G22-((AVERAGE(Parameter!$R:$R)-MIN(Parameter!$R:$R))/24)</f>
        <v>0.72659417100737023</v>
      </c>
      <c r="H21" s="2">
        <v>-6</v>
      </c>
      <c r="I21" s="2">
        <f>I22-((AVERAGE(Parameter!$S:$S)-MIN(Parameter!$S:$S))/24)</f>
        <v>71.451975570024771</v>
      </c>
      <c r="J21" s="2">
        <v>6</v>
      </c>
      <c r="K21" s="2">
        <f>K22-((AVERAGE(Parameter!$T:$T)-MIN(Parameter!$T:$T))/24)</f>
        <v>115.11955057936099</v>
      </c>
      <c r="L21" s="2">
        <v>6</v>
      </c>
    </row>
    <row r="22" spans="1:12">
      <c r="A22" s="2">
        <f>A23-((AVERAGE(Parameter!$O:$O)-MIN(Parameter!$O:$O))/24)</f>
        <v>0.20049954912640006</v>
      </c>
      <c r="B22" s="2">
        <v>-5</v>
      </c>
      <c r="C22" s="2">
        <f>C23-((AVERAGE(Parameter!$P:$P)-MIN(Parameter!$P:$P))/24)</f>
        <v>327.87900950580098</v>
      </c>
      <c r="D22" s="2">
        <v>5</v>
      </c>
      <c r="E22" s="2">
        <f>E23-((AVERAGE(Parameter!$Q:$Q)-MIN(Parameter!$Q:$Q))/24)</f>
        <v>0.52782049760783101</v>
      </c>
      <c r="F22" s="2">
        <v>-5</v>
      </c>
      <c r="G22" s="2">
        <f>G23-((AVERAGE(Parameter!$R:$R)-MIN(Parameter!$R:$R))/24)</f>
        <v>0.73564499717444631</v>
      </c>
      <c r="H22" s="2">
        <v>-5</v>
      </c>
      <c r="I22" s="2">
        <f>I23-((AVERAGE(Parameter!$S:$S)-MIN(Parameter!$S:$S))/24)</f>
        <v>75.383315096137267</v>
      </c>
      <c r="J22" s="2">
        <v>5</v>
      </c>
      <c r="K22" s="2">
        <f>K23-((AVERAGE(Parameter!$T:$T)-MIN(Parameter!$T:$T))/24)</f>
        <v>121.5030977004366</v>
      </c>
      <c r="L22" s="2">
        <v>5</v>
      </c>
    </row>
    <row r="23" spans="1:12">
      <c r="A23" s="2">
        <f>A24-((AVERAGE(Parameter!$O:$O)-MIN(Parameter!$O:$O))/24)</f>
        <v>0.20872768697515795</v>
      </c>
      <c r="B23" s="2">
        <v>-4</v>
      </c>
      <c r="C23" s="2">
        <f>C24-((AVERAGE(Parameter!$P:$P)-MIN(Parameter!$P:$P))/24)</f>
        <v>344.67146484821154</v>
      </c>
      <c r="D23" s="2">
        <v>4</v>
      </c>
      <c r="E23" s="2">
        <f>E24-((AVERAGE(Parameter!$Q:$Q)-MIN(Parameter!$Q:$Q))/24)</f>
        <v>0.55031472906087475</v>
      </c>
      <c r="F23" s="2">
        <v>-4</v>
      </c>
      <c r="G23" s="2">
        <f>G24-((AVERAGE(Parameter!$R:$R)-MIN(Parameter!$R:$R))/24)</f>
        <v>0.7446958233415224</v>
      </c>
      <c r="H23" s="2">
        <v>-4</v>
      </c>
      <c r="I23" s="2">
        <f>I24-((AVERAGE(Parameter!$S:$S)-MIN(Parameter!$S:$S))/24)</f>
        <v>79.314654622249762</v>
      </c>
      <c r="J23" s="2">
        <v>4</v>
      </c>
      <c r="K23" s="2">
        <f>K24-((AVERAGE(Parameter!$T:$T)-MIN(Parameter!$T:$T))/24)</f>
        <v>127.88664482151221</v>
      </c>
      <c r="L23" s="2">
        <v>4</v>
      </c>
    </row>
    <row r="24" spans="1:12">
      <c r="A24" s="2">
        <f>A25-((AVERAGE(Parameter!$O:$O)-MIN(Parameter!$O:$O))/24)</f>
        <v>0.21695582482391584</v>
      </c>
      <c r="B24" s="2">
        <v>-3</v>
      </c>
      <c r="C24" s="2">
        <f>C25-((AVERAGE(Parameter!$P:$P)-MIN(Parameter!$P:$P))/24)</f>
        <v>361.4639201906221</v>
      </c>
      <c r="D24" s="2">
        <v>3</v>
      </c>
      <c r="E24" s="2">
        <f>E25-((AVERAGE(Parameter!$Q:$Q)-MIN(Parameter!$Q:$Q))/24)</f>
        <v>0.5728089605139185</v>
      </c>
      <c r="F24" s="2">
        <v>-3</v>
      </c>
      <c r="G24" s="2">
        <f>G25-((AVERAGE(Parameter!$R:$R)-MIN(Parameter!$R:$R))/24)</f>
        <v>0.75374664950859849</v>
      </c>
      <c r="H24" s="2">
        <v>-3</v>
      </c>
      <c r="I24" s="2">
        <f>I25-((AVERAGE(Parameter!$S:$S)-MIN(Parameter!$S:$S))/24)</f>
        <v>83.245994148362257</v>
      </c>
      <c r="J24" s="2">
        <v>3</v>
      </c>
      <c r="K24" s="2">
        <f>K25-((AVERAGE(Parameter!$T:$T)-MIN(Parameter!$T:$T))/24)</f>
        <v>134.27019194258781</v>
      </c>
      <c r="L24" s="2">
        <v>3</v>
      </c>
    </row>
    <row r="25" spans="1:12">
      <c r="A25" s="2">
        <f>A26-((AVERAGE(Parameter!$O:$O)-MIN(Parameter!$O:$O))/24)</f>
        <v>0.22518396267267374</v>
      </c>
      <c r="B25" s="2">
        <v>-2</v>
      </c>
      <c r="C25" s="2">
        <f>C26-((AVERAGE(Parameter!$P:$P)-MIN(Parameter!$P:$P))/24)</f>
        <v>378.25637553303267</v>
      </c>
      <c r="D25" s="2">
        <v>2</v>
      </c>
      <c r="E25" s="2">
        <f>E26-((AVERAGE(Parameter!$Q:$Q)-MIN(Parameter!$Q:$Q))/24)</f>
        <v>0.59530319196696224</v>
      </c>
      <c r="F25" s="2">
        <v>-2</v>
      </c>
      <c r="G25" s="2">
        <f>G26-((AVERAGE(Parameter!$R:$R)-MIN(Parameter!$R:$R))/24)</f>
        <v>0.76279747567567457</v>
      </c>
      <c r="H25" s="2">
        <v>-2</v>
      </c>
      <c r="I25" s="2">
        <f>I26-((AVERAGE(Parameter!$S:$S)-MIN(Parameter!$S:$S))/24)</f>
        <v>87.177333674474752</v>
      </c>
      <c r="J25" s="2">
        <v>2</v>
      </c>
      <c r="K25" s="2">
        <f>K26-((AVERAGE(Parameter!$T:$T)-MIN(Parameter!$T:$T))/24)</f>
        <v>140.65373906366344</v>
      </c>
      <c r="L25" s="2">
        <v>2</v>
      </c>
    </row>
    <row r="26" spans="1:12">
      <c r="A26" s="2">
        <f>A27-((AVERAGE(Parameter!$O:$O)-MIN(Parameter!$O:$O))/24)</f>
        <v>0.23341210052143163</v>
      </c>
      <c r="B26" s="2">
        <v>-1</v>
      </c>
      <c r="C26" s="2">
        <f>C27-((AVERAGE(Parameter!$P:$P)-MIN(Parameter!$P:$P))/24)</f>
        <v>395.04883087544323</v>
      </c>
      <c r="D26" s="2">
        <v>1</v>
      </c>
      <c r="E26" s="2">
        <f>E27-((AVERAGE(Parameter!$Q:$Q)-MIN(Parameter!$Q:$Q))/24)</f>
        <v>0.61779742342000599</v>
      </c>
      <c r="F26" s="2">
        <v>-1</v>
      </c>
      <c r="G26" s="2">
        <f>G27-((AVERAGE(Parameter!$R:$R)-MIN(Parameter!$R:$R))/24)</f>
        <v>0.77184830184275066</v>
      </c>
      <c r="H26" s="2">
        <v>-1</v>
      </c>
      <c r="I26" s="2">
        <f>I27-((AVERAGE(Parameter!$S:$S)-MIN(Parameter!$S:$S))/24)</f>
        <v>91.108673200587248</v>
      </c>
      <c r="J26" s="2">
        <v>1</v>
      </c>
      <c r="K26" s="2">
        <f>K27-((AVERAGE(Parameter!$T:$T)-MIN(Parameter!$T:$T))/24)</f>
        <v>147.03728618473906</v>
      </c>
      <c r="L26" s="2">
        <v>1</v>
      </c>
    </row>
    <row r="27" spans="1:12">
      <c r="A27" s="2">
        <f>AVERAGE(Parameter!$O:$O)</f>
        <v>0.24164023837018953</v>
      </c>
      <c r="B27" s="2">
        <v>0</v>
      </c>
      <c r="C27" s="2">
        <f>AVERAGE(Parameter!$P:$P)</f>
        <v>411.84128621785379</v>
      </c>
      <c r="D27" s="2">
        <v>0</v>
      </c>
      <c r="E27" s="2">
        <f>AVERAGE(Parameter!$Q:$Q)</f>
        <v>0.64029165487304973</v>
      </c>
      <c r="F27" s="2">
        <v>0</v>
      </c>
      <c r="G27" s="2">
        <f>AVERAGE(Parameter!$R:$R)</f>
        <v>0.78089912800982675</v>
      </c>
      <c r="H27" s="2">
        <v>0</v>
      </c>
      <c r="I27" s="2">
        <f>AVERAGE(Parameter!S:S)</f>
        <v>95.040012726699743</v>
      </c>
      <c r="J27" s="2">
        <v>0</v>
      </c>
      <c r="K27" s="2">
        <f>AVERAGE(Parameter!T:T)</f>
        <v>153.42083330581468</v>
      </c>
      <c r="L27" s="2">
        <v>0</v>
      </c>
    </row>
    <row r="28" spans="1:12">
      <c r="A28" s="2">
        <f>A27+((MAX(Parameter!$O:$O)-AVERAGE(Parameter!$O:$O))/24)</f>
        <v>0.25106980343809832</v>
      </c>
      <c r="B28" s="2">
        <v>1</v>
      </c>
      <c r="C28" s="2">
        <f>C27+((MAX(Parameter!$P:$P)-AVERAGE(Parameter!$P:$P))/24)</f>
        <v>560.45410762544316</v>
      </c>
      <c r="D28" s="2">
        <v>-1</v>
      </c>
      <c r="E28" s="2">
        <f>E27+((MAX(Parameter!$Q:$Q)-AVERAGE(Parameter!$Q:$Q))/24)</f>
        <v>0.65200646925333938</v>
      </c>
      <c r="F28" s="2">
        <v>1</v>
      </c>
      <c r="G28" s="2">
        <f>G27+((MAX(Parameter!$R:$R)-AVERAGE(Parameter!$R:$R))/24)</f>
        <v>0.80911149767608392</v>
      </c>
      <c r="H28" s="2">
        <v>1</v>
      </c>
      <c r="I28" s="2">
        <f>I27+((MAX(Parameter!$S:$S)-AVERAGE(Parameter!$S:$S))/24)</f>
        <v>108.21640386308725</v>
      </c>
      <c r="J28" s="2">
        <v>-1</v>
      </c>
      <c r="K28" s="2">
        <f>K27++((MAX(Parameter!$T:$T)-AVERAGE(Parameter!$T:$T))/24)</f>
        <v>260.61471525140576</v>
      </c>
      <c r="L28" s="2">
        <v>-1</v>
      </c>
    </row>
    <row r="29" spans="1:12">
      <c r="A29" s="2">
        <f>A28+((MAX(Parameter!$O:$O)-AVERAGE(Parameter!$O:$O))/24)</f>
        <v>0.26049936850600708</v>
      </c>
      <c r="B29" s="2">
        <v>2</v>
      </c>
      <c r="C29" s="2">
        <f>C28+((MAX(Parameter!$P:$P)-AVERAGE(Parameter!$P:$P))/24)</f>
        <v>709.06692903303258</v>
      </c>
      <c r="D29" s="2">
        <v>-2</v>
      </c>
      <c r="E29" s="2">
        <f>E28+((MAX(Parameter!$Q:$Q)-AVERAGE(Parameter!$Q:$Q))/24)</f>
        <v>0.66372128363362903</v>
      </c>
      <c r="F29" s="2">
        <v>2</v>
      </c>
      <c r="G29" s="2">
        <f>G28+((MAX(Parameter!$R:$R)-AVERAGE(Parameter!$R:$R))/24)</f>
        <v>0.8373238673423411</v>
      </c>
      <c r="H29" s="2">
        <v>2</v>
      </c>
      <c r="I29" s="2">
        <f>I28+((MAX(Parameter!$S:$S)-AVERAGE(Parameter!$S:$S))/24)</f>
        <v>121.39279499947476</v>
      </c>
      <c r="J29" s="2">
        <v>-2</v>
      </c>
      <c r="K29" s="2">
        <f>K28++((MAX(Parameter!$T:$T)-AVERAGE(Parameter!$T:$T))/24)</f>
        <v>367.8085971969968</v>
      </c>
      <c r="L29" s="2">
        <v>-2</v>
      </c>
    </row>
    <row r="30" spans="1:12">
      <c r="A30" s="2">
        <f>A29+((MAX(Parameter!$O:$O)-AVERAGE(Parameter!$O:$O))/24)</f>
        <v>0.26992893357391584</v>
      </c>
      <c r="B30" s="2">
        <v>3</v>
      </c>
      <c r="C30" s="2">
        <f>C29+((MAX(Parameter!$P:$P)-AVERAGE(Parameter!$P:$P))/24)</f>
        <v>857.679750440622</v>
      </c>
      <c r="D30" s="2">
        <v>-3</v>
      </c>
      <c r="E30" s="2">
        <f>E29+((MAX(Parameter!$Q:$Q)-AVERAGE(Parameter!$Q:$Q))/24)</f>
        <v>0.67543609801391868</v>
      </c>
      <c r="F30" s="2">
        <v>3</v>
      </c>
      <c r="G30" s="2">
        <f>G29+((MAX(Parameter!$R:$R)-AVERAGE(Parameter!$R:$R))/24)</f>
        <v>0.86553623700859827</v>
      </c>
      <c r="H30" s="2">
        <v>3</v>
      </c>
      <c r="I30" s="2">
        <f>I29+((MAX(Parameter!$S:$S)-AVERAGE(Parameter!$S:$S))/24)</f>
        <v>134.56918613586228</v>
      </c>
      <c r="J30" s="2">
        <v>-3</v>
      </c>
      <c r="K30" s="2">
        <f>K29++((MAX(Parameter!$T:$T)-AVERAGE(Parameter!$T:$T))/24)</f>
        <v>475.00247914258784</v>
      </c>
      <c r="L30" s="2">
        <v>-3</v>
      </c>
    </row>
    <row r="31" spans="1:12">
      <c r="A31" s="2">
        <f>A30+((MAX(Parameter!$O:$O)-AVERAGE(Parameter!$O:$O))/24)</f>
        <v>0.2793584986418246</v>
      </c>
      <c r="B31" s="2">
        <v>4</v>
      </c>
      <c r="C31" s="2">
        <f>C30+((MAX(Parameter!$P:$P)-AVERAGE(Parameter!$P:$P))/24)</f>
        <v>1006.2925718482114</v>
      </c>
      <c r="D31" s="2">
        <v>-4</v>
      </c>
      <c r="E31" s="2">
        <f>E30+((MAX(Parameter!$Q:$Q)-AVERAGE(Parameter!$Q:$Q))/24)</f>
        <v>0.68715091239420834</v>
      </c>
      <c r="F31" s="2">
        <v>4</v>
      </c>
      <c r="G31" s="2">
        <f>G30+((MAX(Parameter!$R:$R)-AVERAGE(Parameter!$R:$R))/24)</f>
        <v>0.89374860667485545</v>
      </c>
      <c r="H31" s="2">
        <v>4</v>
      </c>
      <c r="I31" s="2">
        <f>I30+((MAX(Parameter!$S:$S)-AVERAGE(Parameter!$S:$S))/24)</f>
        <v>147.74557727224979</v>
      </c>
      <c r="J31" s="2">
        <v>-4</v>
      </c>
      <c r="K31" s="2">
        <f>K30++((MAX(Parameter!$T:$T)-AVERAGE(Parameter!$T:$T))/24)</f>
        <v>582.19636108817895</v>
      </c>
      <c r="L31" s="2">
        <v>-4</v>
      </c>
    </row>
    <row r="32" spans="1:12">
      <c r="A32" s="2">
        <f>A31+((MAX(Parameter!$O:$O)-AVERAGE(Parameter!$O:$O))/24)</f>
        <v>0.28878806370973337</v>
      </c>
      <c r="B32" s="2">
        <v>5</v>
      </c>
      <c r="C32" s="2">
        <f>C31+((MAX(Parameter!$P:$P)-AVERAGE(Parameter!$P:$P))/24)</f>
        <v>1154.9053932558008</v>
      </c>
      <c r="D32" s="2">
        <v>-5</v>
      </c>
      <c r="E32" s="2">
        <f>E31+((MAX(Parameter!$Q:$Q)-AVERAGE(Parameter!$Q:$Q))/24)</f>
        <v>0.69886572677449799</v>
      </c>
      <c r="F32" s="2">
        <v>5</v>
      </c>
      <c r="G32" s="2">
        <f>G31+((MAX(Parameter!$R:$R)-AVERAGE(Parameter!$R:$R))/24)</f>
        <v>0.92196097634111263</v>
      </c>
      <c r="H32" s="2">
        <v>5</v>
      </c>
      <c r="I32" s="2">
        <f>I31+((MAX(Parameter!$S:$S)-AVERAGE(Parameter!$S:$S))/24)</f>
        <v>160.9219684086373</v>
      </c>
      <c r="J32" s="2">
        <v>-5</v>
      </c>
      <c r="K32" s="2">
        <f>K31++((MAX(Parameter!$T:$T)-AVERAGE(Parameter!$T:$T))/24)</f>
        <v>689.39024303377005</v>
      </c>
      <c r="L32" s="2">
        <v>-5</v>
      </c>
    </row>
    <row r="33" spans="1:12">
      <c r="A33" s="2">
        <f>A32+((MAX(Parameter!$O:$O)-AVERAGE(Parameter!$O:$O))/24)</f>
        <v>0.29821762877764213</v>
      </c>
      <c r="B33" s="2">
        <v>6</v>
      </c>
      <c r="C33" s="2">
        <f>C32+((MAX(Parameter!$P:$P)-AVERAGE(Parameter!$P:$P))/24)</f>
        <v>1303.5182146633902</v>
      </c>
      <c r="D33" s="2">
        <v>-6</v>
      </c>
      <c r="E33" s="2">
        <f>E32+((MAX(Parameter!$Q:$Q)-AVERAGE(Parameter!$Q:$Q))/24)</f>
        <v>0.71058054115478764</v>
      </c>
      <c r="F33" s="2">
        <v>6</v>
      </c>
      <c r="G33" s="2">
        <f>G32+((MAX(Parameter!$R:$R)-AVERAGE(Parameter!$R:$R))/24)</f>
        <v>0.9501733460073698</v>
      </c>
      <c r="H33" s="2">
        <v>6</v>
      </c>
      <c r="I33" s="2">
        <f>I32+((MAX(Parameter!$S:$S)-AVERAGE(Parameter!$S:$S))/24)</f>
        <v>174.09835954502481</v>
      </c>
      <c r="J33" s="2">
        <v>-6</v>
      </c>
      <c r="K33" s="2">
        <f>K32++((MAX(Parameter!$T:$T)-AVERAGE(Parameter!$T:$T))/24)</f>
        <v>796.58412497936115</v>
      </c>
      <c r="L33" s="2">
        <v>-6</v>
      </c>
    </row>
    <row r="34" spans="1:12">
      <c r="A34" s="2">
        <f>A33+((MAX(Parameter!$O:$O)-AVERAGE(Parameter!$O:$O))/24)</f>
        <v>0.30764719384555089</v>
      </c>
      <c r="B34" s="2">
        <v>7</v>
      </c>
      <c r="C34" s="2">
        <f>C33+((MAX(Parameter!$P:$P)-AVERAGE(Parameter!$P:$P))/24)</f>
        <v>1452.1310360709795</v>
      </c>
      <c r="D34" s="2">
        <v>-7</v>
      </c>
      <c r="E34" s="2">
        <f>E33+((MAX(Parameter!$Q:$Q)-AVERAGE(Parameter!$Q:$Q))/24)</f>
        <v>0.72229535553507729</v>
      </c>
      <c r="F34" s="2">
        <v>7</v>
      </c>
      <c r="G34" s="2">
        <f>G33+((MAX(Parameter!$R:$R)-AVERAGE(Parameter!$R:$R))/24)</f>
        <v>0.97838571567362698</v>
      </c>
      <c r="H34" s="2">
        <v>7</v>
      </c>
      <c r="I34" s="2">
        <f>I33+((MAX(Parameter!$S:$S)-AVERAGE(Parameter!$S:$S))/24)</f>
        <v>187.27475068141231</v>
      </c>
      <c r="J34" s="2">
        <v>-7</v>
      </c>
      <c r="K34" s="2">
        <f>K33++((MAX(Parameter!$T:$T)-AVERAGE(Parameter!$T:$T))/24)</f>
        <v>903.77800692495225</v>
      </c>
      <c r="L34" s="2">
        <v>-7</v>
      </c>
    </row>
    <row r="35" spans="1:12">
      <c r="A35" s="2">
        <f>A34+((MAX(Parameter!$O:$O)-AVERAGE(Parameter!$O:$O))/24)</f>
        <v>0.31707675891345966</v>
      </c>
      <c r="B35" s="2">
        <v>8</v>
      </c>
      <c r="C35" s="2">
        <f>C34+((MAX(Parameter!$P:$P)-AVERAGE(Parameter!$P:$P))/24)</f>
        <v>1600.7438574785688</v>
      </c>
      <c r="D35" s="2">
        <v>-8</v>
      </c>
      <c r="E35" s="2">
        <f>E34+((MAX(Parameter!$Q:$Q)-AVERAGE(Parameter!$Q:$Q))/24)</f>
        <v>0.73401016991536694</v>
      </c>
      <c r="F35" s="2">
        <v>8</v>
      </c>
      <c r="G35" s="2">
        <f>G34+((MAX(Parameter!$R:$R)-AVERAGE(Parameter!$R:$R))/24)</f>
        <v>1.0065980853398842</v>
      </c>
      <c r="H35" s="2">
        <v>8</v>
      </c>
      <c r="I35" s="2">
        <f>I34+((MAX(Parameter!$S:$S)-AVERAGE(Parameter!$S:$S))/24)</f>
        <v>200.45114181779982</v>
      </c>
      <c r="J35" s="2">
        <v>-8</v>
      </c>
      <c r="K35" s="2">
        <f>K34++((MAX(Parameter!$T:$T)-AVERAGE(Parameter!$T:$T))/24)</f>
        <v>1010.9718888705434</v>
      </c>
      <c r="L35" s="2">
        <v>-8</v>
      </c>
    </row>
    <row r="36" spans="1:12">
      <c r="A36" s="2">
        <f>A35+((MAX(Parameter!$O:$O)-AVERAGE(Parameter!$O:$O))/24)</f>
        <v>0.32650632398136842</v>
      </c>
      <c r="B36" s="2">
        <v>9</v>
      </c>
      <c r="C36" s="2">
        <f>C35+((MAX(Parameter!$P:$P)-AVERAGE(Parameter!$P:$P))/24)</f>
        <v>1749.3566788861581</v>
      </c>
      <c r="D36" s="2">
        <v>-9</v>
      </c>
      <c r="E36" s="2">
        <f>E35+((MAX(Parameter!$Q:$Q)-AVERAGE(Parameter!$Q:$Q))/24)</f>
        <v>0.74572498429565659</v>
      </c>
      <c r="F36" s="2">
        <v>9</v>
      </c>
      <c r="G36" s="2">
        <f>G35+((MAX(Parameter!$R:$R)-AVERAGE(Parameter!$R:$R))/24)</f>
        <v>1.0348104550061414</v>
      </c>
      <c r="H36" s="2">
        <v>9</v>
      </c>
      <c r="I36" s="2">
        <f>I35+((MAX(Parameter!$S:$S)-AVERAGE(Parameter!$S:$S))/24)</f>
        <v>213.62753295418733</v>
      </c>
      <c r="J36" s="2">
        <v>-9</v>
      </c>
      <c r="K36" s="2">
        <f>K35++((MAX(Parameter!$T:$T)-AVERAGE(Parameter!$T:$T))/24)</f>
        <v>1118.1657708161345</v>
      </c>
      <c r="L36" s="2">
        <v>-9</v>
      </c>
    </row>
    <row r="37" spans="1:12">
      <c r="A37" s="2">
        <f>A36+((MAX(Parameter!$O:$O)-AVERAGE(Parameter!$O:$O))/24)</f>
        <v>0.33593588904927718</v>
      </c>
      <c r="B37" s="2">
        <v>10</v>
      </c>
      <c r="C37" s="2">
        <f>C36+((MAX(Parameter!$P:$P)-AVERAGE(Parameter!$P:$P))/24)</f>
        <v>1897.9695002937474</v>
      </c>
      <c r="D37" s="2">
        <v>-10</v>
      </c>
      <c r="E37" s="2">
        <f>E36+((MAX(Parameter!$Q:$Q)-AVERAGE(Parameter!$Q:$Q))/24)</f>
        <v>0.75743979867594624</v>
      </c>
      <c r="F37" s="2">
        <v>10</v>
      </c>
      <c r="G37" s="2">
        <f>G36+((MAX(Parameter!$R:$R)-AVERAGE(Parameter!$R:$R))/24)</f>
        <v>1.0630228246723987</v>
      </c>
      <c r="H37" s="2">
        <v>10</v>
      </c>
      <c r="I37" s="2">
        <f>I36+((MAX(Parameter!$S:$S)-AVERAGE(Parameter!$S:$S))/24)</f>
        <v>226.80392409057484</v>
      </c>
      <c r="J37" s="2">
        <v>-10</v>
      </c>
      <c r="K37" s="2">
        <f>K36++((MAX(Parameter!$T:$T)-AVERAGE(Parameter!$T:$T))/24)</f>
        <v>1225.3596527617256</v>
      </c>
      <c r="L37" s="2">
        <v>-10</v>
      </c>
    </row>
    <row r="38" spans="1:12">
      <c r="A38" s="2">
        <f>A37+((MAX(Parameter!$O:$O)-AVERAGE(Parameter!$O:$O))/24)</f>
        <v>0.34536545411718594</v>
      </c>
      <c r="B38" s="2">
        <v>11</v>
      </c>
      <c r="C38" s="2">
        <f>C37+((MAX(Parameter!$P:$P)-AVERAGE(Parameter!$P:$P))/24)</f>
        <v>2046.5823217013367</v>
      </c>
      <c r="D38" s="2">
        <v>-11</v>
      </c>
      <c r="E38" s="2">
        <f>E37+((MAX(Parameter!$Q:$Q)-AVERAGE(Parameter!$Q:$Q))/24)</f>
        <v>0.76915461305623589</v>
      </c>
      <c r="F38" s="2">
        <v>11</v>
      </c>
      <c r="G38" s="2">
        <f>G37+((MAX(Parameter!$R:$R)-AVERAGE(Parameter!$R:$R))/24)</f>
        <v>1.091235194338656</v>
      </c>
      <c r="H38" s="2">
        <v>11</v>
      </c>
      <c r="I38" s="2">
        <f>I37+((MAX(Parameter!$S:$S)-AVERAGE(Parameter!$S:$S))/24)</f>
        <v>239.98031522696235</v>
      </c>
      <c r="J38" s="2">
        <v>-11</v>
      </c>
      <c r="K38" s="2">
        <f>K37++((MAX(Parameter!$T:$T)-AVERAGE(Parameter!$T:$T))/24)</f>
        <v>1332.5535347073167</v>
      </c>
      <c r="L38" s="2">
        <v>-11</v>
      </c>
    </row>
    <row r="39" spans="1:12">
      <c r="A39" s="2">
        <f>A38+((MAX(Parameter!$O:$O)-AVERAGE(Parameter!$O:$O))/24)</f>
        <v>0.35479501918509471</v>
      </c>
      <c r="B39" s="2">
        <v>12</v>
      </c>
      <c r="C39" s="2">
        <f>C38+((MAX(Parameter!$P:$P)-AVERAGE(Parameter!$P:$P))/24)</f>
        <v>2195.195143108926</v>
      </c>
      <c r="D39" s="2">
        <v>-12</v>
      </c>
      <c r="E39" s="2">
        <f>E38+((MAX(Parameter!$Q:$Q)-AVERAGE(Parameter!$Q:$Q))/24)</f>
        <v>0.78086942743652554</v>
      </c>
      <c r="F39" s="2">
        <v>12</v>
      </c>
      <c r="G39" s="2">
        <f>G38+((MAX(Parameter!$R:$R)-AVERAGE(Parameter!$R:$R))/24)</f>
        <v>1.1194475640049133</v>
      </c>
      <c r="H39" s="2">
        <v>12</v>
      </c>
      <c r="I39" s="2">
        <f>I38+((MAX(Parameter!$S:$S)-AVERAGE(Parameter!$S:$S))/24)</f>
        <v>253.15670636334985</v>
      </c>
      <c r="J39" s="2">
        <v>-12</v>
      </c>
      <c r="K39" s="2">
        <f>K38++((MAX(Parameter!$T:$T)-AVERAGE(Parameter!$T:$T))/24)</f>
        <v>1439.7474166529078</v>
      </c>
      <c r="L39" s="2">
        <v>-12</v>
      </c>
    </row>
    <row r="40" spans="1:12">
      <c r="A40" s="2">
        <f>A39+((MAX(Parameter!$O:$O)-AVERAGE(Parameter!$O:$O))/24)</f>
        <v>0.36422458425300347</v>
      </c>
      <c r="B40" s="2">
        <v>13</v>
      </c>
      <c r="C40" s="2">
        <f>C39+((MAX(Parameter!$P:$P)-AVERAGE(Parameter!$P:$P))/24)</f>
        <v>2343.8079645165153</v>
      </c>
      <c r="D40" s="2">
        <v>-13</v>
      </c>
      <c r="E40" s="2">
        <f>E39+((MAX(Parameter!$Q:$Q)-AVERAGE(Parameter!$Q:$Q))/24)</f>
        <v>0.79258424181681519</v>
      </c>
      <c r="F40" s="2">
        <v>13</v>
      </c>
      <c r="G40" s="2">
        <f>G39+((MAX(Parameter!$R:$R)-AVERAGE(Parameter!$R:$R))/24)</f>
        <v>1.1476599336711706</v>
      </c>
      <c r="H40" s="2">
        <v>13</v>
      </c>
      <c r="I40" s="2">
        <f>I39+((MAX(Parameter!$S:$S)-AVERAGE(Parameter!$S:$S))/24)</f>
        <v>266.33309749973739</v>
      </c>
      <c r="J40" s="2">
        <v>-13</v>
      </c>
      <c r="K40" s="2">
        <f>K39++((MAX(Parameter!$T:$T)-AVERAGE(Parameter!$T:$T))/24)</f>
        <v>1546.9412985984989</v>
      </c>
      <c r="L40" s="2">
        <v>-13</v>
      </c>
    </row>
    <row r="41" spans="1:12">
      <c r="A41" s="2">
        <f>A40+((MAX(Parameter!$O:$O)-AVERAGE(Parameter!$O:$O))/24)</f>
        <v>0.37365414932091223</v>
      </c>
      <c r="B41" s="2">
        <v>14</v>
      </c>
      <c r="C41" s="2">
        <f>C40+((MAX(Parameter!$P:$P)-AVERAGE(Parameter!$P:$P))/24)</f>
        <v>2492.4207859241046</v>
      </c>
      <c r="D41" s="2">
        <v>-14</v>
      </c>
      <c r="E41" s="2">
        <f>E40+((MAX(Parameter!$Q:$Q)-AVERAGE(Parameter!$Q:$Q))/24)</f>
        <v>0.80429905619710484</v>
      </c>
      <c r="F41" s="2">
        <v>14</v>
      </c>
      <c r="G41" s="2">
        <f>G40+((MAX(Parameter!$R:$R)-AVERAGE(Parameter!$R:$R))/24)</f>
        <v>1.1758723033374279</v>
      </c>
      <c r="H41" s="2">
        <v>14</v>
      </c>
      <c r="I41" s="2">
        <f>I40+((MAX(Parameter!$S:$S)-AVERAGE(Parameter!$S:$S))/24)</f>
        <v>279.5094886361249</v>
      </c>
      <c r="J41" s="2">
        <v>-14</v>
      </c>
      <c r="K41" s="2">
        <f>K40++((MAX(Parameter!$T:$T)-AVERAGE(Parameter!$T:$T))/24)</f>
        <v>1654.13518054409</v>
      </c>
      <c r="L41" s="2">
        <v>-14</v>
      </c>
    </row>
    <row r="42" spans="1:12">
      <c r="A42" s="2">
        <f>A41+((MAX(Parameter!$O:$O)-AVERAGE(Parameter!$O:$O))/24)</f>
        <v>0.383083714388821</v>
      </c>
      <c r="B42" s="2">
        <v>15</v>
      </c>
      <c r="C42" s="2">
        <f>C41+((MAX(Parameter!$P:$P)-AVERAGE(Parameter!$P:$P))/24)</f>
        <v>2641.0336073316939</v>
      </c>
      <c r="D42" s="2">
        <v>-15</v>
      </c>
      <c r="E42" s="2">
        <f>E41+((MAX(Parameter!$Q:$Q)-AVERAGE(Parameter!$Q:$Q))/24)</f>
        <v>0.8160138705773945</v>
      </c>
      <c r="F42" s="2">
        <v>15</v>
      </c>
      <c r="G42" s="2">
        <f>G41+((MAX(Parameter!$R:$R)-AVERAGE(Parameter!$R:$R))/24)</f>
        <v>1.2040846730036852</v>
      </c>
      <c r="H42" s="2">
        <v>15</v>
      </c>
      <c r="I42" s="2">
        <f>I41+((MAX(Parameter!$S:$S)-AVERAGE(Parameter!$S:$S))/24)</f>
        <v>292.68587977251241</v>
      </c>
      <c r="J42" s="2">
        <v>-15</v>
      </c>
      <c r="K42" s="2">
        <f>K41++((MAX(Parameter!$T:$T)-AVERAGE(Parameter!$T:$T))/24)</f>
        <v>1761.3290624896811</v>
      </c>
      <c r="L42" s="2">
        <v>-15</v>
      </c>
    </row>
    <row r="43" spans="1:12">
      <c r="A43" s="2">
        <f>A42+((MAX(Parameter!$O:$O)-AVERAGE(Parameter!$O:$O))/24)</f>
        <v>0.39251327945672976</v>
      </c>
      <c r="B43" s="2">
        <v>16</v>
      </c>
      <c r="C43" s="2">
        <f>C42+((MAX(Parameter!$P:$P)-AVERAGE(Parameter!$P:$P))/24)</f>
        <v>2789.6464287392832</v>
      </c>
      <c r="D43" s="2">
        <v>-16</v>
      </c>
      <c r="E43" s="2">
        <f>E42+((MAX(Parameter!$Q:$Q)-AVERAGE(Parameter!$Q:$Q))/24)</f>
        <v>0.82772868495768415</v>
      </c>
      <c r="F43" s="2">
        <v>16</v>
      </c>
      <c r="G43" s="2">
        <f>G42+((MAX(Parameter!$R:$R)-AVERAGE(Parameter!$R:$R))/24)</f>
        <v>1.2322970426699424</v>
      </c>
      <c r="H43" s="2">
        <v>16</v>
      </c>
      <c r="I43" s="2">
        <f>I42+((MAX(Parameter!$S:$S)-AVERAGE(Parameter!$S:$S))/24)</f>
        <v>305.86227090889992</v>
      </c>
      <c r="J43" s="2">
        <v>-16</v>
      </c>
      <c r="K43" s="2">
        <f>K42++((MAX(Parameter!$T:$T)-AVERAGE(Parameter!$T:$T))/24)</f>
        <v>1868.5229444352722</v>
      </c>
      <c r="L43" s="2">
        <v>-16</v>
      </c>
    </row>
    <row r="44" spans="1:12">
      <c r="A44" s="2">
        <f>A43+((MAX(Parameter!$O:$O)-AVERAGE(Parameter!$O:$O))/24)</f>
        <v>0.40194284452463852</v>
      </c>
      <c r="B44" s="2">
        <v>17</v>
      </c>
      <c r="C44" s="2">
        <f>C43+((MAX(Parameter!$P:$P)-AVERAGE(Parameter!$P:$P))/24)</f>
        <v>2938.2592501468725</v>
      </c>
      <c r="D44" s="2">
        <v>-17</v>
      </c>
      <c r="E44" s="2">
        <f>E43+((MAX(Parameter!$Q:$Q)-AVERAGE(Parameter!$Q:$Q))/24)</f>
        <v>0.8394434993379738</v>
      </c>
      <c r="F44" s="2">
        <v>17</v>
      </c>
      <c r="G44" s="2">
        <f>G43+((MAX(Parameter!$R:$R)-AVERAGE(Parameter!$R:$R))/24)</f>
        <v>1.2605094123361997</v>
      </c>
      <c r="H44" s="2">
        <v>17</v>
      </c>
      <c r="I44" s="2">
        <f>I43+((MAX(Parameter!$S:$S)-AVERAGE(Parameter!$S:$S))/24)</f>
        <v>319.03866204528742</v>
      </c>
      <c r="J44" s="2">
        <v>-17</v>
      </c>
      <c r="K44" s="2">
        <f>K43++((MAX(Parameter!$T:$T)-AVERAGE(Parameter!$T:$T))/24)</f>
        <v>1975.7168263808633</v>
      </c>
      <c r="L44" s="2">
        <v>-17</v>
      </c>
    </row>
    <row r="45" spans="1:12">
      <c r="A45" s="2">
        <f>A44+((MAX(Parameter!$O:$O)-AVERAGE(Parameter!$O:$O))/24)</f>
        <v>0.41137240959254728</v>
      </c>
      <c r="B45" s="2">
        <v>18</v>
      </c>
      <c r="C45" s="2">
        <f>C44+((MAX(Parameter!$P:$P)-AVERAGE(Parameter!$P:$P))/24)</f>
        <v>3086.8720715544619</v>
      </c>
      <c r="D45" s="2">
        <v>-18</v>
      </c>
      <c r="E45" s="2">
        <f>E44+((MAX(Parameter!$Q:$Q)-AVERAGE(Parameter!$Q:$Q))/24)</f>
        <v>0.85115831371826345</v>
      </c>
      <c r="F45" s="2">
        <v>18</v>
      </c>
      <c r="G45" s="2">
        <f>G44+((MAX(Parameter!$R:$R)-AVERAGE(Parameter!$R:$R))/24)</f>
        <v>1.288721782002457</v>
      </c>
      <c r="H45" s="2">
        <v>18</v>
      </c>
      <c r="I45" s="2">
        <f>I44+((MAX(Parameter!$S:$S)-AVERAGE(Parameter!$S:$S))/24)</f>
        <v>332.21505318167493</v>
      </c>
      <c r="J45" s="2">
        <v>-18</v>
      </c>
      <c r="K45" s="2">
        <f>K44++((MAX(Parameter!$T:$T)-AVERAGE(Parameter!$T:$T))/24)</f>
        <v>2082.9107083264544</v>
      </c>
      <c r="L45" s="2">
        <v>-18</v>
      </c>
    </row>
    <row r="46" spans="1:12">
      <c r="A46" s="2">
        <f>A45+((MAX(Parameter!$O:$O)-AVERAGE(Parameter!$O:$O))/24)</f>
        <v>0.42080197466045605</v>
      </c>
      <c r="B46" s="2">
        <v>19</v>
      </c>
      <c r="C46" s="2">
        <f>C45+((MAX(Parameter!$P:$P)-AVERAGE(Parameter!$P:$P))/24)</f>
        <v>3235.4848929620512</v>
      </c>
      <c r="D46" s="2">
        <v>-19</v>
      </c>
      <c r="E46" s="2">
        <f>E45+((MAX(Parameter!$Q:$Q)-AVERAGE(Parameter!$Q:$Q))/24)</f>
        <v>0.8628731280985531</v>
      </c>
      <c r="F46" s="2">
        <v>19</v>
      </c>
      <c r="G46" s="2">
        <f>G45+((MAX(Parameter!$R:$R)-AVERAGE(Parameter!$R:$R))/24)</f>
        <v>1.3169341516687143</v>
      </c>
      <c r="H46" s="2">
        <v>19</v>
      </c>
      <c r="I46" s="2">
        <f>I45+((MAX(Parameter!$S:$S)-AVERAGE(Parameter!$S:$S))/24)</f>
        <v>345.39144431806244</v>
      </c>
      <c r="J46" s="2">
        <v>-19</v>
      </c>
      <c r="K46" s="2">
        <f>K45++((MAX(Parameter!$T:$T)-AVERAGE(Parameter!$T:$T))/24)</f>
        <v>2190.1045902720452</v>
      </c>
      <c r="L46" s="2">
        <v>-19</v>
      </c>
    </row>
    <row r="47" spans="1:12">
      <c r="A47" s="2">
        <f>A46+((MAX(Parameter!$O:$O)-AVERAGE(Parameter!$O:$O))/24)</f>
        <v>0.43023153972836481</v>
      </c>
      <c r="B47" s="2">
        <v>20</v>
      </c>
      <c r="C47" s="2">
        <f>C46+((MAX(Parameter!$P:$P)-AVERAGE(Parameter!$P:$P))/24)</f>
        <v>3384.0977143696405</v>
      </c>
      <c r="D47" s="2">
        <v>-20</v>
      </c>
      <c r="E47" s="2">
        <f>E46+((MAX(Parameter!$Q:$Q)-AVERAGE(Parameter!$Q:$Q))/24)</f>
        <v>0.87458794247884275</v>
      </c>
      <c r="F47" s="2">
        <v>20</v>
      </c>
      <c r="G47" s="2">
        <f>G46+((MAX(Parameter!$R:$R)-AVERAGE(Parameter!$R:$R))/24)</f>
        <v>1.3451465213349716</v>
      </c>
      <c r="H47" s="2">
        <v>20</v>
      </c>
      <c r="I47" s="2">
        <f>I46+((MAX(Parameter!$S:$S)-AVERAGE(Parameter!$S:$S))/24)</f>
        <v>358.56783545444995</v>
      </c>
      <c r="J47" s="2">
        <v>-20</v>
      </c>
      <c r="K47" s="2">
        <f>K46++((MAX(Parameter!$T:$T)-AVERAGE(Parameter!$T:$T))/24)</f>
        <v>2297.2984722176361</v>
      </c>
      <c r="L47" s="2">
        <v>-20</v>
      </c>
    </row>
    <row r="48" spans="1:12">
      <c r="A48" s="2">
        <f>A47+((MAX(Parameter!$O:$O)-AVERAGE(Parameter!$O:$O))/24)</f>
        <v>0.43966110479627357</v>
      </c>
      <c r="B48" s="2">
        <v>21</v>
      </c>
      <c r="C48" s="2">
        <f>C47+((MAX(Parameter!$P:$P)-AVERAGE(Parameter!$P:$P))/24)</f>
        <v>3532.7105357772298</v>
      </c>
      <c r="D48" s="2">
        <v>-21</v>
      </c>
      <c r="E48" s="2">
        <f>E47+((MAX(Parameter!$Q:$Q)-AVERAGE(Parameter!$Q:$Q))/24)</f>
        <v>0.8863027568591324</v>
      </c>
      <c r="F48" s="2">
        <v>21</v>
      </c>
      <c r="G48" s="2">
        <f>G47+((MAX(Parameter!$R:$R)-AVERAGE(Parameter!$R:$R))/24)</f>
        <v>1.3733588910012289</v>
      </c>
      <c r="H48" s="2">
        <v>21</v>
      </c>
      <c r="I48" s="2">
        <f>I47+((MAX(Parameter!$S:$S)-AVERAGE(Parameter!$S:$S))/24)</f>
        <v>371.74422659083746</v>
      </c>
      <c r="J48" s="2">
        <v>-21</v>
      </c>
      <c r="K48" s="2">
        <f>K47++((MAX(Parameter!$T:$T)-AVERAGE(Parameter!$T:$T))/24)</f>
        <v>2404.492354163227</v>
      </c>
      <c r="L48" s="2">
        <v>-21</v>
      </c>
    </row>
    <row r="49" spans="1:12">
      <c r="A49" s="2">
        <f>A48+((MAX(Parameter!$O:$O)-AVERAGE(Parameter!$O:$O))/24)</f>
        <v>0.44909066986418233</v>
      </c>
      <c r="B49" s="2">
        <v>22</v>
      </c>
      <c r="C49" s="2">
        <f>C48+((MAX(Parameter!$P:$P)-AVERAGE(Parameter!$P:$P))/24)</f>
        <v>3681.3233571848191</v>
      </c>
      <c r="D49" s="2">
        <v>-22</v>
      </c>
      <c r="E49" s="2">
        <f>E48+((MAX(Parameter!$Q:$Q)-AVERAGE(Parameter!$Q:$Q))/24)</f>
        <v>0.89801757123942205</v>
      </c>
      <c r="F49" s="2">
        <v>22</v>
      </c>
      <c r="G49" s="2">
        <f>G48+((MAX(Parameter!$R:$R)-AVERAGE(Parameter!$R:$R))/24)</f>
        <v>1.4015712606674862</v>
      </c>
      <c r="H49" s="2">
        <v>22</v>
      </c>
      <c r="I49" s="2">
        <f>I48+((MAX(Parameter!$S:$S)-AVERAGE(Parameter!$S:$S))/24)</f>
        <v>384.92061772722496</v>
      </c>
      <c r="J49" s="2">
        <v>-22</v>
      </c>
      <c r="K49" s="2">
        <f>K48++((MAX(Parameter!$T:$T)-AVERAGE(Parameter!$T:$T))/24)</f>
        <v>2511.6862361088179</v>
      </c>
      <c r="L49" s="2">
        <v>-22</v>
      </c>
    </row>
    <row r="50" spans="1:12">
      <c r="A50" s="2">
        <f>A49+((MAX(Parameter!$O:$O)-AVERAGE(Parameter!$O:$O))/24)</f>
        <v>0.4585202349320911</v>
      </c>
      <c r="B50" s="2">
        <v>23</v>
      </c>
      <c r="C50" s="2">
        <f>C49+((MAX(Parameter!$P:$P)-AVERAGE(Parameter!$P:$P))/24)</f>
        <v>3829.9361785924084</v>
      </c>
      <c r="D50" s="2">
        <v>-23</v>
      </c>
      <c r="E50" s="2">
        <f>E49+((MAX(Parameter!$Q:$Q)-AVERAGE(Parameter!$Q:$Q))/24)</f>
        <v>0.9097323856197117</v>
      </c>
      <c r="F50" s="2">
        <v>23</v>
      </c>
      <c r="G50" s="2">
        <f>G49+((MAX(Parameter!$R:$R)-AVERAGE(Parameter!$R:$R))/24)</f>
        <v>1.4297836303337434</v>
      </c>
      <c r="H50" s="2">
        <v>23</v>
      </c>
      <c r="I50" s="2">
        <f>I49+((MAX(Parameter!$S:$S)-AVERAGE(Parameter!$S:$S))/24)</f>
        <v>398.09700886361247</v>
      </c>
      <c r="J50" s="2">
        <v>-23</v>
      </c>
      <c r="K50" s="2">
        <f>K49++((MAX(Parameter!$T:$T)-AVERAGE(Parameter!$T:$T))/24)</f>
        <v>2618.8801180544087</v>
      </c>
      <c r="L50" s="2">
        <v>-23</v>
      </c>
    </row>
    <row r="51" spans="1:12">
      <c r="A51" s="2">
        <f>A50+((MAX(Parameter!$O:$O)-AVERAGE(Parameter!$O:$O))/24)</f>
        <v>0.46794979999999986</v>
      </c>
      <c r="B51" s="2">
        <v>24</v>
      </c>
      <c r="C51" s="2">
        <f>C50+((MAX(Parameter!$P:$P)-AVERAGE(Parameter!$P:$P))/24)</f>
        <v>3978.5489999999977</v>
      </c>
      <c r="D51" s="2">
        <v>-24</v>
      </c>
      <c r="E51" s="2">
        <f>E50+((MAX(Parameter!$Q:$Q)-AVERAGE(Parameter!$Q:$Q))/24)</f>
        <v>0.92144720000000135</v>
      </c>
      <c r="F51" s="2">
        <v>24</v>
      </c>
      <c r="G51" s="2">
        <f>G50+((MAX(Parameter!$R:$R)-AVERAGE(Parameter!$R:$R))/24)</f>
        <v>1.4579960000000007</v>
      </c>
      <c r="H51" s="2">
        <v>24</v>
      </c>
      <c r="I51" s="2">
        <f>I50+((MAX(Parameter!$S:$S)-AVERAGE(Parameter!$S:$S))/24)</f>
        <v>411.27339999999998</v>
      </c>
      <c r="J51" s="2">
        <v>-24</v>
      </c>
      <c r="K51" s="2">
        <f>K50++((MAX(Parameter!$T:$T)-AVERAGE(Parameter!$T:$T))/24)</f>
        <v>2726.0739999999996</v>
      </c>
      <c r="L51" s="2">
        <v>-24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FEEFE-C4AA-480A-95F4-0D4F4F524988}">
  <dimension ref="A1:I1228"/>
  <sheetViews>
    <sheetView topLeftCell="A1189" zoomScale="95" zoomScaleNormal="95" workbookViewId="0">
      <selection activeCell="C1222" sqref="C1222"/>
    </sheetView>
  </sheetViews>
  <sheetFormatPr defaultRowHeight="15"/>
  <cols>
    <col min="1" max="1" width="73.28515625" style="13" bestFit="1" customWidth="1"/>
    <col min="2" max="2" width="13.7109375" style="13" bestFit="1" customWidth="1"/>
    <col min="3" max="3" width="14.28515625" bestFit="1" customWidth="1"/>
    <col min="4" max="4" width="17.85546875" bestFit="1" customWidth="1"/>
  </cols>
  <sheetData>
    <row r="1" spans="1:9" ht="45">
      <c r="A1" s="14" t="s">
        <v>1</v>
      </c>
      <c r="B1" s="14" t="s">
        <v>3</v>
      </c>
      <c r="C1" s="1" t="s">
        <v>862</v>
      </c>
      <c r="D1" s="1" t="s">
        <v>863</v>
      </c>
      <c r="E1" s="1" t="s">
        <v>860</v>
      </c>
      <c r="F1" s="1" t="s">
        <v>861</v>
      </c>
      <c r="H1" s="4" t="s">
        <v>864</v>
      </c>
      <c r="I1" s="4" t="s">
        <v>865</v>
      </c>
    </row>
    <row r="2" spans="1:9">
      <c r="A2" s="16" t="s">
        <v>120</v>
      </c>
      <c r="B2" s="13" t="s">
        <v>8</v>
      </c>
      <c r="C2">
        <f>VLOOKUP(Parameter!O2,'Indexing - fca'!$A$2:$B$51,2)</f>
        <v>-2</v>
      </c>
      <c r="D2">
        <f>VLOOKUP(Parameter!P2,'Indexing - fca'!$C$2:$D$51,2)</f>
        <v>1</v>
      </c>
      <c r="E2">
        <f>VLOOKUP(Parameter!Q2,'Indexing - fca'!$E$2:$F$51,2)</f>
        <v>-5</v>
      </c>
      <c r="F2">
        <f>VLOOKUP(Parameter!R2,'Indexing - fca'!$G$2:$H$51,2)</f>
        <v>-14</v>
      </c>
      <c r="H2">
        <f>VLOOKUP(Parameter!S2,'Indexing - fca'!$I$2:$J$51,2)</f>
        <v>2</v>
      </c>
      <c r="I2">
        <f>VLOOKUP(Parameter!T2,'Indexing - fca'!$K$2:$L$51,2)</f>
        <v>23</v>
      </c>
    </row>
    <row r="3" spans="1:9">
      <c r="A3" s="16" t="s">
        <v>120</v>
      </c>
      <c r="B3" s="13" t="s">
        <v>10</v>
      </c>
      <c r="C3">
        <f>VLOOKUP(Parameter!O3,'Indexing - fca'!$A$2:$B$51,2)</f>
        <v>-2</v>
      </c>
      <c r="D3">
        <f>VLOOKUP(Parameter!P3,'Indexing - fca'!$C$2:$D$51,2)</f>
        <v>1</v>
      </c>
      <c r="E3">
        <f>VLOOKUP(Parameter!Q3,'Indexing - fca'!$E$2:$F$51,2)</f>
        <v>-5</v>
      </c>
      <c r="F3">
        <f>VLOOKUP(Parameter!R3,'Indexing - fca'!$G$2:$H$51,2)</f>
        <v>-14</v>
      </c>
      <c r="H3">
        <f>VLOOKUP(Parameter!S3,'Indexing - fca'!$I$2:$J$51,2)</f>
        <v>2</v>
      </c>
      <c r="I3">
        <f>VLOOKUP(Parameter!T3,'Indexing - fca'!$K$2:$L$51,2)</f>
        <v>23</v>
      </c>
    </row>
    <row r="4" spans="1:9">
      <c r="A4" s="16" t="s">
        <v>120</v>
      </c>
      <c r="B4" s="13" t="s">
        <v>11</v>
      </c>
      <c r="C4">
        <f>VLOOKUP(Parameter!O4,'Indexing - fca'!$A$2:$B$51,2)</f>
        <v>-2</v>
      </c>
      <c r="D4">
        <f>VLOOKUP(Parameter!P4,'Indexing - fca'!$C$2:$D$51,2)</f>
        <v>1</v>
      </c>
      <c r="E4">
        <f>VLOOKUP(Parameter!Q4,'Indexing - fca'!$E$2:$F$51,2)</f>
        <v>-5</v>
      </c>
      <c r="F4">
        <f>VLOOKUP(Parameter!R4,'Indexing - fca'!$G$2:$H$51,2)</f>
        <v>-14</v>
      </c>
      <c r="H4">
        <f>VLOOKUP(Parameter!S4,'Indexing - fca'!$I$2:$J$51,2)</f>
        <v>2</v>
      </c>
      <c r="I4">
        <f>VLOOKUP(Parameter!T4,'Indexing - fca'!$K$2:$L$51,2)</f>
        <v>23</v>
      </c>
    </row>
    <row r="5" spans="1:9">
      <c r="A5" s="16" t="s">
        <v>121</v>
      </c>
      <c r="B5" s="13" t="s">
        <v>8</v>
      </c>
      <c r="C5">
        <f>VLOOKUP(Parameter!O5,'Indexing - fca'!$A$2:$B$51,2)</f>
        <v>13</v>
      </c>
      <c r="D5">
        <f>VLOOKUP(Parameter!P5,'Indexing - fca'!$C$2:$D$51,2)</f>
        <v>-3</v>
      </c>
      <c r="E5">
        <f>VLOOKUP(Parameter!Q5,'Indexing - fca'!$E$2:$F$51,2)</f>
        <v>-3</v>
      </c>
      <c r="F5">
        <f>VLOOKUP(Parameter!R5,'Indexing - fca'!$G$2:$H$51,2)</f>
        <v>-2</v>
      </c>
      <c r="H5">
        <f>VLOOKUP(Parameter!S5,'Indexing - fca'!$I$2:$J$51,2)</f>
        <v>21</v>
      </c>
      <c r="I5">
        <f>VLOOKUP(Parameter!T5,'Indexing - fca'!$K$2:$L$51,2)</f>
        <v>24</v>
      </c>
    </row>
    <row r="6" spans="1:9">
      <c r="A6" s="16" t="s">
        <v>121</v>
      </c>
      <c r="B6" s="13" t="s">
        <v>10</v>
      </c>
      <c r="C6">
        <f>VLOOKUP(Parameter!O6,'Indexing - fca'!$A$2:$B$51,2)</f>
        <v>13</v>
      </c>
      <c r="D6">
        <f>VLOOKUP(Parameter!P6,'Indexing - fca'!$C$2:$D$51,2)</f>
        <v>-3</v>
      </c>
      <c r="E6">
        <f>VLOOKUP(Parameter!Q6,'Indexing - fca'!$E$2:$F$51,2)</f>
        <v>-3</v>
      </c>
      <c r="F6">
        <f>VLOOKUP(Parameter!R6,'Indexing - fca'!$G$2:$H$51,2)</f>
        <v>-2</v>
      </c>
      <c r="H6">
        <f>VLOOKUP(Parameter!S6,'Indexing - fca'!$I$2:$J$51,2)</f>
        <v>21</v>
      </c>
      <c r="I6">
        <f>VLOOKUP(Parameter!T6,'Indexing - fca'!$K$2:$L$51,2)</f>
        <v>24</v>
      </c>
    </row>
    <row r="7" spans="1:9">
      <c r="A7" s="16" t="s">
        <v>121</v>
      </c>
      <c r="B7" s="13" t="s">
        <v>11</v>
      </c>
      <c r="C7">
        <f>VLOOKUP(Parameter!O7,'Indexing - fca'!$A$2:$B$51,2)</f>
        <v>13</v>
      </c>
      <c r="D7">
        <f>VLOOKUP(Parameter!P7,'Indexing - fca'!$C$2:$D$51,2)</f>
        <v>-3</v>
      </c>
      <c r="E7">
        <f>VLOOKUP(Parameter!Q7,'Indexing - fca'!$E$2:$F$51,2)</f>
        <v>-3</v>
      </c>
      <c r="F7">
        <f>VLOOKUP(Parameter!R7,'Indexing - fca'!$G$2:$H$51,2)</f>
        <v>-2</v>
      </c>
      <c r="H7">
        <f>VLOOKUP(Parameter!S7,'Indexing - fca'!$I$2:$J$51,2)</f>
        <v>21</v>
      </c>
      <c r="I7">
        <f>VLOOKUP(Parameter!T7,'Indexing - fca'!$K$2:$L$51,2)</f>
        <v>24</v>
      </c>
    </row>
    <row r="8" spans="1:9">
      <c r="A8" s="16" t="s">
        <v>122</v>
      </c>
      <c r="B8" s="13" t="s">
        <v>8</v>
      </c>
      <c r="C8">
        <f>VLOOKUP(Parameter!O8,'Indexing - fca'!$A$2:$B$51,2)</f>
        <v>11</v>
      </c>
      <c r="D8">
        <f>VLOOKUP(Parameter!P8,'Indexing - fca'!$C$2:$D$51,2)</f>
        <v>-10</v>
      </c>
      <c r="E8">
        <f>VLOOKUP(Parameter!Q8,'Indexing - fca'!$E$2:$F$51,2)</f>
        <v>-1</v>
      </c>
      <c r="F8">
        <f>VLOOKUP(Parameter!R8,'Indexing - fca'!$G$2:$H$51,2)</f>
        <v>-1</v>
      </c>
      <c r="H8">
        <f>VLOOKUP(Parameter!S8,'Indexing - fca'!$I$2:$J$51,2)</f>
        <v>17</v>
      </c>
      <c r="I8">
        <f>VLOOKUP(Parameter!T8,'Indexing - fca'!$K$2:$L$51,2)</f>
        <v>24</v>
      </c>
    </row>
    <row r="9" spans="1:9">
      <c r="A9" s="16" t="s">
        <v>122</v>
      </c>
      <c r="B9" s="13" t="s">
        <v>10</v>
      </c>
      <c r="C9">
        <f>VLOOKUP(Parameter!O9,'Indexing - fca'!$A$2:$B$51,2)</f>
        <v>11</v>
      </c>
      <c r="D9">
        <f>VLOOKUP(Parameter!P9,'Indexing - fca'!$C$2:$D$51,2)</f>
        <v>-10</v>
      </c>
      <c r="E9">
        <f>VLOOKUP(Parameter!Q9,'Indexing - fca'!$E$2:$F$51,2)</f>
        <v>-1</v>
      </c>
      <c r="F9">
        <f>VLOOKUP(Parameter!R9,'Indexing - fca'!$G$2:$H$51,2)</f>
        <v>-1</v>
      </c>
      <c r="H9">
        <f>VLOOKUP(Parameter!S9,'Indexing - fca'!$I$2:$J$51,2)</f>
        <v>17</v>
      </c>
      <c r="I9">
        <f>VLOOKUP(Parameter!T9,'Indexing - fca'!$K$2:$L$51,2)</f>
        <v>24</v>
      </c>
    </row>
    <row r="10" spans="1:9">
      <c r="A10" s="16" t="s">
        <v>122</v>
      </c>
      <c r="B10" s="13" t="s">
        <v>11</v>
      </c>
      <c r="C10">
        <f>VLOOKUP(Parameter!O10,'Indexing - fca'!$A$2:$B$51,2)</f>
        <v>11</v>
      </c>
      <c r="D10">
        <f>VLOOKUP(Parameter!P10,'Indexing - fca'!$C$2:$D$51,2)</f>
        <v>-10</v>
      </c>
      <c r="E10">
        <f>VLOOKUP(Parameter!Q10,'Indexing - fca'!$E$2:$F$51,2)</f>
        <v>-1</v>
      </c>
      <c r="F10">
        <f>VLOOKUP(Parameter!R10,'Indexing - fca'!$G$2:$H$51,2)</f>
        <v>-1</v>
      </c>
      <c r="H10">
        <f>VLOOKUP(Parameter!S10,'Indexing - fca'!$I$2:$J$51,2)</f>
        <v>17</v>
      </c>
      <c r="I10">
        <f>VLOOKUP(Parameter!T10,'Indexing - fca'!$K$2:$L$51,2)</f>
        <v>24</v>
      </c>
    </row>
    <row r="11" spans="1:9">
      <c r="A11" s="16" t="s">
        <v>123</v>
      </c>
      <c r="B11" s="13" t="s">
        <v>8</v>
      </c>
      <c r="C11">
        <f>VLOOKUP(Parameter!O11,'Indexing - fca'!$A$2:$B$51,2)</f>
        <v>-5</v>
      </c>
      <c r="D11">
        <f>VLOOKUP(Parameter!P11,'Indexing - fca'!$C$2:$D$51,2)</f>
        <v>-1</v>
      </c>
      <c r="E11">
        <f>VLOOKUP(Parameter!Q11,'Indexing - fca'!$E$2:$F$51,2)</f>
        <v>3</v>
      </c>
      <c r="F11">
        <f>VLOOKUP(Parameter!R11,'Indexing - fca'!$G$2:$H$51,2)</f>
        <v>0</v>
      </c>
      <c r="H11">
        <f>VLOOKUP(Parameter!S11,'Indexing - fca'!$I$2:$J$51,2)</f>
        <v>23</v>
      </c>
      <c r="I11">
        <f>VLOOKUP(Parameter!T11,'Indexing - fca'!$K$2:$L$51,2)</f>
        <v>22</v>
      </c>
    </row>
    <row r="12" spans="1:9">
      <c r="A12" s="16" t="s">
        <v>123</v>
      </c>
      <c r="B12" s="13" t="s">
        <v>10</v>
      </c>
      <c r="C12">
        <f>VLOOKUP(Parameter!O12,'Indexing - fca'!$A$2:$B$51,2)</f>
        <v>-5</v>
      </c>
      <c r="D12">
        <f>VLOOKUP(Parameter!P12,'Indexing - fca'!$C$2:$D$51,2)</f>
        <v>-1</v>
      </c>
      <c r="E12">
        <f>VLOOKUP(Parameter!Q12,'Indexing - fca'!$E$2:$F$51,2)</f>
        <v>3</v>
      </c>
      <c r="F12">
        <f>VLOOKUP(Parameter!R12,'Indexing - fca'!$G$2:$H$51,2)</f>
        <v>0</v>
      </c>
      <c r="H12">
        <f>VLOOKUP(Parameter!S12,'Indexing - fca'!$I$2:$J$51,2)</f>
        <v>23</v>
      </c>
      <c r="I12">
        <f>VLOOKUP(Parameter!T12,'Indexing - fca'!$K$2:$L$51,2)</f>
        <v>22</v>
      </c>
    </row>
    <row r="13" spans="1:9">
      <c r="A13" s="16" t="s">
        <v>123</v>
      </c>
      <c r="B13" s="13" t="s">
        <v>11</v>
      </c>
      <c r="C13">
        <f>VLOOKUP(Parameter!O13,'Indexing - fca'!$A$2:$B$51,2)</f>
        <v>-5</v>
      </c>
      <c r="D13">
        <f>VLOOKUP(Parameter!P13,'Indexing - fca'!$C$2:$D$51,2)</f>
        <v>-1</v>
      </c>
      <c r="E13">
        <f>VLOOKUP(Parameter!Q13,'Indexing - fca'!$E$2:$F$51,2)</f>
        <v>3</v>
      </c>
      <c r="F13">
        <f>VLOOKUP(Parameter!R13,'Indexing - fca'!$G$2:$H$51,2)</f>
        <v>0</v>
      </c>
      <c r="H13">
        <f>VLOOKUP(Parameter!S13,'Indexing - fca'!$I$2:$J$51,2)</f>
        <v>23</v>
      </c>
      <c r="I13">
        <f>VLOOKUP(Parameter!T13,'Indexing - fca'!$K$2:$L$51,2)</f>
        <v>22</v>
      </c>
    </row>
    <row r="14" spans="1:9">
      <c r="A14" s="16" t="s">
        <v>124</v>
      </c>
      <c r="B14" s="13" t="s">
        <v>8</v>
      </c>
      <c r="C14">
        <f>VLOOKUP(Parameter!O14,'Indexing - fca'!$A$2:$B$51,2)</f>
        <v>-4</v>
      </c>
      <c r="D14">
        <f>VLOOKUP(Parameter!P14,'Indexing - fca'!$C$2:$D$51,2)</f>
        <v>19</v>
      </c>
      <c r="E14">
        <f>VLOOKUP(Parameter!Q14,'Indexing - fca'!$E$2:$F$51,2)</f>
        <v>5</v>
      </c>
      <c r="F14">
        <f>VLOOKUP(Parameter!R14,'Indexing - fca'!$G$2:$H$51,2)</f>
        <v>-8</v>
      </c>
      <c r="H14">
        <f>VLOOKUP(Parameter!S14,'Indexing - fca'!$I$2:$J$51,2)</f>
        <v>23</v>
      </c>
      <c r="I14">
        <f>VLOOKUP(Parameter!T14,'Indexing - fca'!$K$2:$L$51,2)</f>
        <v>24</v>
      </c>
    </row>
    <row r="15" spans="1:9">
      <c r="A15" s="16" t="s">
        <v>124</v>
      </c>
      <c r="B15" s="13" t="s">
        <v>10</v>
      </c>
      <c r="C15">
        <f>VLOOKUP(Parameter!O15,'Indexing - fca'!$A$2:$B$51,2)</f>
        <v>-4</v>
      </c>
      <c r="D15">
        <f>VLOOKUP(Parameter!P15,'Indexing - fca'!$C$2:$D$51,2)</f>
        <v>19</v>
      </c>
      <c r="E15">
        <f>VLOOKUP(Parameter!Q15,'Indexing - fca'!$E$2:$F$51,2)</f>
        <v>5</v>
      </c>
      <c r="F15">
        <f>VLOOKUP(Parameter!R15,'Indexing - fca'!$G$2:$H$51,2)</f>
        <v>-8</v>
      </c>
      <c r="H15">
        <f>VLOOKUP(Parameter!S15,'Indexing - fca'!$I$2:$J$51,2)</f>
        <v>23</v>
      </c>
      <c r="I15">
        <f>VLOOKUP(Parameter!T15,'Indexing - fca'!$K$2:$L$51,2)</f>
        <v>24</v>
      </c>
    </row>
    <row r="16" spans="1:9">
      <c r="A16" s="16" t="s">
        <v>124</v>
      </c>
      <c r="B16" s="13" t="s">
        <v>11</v>
      </c>
      <c r="C16">
        <f>VLOOKUP(Parameter!O16,'Indexing - fca'!$A$2:$B$51,2)</f>
        <v>-4</v>
      </c>
      <c r="D16">
        <f>VLOOKUP(Parameter!P16,'Indexing - fca'!$C$2:$D$51,2)</f>
        <v>19</v>
      </c>
      <c r="E16">
        <f>VLOOKUP(Parameter!Q16,'Indexing - fca'!$E$2:$F$51,2)</f>
        <v>5</v>
      </c>
      <c r="F16">
        <f>VLOOKUP(Parameter!R16,'Indexing - fca'!$G$2:$H$51,2)</f>
        <v>-8</v>
      </c>
      <c r="H16">
        <f>VLOOKUP(Parameter!S16,'Indexing - fca'!$I$2:$J$51,2)</f>
        <v>23</v>
      </c>
      <c r="I16">
        <f>VLOOKUP(Parameter!T16,'Indexing - fca'!$K$2:$L$51,2)</f>
        <v>24</v>
      </c>
    </row>
    <row r="17" spans="1:9">
      <c r="A17" s="16" t="s">
        <v>125</v>
      </c>
      <c r="B17" s="13" t="s">
        <v>8</v>
      </c>
      <c r="C17">
        <f>VLOOKUP(Parameter!O17,'Indexing - fca'!$A$2:$B$51,2)</f>
        <v>-3</v>
      </c>
      <c r="D17">
        <f>VLOOKUP(Parameter!P17,'Indexing - fca'!$C$2:$D$51,2)</f>
        <v>-1</v>
      </c>
      <c r="E17">
        <f>VLOOKUP(Parameter!Q17,'Indexing - fca'!$E$2:$F$51,2)</f>
        <v>-1</v>
      </c>
      <c r="F17">
        <f>VLOOKUP(Parameter!R17,'Indexing - fca'!$G$2:$H$51,2)</f>
        <v>-8</v>
      </c>
      <c r="H17">
        <f>VLOOKUP(Parameter!S17,'Indexing - fca'!$I$2:$J$51,2)</f>
        <v>17</v>
      </c>
      <c r="I17">
        <f>VLOOKUP(Parameter!T17,'Indexing - fca'!$K$2:$L$51,2)</f>
        <v>23</v>
      </c>
    </row>
    <row r="18" spans="1:9">
      <c r="A18" s="16" t="s">
        <v>125</v>
      </c>
      <c r="B18" s="13" t="s">
        <v>10</v>
      </c>
      <c r="C18">
        <f>VLOOKUP(Parameter!O18,'Indexing - fca'!$A$2:$B$51,2)</f>
        <v>-3</v>
      </c>
      <c r="D18">
        <f>VLOOKUP(Parameter!P18,'Indexing - fca'!$C$2:$D$51,2)</f>
        <v>-1</v>
      </c>
      <c r="E18">
        <f>VLOOKUP(Parameter!Q18,'Indexing - fca'!$E$2:$F$51,2)</f>
        <v>-1</v>
      </c>
      <c r="F18">
        <f>VLOOKUP(Parameter!R18,'Indexing - fca'!$G$2:$H$51,2)</f>
        <v>-8</v>
      </c>
      <c r="H18">
        <f>VLOOKUP(Parameter!S18,'Indexing - fca'!$I$2:$J$51,2)</f>
        <v>17</v>
      </c>
      <c r="I18">
        <f>VLOOKUP(Parameter!T18,'Indexing - fca'!$K$2:$L$51,2)</f>
        <v>23</v>
      </c>
    </row>
    <row r="19" spans="1:9">
      <c r="A19" s="16" t="s">
        <v>125</v>
      </c>
      <c r="B19" s="13" t="s">
        <v>11</v>
      </c>
      <c r="C19">
        <f>VLOOKUP(Parameter!O19,'Indexing - fca'!$A$2:$B$51,2)</f>
        <v>-3</v>
      </c>
      <c r="D19">
        <f>VLOOKUP(Parameter!P19,'Indexing - fca'!$C$2:$D$51,2)</f>
        <v>-1</v>
      </c>
      <c r="E19">
        <f>VLOOKUP(Parameter!Q19,'Indexing - fca'!$E$2:$F$51,2)</f>
        <v>-1</v>
      </c>
      <c r="F19">
        <f>VLOOKUP(Parameter!R19,'Indexing - fca'!$G$2:$H$51,2)</f>
        <v>-8</v>
      </c>
      <c r="H19">
        <f>VLOOKUP(Parameter!S19,'Indexing - fca'!$I$2:$J$51,2)</f>
        <v>17</v>
      </c>
      <c r="I19">
        <f>VLOOKUP(Parameter!T19,'Indexing - fca'!$K$2:$L$51,2)</f>
        <v>23</v>
      </c>
    </row>
    <row r="20" spans="1:9">
      <c r="A20" s="16" t="s">
        <v>126</v>
      </c>
      <c r="B20" s="13" t="s">
        <v>8</v>
      </c>
      <c r="C20">
        <f>VLOOKUP(Parameter!O20,'Indexing - fca'!$A$2:$B$51,2)</f>
        <v>4</v>
      </c>
      <c r="D20">
        <f>VLOOKUP(Parameter!P20,'Indexing - fca'!$C$2:$D$51,2)</f>
        <v>-24</v>
      </c>
      <c r="E20">
        <f>VLOOKUP(Parameter!Q20,'Indexing - fca'!$E$2:$F$51,2)</f>
        <v>8</v>
      </c>
      <c r="F20">
        <f>VLOOKUP(Parameter!R20,'Indexing - fca'!$G$2:$H$51,2)</f>
        <v>2</v>
      </c>
      <c r="H20">
        <f>VLOOKUP(Parameter!S20,'Indexing - fca'!$I$2:$J$51,2)</f>
        <v>16</v>
      </c>
      <c r="I20">
        <f>VLOOKUP(Parameter!T20,'Indexing - fca'!$K$2:$L$51,2)</f>
        <v>17</v>
      </c>
    </row>
    <row r="21" spans="1:9">
      <c r="A21" s="16" t="s">
        <v>126</v>
      </c>
      <c r="B21" s="13" t="s">
        <v>10</v>
      </c>
      <c r="C21">
        <f>VLOOKUP(Parameter!O21,'Indexing - fca'!$A$2:$B$51,2)</f>
        <v>4</v>
      </c>
      <c r="D21">
        <f>VLOOKUP(Parameter!P21,'Indexing - fca'!$C$2:$D$51,2)</f>
        <v>-24</v>
      </c>
      <c r="E21">
        <f>VLOOKUP(Parameter!Q21,'Indexing - fca'!$E$2:$F$51,2)</f>
        <v>8</v>
      </c>
      <c r="F21">
        <f>VLOOKUP(Parameter!R21,'Indexing - fca'!$G$2:$H$51,2)</f>
        <v>2</v>
      </c>
      <c r="H21">
        <f>VLOOKUP(Parameter!S21,'Indexing - fca'!$I$2:$J$51,2)</f>
        <v>16</v>
      </c>
      <c r="I21">
        <f>VLOOKUP(Parameter!T21,'Indexing - fca'!$K$2:$L$51,2)</f>
        <v>17</v>
      </c>
    </row>
    <row r="22" spans="1:9">
      <c r="A22" s="16" t="s">
        <v>126</v>
      </c>
      <c r="B22" s="13" t="s">
        <v>11</v>
      </c>
      <c r="C22">
        <f>VLOOKUP(Parameter!O22,'Indexing - fca'!$A$2:$B$51,2)</f>
        <v>4</v>
      </c>
      <c r="D22">
        <f>VLOOKUP(Parameter!P22,'Indexing - fca'!$C$2:$D$51,2)</f>
        <v>-24</v>
      </c>
      <c r="E22">
        <f>VLOOKUP(Parameter!Q22,'Indexing - fca'!$E$2:$F$51,2)</f>
        <v>8</v>
      </c>
      <c r="F22">
        <f>VLOOKUP(Parameter!R22,'Indexing - fca'!$G$2:$H$51,2)</f>
        <v>2</v>
      </c>
      <c r="H22">
        <f>VLOOKUP(Parameter!S22,'Indexing - fca'!$I$2:$J$51,2)</f>
        <v>16</v>
      </c>
      <c r="I22">
        <f>VLOOKUP(Parameter!T22,'Indexing - fca'!$K$2:$L$51,2)</f>
        <v>17</v>
      </c>
    </row>
    <row r="23" spans="1:9">
      <c r="A23" s="16" t="s">
        <v>127</v>
      </c>
      <c r="B23" s="13" t="s">
        <v>8</v>
      </c>
      <c r="C23">
        <f>VLOOKUP(Parameter!O23,'Indexing - fca'!$A$2:$B$51,2)</f>
        <v>-11</v>
      </c>
      <c r="D23">
        <f>VLOOKUP(Parameter!P23,'Indexing - fca'!$C$2:$D$51,2)</f>
        <v>18</v>
      </c>
      <c r="E23">
        <f>VLOOKUP(Parameter!Q23,'Indexing - fca'!$E$2:$F$51,2)</f>
        <v>-10</v>
      </c>
      <c r="F23">
        <f>VLOOKUP(Parameter!R23,'Indexing - fca'!$G$2:$H$51,2)</f>
        <v>0</v>
      </c>
      <c r="H23">
        <f>VLOOKUP(Parameter!S23,'Indexing - fca'!$I$2:$J$51,2)</f>
        <v>17</v>
      </c>
      <c r="I23">
        <f>VLOOKUP(Parameter!T23,'Indexing - fca'!$K$2:$L$51,2)</f>
        <v>24</v>
      </c>
    </row>
    <row r="24" spans="1:9">
      <c r="A24" s="16" t="s">
        <v>127</v>
      </c>
      <c r="B24" s="13" t="s">
        <v>10</v>
      </c>
      <c r="C24">
        <f>VLOOKUP(Parameter!O24,'Indexing - fca'!$A$2:$B$51,2)</f>
        <v>-11</v>
      </c>
      <c r="D24">
        <f>VLOOKUP(Parameter!P24,'Indexing - fca'!$C$2:$D$51,2)</f>
        <v>18</v>
      </c>
      <c r="E24">
        <f>VLOOKUP(Parameter!Q24,'Indexing - fca'!$E$2:$F$51,2)</f>
        <v>-10</v>
      </c>
      <c r="F24">
        <f>VLOOKUP(Parameter!R24,'Indexing - fca'!$G$2:$H$51,2)</f>
        <v>0</v>
      </c>
      <c r="H24">
        <f>VLOOKUP(Parameter!S24,'Indexing - fca'!$I$2:$J$51,2)</f>
        <v>17</v>
      </c>
      <c r="I24">
        <f>VLOOKUP(Parameter!T24,'Indexing - fca'!$K$2:$L$51,2)</f>
        <v>24</v>
      </c>
    </row>
    <row r="25" spans="1:9">
      <c r="A25" s="16" t="s">
        <v>127</v>
      </c>
      <c r="B25" s="13" t="s">
        <v>11</v>
      </c>
      <c r="C25">
        <f>VLOOKUP(Parameter!O25,'Indexing - fca'!$A$2:$B$51,2)</f>
        <v>-11</v>
      </c>
      <c r="D25">
        <f>VLOOKUP(Parameter!P25,'Indexing - fca'!$C$2:$D$51,2)</f>
        <v>18</v>
      </c>
      <c r="E25">
        <f>VLOOKUP(Parameter!Q25,'Indexing - fca'!$E$2:$F$51,2)</f>
        <v>-10</v>
      </c>
      <c r="F25">
        <f>VLOOKUP(Parameter!R25,'Indexing - fca'!$G$2:$H$51,2)</f>
        <v>0</v>
      </c>
      <c r="H25">
        <f>VLOOKUP(Parameter!S25,'Indexing - fca'!$I$2:$J$51,2)</f>
        <v>17</v>
      </c>
      <c r="I25">
        <f>VLOOKUP(Parameter!T25,'Indexing - fca'!$K$2:$L$51,2)</f>
        <v>24</v>
      </c>
    </row>
    <row r="26" spans="1:9">
      <c r="A26" s="16" t="s">
        <v>128</v>
      </c>
      <c r="B26" s="13" t="s">
        <v>8</v>
      </c>
      <c r="C26">
        <f>VLOOKUP(Parameter!O26,'Indexing - fca'!$A$2:$B$51,2)</f>
        <v>2</v>
      </c>
      <c r="D26">
        <f>VLOOKUP(Parameter!P26,'Indexing - fca'!$C$2:$D$51,2)</f>
        <v>19</v>
      </c>
      <c r="E26">
        <f>VLOOKUP(Parameter!Q26,'Indexing - fca'!$E$2:$F$51,2)</f>
        <v>5</v>
      </c>
      <c r="F26">
        <f>VLOOKUP(Parameter!R26,'Indexing - fca'!$G$2:$H$51,2)</f>
        <v>1</v>
      </c>
      <c r="H26">
        <f>VLOOKUP(Parameter!S26,'Indexing - fca'!$I$2:$J$51,2)</f>
        <v>-20</v>
      </c>
      <c r="I26">
        <f>VLOOKUP(Parameter!T26,'Indexing - fca'!$K$2:$L$51,2)</f>
        <v>0</v>
      </c>
    </row>
    <row r="27" spans="1:9">
      <c r="A27" s="16" t="s">
        <v>128</v>
      </c>
      <c r="B27" s="13" t="s">
        <v>10</v>
      </c>
      <c r="C27">
        <f>VLOOKUP(Parameter!O27,'Indexing - fca'!$A$2:$B$51,2)</f>
        <v>2</v>
      </c>
      <c r="D27">
        <f>VLOOKUP(Parameter!P27,'Indexing - fca'!$C$2:$D$51,2)</f>
        <v>19</v>
      </c>
      <c r="E27">
        <f>VLOOKUP(Parameter!Q27,'Indexing - fca'!$E$2:$F$51,2)</f>
        <v>5</v>
      </c>
      <c r="F27">
        <f>VLOOKUP(Parameter!R27,'Indexing - fca'!$G$2:$H$51,2)</f>
        <v>1</v>
      </c>
      <c r="H27">
        <f>VLOOKUP(Parameter!S27,'Indexing - fca'!$I$2:$J$51,2)</f>
        <v>-20</v>
      </c>
      <c r="I27">
        <f>VLOOKUP(Parameter!T27,'Indexing - fca'!$K$2:$L$51,2)</f>
        <v>0</v>
      </c>
    </row>
    <row r="28" spans="1:9">
      <c r="A28" s="16" t="s">
        <v>128</v>
      </c>
      <c r="B28" s="13" t="s">
        <v>11</v>
      </c>
      <c r="C28">
        <f>VLOOKUP(Parameter!O28,'Indexing - fca'!$A$2:$B$51,2)</f>
        <v>2</v>
      </c>
      <c r="D28">
        <f>VLOOKUP(Parameter!P28,'Indexing - fca'!$C$2:$D$51,2)</f>
        <v>19</v>
      </c>
      <c r="E28">
        <f>VLOOKUP(Parameter!Q28,'Indexing - fca'!$E$2:$F$51,2)</f>
        <v>5</v>
      </c>
      <c r="F28">
        <f>VLOOKUP(Parameter!R28,'Indexing - fca'!$G$2:$H$51,2)</f>
        <v>1</v>
      </c>
      <c r="H28">
        <f>VLOOKUP(Parameter!S28,'Indexing - fca'!$I$2:$J$51,2)</f>
        <v>-20</v>
      </c>
      <c r="I28">
        <f>VLOOKUP(Parameter!T28,'Indexing - fca'!$K$2:$L$51,2)</f>
        <v>0</v>
      </c>
    </row>
    <row r="29" spans="1:9">
      <c r="A29" s="16" t="s">
        <v>129</v>
      </c>
      <c r="B29" s="13" t="s">
        <v>8</v>
      </c>
      <c r="C29">
        <f>VLOOKUP(Parameter!O29,'Indexing - fca'!$A$2:$B$51,2)</f>
        <v>10</v>
      </c>
      <c r="D29">
        <f>VLOOKUP(Parameter!P29,'Indexing - fca'!$C$2:$D$51,2)</f>
        <v>18</v>
      </c>
      <c r="E29">
        <f>VLOOKUP(Parameter!Q29,'Indexing - fca'!$E$2:$F$51,2)</f>
        <v>5</v>
      </c>
      <c r="F29">
        <f>VLOOKUP(Parameter!R29,'Indexing - fca'!$G$2:$H$51,2)</f>
        <v>-1</v>
      </c>
      <c r="H29">
        <f>VLOOKUP(Parameter!S29,'Indexing - fca'!$I$2:$J$51,2)</f>
        <v>-20</v>
      </c>
      <c r="I29">
        <f>VLOOKUP(Parameter!T29,'Indexing - fca'!$K$2:$L$51,2)</f>
        <v>-2</v>
      </c>
    </row>
    <row r="30" spans="1:9">
      <c r="A30" s="16" t="s">
        <v>129</v>
      </c>
      <c r="B30" s="13" t="s">
        <v>10</v>
      </c>
      <c r="C30">
        <f>VLOOKUP(Parameter!O30,'Indexing - fca'!$A$2:$B$51,2)</f>
        <v>10</v>
      </c>
      <c r="D30">
        <f>VLOOKUP(Parameter!P30,'Indexing - fca'!$C$2:$D$51,2)</f>
        <v>18</v>
      </c>
      <c r="E30">
        <f>VLOOKUP(Parameter!Q30,'Indexing - fca'!$E$2:$F$51,2)</f>
        <v>5</v>
      </c>
      <c r="F30">
        <f>VLOOKUP(Parameter!R30,'Indexing - fca'!$G$2:$H$51,2)</f>
        <v>-1</v>
      </c>
      <c r="H30">
        <f>VLOOKUP(Parameter!S30,'Indexing - fca'!$I$2:$J$51,2)</f>
        <v>-20</v>
      </c>
      <c r="I30">
        <f>VLOOKUP(Parameter!T30,'Indexing - fca'!$K$2:$L$51,2)</f>
        <v>-2</v>
      </c>
    </row>
    <row r="31" spans="1:9">
      <c r="A31" s="16" t="s">
        <v>129</v>
      </c>
      <c r="B31" s="13" t="s">
        <v>11</v>
      </c>
      <c r="C31">
        <f>VLOOKUP(Parameter!O31,'Indexing - fca'!$A$2:$B$51,2)</f>
        <v>10</v>
      </c>
      <c r="D31">
        <f>VLOOKUP(Parameter!P31,'Indexing - fca'!$C$2:$D$51,2)</f>
        <v>18</v>
      </c>
      <c r="E31">
        <f>VLOOKUP(Parameter!Q31,'Indexing - fca'!$E$2:$F$51,2)</f>
        <v>5</v>
      </c>
      <c r="F31">
        <f>VLOOKUP(Parameter!R31,'Indexing - fca'!$G$2:$H$51,2)</f>
        <v>-1</v>
      </c>
      <c r="H31">
        <f>VLOOKUP(Parameter!S31,'Indexing - fca'!$I$2:$J$51,2)</f>
        <v>-20</v>
      </c>
      <c r="I31">
        <f>VLOOKUP(Parameter!T31,'Indexing - fca'!$K$2:$L$51,2)</f>
        <v>-2</v>
      </c>
    </row>
    <row r="32" spans="1:9">
      <c r="A32" s="16" t="s">
        <v>130</v>
      </c>
      <c r="B32" s="13" t="s">
        <v>8</v>
      </c>
      <c r="C32">
        <f>VLOOKUP(Parameter!O32,'Indexing - fca'!$A$2:$B$51,2)</f>
        <v>1</v>
      </c>
      <c r="D32">
        <f>VLOOKUP(Parameter!P32,'Indexing - fca'!$C$2:$D$51,2)</f>
        <v>22</v>
      </c>
      <c r="E32">
        <f>VLOOKUP(Parameter!Q32,'Indexing - fca'!$E$2:$F$51,2)</f>
        <v>12</v>
      </c>
      <c r="F32">
        <f>VLOOKUP(Parameter!R32,'Indexing - fca'!$G$2:$H$51,2)</f>
        <v>4</v>
      </c>
      <c r="H32">
        <f>VLOOKUP(Parameter!S32,'Indexing - fca'!$I$2:$J$51,2)</f>
        <v>1</v>
      </c>
      <c r="I32">
        <f>VLOOKUP(Parameter!T32,'Indexing - fca'!$K$2:$L$51,2)</f>
        <v>21</v>
      </c>
    </row>
    <row r="33" spans="1:9">
      <c r="A33" s="16" t="s">
        <v>130</v>
      </c>
      <c r="B33" s="13" t="s">
        <v>10</v>
      </c>
      <c r="C33">
        <f>VLOOKUP(Parameter!O33,'Indexing - fca'!$A$2:$B$51,2)</f>
        <v>1</v>
      </c>
      <c r="D33">
        <f>VLOOKUP(Parameter!P33,'Indexing - fca'!$C$2:$D$51,2)</f>
        <v>22</v>
      </c>
      <c r="E33">
        <f>VLOOKUP(Parameter!Q33,'Indexing - fca'!$E$2:$F$51,2)</f>
        <v>12</v>
      </c>
      <c r="F33">
        <f>VLOOKUP(Parameter!R33,'Indexing - fca'!$G$2:$H$51,2)</f>
        <v>4</v>
      </c>
      <c r="H33">
        <f>VLOOKUP(Parameter!S33,'Indexing - fca'!$I$2:$J$51,2)</f>
        <v>1</v>
      </c>
      <c r="I33">
        <f>VLOOKUP(Parameter!T33,'Indexing - fca'!$K$2:$L$51,2)</f>
        <v>21</v>
      </c>
    </row>
    <row r="34" spans="1:9">
      <c r="A34" s="16" t="s">
        <v>130</v>
      </c>
      <c r="B34" s="13" t="s">
        <v>11</v>
      </c>
      <c r="C34">
        <f>VLOOKUP(Parameter!O34,'Indexing - fca'!$A$2:$B$51,2)</f>
        <v>1</v>
      </c>
      <c r="D34">
        <f>VLOOKUP(Parameter!P34,'Indexing - fca'!$C$2:$D$51,2)</f>
        <v>22</v>
      </c>
      <c r="E34">
        <f>VLOOKUP(Parameter!Q34,'Indexing - fca'!$E$2:$F$51,2)</f>
        <v>12</v>
      </c>
      <c r="F34">
        <f>VLOOKUP(Parameter!R34,'Indexing - fca'!$G$2:$H$51,2)</f>
        <v>4</v>
      </c>
      <c r="H34">
        <f>VLOOKUP(Parameter!S34,'Indexing - fca'!$I$2:$J$51,2)</f>
        <v>1</v>
      </c>
      <c r="I34">
        <f>VLOOKUP(Parameter!T34,'Indexing - fca'!$K$2:$L$51,2)</f>
        <v>21</v>
      </c>
    </row>
    <row r="35" spans="1:9">
      <c r="A35" s="16" t="s">
        <v>131</v>
      </c>
      <c r="B35" s="13" t="s">
        <v>8</v>
      </c>
      <c r="C35">
        <f>VLOOKUP(Parameter!O35,'Indexing - fca'!$A$2:$B$51,2)</f>
        <v>-15</v>
      </c>
      <c r="D35">
        <f>VLOOKUP(Parameter!P35,'Indexing - fca'!$C$2:$D$51,2)</f>
        <v>14</v>
      </c>
      <c r="E35">
        <f>VLOOKUP(Parameter!Q35,'Indexing - fca'!$E$2:$F$51,2)</f>
        <v>-21</v>
      </c>
      <c r="F35">
        <f>VLOOKUP(Parameter!R35,'Indexing - fca'!$G$2:$H$51,2)</f>
        <v>0</v>
      </c>
      <c r="H35">
        <f>VLOOKUP(Parameter!S35,'Indexing - fca'!$I$2:$J$51,2)</f>
        <v>14</v>
      </c>
      <c r="I35">
        <f>VLOOKUP(Parameter!T35,'Indexing - fca'!$K$2:$L$51,2)</f>
        <v>24</v>
      </c>
    </row>
    <row r="36" spans="1:9">
      <c r="A36" s="16" t="s">
        <v>131</v>
      </c>
      <c r="B36" s="13" t="s">
        <v>10</v>
      </c>
      <c r="C36">
        <f>VLOOKUP(Parameter!O36,'Indexing - fca'!$A$2:$B$51,2)</f>
        <v>-15</v>
      </c>
      <c r="D36">
        <f>VLOOKUP(Parameter!P36,'Indexing - fca'!$C$2:$D$51,2)</f>
        <v>14</v>
      </c>
      <c r="E36">
        <f>VLOOKUP(Parameter!Q36,'Indexing - fca'!$E$2:$F$51,2)</f>
        <v>-21</v>
      </c>
      <c r="F36">
        <f>VLOOKUP(Parameter!R36,'Indexing - fca'!$G$2:$H$51,2)</f>
        <v>0</v>
      </c>
      <c r="H36">
        <f>VLOOKUP(Parameter!S36,'Indexing - fca'!$I$2:$J$51,2)</f>
        <v>14</v>
      </c>
      <c r="I36">
        <f>VLOOKUP(Parameter!T36,'Indexing - fca'!$K$2:$L$51,2)</f>
        <v>24</v>
      </c>
    </row>
    <row r="37" spans="1:9">
      <c r="A37" s="16" t="s">
        <v>131</v>
      </c>
      <c r="B37" s="13" t="s">
        <v>11</v>
      </c>
      <c r="C37">
        <f>VLOOKUP(Parameter!O37,'Indexing - fca'!$A$2:$B$51,2)</f>
        <v>-15</v>
      </c>
      <c r="D37">
        <f>VLOOKUP(Parameter!P37,'Indexing - fca'!$C$2:$D$51,2)</f>
        <v>14</v>
      </c>
      <c r="E37">
        <f>VLOOKUP(Parameter!Q37,'Indexing - fca'!$E$2:$F$51,2)</f>
        <v>-21</v>
      </c>
      <c r="F37">
        <f>VLOOKUP(Parameter!R37,'Indexing - fca'!$G$2:$H$51,2)</f>
        <v>0</v>
      </c>
      <c r="H37">
        <f>VLOOKUP(Parameter!S37,'Indexing - fca'!$I$2:$J$51,2)</f>
        <v>14</v>
      </c>
      <c r="I37">
        <f>VLOOKUP(Parameter!T37,'Indexing - fca'!$K$2:$L$51,2)</f>
        <v>24</v>
      </c>
    </row>
    <row r="38" spans="1:9">
      <c r="A38" s="16" t="s">
        <v>132</v>
      </c>
      <c r="B38" s="13" t="s">
        <v>8</v>
      </c>
      <c r="C38">
        <f>VLOOKUP(Parameter!O38,'Indexing - fca'!$A$2:$B$51,2)</f>
        <v>4</v>
      </c>
      <c r="D38">
        <f>VLOOKUP(Parameter!P38,'Indexing - fca'!$C$2:$D$51,2)</f>
        <v>-2</v>
      </c>
      <c r="E38">
        <f>VLOOKUP(Parameter!Q38,'Indexing - fca'!$E$2:$F$51,2)</f>
        <v>0</v>
      </c>
      <c r="F38">
        <f>VLOOKUP(Parameter!R38,'Indexing - fca'!$G$2:$H$51,2)</f>
        <v>2</v>
      </c>
      <c r="H38">
        <f>VLOOKUP(Parameter!S38,'Indexing - fca'!$I$2:$J$51,2)</f>
        <v>14</v>
      </c>
      <c r="I38">
        <f>VLOOKUP(Parameter!T38,'Indexing - fca'!$K$2:$L$51,2)</f>
        <v>21</v>
      </c>
    </row>
    <row r="39" spans="1:9">
      <c r="A39" s="16" t="s">
        <v>132</v>
      </c>
      <c r="B39" s="13" t="s">
        <v>10</v>
      </c>
      <c r="C39">
        <f>VLOOKUP(Parameter!O39,'Indexing - fca'!$A$2:$B$51,2)</f>
        <v>4</v>
      </c>
      <c r="D39">
        <f>VLOOKUP(Parameter!P39,'Indexing - fca'!$C$2:$D$51,2)</f>
        <v>-2</v>
      </c>
      <c r="E39">
        <f>VLOOKUP(Parameter!Q39,'Indexing - fca'!$E$2:$F$51,2)</f>
        <v>0</v>
      </c>
      <c r="F39">
        <f>VLOOKUP(Parameter!R39,'Indexing - fca'!$G$2:$H$51,2)</f>
        <v>2</v>
      </c>
      <c r="H39">
        <f>VLOOKUP(Parameter!S39,'Indexing - fca'!$I$2:$J$51,2)</f>
        <v>14</v>
      </c>
      <c r="I39">
        <f>VLOOKUP(Parameter!T39,'Indexing - fca'!$K$2:$L$51,2)</f>
        <v>21</v>
      </c>
    </row>
    <row r="40" spans="1:9">
      <c r="A40" s="16" t="s">
        <v>132</v>
      </c>
      <c r="B40" s="13" t="s">
        <v>11</v>
      </c>
      <c r="C40">
        <f>VLOOKUP(Parameter!O40,'Indexing - fca'!$A$2:$B$51,2)</f>
        <v>4</v>
      </c>
      <c r="D40">
        <f>VLOOKUP(Parameter!P40,'Indexing - fca'!$C$2:$D$51,2)</f>
        <v>-2</v>
      </c>
      <c r="E40">
        <f>VLOOKUP(Parameter!Q40,'Indexing - fca'!$E$2:$F$51,2)</f>
        <v>0</v>
      </c>
      <c r="F40">
        <f>VLOOKUP(Parameter!R40,'Indexing - fca'!$G$2:$H$51,2)</f>
        <v>2</v>
      </c>
      <c r="H40">
        <f>VLOOKUP(Parameter!S40,'Indexing - fca'!$I$2:$J$51,2)</f>
        <v>14</v>
      </c>
      <c r="I40">
        <f>VLOOKUP(Parameter!T40,'Indexing - fca'!$K$2:$L$51,2)</f>
        <v>21</v>
      </c>
    </row>
    <row r="41" spans="1:9">
      <c r="A41" s="16" t="s">
        <v>133</v>
      </c>
      <c r="B41" s="13" t="s">
        <v>8</v>
      </c>
      <c r="C41">
        <f>VLOOKUP(Parameter!O41,'Indexing - fca'!$A$2:$B$51,2)</f>
        <v>8</v>
      </c>
      <c r="D41">
        <f>VLOOKUP(Parameter!P41,'Indexing - fca'!$C$2:$D$51,2)</f>
        <v>15</v>
      </c>
      <c r="E41">
        <f>VLOOKUP(Parameter!Q41,'Indexing - fca'!$E$2:$F$51,2)</f>
        <v>5</v>
      </c>
      <c r="F41">
        <f>VLOOKUP(Parameter!R41,'Indexing - fca'!$G$2:$H$51,2)</f>
        <v>-1</v>
      </c>
      <c r="H41">
        <f>VLOOKUP(Parameter!S41,'Indexing - fca'!$I$2:$J$51,2)</f>
        <v>-19</v>
      </c>
      <c r="I41">
        <f>VLOOKUP(Parameter!T41,'Indexing - fca'!$K$2:$L$51,2)</f>
        <v>20</v>
      </c>
    </row>
    <row r="42" spans="1:9">
      <c r="A42" s="16" t="s">
        <v>133</v>
      </c>
      <c r="B42" s="13" t="s">
        <v>10</v>
      </c>
      <c r="C42">
        <f>VLOOKUP(Parameter!O42,'Indexing - fca'!$A$2:$B$51,2)</f>
        <v>8</v>
      </c>
      <c r="D42">
        <f>VLOOKUP(Parameter!P42,'Indexing - fca'!$C$2:$D$51,2)</f>
        <v>15</v>
      </c>
      <c r="E42">
        <f>VLOOKUP(Parameter!Q42,'Indexing - fca'!$E$2:$F$51,2)</f>
        <v>5</v>
      </c>
      <c r="F42">
        <f>VLOOKUP(Parameter!R42,'Indexing - fca'!$G$2:$H$51,2)</f>
        <v>-1</v>
      </c>
      <c r="H42">
        <f>VLOOKUP(Parameter!S42,'Indexing - fca'!$I$2:$J$51,2)</f>
        <v>-19</v>
      </c>
      <c r="I42">
        <f>VLOOKUP(Parameter!T42,'Indexing - fca'!$K$2:$L$51,2)</f>
        <v>20</v>
      </c>
    </row>
    <row r="43" spans="1:9">
      <c r="A43" s="16" t="s">
        <v>133</v>
      </c>
      <c r="B43" s="13" t="s">
        <v>11</v>
      </c>
      <c r="C43">
        <f>VLOOKUP(Parameter!O43,'Indexing - fca'!$A$2:$B$51,2)</f>
        <v>8</v>
      </c>
      <c r="D43">
        <f>VLOOKUP(Parameter!P43,'Indexing - fca'!$C$2:$D$51,2)</f>
        <v>15</v>
      </c>
      <c r="E43">
        <f>VLOOKUP(Parameter!Q43,'Indexing - fca'!$E$2:$F$51,2)</f>
        <v>5</v>
      </c>
      <c r="F43">
        <f>VLOOKUP(Parameter!R43,'Indexing - fca'!$G$2:$H$51,2)</f>
        <v>-1</v>
      </c>
      <c r="H43">
        <f>VLOOKUP(Parameter!S43,'Indexing - fca'!$I$2:$J$51,2)</f>
        <v>-19</v>
      </c>
      <c r="I43">
        <f>VLOOKUP(Parameter!T43,'Indexing - fca'!$K$2:$L$51,2)</f>
        <v>20</v>
      </c>
    </row>
    <row r="44" spans="1:9">
      <c r="A44" s="16" t="s">
        <v>134</v>
      </c>
      <c r="B44" s="13" t="s">
        <v>8</v>
      </c>
      <c r="C44">
        <f>VLOOKUP(Parameter!O44,'Indexing - fca'!$A$2:$B$51,2)</f>
        <v>-11</v>
      </c>
      <c r="D44">
        <f>VLOOKUP(Parameter!P44,'Indexing - fca'!$C$2:$D$51,2)</f>
        <v>24</v>
      </c>
      <c r="E44">
        <f>VLOOKUP(Parameter!Q44,'Indexing - fca'!$E$2:$F$51,2)</f>
        <v>-7</v>
      </c>
      <c r="F44">
        <f>VLOOKUP(Parameter!R44,'Indexing - fca'!$G$2:$H$51,2)</f>
        <v>0</v>
      </c>
      <c r="H44">
        <f>VLOOKUP(Parameter!S44,'Indexing - fca'!$I$2:$J$51,2)</f>
        <v>15</v>
      </c>
      <c r="I44">
        <f>VLOOKUP(Parameter!T44,'Indexing - fca'!$K$2:$L$51,2)</f>
        <v>18</v>
      </c>
    </row>
    <row r="45" spans="1:9">
      <c r="A45" s="16" t="s">
        <v>134</v>
      </c>
      <c r="B45" s="13" t="s">
        <v>10</v>
      </c>
      <c r="C45">
        <f>VLOOKUP(Parameter!O45,'Indexing - fca'!$A$2:$B$51,2)</f>
        <v>-11</v>
      </c>
      <c r="D45">
        <f>VLOOKUP(Parameter!P45,'Indexing - fca'!$C$2:$D$51,2)</f>
        <v>24</v>
      </c>
      <c r="E45">
        <f>VLOOKUP(Parameter!Q45,'Indexing - fca'!$E$2:$F$51,2)</f>
        <v>-7</v>
      </c>
      <c r="F45">
        <f>VLOOKUP(Parameter!R45,'Indexing - fca'!$G$2:$H$51,2)</f>
        <v>0</v>
      </c>
      <c r="H45">
        <f>VLOOKUP(Parameter!S45,'Indexing - fca'!$I$2:$J$51,2)</f>
        <v>15</v>
      </c>
      <c r="I45">
        <f>VLOOKUP(Parameter!T45,'Indexing - fca'!$K$2:$L$51,2)</f>
        <v>18</v>
      </c>
    </row>
    <row r="46" spans="1:9">
      <c r="A46" s="16" t="s">
        <v>134</v>
      </c>
      <c r="B46" s="13" t="s">
        <v>11</v>
      </c>
      <c r="C46">
        <f>VLOOKUP(Parameter!O46,'Indexing - fca'!$A$2:$B$51,2)</f>
        <v>-11</v>
      </c>
      <c r="D46">
        <f>VLOOKUP(Parameter!P46,'Indexing - fca'!$C$2:$D$51,2)</f>
        <v>24</v>
      </c>
      <c r="E46">
        <f>VLOOKUP(Parameter!Q46,'Indexing - fca'!$E$2:$F$51,2)</f>
        <v>-7</v>
      </c>
      <c r="F46">
        <f>VLOOKUP(Parameter!R46,'Indexing - fca'!$G$2:$H$51,2)</f>
        <v>0</v>
      </c>
      <c r="H46">
        <f>VLOOKUP(Parameter!S46,'Indexing - fca'!$I$2:$J$51,2)</f>
        <v>15</v>
      </c>
      <c r="I46">
        <f>VLOOKUP(Parameter!T46,'Indexing - fca'!$K$2:$L$51,2)</f>
        <v>18</v>
      </c>
    </row>
    <row r="47" spans="1:9">
      <c r="A47" s="16" t="s">
        <v>135</v>
      </c>
      <c r="B47" s="13" t="s">
        <v>8</v>
      </c>
      <c r="C47">
        <f>VLOOKUP(Parameter!O47,'Indexing - fca'!$A$2:$B$51,2)</f>
        <v>-3</v>
      </c>
      <c r="D47">
        <f>VLOOKUP(Parameter!P47,'Indexing - fca'!$C$2:$D$51,2)</f>
        <v>14</v>
      </c>
      <c r="E47">
        <f>VLOOKUP(Parameter!Q47,'Indexing - fca'!$E$2:$F$51,2)</f>
        <v>-6</v>
      </c>
      <c r="F47">
        <f>VLOOKUP(Parameter!R47,'Indexing - fca'!$G$2:$H$51,2)</f>
        <v>-5</v>
      </c>
      <c r="H47">
        <f>VLOOKUP(Parameter!S47,'Indexing - fca'!$I$2:$J$51,2)</f>
        <v>20</v>
      </c>
      <c r="I47">
        <f>VLOOKUP(Parameter!T47,'Indexing - fca'!$K$2:$L$51,2)</f>
        <v>24</v>
      </c>
    </row>
    <row r="48" spans="1:9">
      <c r="A48" s="16" t="s">
        <v>135</v>
      </c>
      <c r="B48" s="13" t="s">
        <v>10</v>
      </c>
      <c r="C48">
        <f>VLOOKUP(Parameter!O48,'Indexing - fca'!$A$2:$B$51,2)</f>
        <v>-3</v>
      </c>
      <c r="D48">
        <f>VLOOKUP(Parameter!P48,'Indexing - fca'!$C$2:$D$51,2)</f>
        <v>14</v>
      </c>
      <c r="E48">
        <f>VLOOKUP(Parameter!Q48,'Indexing - fca'!$E$2:$F$51,2)</f>
        <v>-6</v>
      </c>
      <c r="F48">
        <f>VLOOKUP(Parameter!R48,'Indexing - fca'!$G$2:$H$51,2)</f>
        <v>-5</v>
      </c>
      <c r="H48">
        <f>VLOOKUP(Parameter!S48,'Indexing - fca'!$I$2:$J$51,2)</f>
        <v>20</v>
      </c>
      <c r="I48">
        <f>VLOOKUP(Parameter!T48,'Indexing - fca'!$K$2:$L$51,2)</f>
        <v>24</v>
      </c>
    </row>
    <row r="49" spans="1:9">
      <c r="A49" s="16" t="s">
        <v>135</v>
      </c>
      <c r="B49" s="13" t="s">
        <v>11</v>
      </c>
      <c r="C49">
        <f>VLOOKUP(Parameter!O49,'Indexing - fca'!$A$2:$B$51,2)</f>
        <v>-3</v>
      </c>
      <c r="D49">
        <f>VLOOKUP(Parameter!P49,'Indexing - fca'!$C$2:$D$51,2)</f>
        <v>14</v>
      </c>
      <c r="E49">
        <f>VLOOKUP(Parameter!Q49,'Indexing - fca'!$E$2:$F$51,2)</f>
        <v>-6</v>
      </c>
      <c r="F49">
        <f>VLOOKUP(Parameter!R49,'Indexing - fca'!$G$2:$H$51,2)</f>
        <v>-5</v>
      </c>
      <c r="H49">
        <f>VLOOKUP(Parameter!S49,'Indexing - fca'!$I$2:$J$51,2)</f>
        <v>20</v>
      </c>
      <c r="I49">
        <f>VLOOKUP(Parameter!T49,'Indexing - fca'!$K$2:$L$51,2)</f>
        <v>24</v>
      </c>
    </row>
    <row r="50" spans="1:9">
      <c r="A50" s="16" t="s">
        <v>136</v>
      </c>
      <c r="B50" s="13" t="s">
        <v>8</v>
      </c>
      <c r="C50">
        <f>VLOOKUP(Parameter!O50,'Indexing - fca'!$A$2:$B$51,2)</f>
        <v>0</v>
      </c>
      <c r="D50">
        <f>VLOOKUP(Parameter!P50,'Indexing - fca'!$C$2:$D$51,2)</f>
        <v>-3</v>
      </c>
      <c r="E50">
        <f>VLOOKUP(Parameter!Q50,'Indexing - fca'!$E$2:$F$51,2)</f>
        <v>10</v>
      </c>
      <c r="F50">
        <f>VLOOKUP(Parameter!R50,'Indexing - fca'!$G$2:$H$51,2)</f>
        <v>-15</v>
      </c>
      <c r="H50">
        <f>VLOOKUP(Parameter!S50,'Indexing - fca'!$I$2:$J$51,2)</f>
        <v>0</v>
      </c>
      <c r="I50">
        <f>VLOOKUP(Parameter!T50,'Indexing - fca'!$K$2:$L$51,2)</f>
        <v>16</v>
      </c>
    </row>
    <row r="51" spans="1:9">
      <c r="A51" s="16" t="s">
        <v>136</v>
      </c>
      <c r="B51" s="13" t="s">
        <v>10</v>
      </c>
      <c r="C51">
        <f>VLOOKUP(Parameter!O51,'Indexing - fca'!$A$2:$B$51,2)</f>
        <v>0</v>
      </c>
      <c r="D51">
        <f>VLOOKUP(Parameter!P51,'Indexing - fca'!$C$2:$D$51,2)</f>
        <v>-3</v>
      </c>
      <c r="E51">
        <f>VLOOKUP(Parameter!Q51,'Indexing - fca'!$E$2:$F$51,2)</f>
        <v>10</v>
      </c>
      <c r="F51">
        <f>VLOOKUP(Parameter!R51,'Indexing - fca'!$G$2:$H$51,2)</f>
        <v>-15</v>
      </c>
      <c r="H51">
        <f>VLOOKUP(Parameter!S51,'Indexing - fca'!$I$2:$J$51,2)</f>
        <v>0</v>
      </c>
      <c r="I51">
        <f>VLOOKUP(Parameter!T51,'Indexing - fca'!$K$2:$L$51,2)</f>
        <v>16</v>
      </c>
    </row>
    <row r="52" spans="1:9">
      <c r="A52" s="16" t="s">
        <v>136</v>
      </c>
      <c r="B52" s="13" t="s">
        <v>11</v>
      </c>
      <c r="C52">
        <f>VLOOKUP(Parameter!O52,'Indexing - fca'!$A$2:$B$51,2)</f>
        <v>0</v>
      </c>
      <c r="D52">
        <f>VLOOKUP(Parameter!P52,'Indexing - fca'!$C$2:$D$51,2)</f>
        <v>-3</v>
      </c>
      <c r="E52">
        <f>VLOOKUP(Parameter!Q52,'Indexing - fca'!$E$2:$F$51,2)</f>
        <v>10</v>
      </c>
      <c r="F52">
        <f>VLOOKUP(Parameter!R52,'Indexing - fca'!$G$2:$H$51,2)</f>
        <v>-15</v>
      </c>
      <c r="H52">
        <f>VLOOKUP(Parameter!S52,'Indexing - fca'!$I$2:$J$51,2)</f>
        <v>0</v>
      </c>
      <c r="I52">
        <f>VLOOKUP(Parameter!T52,'Indexing - fca'!$K$2:$L$51,2)</f>
        <v>16</v>
      </c>
    </row>
    <row r="53" spans="1:9">
      <c r="A53" s="16" t="s">
        <v>137</v>
      </c>
      <c r="B53" s="13" t="s">
        <v>8</v>
      </c>
      <c r="C53">
        <f>VLOOKUP(Parameter!O53,'Indexing - fca'!$A$2:$B$51,2)</f>
        <v>2</v>
      </c>
      <c r="D53">
        <f>VLOOKUP(Parameter!P53,'Indexing - fca'!$C$2:$D$51,2)</f>
        <v>5</v>
      </c>
      <c r="E53">
        <f>VLOOKUP(Parameter!Q53,'Indexing - fca'!$E$2:$F$51,2)</f>
        <v>-3</v>
      </c>
      <c r="F53">
        <f>VLOOKUP(Parameter!R53,'Indexing - fca'!$G$2:$H$51,2)</f>
        <v>2</v>
      </c>
      <c r="H53">
        <f>VLOOKUP(Parameter!S53,'Indexing - fca'!$I$2:$J$51,2)</f>
        <v>15</v>
      </c>
      <c r="I53">
        <f>VLOOKUP(Parameter!T53,'Indexing - fca'!$K$2:$L$51,2)</f>
        <v>8</v>
      </c>
    </row>
    <row r="54" spans="1:9">
      <c r="A54" s="16" t="s">
        <v>137</v>
      </c>
      <c r="B54" s="13" t="s">
        <v>10</v>
      </c>
      <c r="C54">
        <f>VLOOKUP(Parameter!O54,'Indexing - fca'!$A$2:$B$51,2)</f>
        <v>2</v>
      </c>
      <c r="D54">
        <f>VLOOKUP(Parameter!P54,'Indexing - fca'!$C$2:$D$51,2)</f>
        <v>5</v>
      </c>
      <c r="E54">
        <f>VLOOKUP(Parameter!Q54,'Indexing - fca'!$E$2:$F$51,2)</f>
        <v>-3</v>
      </c>
      <c r="F54">
        <f>VLOOKUP(Parameter!R54,'Indexing - fca'!$G$2:$H$51,2)</f>
        <v>2</v>
      </c>
      <c r="H54">
        <f>VLOOKUP(Parameter!S54,'Indexing - fca'!$I$2:$J$51,2)</f>
        <v>15</v>
      </c>
      <c r="I54">
        <f>VLOOKUP(Parameter!T54,'Indexing - fca'!$K$2:$L$51,2)</f>
        <v>8</v>
      </c>
    </row>
    <row r="55" spans="1:9">
      <c r="A55" s="16" t="s">
        <v>137</v>
      </c>
      <c r="B55" s="13" t="s">
        <v>11</v>
      </c>
      <c r="C55">
        <f>VLOOKUP(Parameter!O55,'Indexing - fca'!$A$2:$B$51,2)</f>
        <v>2</v>
      </c>
      <c r="D55">
        <f>VLOOKUP(Parameter!P55,'Indexing - fca'!$C$2:$D$51,2)</f>
        <v>5</v>
      </c>
      <c r="E55">
        <f>VLOOKUP(Parameter!Q55,'Indexing - fca'!$E$2:$F$51,2)</f>
        <v>-3</v>
      </c>
      <c r="F55">
        <f>VLOOKUP(Parameter!R55,'Indexing - fca'!$G$2:$H$51,2)</f>
        <v>2</v>
      </c>
      <c r="H55">
        <f>VLOOKUP(Parameter!S55,'Indexing - fca'!$I$2:$J$51,2)</f>
        <v>15</v>
      </c>
      <c r="I55">
        <f>VLOOKUP(Parameter!T55,'Indexing - fca'!$K$2:$L$51,2)</f>
        <v>8</v>
      </c>
    </row>
    <row r="56" spans="1:9">
      <c r="A56" s="16" t="s">
        <v>138</v>
      </c>
      <c r="B56" s="13" t="s">
        <v>8</v>
      </c>
      <c r="C56">
        <f>VLOOKUP(Parameter!O56,'Indexing - fca'!$A$2:$B$51,2)</f>
        <v>3</v>
      </c>
      <c r="D56">
        <f>VLOOKUP(Parameter!P56,'Indexing - fca'!$C$2:$D$51,2)</f>
        <v>16</v>
      </c>
      <c r="E56">
        <f>VLOOKUP(Parameter!Q56,'Indexing - fca'!$E$2:$F$51,2)</f>
        <v>-1</v>
      </c>
      <c r="F56">
        <f>VLOOKUP(Parameter!R56,'Indexing - fca'!$G$2:$H$51,2)</f>
        <v>1</v>
      </c>
      <c r="H56">
        <f>VLOOKUP(Parameter!S56,'Indexing - fca'!$I$2:$J$51,2)</f>
        <v>2</v>
      </c>
      <c r="I56">
        <f>VLOOKUP(Parameter!T56,'Indexing - fca'!$K$2:$L$51,2)</f>
        <v>22</v>
      </c>
    </row>
    <row r="57" spans="1:9">
      <c r="A57" s="16" t="s">
        <v>138</v>
      </c>
      <c r="B57" s="13" t="s">
        <v>10</v>
      </c>
      <c r="C57">
        <f>VLOOKUP(Parameter!O57,'Indexing - fca'!$A$2:$B$51,2)</f>
        <v>3</v>
      </c>
      <c r="D57">
        <f>VLOOKUP(Parameter!P57,'Indexing - fca'!$C$2:$D$51,2)</f>
        <v>16</v>
      </c>
      <c r="E57">
        <f>VLOOKUP(Parameter!Q57,'Indexing - fca'!$E$2:$F$51,2)</f>
        <v>-1</v>
      </c>
      <c r="F57">
        <f>VLOOKUP(Parameter!R57,'Indexing - fca'!$G$2:$H$51,2)</f>
        <v>1</v>
      </c>
      <c r="H57">
        <f>VLOOKUP(Parameter!S57,'Indexing - fca'!$I$2:$J$51,2)</f>
        <v>2</v>
      </c>
      <c r="I57">
        <f>VLOOKUP(Parameter!T57,'Indexing - fca'!$K$2:$L$51,2)</f>
        <v>22</v>
      </c>
    </row>
    <row r="58" spans="1:9">
      <c r="A58" s="16" t="s">
        <v>138</v>
      </c>
      <c r="B58" s="13" t="s">
        <v>11</v>
      </c>
      <c r="C58">
        <f>VLOOKUP(Parameter!O58,'Indexing - fca'!$A$2:$B$51,2)</f>
        <v>3</v>
      </c>
      <c r="D58">
        <f>VLOOKUP(Parameter!P58,'Indexing - fca'!$C$2:$D$51,2)</f>
        <v>16</v>
      </c>
      <c r="E58">
        <f>VLOOKUP(Parameter!Q58,'Indexing - fca'!$E$2:$F$51,2)</f>
        <v>-1</v>
      </c>
      <c r="F58">
        <f>VLOOKUP(Parameter!R58,'Indexing - fca'!$G$2:$H$51,2)</f>
        <v>1</v>
      </c>
      <c r="H58">
        <f>VLOOKUP(Parameter!S58,'Indexing - fca'!$I$2:$J$51,2)</f>
        <v>2</v>
      </c>
      <c r="I58">
        <f>VLOOKUP(Parameter!T58,'Indexing - fca'!$K$2:$L$51,2)</f>
        <v>22</v>
      </c>
    </row>
    <row r="59" spans="1:9">
      <c r="A59" s="16" t="s">
        <v>139</v>
      </c>
      <c r="B59" s="13" t="s">
        <v>8</v>
      </c>
      <c r="C59">
        <f>VLOOKUP(Parameter!O59,'Indexing - fca'!$A$2:$B$51,2)</f>
        <v>-13</v>
      </c>
      <c r="D59">
        <f>VLOOKUP(Parameter!P59,'Indexing - fca'!$C$2:$D$51,2)</f>
        <v>24</v>
      </c>
      <c r="E59">
        <f>VLOOKUP(Parameter!Q59,'Indexing - fca'!$E$2:$F$51,2)</f>
        <v>-3</v>
      </c>
      <c r="F59">
        <f>VLOOKUP(Parameter!R59,'Indexing - fca'!$G$2:$H$51,2)</f>
        <v>-8</v>
      </c>
      <c r="H59">
        <f>VLOOKUP(Parameter!S59,'Indexing - fca'!$I$2:$J$51,2)</f>
        <v>16</v>
      </c>
      <c r="I59">
        <f>VLOOKUP(Parameter!T59,'Indexing - fca'!$K$2:$L$51,2)</f>
        <v>-3</v>
      </c>
    </row>
    <row r="60" spans="1:9">
      <c r="A60" s="16" t="s">
        <v>139</v>
      </c>
      <c r="B60" s="13" t="s">
        <v>10</v>
      </c>
      <c r="C60">
        <f>VLOOKUP(Parameter!O60,'Indexing - fca'!$A$2:$B$51,2)</f>
        <v>-13</v>
      </c>
      <c r="D60">
        <f>VLOOKUP(Parameter!P60,'Indexing - fca'!$C$2:$D$51,2)</f>
        <v>24</v>
      </c>
      <c r="E60">
        <f>VLOOKUP(Parameter!Q60,'Indexing - fca'!$E$2:$F$51,2)</f>
        <v>-3</v>
      </c>
      <c r="F60">
        <f>VLOOKUP(Parameter!R60,'Indexing - fca'!$G$2:$H$51,2)</f>
        <v>-8</v>
      </c>
      <c r="H60">
        <f>VLOOKUP(Parameter!S60,'Indexing - fca'!$I$2:$J$51,2)</f>
        <v>16</v>
      </c>
      <c r="I60">
        <f>VLOOKUP(Parameter!T60,'Indexing - fca'!$K$2:$L$51,2)</f>
        <v>-3</v>
      </c>
    </row>
    <row r="61" spans="1:9">
      <c r="A61" s="16" t="s">
        <v>139</v>
      </c>
      <c r="B61" s="13" t="s">
        <v>11</v>
      </c>
      <c r="C61">
        <f>VLOOKUP(Parameter!O61,'Indexing - fca'!$A$2:$B$51,2)</f>
        <v>-13</v>
      </c>
      <c r="D61">
        <f>VLOOKUP(Parameter!P61,'Indexing - fca'!$C$2:$D$51,2)</f>
        <v>24</v>
      </c>
      <c r="E61">
        <f>VLOOKUP(Parameter!Q61,'Indexing - fca'!$E$2:$F$51,2)</f>
        <v>-3</v>
      </c>
      <c r="F61">
        <f>VLOOKUP(Parameter!R61,'Indexing - fca'!$G$2:$H$51,2)</f>
        <v>-8</v>
      </c>
      <c r="H61">
        <f>VLOOKUP(Parameter!S61,'Indexing - fca'!$I$2:$J$51,2)</f>
        <v>16</v>
      </c>
      <c r="I61">
        <f>VLOOKUP(Parameter!T61,'Indexing - fca'!$K$2:$L$51,2)</f>
        <v>-3</v>
      </c>
    </row>
    <row r="62" spans="1:9">
      <c r="A62" s="16" t="s">
        <v>140</v>
      </c>
      <c r="B62" s="13" t="s">
        <v>8</v>
      </c>
      <c r="C62">
        <f>VLOOKUP(Parameter!O62,'Indexing - fca'!$A$2:$B$51,2)</f>
        <v>-25</v>
      </c>
      <c r="D62">
        <f>VLOOKUP(Parameter!P62,'Indexing - fca'!$C$2:$D$51,2)</f>
        <v>24</v>
      </c>
      <c r="E62">
        <f>VLOOKUP(Parameter!Q62,'Indexing - fca'!$E$2:$F$51,2)</f>
        <v>13</v>
      </c>
      <c r="F62">
        <f>VLOOKUP(Parameter!R62,'Indexing - fca'!$G$2:$H$51,2)</f>
        <v>23</v>
      </c>
      <c r="H62">
        <f>VLOOKUP(Parameter!S62,'Indexing - fca'!$I$2:$J$51,2)</f>
        <v>-24</v>
      </c>
      <c r="I62">
        <f>VLOOKUP(Parameter!T62,'Indexing - fca'!$K$2:$L$51,2)</f>
        <v>-1</v>
      </c>
    </row>
    <row r="63" spans="1:9">
      <c r="A63" s="16" t="s">
        <v>140</v>
      </c>
      <c r="B63" s="13" t="s">
        <v>10</v>
      </c>
      <c r="C63">
        <f>VLOOKUP(Parameter!O63,'Indexing - fca'!$A$2:$B$51,2)</f>
        <v>-25</v>
      </c>
      <c r="D63">
        <f>VLOOKUP(Parameter!P63,'Indexing - fca'!$C$2:$D$51,2)</f>
        <v>24</v>
      </c>
      <c r="E63">
        <f>VLOOKUP(Parameter!Q63,'Indexing - fca'!$E$2:$F$51,2)</f>
        <v>13</v>
      </c>
      <c r="F63">
        <f>VLOOKUP(Parameter!R63,'Indexing - fca'!$G$2:$H$51,2)</f>
        <v>23</v>
      </c>
      <c r="H63">
        <f>VLOOKUP(Parameter!S63,'Indexing - fca'!$I$2:$J$51,2)</f>
        <v>-24</v>
      </c>
      <c r="I63">
        <f>VLOOKUP(Parameter!T63,'Indexing - fca'!$K$2:$L$51,2)</f>
        <v>-1</v>
      </c>
    </row>
    <row r="64" spans="1:9">
      <c r="A64" s="16" t="s">
        <v>140</v>
      </c>
      <c r="B64" s="13" t="s">
        <v>11</v>
      </c>
      <c r="C64">
        <f>VLOOKUP(Parameter!O64,'Indexing - fca'!$A$2:$B$51,2)</f>
        <v>-25</v>
      </c>
      <c r="D64">
        <f>VLOOKUP(Parameter!P64,'Indexing - fca'!$C$2:$D$51,2)</f>
        <v>24</v>
      </c>
      <c r="E64">
        <f>VLOOKUP(Parameter!Q64,'Indexing - fca'!$E$2:$F$51,2)</f>
        <v>13</v>
      </c>
      <c r="F64">
        <f>VLOOKUP(Parameter!R64,'Indexing - fca'!$G$2:$H$51,2)</f>
        <v>23</v>
      </c>
      <c r="H64">
        <f>VLOOKUP(Parameter!S64,'Indexing - fca'!$I$2:$J$51,2)</f>
        <v>-24</v>
      </c>
      <c r="I64">
        <f>VLOOKUP(Parameter!T64,'Indexing - fca'!$K$2:$L$51,2)</f>
        <v>-1</v>
      </c>
    </row>
    <row r="65" spans="1:9">
      <c r="A65" s="16" t="s">
        <v>141</v>
      </c>
      <c r="B65" s="13" t="s">
        <v>8</v>
      </c>
      <c r="C65">
        <f>VLOOKUP(Parameter!O65,'Indexing - fca'!$A$2:$B$51,2)</f>
        <v>-7</v>
      </c>
      <c r="D65">
        <f>VLOOKUP(Parameter!P65,'Indexing - fca'!$C$2:$D$51,2)</f>
        <v>-5</v>
      </c>
      <c r="E65">
        <f>VLOOKUP(Parameter!Q65,'Indexing - fca'!$E$2:$F$51,2)</f>
        <v>-6</v>
      </c>
      <c r="F65">
        <f>VLOOKUP(Parameter!R65,'Indexing - fca'!$G$2:$H$51,2)</f>
        <v>1</v>
      </c>
      <c r="H65">
        <f>VLOOKUP(Parameter!S65,'Indexing - fca'!$I$2:$J$51,2)</f>
        <v>20</v>
      </c>
      <c r="I65">
        <f>VLOOKUP(Parameter!T65,'Indexing - fca'!$K$2:$L$51,2)</f>
        <v>24</v>
      </c>
    </row>
    <row r="66" spans="1:9">
      <c r="A66" s="16" t="s">
        <v>141</v>
      </c>
      <c r="B66" s="13" t="s">
        <v>10</v>
      </c>
      <c r="C66">
        <f>VLOOKUP(Parameter!O66,'Indexing - fca'!$A$2:$B$51,2)</f>
        <v>-7</v>
      </c>
      <c r="D66">
        <f>VLOOKUP(Parameter!P66,'Indexing - fca'!$C$2:$D$51,2)</f>
        <v>-5</v>
      </c>
      <c r="E66">
        <f>VLOOKUP(Parameter!Q66,'Indexing - fca'!$E$2:$F$51,2)</f>
        <v>-6</v>
      </c>
      <c r="F66">
        <f>VLOOKUP(Parameter!R66,'Indexing - fca'!$G$2:$H$51,2)</f>
        <v>1</v>
      </c>
      <c r="H66">
        <f>VLOOKUP(Parameter!S66,'Indexing - fca'!$I$2:$J$51,2)</f>
        <v>20</v>
      </c>
      <c r="I66">
        <f>VLOOKUP(Parameter!T66,'Indexing - fca'!$K$2:$L$51,2)</f>
        <v>24</v>
      </c>
    </row>
    <row r="67" spans="1:9">
      <c r="A67" s="16" t="s">
        <v>141</v>
      </c>
      <c r="B67" s="13" t="s">
        <v>11</v>
      </c>
      <c r="C67">
        <f>VLOOKUP(Parameter!O67,'Indexing - fca'!$A$2:$B$51,2)</f>
        <v>-7</v>
      </c>
      <c r="D67">
        <f>VLOOKUP(Parameter!P67,'Indexing - fca'!$C$2:$D$51,2)</f>
        <v>-5</v>
      </c>
      <c r="E67">
        <f>VLOOKUP(Parameter!Q67,'Indexing - fca'!$E$2:$F$51,2)</f>
        <v>-6</v>
      </c>
      <c r="F67">
        <f>VLOOKUP(Parameter!R67,'Indexing - fca'!$G$2:$H$51,2)</f>
        <v>1</v>
      </c>
      <c r="H67">
        <f>VLOOKUP(Parameter!S67,'Indexing - fca'!$I$2:$J$51,2)</f>
        <v>20</v>
      </c>
      <c r="I67">
        <f>VLOOKUP(Parameter!T67,'Indexing - fca'!$K$2:$L$51,2)</f>
        <v>24</v>
      </c>
    </row>
    <row r="68" spans="1:9">
      <c r="A68" s="16" t="s">
        <v>142</v>
      </c>
      <c r="B68" s="13" t="s">
        <v>8</v>
      </c>
      <c r="C68">
        <f>VLOOKUP(Parameter!O68,'Indexing - fca'!$A$2:$B$51,2)</f>
        <v>12</v>
      </c>
      <c r="D68">
        <f>VLOOKUP(Parameter!P68,'Indexing - fca'!$C$2:$D$51,2)</f>
        <v>21</v>
      </c>
      <c r="E68">
        <f>VLOOKUP(Parameter!Q68,'Indexing - fca'!$E$2:$F$51,2)</f>
        <v>-1</v>
      </c>
      <c r="F68">
        <f>VLOOKUP(Parameter!R68,'Indexing - fca'!$G$2:$H$51,2)</f>
        <v>-1</v>
      </c>
      <c r="H68">
        <f>VLOOKUP(Parameter!S68,'Indexing - fca'!$I$2:$J$51,2)</f>
        <v>-18</v>
      </c>
      <c r="I68">
        <f>VLOOKUP(Parameter!T68,'Indexing - fca'!$K$2:$L$51,2)</f>
        <v>24</v>
      </c>
    </row>
    <row r="69" spans="1:9">
      <c r="A69" s="16" t="s">
        <v>142</v>
      </c>
      <c r="B69" s="13" t="s">
        <v>10</v>
      </c>
      <c r="C69">
        <f>VLOOKUP(Parameter!O69,'Indexing - fca'!$A$2:$B$51,2)</f>
        <v>12</v>
      </c>
      <c r="D69">
        <f>VLOOKUP(Parameter!P69,'Indexing - fca'!$C$2:$D$51,2)</f>
        <v>21</v>
      </c>
      <c r="E69">
        <f>VLOOKUP(Parameter!Q69,'Indexing - fca'!$E$2:$F$51,2)</f>
        <v>-1</v>
      </c>
      <c r="F69">
        <f>VLOOKUP(Parameter!R69,'Indexing - fca'!$G$2:$H$51,2)</f>
        <v>-1</v>
      </c>
      <c r="H69">
        <f>VLOOKUP(Parameter!S69,'Indexing - fca'!$I$2:$J$51,2)</f>
        <v>-18</v>
      </c>
      <c r="I69">
        <f>VLOOKUP(Parameter!T69,'Indexing - fca'!$K$2:$L$51,2)</f>
        <v>24</v>
      </c>
    </row>
    <row r="70" spans="1:9">
      <c r="A70" s="16" t="s">
        <v>142</v>
      </c>
      <c r="B70" s="13" t="s">
        <v>11</v>
      </c>
      <c r="C70">
        <f>VLOOKUP(Parameter!O70,'Indexing - fca'!$A$2:$B$51,2)</f>
        <v>12</v>
      </c>
      <c r="D70">
        <f>VLOOKUP(Parameter!P70,'Indexing - fca'!$C$2:$D$51,2)</f>
        <v>21</v>
      </c>
      <c r="E70">
        <f>VLOOKUP(Parameter!Q70,'Indexing - fca'!$E$2:$F$51,2)</f>
        <v>-1</v>
      </c>
      <c r="F70">
        <f>VLOOKUP(Parameter!R70,'Indexing - fca'!$G$2:$H$51,2)</f>
        <v>-1</v>
      </c>
      <c r="H70">
        <f>VLOOKUP(Parameter!S70,'Indexing - fca'!$I$2:$J$51,2)</f>
        <v>-18</v>
      </c>
      <c r="I70">
        <f>VLOOKUP(Parameter!T70,'Indexing - fca'!$K$2:$L$51,2)</f>
        <v>24</v>
      </c>
    </row>
    <row r="71" spans="1:9">
      <c r="A71" s="16" t="s">
        <v>143</v>
      </c>
      <c r="B71" s="13" t="s">
        <v>8</v>
      </c>
      <c r="C71">
        <f>VLOOKUP(Parameter!O71,'Indexing - fca'!$A$2:$B$51,2)</f>
        <v>6</v>
      </c>
      <c r="D71">
        <f>VLOOKUP(Parameter!P71,'Indexing - fca'!$C$2:$D$51,2)</f>
        <v>22</v>
      </c>
      <c r="E71">
        <f>VLOOKUP(Parameter!Q71,'Indexing - fca'!$E$2:$F$51,2)</f>
        <v>-1</v>
      </c>
      <c r="F71">
        <f>VLOOKUP(Parameter!R71,'Indexing - fca'!$G$2:$H$51,2)</f>
        <v>2</v>
      </c>
      <c r="H71">
        <f>VLOOKUP(Parameter!S71,'Indexing - fca'!$I$2:$J$51,2)</f>
        <v>-6</v>
      </c>
      <c r="I71">
        <f>VLOOKUP(Parameter!T71,'Indexing - fca'!$K$2:$L$51,2)</f>
        <v>17</v>
      </c>
    </row>
    <row r="72" spans="1:9">
      <c r="A72" s="16" t="s">
        <v>143</v>
      </c>
      <c r="B72" s="13" t="s">
        <v>10</v>
      </c>
      <c r="C72">
        <f>VLOOKUP(Parameter!O72,'Indexing - fca'!$A$2:$B$51,2)</f>
        <v>6</v>
      </c>
      <c r="D72">
        <f>VLOOKUP(Parameter!P72,'Indexing - fca'!$C$2:$D$51,2)</f>
        <v>22</v>
      </c>
      <c r="E72">
        <f>VLOOKUP(Parameter!Q72,'Indexing - fca'!$E$2:$F$51,2)</f>
        <v>-1</v>
      </c>
      <c r="F72">
        <f>VLOOKUP(Parameter!R72,'Indexing - fca'!$G$2:$H$51,2)</f>
        <v>2</v>
      </c>
      <c r="H72">
        <f>VLOOKUP(Parameter!S72,'Indexing - fca'!$I$2:$J$51,2)</f>
        <v>-6</v>
      </c>
      <c r="I72">
        <f>VLOOKUP(Parameter!T72,'Indexing - fca'!$K$2:$L$51,2)</f>
        <v>17</v>
      </c>
    </row>
    <row r="73" spans="1:9">
      <c r="A73" s="16" t="s">
        <v>143</v>
      </c>
      <c r="B73" s="13" t="s">
        <v>11</v>
      </c>
      <c r="C73">
        <f>VLOOKUP(Parameter!O73,'Indexing - fca'!$A$2:$B$51,2)</f>
        <v>6</v>
      </c>
      <c r="D73">
        <f>VLOOKUP(Parameter!P73,'Indexing - fca'!$C$2:$D$51,2)</f>
        <v>22</v>
      </c>
      <c r="E73">
        <f>VLOOKUP(Parameter!Q73,'Indexing - fca'!$E$2:$F$51,2)</f>
        <v>-1</v>
      </c>
      <c r="F73">
        <f>VLOOKUP(Parameter!R73,'Indexing - fca'!$G$2:$H$51,2)</f>
        <v>2</v>
      </c>
      <c r="H73">
        <f>VLOOKUP(Parameter!S73,'Indexing - fca'!$I$2:$J$51,2)</f>
        <v>-6</v>
      </c>
      <c r="I73">
        <f>VLOOKUP(Parameter!T73,'Indexing - fca'!$K$2:$L$51,2)</f>
        <v>17</v>
      </c>
    </row>
    <row r="74" spans="1:9">
      <c r="A74" s="16" t="s">
        <v>144</v>
      </c>
      <c r="B74" s="13" t="s">
        <v>8</v>
      </c>
      <c r="C74">
        <f>VLOOKUP(Parameter!O74,'Indexing - fca'!$A$2:$B$51,2)</f>
        <v>-11</v>
      </c>
      <c r="D74">
        <f>VLOOKUP(Parameter!P74,'Indexing - fca'!$C$2:$D$51,2)</f>
        <v>10</v>
      </c>
      <c r="E74">
        <f>VLOOKUP(Parameter!Q74,'Indexing - fca'!$E$2:$F$51,2)</f>
        <v>-7</v>
      </c>
      <c r="F74">
        <f>VLOOKUP(Parameter!R74,'Indexing - fca'!$G$2:$H$51,2)</f>
        <v>0</v>
      </c>
      <c r="H74">
        <f>VLOOKUP(Parameter!S74,'Indexing - fca'!$I$2:$J$51,2)</f>
        <v>13</v>
      </c>
      <c r="I74">
        <f>VLOOKUP(Parameter!T74,'Indexing - fca'!$K$2:$L$51,2)</f>
        <v>22</v>
      </c>
    </row>
    <row r="75" spans="1:9">
      <c r="A75" s="16" t="s">
        <v>144</v>
      </c>
      <c r="B75" s="13" t="s">
        <v>10</v>
      </c>
      <c r="C75">
        <f>VLOOKUP(Parameter!O75,'Indexing - fca'!$A$2:$B$51,2)</f>
        <v>-11</v>
      </c>
      <c r="D75">
        <f>VLOOKUP(Parameter!P75,'Indexing - fca'!$C$2:$D$51,2)</f>
        <v>10</v>
      </c>
      <c r="E75">
        <f>VLOOKUP(Parameter!Q75,'Indexing - fca'!$E$2:$F$51,2)</f>
        <v>-7</v>
      </c>
      <c r="F75">
        <f>VLOOKUP(Parameter!R75,'Indexing - fca'!$G$2:$H$51,2)</f>
        <v>0</v>
      </c>
      <c r="H75">
        <f>VLOOKUP(Parameter!S75,'Indexing - fca'!$I$2:$J$51,2)</f>
        <v>13</v>
      </c>
      <c r="I75">
        <f>VLOOKUP(Parameter!T75,'Indexing - fca'!$K$2:$L$51,2)</f>
        <v>22</v>
      </c>
    </row>
    <row r="76" spans="1:9">
      <c r="A76" s="16" t="s">
        <v>144</v>
      </c>
      <c r="B76" s="13" t="s">
        <v>11</v>
      </c>
      <c r="C76">
        <f>VLOOKUP(Parameter!O76,'Indexing - fca'!$A$2:$B$51,2)</f>
        <v>-11</v>
      </c>
      <c r="D76">
        <f>VLOOKUP(Parameter!P76,'Indexing - fca'!$C$2:$D$51,2)</f>
        <v>10</v>
      </c>
      <c r="E76">
        <f>VLOOKUP(Parameter!Q76,'Indexing - fca'!$E$2:$F$51,2)</f>
        <v>-7</v>
      </c>
      <c r="F76">
        <f>VLOOKUP(Parameter!R76,'Indexing - fca'!$G$2:$H$51,2)</f>
        <v>0</v>
      </c>
      <c r="H76">
        <f>VLOOKUP(Parameter!S76,'Indexing - fca'!$I$2:$J$51,2)</f>
        <v>13</v>
      </c>
      <c r="I76">
        <f>VLOOKUP(Parameter!T76,'Indexing - fca'!$K$2:$L$51,2)</f>
        <v>22</v>
      </c>
    </row>
    <row r="77" spans="1:9">
      <c r="A77" s="16" t="s">
        <v>145</v>
      </c>
      <c r="B77" s="13" t="s">
        <v>8</v>
      </c>
      <c r="C77">
        <f>VLOOKUP(Parameter!O77,'Indexing - fca'!$A$2:$B$51,2)</f>
        <v>6</v>
      </c>
      <c r="D77">
        <f>VLOOKUP(Parameter!P77,'Indexing - fca'!$C$2:$D$51,2)</f>
        <v>22</v>
      </c>
      <c r="E77">
        <f>VLOOKUP(Parameter!Q77,'Indexing - fca'!$E$2:$F$51,2)</f>
        <v>5</v>
      </c>
      <c r="F77">
        <f>VLOOKUP(Parameter!R77,'Indexing - fca'!$G$2:$H$51,2)</f>
        <v>2</v>
      </c>
      <c r="H77">
        <f>VLOOKUP(Parameter!S77,'Indexing - fca'!$I$2:$J$51,2)</f>
        <v>13</v>
      </c>
      <c r="I77">
        <f>VLOOKUP(Parameter!T77,'Indexing - fca'!$K$2:$L$51,2)</f>
        <v>22</v>
      </c>
    </row>
    <row r="78" spans="1:9">
      <c r="A78" s="16" t="s">
        <v>145</v>
      </c>
      <c r="B78" s="13" t="s">
        <v>10</v>
      </c>
      <c r="C78">
        <f>VLOOKUP(Parameter!O78,'Indexing - fca'!$A$2:$B$51,2)</f>
        <v>6</v>
      </c>
      <c r="D78">
        <f>VLOOKUP(Parameter!P78,'Indexing - fca'!$C$2:$D$51,2)</f>
        <v>22</v>
      </c>
      <c r="E78">
        <f>VLOOKUP(Parameter!Q78,'Indexing - fca'!$E$2:$F$51,2)</f>
        <v>5</v>
      </c>
      <c r="F78">
        <f>VLOOKUP(Parameter!R78,'Indexing - fca'!$G$2:$H$51,2)</f>
        <v>2</v>
      </c>
      <c r="H78">
        <f>VLOOKUP(Parameter!S78,'Indexing - fca'!$I$2:$J$51,2)</f>
        <v>13</v>
      </c>
      <c r="I78">
        <f>VLOOKUP(Parameter!T78,'Indexing - fca'!$K$2:$L$51,2)</f>
        <v>22</v>
      </c>
    </row>
    <row r="79" spans="1:9">
      <c r="A79" s="16" t="s">
        <v>145</v>
      </c>
      <c r="B79" s="13" t="s">
        <v>11</v>
      </c>
      <c r="C79">
        <f>VLOOKUP(Parameter!O79,'Indexing - fca'!$A$2:$B$51,2)</f>
        <v>6</v>
      </c>
      <c r="D79">
        <f>VLOOKUP(Parameter!P79,'Indexing - fca'!$C$2:$D$51,2)</f>
        <v>22</v>
      </c>
      <c r="E79">
        <f>VLOOKUP(Parameter!Q79,'Indexing - fca'!$E$2:$F$51,2)</f>
        <v>5</v>
      </c>
      <c r="F79">
        <f>VLOOKUP(Parameter!R79,'Indexing - fca'!$G$2:$H$51,2)</f>
        <v>2</v>
      </c>
      <c r="H79">
        <f>VLOOKUP(Parameter!S79,'Indexing - fca'!$I$2:$J$51,2)</f>
        <v>13</v>
      </c>
      <c r="I79">
        <f>VLOOKUP(Parameter!T79,'Indexing - fca'!$K$2:$L$51,2)</f>
        <v>22</v>
      </c>
    </row>
    <row r="80" spans="1:9">
      <c r="A80" s="16" t="s">
        <v>146</v>
      </c>
      <c r="B80" s="13" t="s">
        <v>8</v>
      </c>
      <c r="C80">
        <f>VLOOKUP(Parameter!O80,'Indexing - fca'!$A$2:$B$51,2)</f>
        <v>-5</v>
      </c>
      <c r="D80">
        <f>VLOOKUP(Parameter!P80,'Indexing - fca'!$C$2:$D$51,2)</f>
        <v>-3</v>
      </c>
      <c r="E80">
        <f>VLOOKUP(Parameter!Q80,'Indexing - fca'!$E$2:$F$51,2)</f>
        <v>-8</v>
      </c>
      <c r="F80">
        <f>VLOOKUP(Parameter!R80,'Indexing - fca'!$G$2:$H$51,2)</f>
        <v>-8</v>
      </c>
      <c r="H80">
        <f>VLOOKUP(Parameter!S80,'Indexing - fca'!$I$2:$J$51,2)</f>
        <v>0</v>
      </c>
      <c r="I80">
        <f>VLOOKUP(Parameter!T80,'Indexing - fca'!$K$2:$L$51,2)</f>
        <v>12</v>
      </c>
    </row>
    <row r="81" spans="1:9">
      <c r="A81" s="16" t="s">
        <v>146</v>
      </c>
      <c r="B81" s="13" t="s">
        <v>10</v>
      </c>
      <c r="C81">
        <f>VLOOKUP(Parameter!O81,'Indexing - fca'!$A$2:$B$51,2)</f>
        <v>-5</v>
      </c>
      <c r="D81">
        <f>VLOOKUP(Parameter!P81,'Indexing - fca'!$C$2:$D$51,2)</f>
        <v>-3</v>
      </c>
      <c r="E81">
        <f>VLOOKUP(Parameter!Q81,'Indexing - fca'!$E$2:$F$51,2)</f>
        <v>-8</v>
      </c>
      <c r="F81">
        <f>VLOOKUP(Parameter!R81,'Indexing - fca'!$G$2:$H$51,2)</f>
        <v>-8</v>
      </c>
      <c r="H81">
        <f>VLOOKUP(Parameter!S81,'Indexing - fca'!$I$2:$J$51,2)</f>
        <v>0</v>
      </c>
      <c r="I81">
        <f>VLOOKUP(Parameter!T81,'Indexing - fca'!$K$2:$L$51,2)</f>
        <v>12</v>
      </c>
    </row>
    <row r="82" spans="1:9">
      <c r="A82" s="16" t="s">
        <v>146</v>
      </c>
      <c r="B82" s="13" t="s">
        <v>11</v>
      </c>
      <c r="C82">
        <f>VLOOKUP(Parameter!O82,'Indexing - fca'!$A$2:$B$51,2)</f>
        <v>-5</v>
      </c>
      <c r="D82">
        <f>VLOOKUP(Parameter!P82,'Indexing - fca'!$C$2:$D$51,2)</f>
        <v>-3</v>
      </c>
      <c r="E82">
        <f>VLOOKUP(Parameter!Q82,'Indexing - fca'!$E$2:$F$51,2)</f>
        <v>-8</v>
      </c>
      <c r="F82">
        <f>VLOOKUP(Parameter!R82,'Indexing - fca'!$G$2:$H$51,2)</f>
        <v>-8</v>
      </c>
      <c r="H82">
        <f>VLOOKUP(Parameter!S82,'Indexing - fca'!$I$2:$J$51,2)</f>
        <v>0</v>
      </c>
      <c r="I82">
        <f>VLOOKUP(Parameter!T82,'Indexing - fca'!$K$2:$L$51,2)</f>
        <v>12</v>
      </c>
    </row>
    <row r="83" spans="1:9">
      <c r="A83" s="16" t="s">
        <v>147</v>
      </c>
      <c r="B83" s="13" t="s">
        <v>8</v>
      </c>
      <c r="C83">
        <f>VLOOKUP(Parameter!O83,'Indexing - fca'!$A$2:$B$51,2)</f>
        <v>14</v>
      </c>
      <c r="D83">
        <f>VLOOKUP(Parameter!P83,'Indexing - fca'!$C$2:$D$51,2)</f>
        <v>-3</v>
      </c>
      <c r="E83">
        <f>VLOOKUP(Parameter!Q83,'Indexing - fca'!$E$2:$F$51,2)</f>
        <v>-9</v>
      </c>
      <c r="F83">
        <f>VLOOKUP(Parameter!R83,'Indexing - fca'!$G$2:$H$51,2)</f>
        <v>-2</v>
      </c>
      <c r="H83">
        <f>VLOOKUP(Parameter!S83,'Indexing - fca'!$I$2:$J$51,2)</f>
        <v>11</v>
      </c>
      <c r="I83">
        <f>VLOOKUP(Parameter!T83,'Indexing - fca'!$K$2:$L$51,2)</f>
        <v>22</v>
      </c>
    </row>
    <row r="84" spans="1:9">
      <c r="A84" s="16" t="s">
        <v>147</v>
      </c>
      <c r="B84" s="13" t="s">
        <v>10</v>
      </c>
      <c r="C84">
        <f>VLOOKUP(Parameter!O84,'Indexing - fca'!$A$2:$B$51,2)</f>
        <v>14</v>
      </c>
      <c r="D84">
        <f>VLOOKUP(Parameter!P84,'Indexing - fca'!$C$2:$D$51,2)</f>
        <v>-3</v>
      </c>
      <c r="E84">
        <f>VLOOKUP(Parameter!Q84,'Indexing - fca'!$E$2:$F$51,2)</f>
        <v>-9</v>
      </c>
      <c r="F84">
        <f>VLOOKUP(Parameter!R84,'Indexing - fca'!$G$2:$H$51,2)</f>
        <v>-2</v>
      </c>
      <c r="H84">
        <f>VLOOKUP(Parameter!S84,'Indexing - fca'!$I$2:$J$51,2)</f>
        <v>11</v>
      </c>
      <c r="I84">
        <f>VLOOKUP(Parameter!T84,'Indexing - fca'!$K$2:$L$51,2)</f>
        <v>22</v>
      </c>
    </row>
    <row r="85" spans="1:9">
      <c r="A85" s="16" t="s">
        <v>147</v>
      </c>
      <c r="B85" s="13" t="s">
        <v>11</v>
      </c>
      <c r="C85">
        <f>VLOOKUP(Parameter!O85,'Indexing - fca'!$A$2:$B$51,2)</f>
        <v>14</v>
      </c>
      <c r="D85">
        <f>VLOOKUP(Parameter!P85,'Indexing - fca'!$C$2:$D$51,2)</f>
        <v>-3</v>
      </c>
      <c r="E85">
        <f>VLOOKUP(Parameter!Q85,'Indexing - fca'!$E$2:$F$51,2)</f>
        <v>-9</v>
      </c>
      <c r="F85">
        <f>VLOOKUP(Parameter!R85,'Indexing - fca'!$G$2:$H$51,2)</f>
        <v>-2</v>
      </c>
      <c r="H85">
        <f>VLOOKUP(Parameter!S85,'Indexing - fca'!$I$2:$J$51,2)</f>
        <v>11</v>
      </c>
      <c r="I85">
        <f>VLOOKUP(Parameter!T85,'Indexing - fca'!$K$2:$L$51,2)</f>
        <v>22</v>
      </c>
    </row>
    <row r="86" spans="1:9">
      <c r="A86" s="16" t="s">
        <v>148</v>
      </c>
      <c r="B86" s="13" t="s">
        <v>8</v>
      </c>
      <c r="C86">
        <f>VLOOKUP(Parameter!O86,'Indexing - fca'!$A$2:$B$51,2)</f>
        <v>6</v>
      </c>
      <c r="D86">
        <f>VLOOKUP(Parameter!P86,'Indexing - fca'!$C$2:$D$51,2)</f>
        <v>18</v>
      </c>
      <c r="E86">
        <f>VLOOKUP(Parameter!Q86,'Indexing - fca'!$E$2:$F$51,2)</f>
        <v>1</v>
      </c>
      <c r="F86">
        <f>VLOOKUP(Parameter!R86,'Indexing - fca'!$G$2:$H$51,2)</f>
        <v>2</v>
      </c>
      <c r="H86">
        <f>VLOOKUP(Parameter!S86,'Indexing - fca'!$I$2:$J$51,2)</f>
        <v>0</v>
      </c>
      <c r="I86">
        <f>VLOOKUP(Parameter!T86,'Indexing - fca'!$K$2:$L$51,2)</f>
        <v>15</v>
      </c>
    </row>
    <row r="87" spans="1:9">
      <c r="A87" s="16" t="s">
        <v>148</v>
      </c>
      <c r="B87" s="13" t="s">
        <v>10</v>
      </c>
      <c r="C87">
        <f>VLOOKUP(Parameter!O87,'Indexing - fca'!$A$2:$B$51,2)</f>
        <v>6</v>
      </c>
      <c r="D87">
        <f>VLOOKUP(Parameter!P87,'Indexing - fca'!$C$2:$D$51,2)</f>
        <v>18</v>
      </c>
      <c r="E87">
        <f>VLOOKUP(Parameter!Q87,'Indexing - fca'!$E$2:$F$51,2)</f>
        <v>1</v>
      </c>
      <c r="F87">
        <f>VLOOKUP(Parameter!R87,'Indexing - fca'!$G$2:$H$51,2)</f>
        <v>2</v>
      </c>
      <c r="H87">
        <f>VLOOKUP(Parameter!S87,'Indexing - fca'!$I$2:$J$51,2)</f>
        <v>0</v>
      </c>
      <c r="I87">
        <f>VLOOKUP(Parameter!T87,'Indexing - fca'!$K$2:$L$51,2)</f>
        <v>15</v>
      </c>
    </row>
    <row r="88" spans="1:9">
      <c r="A88" s="16" t="s">
        <v>148</v>
      </c>
      <c r="B88" s="13" t="s">
        <v>11</v>
      </c>
      <c r="C88">
        <f>VLOOKUP(Parameter!O88,'Indexing - fca'!$A$2:$B$51,2)</f>
        <v>6</v>
      </c>
      <c r="D88">
        <f>VLOOKUP(Parameter!P88,'Indexing - fca'!$C$2:$D$51,2)</f>
        <v>18</v>
      </c>
      <c r="E88">
        <f>VLOOKUP(Parameter!Q88,'Indexing - fca'!$E$2:$F$51,2)</f>
        <v>1</v>
      </c>
      <c r="F88">
        <f>VLOOKUP(Parameter!R88,'Indexing - fca'!$G$2:$H$51,2)</f>
        <v>2</v>
      </c>
      <c r="H88">
        <f>VLOOKUP(Parameter!S88,'Indexing - fca'!$I$2:$J$51,2)</f>
        <v>0</v>
      </c>
      <c r="I88">
        <f>VLOOKUP(Parameter!T88,'Indexing - fca'!$K$2:$L$51,2)</f>
        <v>15</v>
      </c>
    </row>
    <row r="89" spans="1:9">
      <c r="A89" s="16" t="s">
        <v>149</v>
      </c>
      <c r="B89" s="13" t="s">
        <v>8</v>
      </c>
      <c r="C89">
        <f>VLOOKUP(Parameter!O89,'Indexing - fca'!$A$2:$B$51,2)</f>
        <v>2</v>
      </c>
      <c r="D89">
        <f>VLOOKUP(Parameter!P89,'Indexing - fca'!$C$2:$D$51,2)</f>
        <v>5</v>
      </c>
      <c r="E89">
        <f>VLOOKUP(Parameter!Q89,'Indexing - fca'!$E$2:$F$51,2)</f>
        <v>-3</v>
      </c>
      <c r="F89">
        <f>VLOOKUP(Parameter!R89,'Indexing - fca'!$G$2:$H$51,2)</f>
        <v>2</v>
      </c>
      <c r="H89">
        <f>VLOOKUP(Parameter!S89,'Indexing - fca'!$I$2:$J$51,2)</f>
        <v>22</v>
      </c>
      <c r="I89">
        <f>VLOOKUP(Parameter!T89,'Indexing - fca'!$K$2:$L$51,2)</f>
        <v>24</v>
      </c>
    </row>
    <row r="90" spans="1:9">
      <c r="A90" s="16" t="s">
        <v>149</v>
      </c>
      <c r="B90" s="13" t="s">
        <v>10</v>
      </c>
      <c r="C90">
        <f>VLOOKUP(Parameter!O90,'Indexing - fca'!$A$2:$B$51,2)</f>
        <v>2</v>
      </c>
      <c r="D90">
        <f>VLOOKUP(Parameter!P90,'Indexing - fca'!$C$2:$D$51,2)</f>
        <v>5</v>
      </c>
      <c r="E90">
        <f>VLOOKUP(Parameter!Q90,'Indexing - fca'!$E$2:$F$51,2)</f>
        <v>-3</v>
      </c>
      <c r="F90">
        <f>VLOOKUP(Parameter!R90,'Indexing - fca'!$G$2:$H$51,2)</f>
        <v>2</v>
      </c>
      <c r="H90">
        <f>VLOOKUP(Parameter!S90,'Indexing - fca'!$I$2:$J$51,2)</f>
        <v>22</v>
      </c>
      <c r="I90">
        <f>VLOOKUP(Parameter!T90,'Indexing - fca'!$K$2:$L$51,2)</f>
        <v>24</v>
      </c>
    </row>
    <row r="91" spans="1:9">
      <c r="A91" s="16" t="s">
        <v>149</v>
      </c>
      <c r="B91" s="13" t="s">
        <v>11</v>
      </c>
      <c r="C91">
        <f>VLOOKUP(Parameter!O91,'Indexing - fca'!$A$2:$B$51,2)</f>
        <v>2</v>
      </c>
      <c r="D91">
        <f>VLOOKUP(Parameter!P91,'Indexing - fca'!$C$2:$D$51,2)</f>
        <v>5</v>
      </c>
      <c r="E91">
        <f>VLOOKUP(Parameter!Q91,'Indexing - fca'!$E$2:$F$51,2)</f>
        <v>-3</v>
      </c>
      <c r="F91">
        <f>VLOOKUP(Parameter!R91,'Indexing - fca'!$G$2:$H$51,2)</f>
        <v>2</v>
      </c>
      <c r="H91">
        <f>VLOOKUP(Parameter!S91,'Indexing - fca'!$I$2:$J$51,2)</f>
        <v>22</v>
      </c>
      <c r="I91">
        <f>VLOOKUP(Parameter!T91,'Indexing - fca'!$K$2:$L$51,2)</f>
        <v>24</v>
      </c>
    </row>
    <row r="92" spans="1:9">
      <c r="A92" s="16" t="s">
        <v>150</v>
      </c>
      <c r="B92" s="13" t="s">
        <v>8</v>
      </c>
      <c r="C92">
        <f>VLOOKUP(Parameter!O92,'Indexing - fca'!$A$2:$B$51,2)</f>
        <v>6</v>
      </c>
      <c r="D92">
        <f>VLOOKUP(Parameter!P92,'Indexing - fca'!$C$2:$D$51,2)</f>
        <v>18</v>
      </c>
      <c r="E92">
        <f>VLOOKUP(Parameter!Q92,'Indexing - fca'!$E$2:$F$51,2)</f>
        <v>5</v>
      </c>
      <c r="F92">
        <f>VLOOKUP(Parameter!R92,'Indexing - fca'!$G$2:$H$51,2)</f>
        <v>2</v>
      </c>
      <c r="H92">
        <f>VLOOKUP(Parameter!S92,'Indexing - fca'!$I$2:$J$51,2)</f>
        <v>-6</v>
      </c>
      <c r="I92">
        <f>VLOOKUP(Parameter!T92,'Indexing - fca'!$K$2:$L$51,2)</f>
        <v>22</v>
      </c>
    </row>
    <row r="93" spans="1:9">
      <c r="A93" s="16" t="s">
        <v>150</v>
      </c>
      <c r="B93" s="13" t="s">
        <v>10</v>
      </c>
      <c r="C93">
        <f>VLOOKUP(Parameter!O93,'Indexing - fca'!$A$2:$B$51,2)</f>
        <v>6</v>
      </c>
      <c r="D93">
        <f>VLOOKUP(Parameter!P93,'Indexing - fca'!$C$2:$D$51,2)</f>
        <v>18</v>
      </c>
      <c r="E93">
        <f>VLOOKUP(Parameter!Q93,'Indexing - fca'!$E$2:$F$51,2)</f>
        <v>5</v>
      </c>
      <c r="F93">
        <f>VLOOKUP(Parameter!R93,'Indexing - fca'!$G$2:$H$51,2)</f>
        <v>2</v>
      </c>
      <c r="H93">
        <f>VLOOKUP(Parameter!S93,'Indexing - fca'!$I$2:$J$51,2)</f>
        <v>-6</v>
      </c>
      <c r="I93">
        <f>VLOOKUP(Parameter!T93,'Indexing - fca'!$K$2:$L$51,2)</f>
        <v>22</v>
      </c>
    </row>
    <row r="94" spans="1:9">
      <c r="A94" s="16" t="s">
        <v>150</v>
      </c>
      <c r="B94" s="13" t="s">
        <v>11</v>
      </c>
      <c r="C94">
        <f>VLOOKUP(Parameter!O94,'Indexing - fca'!$A$2:$B$51,2)</f>
        <v>6</v>
      </c>
      <c r="D94">
        <f>VLOOKUP(Parameter!P94,'Indexing - fca'!$C$2:$D$51,2)</f>
        <v>18</v>
      </c>
      <c r="E94">
        <f>VLOOKUP(Parameter!Q94,'Indexing - fca'!$E$2:$F$51,2)</f>
        <v>5</v>
      </c>
      <c r="F94">
        <f>VLOOKUP(Parameter!R94,'Indexing - fca'!$G$2:$H$51,2)</f>
        <v>2</v>
      </c>
      <c r="H94">
        <f>VLOOKUP(Parameter!S94,'Indexing - fca'!$I$2:$J$51,2)</f>
        <v>-6</v>
      </c>
      <c r="I94">
        <f>VLOOKUP(Parameter!T94,'Indexing - fca'!$K$2:$L$51,2)</f>
        <v>22</v>
      </c>
    </row>
    <row r="95" spans="1:9">
      <c r="A95" s="16" t="s">
        <v>151</v>
      </c>
      <c r="B95" s="13" t="s">
        <v>8</v>
      </c>
      <c r="C95">
        <f>VLOOKUP(Parameter!O95,'Indexing - fca'!$A$2:$B$51,2)</f>
        <v>-6</v>
      </c>
      <c r="D95">
        <f>VLOOKUP(Parameter!P95,'Indexing - fca'!$C$2:$D$51,2)</f>
        <v>15</v>
      </c>
      <c r="E95">
        <f>VLOOKUP(Parameter!Q95,'Indexing - fca'!$E$2:$F$51,2)</f>
        <v>-8</v>
      </c>
      <c r="F95">
        <f>VLOOKUP(Parameter!R95,'Indexing - fca'!$G$2:$H$51,2)</f>
        <v>-1</v>
      </c>
      <c r="H95">
        <f>VLOOKUP(Parameter!S95,'Indexing - fca'!$I$2:$J$51,2)</f>
        <v>17</v>
      </c>
      <c r="I95">
        <f>VLOOKUP(Parameter!T95,'Indexing - fca'!$K$2:$L$51,2)</f>
        <v>18</v>
      </c>
    </row>
    <row r="96" spans="1:9">
      <c r="A96" s="16" t="s">
        <v>151</v>
      </c>
      <c r="B96" s="13" t="s">
        <v>10</v>
      </c>
      <c r="C96">
        <f>VLOOKUP(Parameter!O96,'Indexing - fca'!$A$2:$B$51,2)</f>
        <v>-6</v>
      </c>
      <c r="D96">
        <f>VLOOKUP(Parameter!P96,'Indexing - fca'!$C$2:$D$51,2)</f>
        <v>15</v>
      </c>
      <c r="E96">
        <f>VLOOKUP(Parameter!Q96,'Indexing - fca'!$E$2:$F$51,2)</f>
        <v>-8</v>
      </c>
      <c r="F96">
        <f>VLOOKUP(Parameter!R96,'Indexing - fca'!$G$2:$H$51,2)</f>
        <v>-1</v>
      </c>
      <c r="H96">
        <f>VLOOKUP(Parameter!S96,'Indexing - fca'!$I$2:$J$51,2)</f>
        <v>17</v>
      </c>
      <c r="I96">
        <f>VLOOKUP(Parameter!T96,'Indexing - fca'!$K$2:$L$51,2)</f>
        <v>18</v>
      </c>
    </row>
    <row r="97" spans="1:9">
      <c r="A97" s="16" t="s">
        <v>151</v>
      </c>
      <c r="B97" s="13" t="s">
        <v>11</v>
      </c>
      <c r="C97">
        <f>VLOOKUP(Parameter!O97,'Indexing - fca'!$A$2:$B$51,2)</f>
        <v>-6</v>
      </c>
      <c r="D97">
        <f>VLOOKUP(Parameter!P97,'Indexing - fca'!$C$2:$D$51,2)</f>
        <v>15</v>
      </c>
      <c r="E97">
        <f>VLOOKUP(Parameter!Q97,'Indexing - fca'!$E$2:$F$51,2)</f>
        <v>-8</v>
      </c>
      <c r="F97">
        <f>VLOOKUP(Parameter!R97,'Indexing - fca'!$G$2:$H$51,2)</f>
        <v>-1</v>
      </c>
      <c r="H97">
        <f>VLOOKUP(Parameter!S97,'Indexing - fca'!$I$2:$J$51,2)</f>
        <v>17</v>
      </c>
      <c r="I97">
        <f>VLOOKUP(Parameter!T97,'Indexing - fca'!$K$2:$L$51,2)</f>
        <v>18</v>
      </c>
    </row>
    <row r="98" spans="1:9">
      <c r="A98" s="16" t="s">
        <v>152</v>
      </c>
      <c r="B98" s="13" t="s">
        <v>8</v>
      </c>
      <c r="C98">
        <f>VLOOKUP(Parameter!O98,'Indexing - fca'!$A$2:$B$51,2)</f>
        <v>9</v>
      </c>
      <c r="D98">
        <f>VLOOKUP(Parameter!P98,'Indexing - fca'!$C$2:$D$51,2)</f>
        <v>6</v>
      </c>
      <c r="E98">
        <f>VLOOKUP(Parameter!Q98,'Indexing - fca'!$E$2:$F$51,2)</f>
        <v>5</v>
      </c>
      <c r="F98">
        <f>VLOOKUP(Parameter!R98,'Indexing - fca'!$G$2:$H$51,2)</f>
        <v>-1</v>
      </c>
      <c r="H98">
        <f>VLOOKUP(Parameter!S98,'Indexing - fca'!$I$2:$J$51,2)</f>
        <v>16</v>
      </c>
      <c r="I98">
        <f>VLOOKUP(Parameter!T98,'Indexing - fca'!$K$2:$L$51,2)</f>
        <v>23</v>
      </c>
    </row>
    <row r="99" spans="1:9">
      <c r="A99" s="16" t="s">
        <v>152</v>
      </c>
      <c r="B99" s="13" t="s">
        <v>10</v>
      </c>
      <c r="C99">
        <f>VLOOKUP(Parameter!O99,'Indexing - fca'!$A$2:$B$51,2)</f>
        <v>9</v>
      </c>
      <c r="D99">
        <f>VLOOKUP(Parameter!P99,'Indexing - fca'!$C$2:$D$51,2)</f>
        <v>6</v>
      </c>
      <c r="E99">
        <f>VLOOKUP(Parameter!Q99,'Indexing - fca'!$E$2:$F$51,2)</f>
        <v>5</v>
      </c>
      <c r="F99">
        <f>VLOOKUP(Parameter!R99,'Indexing - fca'!$G$2:$H$51,2)</f>
        <v>-1</v>
      </c>
      <c r="H99">
        <f>VLOOKUP(Parameter!S99,'Indexing - fca'!$I$2:$J$51,2)</f>
        <v>16</v>
      </c>
      <c r="I99">
        <f>VLOOKUP(Parameter!T99,'Indexing - fca'!$K$2:$L$51,2)</f>
        <v>23</v>
      </c>
    </row>
    <row r="100" spans="1:9">
      <c r="A100" s="16" t="s">
        <v>152</v>
      </c>
      <c r="B100" s="13" t="s">
        <v>11</v>
      </c>
      <c r="C100">
        <f>VLOOKUP(Parameter!O100,'Indexing - fca'!$A$2:$B$51,2)</f>
        <v>9</v>
      </c>
      <c r="D100">
        <f>VLOOKUP(Parameter!P100,'Indexing - fca'!$C$2:$D$51,2)</f>
        <v>6</v>
      </c>
      <c r="E100">
        <f>VLOOKUP(Parameter!Q100,'Indexing - fca'!$E$2:$F$51,2)</f>
        <v>5</v>
      </c>
      <c r="F100">
        <f>VLOOKUP(Parameter!R100,'Indexing - fca'!$G$2:$H$51,2)</f>
        <v>-1</v>
      </c>
      <c r="H100">
        <f>VLOOKUP(Parameter!S100,'Indexing - fca'!$I$2:$J$51,2)</f>
        <v>16</v>
      </c>
      <c r="I100">
        <f>VLOOKUP(Parameter!T100,'Indexing - fca'!$K$2:$L$51,2)</f>
        <v>23</v>
      </c>
    </row>
    <row r="101" spans="1:9">
      <c r="A101" s="16" t="s">
        <v>153</v>
      </c>
      <c r="B101" s="13" t="s">
        <v>8</v>
      </c>
      <c r="C101">
        <f>VLOOKUP(Parameter!O101,'Indexing - fca'!$A$2:$B$51,2)</f>
        <v>2</v>
      </c>
      <c r="D101">
        <f>VLOOKUP(Parameter!P101,'Indexing - fca'!$C$2:$D$51,2)</f>
        <v>21</v>
      </c>
      <c r="E101">
        <f>VLOOKUP(Parameter!Q101,'Indexing - fca'!$E$2:$F$51,2)</f>
        <v>-4</v>
      </c>
      <c r="F101">
        <f>VLOOKUP(Parameter!R101,'Indexing - fca'!$G$2:$H$51,2)</f>
        <v>-3</v>
      </c>
      <c r="H101">
        <f>VLOOKUP(Parameter!S101,'Indexing - fca'!$I$2:$J$51,2)</f>
        <v>9</v>
      </c>
      <c r="I101">
        <f>VLOOKUP(Parameter!T101,'Indexing - fca'!$K$2:$L$51,2)</f>
        <v>22</v>
      </c>
    </row>
    <row r="102" spans="1:9">
      <c r="A102" s="16" t="s">
        <v>153</v>
      </c>
      <c r="B102" s="13" t="s">
        <v>10</v>
      </c>
      <c r="C102">
        <f>VLOOKUP(Parameter!O102,'Indexing - fca'!$A$2:$B$51,2)</f>
        <v>2</v>
      </c>
      <c r="D102">
        <f>VLOOKUP(Parameter!P102,'Indexing - fca'!$C$2:$D$51,2)</f>
        <v>21</v>
      </c>
      <c r="E102">
        <f>VLOOKUP(Parameter!Q102,'Indexing - fca'!$E$2:$F$51,2)</f>
        <v>-4</v>
      </c>
      <c r="F102">
        <f>VLOOKUP(Parameter!R102,'Indexing - fca'!$G$2:$H$51,2)</f>
        <v>-3</v>
      </c>
      <c r="H102">
        <f>VLOOKUP(Parameter!S102,'Indexing - fca'!$I$2:$J$51,2)</f>
        <v>9</v>
      </c>
      <c r="I102">
        <f>VLOOKUP(Parameter!T102,'Indexing - fca'!$K$2:$L$51,2)</f>
        <v>22</v>
      </c>
    </row>
    <row r="103" spans="1:9">
      <c r="A103" s="16" t="s">
        <v>153</v>
      </c>
      <c r="B103" s="13" t="s">
        <v>11</v>
      </c>
      <c r="C103">
        <f>VLOOKUP(Parameter!O103,'Indexing - fca'!$A$2:$B$51,2)</f>
        <v>2</v>
      </c>
      <c r="D103">
        <f>VLOOKUP(Parameter!P103,'Indexing - fca'!$C$2:$D$51,2)</f>
        <v>21</v>
      </c>
      <c r="E103">
        <f>VLOOKUP(Parameter!Q103,'Indexing - fca'!$E$2:$F$51,2)</f>
        <v>-4</v>
      </c>
      <c r="F103">
        <f>VLOOKUP(Parameter!R103,'Indexing - fca'!$G$2:$H$51,2)</f>
        <v>-3</v>
      </c>
      <c r="H103">
        <f>VLOOKUP(Parameter!S103,'Indexing - fca'!$I$2:$J$51,2)</f>
        <v>9</v>
      </c>
      <c r="I103">
        <f>VLOOKUP(Parameter!T103,'Indexing - fca'!$K$2:$L$51,2)</f>
        <v>22</v>
      </c>
    </row>
    <row r="104" spans="1:9">
      <c r="A104" s="16" t="s">
        <v>154</v>
      </c>
      <c r="B104" s="13" t="s">
        <v>8</v>
      </c>
      <c r="C104">
        <f>VLOOKUP(Parameter!O104,'Indexing - fca'!$A$2:$B$51,2)</f>
        <v>5</v>
      </c>
      <c r="D104">
        <f>VLOOKUP(Parameter!P104,'Indexing - fca'!$C$2:$D$51,2)</f>
        <v>-13</v>
      </c>
      <c r="E104">
        <f>VLOOKUP(Parameter!Q104,'Indexing - fca'!$E$2:$F$51,2)</f>
        <v>2</v>
      </c>
      <c r="F104">
        <f>VLOOKUP(Parameter!R104,'Indexing - fca'!$G$2:$H$51,2)</f>
        <v>2</v>
      </c>
      <c r="H104">
        <f>VLOOKUP(Parameter!S104,'Indexing - fca'!$I$2:$J$51,2)</f>
        <v>18</v>
      </c>
      <c r="I104">
        <f>VLOOKUP(Parameter!T104,'Indexing - fca'!$K$2:$L$51,2)</f>
        <v>23</v>
      </c>
    </row>
    <row r="105" spans="1:9">
      <c r="A105" s="16" t="s">
        <v>154</v>
      </c>
      <c r="B105" s="13" t="s">
        <v>10</v>
      </c>
      <c r="C105">
        <f>VLOOKUP(Parameter!O105,'Indexing - fca'!$A$2:$B$51,2)</f>
        <v>5</v>
      </c>
      <c r="D105">
        <f>VLOOKUP(Parameter!P105,'Indexing - fca'!$C$2:$D$51,2)</f>
        <v>-13</v>
      </c>
      <c r="E105">
        <f>VLOOKUP(Parameter!Q105,'Indexing - fca'!$E$2:$F$51,2)</f>
        <v>2</v>
      </c>
      <c r="F105">
        <f>VLOOKUP(Parameter!R105,'Indexing - fca'!$G$2:$H$51,2)</f>
        <v>2</v>
      </c>
      <c r="H105">
        <f>VLOOKUP(Parameter!S105,'Indexing - fca'!$I$2:$J$51,2)</f>
        <v>18</v>
      </c>
      <c r="I105">
        <f>VLOOKUP(Parameter!T105,'Indexing - fca'!$K$2:$L$51,2)</f>
        <v>23</v>
      </c>
    </row>
    <row r="106" spans="1:9">
      <c r="A106" s="16" t="s">
        <v>154</v>
      </c>
      <c r="B106" s="13" t="s">
        <v>11</v>
      </c>
      <c r="C106">
        <f>VLOOKUP(Parameter!O106,'Indexing - fca'!$A$2:$B$51,2)</f>
        <v>5</v>
      </c>
      <c r="D106">
        <f>VLOOKUP(Parameter!P106,'Indexing - fca'!$C$2:$D$51,2)</f>
        <v>-13</v>
      </c>
      <c r="E106">
        <f>VLOOKUP(Parameter!Q106,'Indexing - fca'!$E$2:$F$51,2)</f>
        <v>2</v>
      </c>
      <c r="F106">
        <f>VLOOKUP(Parameter!R106,'Indexing - fca'!$G$2:$H$51,2)</f>
        <v>2</v>
      </c>
      <c r="H106">
        <f>VLOOKUP(Parameter!S106,'Indexing - fca'!$I$2:$J$51,2)</f>
        <v>18</v>
      </c>
      <c r="I106">
        <f>VLOOKUP(Parameter!T106,'Indexing - fca'!$K$2:$L$51,2)</f>
        <v>23</v>
      </c>
    </row>
    <row r="107" spans="1:9">
      <c r="A107" s="16" t="s">
        <v>155</v>
      </c>
      <c r="B107" s="13" t="s">
        <v>8</v>
      </c>
      <c r="C107">
        <f>VLOOKUP(Parameter!O107,'Indexing - fca'!$A$2:$B$51,2)</f>
        <v>-7</v>
      </c>
      <c r="D107">
        <f>VLOOKUP(Parameter!P107,'Indexing - fca'!$C$2:$D$51,2)</f>
        <v>19</v>
      </c>
      <c r="E107">
        <f>VLOOKUP(Parameter!Q107,'Indexing - fca'!$E$2:$F$51,2)</f>
        <v>12</v>
      </c>
      <c r="F107">
        <f>VLOOKUP(Parameter!R107,'Indexing - fca'!$G$2:$H$51,2)</f>
        <v>1</v>
      </c>
      <c r="H107">
        <f>VLOOKUP(Parameter!S107,'Indexing - fca'!$I$2:$J$51,2)</f>
        <v>2</v>
      </c>
      <c r="I107">
        <f>VLOOKUP(Parameter!T107,'Indexing - fca'!$K$2:$L$51,2)</f>
        <v>23</v>
      </c>
    </row>
    <row r="108" spans="1:9">
      <c r="A108" s="16" t="s">
        <v>155</v>
      </c>
      <c r="B108" s="13" t="s">
        <v>10</v>
      </c>
      <c r="C108">
        <f>VLOOKUP(Parameter!O108,'Indexing - fca'!$A$2:$B$51,2)</f>
        <v>-7</v>
      </c>
      <c r="D108">
        <f>VLOOKUP(Parameter!P108,'Indexing - fca'!$C$2:$D$51,2)</f>
        <v>19</v>
      </c>
      <c r="E108">
        <f>VLOOKUP(Parameter!Q108,'Indexing - fca'!$E$2:$F$51,2)</f>
        <v>12</v>
      </c>
      <c r="F108">
        <f>VLOOKUP(Parameter!R108,'Indexing - fca'!$G$2:$H$51,2)</f>
        <v>1</v>
      </c>
      <c r="H108">
        <f>VLOOKUP(Parameter!S108,'Indexing - fca'!$I$2:$J$51,2)</f>
        <v>2</v>
      </c>
      <c r="I108">
        <f>VLOOKUP(Parameter!T108,'Indexing - fca'!$K$2:$L$51,2)</f>
        <v>23</v>
      </c>
    </row>
    <row r="109" spans="1:9">
      <c r="A109" s="16" t="s">
        <v>155</v>
      </c>
      <c r="B109" s="13" t="s">
        <v>11</v>
      </c>
      <c r="C109">
        <f>VLOOKUP(Parameter!O109,'Indexing - fca'!$A$2:$B$51,2)</f>
        <v>-7</v>
      </c>
      <c r="D109">
        <f>VLOOKUP(Parameter!P109,'Indexing - fca'!$C$2:$D$51,2)</f>
        <v>19</v>
      </c>
      <c r="E109">
        <f>VLOOKUP(Parameter!Q109,'Indexing - fca'!$E$2:$F$51,2)</f>
        <v>12</v>
      </c>
      <c r="F109">
        <f>VLOOKUP(Parameter!R109,'Indexing - fca'!$G$2:$H$51,2)</f>
        <v>1</v>
      </c>
      <c r="H109">
        <f>VLOOKUP(Parameter!S109,'Indexing - fca'!$I$2:$J$51,2)</f>
        <v>2</v>
      </c>
      <c r="I109">
        <f>VLOOKUP(Parameter!T109,'Indexing - fca'!$K$2:$L$51,2)</f>
        <v>23</v>
      </c>
    </row>
    <row r="110" spans="1:9">
      <c r="A110" s="16" t="s">
        <v>156</v>
      </c>
      <c r="B110" s="13" t="s">
        <v>8</v>
      </c>
      <c r="C110">
        <f>VLOOKUP(Parameter!O110,'Indexing - fca'!$A$2:$B$51,2)</f>
        <v>5</v>
      </c>
      <c r="D110">
        <f>VLOOKUP(Parameter!P110,'Indexing - fca'!$C$2:$D$51,2)</f>
        <v>11</v>
      </c>
      <c r="E110">
        <f>VLOOKUP(Parameter!Q110,'Indexing - fca'!$E$2:$F$51,2)</f>
        <v>4</v>
      </c>
      <c r="F110">
        <f>VLOOKUP(Parameter!R110,'Indexing - fca'!$G$2:$H$51,2)</f>
        <v>2</v>
      </c>
      <c r="H110">
        <f>VLOOKUP(Parameter!S110,'Indexing - fca'!$I$2:$J$51,2)</f>
        <v>13</v>
      </c>
      <c r="I110">
        <f>VLOOKUP(Parameter!T110,'Indexing - fca'!$K$2:$L$51,2)</f>
        <v>22</v>
      </c>
    </row>
    <row r="111" spans="1:9">
      <c r="A111" s="16" t="s">
        <v>156</v>
      </c>
      <c r="B111" s="13" t="s">
        <v>10</v>
      </c>
      <c r="C111">
        <f>VLOOKUP(Parameter!O111,'Indexing - fca'!$A$2:$B$51,2)</f>
        <v>5</v>
      </c>
      <c r="D111">
        <f>VLOOKUP(Parameter!P111,'Indexing - fca'!$C$2:$D$51,2)</f>
        <v>11</v>
      </c>
      <c r="E111">
        <f>VLOOKUP(Parameter!Q111,'Indexing - fca'!$E$2:$F$51,2)</f>
        <v>4</v>
      </c>
      <c r="F111">
        <f>VLOOKUP(Parameter!R111,'Indexing - fca'!$G$2:$H$51,2)</f>
        <v>2</v>
      </c>
      <c r="H111">
        <f>VLOOKUP(Parameter!S111,'Indexing - fca'!$I$2:$J$51,2)</f>
        <v>13</v>
      </c>
      <c r="I111">
        <f>VLOOKUP(Parameter!T111,'Indexing - fca'!$K$2:$L$51,2)</f>
        <v>22</v>
      </c>
    </row>
    <row r="112" spans="1:9">
      <c r="A112" s="16" t="s">
        <v>156</v>
      </c>
      <c r="B112" s="13" t="s">
        <v>11</v>
      </c>
      <c r="C112">
        <f>VLOOKUP(Parameter!O112,'Indexing - fca'!$A$2:$B$51,2)</f>
        <v>5</v>
      </c>
      <c r="D112">
        <f>VLOOKUP(Parameter!P112,'Indexing - fca'!$C$2:$D$51,2)</f>
        <v>11</v>
      </c>
      <c r="E112">
        <f>VLOOKUP(Parameter!Q112,'Indexing - fca'!$E$2:$F$51,2)</f>
        <v>4</v>
      </c>
      <c r="F112">
        <f>VLOOKUP(Parameter!R112,'Indexing - fca'!$G$2:$H$51,2)</f>
        <v>2</v>
      </c>
      <c r="H112">
        <f>VLOOKUP(Parameter!S112,'Indexing - fca'!$I$2:$J$51,2)</f>
        <v>13</v>
      </c>
      <c r="I112">
        <f>VLOOKUP(Parameter!T112,'Indexing - fca'!$K$2:$L$51,2)</f>
        <v>22</v>
      </c>
    </row>
    <row r="113" spans="1:9">
      <c r="A113" s="16" t="s">
        <v>157</v>
      </c>
      <c r="B113" s="13" t="s">
        <v>8</v>
      </c>
      <c r="C113">
        <f>VLOOKUP(Parameter!O113,'Indexing - fca'!$A$2:$B$51,2)</f>
        <v>5</v>
      </c>
      <c r="D113">
        <f>VLOOKUP(Parameter!P113,'Indexing - fca'!$C$2:$D$51,2)</f>
        <v>21</v>
      </c>
      <c r="E113">
        <f>VLOOKUP(Parameter!Q113,'Indexing - fca'!$E$2:$F$51,2)</f>
        <v>-2</v>
      </c>
      <c r="F113">
        <f>VLOOKUP(Parameter!R113,'Indexing - fca'!$G$2:$H$51,2)</f>
        <v>2</v>
      </c>
      <c r="H113">
        <f>VLOOKUP(Parameter!S113,'Indexing - fca'!$I$2:$J$51,2)</f>
        <v>11</v>
      </c>
      <c r="I113">
        <f>VLOOKUP(Parameter!T113,'Indexing - fca'!$K$2:$L$51,2)</f>
        <v>-1</v>
      </c>
    </row>
    <row r="114" spans="1:9">
      <c r="A114" s="16" t="s">
        <v>157</v>
      </c>
      <c r="B114" s="13" t="s">
        <v>10</v>
      </c>
      <c r="C114">
        <f>VLOOKUP(Parameter!O114,'Indexing - fca'!$A$2:$B$51,2)</f>
        <v>5</v>
      </c>
      <c r="D114">
        <f>VLOOKUP(Parameter!P114,'Indexing - fca'!$C$2:$D$51,2)</f>
        <v>21</v>
      </c>
      <c r="E114">
        <f>VLOOKUP(Parameter!Q114,'Indexing - fca'!$E$2:$F$51,2)</f>
        <v>-2</v>
      </c>
      <c r="F114">
        <f>VLOOKUP(Parameter!R114,'Indexing - fca'!$G$2:$H$51,2)</f>
        <v>2</v>
      </c>
      <c r="H114">
        <f>VLOOKUP(Parameter!S114,'Indexing - fca'!$I$2:$J$51,2)</f>
        <v>11</v>
      </c>
      <c r="I114">
        <f>VLOOKUP(Parameter!T114,'Indexing - fca'!$K$2:$L$51,2)</f>
        <v>-1</v>
      </c>
    </row>
    <row r="115" spans="1:9">
      <c r="A115" s="16" t="s">
        <v>157</v>
      </c>
      <c r="B115" s="13" t="s">
        <v>11</v>
      </c>
      <c r="C115">
        <f>VLOOKUP(Parameter!O115,'Indexing - fca'!$A$2:$B$51,2)</f>
        <v>5</v>
      </c>
      <c r="D115">
        <f>VLOOKUP(Parameter!P115,'Indexing - fca'!$C$2:$D$51,2)</f>
        <v>21</v>
      </c>
      <c r="E115">
        <f>VLOOKUP(Parameter!Q115,'Indexing - fca'!$E$2:$F$51,2)</f>
        <v>-2</v>
      </c>
      <c r="F115">
        <f>VLOOKUP(Parameter!R115,'Indexing - fca'!$G$2:$H$51,2)</f>
        <v>2</v>
      </c>
      <c r="H115">
        <f>VLOOKUP(Parameter!S115,'Indexing - fca'!$I$2:$J$51,2)</f>
        <v>11</v>
      </c>
      <c r="I115">
        <f>VLOOKUP(Parameter!T115,'Indexing - fca'!$K$2:$L$51,2)</f>
        <v>-1</v>
      </c>
    </row>
    <row r="116" spans="1:9">
      <c r="A116" s="16" t="s">
        <v>158</v>
      </c>
      <c r="B116" s="13" t="s">
        <v>8</v>
      </c>
      <c r="C116">
        <f>VLOOKUP(Parameter!O116,'Indexing - fca'!$A$2:$B$51,2)</f>
        <v>-10</v>
      </c>
      <c r="D116">
        <f>VLOOKUP(Parameter!P116,'Indexing - fca'!$C$2:$D$51,2)</f>
        <v>20</v>
      </c>
      <c r="E116">
        <f>VLOOKUP(Parameter!Q116,'Indexing - fca'!$E$2:$F$51,2)</f>
        <v>-8</v>
      </c>
      <c r="F116">
        <f>VLOOKUP(Parameter!R116,'Indexing - fca'!$G$2:$H$51,2)</f>
        <v>0</v>
      </c>
      <c r="H116">
        <f>VLOOKUP(Parameter!S116,'Indexing - fca'!$I$2:$J$51,2)</f>
        <v>0</v>
      </c>
      <c r="I116">
        <f>VLOOKUP(Parameter!T116,'Indexing - fca'!$K$2:$L$51,2)</f>
        <v>-2</v>
      </c>
    </row>
    <row r="117" spans="1:9">
      <c r="A117" s="16" t="s">
        <v>158</v>
      </c>
      <c r="B117" s="13" t="s">
        <v>10</v>
      </c>
      <c r="C117">
        <f>VLOOKUP(Parameter!O117,'Indexing - fca'!$A$2:$B$51,2)</f>
        <v>-10</v>
      </c>
      <c r="D117">
        <f>VLOOKUP(Parameter!P117,'Indexing - fca'!$C$2:$D$51,2)</f>
        <v>20</v>
      </c>
      <c r="E117">
        <f>VLOOKUP(Parameter!Q117,'Indexing - fca'!$E$2:$F$51,2)</f>
        <v>-8</v>
      </c>
      <c r="F117">
        <f>VLOOKUP(Parameter!R117,'Indexing - fca'!$G$2:$H$51,2)</f>
        <v>0</v>
      </c>
      <c r="H117">
        <f>VLOOKUP(Parameter!S117,'Indexing - fca'!$I$2:$J$51,2)</f>
        <v>0</v>
      </c>
      <c r="I117">
        <f>VLOOKUP(Parameter!T117,'Indexing - fca'!$K$2:$L$51,2)</f>
        <v>-2</v>
      </c>
    </row>
    <row r="118" spans="1:9">
      <c r="A118" s="16" t="s">
        <v>158</v>
      </c>
      <c r="B118" s="13" t="s">
        <v>11</v>
      </c>
      <c r="C118">
        <f>VLOOKUP(Parameter!O118,'Indexing - fca'!$A$2:$B$51,2)</f>
        <v>-10</v>
      </c>
      <c r="D118">
        <f>VLOOKUP(Parameter!P118,'Indexing - fca'!$C$2:$D$51,2)</f>
        <v>20</v>
      </c>
      <c r="E118">
        <f>VLOOKUP(Parameter!Q118,'Indexing - fca'!$E$2:$F$51,2)</f>
        <v>-8</v>
      </c>
      <c r="F118">
        <f>VLOOKUP(Parameter!R118,'Indexing - fca'!$G$2:$H$51,2)</f>
        <v>0</v>
      </c>
      <c r="H118">
        <f>VLOOKUP(Parameter!S118,'Indexing - fca'!$I$2:$J$51,2)</f>
        <v>0</v>
      </c>
      <c r="I118">
        <f>VLOOKUP(Parameter!T118,'Indexing - fca'!$K$2:$L$51,2)</f>
        <v>-2</v>
      </c>
    </row>
    <row r="119" spans="1:9">
      <c r="A119" s="16" t="s">
        <v>159</v>
      </c>
      <c r="B119" s="13" t="s">
        <v>8</v>
      </c>
      <c r="C119">
        <f>VLOOKUP(Parameter!O119,'Indexing - fca'!$A$2:$B$51,2)</f>
        <v>8</v>
      </c>
      <c r="D119">
        <f>VLOOKUP(Parameter!P119,'Indexing - fca'!$C$2:$D$51,2)</f>
        <v>15</v>
      </c>
      <c r="E119">
        <f>VLOOKUP(Parameter!Q119,'Indexing - fca'!$E$2:$F$51,2)</f>
        <v>5</v>
      </c>
      <c r="F119">
        <f>VLOOKUP(Parameter!R119,'Indexing - fca'!$G$2:$H$51,2)</f>
        <v>-1</v>
      </c>
      <c r="H119">
        <f>VLOOKUP(Parameter!S119,'Indexing - fca'!$I$2:$J$51,2)</f>
        <v>11</v>
      </c>
      <c r="I119">
        <f>VLOOKUP(Parameter!T119,'Indexing - fca'!$K$2:$L$51,2)</f>
        <v>15</v>
      </c>
    </row>
    <row r="120" spans="1:9">
      <c r="A120" s="16" t="s">
        <v>159</v>
      </c>
      <c r="B120" s="13" t="s">
        <v>10</v>
      </c>
      <c r="C120">
        <f>VLOOKUP(Parameter!O120,'Indexing - fca'!$A$2:$B$51,2)</f>
        <v>8</v>
      </c>
      <c r="D120">
        <f>VLOOKUP(Parameter!P120,'Indexing - fca'!$C$2:$D$51,2)</f>
        <v>15</v>
      </c>
      <c r="E120">
        <f>VLOOKUP(Parameter!Q120,'Indexing - fca'!$E$2:$F$51,2)</f>
        <v>5</v>
      </c>
      <c r="F120">
        <f>VLOOKUP(Parameter!R120,'Indexing - fca'!$G$2:$H$51,2)</f>
        <v>-1</v>
      </c>
      <c r="H120">
        <f>VLOOKUP(Parameter!S120,'Indexing - fca'!$I$2:$J$51,2)</f>
        <v>11</v>
      </c>
      <c r="I120">
        <f>VLOOKUP(Parameter!T120,'Indexing - fca'!$K$2:$L$51,2)</f>
        <v>15</v>
      </c>
    </row>
    <row r="121" spans="1:9">
      <c r="A121" s="16" t="s">
        <v>159</v>
      </c>
      <c r="B121" s="13" t="s">
        <v>11</v>
      </c>
      <c r="C121">
        <f>VLOOKUP(Parameter!O121,'Indexing - fca'!$A$2:$B$51,2)</f>
        <v>8</v>
      </c>
      <c r="D121">
        <f>VLOOKUP(Parameter!P121,'Indexing - fca'!$C$2:$D$51,2)</f>
        <v>15</v>
      </c>
      <c r="E121">
        <f>VLOOKUP(Parameter!Q121,'Indexing - fca'!$E$2:$F$51,2)</f>
        <v>5</v>
      </c>
      <c r="F121">
        <f>VLOOKUP(Parameter!R121,'Indexing - fca'!$G$2:$H$51,2)</f>
        <v>-1</v>
      </c>
      <c r="H121">
        <f>VLOOKUP(Parameter!S121,'Indexing - fca'!$I$2:$J$51,2)</f>
        <v>11</v>
      </c>
      <c r="I121">
        <f>VLOOKUP(Parameter!T121,'Indexing - fca'!$K$2:$L$51,2)</f>
        <v>15</v>
      </c>
    </row>
    <row r="122" spans="1:9">
      <c r="A122" s="16" t="s">
        <v>160</v>
      </c>
      <c r="B122" s="13" t="s">
        <v>8</v>
      </c>
      <c r="C122">
        <f>VLOOKUP(Parameter!O122,'Indexing - fca'!$A$2:$B$51,2)</f>
        <v>6</v>
      </c>
      <c r="D122">
        <f>VLOOKUP(Parameter!P122,'Indexing - fca'!$C$2:$D$51,2)</f>
        <v>15</v>
      </c>
      <c r="E122">
        <f>VLOOKUP(Parameter!Q122,'Indexing - fca'!$E$2:$F$51,2)</f>
        <v>4</v>
      </c>
      <c r="F122">
        <f>VLOOKUP(Parameter!R122,'Indexing - fca'!$G$2:$H$51,2)</f>
        <v>2</v>
      </c>
      <c r="H122">
        <f>VLOOKUP(Parameter!S122,'Indexing - fca'!$I$2:$J$51,2)</f>
        <v>18</v>
      </c>
      <c r="I122">
        <f>VLOOKUP(Parameter!T122,'Indexing - fca'!$K$2:$L$51,2)</f>
        <v>0</v>
      </c>
    </row>
    <row r="123" spans="1:9">
      <c r="A123" s="16" t="s">
        <v>160</v>
      </c>
      <c r="B123" s="13" t="s">
        <v>10</v>
      </c>
      <c r="C123">
        <f>VLOOKUP(Parameter!O123,'Indexing - fca'!$A$2:$B$51,2)</f>
        <v>6</v>
      </c>
      <c r="D123">
        <f>VLOOKUP(Parameter!P123,'Indexing - fca'!$C$2:$D$51,2)</f>
        <v>15</v>
      </c>
      <c r="E123">
        <f>VLOOKUP(Parameter!Q123,'Indexing - fca'!$E$2:$F$51,2)</f>
        <v>4</v>
      </c>
      <c r="F123">
        <f>VLOOKUP(Parameter!R123,'Indexing - fca'!$G$2:$H$51,2)</f>
        <v>2</v>
      </c>
      <c r="H123">
        <f>VLOOKUP(Parameter!S123,'Indexing - fca'!$I$2:$J$51,2)</f>
        <v>18</v>
      </c>
      <c r="I123">
        <f>VLOOKUP(Parameter!T123,'Indexing - fca'!$K$2:$L$51,2)</f>
        <v>0</v>
      </c>
    </row>
    <row r="124" spans="1:9">
      <c r="A124" s="16" t="s">
        <v>160</v>
      </c>
      <c r="B124" s="13" t="s">
        <v>11</v>
      </c>
      <c r="C124">
        <f>VLOOKUP(Parameter!O124,'Indexing - fca'!$A$2:$B$51,2)</f>
        <v>6</v>
      </c>
      <c r="D124">
        <f>VLOOKUP(Parameter!P124,'Indexing - fca'!$C$2:$D$51,2)</f>
        <v>15</v>
      </c>
      <c r="E124">
        <f>VLOOKUP(Parameter!Q124,'Indexing - fca'!$E$2:$F$51,2)</f>
        <v>4</v>
      </c>
      <c r="F124">
        <f>VLOOKUP(Parameter!R124,'Indexing - fca'!$G$2:$H$51,2)</f>
        <v>2</v>
      </c>
      <c r="H124">
        <f>VLOOKUP(Parameter!S124,'Indexing - fca'!$I$2:$J$51,2)</f>
        <v>18</v>
      </c>
      <c r="I124">
        <f>VLOOKUP(Parameter!T124,'Indexing - fca'!$K$2:$L$51,2)</f>
        <v>0</v>
      </c>
    </row>
    <row r="125" spans="1:9">
      <c r="A125" s="16" t="s">
        <v>161</v>
      </c>
      <c r="B125" s="13" t="s">
        <v>8</v>
      </c>
      <c r="C125">
        <f>VLOOKUP(Parameter!O125,'Indexing - fca'!$A$2:$B$51,2)</f>
        <v>-1</v>
      </c>
      <c r="D125">
        <f>VLOOKUP(Parameter!P125,'Indexing - fca'!$C$2:$D$51,2)</f>
        <v>21</v>
      </c>
      <c r="E125">
        <f>VLOOKUP(Parameter!Q125,'Indexing - fca'!$E$2:$F$51,2)</f>
        <v>-5</v>
      </c>
      <c r="F125">
        <f>VLOOKUP(Parameter!R125,'Indexing - fca'!$G$2:$H$51,2)</f>
        <v>-18</v>
      </c>
      <c r="H125">
        <f>VLOOKUP(Parameter!S125,'Indexing - fca'!$I$2:$J$51,2)</f>
        <v>-19</v>
      </c>
      <c r="I125">
        <f>VLOOKUP(Parameter!T125,'Indexing - fca'!$K$2:$L$51,2)</f>
        <v>20</v>
      </c>
    </row>
    <row r="126" spans="1:9">
      <c r="A126" s="16" t="s">
        <v>161</v>
      </c>
      <c r="B126" s="13" t="s">
        <v>10</v>
      </c>
      <c r="C126">
        <f>VLOOKUP(Parameter!O126,'Indexing - fca'!$A$2:$B$51,2)</f>
        <v>-1</v>
      </c>
      <c r="D126">
        <f>VLOOKUP(Parameter!P126,'Indexing - fca'!$C$2:$D$51,2)</f>
        <v>21</v>
      </c>
      <c r="E126">
        <f>VLOOKUP(Parameter!Q126,'Indexing - fca'!$E$2:$F$51,2)</f>
        <v>-5</v>
      </c>
      <c r="F126">
        <f>VLOOKUP(Parameter!R126,'Indexing - fca'!$G$2:$H$51,2)</f>
        <v>-18</v>
      </c>
      <c r="H126">
        <f>VLOOKUP(Parameter!S126,'Indexing - fca'!$I$2:$J$51,2)</f>
        <v>-19</v>
      </c>
      <c r="I126">
        <f>VLOOKUP(Parameter!T126,'Indexing - fca'!$K$2:$L$51,2)</f>
        <v>20</v>
      </c>
    </row>
    <row r="127" spans="1:9">
      <c r="A127" s="16" t="s">
        <v>161</v>
      </c>
      <c r="B127" s="13" t="s">
        <v>11</v>
      </c>
      <c r="C127">
        <f>VLOOKUP(Parameter!O127,'Indexing - fca'!$A$2:$B$51,2)</f>
        <v>-1</v>
      </c>
      <c r="D127">
        <f>VLOOKUP(Parameter!P127,'Indexing - fca'!$C$2:$D$51,2)</f>
        <v>21</v>
      </c>
      <c r="E127">
        <f>VLOOKUP(Parameter!Q127,'Indexing - fca'!$E$2:$F$51,2)</f>
        <v>-5</v>
      </c>
      <c r="F127">
        <f>VLOOKUP(Parameter!R127,'Indexing - fca'!$G$2:$H$51,2)</f>
        <v>-18</v>
      </c>
      <c r="H127">
        <f>VLOOKUP(Parameter!S127,'Indexing - fca'!$I$2:$J$51,2)</f>
        <v>-19</v>
      </c>
      <c r="I127">
        <f>VLOOKUP(Parameter!T127,'Indexing - fca'!$K$2:$L$51,2)</f>
        <v>20</v>
      </c>
    </row>
    <row r="128" spans="1:9">
      <c r="A128" s="16" t="s">
        <v>162</v>
      </c>
      <c r="B128" s="13" t="s">
        <v>8</v>
      </c>
      <c r="C128">
        <f>VLOOKUP(Parameter!O128,'Indexing - fca'!$A$2:$B$51,2)</f>
        <v>6</v>
      </c>
      <c r="D128">
        <f>VLOOKUP(Parameter!P128,'Indexing - fca'!$C$2:$D$51,2)</f>
        <v>-3</v>
      </c>
      <c r="E128">
        <f>VLOOKUP(Parameter!Q128,'Indexing - fca'!$E$2:$F$51,2)</f>
        <v>-1</v>
      </c>
      <c r="F128">
        <f>VLOOKUP(Parameter!R128,'Indexing - fca'!$G$2:$H$51,2)</f>
        <v>2</v>
      </c>
      <c r="H128">
        <f>VLOOKUP(Parameter!S128,'Indexing - fca'!$I$2:$J$51,2)</f>
        <v>22</v>
      </c>
      <c r="I128">
        <f>VLOOKUP(Parameter!T128,'Indexing - fca'!$K$2:$L$51,2)</f>
        <v>11</v>
      </c>
    </row>
    <row r="129" spans="1:9">
      <c r="A129" s="16" t="s">
        <v>162</v>
      </c>
      <c r="B129" s="13" t="s">
        <v>10</v>
      </c>
      <c r="C129">
        <f>VLOOKUP(Parameter!O129,'Indexing - fca'!$A$2:$B$51,2)</f>
        <v>6</v>
      </c>
      <c r="D129">
        <f>VLOOKUP(Parameter!P129,'Indexing - fca'!$C$2:$D$51,2)</f>
        <v>-3</v>
      </c>
      <c r="E129">
        <f>VLOOKUP(Parameter!Q129,'Indexing - fca'!$E$2:$F$51,2)</f>
        <v>-1</v>
      </c>
      <c r="F129">
        <f>VLOOKUP(Parameter!R129,'Indexing - fca'!$G$2:$H$51,2)</f>
        <v>2</v>
      </c>
      <c r="H129">
        <f>VLOOKUP(Parameter!S129,'Indexing - fca'!$I$2:$J$51,2)</f>
        <v>22</v>
      </c>
      <c r="I129">
        <f>VLOOKUP(Parameter!T129,'Indexing - fca'!$K$2:$L$51,2)</f>
        <v>11</v>
      </c>
    </row>
    <row r="130" spans="1:9">
      <c r="A130" s="16" t="s">
        <v>162</v>
      </c>
      <c r="B130" s="13" t="s">
        <v>11</v>
      </c>
      <c r="C130">
        <f>VLOOKUP(Parameter!O130,'Indexing - fca'!$A$2:$B$51,2)</f>
        <v>6</v>
      </c>
      <c r="D130">
        <f>VLOOKUP(Parameter!P130,'Indexing - fca'!$C$2:$D$51,2)</f>
        <v>-3</v>
      </c>
      <c r="E130">
        <f>VLOOKUP(Parameter!Q130,'Indexing - fca'!$E$2:$F$51,2)</f>
        <v>-1</v>
      </c>
      <c r="F130">
        <f>VLOOKUP(Parameter!R130,'Indexing - fca'!$G$2:$H$51,2)</f>
        <v>2</v>
      </c>
      <c r="H130">
        <f>VLOOKUP(Parameter!S130,'Indexing - fca'!$I$2:$J$51,2)</f>
        <v>22</v>
      </c>
      <c r="I130">
        <f>VLOOKUP(Parameter!T130,'Indexing - fca'!$K$2:$L$51,2)</f>
        <v>11</v>
      </c>
    </row>
    <row r="131" spans="1:9">
      <c r="A131" s="16" t="s">
        <v>163</v>
      </c>
      <c r="B131" s="13" t="s">
        <v>8</v>
      </c>
      <c r="C131">
        <f>VLOOKUP(Parameter!O131,'Indexing - fca'!$A$2:$B$51,2)</f>
        <v>-3</v>
      </c>
      <c r="D131">
        <f>VLOOKUP(Parameter!P131,'Indexing - fca'!$C$2:$D$51,2)</f>
        <v>15</v>
      </c>
      <c r="E131">
        <f>VLOOKUP(Parameter!Q131,'Indexing - fca'!$E$2:$F$51,2)</f>
        <v>4</v>
      </c>
      <c r="F131">
        <f>VLOOKUP(Parameter!R131,'Indexing - fca'!$G$2:$H$51,2)</f>
        <v>-5</v>
      </c>
      <c r="H131">
        <f>VLOOKUP(Parameter!S131,'Indexing - fca'!$I$2:$J$51,2)</f>
        <v>-3</v>
      </c>
      <c r="I131">
        <f>VLOOKUP(Parameter!T131,'Indexing - fca'!$K$2:$L$51,2)</f>
        <v>22</v>
      </c>
    </row>
    <row r="132" spans="1:9">
      <c r="A132" s="16" t="s">
        <v>163</v>
      </c>
      <c r="B132" s="13" t="s">
        <v>10</v>
      </c>
      <c r="C132">
        <f>VLOOKUP(Parameter!O132,'Indexing - fca'!$A$2:$B$51,2)</f>
        <v>-3</v>
      </c>
      <c r="D132">
        <f>VLOOKUP(Parameter!P132,'Indexing - fca'!$C$2:$D$51,2)</f>
        <v>15</v>
      </c>
      <c r="E132">
        <f>VLOOKUP(Parameter!Q132,'Indexing - fca'!$E$2:$F$51,2)</f>
        <v>4</v>
      </c>
      <c r="F132">
        <f>VLOOKUP(Parameter!R132,'Indexing - fca'!$G$2:$H$51,2)</f>
        <v>-5</v>
      </c>
      <c r="H132">
        <f>VLOOKUP(Parameter!S132,'Indexing - fca'!$I$2:$J$51,2)</f>
        <v>-3</v>
      </c>
      <c r="I132">
        <f>VLOOKUP(Parameter!T132,'Indexing - fca'!$K$2:$L$51,2)</f>
        <v>22</v>
      </c>
    </row>
    <row r="133" spans="1:9">
      <c r="A133" s="16" t="s">
        <v>163</v>
      </c>
      <c r="B133" s="13" t="s">
        <v>11</v>
      </c>
      <c r="C133">
        <f>VLOOKUP(Parameter!O133,'Indexing - fca'!$A$2:$B$51,2)</f>
        <v>-3</v>
      </c>
      <c r="D133">
        <f>VLOOKUP(Parameter!P133,'Indexing - fca'!$C$2:$D$51,2)</f>
        <v>15</v>
      </c>
      <c r="E133">
        <f>VLOOKUP(Parameter!Q133,'Indexing - fca'!$E$2:$F$51,2)</f>
        <v>4</v>
      </c>
      <c r="F133">
        <f>VLOOKUP(Parameter!R133,'Indexing - fca'!$G$2:$H$51,2)</f>
        <v>-5</v>
      </c>
      <c r="H133">
        <f>VLOOKUP(Parameter!S133,'Indexing - fca'!$I$2:$J$51,2)</f>
        <v>-3</v>
      </c>
      <c r="I133">
        <f>VLOOKUP(Parameter!T133,'Indexing - fca'!$K$2:$L$51,2)</f>
        <v>22</v>
      </c>
    </row>
    <row r="134" spans="1:9">
      <c r="A134" s="16" t="s">
        <v>164</v>
      </c>
      <c r="B134" s="13" t="s">
        <v>8</v>
      </c>
      <c r="C134">
        <f>VLOOKUP(Parameter!O134,'Indexing - fca'!$A$2:$B$51,2)</f>
        <v>-6</v>
      </c>
      <c r="D134">
        <f>VLOOKUP(Parameter!P134,'Indexing - fca'!$C$2:$D$51,2)</f>
        <v>19</v>
      </c>
      <c r="E134">
        <f>VLOOKUP(Parameter!Q134,'Indexing - fca'!$E$2:$F$51,2)</f>
        <v>-3</v>
      </c>
      <c r="F134">
        <f>VLOOKUP(Parameter!R134,'Indexing - fca'!$G$2:$H$51,2)</f>
        <v>1</v>
      </c>
      <c r="H134">
        <f>VLOOKUP(Parameter!S134,'Indexing - fca'!$I$2:$J$51,2)</f>
        <v>-4</v>
      </c>
      <c r="I134">
        <f>VLOOKUP(Parameter!T134,'Indexing - fca'!$K$2:$L$51,2)</f>
        <v>-2</v>
      </c>
    </row>
    <row r="135" spans="1:9">
      <c r="A135" s="16" t="s">
        <v>164</v>
      </c>
      <c r="B135" s="13" t="s">
        <v>10</v>
      </c>
      <c r="C135">
        <f>VLOOKUP(Parameter!O135,'Indexing - fca'!$A$2:$B$51,2)</f>
        <v>-6</v>
      </c>
      <c r="D135">
        <f>VLOOKUP(Parameter!P135,'Indexing - fca'!$C$2:$D$51,2)</f>
        <v>19</v>
      </c>
      <c r="E135">
        <f>VLOOKUP(Parameter!Q135,'Indexing - fca'!$E$2:$F$51,2)</f>
        <v>-3</v>
      </c>
      <c r="F135">
        <f>VLOOKUP(Parameter!R135,'Indexing - fca'!$G$2:$H$51,2)</f>
        <v>1</v>
      </c>
      <c r="H135">
        <f>VLOOKUP(Parameter!S135,'Indexing - fca'!$I$2:$J$51,2)</f>
        <v>-4</v>
      </c>
      <c r="I135">
        <f>VLOOKUP(Parameter!T135,'Indexing - fca'!$K$2:$L$51,2)</f>
        <v>-2</v>
      </c>
    </row>
    <row r="136" spans="1:9">
      <c r="A136" s="16" t="s">
        <v>164</v>
      </c>
      <c r="B136" s="13" t="s">
        <v>11</v>
      </c>
      <c r="C136">
        <f>VLOOKUP(Parameter!O136,'Indexing - fca'!$A$2:$B$51,2)</f>
        <v>-6</v>
      </c>
      <c r="D136">
        <f>VLOOKUP(Parameter!P136,'Indexing - fca'!$C$2:$D$51,2)</f>
        <v>19</v>
      </c>
      <c r="E136">
        <f>VLOOKUP(Parameter!Q136,'Indexing - fca'!$E$2:$F$51,2)</f>
        <v>-3</v>
      </c>
      <c r="F136">
        <f>VLOOKUP(Parameter!R136,'Indexing - fca'!$G$2:$H$51,2)</f>
        <v>1</v>
      </c>
      <c r="H136">
        <f>VLOOKUP(Parameter!S136,'Indexing - fca'!$I$2:$J$51,2)</f>
        <v>-4</v>
      </c>
      <c r="I136">
        <f>VLOOKUP(Parameter!T136,'Indexing - fca'!$K$2:$L$51,2)</f>
        <v>-2</v>
      </c>
    </row>
    <row r="137" spans="1:9">
      <c r="A137" s="16" t="s">
        <v>165</v>
      </c>
      <c r="B137" s="13" t="s">
        <v>8</v>
      </c>
      <c r="C137">
        <f>VLOOKUP(Parameter!O137,'Indexing - fca'!$A$2:$B$51,2)</f>
        <v>-5</v>
      </c>
      <c r="D137">
        <f>VLOOKUP(Parameter!P137,'Indexing - fca'!$C$2:$D$51,2)</f>
        <v>16</v>
      </c>
      <c r="E137">
        <f>VLOOKUP(Parameter!Q137,'Indexing - fca'!$E$2:$F$51,2)</f>
        <v>-7</v>
      </c>
      <c r="F137">
        <f>VLOOKUP(Parameter!R137,'Indexing - fca'!$G$2:$H$51,2)</f>
        <v>3</v>
      </c>
      <c r="H137">
        <f>VLOOKUP(Parameter!S137,'Indexing - fca'!$I$2:$J$51,2)</f>
        <v>-7</v>
      </c>
      <c r="I137">
        <f>VLOOKUP(Parameter!T137,'Indexing - fca'!$K$2:$L$51,2)</f>
        <v>19</v>
      </c>
    </row>
    <row r="138" spans="1:9">
      <c r="A138" s="16" t="s">
        <v>165</v>
      </c>
      <c r="B138" s="13" t="s">
        <v>10</v>
      </c>
      <c r="C138">
        <f>VLOOKUP(Parameter!O138,'Indexing - fca'!$A$2:$B$51,2)</f>
        <v>-5</v>
      </c>
      <c r="D138">
        <f>VLOOKUP(Parameter!P138,'Indexing - fca'!$C$2:$D$51,2)</f>
        <v>16</v>
      </c>
      <c r="E138">
        <f>VLOOKUP(Parameter!Q138,'Indexing - fca'!$E$2:$F$51,2)</f>
        <v>-7</v>
      </c>
      <c r="F138">
        <f>VLOOKUP(Parameter!R138,'Indexing - fca'!$G$2:$H$51,2)</f>
        <v>3</v>
      </c>
      <c r="H138">
        <f>VLOOKUP(Parameter!S138,'Indexing - fca'!$I$2:$J$51,2)</f>
        <v>-7</v>
      </c>
      <c r="I138">
        <f>VLOOKUP(Parameter!T138,'Indexing - fca'!$K$2:$L$51,2)</f>
        <v>19</v>
      </c>
    </row>
    <row r="139" spans="1:9">
      <c r="A139" s="16" t="s">
        <v>165</v>
      </c>
      <c r="B139" s="13" t="s">
        <v>11</v>
      </c>
      <c r="C139">
        <f>VLOOKUP(Parameter!O139,'Indexing - fca'!$A$2:$B$51,2)</f>
        <v>-5</v>
      </c>
      <c r="D139">
        <f>VLOOKUP(Parameter!P139,'Indexing - fca'!$C$2:$D$51,2)</f>
        <v>16</v>
      </c>
      <c r="E139">
        <f>VLOOKUP(Parameter!Q139,'Indexing - fca'!$E$2:$F$51,2)</f>
        <v>-7</v>
      </c>
      <c r="F139">
        <f>VLOOKUP(Parameter!R139,'Indexing - fca'!$G$2:$H$51,2)</f>
        <v>3</v>
      </c>
      <c r="H139">
        <f>VLOOKUP(Parameter!S139,'Indexing - fca'!$I$2:$J$51,2)</f>
        <v>-7</v>
      </c>
      <c r="I139">
        <f>VLOOKUP(Parameter!T139,'Indexing - fca'!$K$2:$L$51,2)</f>
        <v>19</v>
      </c>
    </row>
    <row r="140" spans="1:9">
      <c r="A140" s="16" t="s">
        <v>166</v>
      </c>
      <c r="B140" s="13" t="s">
        <v>8</v>
      </c>
      <c r="C140">
        <f>VLOOKUP(Parameter!O140,'Indexing - fca'!$A$2:$B$51,2)</f>
        <v>-8</v>
      </c>
      <c r="D140">
        <f>VLOOKUP(Parameter!P140,'Indexing - fca'!$C$2:$D$51,2)</f>
        <v>22</v>
      </c>
      <c r="E140">
        <f>VLOOKUP(Parameter!Q140,'Indexing - fca'!$E$2:$F$51,2)</f>
        <v>-2</v>
      </c>
      <c r="F140">
        <f>VLOOKUP(Parameter!R140,'Indexing - fca'!$G$2:$H$51,2)</f>
        <v>1</v>
      </c>
      <c r="H140">
        <f>VLOOKUP(Parameter!S140,'Indexing - fca'!$I$2:$J$51,2)</f>
        <v>10</v>
      </c>
      <c r="I140">
        <f>VLOOKUP(Parameter!T140,'Indexing - fca'!$K$2:$L$51,2)</f>
        <v>19</v>
      </c>
    </row>
    <row r="141" spans="1:9">
      <c r="A141" s="16" t="s">
        <v>166</v>
      </c>
      <c r="B141" s="13" t="s">
        <v>10</v>
      </c>
      <c r="C141">
        <f>VLOOKUP(Parameter!O141,'Indexing - fca'!$A$2:$B$51,2)</f>
        <v>-8</v>
      </c>
      <c r="D141">
        <f>VLOOKUP(Parameter!P141,'Indexing - fca'!$C$2:$D$51,2)</f>
        <v>22</v>
      </c>
      <c r="E141">
        <f>VLOOKUP(Parameter!Q141,'Indexing - fca'!$E$2:$F$51,2)</f>
        <v>-2</v>
      </c>
      <c r="F141">
        <f>VLOOKUP(Parameter!R141,'Indexing - fca'!$G$2:$H$51,2)</f>
        <v>1</v>
      </c>
      <c r="H141">
        <f>VLOOKUP(Parameter!S141,'Indexing - fca'!$I$2:$J$51,2)</f>
        <v>10</v>
      </c>
      <c r="I141">
        <f>VLOOKUP(Parameter!T141,'Indexing - fca'!$K$2:$L$51,2)</f>
        <v>19</v>
      </c>
    </row>
    <row r="142" spans="1:9">
      <c r="A142" s="16" t="s">
        <v>166</v>
      </c>
      <c r="B142" s="13" t="s">
        <v>11</v>
      </c>
      <c r="C142">
        <f>VLOOKUP(Parameter!O142,'Indexing - fca'!$A$2:$B$51,2)</f>
        <v>-8</v>
      </c>
      <c r="D142">
        <f>VLOOKUP(Parameter!P142,'Indexing - fca'!$C$2:$D$51,2)</f>
        <v>22</v>
      </c>
      <c r="E142">
        <f>VLOOKUP(Parameter!Q142,'Indexing - fca'!$E$2:$F$51,2)</f>
        <v>-2</v>
      </c>
      <c r="F142">
        <f>VLOOKUP(Parameter!R142,'Indexing - fca'!$G$2:$H$51,2)</f>
        <v>1</v>
      </c>
      <c r="H142">
        <f>VLOOKUP(Parameter!S142,'Indexing - fca'!$I$2:$J$51,2)</f>
        <v>10</v>
      </c>
      <c r="I142">
        <f>VLOOKUP(Parameter!T142,'Indexing - fca'!$K$2:$L$51,2)</f>
        <v>19</v>
      </c>
    </row>
    <row r="143" spans="1:9">
      <c r="A143" s="16" t="s">
        <v>167</v>
      </c>
      <c r="B143" s="13" t="s">
        <v>8</v>
      </c>
      <c r="C143">
        <f>VLOOKUP(Parameter!O143,'Indexing - fca'!$A$2:$B$51,2)</f>
        <v>3</v>
      </c>
      <c r="D143">
        <f>VLOOKUP(Parameter!P143,'Indexing - fca'!$C$2:$D$51,2)</f>
        <v>-3</v>
      </c>
      <c r="E143">
        <f>VLOOKUP(Parameter!Q143,'Indexing - fca'!$E$2:$F$51,2)</f>
        <v>-9</v>
      </c>
      <c r="F143">
        <f>VLOOKUP(Parameter!R143,'Indexing - fca'!$G$2:$H$51,2)</f>
        <v>4</v>
      </c>
      <c r="H143">
        <f>VLOOKUP(Parameter!S143,'Indexing - fca'!$I$2:$J$51,2)</f>
        <v>10</v>
      </c>
      <c r="I143">
        <f>VLOOKUP(Parameter!T143,'Indexing - fca'!$K$2:$L$51,2)</f>
        <v>18</v>
      </c>
    </row>
    <row r="144" spans="1:9">
      <c r="A144" s="16" t="s">
        <v>167</v>
      </c>
      <c r="B144" s="13" t="s">
        <v>10</v>
      </c>
      <c r="C144">
        <f>VLOOKUP(Parameter!O144,'Indexing - fca'!$A$2:$B$51,2)</f>
        <v>3</v>
      </c>
      <c r="D144">
        <f>VLOOKUP(Parameter!P144,'Indexing - fca'!$C$2:$D$51,2)</f>
        <v>-3</v>
      </c>
      <c r="E144">
        <f>VLOOKUP(Parameter!Q144,'Indexing - fca'!$E$2:$F$51,2)</f>
        <v>-9</v>
      </c>
      <c r="F144">
        <f>VLOOKUP(Parameter!R144,'Indexing - fca'!$G$2:$H$51,2)</f>
        <v>4</v>
      </c>
      <c r="H144">
        <f>VLOOKUP(Parameter!S144,'Indexing - fca'!$I$2:$J$51,2)</f>
        <v>10</v>
      </c>
      <c r="I144">
        <f>VLOOKUP(Parameter!T144,'Indexing - fca'!$K$2:$L$51,2)</f>
        <v>18</v>
      </c>
    </row>
    <row r="145" spans="1:9">
      <c r="A145" s="16" t="s">
        <v>167</v>
      </c>
      <c r="B145" s="13" t="s">
        <v>11</v>
      </c>
      <c r="C145">
        <f>VLOOKUP(Parameter!O145,'Indexing - fca'!$A$2:$B$51,2)</f>
        <v>3</v>
      </c>
      <c r="D145">
        <f>VLOOKUP(Parameter!P145,'Indexing - fca'!$C$2:$D$51,2)</f>
        <v>-3</v>
      </c>
      <c r="E145">
        <f>VLOOKUP(Parameter!Q145,'Indexing - fca'!$E$2:$F$51,2)</f>
        <v>-9</v>
      </c>
      <c r="F145">
        <f>VLOOKUP(Parameter!R145,'Indexing - fca'!$G$2:$H$51,2)</f>
        <v>4</v>
      </c>
      <c r="H145">
        <f>VLOOKUP(Parameter!S145,'Indexing - fca'!$I$2:$J$51,2)</f>
        <v>10</v>
      </c>
      <c r="I145">
        <f>VLOOKUP(Parameter!T145,'Indexing - fca'!$K$2:$L$51,2)</f>
        <v>18</v>
      </c>
    </row>
    <row r="146" spans="1:9">
      <c r="A146" s="16" t="s">
        <v>168</v>
      </c>
      <c r="B146" s="13" t="s">
        <v>8</v>
      </c>
      <c r="C146">
        <f>VLOOKUP(Parameter!O146,'Indexing - fca'!$A$2:$B$51,2)</f>
        <v>-15</v>
      </c>
      <c r="D146">
        <f>VLOOKUP(Parameter!P146,'Indexing - fca'!$C$2:$D$51,2)</f>
        <v>14</v>
      </c>
      <c r="E146">
        <f>VLOOKUP(Parameter!Q146,'Indexing - fca'!$E$2:$F$51,2)</f>
        <v>-16</v>
      </c>
      <c r="F146">
        <f>VLOOKUP(Parameter!R146,'Indexing - fca'!$G$2:$H$51,2)</f>
        <v>0</v>
      </c>
      <c r="H146">
        <f>VLOOKUP(Parameter!S146,'Indexing - fca'!$I$2:$J$51,2)</f>
        <v>-1</v>
      </c>
      <c r="I146">
        <f>VLOOKUP(Parameter!T146,'Indexing - fca'!$K$2:$L$51,2)</f>
        <v>18</v>
      </c>
    </row>
    <row r="147" spans="1:9">
      <c r="A147" s="16" t="s">
        <v>168</v>
      </c>
      <c r="B147" s="13" t="s">
        <v>10</v>
      </c>
      <c r="C147">
        <f>VLOOKUP(Parameter!O147,'Indexing - fca'!$A$2:$B$51,2)</f>
        <v>-15</v>
      </c>
      <c r="D147">
        <f>VLOOKUP(Parameter!P147,'Indexing - fca'!$C$2:$D$51,2)</f>
        <v>14</v>
      </c>
      <c r="E147">
        <f>VLOOKUP(Parameter!Q147,'Indexing - fca'!$E$2:$F$51,2)</f>
        <v>-16</v>
      </c>
      <c r="F147">
        <f>VLOOKUP(Parameter!R147,'Indexing - fca'!$G$2:$H$51,2)</f>
        <v>0</v>
      </c>
      <c r="H147">
        <f>VLOOKUP(Parameter!S147,'Indexing - fca'!$I$2:$J$51,2)</f>
        <v>-1</v>
      </c>
      <c r="I147">
        <f>VLOOKUP(Parameter!T147,'Indexing - fca'!$K$2:$L$51,2)</f>
        <v>18</v>
      </c>
    </row>
    <row r="148" spans="1:9">
      <c r="A148" s="16" t="s">
        <v>168</v>
      </c>
      <c r="B148" s="13" t="s">
        <v>11</v>
      </c>
      <c r="C148">
        <f>VLOOKUP(Parameter!O148,'Indexing - fca'!$A$2:$B$51,2)</f>
        <v>-15</v>
      </c>
      <c r="D148">
        <f>VLOOKUP(Parameter!P148,'Indexing - fca'!$C$2:$D$51,2)</f>
        <v>14</v>
      </c>
      <c r="E148">
        <f>VLOOKUP(Parameter!Q148,'Indexing - fca'!$E$2:$F$51,2)</f>
        <v>-16</v>
      </c>
      <c r="F148">
        <f>VLOOKUP(Parameter!R148,'Indexing - fca'!$G$2:$H$51,2)</f>
        <v>0</v>
      </c>
      <c r="H148">
        <f>VLOOKUP(Parameter!S148,'Indexing - fca'!$I$2:$J$51,2)</f>
        <v>-1</v>
      </c>
      <c r="I148">
        <f>VLOOKUP(Parameter!T148,'Indexing - fca'!$K$2:$L$51,2)</f>
        <v>18</v>
      </c>
    </row>
    <row r="149" spans="1:9">
      <c r="A149" s="16" t="s">
        <v>169</v>
      </c>
      <c r="B149" s="13" t="s">
        <v>8</v>
      </c>
      <c r="C149">
        <f>VLOOKUP(Parameter!O149,'Indexing - fca'!$A$2:$B$51,2)</f>
        <v>3</v>
      </c>
      <c r="D149">
        <f>VLOOKUP(Parameter!P149,'Indexing - fca'!$C$2:$D$51,2)</f>
        <v>9</v>
      </c>
      <c r="E149">
        <f>VLOOKUP(Parameter!Q149,'Indexing - fca'!$E$2:$F$51,2)</f>
        <v>-2</v>
      </c>
      <c r="F149">
        <f>VLOOKUP(Parameter!R149,'Indexing - fca'!$G$2:$H$51,2)</f>
        <v>2</v>
      </c>
      <c r="H149">
        <f>VLOOKUP(Parameter!S149,'Indexing - fca'!$I$2:$J$51,2)</f>
        <v>21</v>
      </c>
      <c r="I149">
        <f>VLOOKUP(Parameter!T149,'Indexing - fca'!$K$2:$L$51,2)</f>
        <v>22</v>
      </c>
    </row>
    <row r="150" spans="1:9">
      <c r="A150" s="16" t="s">
        <v>169</v>
      </c>
      <c r="B150" s="13" t="s">
        <v>10</v>
      </c>
      <c r="C150">
        <f>VLOOKUP(Parameter!O150,'Indexing - fca'!$A$2:$B$51,2)</f>
        <v>3</v>
      </c>
      <c r="D150">
        <f>VLOOKUP(Parameter!P150,'Indexing - fca'!$C$2:$D$51,2)</f>
        <v>9</v>
      </c>
      <c r="E150">
        <f>VLOOKUP(Parameter!Q150,'Indexing - fca'!$E$2:$F$51,2)</f>
        <v>-2</v>
      </c>
      <c r="F150">
        <f>VLOOKUP(Parameter!R150,'Indexing - fca'!$G$2:$H$51,2)</f>
        <v>2</v>
      </c>
      <c r="H150">
        <f>VLOOKUP(Parameter!S150,'Indexing - fca'!$I$2:$J$51,2)</f>
        <v>21</v>
      </c>
      <c r="I150">
        <f>VLOOKUP(Parameter!T150,'Indexing - fca'!$K$2:$L$51,2)</f>
        <v>22</v>
      </c>
    </row>
    <row r="151" spans="1:9">
      <c r="A151" s="16" t="s">
        <v>169</v>
      </c>
      <c r="B151" s="13" t="s">
        <v>11</v>
      </c>
      <c r="C151">
        <f>VLOOKUP(Parameter!O151,'Indexing - fca'!$A$2:$B$51,2)</f>
        <v>3</v>
      </c>
      <c r="D151">
        <f>VLOOKUP(Parameter!P151,'Indexing - fca'!$C$2:$D$51,2)</f>
        <v>9</v>
      </c>
      <c r="E151">
        <f>VLOOKUP(Parameter!Q151,'Indexing - fca'!$E$2:$F$51,2)</f>
        <v>-2</v>
      </c>
      <c r="F151">
        <f>VLOOKUP(Parameter!R151,'Indexing - fca'!$G$2:$H$51,2)</f>
        <v>2</v>
      </c>
      <c r="H151">
        <f>VLOOKUP(Parameter!S151,'Indexing - fca'!$I$2:$J$51,2)</f>
        <v>21</v>
      </c>
      <c r="I151">
        <f>VLOOKUP(Parameter!T151,'Indexing - fca'!$K$2:$L$51,2)</f>
        <v>22</v>
      </c>
    </row>
    <row r="152" spans="1:9">
      <c r="A152" s="16" t="s">
        <v>170</v>
      </c>
      <c r="B152" s="13" t="s">
        <v>8</v>
      </c>
      <c r="C152">
        <f>VLOOKUP(Parameter!O152,'Indexing - fca'!$A$2:$B$51,2)</f>
        <v>-3</v>
      </c>
      <c r="D152">
        <f>VLOOKUP(Parameter!P152,'Indexing - fca'!$C$2:$D$51,2)</f>
        <v>19</v>
      </c>
      <c r="E152">
        <f>VLOOKUP(Parameter!Q152,'Indexing - fca'!$E$2:$F$51,2)</f>
        <v>-4</v>
      </c>
      <c r="F152">
        <f>VLOOKUP(Parameter!R152,'Indexing - fca'!$G$2:$H$51,2)</f>
        <v>-16</v>
      </c>
      <c r="H152">
        <f>VLOOKUP(Parameter!S152,'Indexing - fca'!$I$2:$J$51,2)</f>
        <v>-2</v>
      </c>
      <c r="I152">
        <f>VLOOKUP(Parameter!T152,'Indexing - fca'!$K$2:$L$51,2)</f>
        <v>23</v>
      </c>
    </row>
    <row r="153" spans="1:9">
      <c r="A153" s="16" t="s">
        <v>170</v>
      </c>
      <c r="B153" s="13" t="s">
        <v>10</v>
      </c>
      <c r="C153">
        <f>VLOOKUP(Parameter!O153,'Indexing - fca'!$A$2:$B$51,2)</f>
        <v>-3</v>
      </c>
      <c r="D153">
        <f>VLOOKUP(Parameter!P153,'Indexing - fca'!$C$2:$D$51,2)</f>
        <v>19</v>
      </c>
      <c r="E153">
        <f>VLOOKUP(Parameter!Q153,'Indexing - fca'!$E$2:$F$51,2)</f>
        <v>-4</v>
      </c>
      <c r="F153">
        <f>VLOOKUP(Parameter!R153,'Indexing - fca'!$G$2:$H$51,2)</f>
        <v>-16</v>
      </c>
      <c r="H153">
        <f>VLOOKUP(Parameter!S153,'Indexing - fca'!$I$2:$J$51,2)</f>
        <v>-2</v>
      </c>
      <c r="I153">
        <f>VLOOKUP(Parameter!T153,'Indexing - fca'!$K$2:$L$51,2)</f>
        <v>23</v>
      </c>
    </row>
    <row r="154" spans="1:9">
      <c r="A154" s="16" t="s">
        <v>170</v>
      </c>
      <c r="B154" s="13" t="s">
        <v>11</v>
      </c>
      <c r="C154">
        <f>VLOOKUP(Parameter!O154,'Indexing - fca'!$A$2:$B$51,2)</f>
        <v>-3</v>
      </c>
      <c r="D154">
        <f>VLOOKUP(Parameter!P154,'Indexing - fca'!$C$2:$D$51,2)</f>
        <v>19</v>
      </c>
      <c r="E154">
        <f>VLOOKUP(Parameter!Q154,'Indexing - fca'!$E$2:$F$51,2)</f>
        <v>-4</v>
      </c>
      <c r="F154">
        <f>VLOOKUP(Parameter!R154,'Indexing - fca'!$G$2:$H$51,2)</f>
        <v>-16</v>
      </c>
      <c r="H154">
        <f>VLOOKUP(Parameter!S154,'Indexing - fca'!$I$2:$J$51,2)</f>
        <v>-2</v>
      </c>
      <c r="I154">
        <f>VLOOKUP(Parameter!T154,'Indexing - fca'!$K$2:$L$51,2)</f>
        <v>23</v>
      </c>
    </row>
    <row r="155" spans="1:9">
      <c r="A155" s="16" t="s">
        <v>171</v>
      </c>
      <c r="B155" s="13" t="s">
        <v>8</v>
      </c>
      <c r="C155">
        <f>VLOOKUP(Parameter!O155,'Indexing - fca'!$A$2:$B$51,2)</f>
        <v>-1</v>
      </c>
      <c r="D155">
        <f>VLOOKUP(Parameter!P155,'Indexing - fca'!$C$2:$D$51,2)</f>
        <v>0</v>
      </c>
      <c r="E155">
        <f>VLOOKUP(Parameter!Q155,'Indexing - fca'!$E$2:$F$51,2)</f>
        <v>7</v>
      </c>
      <c r="F155">
        <f>VLOOKUP(Parameter!R155,'Indexing - fca'!$G$2:$H$51,2)</f>
        <v>-18</v>
      </c>
      <c r="H155">
        <f>VLOOKUP(Parameter!S155,'Indexing - fca'!$I$2:$J$51,2)</f>
        <v>16</v>
      </c>
      <c r="I155">
        <f>VLOOKUP(Parameter!T155,'Indexing - fca'!$K$2:$L$51,2)</f>
        <v>19</v>
      </c>
    </row>
    <row r="156" spans="1:9">
      <c r="A156" s="16" t="s">
        <v>171</v>
      </c>
      <c r="B156" s="13" t="s">
        <v>10</v>
      </c>
      <c r="C156">
        <f>VLOOKUP(Parameter!O156,'Indexing - fca'!$A$2:$B$51,2)</f>
        <v>-1</v>
      </c>
      <c r="D156">
        <f>VLOOKUP(Parameter!P156,'Indexing - fca'!$C$2:$D$51,2)</f>
        <v>0</v>
      </c>
      <c r="E156">
        <f>VLOOKUP(Parameter!Q156,'Indexing - fca'!$E$2:$F$51,2)</f>
        <v>7</v>
      </c>
      <c r="F156">
        <f>VLOOKUP(Parameter!R156,'Indexing - fca'!$G$2:$H$51,2)</f>
        <v>-18</v>
      </c>
      <c r="H156">
        <f>VLOOKUP(Parameter!S156,'Indexing - fca'!$I$2:$J$51,2)</f>
        <v>16</v>
      </c>
      <c r="I156">
        <f>VLOOKUP(Parameter!T156,'Indexing - fca'!$K$2:$L$51,2)</f>
        <v>19</v>
      </c>
    </row>
    <row r="157" spans="1:9">
      <c r="A157" s="16" t="s">
        <v>171</v>
      </c>
      <c r="B157" s="13" t="s">
        <v>11</v>
      </c>
      <c r="C157">
        <f>VLOOKUP(Parameter!O157,'Indexing - fca'!$A$2:$B$51,2)</f>
        <v>-1</v>
      </c>
      <c r="D157">
        <f>VLOOKUP(Parameter!P157,'Indexing - fca'!$C$2:$D$51,2)</f>
        <v>0</v>
      </c>
      <c r="E157">
        <f>VLOOKUP(Parameter!Q157,'Indexing - fca'!$E$2:$F$51,2)</f>
        <v>7</v>
      </c>
      <c r="F157">
        <f>VLOOKUP(Parameter!R157,'Indexing - fca'!$G$2:$H$51,2)</f>
        <v>-18</v>
      </c>
      <c r="H157">
        <f>VLOOKUP(Parameter!S157,'Indexing - fca'!$I$2:$J$51,2)</f>
        <v>16</v>
      </c>
      <c r="I157">
        <f>VLOOKUP(Parameter!T157,'Indexing - fca'!$K$2:$L$51,2)</f>
        <v>19</v>
      </c>
    </row>
    <row r="158" spans="1:9">
      <c r="A158" s="16" t="s">
        <v>172</v>
      </c>
      <c r="B158" s="13" t="s">
        <v>8</v>
      </c>
      <c r="C158">
        <f>VLOOKUP(Parameter!O158,'Indexing - fca'!$A$2:$B$51,2)</f>
        <v>-9</v>
      </c>
      <c r="D158">
        <f>VLOOKUP(Parameter!P158,'Indexing - fca'!$C$2:$D$51,2)</f>
        <v>0</v>
      </c>
      <c r="E158">
        <f>VLOOKUP(Parameter!Q158,'Indexing - fca'!$E$2:$F$51,2)</f>
        <v>-12</v>
      </c>
      <c r="F158">
        <f>VLOOKUP(Parameter!R158,'Indexing - fca'!$G$2:$H$51,2)</f>
        <v>1</v>
      </c>
      <c r="H158">
        <f>VLOOKUP(Parameter!S158,'Indexing - fca'!$I$2:$J$51,2)</f>
        <v>0</v>
      </c>
      <c r="I158">
        <f>VLOOKUP(Parameter!T158,'Indexing - fca'!$K$2:$L$51,2)</f>
        <v>12</v>
      </c>
    </row>
    <row r="159" spans="1:9">
      <c r="A159" s="16" t="s">
        <v>172</v>
      </c>
      <c r="B159" s="13" t="s">
        <v>10</v>
      </c>
      <c r="C159">
        <f>VLOOKUP(Parameter!O159,'Indexing - fca'!$A$2:$B$51,2)</f>
        <v>-9</v>
      </c>
      <c r="D159">
        <f>VLOOKUP(Parameter!P159,'Indexing - fca'!$C$2:$D$51,2)</f>
        <v>0</v>
      </c>
      <c r="E159">
        <f>VLOOKUP(Parameter!Q159,'Indexing - fca'!$E$2:$F$51,2)</f>
        <v>-12</v>
      </c>
      <c r="F159">
        <f>VLOOKUP(Parameter!R159,'Indexing - fca'!$G$2:$H$51,2)</f>
        <v>1</v>
      </c>
      <c r="H159">
        <f>VLOOKUP(Parameter!S159,'Indexing - fca'!$I$2:$J$51,2)</f>
        <v>0</v>
      </c>
      <c r="I159">
        <f>VLOOKUP(Parameter!T159,'Indexing - fca'!$K$2:$L$51,2)</f>
        <v>12</v>
      </c>
    </row>
    <row r="160" spans="1:9">
      <c r="A160" s="16" t="s">
        <v>172</v>
      </c>
      <c r="B160" s="13" t="s">
        <v>11</v>
      </c>
      <c r="C160">
        <f>VLOOKUP(Parameter!O160,'Indexing - fca'!$A$2:$B$51,2)</f>
        <v>-9</v>
      </c>
      <c r="D160">
        <f>VLOOKUP(Parameter!P160,'Indexing - fca'!$C$2:$D$51,2)</f>
        <v>0</v>
      </c>
      <c r="E160">
        <f>VLOOKUP(Parameter!Q160,'Indexing - fca'!$E$2:$F$51,2)</f>
        <v>-12</v>
      </c>
      <c r="F160">
        <f>VLOOKUP(Parameter!R160,'Indexing - fca'!$G$2:$H$51,2)</f>
        <v>1</v>
      </c>
      <c r="H160">
        <f>VLOOKUP(Parameter!S160,'Indexing - fca'!$I$2:$J$51,2)</f>
        <v>0</v>
      </c>
      <c r="I160">
        <f>VLOOKUP(Parameter!T160,'Indexing - fca'!$K$2:$L$51,2)</f>
        <v>12</v>
      </c>
    </row>
    <row r="161" spans="1:9">
      <c r="A161" s="16" t="s">
        <v>173</v>
      </c>
      <c r="B161" s="13" t="s">
        <v>8</v>
      </c>
      <c r="C161">
        <f>VLOOKUP(Parameter!O161,'Indexing - fca'!$A$2:$B$51,2)</f>
        <v>4</v>
      </c>
      <c r="D161">
        <f>VLOOKUP(Parameter!P161,'Indexing - fca'!$C$2:$D$51,2)</f>
        <v>-13</v>
      </c>
      <c r="E161">
        <f>VLOOKUP(Parameter!Q161,'Indexing - fca'!$E$2:$F$51,2)</f>
        <v>-1</v>
      </c>
      <c r="F161">
        <f>VLOOKUP(Parameter!R161,'Indexing - fca'!$G$2:$H$51,2)</f>
        <v>-3</v>
      </c>
      <c r="H161">
        <f>VLOOKUP(Parameter!S161,'Indexing - fca'!$I$2:$J$51,2)</f>
        <v>18</v>
      </c>
      <c r="I161">
        <f>VLOOKUP(Parameter!T161,'Indexing - fca'!$K$2:$L$51,2)</f>
        <v>24</v>
      </c>
    </row>
    <row r="162" spans="1:9">
      <c r="A162" s="16" t="s">
        <v>173</v>
      </c>
      <c r="B162" s="13" t="s">
        <v>10</v>
      </c>
      <c r="C162">
        <f>VLOOKUP(Parameter!O162,'Indexing - fca'!$A$2:$B$51,2)</f>
        <v>4</v>
      </c>
      <c r="D162">
        <f>VLOOKUP(Parameter!P162,'Indexing - fca'!$C$2:$D$51,2)</f>
        <v>-13</v>
      </c>
      <c r="E162">
        <f>VLOOKUP(Parameter!Q162,'Indexing - fca'!$E$2:$F$51,2)</f>
        <v>-1</v>
      </c>
      <c r="F162">
        <f>VLOOKUP(Parameter!R162,'Indexing - fca'!$G$2:$H$51,2)</f>
        <v>-3</v>
      </c>
      <c r="H162">
        <f>VLOOKUP(Parameter!S162,'Indexing - fca'!$I$2:$J$51,2)</f>
        <v>18</v>
      </c>
      <c r="I162">
        <f>VLOOKUP(Parameter!T162,'Indexing - fca'!$K$2:$L$51,2)</f>
        <v>24</v>
      </c>
    </row>
    <row r="163" spans="1:9">
      <c r="A163" s="16" t="s">
        <v>173</v>
      </c>
      <c r="B163" s="13" t="s">
        <v>11</v>
      </c>
      <c r="C163">
        <f>VLOOKUP(Parameter!O163,'Indexing - fca'!$A$2:$B$51,2)</f>
        <v>4</v>
      </c>
      <c r="D163">
        <f>VLOOKUP(Parameter!P163,'Indexing - fca'!$C$2:$D$51,2)</f>
        <v>-13</v>
      </c>
      <c r="E163">
        <f>VLOOKUP(Parameter!Q163,'Indexing - fca'!$E$2:$F$51,2)</f>
        <v>-1</v>
      </c>
      <c r="F163">
        <f>VLOOKUP(Parameter!R163,'Indexing - fca'!$G$2:$H$51,2)</f>
        <v>-3</v>
      </c>
      <c r="H163">
        <f>VLOOKUP(Parameter!S163,'Indexing - fca'!$I$2:$J$51,2)</f>
        <v>18</v>
      </c>
      <c r="I163">
        <f>VLOOKUP(Parameter!T163,'Indexing - fca'!$K$2:$L$51,2)</f>
        <v>24</v>
      </c>
    </row>
    <row r="164" spans="1:9">
      <c r="A164" s="16" t="s">
        <v>174</v>
      </c>
      <c r="B164" s="13" t="s">
        <v>8</v>
      </c>
      <c r="C164">
        <f>VLOOKUP(Parameter!O164,'Indexing - fca'!$A$2:$B$51,2)</f>
        <v>6</v>
      </c>
      <c r="D164">
        <f>VLOOKUP(Parameter!P164,'Indexing - fca'!$C$2:$D$51,2)</f>
        <v>0</v>
      </c>
      <c r="E164">
        <f>VLOOKUP(Parameter!Q164,'Indexing - fca'!$E$2:$F$51,2)</f>
        <v>13</v>
      </c>
      <c r="F164">
        <f>VLOOKUP(Parameter!R164,'Indexing - fca'!$G$2:$H$51,2)</f>
        <v>-17</v>
      </c>
      <c r="H164">
        <f>VLOOKUP(Parameter!S164,'Indexing - fca'!$I$2:$J$51,2)</f>
        <v>-9</v>
      </c>
      <c r="I164">
        <f>VLOOKUP(Parameter!T164,'Indexing - fca'!$K$2:$L$51,2)</f>
        <v>5</v>
      </c>
    </row>
    <row r="165" spans="1:9">
      <c r="A165" s="16" t="s">
        <v>174</v>
      </c>
      <c r="B165" s="13" t="s">
        <v>10</v>
      </c>
      <c r="C165">
        <f>VLOOKUP(Parameter!O165,'Indexing - fca'!$A$2:$B$51,2)</f>
        <v>6</v>
      </c>
      <c r="D165">
        <f>VLOOKUP(Parameter!P165,'Indexing - fca'!$C$2:$D$51,2)</f>
        <v>0</v>
      </c>
      <c r="E165">
        <f>VLOOKUP(Parameter!Q165,'Indexing - fca'!$E$2:$F$51,2)</f>
        <v>13</v>
      </c>
      <c r="F165">
        <f>VLOOKUP(Parameter!R165,'Indexing - fca'!$G$2:$H$51,2)</f>
        <v>-17</v>
      </c>
      <c r="H165">
        <f>VLOOKUP(Parameter!S165,'Indexing - fca'!$I$2:$J$51,2)</f>
        <v>-9</v>
      </c>
      <c r="I165">
        <f>VLOOKUP(Parameter!T165,'Indexing - fca'!$K$2:$L$51,2)</f>
        <v>5</v>
      </c>
    </row>
    <row r="166" spans="1:9">
      <c r="A166" s="16" t="s">
        <v>174</v>
      </c>
      <c r="B166" s="13" t="s">
        <v>11</v>
      </c>
      <c r="C166">
        <f>VLOOKUP(Parameter!O166,'Indexing - fca'!$A$2:$B$51,2)</f>
        <v>6</v>
      </c>
      <c r="D166">
        <f>VLOOKUP(Parameter!P166,'Indexing - fca'!$C$2:$D$51,2)</f>
        <v>0</v>
      </c>
      <c r="E166">
        <f>VLOOKUP(Parameter!Q166,'Indexing - fca'!$E$2:$F$51,2)</f>
        <v>13</v>
      </c>
      <c r="F166">
        <f>VLOOKUP(Parameter!R166,'Indexing - fca'!$G$2:$H$51,2)</f>
        <v>-17</v>
      </c>
      <c r="H166">
        <f>VLOOKUP(Parameter!S166,'Indexing - fca'!$I$2:$J$51,2)</f>
        <v>-9</v>
      </c>
      <c r="I166">
        <f>VLOOKUP(Parameter!T166,'Indexing - fca'!$K$2:$L$51,2)</f>
        <v>5</v>
      </c>
    </row>
    <row r="167" spans="1:9">
      <c r="A167" s="16" t="s">
        <v>175</v>
      </c>
      <c r="B167" s="13" t="s">
        <v>8</v>
      </c>
      <c r="C167">
        <f>VLOOKUP(Parameter!O167,'Indexing - fca'!$A$2:$B$51,2)</f>
        <v>3</v>
      </c>
      <c r="D167">
        <f>VLOOKUP(Parameter!P167,'Indexing - fca'!$C$2:$D$51,2)</f>
        <v>7</v>
      </c>
      <c r="E167">
        <f>VLOOKUP(Parameter!Q167,'Indexing - fca'!$E$2:$F$51,2)</f>
        <v>-8</v>
      </c>
      <c r="F167">
        <f>VLOOKUP(Parameter!R167,'Indexing - fca'!$G$2:$H$51,2)</f>
        <v>-1</v>
      </c>
      <c r="H167">
        <f>VLOOKUP(Parameter!S167,'Indexing - fca'!$I$2:$J$51,2)</f>
        <v>7</v>
      </c>
      <c r="I167">
        <f>VLOOKUP(Parameter!T167,'Indexing - fca'!$K$2:$L$51,2)</f>
        <v>14</v>
      </c>
    </row>
    <row r="168" spans="1:9">
      <c r="A168" s="16" t="s">
        <v>175</v>
      </c>
      <c r="B168" s="13" t="s">
        <v>10</v>
      </c>
      <c r="C168">
        <f>VLOOKUP(Parameter!O168,'Indexing - fca'!$A$2:$B$51,2)</f>
        <v>3</v>
      </c>
      <c r="D168">
        <f>VLOOKUP(Parameter!P168,'Indexing - fca'!$C$2:$D$51,2)</f>
        <v>7</v>
      </c>
      <c r="E168">
        <f>VLOOKUP(Parameter!Q168,'Indexing - fca'!$E$2:$F$51,2)</f>
        <v>-8</v>
      </c>
      <c r="F168">
        <f>VLOOKUP(Parameter!R168,'Indexing - fca'!$G$2:$H$51,2)</f>
        <v>-1</v>
      </c>
      <c r="H168">
        <f>VLOOKUP(Parameter!S168,'Indexing - fca'!$I$2:$J$51,2)</f>
        <v>7</v>
      </c>
      <c r="I168">
        <f>VLOOKUP(Parameter!T168,'Indexing - fca'!$K$2:$L$51,2)</f>
        <v>14</v>
      </c>
    </row>
    <row r="169" spans="1:9">
      <c r="A169" s="16" t="s">
        <v>176</v>
      </c>
      <c r="B169" s="13" t="s">
        <v>8</v>
      </c>
      <c r="C169">
        <f>VLOOKUP(Parameter!O169,'Indexing - fca'!$A$2:$B$51,2)</f>
        <v>-9</v>
      </c>
      <c r="D169">
        <f>VLOOKUP(Parameter!P169,'Indexing - fca'!$C$2:$D$51,2)</f>
        <v>20</v>
      </c>
      <c r="E169">
        <f>VLOOKUP(Parameter!Q169,'Indexing - fca'!$E$2:$F$51,2)</f>
        <v>11</v>
      </c>
      <c r="F169">
        <f>VLOOKUP(Parameter!R169,'Indexing - fca'!$G$2:$H$51,2)</f>
        <v>1</v>
      </c>
      <c r="H169">
        <f>VLOOKUP(Parameter!S169,'Indexing - fca'!$I$2:$J$51,2)</f>
        <v>14</v>
      </c>
      <c r="I169">
        <f>VLOOKUP(Parameter!T169,'Indexing - fca'!$K$2:$L$51,2)</f>
        <v>24</v>
      </c>
    </row>
    <row r="170" spans="1:9">
      <c r="A170" s="16" t="s">
        <v>176</v>
      </c>
      <c r="B170" s="13" t="s">
        <v>10</v>
      </c>
      <c r="C170">
        <f>VLOOKUP(Parameter!O170,'Indexing - fca'!$A$2:$B$51,2)</f>
        <v>-9</v>
      </c>
      <c r="D170">
        <f>VLOOKUP(Parameter!P170,'Indexing - fca'!$C$2:$D$51,2)</f>
        <v>20</v>
      </c>
      <c r="E170">
        <f>VLOOKUP(Parameter!Q170,'Indexing - fca'!$E$2:$F$51,2)</f>
        <v>11</v>
      </c>
      <c r="F170">
        <f>VLOOKUP(Parameter!R170,'Indexing - fca'!$G$2:$H$51,2)</f>
        <v>1</v>
      </c>
      <c r="H170">
        <f>VLOOKUP(Parameter!S170,'Indexing - fca'!$I$2:$J$51,2)</f>
        <v>14</v>
      </c>
      <c r="I170">
        <f>VLOOKUP(Parameter!T170,'Indexing - fca'!$K$2:$L$51,2)</f>
        <v>24</v>
      </c>
    </row>
    <row r="171" spans="1:9">
      <c r="A171" s="16" t="s">
        <v>176</v>
      </c>
      <c r="B171" s="13" t="s">
        <v>11</v>
      </c>
      <c r="C171">
        <f>VLOOKUP(Parameter!O171,'Indexing - fca'!$A$2:$B$51,2)</f>
        <v>-9</v>
      </c>
      <c r="D171">
        <f>VLOOKUP(Parameter!P171,'Indexing - fca'!$C$2:$D$51,2)</f>
        <v>20</v>
      </c>
      <c r="E171">
        <f>VLOOKUP(Parameter!Q171,'Indexing - fca'!$E$2:$F$51,2)</f>
        <v>11</v>
      </c>
      <c r="F171">
        <f>VLOOKUP(Parameter!R171,'Indexing - fca'!$G$2:$H$51,2)</f>
        <v>1</v>
      </c>
      <c r="H171">
        <f>VLOOKUP(Parameter!S171,'Indexing - fca'!$I$2:$J$51,2)</f>
        <v>14</v>
      </c>
      <c r="I171">
        <f>VLOOKUP(Parameter!T171,'Indexing - fca'!$K$2:$L$51,2)</f>
        <v>24</v>
      </c>
    </row>
    <row r="172" spans="1:9">
      <c r="A172" s="16" t="s">
        <v>177</v>
      </c>
      <c r="B172" s="13" t="s">
        <v>8</v>
      </c>
      <c r="C172">
        <f>VLOOKUP(Parameter!O172,'Indexing - fca'!$A$2:$B$51,2)</f>
        <v>-15</v>
      </c>
      <c r="D172">
        <f>VLOOKUP(Parameter!P172,'Indexing - fca'!$C$2:$D$51,2)</f>
        <v>10</v>
      </c>
      <c r="E172">
        <f>VLOOKUP(Parameter!Q172,'Indexing - fca'!$E$2:$F$51,2)</f>
        <v>11</v>
      </c>
      <c r="F172">
        <f>VLOOKUP(Parameter!R172,'Indexing - fca'!$G$2:$H$51,2)</f>
        <v>-9</v>
      </c>
      <c r="H172">
        <f>VLOOKUP(Parameter!S172,'Indexing - fca'!$I$2:$J$51,2)</f>
        <v>-15</v>
      </c>
      <c r="I172">
        <f>VLOOKUP(Parameter!T172,'Indexing - fca'!$K$2:$L$51,2)</f>
        <v>-24</v>
      </c>
    </row>
    <row r="173" spans="1:9">
      <c r="A173" s="16" t="s">
        <v>177</v>
      </c>
      <c r="B173" s="13" t="s">
        <v>10</v>
      </c>
      <c r="C173">
        <f>VLOOKUP(Parameter!O173,'Indexing - fca'!$A$2:$B$51,2)</f>
        <v>-15</v>
      </c>
      <c r="D173">
        <f>VLOOKUP(Parameter!P173,'Indexing - fca'!$C$2:$D$51,2)</f>
        <v>10</v>
      </c>
      <c r="E173">
        <f>VLOOKUP(Parameter!Q173,'Indexing - fca'!$E$2:$F$51,2)</f>
        <v>11</v>
      </c>
      <c r="F173">
        <f>VLOOKUP(Parameter!R173,'Indexing - fca'!$G$2:$H$51,2)</f>
        <v>-9</v>
      </c>
      <c r="H173">
        <f>VLOOKUP(Parameter!S173,'Indexing - fca'!$I$2:$J$51,2)</f>
        <v>-15</v>
      </c>
      <c r="I173">
        <f>VLOOKUP(Parameter!T173,'Indexing - fca'!$K$2:$L$51,2)</f>
        <v>-24</v>
      </c>
    </row>
    <row r="174" spans="1:9">
      <c r="A174" s="16" t="s">
        <v>177</v>
      </c>
      <c r="B174" s="13" t="s">
        <v>11</v>
      </c>
      <c r="C174">
        <f>VLOOKUP(Parameter!O174,'Indexing - fca'!$A$2:$B$51,2)</f>
        <v>-15</v>
      </c>
      <c r="D174">
        <f>VLOOKUP(Parameter!P174,'Indexing - fca'!$C$2:$D$51,2)</f>
        <v>10</v>
      </c>
      <c r="E174">
        <f>VLOOKUP(Parameter!Q174,'Indexing - fca'!$E$2:$F$51,2)</f>
        <v>11</v>
      </c>
      <c r="F174">
        <f>VLOOKUP(Parameter!R174,'Indexing - fca'!$G$2:$H$51,2)</f>
        <v>-9</v>
      </c>
      <c r="H174">
        <f>VLOOKUP(Parameter!S174,'Indexing - fca'!$I$2:$J$51,2)</f>
        <v>-15</v>
      </c>
      <c r="I174">
        <f>VLOOKUP(Parameter!T174,'Indexing - fca'!$K$2:$L$51,2)</f>
        <v>-24</v>
      </c>
    </row>
    <row r="175" spans="1:9">
      <c r="A175" s="16" t="s">
        <v>178</v>
      </c>
      <c r="B175" s="13" t="s">
        <v>8</v>
      </c>
      <c r="C175">
        <f>VLOOKUP(Parameter!O175,'Indexing - fca'!$A$2:$B$51,2)</f>
        <v>-15</v>
      </c>
      <c r="D175">
        <f>VLOOKUP(Parameter!P175,'Indexing - fca'!$C$2:$D$51,2)</f>
        <v>10</v>
      </c>
      <c r="E175">
        <f>VLOOKUP(Parameter!Q175,'Indexing - fca'!$E$2:$F$51,2)</f>
        <v>11</v>
      </c>
      <c r="F175">
        <f>VLOOKUP(Parameter!R175,'Indexing - fca'!$G$2:$H$51,2)</f>
        <v>-9</v>
      </c>
      <c r="H175">
        <f>VLOOKUP(Parameter!S175,'Indexing - fca'!$I$2:$J$51,2)</f>
        <v>-15</v>
      </c>
      <c r="I175">
        <f>VLOOKUP(Parameter!T175,'Indexing - fca'!$K$2:$L$51,2)</f>
        <v>-24</v>
      </c>
    </row>
    <row r="176" spans="1:9">
      <c r="A176" s="16" t="s">
        <v>178</v>
      </c>
      <c r="B176" s="13" t="s">
        <v>10</v>
      </c>
      <c r="C176">
        <f>VLOOKUP(Parameter!O176,'Indexing - fca'!$A$2:$B$51,2)</f>
        <v>-15</v>
      </c>
      <c r="D176">
        <f>VLOOKUP(Parameter!P176,'Indexing - fca'!$C$2:$D$51,2)</f>
        <v>10</v>
      </c>
      <c r="E176">
        <f>VLOOKUP(Parameter!Q176,'Indexing - fca'!$E$2:$F$51,2)</f>
        <v>11</v>
      </c>
      <c r="F176">
        <f>VLOOKUP(Parameter!R176,'Indexing - fca'!$G$2:$H$51,2)</f>
        <v>-9</v>
      </c>
      <c r="H176">
        <f>VLOOKUP(Parameter!S176,'Indexing - fca'!$I$2:$J$51,2)</f>
        <v>-15</v>
      </c>
      <c r="I176">
        <f>VLOOKUP(Parameter!T176,'Indexing - fca'!$K$2:$L$51,2)</f>
        <v>-24</v>
      </c>
    </row>
    <row r="177" spans="1:9">
      <c r="A177" s="16" t="s">
        <v>178</v>
      </c>
      <c r="B177" s="13" t="s">
        <v>11</v>
      </c>
      <c r="C177">
        <f>VLOOKUP(Parameter!O177,'Indexing - fca'!$A$2:$B$51,2)</f>
        <v>-15</v>
      </c>
      <c r="D177">
        <f>VLOOKUP(Parameter!P177,'Indexing - fca'!$C$2:$D$51,2)</f>
        <v>10</v>
      </c>
      <c r="E177">
        <f>VLOOKUP(Parameter!Q177,'Indexing - fca'!$E$2:$F$51,2)</f>
        <v>11</v>
      </c>
      <c r="F177">
        <f>VLOOKUP(Parameter!R177,'Indexing - fca'!$G$2:$H$51,2)</f>
        <v>-9</v>
      </c>
      <c r="H177">
        <f>VLOOKUP(Parameter!S177,'Indexing - fca'!$I$2:$J$51,2)</f>
        <v>-15</v>
      </c>
      <c r="I177">
        <f>VLOOKUP(Parameter!T177,'Indexing - fca'!$K$2:$L$51,2)</f>
        <v>-24</v>
      </c>
    </row>
    <row r="178" spans="1:9">
      <c r="A178" s="16" t="s">
        <v>179</v>
      </c>
      <c r="B178" s="13" t="s">
        <v>10</v>
      </c>
      <c r="C178">
        <f>VLOOKUP(Parameter!O178,'Indexing - fca'!$A$2:$B$51,2)</f>
        <v>-11</v>
      </c>
      <c r="D178">
        <f>VLOOKUP(Parameter!P178,'Indexing - fca'!$C$2:$D$51,2)</f>
        <v>21</v>
      </c>
      <c r="E178">
        <f>VLOOKUP(Parameter!Q178,'Indexing - fca'!$E$2:$F$51,2)</f>
        <v>5</v>
      </c>
      <c r="F178">
        <f>VLOOKUP(Parameter!R178,'Indexing - fca'!$G$2:$H$51,2)</f>
        <v>0</v>
      </c>
      <c r="H178">
        <f>VLOOKUP(Parameter!S178,'Indexing - fca'!$I$2:$J$51,2)</f>
        <v>13</v>
      </c>
      <c r="I178">
        <f>VLOOKUP(Parameter!T178,'Indexing - fca'!$K$2:$L$51,2)</f>
        <v>23</v>
      </c>
    </row>
    <row r="179" spans="1:9">
      <c r="A179" s="16" t="s">
        <v>179</v>
      </c>
      <c r="B179" s="13" t="s">
        <v>11</v>
      </c>
      <c r="C179">
        <f>VLOOKUP(Parameter!O179,'Indexing - fca'!$A$2:$B$51,2)</f>
        <v>-11</v>
      </c>
      <c r="D179">
        <f>VLOOKUP(Parameter!P179,'Indexing - fca'!$C$2:$D$51,2)</f>
        <v>21</v>
      </c>
      <c r="E179">
        <f>VLOOKUP(Parameter!Q179,'Indexing - fca'!$E$2:$F$51,2)</f>
        <v>5</v>
      </c>
      <c r="F179">
        <f>VLOOKUP(Parameter!R179,'Indexing - fca'!$G$2:$H$51,2)</f>
        <v>0</v>
      </c>
      <c r="H179">
        <f>VLOOKUP(Parameter!S179,'Indexing - fca'!$I$2:$J$51,2)</f>
        <v>13</v>
      </c>
      <c r="I179">
        <f>VLOOKUP(Parameter!T179,'Indexing - fca'!$K$2:$L$51,2)</f>
        <v>23</v>
      </c>
    </row>
    <row r="180" spans="1:9">
      <c r="A180" s="16" t="s">
        <v>180</v>
      </c>
      <c r="B180" s="13" t="s">
        <v>8</v>
      </c>
      <c r="C180">
        <f>VLOOKUP(Parameter!O180,'Indexing - fca'!$A$2:$B$51,2)</f>
        <v>-3</v>
      </c>
      <c r="D180">
        <f>VLOOKUP(Parameter!P180,'Indexing - fca'!$C$2:$D$51,2)</f>
        <v>15</v>
      </c>
      <c r="E180">
        <f>VLOOKUP(Parameter!Q180,'Indexing - fca'!$E$2:$F$51,2)</f>
        <v>-2</v>
      </c>
      <c r="F180">
        <f>VLOOKUP(Parameter!R180,'Indexing - fca'!$G$2:$H$51,2)</f>
        <v>-5</v>
      </c>
      <c r="H180">
        <f>VLOOKUP(Parameter!S180,'Indexing - fca'!$I$2:$J$51,2)</f>
        <v>-18</v>
      </c>
      <c r="I180">
        <f>VLOOKUP(Parameter!T180,'Indexing - fca'!$K$2:$L$51,2)</f>
        <v>23</v>
      </c>
    </row>
    <row r="181" spans="1:9">
      <c r="A181" s="16" t="s">
        <v>180</v>
      </c>
      <c r="B181" s="13" t="s">
        <v>10</v>
      </c>
      <c r="C181">
        <f>VLOOKUP(Parameter!O181,'Indexing - fca'!$A$2:$B$51,2)</f>
        <v>-3</v>
      </c>
      <c r="D181">
        <f>VLOOKUP(Parameter!P181,'Indexing - fca'!$C$2:$D$51,2)</f>
        <v>15</v>
      </c>
      <c r="E181">
        <f>VLOOKUP(Parameter!Q181,'Indexing - fca'!$E$2:$F$51,2)</f>
        <v>-2</v>
      </c>
      <c r="F181">
        <f>VLOOKUP(Parameter!R181,'Indexing - fca'!$G$2:$H$51,2)</f>
        <v>-5</v>
      </c>
      <c r="H181">
        <f>VLOOKUP(Parameter!S181,'Indexing - fca'!$I$2:$J$51,2)</f>
        <v>-18</v>
      </c>
      <c r="I181">
        <f>VLOOKUP(Parameter!T181,'Indexing - fca'!$K$2:$L$51,2)</f>
        <v>23</v>
      </c>
    </row>
    <row r="182" spans="1:9">
      <c r="A182" s="16" t="s">
        <v>180</v>
      </c>
      <c r="B182" s="13" t="s">
        <v>11</v>
      </c>
      <c r="C182">
        <f>VLOOKUP(Parameter!O182,'Indexing - fca'!$A$2:$B$51,2)</f>
        <v>-3</v>
      </c>
      <c r="D182">
        <f>VLOOKUP(Parameter!P182,'Indexing - fca'!$C$2:$D$51,2)</f>
        <v>15</v>
      </c>
      <c r="E182">
        <f>VLOOKUP(Parameter!Q182,'Indexing - fca'!$E$2:$F$51,2)</f>
        <v>-2</v>
      </c>
      <c r="F182">
        <f>VLOOKUP(Parameter!R182,'Indexing - fca'!$G$2:$H$51,2)</f>
        <v>-5</v>
      </c>
      <c r="H182">
        <f>VLOOKUP(Parameter!S182,'Indexing - fca'!$I$2:$J$51,2)</f>
        <v>-18</v>
      </c>
      <c r="I182">
        <f>VLOOKUP(Parameter!T182,'Indexing - fca'!$K$2:$L$51,2)</f>
        <v>23</v>
      </c>
    </row>
    <row r="183" spans="1:9">
      <c r="A183" s="16" t="s">
        <v>181</v>
      </c>
      <c r="B183" s="13" t="s">
        <v>8</v>
      </c>
      <c r="C183">
        <f>VLOOKUP(Parameter!O183,'Indexing - fca'!$A$2:$B$51,2)</f>
        <v>-23</v>
      </c>
      <c r="D183">
        <f>VLOOKUP(Parameter!P183,'Indexing - fca'!$C$2:$D$51,2)</f>
        <v>25</v>
      </c>
      <c r="E183">
        <f>VLOOKUP(Parameter!Q183,'Indexing - fca'!$E$2:$F$51,2)</f>
        <v>0</v>
      </c>
      <c r="F183">
        <f>VLOOKUP(Parameter!R183,'Indexing - fca'!$G$2:$H$51,2)</f>
        <v>23</v>
      </c>
      <c r="H183">
        <f>VLOOKUP(Parameter!S183,'Indexing - fca'!$I$2:$J$51,2)</f>
        <v>16</v>
      </c>
      <c r="I183">
        <f>VLOOKUP(Parameter!T183,'Indexing - fca'!$K$2:$L$51,2)</f>
        <v>21</v>
      </c>
    </row>
    <row r="184" spans="1:9">
      <c r="A184" s="16" t="s">
        <v>181</v>
      </c>
      <c r="B184" s="13" t="s">
        <v>10</v>
      </c>
      <c r="C184">
        <f>VLOOKUP(Parameter!O184,'Indexing - fca'!$A$2:$B$51,2)</f>
        <v>-23</v>
      </c>
      <c r="D184">
        <f>VLOOKUP(Parameter!P184,'Indexing - fca'!$C$2:$D$51,2)</f>
        <v>25</v>
      </c>
      <c r="E184">
        <f>VLOOKUP(Parameter!Q184,'Indexing - fca'!$E$2:$F$51,2)</f>
        <v>0</v>
      </c>
      <c r="F184">
        <f>VLOOKUP(Parameter!R184,'Indexing - fca'!$G$2:$H$51,2)</f>
        <v>23</v>
      </c>
      <c r="H184">
        <f>VLOOKUP(Parameter!S184,'Indexing - fca'!$I$2:$J$51,2)</f>
        <v>16</v>
      </c>
      <c r="I184">
        <f>VLOOKUP(Parameter!T184,'Indexing - fca'!$K$2:$L$51,2)</f>
        <v>21</v>
      </c>
    </row>
    <row r="185" spans="1:9">
      <c r="A185" s="16" t="s">
        <v>181</v>
      </c>
      <c r="B185" s="13" t="s">
        <v>11</v>
      </c>
      <c r="C185">
        <f>VLOOKUP(Parameter!O185,'Indexing - fca'!$A$2:$B$51,2)</f>
        <v>-23</v>
      </c>
      <c r="D185">
        <f>VLOOKUP(Parameter!P185,'Indexing - fca'!$C$2:$D$51,2)</f>
        <v>25</v>
      </c>
      <c r="E185">
        <f>VLOOKUP(Parameter!Q185,'Indexing - fca'!$E$2:$F$51,2)</f>
        <v>0</v>
      </c>
      <c r="F185">
        <f>VLOOKUP(Parameter!R185,'Indexing - fca'!$G$2:$H$51,2)</f>
        <v>23</v>
      </c>
      <c r="H185">
        <f>VLOOKUP(Parameter!S185,'Indexing - fca'!$I$2:$J$51,2)</f>
        <v>16</v>
      </c>
      <c r="I185">
        <f>VLOOKUP(Parameter!T185,'Indexing - fca'!$K$2:$L$51,2)</f>
        <v>21</v>
      </c>
    </row>
    <row r="186" spans="1:9">
      <c r="A186" s="16" t="s">
        <v>182</v>
      </c>
      <c r="B186" s="13" t="s">
        <v>8</v>
      </c>
      <c r="C186">
        <f>VLOOKUP(Parameter!O186,'Indexing - fca'!$A$2:$B$51,2)</f>
        <v>-1</v>
      </c>
      <c r="D186">
        <f>VLOOKUP(Parameter!P186,'Indexing - fca'!$C$2:$D$51,2)</f>
        <v>17</v>
      </c>
      <c r="E186">
        <f>VLOOKUP(Parameter!Q186,'Indexing - fca'!$E$2:$F$51,2)</f>
        <v>10</v>
      </c>
      <c r="F186">
        <f>VLOOKUP(Parameter!R186,'Indexing - fca'!$G$2:$H$51,2)</f>
        <v>-25</v>
      </c>
      <c r="H186">
        <f>VLOOKUP(Parameter!S186,'Indexing - fca'!$I$2:$J$51,2)</f>
        <v>7</v>
      </c>
      <c r="I186">
        <f>VLOOKUP(Parameter!T186,'Indexing - fca'!$K$2:$L$51,2)</f>
        <v>21</v>
      </c>
    </row>
    <row r="187" spans="1:9">
      <c r="A187" s="16" t="s">
        <v>182</v>
      </c>
      <c r="B187" s="13" t="s">
        <v>10</v>
      </c>
      <c r="C187">
        <f>VLOOKUP(Parameter!O187,'Indexing - fca'!$A$2:$B$51,2)</f>
        <v>-1</v>
      </c>
      <c r="D187">
        <f>VLOOKUP(Parameter!P187,'Indexing - fca'!$C$2:$D$51,2)</f>
        <v>17</v>
      </c>
      <c r="E187">
        <f>VLOOKUP(Parameter!Q187,'Indexing - fca'!$E$2:$F$51,2)</f>
        <v>10</v>
      </c>
      <c r="F187">
        <f>VLOOKUP(Parameter!R187,'Indexing - fca'!$G$2:$H$51,2)</f>
        <v>-25</v>
      </c>
      <c r="H187">
        <f>VLOOKUP(Parameter!S187,'Indexing - fca'!$I$2:$J$51,2)</f>
        <v>7</v>
      </c>
      <c r="I187">
        <f>VLOOKUP(Parameter!T187,'Indexing - fca'!$K$2:$L$51,2)</f>
        <v>21</v>
      </c>
    </row>
    <row r="188" spans="1:9">
      <c r="A188" s="16" t="s">
        <v>182</v>
      </c>
      <c r="B188" s="13" t="s">
        <v>11</v>
      </c>
      <c r="C188">
        <f>VLOOKUP(Parameter!O188,'Indexing - fca'!$A$2:$B$51,2)</f>
        <v>-1</v>
      </c>
      <c r="D188">
        <f>VLOOKUP(Parameter!P188,'Indexing - fca'!$C$2:$D$51,2)</f>
        <v>17</v>
      </c>
      <c r="E188">
        <f>VLOOKUP(Parameter!Q188,'Indexing - fca'!$E$2:$F$51,2)</f>
        <v>10</v>
      </c>
      <c r="F188">
        <f>VLOOKUP(Parameter!R188,'Indexing - fca'!$G$2:$H$51,2)</f>
        <v>-25</v>
      </c>
      <c r="H188">
        <f>VLOOKUP(Parameter!S188,'Indexing - fca'!$I$2:$J$51,2)</f>
        <v>7</v>
      </c>
      <c r="I188">
        <f>VLOOKUP(Parameter!T188,'Indexing - fca'!$K$2:$L$51,2)</f>
        <v>21</v>
      </c>
    </row>
    <row r="189" spans="1:9">
      <c r="A189" s="16" t="s">
        <v>183</v>
      </c>
      <c r="B189" s="13" t="s">
        <v>8</v>
      </c>
      <c r="C189">
        <f>VLOOKUP(Parameter!O189,'Indexing - fca'!$A$2:$B$51,2)</f>
        <v>-1</v>
      </c>
      <c r="D189">
        <f>VLOOKUP(Parameter!P189,'Indexing - fca'!$C$2:$D$51,2)</f>
        <v>17</v>
      </c>
      <c r="E189">
        <f>VLOOKUP(Parameter!Q189,'Indexing - fca'!$E$2:$F$51,2)</f>
        <v>10</v>
      </c>
      <c r="F189">
        <f>VLOOKUP(Parameter!R189,'Indexing - fca'!$G$2:$H$51,2)</f>
        <v>-25</v>
      </c>
      <c r="H189">
        <f>VLOOKUP(Parameter!S189,'Indexing - fca'!$I$2:$J$51,2)</f>
        <v>7</v>
      </c>
      <c r="I189">
        <f>VLOOKUP(Parameter!T189,'Indexing - fca'!$K$2:$L$51,2)</f>
        <v>21</v>
      </c>
    </row>
    <row r="190" spans="1:9">
      <c r="A190" s="16" t="s">
        <v>183</v>
      </c>
      <c r="B190" s="13" t="s">
        <v>10</v>
      </c>
      <c r="C190">
        <f>VLOOKUP(Parameter!O190,'Indexing - fca'!$A$2:$B$51,2)</f>
        <v>-1</v>
      </c>
      <c r="D190">
        <f>VLOOKUP(Parameter!P190,'Indexing - fca'!$C$2:$D$51,2)</f>
        <v>17</v>
      </c>
      <c r="E190">
        <f>VLOOKUP(Parameter!Q190,'Indexing - fca'!$E$2:$F$51,2)</f>
        <v>10</v>
      </c>
      <c r="F190">
        <f>VLOOKUP(Parameter!R190,'Indexing - fca'!$G$2:$H$51,2)</f>
        <v>-25</v>
      </c>
      <c r="H190">
        <f>VLOOKUP(Parameter!S190,'Indexing - fca'!$I$2:$J$51,2)</f>
        <v>7</v>
      </c>
      <c r="I190">
        <f>VLOOKUP(Parameter!T190,'Indexing - fca'!$K$2:$L$51,2)</f>
        <v>21</v>
      </c>
    </row>
    <row r="191" spans="1:9">
      <c r="A191" s="16" t="s">
        <v>183</v>
      </c>
      <c r="B191" s="13" t="s">
        <v>11</v>
      </c>
      <c r="C191">
        <f>VLOOKUP(Parameter!O191,'Indexing - fca'!$A$2:$B$51,2)</f>
        <v>-1</v>
      </c>
      <c r="D191">
        <f>VLOOKUP(Parameter!P191,'Indexing - fca'!$C$2:$D$51,2)</f>
        <v>17</v>
      </c>
      <c r="E191">
        <f>VLOOKUP(Parameter!Q191,'Indexing - fca'!$E$2:$F$51,2)</f>
        <v>10</v>
      </c>
      <c r="F191">
        <f>VLOOKUP(Parameter!R191,'Indexing - fca'!$G$2:$H$51,2)</f>
        <v>-25</v>
      </c>
      <c r="H191">
        <f>VLOOKUP(Parameter!S191,'Indexing - fca'!$I$2:$J$51,2)</f>
        <v>7</v>
      </c>
      <c r="I191">
        <f>VLOOKUP(Parameter!T191,'Indexing - fca'!$K$2:$L$51,2)</f>
        <v>21</v>
      </c>
    </row>
    <row r="192" spans="1:9">
      <c r="A192" s="16" t="s">
        <v>184</v>
      </c>
      <c r="B192" s="13" t="s">
        <v>8</v>
      </c>
      <c r="C192">
        <f>VLOOKUP(Parameter!O192,'Indexing - fca'!$A$2:$B$51,2)</f>
        <v>-15</v>
      </c>
      <c r="D192">
        <f>VLOOKUP(Parameter!P192,'Indexing - fca'!$C$2:$D$51,2)</f>
        <v>16</v>
      </c>
      <c r="E192">
        <f>VLOOKUP(Parameter!Q192,'Indexing - fca'!$E$2:$F$51,2)</f>
        <v>17</v>
      </c>
      <c r="F192">
        <f>VLOOKUP(Parameter!R192,'Indexing - fca'!$G$2:$H$51,2)</f>
        <v>-7</v>
      </c>
      <c r="H192">
        <f>VLOOKUP(Parameter!S192,'Indexing - fca'!$I$2:$J$51,2)</f>
        <v>-10</v>
      </c>
      <c r="I192">
        <f>VLOOKUP(Parameter!T192,'Indexing - fca'!$K$2:$L$51,2)</f>
        <v>-22</v>
      </c>
    </row>
    <row r="193" spans="1:9">
      <c r="A193" s="16" t="s">
        <v>184</v>
      </c>
      <c r="B193" s="13" t="s">
        <v>10</v>
      </c>
      <c r="C193">
        <f>VLOOKUP(Parameter!O193,'Indexing - fca'!$A$2:$B$51,2)</f>
        <v>-15</v>
      </c>
      <c r="D193">
        <f>VLOOKUP(Parameter!P193,'Indexing - fca'!$C$2:$D$51,2)</f>
        <v>16</v>
      </c>
      <c r="E193">
        <f>VLOOKUP(Parameter!Q193,'Indexing - fca'!$E$2:$F$51,2)</f>
        <v>17</v>
      </c>
      <c r="F193">
        <f>VLOOKUP(Parameter!R193,'Indexing - fca'!$G$2:$H$51,2)</f>
        <v>-7</v>
      </c>
      <c r="H193">
        <f>VLOOKUP(Parameter!S193,'Indexing - fca'!$I$2:$J$51,2)</f>
        <v>-10</v>
      </c>
      <c r="I193">
        <f>VLOOKUP(Parameter!T193,'Indexing - fca'!$K$2:$L$51,2)</f>
        <v>-22</v>
      </c>
    </row>
    <row r="194" spans="1:9">
      <c r="A194" s="16" t="s">
        <v>184</v>
      </c>
      <c r="B194" s="13" t="s">
        <v>11</v>
      </c>
      <c r="C194">
        <f>VLOOKUP(Parameter!O194,'Indexing - fca'!$A$2:$B$51,2)</f>
        <v>-15</v>
      </c>
      <c r="D194">
        <f>VLOOKUP(Parameter!P194,'Indexing - fca'!$C$2:$D$51,2)</f>
        <v>16</v>
      </c>
      <c r="E194">
        <f>VLOOKUP(Parameter!Q194,'Indexing - fca'!$E$2:$F$51,2)</f>
        <v>17</v>
      </c>
      <c r="F194">
        <f>VLOOKUP(Parameter!R194,'Indexing - fca'!$G$2:$H$51,2)</f>
        <v>-7</v>
      </c>
      <c r="H194">
        <f>VLOOKUP(Parameter!S194,'Indexing - fca'!$I$2:$J$51,2)</f>
        <v>-10</v>
      </c>
      <c r="I194">
        <f>VLOOKUP(Parameter!T194,'Indexing - fca'!$K$2:$L$51,2)</f>
        <v>-22</v>
      </c>
    </row>
    <row r="195" spans="1:9">
      <c r="A195" s="16" t="s">
        <v>185</v>
      </c>
      <c r="B195" s="13" t="s">
        <v>8</v>
      </c>
      <c r="C195">
        <f>VLOOKUP(Parameter!O195,'Indexing - fca'!$A$2:$B$51,2)</f>
        <v>-7</v>
      </c>
      <c r="D195">
        <f>VLOOKUP(Parameter!P195,'Indexing - fca'!$C$2:$D$51,2)</f>
        <v>21</v>
      </c>
      <c r="E195">
        <f>VLOOKUP(Parameter!Q195,'Indexing - fca'!$E$2:$F$51,2)</f>
        <v>-7</v>
      </c>
      <c r="F195">
        <f>VLOOKUP(Parameter!R195,'Indexing - fca'!$G$2:$H$51,2)</f>
        <v>1</v>
      </c>
      <c r="H195">
        <f>VLOOKUP(Parameter!S195,'Indexing - fca'!$I$2:$J$51,2)</f>
        <v>-15</v>
      </c>
      <c r="I195">
        <f>VLOOKUP(Parameter!T195,'Indexing - fca'!$K$2:$L$51,2)</f>
        <v>7</v>
      </c>
    </row>
    <row r="196" spans="1:9">
      <c r="A196" s="16" t="s">
        <v>185</v>
      </c>
      <c r="B196" s="13" t="s">
        <v>10</v>
      </c>
      <c r="C196">
        <f>VLOOKUP(Parameter!O196,'Indexing - fca'!$A$2:$B$51,2)</f>
        <v>-7</v>
      </c>
      <c r="D196">
        <f>VLOOKUP(Parameter!P196,'Indexing - fca'!$C$2:$D$51,2)</f>
        <v>21</v>
      </c>
      <c r="E196">
        <f>VLOOKUP(Parameter!Q196,'Indexing - fca'!$E$2:$F$51,2)</f>
        <v>-7</v>
      </c>
      <c r="F196">
        <f>VLOOKUP(Parameter!R196,'Indexing - fca'!$G$2:$H$51,2)</f>
        <v>1</v>
      </c>
      <c r="H196">
        <f>VLOOKUP(Parameter!S196,'Indexing - fca'!$I$2:$J$51,2)</f>
        <v>-15</v>
      </c>
      <c r="I196">
        <f>VLOOKUP(Parameter!T196,'Indexing - fca'!$K$2:$L$51,2)</f>
        <v>7</v>
      </c>
    </row>
    <row r="197" spans="1:9">
      <c r="A197" s="16" t="s">
        <v>185</v>
      </c>
      <c r="B197" s="13" t="s">
        <v>11</v>
      </c>
      <c r="C197">
        <f>VLOOKUP(Parameter!O197,'Indexing - fca'!$A$2:$B$51,2)</f>
        <v>-7</v>
      </c>
      <c r="D197">
        <f>VLOOKUP(Parameter!P197,'Indexing - fca'!$C$2:$D$51,2)</f>
        <v>21</v>
      </c>
      <c r="E197">
        <f>VLOOKUP(Parameter!Q197,'Indexing - fca'!$E$2:$F$51,2)</f>
        <v>-7</v>
      </c>
      <c r="F197">
        <f>VLOOKUP(Parameter!R197,'Indexing - fca'!$G$2:$H$51,2)</f>
        <v>1</v>
      </c>
      <c r="H197">
        <f>VLOOKUP(Parameter!S197,'Indexing - fca'!$I$2:$J$51,2)</f>
        <v>-15</v>
      </c>
      <c r="I197">
        <f>VLOOKUP(Parameter!T197,'Indexing - fca'!$K$2:$L$51,2)</f>
        <v>7</v>
      </c>
    </row>
    <row r="198" spans="1:9">
      <c r="A198" s="16" t="s">
        <v>186</v>
      </c>
      <c r="B198" s="13" t="s">
        <v>8</v>
      </c>
      <c r="C198">
        <f>VLOOKUP(Parameter!O198,'Indexing - fca'!$A$2:$B$51,2)</f>
        <v>-3</v>
      </c>
      <c r="D198">
        <f>VLOOKUP(Parameter!P198,'Indexing - fca'!$C$2:$D$51,2)</f>
        <v>9</v>
      </c>
      <c r="E198">
        <f>VLOOKUP(Parameter!Q198,'Indexing - fca'!$E$2:$F$51,2)</f>
        <v>-5</v>
      </c>
      <c r="F198">
        <f>VLOOKUP(Parameter!R198,'Indexing - fca'!$G$2:$H$51,2)</f>
        <v>-15</v>
      </c>
      <c r="H198">
        <f>VLOOKUP(Parameter!S198,'Indexing - fca'!$I$2:$J$51,2)</f>
        <v>17</v>
      </c>
      <c r="I198">
        <f>VLOOKUP(Parameter!T198,'Indexing - fca'!$K$2:$L$51,2)</f>
        <v>24</v>
      </c>
    </row>
    <row r="199" spans="1:9">
      <c r="A199" s="16" t="s">
        <v>186</v>
      </c>
      <c r="B199" s="13" t="s">
        <v>10</v>
      </c>
      <c r="C199">
        <f>VLOOKUP(Parameter!O199,'Indexing - fca'!$A$2:$B$51,2)</f>
        <v>-3</v>
      </c>
      <c r="D199">
        <f>VLOOKUP(Parameter!P199,'Indexing - fca'!$C$2:$D$51,2)</f>
        <v>9</v>
      </c>
      <c r="E199">
        <f>VLOOKUP(Parameter!Q199,'Indexing - fca'!$E$2:$F$51,2)</f>
        <v>-5</v>
      </c>
      <c r="F199">
        <f>VLOOKUP(Parameter!R199,'Indexing - fca'!$G$2:$H$51,2)</f>
        <v>-15</v>
      </c>
      <c r="H199">
        <f>VLOOKUP(Parameter!S199,'Indexing - fca'!$I$2:$J$51,2)</f>
        <v>17</v>
      </c>
      <c r="I199">
        <f>VLOOKUP(Parameter!T199,'Indexing - fca'!$K$2:$L$51,2)</f>
        <v>24</v>
      </c>
    </row>
    <row r="200" spans="1:9">
      <c r="A200" s="16" t="s">
        <v>186</v>
      </c>
      <c r="B200" s="13" t="s">
        <v>11</v>
      </c>
      <c r="C200">
        <f>VLOOKUP(Parameter!O200,'Indexing - fca'!$A$2:$B$51,2)</f>
        <v>-3</v>
      </c>
      <c r="D200">
        <f>VLOOKUP(Parameter!P200,'Indexing - fca'!$C$2:$D$51,2)</f>
        <v>9</v>
      </c>
      <c r="E200">
        <f>VLOOKUP(Parameter!Q200,'Indexing - fca'!$E$2:$F$51,2)</f>
        <v>-5</v>
      </c>
      <c r="F200">
        <f>VLOOKUP(Parameter!R200,'Indexing - fca'!$G$2:$H$51,2)</f>
        <v>-15</v>
      </c>
      <c r="H200">
        <f>VLOOKUP(Parameter!S200,'Indexing - fca'!$I$2:$J$51,2)</f>
        <v>17</v>
      </c>
      <c r="I200">
        <f>VLOOKUP(Parameter!T200,'Indexing - fca'!$K$2:$L$51,2)</f>
        <v>24</v>
      </c>
    </row>
    <row r="201" spans="1:9">
      <c r="A201" s="16" t="s">
        <v>187</v>
      </c>
      <c r="B201" s="13" t="s">
        <v>8</v>
      </c>
      <c r="C201">
        <f>VLOOKUP(Parameter!O201,'Indexing - fca'!$A$2:$B$51,2)</f>
        <v>-7</v>
      </c>
      <c r="D201">
        <f>VLOOKUP(Parameter!P201,'Indexing - fca'!$C$2:$D$51,2)</f>
        <v>-3</v>
      </c>
      <c r="E201">
        <f>VLOOKUP(Parameter!Q201,'Indexing - fca'!$E$2:$F$51,2)</f>
        <v>-3</v>
      </c>
      <c r="F201">
        <f>VLOOKUP(Parameter!R201,'Indexing - fca'!$G$2:$H$51,2)</f>
        <v>1</v>
      </c>
      <c r="H201">
        <f>VLOOKUP(Parameter!S201,'Indexing - fca'!$I$2:$J$51,2)</f>
        <v>1</v>
      </c>
      <c r="I201">
        <f>VLOOKUP(Parameter!T201,'Indexing - fca'!$K$2:$L$51,2)</f>
        <v>18</v>
      </c>
    </row>
    <row r="202" spans="1:9">
      <c r="A202" s="16" t="s">
        <v>187</v>
      </c>
      <c r="B202" s="13" t="s">
        <v>10</v>
      </c>
      <c r="C202">
        <f>VLOOKUP(Parameter!O202,'Indexing - fca'!$A$2:$B$51,2)</f>
        <v>-7</v>
      </c>
      <c r="D202">
        <f>VLOOKUP(Parameter!P202,'Indexing - fca'!$C$2:$D$51,2)</f>
        <v>-3</v>
      </c>
      <c r="E202">
        <f>VLOOKUP(Parameter!Q202,'Indexing - fca'!$E$2:$F$51,2)</f>
        <v>-3</v>
      </c>
      <c r="F202">
        <f>VLOOKUP(Parameter!R202,'Indexing - fca'!$G$2:$H$51,2)</f>
        <v>1</v>
      </c>
      <c r="H202">
        <f>VLOOKUP(Parameter!S202,'Indexing - fca'!$I$2:$J$51,2)</f>
        <v>1</v>
      </c>
      <c r="I202">
        <f>VLOOKUP(Parameter!T202,'Indexing - fca'!$K$2:$L$51,2)</f>
        <v>18</v>
      </c>
    </row>
    <row r="203" spans="1:9">
      <c r="A203" s="16" t="s">
        <v>187</v>
      </c>
      <c r="B203" s="13" t="s">
        <v>11</v>
      </c>
      <c r="C203">
        <f>VLOOKUP(Parameter!O203,'Indexing - fca'!$A$2:$B$51,2)</f>
        <v>-7</v>
      </c>
      <c r="D203">
        <f>VLOOKUP(Parameter!P203,'Indexing - fca'!$C$2:$D$51,2)</f>
        <v>-3</v>
      </c>
      <c r="E203">
        <f>VLOOKUP(Parameter!Q203,'Indexing - fca'!$E$2:$F$51,2)</f>
        <v>-3</v>
      </c>
      <c r="F203">
        <f>VLOOKUP(Parameter!R203,'Indexing - fca'!$G$2:$H$51,2)</f>
        <v>1</v>
      </c>
      <c r="H203">
        <f>VLOOKUP(Parameter!S203,'Indexing - fca'!$I$2:$J$51,2)</f>
        <v>1</v>
      </c>
      <c r="I203">
        <f>VLOOKUP(Parameter!T203,'Indexing - fca'!$K$2:$L$51,2)</f>
        <v>18</v>
      </c>
    </row>
    <row r="204" spans="1:9">
      <c r="A204" s="16" t="s">
        <v>188</v>
      </c>
      <c r="B204" s="13" t="s">
        <v>8</v>
      </c>
      <c r="C204">
        <f>VLOOKUP(Parameter!O204,'Indexing - fca'!$A$2:$B$51,2)</f>
        <v>-7</v>
      </c>
      <c r="D204">
        <f>VLOOKUP(Parameter!P204,'Indexing - fca'!$C$2:$D$51,2)</f>
        <v>-3</v>
      </c>
      <c r="E204">
        <f>VLOOKUP(Parameter!Q204,'Indexing - fca'!$E$2:$F$51,2)</f>
        <v>-3</v>
      </c>
      <c r="F204">
        <f>VLOOKUP(Parameter!R204,'Indexing - fca'!$G$2:$H$51,2)</f>
        <v>1</v>
      </c>
      <c r="H204">
        <f>VLOOKUP(Parameter!S204,'Indexing - fca'!$I$2:$J$51,2)</f>
        <v>1</v>
      </c>
      <c r="I204">
        <f>VLOOKUP(Parameter!T204,'Indexing - fca'!$K$2:$L$51,2)</f>
        <v>18</v>
      </c>
    </row>
    <row r="205" spans="1:9">
      <c r="A205" s="16" t="s">
        <v>188</v>
      </c>
      <c r="B205" s="13" t="s">
        <v>10</v>
      </c>
      <c r="C205">
        <f>VLOOKUP(Parameter!O205,'Indexing - fca'!$A$2:$B$51,2)</f>
        <v>-7</v>
      </c>
      <c r="D205">
        <f>VLOOKUP(Parameter!P205,'Indexing - fca'!$C$2:$D$51,2)</f>
        <v>-3</v>
      </c>
      <c r="E205">
        <f>VLOOKUP(Parameter!Q205,'Indexing - fca'!$E$2:$F$51,2)</f>
        <v>-3</v>
      </c>
      <c r="F205">
        <f>VLOOKUP(Parameter!R205,'Indexing - fca'!$G$2:$H$51,2)</f>
        <v>1</v>
      </c>
      <c r="H205">
        <f>VLOOKUP(Parameter!S205,'Indexing - fca'!$I$2:$J$51,2)</f>
        <v>1</v>
      </c>
      <c r="I205">
        <f>VLOOKUP(Parameter!T205,'Indexing - fca'!$K$2:$L$51,2)</f>
        <v>18</v>
      </c>
    </row>
    <row r="206" spans="1:9">
      <c r="A206" s="16" t="s">
        <v>188</v>
      </c>
      <c r="B206" s="13" t="s">
        <v>11</v>
      </c>
      <c r="C206">
        <f>VLOOKUP(Parameter!O206,'Indexing - fca'!$A$2:$B$51,2)</f>
        <v>-7</v>
      </c>
      <c r="D206">
        <f>VLOOKUP(Parameter!P206,'Indexing - fca'!$C$2:$D$51,2)</f>
        <v>-3</v>
      </c>
      <c r="E206">
        <f>VLOOKUP(Parameter!Q206,'Indexing - fca'!$E$2:$F$51,2)</f>
        <v>-3</v>
      </c>
      <c r="F206">
        <f>VLOOKUP(Parameter!R206,'Indexing - fca'!$G$2:$H$51,2)</f>
        <v>1</v>
      </c>
      <c r="H206">
        <f>VLOOKUP(Parameter!S206,'Indexing - fca'!$I$2:$J$51,2)</f>
        <v>1</v>
      </c>
      <c r="I206">
        <f>VLOOKUP(Parameter!T206,'Indexing - fca'!$K$2:$L$51,2)</f>
        <v>18</v>
      </c>
    </row>
    <row r="207" spans="1:9">
      <c r="A207" s="16" t="s">
        <v>189</v>
      </c>
      <c r="B207" s="13" t="s">
        <v>8</v>
      </c>
      <c r="C207">
        <f>VLOOKUP(Parameter!O207,'Indexing - fca'!$A$2:$B$51,2)</f>
        <v>-22</v>
      </c>
      <c r="D207">
        <f>VLOOKUP(Parameter!P207,'Indexing - fca'!$C$2:$D$51,2)</f>
        <v>13</v>
      </c>
      <c r="E207">
        <f>VLOOKUP(Parameter!Q207,'Indexing - fca'!$E$2:$F$51,2)</f>
        <v>-20</v>
      </c>
      <c r="F207">
        <f>VLOOKUP(Parameter!R207,'Indexing - fca'!$G$2:$H$51,2)</f>
        <v>-7</v>
      </c>
      <c r="H207">
        <f>VLOOKUP(Parameter!S207,'Indexing - fca'!$I$2:$J$51,2)</f>
        <v>16</v>
      </c>
      <c r="I207">
        <f>VLOOKUP(Parameter!T207,'Indexing - fca'!$K$2:$L$51,2)</f>
        <v>11</v>
      </c>
    </row>
    <row r="208" spans="1:9">
      <c r="A208" s="16" t="s">
        <v>189</v>
      </c>
      <c r="B208" s="13" t="s">
        <v>10</v>
      </c>
      <c r="C208">
        <f>VLOOKUP(Parameter!O208,'Indexing - fca'!$A$2:$B$51,2)</f>
        <v>-22</v>
      </c>
      <c r="D208">
        <f>VLOOKUP(Parameter!P208,'Indexing - fca'!$C$2:$D$51,2)</f>
        <v>13</v>
      </c>
      <c r="E208">
        <f>VLOOKUP(Parameter!Q208,'Indexing - fca'!$E$2:$F$51,2)</f>
        <v>-20</v>
      </c>
      <c r="F208">
        <f>VLOOKUP(Parameter!R208,'Indexing - fca'!$G$2:$H$51,2)</f>
        <v>-7</v>
      </c>
      <c r="H208">
        <f>VLOOKUP(Parameter!S208,'Indexing - fca'!$I$2:$J$51,2)</f>
        <v>16</v>
      </c>
      <c r="I208">
        <f>VLOOKUP(Parameter!T208,'Indexing - fca'!$K$2:$L$51,2)</f>
        <v>11</v>
      </c>
    </row>
    <row r="209" spans="1:9">
      <c r="A209" s="16" t="s">
        <v>189</v>
      </c>
      <c r="B209" s="13" t="s">
        <v>11</v>
      </c>
      <c r="C209">
        <f>VLOOKUP(Parameter!O209,'Indexing - fca'!$A$2:$B$51,2)</f>
        <v>-22</v>
      </c>
      <c r="D209">
        <f>VLOOKUP(Parameter!P209,'Indexing - fca'!$C$2:$D$51,2)</f>
        <v>13</v>
      </c>
      <c r="E209">
        <f>VLOOKUP(Parameter!Q209,'Indexing - fca'!$E$2:$F$51,2)</f>
        <v>-20</v>
      </c>
      <c r="F209">
        <f>VLOOKUP(Parameter!R209,'Indexing - fca'!$G$2:$H$51,2)</f>
        <v>-7</v>
      </c>
      <c r="H209">
        <f>VLOOKUP(Parameter!S209,'Indexing - fca'!$I$2:$J$51,2)</f>
        <v>16</v>
      </c>
      <c r="I209">
        <f>VLOOKUP(Parameter!T209,'Indexing - fca'!$K$2:$L$51,2)</f>
        <v>11</v>
      </c>
    </row>
    <row r="210" spans="1:9">
      <c r="A210" s="16" t="s">
        <v>190</v>
      </c>
      <c r="B210" s="13" t="s">
        <v>8</v>
      </c>
      <c r="C210">
        <f>VLOOKUP(Parameter!O210,'Indexing - fca'!$A$2:$B$51,2)</f>
        <v>-22</v>
      </c>
      <c r="D210">
        <f>VLOOKUP(Parameter!P210,'Indexing - fca'!$C$2:$D$51,2)</f>
        <v>13</v>
      </c>
      <c r="E210">
        <f>VLOOKUP(Parameter!Q210,'Indexing - fca'!$E$2:$F$51,2)</f>
        <v>-20</v>
      </c>
      <c r="F210">
        <f>VLOOKUP(Parameter!R210,'Indexing - fca'!$G$2:$H$51,2)</f>
        <v>-7</v>
      </c>
      <c r="H210">
        <f>VLOOKUP(Parameter!S210,'Indexing - fca'!$I$2:$J$51,2)</f>
        <v>16</v>
      </c>
      <c r="I210">
        <f>VLOOKUP(Parameter!T210,'Indexing - fca'!$K$2:$L$51,2)</f>
        <v>11</v>
      </c>
    </row>
    <row r="211" spans="1:9">
      <c r="A211" s="16" t="s">
        <v>190</v>
      </c>
      <c r="B211" s="13" t="s">
        <v>10</v>
      </c>
      <c r="C211">
        <f>VLOOKUP(Parameter!O211,'Indexing - fca'!$A$2:$B$51,2)</f>
        <v>-22</v>
      </c>
      <c r="D211">
        <f>VLOOKUP(Parameter!P211,'Indexing - fca'!$C$2:$D$51,2)</f>
        <v>13</v>
      </c>
      <c r="E211">
        <f>VLOOKUP(Parameter!Q211,'Indexing - fca'!$E$2:$F$51,2)</f>
        <v>-20</v>
      </c>
      <c r="F211">
        <f>VLOOKUP(Parameter!R211,'Indexing - fca'!$G$2:$H$51,2)</f>
        <v>-7</v>
      </c>
      <c r="H211">
        <f>VLOOKUP(Parameter!S211,'Indexing - fca'!$I$2:$J$51,2)</f>
        <v>16</v>
      </c>
      <c r="I211">
        <f>VLOOKUP(Parameter!T211,'Indexing - fca'!$K$2:$L$51,2)</f>
        <v>11</v>
      </c>
    </row>
    <row r="212" spans="1:9">
      <c r="A212" s="16" t="s">
        <v>190</v>
      </c>
      <c r="B212" s="13" t="s">
        <v>11</v>
      </c>
      <c r="C212">
        <f>VLOOKUP(Parameter!O212,'Indexing - fca'!$A$2:$B$51,2)</f>
        <v>-22</v>
      </c>
      <c r="D212">
        <f>VLOOKUP(Parameter!P212,'Indexing - fca'!$C$2:$D$51,2)</f>
        <v>13</v>
      </c>
      <c r="E212">
        <f>VLOOKUP(Parameter!Q212,'Indexing - fca'!$E$2:$F$51,2)</f>
        <v>-20</v>
      </c>
      <c r="F212">
        <f>VLOOKUP(Parameter!R212,'Indexing - fca'!$G$2:$H$51,2)</f>
        <v>-7</v>
      </c>
      <c r="H212">
        <f>VLOOKUP(Parameter!S212,'Indexing - fca'!$I$2:$J$51,2)</f>
        <v>16</v>
      </c>
      <c r="I212">
        <f>VLOOKUP(Parameter!T212,'Indexing - fca'!$K$2:$L$51,2)</f>
        <v>11</v>
      </c>
    </row>
    <row r="213" spans="1:9">
      <c r="A213" s="16" t="s">
        <v>191</v>
      </c>
      <c r="B213" s="13" t="s">
        <v>8</v>
      </c>
      <c r="C213">
        <f>VLOOKUP(Parameter!O213,'Indexing - fca'!$A$2:$B$51,2)</f>
        <v>2</v>
      </c>
      <c r="D213">
        <f>VLOOKUP(Parameter!P213,'Indexing - fca'!$C$2:$D$51,2)</f>
        <v>-1</v>
      </c>
      <c r="E213">
        <f>VLOOKUP(Parameter!Q213,'Indexing - fca'!$E$2:$F$51,2)</f>
        <v>-2</v>
      </c>
      <c r="F213">
        <f>VLOOKUP(Parameter!R213,'Indexing - fca'!$G$2:$H$51,2)</f>
        <v>2</v>
      </c>
      <c r="H213">
        <f>VLOOKUP(Parameter!S213,'Indexing - fca'!$I$2:$J$51,2)</f>
        <v>11</v>
      </c>
      <c r="I213">
        <f>VLOOKUP(Parameter!T213,'Indexing - fca'!$K$2:$L$51,2)</f>
        <v>-1</v>
      </c>
    </row>
    <row r="214" spans="1:9">
      <c r="A214" s="16" t="s">
        <v>191</v>
      </c>
      <c r="B214" s="13" t="s">
        <v>10</v>
      </c>
      <c r="C214">
        <f>VLOOKUP(Parameter!O214,'Indexing - fca'!$A$2:$B$51,2)</f>
        <v>2</v>
      </c>
      <c r="D214">
        <f>VLOOKUP(Parameter!P214,'Indexing - fca'!$C$2:$D$51,2)</f>
        <v>-1</v>
      </c>
      <c r="E214">
        <f>VLOOKUP(Parameter!Q214,'Indexing - fca'!$E$2:$F$51,2)</f>
        <v>-2</v>
      </c>
      <c r="F214">
        <f>VLOOKUP(Parameter!R214,'Indexing - fca'!$G$2:$H$51,2)</f>
        <v>2</v>
      </c>
      <c r="H214">
        <f>VLOOKUP(Parameter!S214,'Indexing - fca'!$I$2:$J$51,2)</f>
        <v>11</v>
      </c>
      <c r="I214">
        <f>VLOOKUP(Parameter!T214,'Indexing - fca'!$K$2:$L$51,2)</f>
        <v>-1</v>
      </c>
    </row>
    <row r="215" spans="1:9">
      <c r="A215" s="16" t="s">
        <v>191</v>
      </c>
      <c r="B215" s="13" t="s">
        <v>11</v>
      </c>
      <c r="C215">
        <f>VLOOKUP(Parameter!O215,'Indexing - fca'!$A$2:$B$51,2)</f>
        <v>2</v>
      </c>
      <c r="D215">
        <f>VLOOKUP(Parameter!P215,'Indexing - fca'!$C$2:$D$51,2)</f>
        <v>-1</v>
      </c>
      <c r="E215">
        <f>VLOOKUP(Parameter!Q215,'Indexing - fca'!$E$2:$F$51,2)</f>
        <v>-2</v>
      </c>
      <c r="F215">
        <f>VLOOKUP(Parameter!R215,'Indexing - fca'!$G$2:$H$51,2)</f>
        <v>2</v>
      </c>
      <c r="H215">
        <f>VLOOKUP(Parameter!S215,'Indexing - fca'!$I$2:$J$51,2)</f>
        <v>11</v>
      </c>
      <c r="I215">
        <f>VLOOKUP(Parameter!T215,'Indexing - fca'!$K$2:$L$51,2)</f>
        <v>-1</v>
      </c>
    </row>
    <row r="216" spans="1:9">
      <c r="A216" s="16" t="s">
        <v>192</v>
      </c>
      <c r="B216" s="13" t="s">
        <v>8</v>
      </c>
      <c r="C216">
        <f>VLOOKUP(Parameter!O216,'Indexing - fca'!$A$2:$B$51,2)</f>
        <v>-8</v>
      </c>
      <c r="D216">
        <f>VLOOKUP(Parameter!P216,'Indexing - fca'!$C$2:$D$51,2)</f>
        <v>22</v>
      </c>
      <c r="E216">
        <f>VLOOKUP(Parameter!Q216,'Indexing - fca'!$E$2:$F$51,2)</f>
        <v>-2</v>
      </c>
      <c r="F216">
        <f>VLOOKUP(Parameter!R216,'Indexing - fca'!$G$2:$H$51,2)</f>
        <v>1</v>
      </c>
      <c r="H216">
        <f>VLOOKUP(Parameter!S216,'Indexing - fca'!$I$2:$J$51,2)</f>
        <v>10</v>
      </c>
      <c r="I216">
        <f>VLOOKUP(Parameter!T216,'Indexing - fca'!$K$2:$L$51,2)</f>
        <v>19</v>
      </c>
    </row>
    <row r="217" spans="1:9">
      <c r="A217" s="16" t="s">
        <v>192</v>
      </c>
      <c r="B217" s="13" t="s">
        <v>10</v>
      </c>
      <c r="C217">
        <f>VLOOKUP(Parameter!O217,'Indexing - fca'!$A$2:$B$51,2)</f>
        <v>-8</v>
      </c>
      <c r="D217">
        <f>VLOOKUP(Parameter!P217,'Indexing - fca'!$C$2:$D$51,2)</f>
        <v>22</v>
      </c>
      <c r="E217">
        <f>VLOOKUP(Parameter!Q217,'Indexing - fca'!$E$2:$F$51,2)</f>
        <v>-2</v>
      </c>
      <c r="F217">
        <f>VLOOKUP(Parameter!R217,'Indexing - fca'!$G$2:$H$51,2)</f>
        <v>1</v>
      </c>
      <c r="H217">
        <f>VLOOKUP(Parameter!S217,'Indexing - fca'!$I$2:$J$51,2)</f>
        <v>10</v>
      </c>
      <c r="I217">
        <f>VLOOKUP(Parameter!T217,'Indexing - fca'!$K$2:$L$51,2)</f>
        <v>19</v>
      </c>
    </row>
    <row r="218" spans="1:9">
      <c r="A218" s="16" t="s">
        <v>192</v>
      </c>
      <c r="B218" s="13" t="s">
        <v>11</v>
      </c>
      <c r="C218">
        <f>VLOOKUP(Parameter!O218,'Indexing - fca'!$A$2:$B$51,2)</f>
        <v>-8</v>
      </c>
      <c r="D218">
        <f>VLOOKUP(Parameter!P218,'Indexing - fca'!$C$2:$D$51,2)</f>
        <v>22</v>
      </c>
      <c r="E218">
        <f>VLOOKUP(Parameter!Q218,'Indexing - fca'!$E$2:$F$51,2)</f>
        <v>-2</v>
      </c>
      <c r="F218">
        <f>VLOOKUP(Parameter!R218,'Indexing - fca'!$G$2:$H$51,2)</f>
        <v>1</v>
      </c>
      <c r="H218">
        <f>VLOOKUP(Parameter!S218,'Indexing - fca'!$I$2:$J$51,2)</f>
        <v>10</v>
      </c>
      <c r="I218">
        <f>VLOOKUP(Parameter!T218,'Indexing - fca'!$K$2:$L$51,2)</f>
        <v>19</v>
      </c>
    </row>
    <row r="219" spans="1:9">
      <c r="A219" s="16" t="s">
        <v>193</v>
      </c>
      <c r="B219" s="13" t="s">
        <v>8</v>
      </c>
      <c r="C219">
        <f>VLOOKUP(Parameter!O219,'Indexing - fca'!$A$2:$B$51,2)</f>
        <v>-3</v>
      </c>
      <c r="D219">
        <f>VLOOKUP(Parameter!P219,'Indexing - fca'!$C$2:$D$51,2)</f>
        <v>19</v>
      </c>
      <c r="E219">
        <f>VLOOKUP(Parameter!Q219,'Indexing - fca'!$E$2:$F$51,2)</f>
        <v>-4</v>
      </c>
      <c r="F219">
        <f>VLOOKUP(Parameter!R219,'Indexing - fca'!$G$2:$H$51,2)</f>
        <v>-16</v>
      </c>
      <c r="H219">
        <f>VLOOKUP(Parameter!S219,'Indexing - fca'!$I$2:$J$51,2)</f>
        <v>-2</v>
      </c>
      <c r="I219">
        <f>VLOOKUP(Parameter!T219,'Indexing - fca'!$K$2:$L$51,2)</f>
        <v>23</v>
      </c>
    </row>
    <row r="220" spans="1:9">
      <c r="A220" s="16" t="s">
        <v>193</v>
      </c>
      <c r="B220" s="13" t="s">
        <v>10</v>
      </c>
      <c r="C220">
        <f>VLOOKUP(Parameter!O220,'Indexing - fca'!$A$2:$B$51,2)</f>
        <v>-3</v>
      </c>
      <c r="D220">
        <f>VLOOKUP(Parameter!P220,'Indexing - fca'!$C$2:$D$51,2)</f>
        <v>19</v>
      </c>
      <c r="E220">
        <f>VLOOKUP(Parameter!Q220,'Indexing - fca'!$E$2:$F$51,2)</f>
        <v>-4</v>
      </c>
      <c r="F220">
        <f>VLOOKUP(Parameter!R220,'Indexing - fca'!$G$2:$H$51,2)</f>
        <v>-16</v>
      </c>
      <c r="H220">
        <f>VLOOKUP(Parameter!S220,'Indexing - fca'!$I$2:$J$51,2)</f>
        <v>-2</v>
      </c>
      <c r="I220">
        <f>VLOOKUP(Parameter!T220,'Indexing - fca'!$K$2:$L$51,2)</f>
        <v>23</v>
      </c>
    </row>
    <row r="221" spans="1:9">
      <c r="A221" s="16" t="s">
        <v>193</v>
      </c>
      <c r="B221" s="13" t="s">
        <v>11</v>
      </c>
      <c r="C221">
        <f>VLOOKUP(Parameter!O221,'Indexing - fca'!$A$2:$B$51,2)</f>
        <v>-3</v>
      </c>
      <c r="D221">
        <f>VLOOKUP(Parameter!P221,'Indexing - fca'!$C$2:$D$51,2)</f>
        <v>19</v>
      </c>
      <c r="E221">
        <f>VLOOKUP(Parameter!Q221,'Indexing - fca'!$E$2:$F$51,2)</f>
        <v>-4</v>
      </c>
      <c r="F221">
        <f>VLOOKUP(Parameter!R221,'Indexing - fca'!$G$2:$H$51,2)</f>
        <v>-16</v>
      </c>
      <c r="H221">
        <f>VLOOKUP(Parameter!S221,'Indexing - fca'!$I$2:$J$51,2)</f>
        <v>-2</v>
      </c>
      <c r="I221">
        <f>VLOOKUP(Parameter!T221,'Indexing - fca'!$K$2:$L$51,2)</f>
        <v>23</v>
      </c>
    </row>
    <row r="222" spans="1:9">
      <c r="A222" s="16" t="s">
        <v>194</v>
      </c>
      <c r="B222" s="13" t="s">
        <v>8</v>
      </c>
      <c r="C222">
        <f>VLOOKUP(Parameter!O222,'Indexing - fca'!$A$2:$B$51,2)</f>
        <v>-5</v>
      </c>
      <c r="D222">
        <f>VLOOKUP(Parameter!P222,'Indexing - fca'!$C$2:$D$51,2)</f>
        <v>16</v>
      </c>
      <c r="E222">
        <f>VLOOKUP(Parameter!Q222,'Indexing - fca'!$E$2:$F$51,2)</f>
        <v>-7</v>
      </c>
      <c r="F222">
        <f>VLOOKUP(Parameter!R222,'Indexing - fca'!$G$2:$H$51,2)</f>
        <v>3</v>
      </c>
      <c r="H222">
        <f>VLOOKUP(Parameter!S222,'Indexing - fca'!$I$2:$J$51,2)</f>
        <v>-7</v>
      </c>
      <c r="I222">
        <f>VLOOKUP(Parameter!T222,'Indexing - fca'!$K$2:$L$51,2)</f>
        <v>19</v>
      </c>
    </row>
    <row r="223" spans="1:9">
      <c r="A223" s="16" t="s">
        <v>194</v>
      </c>
      <c r="B223" s="13" t="s">
        <v>10</v>
      </c>
      <c r="C223">
        <f>VLOOKUP(Parameter!O223,'Indexing - fca'!$A$2:$B$51,2)</f>
        <v>-5</v>
      </c>
      <c r="D223">
        <f>VLOOKUP(Parameter!P223,'Indexing - fca'!$C$2:$D$51,2)</f>
        <v>16</v>
      </c>
      <c r="E223">
        <f>VLOOKUP(Parameter!Q223,'Indexing - fca'!$E$2:$F$51,2)</f>
        <v>-7</v>
      </c>
      <c r="F223">
        <f>VLOOKUP(Parameter!R223,'Indexing - fca'!$G$2:$H$51,2)</f>
        <v>3</v>
      </c>
      <c r="H223">
        <f>VLOOKUP(Parameter!S223,'Indexing - fca'!$I$2:$J$51,2)</f>
        <v>-7</v>
      </c>
      <c r="I223">
        <f>VLOOKUP(Parameter!T223,'Indexing - fca'!$K$2:$L$51,2)</f>
        <v>19</v>
      </c>
    </row>
    <row r="224" spans="1:9">
      <c r="A224" s="16" t="s">
        <v>194</v>
      </c>
      <c r="B224" s="13" t="s">
        <v>11</v>
      </c>
      <c r="C224">
        <f>VLOOKUP(Parameter!O224,'Indexing - fca'!$A$2:$B$51,2)</f>
        <v>-5</v>
      </c>
      <c r="D224">
        <f>VLOOKUP(Parameter!P224,'Indexing - fca'!$C$2:$D$51,2)</f>
        <v>16</v>
      </c>
      <c r="E224">
        <f>VLOOKUP(Parameter!Q224,'Indexing - fca'!$E$2:$F$51,2)</f>
        <v>-7</v>
      </c>
      <c r="F224">
        <f>VLOOKUP(Parameter!R224,'Indexing - fca'!$G$2:$H$51,2)</f>
        <v>3</v>
      </c>
      <c r="H224">
        <f>VLOOKUP(Parameter!S224,'Indexing - fca'!$I$2:$J$51,2)</f>
        <v>-7</v>
      </c>
      <c r="I224">
        <f>VLOOKUP(Parameter!T224,'Indexing - fca'!$K$2:$L$51,2)</f>
        <v>19</v>
      </c>
    </row>
    <row r="225" spans="1:9">
      <c r="A225" s="16" t="s">
        <v>195</v>
      </c>
      <c r="B225" s="13" t="s">
        <v>8</v>
      </c>
      <c r="C225">
        <f>VLOOKUP(Parameter!O225,'Indexing - fca'!$A$2:$B$51,2)</f>
        <v>-9</v>
      </c>
      <c r="D225">
        <f>VLOOKUP(Parameter!P225,'Indexing - fca'!$C$2:$D$51,2)</f>
        <v>19</v>
      </c>
      <c r="E225">
        <f>VLOOKUP(Parameter!Q225,'Indexing - fca'!$E$2:$F$51,2)</f>
        <v>-4</v>
      </c>
      <c r="F225">
        <f>VLOOKUP(Parameter!R225,'Indexing - fca'!$G$2:$H$51,2)</f>
        <v>0</v>
      </c>
      <c r="H225">
        <f>VLOOKUP(Parameter!S225,'Indexing - fca'!$I$2:$J$51,2)</f>
        <v>16</v>
      </c>
      <c r="I225">
        <f>VLOOKUP(Parameter!T225,'Indexing - fca'!$K$2:$L$51,2)</f>
        <v>16</v>
      </c>
    </row>
    <row r="226" spans="1:9">
      <c r="A226" s="16" t="s">
        <v>195</v>
      </c>
      <c r="B226" s="13" t="s">
        <v>10</v>
      </c>
      <c r="C226">
        <f>VLOOKUP(Parameter!O226,'Indexing - fca'!$A$2:$B$51,2)</f>
        <v>-9</v>
      </c>
      <c r="D226">
        <f>VLOOKUP(Parameter!P226,'Indexing - fca'!$C$2:$D$51,2)</f>
        <v>19</v>
      </c>
      <c r="E226">
        <f>VLOOKUP(Parameter!Q226,'Indexing - fca'!$E$2:$F$51,2)</f>
        <v>-4</v>
      </c>
      <c r="F226">
        <f>VLOOKUP(Parameter!R226,'Indexing - fca'!$G$2:$H$51,2)</f>
        <v>0</v>
      </c>
      <c r="H226">
        <f>VLOOKUP(Parameter!S226,'Indexing - fca'!$I$2:$J$51,2)</f>
        <v>16</v>
      </c>
      <c r="I226">
        <f>VLOOKUP(Parameter!T226,'Indexing - fca'!$K$2:$L$51,2)</f>
        <v>16</v>
      </c>
    </row>
    <row r="227" spans="1:9">
      <c r="A227" s="16" t="s">
        <v>195</v>
      </c>
      <c r="B227" s="13" t="s">
        <v>11</v>
      </c>
      <c r="C227">
        <f>VLOOKUP(Parameter!O227,'Indexing - fca'!$A$2:$B$51,2)</f>
        <v>-9</v>
      </c>
      <c r="D227">
        <f>VLOOKUP(Parameter!P227,'Indexing - fca'!$C$2:$D$51,2)</f>
        <v>19</v>
      </c>
      <c r="E227">
        <f>VLOOKUP(Parameter!Q227,'Indexing - fca'!$E$2:$F$51,2)</f>
        <v>-4</v>
      </c>
      <c r="F227">
        <f>VLOOKUP(Parameter!R227,'Indexing - fca'!$G$2:$H$51,2)</f>
        <v>0</v>
      </c>
      <c r="H227">
        <f>VLOOKUP(Parameter!S227,'Indexing - fca'!$I$2:$J$51,2)</f>
        <v>16</v>
      </c>
      <c r="I227">
        <f>VLOOKUP(Parameter!T227,'Indexing - fca'!$K$2:$L$51,2)</f>
        <v>16</v>
      </c>
    </row>
    <row r="228" spans="1:9">
      <c r="A228" s="16" t="s">
        <v>196</v>
      </c>
      <c r="B228" s="13" t="s">
        <v>8</v>
      </c>
      <c r="C228">
        <f>VLOOKUP(Parameter!O228,'Indexing - fca'!$A$2:$B$51,2)</f>
        <v>-12</v>
      </c>
      <c r="D228">
        <f>VLOOKUP(Parameter!P228,'Indexing - fca'!$C$2:$D$51,2)</f>
        <v>24</v>
      </c>
      <c r="E228">
        <f>VLOOKUP(Parameter!Q228,'Indexing - fca'!$E$2:$F$51,2)</f>
        <v>-10</v>
      </c>
      <c r="F228">
        <f>VLOOKUP(Parameter!R228,'Indexing - fca'!$G$2:$H$51,2)</f>
        <v>0</v>
      </c>
      <c r="H228">
        <f>VLOOKUP(Parameter!S228,'Indexing - fca'!$I$2:$J$51,2)</f>
        <v>24</v>
      </c>
      <c r="I228">
        <f>VLOOKUP(Parameter!T228,'Indexing - fca'!$K$2:$L$51,2)</f>
        <v>18</v>
      </c>
    </row>
    <row r="229" spans="1:9">
      <c r="A229" s="16" t="s">
        <v>196</v>
      </c>
      <c r="B229" s="13" t="s">
        <v>10</v>
      </c>
      <c r="C229">
        <f>VLOOKUP(Parameter!O229,'Indexing - fca'!$A$2:$B$51,2)</f>
        <v>-12</v>
      </c>
      <c r="D229">
        <f>VLOOKUP(Parameter!P229,'Indexing - fca'!$C$2:$D$51,2)</f>
        <v>24</v>
      </c>
      <c r="E229">
        <f>VLOOKUP(Parameter!Q229,'Indexing - fca'!$E$2:$F$51,2)</f>
        <v>-10</v>
      </c>
      <c r="F229">
        <f>VLOOKUP(Parameter!R229,'Indexing - fca'!$G$2:$H$51,2)</f>
        <v>0</v>
      </c>
      <c r="H229">
        <f>VLOOKUP(Parameter!S229,'Indexing - fca'!$I$2:$J$51,2)</f>
        <v>24</v>
      </c>
      <c r="I229">
        <f>VLOOKUP(Parameter!T229,'Indexing - fca'!$K$2:$L$51,2)</f>
        <v>18</v>
      </c>
    </row>
    <row r="230" spans="1:9">
      <c r="A230" s="16" t="s">
        <v>196</v>
      </c>
      <c r="B230" s="13" t="s">
        <v>11</v>
      </c>
      <c r="C230">
        <f>VLOOKUP(Parameter!O230,'Indexing - fca'!$A$2:$B$51,2)</f>
        <v>-12</v>
      </c>
      <c r="D230">
        <f>VLOOKUP(Parameter!P230,'Indexing - fca'!$C$2:$D$51,2)</f>
        <v>24</v>
      </c>
      <c r="E230">
        <f>VLOOKUP(Parameter!Q230,'Indexing - fca'!$E$2:$F$51,2)</f>
        <v>-10</v>
      </c>
      <c r="F230">
        <f>VLOOKUP(Parameter!R230,'Indexing - fca'!$G$2:$H$51,2)</f>
        <v>0</v>
      </c>
      <c r="H230">
        <f>VLOOKUP(Parameter!S230,'Indexing - fca'!$I$2:$J$51,2)</f>
        <v>24</v>
      </c>
      <c r="I230">
        <f>VLOOKUP(Parameter!T230,'Indexing - fca'!$K$2:$L$51,2)</f>
        <v>18</v>
      </c>
    </row>
    <row r="231" spans="1:9">
      <c r="A231" s="16" t="s">
        <v>197</v>
      </c>
      <c r="B231" s="13" t="s">
        <v>8</v>
      </c>
      <c r="C231">
        <f>VLOOKUP(Parameter!O231,'Indexing - fca'!$A$2:$B$51,2)</f>
        <v>-8</v>
      </c>
      <c r="D231">
        <f>VLOOKUP(Parameter!P231,'Indexing - fca'!$C$2:$D$51,2)</f>
        <v>22</v>
      </c>
      <c r="E231">
        <f>VLOOKUP(Parameter!Q231,'Indexing - fca'!$E$2:$F$51,2)</f>
        <v>-12</v>
      </c>
      <c r="F231">
        <f>VLOOKUP(Parameter!R231,'Indexing - fca'!$G$2:$H$51,2)</f>
        <v>-1</v>
      </c>
      <c r="H231">
        <f>VLOOKUP(Parameter!S231,'Indexing - fca'!$I$2:$J$51,2)</f>
        <v>0</v>
      </c>
      <c r="I231">
        <f>VLOOKUP(Parameter!T231,'Indexing - fca'!$K$2:$L$51,2)</f>
        <v>24</v>
      </c>
    </row>
    <row r="232" spans="1:9">
      <c r="A232" s="16" t="s">
        <v>197</v>
      </c>
      <c r="B232" s="13" t="s">
        <v>10</v>
      </c>
      <c r="C232">
        <f>VLOOKUP(Parameter!O232,'Indexing - fca'!$A$2:$B$51,2)</f>
        <v>-8</v>
      </c>
      <c r="D232">
        <f>VLOOKUP(Parameter!P232,'Indexing - fca'!$C$2:$D$51,2)</f>
        <v>22</v>
      </c>
      <c r="E232">
        <f>VLOOKUP(Parameter!Q232,'Indexing - fca'!$E$2:$F$51,2)</f>
        <v>-12</v>
      </c>
      <c r="F232">
        <f>VLOOKUP(Parameter!R232,'Indexing - fca'!$G$2:$H$51,2)</f>
        <v>-1</v>
      </c>
      <c r="H232">
        <f>VLOOKUP(Parameter!S232,'Indexing - fca'!$I$2:$J$51,2)</f>
        <v>0</v>
      </c>
      <c r="I232">
        <f>VLOOKUP(Parameter!T232,'Indexing - fca'!$K$2:$L$51,2)</f>
        <v>24</v>
      </c>
    </row>
    <row r="233" spans="1:9">
      <c r="A233" s="16" t="s">
        <v>197</v>
      </c>
      <c r="B233" s="13" t="s">
        <v>11</v>
      </c>
      <c r="C233">
        <f>VLOOKUP(Parameter!O233,'Indexing - fca'!$A$2:$B$51,2)</f>
        <v>-8</v>
      </c>
      <c r="D233">
        <f>VLOOKUP(Parameter!P233,'Indexing - fca'!$C$2:$D$51,2)</f>
        <v>22</v>
      </c>
      <c r="E233">
        <f>VLOOKUP(Parameter!Q233,'Indexing - fca'!$E$2:$F$51,2)</f>
        <v>-12</v>
      </c>
      <c r="F233">
        <f>VLOOKUP(Parameter!R233,'Indexing - fca'!$G$2:$H$51,2)</f>
        <v>-1</v>
      </c>
      <c r="H233">
        <f>VLOOKUP(Parameter!S233,'Indexing - fca'!$I$2:$J$51,2)</f>
        <v>0</v>
      </c>
      <c r="I233">
        <f>VLOOKUP(Parameter!T233,'Indexing - fca'!$K$2:$L$51,2)</f>
        <v>24</v>
      </c>
    </row>
    <row r="234" spans="1:9">
      <c r="A234" s="16" t="s">
        <v>198</v>
      </c>
      <c r="B234" s="13" t="s">
        <v>8</v>
      </c>
      <c r="C234">
        <f>VLOOKUP(Parameter!O234,'Indexing - fca'!$A$2:$B$51,2)</f>
        <v>20</v>
      </c>
      <c r="D234">
        <f>VLOOKUP(Parameter!P234,'Indexing - fca'!$C$2:$D$51,2)</f>
        <v>16</v>
      </c>
      <c r="E234">
        <f>VLOOKUP(Parameter!Q234,'Indexing - fca'!$E$2:$F$51,2)</f>
        <v>-2</v>
      </c>
      <c r="F234">
        <f>VLOOKUP(Parameter!R234,'Indexing - fca'!$G$2:$H$51,2)</f>
        <v>-22</v>
      </c>
      <c r="H234">
        <f>VLOOKUP(Parameter!S234,'Indexing - fca'!$I$2:$J$51,2)</f>
        <v>-5</v>
      </c>
      <c r="I234">
        <f>VLOOKUP(Parameter!T234,'Indexing - fca'!$K$2:$L$51,2)</f>
        <v>23</v>
      </c>
    </row>
    <row r="235" spans="1:9">
      <c r="A235" s="16" t="s">
        <v>198</v>
      </c>
      <c r="B235" s="13" t="s">
        <v>10</v>
      </c>
      <c r="C235">
        <f>VLOOKUP(Parameter!O235,'Indexing - fca'!$A$2:$B$51,2)</f>
        <v>20</v>
      </c>
      <c r="D235">
        <f>VLOOKUP(Parameter!P235,'Indexing - fca'!$C$2:$D$51,2)</f>
        <v>16</v>
      </c>
      <c r="E235">
        <f>VLOOKUP(Parameter!Q235,'Indexing - fca'!$E$2:$F$51,2)</f>
        <v>-2</v>
      </c>
      <c r="F235">
        <f>VLOOKUP(Parameter!R235,'Indexing - fca'!$G$2:$H$51,2)</f>
        <v>-22</v>
      </c>
      <c r="H235">
        <f>VLOOKUP(Parameter!S235,'Indexing - fca'!$I$2:$J$51,2)</f>
        <v>-5</v>
      </c>
      <c r="I235">
        <f>VLOOKUP(Parameter!T235,'Indexing - fca'!$K$2:$L$51,2)</f>
        <v>23</v>
      </c>
    </row>
    <row r="236" spans="1:9">
      <c r="A236" s="16" t="s">
        <v>198</v>
      </c>
      <c r="B236" s="13" t="s">
        <v>11</v>
      </c>
      <c r="C236">
        <f>VLOOKUP(Parameter!O236,'Indexing - fca'!$A$2:$B$51,2)</f>
        <v>20</v>
      </c>
      <c r="D236">
        <f>VLOOKUP(Parameter!P236,'Indexing - fca'!$C$2:$D$51,2)</f>
        <v>16</v>
      </c>
      <c r="E236">
        <f>VLOOKUP(Parameter!Q236,'Indexing - fca'!$E$2:$F$51,2)</f>
        <v>-2</v>
      </c>
      <c r="F236">
        <f>VLOOKUP(Parameter!R236,'Indexing - fca'!$G$2:$H$51,2)</f>
        <v>-22</v>
      </c>
      <c r="H236">
        <f>VLOOKUP(Parameter!S236,'Indexing - fca'!$I$2:$J$51,2)</f>
        <v>-5</v>
      </c>
      <c r="I236">
        <f>VLOOKUP(Parameter!T236,'Indexing - fca'!$K$2:$L$51,2)</f>
        <v>23</v>
      </c>
    </row>
    <row r="237" spans="1:9">
      <c r="A237" s="16" t="s">
        <v>199</v>
      </c>
      <c r="B237" s="13" t="s">
        <v>8</v>
      </c>
      <c r="C237">
        <f>VLOOKUP(Parameter!O237,'Indexing - fca'!$A$2:$B$51,2)</f>
        <v>9</v>
      </c>
      <c r="D237">
        <f>VLOOKUP(Parameter!P237,'Indexing - fca'!$C$2:$D$51,2)</f>
        <v>6</v>
      </c>
      <c r="E237">
        <f>VLOOKUP(Parameter!Q237,'Indexing - fca'!$E$2:$F$51,2)</f>
        <v>0</v>
      </c>
      <c r="F237">
        <f>VLOOKUP(Parameter!R237,'Indexing - fca'!$G$2:$H$51,2)</f>
        <v>-1</v>
      </c>
      <c r="H237">
        <f>VLOOKUP(Parameter!S237,'Indexing - fca'!$I$2:$J$51,2)</f>
        <v>14</v>
      </c>
      <c r="I237">
        <f>VLOOKUP(Parameter!T237,'Indexing - fca'!$K$2:$L$51,2)</f>
        <v>23</v>
      </c>
    </row>
    <row r="238" spans="1:9">
      <c r="A238" s="16" t="s">
        <v>199</v>
      </c>
      <c r="B238" s="13" t="s">
        <v>10</v>
      </c>
      <c r="C238">
        <f>VLOOKUP(Parameter!O238,'Indexing - fca'!$A$2:$B$51,2)</f>
        <v>9</v>
      </c>
      <c r="D238">
        <f>VLOOKUP(Parameter!P238,'Indexing - fca'!$C$2:$D$51,2)</f>
        <v>6</v>
      </c>
      <c r="E238">
        <f>VLOOKUP(Parameter!Q238,'Indexing - fca'!$E$2:$F$51,2)</f>
        <v>0</v>
      </c>
      <c r="F238">
        <f>VLOOKUP(Parameter!R238,'Indexing - fca'!$G$2:$H$51,2)</f>
        <v>-1</v>
      </c>
      <c r="H238">
        <f>VLOOKUP(Parameter!S238,'Indexing - fca'!$I$2:$J$51,2)</f>
        <v>14</v>
      </c>
      <c r="I238">
        <f>VLOOKUP(Parameter!T238,'Indexing - fca'!$K$2:$L$51,2)</f>
        <v>23</v>
      </c>
    </row>
    <row r="239" spans="1:9">
      <c r="A239" s="16" t="s">
        <v>199</v>
      </c>
      <c r="B239" s="13" t="s">
        <v>11</v>
      </c>
      <c r="C239">
        <f>VLOOKUP(Parameter!O239,'Indexing - fca'!$A$2:$B$51,2)</f>
        <v>9</v>
      </c>
      <c r="D239">
        <f>VLOOKUP(Parameter!P239,'Indexing - fca'!$C$2:$D$51,2)</f>
        <v>6</v>
      </c>
      <c r="E239">
        <f>VLOOKUP(Parameter!Q239,'Indexing - fca'!$E$2:$F$51,2)</f>
        <v>0</v>
      </c>
      <c r="F239">
        <f>VLOOKUP(Parameter!R239,'Indexing - fca'!$G$2:$H$51,2)</f>
        <v>-1</v>
      </c>
      <c r="H239">
        <f>VLOOKUP(Parameter!S239,'Indexing - fca'!$I$2:$J$51,2)</f>
        <v>14</v>
      </c>
      <c r="I239">
        <f>VLOOKUP(Parameter!T239,'Indexing - fca'!$K$2:$L$51,2)</f>
        <v>23</v>
      </c>
    </row>
    <row r="240" spans="1:9">
      <c r="A240" s="16" t="s">
        <v>200</v>
      </c>
      <c r="B240" s="13" t="s">
        <v>8</v>
      </c>
      <c r="C240">
        <f>VLOOKUP(Parameter!O240,'Indexing - fca'!$A$2:$B$51,2)</f>
        <v>-11</v>
      </c>
      <c r="D240">
        <f>VLOOKUP(Parameter!P240,'Indexing - fca'!$C$2:$D$51,2)</f>
        <v>23</v>
      </c>
      <c r="E240">
        <f>VLOOKUP(Parameter!Q240,'Indexing - fca'!$E$2:$F$51,2)</f>
        <v>21</v>
      </c>
      <c r="F240">
        <f>VLOOKUP(Parameter!R240,'Indexing - fca'!$G$2:$H$51,2)</f>
        <v>-3</v>
      </c>
      <c r="H240">
        <f>VLOOKUP(Parameter!S240,'Indexing - fca'!$I$2:$J$51,2)</f>
        <v>2</v>
      </c>
      <c r="I240">
        <f>VLOOKUP(Parameter!T240,'Indexing - fca'!$K$2:$L$51,2)</f>
        <v>19</v>
      </c>
    </row>
    <row r="241" spans="1:9">
      <c r="A241" s="16" t="s">
        <v>200</v>
      </c>
      <c r="B241" s="13" t="s">
        <v>10</v>
      </c>
      <c r="C241">
        <f>VLOOKUP(Parameter!O241,'Indexing - fca'!$A$2:$B$51,2)</f>
        <v>-11</v>
      </c>
      <c r="D241">
        <f>VLOOKUP(Parameter!P241,'Indexing - fca'!$C$2:$D$51,2)</f>
        <v>23</v>
      </c>
      <c r="E241">
        <f>VLOOKUP(Parameter!Q241,'Indexing - fca'!$E$2:$F$51,2)</f>
        <v>21</v>
      </c>
      <c r="F241">
        <f>VLOOKUP(Parameter!R241,'Indexing - fca'!$G$2:$H$51,2)</f>
        <v>-3</v>
      </c>
      <c r="H241">
        <f>VLOOKUP(Parameter!S241,'Indexing - fca'!$I$2:$J$51,2)</f>
        <v>2</v>
      </c>
      <c r="I241">
        <f>VLOOKUP(Parameter!T241,'Indexing - fca'!$K$2:$L$51,2)</f>
        <v>19</v>
      </c>
    </row>
    <row r="242" spans="1:9">
      <c r="A242" s="16" t="s">
        <v>200</v>
      </c>
      <c r="B242" s="13" t="s">
        <v>11</v>
      </c>
      <c r="C242">
        <f>VLOOKUP(Parameter!O242,'Indexing - fca'!$A$2:$B$51,2)</f>
        <v>-11</v>
      </c>
      <c r="D242">
        <f>VLOOKUP(Parameter!P242,'Indexing - fca'!$C$2:$D$51,2)</f>
        <v>23</v>
      </c>
      <c r="E242">
        <f>VLOOKUP(Parameter!Q242,'Indexing - fca'!$E$2:$F$51,2)</f>
        <v>21</v>
      </c>
      <c r="F242">
        <f>VLOOKUP(Parameter!R242,'Indexing - fca'!$G$2:$H$51,2)</f>
        <v>-3</v>
      </c>
      <c r="H242">
        <f>VLOOKUP(Parameter!S242,'Indexing - fca'!$I$2:$J$51,2)</f>
        <v>2</v>
      </c>
      <c r="I242">
        <f>VLOOKUP(Parameter!T242,'Indexing - fca'!$K$2:$L$51,2)</f>
        <v>19</v>
      </c>
    </row>
    <row r="243" spans="1:9">
      <c r="A243" s="16" t="s">
        <v>201</v>
      </c>
      <c r="B243" s="13" t="s">
        <v>8</v>
      </c>
      <c r="C243">
        <f>VLOOKUP(Parameter!O243,'Indexing - fca'!$A$2:$B$51,2)</f>
        <v>-10</v>
      </c>
      <c r="D243">
        <f>VLOOKUP(Parameter!P243,'Indexing - fca'!$C$2:$D$51,2)</f>
        <v>21</v>
      </c>
      <c r="E243">
        <f>VLOOKUP(Parameter!Q243,'Indexing - fca'!$E$2:$F$51,2)</f>
        <v>-4</v>
      </c>
      <c r="F243">
        <f>VLOOKUP(Parameter!R243,'Indexing - fca'!$G$2:$H$51,2)</f>
        <v>0</v>
      </c>
      <c r="H243">
        <f>VLOOKUP(Parameter!S243,'Indexing - fca'!$I$2:$J$51,2)</f>
        <v>-3</v>
      </c>
      <c r="I243">
        <f>VLOOKUP(Parameter!T243,'Indexing - fca'!$K$2:$L$51,2)</f>
        <v>-3</v>
      </c>
    </row>
    <row r="244" spans="1:9">
      <c r="A244" s="16" t="s">
        <v>201</v>
      </c>
      <c r="B244" s="13" t="s">
        <v>10</v>
      </c>
      <c r="C244">
        <f>VLOOKUP(Parameter!O244,'Indexing - fca'!$A$2:$B$51,2)</f>
        <v>-10</v>
      </c>
      <c r="D244">
        <f>VLOOKUP(Parameter!P244,'Indexing - fca'!$C$2:$D$51,2)</f>
        <v>21</v>
      </c>
      <c r="E244">
        <f>VLOOKUP(Parameter!Q244,'Indexing - fca'!$E$2:$F$51,2)</f>
        <v>-4</v>
      </c>
      <c r="F244">
        <f>VLOOKUP(Parameter!R244,'Indexing - fca'!$G$2:$H$51,2)</f>
        <v>0</v>
      </c>
      <c r="H244">
        <f>VLOOKUP(Parameter!S244,'Indexing - fca'!$I$2:$J$51,2)</f>
        <v>-3</v>
      </c>
      <c r="I244">
        <f>VLOOKUP(Parameter!T244,'Indexing - fca'!$K$2:$L$51,2)</f>
        <v>-3</v>
      </c>
    </row>
    <row r="245" spans="1:9">
      <c r="A245" s="16" t="s">
        <v>201</v>
      </c>
      <c r="B245" s="13" t="s">
        <v>11</v>
      </c>
      <c r="C245">
        <f>VLOOKUP(Parameter!O245,'Indexing - fca'!$A$2:$B$51,2)</f>
        <v>-10</v>
      </c>
      <c r="D245">
        <f>VLOOKUP(Parameter!P245,'Indexing - fca'!$C$2:$D$51,2)</f>
        <v>21</v>
      </c>
      <c r="E245">
        <f>VLOOKUP(Parameter!Q245,'Indexing - fca'!$E$2:$F$51,2)</f>
        <v>-4</v>
      </c>
      <c r="F245">
        <f>VLOOKUP(Parameter!R245,'Indexing - fca'!$G$2:$H$51,2)</f>
        <v>0</v>
      </c>
      <c r="H245">
        <f>VLOOKUP(Parameter!S245,'Indexing - fca'!$I$2:$J$51,2)</f>
        <v>-3</v>
      </c>
      <c r="I245">
        <f>VLOOKUP(Parameter!T245,'Indexing - fca'!$K$2:$L$51,2)</f>
        <v>-3</v>
      </c>
    </row>
    <row r="246" spans="1:9">
      <c r="A246" s="16" t="s">
        <v>202</v>
      </c>
      <c r="B246" s="13" t="s">
        <v>8</v>
      </c>
      <c r="C246">
        <f>VLOOKUP(Parameter!O246,'Indexing - fca'!$A$2:$B$51,2)</f>
        <v>-5</v>
      </c>
      <c r="D246">
        <f>VLOOKUP(Parameter!P246,'Indexing - fca'!$C$2:$D$51,2)</f>
        <v>-9</v>
      </c>
      <c r="E246">
        <f>VLOOKUP(Parameter!Q246,'Indexing - fca'!$E$2:$F$51,2)</f>
        <v>8</v>
      </c>
      <c r="F246">
        <f>VLOOKUP(Parameter!R246,'Indexing - fca'!$G$2:$H$51,2)</f>
        <v>-9</v>
      </c>
      <c r="H246">
        <f>VLOOKUP(Parameter!S246,'Indexing - fca'!$I$2:$J$51,2)</f>
        <v>16</v>
      </c>
      <c r="I246">
        <f>VLOOKUP(Parameter!T246,'Indexing - fca'!$K$2:$L$51,2)</f>
        <v>24</v>
      </c>
    </row>
    <row r="247" spans="1:9">
      <c r="A247" s="16" t="s">
        <v>202</v>
      </c>
      <c r="B247" s="13" t="s">
        <v>10</v>
      </c>
      <c r="C247">
        <f>VLOOKUP(Parameter!O247,'Indexing - fca'!$A$2:$B$51,2)</f>
        <v>-5</v>
      </c>
      <c r="D247">
        <f>VLOOKUP(Parameter!P247,'Indexing - fca'!$C$2:$D$51,2)</f>
        <v>-9</v>
      </c>
      <c r="E247">
        <f>VLOOKUP(Parameter!Q247,'Indexing - fca'!$E$2:$F$51,2)</f>
        <v>8</v>
      </c>
      <c r="F247">
        <f>VLOOKUP(Parameter!R247,'Indexing - fca'!$G$2:$H$51,2)</f>
        <v>-9</v>
      </c>
      <c r="H247">
        <f>VLOOKUP(Parameter!S247,'Indexing - fca'!$I$2:$J$51,2)</f>
        <v>16</v>
      </c>
      <c r="I247">
        <f>VLOOKUP(Parameter!T247,'Indexing - fca'!$K$2:$L$51,2)</f>
        <v>24</v>
      </c>
    </row>
    <row r="248" spans="1:9">
      <c r="A248" s="16" t="s">
        <v>202</v>
      </c>
      <c r="B248" s="13" t="s">
        <v>11</v>
      </c>
      <c r="C248">
        <f>VLOOKUP(Parameter!O248,'Indexing - fca'!$A$2:$B$51,2)</f>
        <v>-5</v>
      </c>
      <c r="D248">
        <f>VLOOKUP(Parameter!P248,'Indexing - fca'!$C$2:$D$51,2)</f>
        <v>-9</v>
      </c>
      <c r="E248">
        <f>VLOOKUP(Parameter!Q248,'Indexing - fca'!$E$2:$F$51,2)</f>
        <v>8</v>
      </c>
      <c r="F248">
        <f>VLOOKUP(Parameter!R248,'Indexing - fca'!$G$2:$H$51,2)</f>
        <v>-9</v>
      </c>
      <c r="H248">
        <f>VLOOKUP(Parameter!S248,'Indexing - fca'!$I$2:$J$51,2)</f>
        <v>16</v>
      </c>
      <c r="I248">
        <f>VLOOKUP(Parameter!T248,'Indexing - fca'!$K$2:$L$51,2)</f>
        <v>24</v>
      </c>
    </row>
    <row r="249" spans="1:9">
      <c r="A249" s="16" t="s">
        <v>203</v>
      </c>
      <c r="B249" s="13" t="s">
        <v>8</v>
      </c>
      <c r="C249">
        <f>VLOOKUP(Parameter!O249,'Indexing - fca'!$A$2:$B$51,2)</f>
        <v>-12</v>
      </c>
      <c r="D249">
        <f>VLOOKUP(Parameter!P249,'Indexing - fca'!$C$2:$D$51,2)</f>
        <v>24</v>
      </c>
      <c r="E249">
        <f>VLOOKUP(Parameter!Q249,'Indexing - fca'!$E$2:$F$51,2)</f>
        <v>-8</v>
      </c>
      <c r="F249">
        <f>VLOOKUP(Parameter!R249,'Indexing - fca'!$G$2:$H$51,2)</f>
        <v>0</v>
      </c>
      <c r="H249">
        <f>VLOOKUP(Parameter!S249,'Indexing - fca'!$I$2:$J$51,2)</f>
        <v>3</v>
      </c>
      <c r="I249">
        <f>VLOOKUP(Parameter!T249,'Indexing - fca'!$K$2:$L$51,2)</f>
        <v>22</v>
      </c>
    </row>
    <row r="250" spans="1:9">
      <c r="A250" s="16" t="s">
        <v>203</v>
      </c>
      <c r="B250" s="13" t="s">
        <v>10</v>
      </c>
      <c r="C250">
        <f>VLOOKUP(Parameter!O250,'Indexing - fca'!$A$2:$B$51,2)</f>
        <v>-12</v>
      </c>
      <c r="D250">
        <f>VLOOKUP(Parameter!P250,'Indexing - fca'!$C$2:$D$51,2)</f>
        <v>24</v>
      </c>
      <c r="E250">
        <f>VLOOKUP(Parameter!Q250,'Indexing - fca'!$E$2:$F$51,2)</f>
        <v>-8</v>
      </c>
      <c r="F250">
        <f>VLOOKUP(Parameter!R250,'Indexing - fca'!$G$2:$H$51,2)</f>
        <v>0</v>
      </c>
      <c r="H250">
        <f>VLOOKUP(Parameter!S250,'Indexing - fca'!$I$2:$J$51,2)</f>
        <v>3</v>
      </c>
      <c r="I250">
        <f>VLOOKUP(Parameter!T250,'Indexing - fca'!$K$2:$L$51,2)</f>
        <v>22</v>
      </c>
    </row>
    <row r="251" spans="1:9">
      <c r="A251" s="16" t="s">
        <v>203</v>
      </c>
      <c r="B251" s="13" t="s">
        <v>11</v>
      </c>
      <c r="C251">
        <f>VLOOKUP(Parameter!O251,'Indexing - fca'!$A$2:$B$51,2)</f>
        <v>-12</v>
      </c>
      <c r="D251">
        <f>VLOOKUP(Parameter!P251,'Indexing - fca'!$C$2:$D$51,2)</f>
        <v>24</v>
      </c>
      <c r="E251">
        <f>VLOOKUP(Parameter!Q251,'Indexing - fca'!$E$2:$F$51,2)</f>
        <v>-8</v>
      </c>
      <c r="F251">
        <f>VLOOKUP(Parameter!R251,'Indexing - fca'!$G$2:$H$51,2)</f>
        <v>0</v>
      </c>
      <c r="H251">
        <f>VLOOKUP(Parameter!S251,'Indexing - fca'!$I$2:$J$51,2)</f>
        <v>3</v>
      </c>
      <c r="I251">
        <f>VLOOKUP(Parameter!T251,'Indexing - fca'!$K$2:$L$51,2)</f>
        <v>22</v>
      </c>
    </row>
    <row r="252" spans="1:9">
      <c r="A252" s="16" t="s">
        <v>204</v>
      </c>
      <c r="B252" s="13" t="s">
        <v>8</v>
      </c>
      <c r="C252">
        <f>VLOOKUP(Parameter!O252,'Indexing - fca'!$A$2:$B$51,2)</f>
        <v>-11</v>
      </c>
      <c r="D252">
        <f>VLOOKUP(Parameter!P252,'Indexing - fca'!$C$2:$D$51,2)</f>
        <v>21</v>
      </c>
      <c r="E252">
        <f>VLOOKUP(Parameter!Q252,'Indexing - fca'!$E$2:$F$51,2)</f>
        <v>9</v>
      </c>
      <c r="F252">
        <f>VLOOKUP(Parameter!R252,'Indexing - fca'!$G$2:$H$51,2)</f>
        <v>0</v>
      </c>
      <c r="H252">
        <f>VLOOKUP(Parameter!S252,'Indexing - fca'!$I$2:$J$51,2)</f>
        <v>-3</v>
      </c>
      <c r="I252">
        <f>VLOOKUP(Parameter!T252,'Indexing - fca'!$K$2:$L$51,2)</f>
        <v>22</v>
      </c>
    </row>
    <row r="253" spans="1:9">
      <c r="A253" s="16" t="s">
        <v>204</v>
      </c>
      <c r="B253" s="13" t="s">
        <v>10</v>
      </c>
      <c r="C253">
        <f>VLOOKUP(Parameter!O253,'Indexing - fca'!$A$2:$B$51,2)</f>
        <v>-11</v>
      </c>
      <c r="D253">
        <f>VLOOKUP(Parameter!P253,'Indexing - fca'!$C$2:$D$51,2)</f>
        <v>21</v>
      </c>
      <c r="E253">
        <f>VLOOKUP(Parameter!Q253,'Indexing - fca'!$E$2:$F$51,2)</f>
        <v>9</v>
      </c>
      <c r="F253">
        <f>VLOOKUP(Parameter!R253,'Indexing - fca'!$G$2:$H$51,2)</f>
        <v>0</v>
      </c>
      <c r="H253">
        <f>VLOOKUP(Parameter!S253,'Indexing - fca'!$I$2:$J$51,2)</f>
        <v>-3</v>
      </c>
      <c r="I253">
        <f>VLOOKUP(Parameter!T253,'Indexing - fca'!$K$2:$L$51,2)</f>
        <v>22</v>
      </c>
    </row>
    <row r="254" spans="1:9">
      <c r="A254" s="16" t="s">
        <v>204</v>
      </c>
      <c r="B254" s="13" t="s">
        <v>11</v>
      </c>
      <c r="C254">
        <f>VLOOKUP(Parameter!O254,'Indexing - fca'!$A$2:$B$51,2)</f>
        <v>-11</v>
      </c>
      <c r="D254">
        <f>VLOOKUP(Parameter!P254,'Indexing - fca'!$C$2:$D$51,2)</f>
        <v>21</v>
      </c>
      <c r="E254">
        <f>VLOOKUP(Parameter!Q254,'Indexing - fca'!$E$2:$F$51,2)</f>
        <v>9</v>
      </c>
      <c r="F254">
        <f>VLOOKUP(Parameter!R254,'Indexing - fca'!$G$2:$H$51,2)</f>
        <v>0</v>
      </c>
      <c r="H254">
        <f>VLOOKUP(Parameter!S254,'Indexing - fca'!$I$2:$J$51,2)</f>
        <v>-3</v>
      </c>
      <c r="I254">
        <f>VLOOKUP(Parameter!T254,'Indexing - fca'!$K$2:$L$51,2)</f>
        <v>22</v>
      </c>
    </row>
    <row r="255" spans="1:9">
      <c r="A255" s="16" t="s">
        <v>205</v>
      </c>
      <c r="B255" s="13" t="s">
        <v>8</v>
      </c>
      <c r="C255">
        <f>VLOOKUP(Parameter!O255,'Indexing - fca'!$A$2:$B$51,2)</f>
        <v>24</v>
      </c>
      <c r="D255">
        <f>VLOOKUP(Parameter!P255,'Indexing - fca'!$C$2:$D$51,2)</f>
        <v>10</v>
      </c>
      <c r="E255">
        <f>VLOOKUP(Parameter!Q255,'Indexing - fca'!$E$2:$F$51,2)</f>
        <v>-10</v>
      </c>
      <c r="F255">
        <f>VLOOKUP(Parameter!R255,'Indexing - fca'!$G$2:$H$51,2)</f>
        <v>-10</v>
      </c>
      <c r="H255">
        <f>VLOOKUP(Parameter!S255,'Indexing - fca'!$I$2:$J$51,2)</f>
        <v>7</v>
      </c>
      <c r="I255">
        <f>VLOOKUP(Parameter!T255,'Indexing - fca'!$K$2:$L$51,2)</f>
        <v>17</v>
      </c>
    </row>
    <row r="256" spans="1:9">
      <c r="A256" s="16" t="s">
        <v>205</v>
      </c>
      <c r="B256" s="13" t="s">
        <v>10</v>
      </c>
      <c r="C256">
        <f>VLOOKUP(Parameter!O256,'Indexing - fca'!$A$2:$B$51,2)</f>
        <v>24</v>
      </c>
      <c r="D256">
        <f>VLOOKUP(Parameter!P256,'Indexing - fca'!$C$2:$D$51,2)</f>
        <v>10</v>
      </c>
      <c r="E256">
        <f>VLOOKUP(Parameter!Q256,'Indexing - fca'!$E$2:$F$51,2)</f>
        <v>-10</v>
      </c>
      <c r="F256">
        <f>VLOOKUP(Parameter!R256,'Indexing - fca'!$G$2:$H$51,2)</f>
        <v>-10</v>
      </c>
      <c r="H256">
        <f>VLOOKUP(Parameter!S256,'Indexing - fca'!$I$2:$J$51,2)</f>
        <v>7</v>
      </c>
      <c r="I256">
        <f>VLOOKUP(Parameter!T256,'Indexing - fca'!$K$2:$L$51,2)</f>
        <v>17</v>
      </c>
    </row>
    <row r="257" spans="1:9">
      <c r="A257" s="16" t="s">
        <v>205</v>
      </c>
      <c r="B257" s="13" t="s">
        <v>11</v>
      </c>
      <c r="C257">
        <f>VLOOKUP(Parameter!O257,'Indexing - fca'!$A$2:$B$51,2)</f>
        <v>24</v>
      </c>
      <c r="D257">
        <f>VLOOKUP(Parameter!P257,'Indexing - fca'!$C$2:$D$51,2)</f>
        <v>10</v>
      </c>
      <c r="E257">
        <f>VLOOKUP(Parameter!Q257,'Indexing - fca'!$E$2:$F$51,2)</f>
        <v>-10</v>
      </c>
      <c r="F257">
        <f>VLOOKUP(Parameter!R257,'Indexing - fca'!$G$2:$H$51,2)</f>
        <v>-10</v>
      </c>
      <c r="H257">
        <f>VLOOKUP(Parameter!S257,'Indexing - fca'!$I$2:$J$51,2)</f>
        <v>7</v>
      </c>
      <c r="I257">
        <f>VLOOKUP(Parameter!T257,'Indexing - fca'!$K$2:$L$51,2)</f>
        <v>17</v>
      </c>
    </row>
    <row r="258" spans="1:9">
      <c r="A258" s="16" t="s">
        <v>206</v>
      </c>
      <c r="B258" s="13" t="s">
        <v>8</v>
      </c>
      <c r="C258">
        <f>VLOOKUP(Parameter!O258,'Indexing - fca'!$A$2:$B$51,2)</f>
        <v>22</v>
      </c>
      <c r="D258">
        <f>VLOOKUP(Parameter!P258,'Indexing - fca'!$C$2:$D$51,2)</f>
        <v>21</v>
      </c>
      <c r="E258">
        <f>VLOOKUP(Parameter!Q258,'Indexing - fca'!$E$2:$F$51,2)</f>
        <v>-1</v>
      </c>
      <c r="F258">
        <f>VLOOKUP(Parameter!R258,'Indexing - fca'!$G$2:$H$51,2)</f>
        <v>-21</v>
      </c>
      <c r="H258">
        <f>VLOOKUP(Parameter!S258,'Indexing - fca'!$I$2:$J$51,2)</f>
        <v>-6</v>
      </c>
      <c r="I258">
        <f>VLOOKUP(Parameter!T258,'Indexing - fca'!$K$2:$L$51,2)</f>
        <v>22</v>
      </c>
    </row>
    <row r="259" spans="1:9">
      <c r="A259" s="16" t="s">
        <v>206</v>
      </c>
      <c r="B259" s="13" t="s">
        <v>10</v>
      </c>
      <c r="C259">
        <f>VLOOKUP(Parameter!O259,'Indexing - fca'!$A$2:$B$51,2)</f>
        <v>22</v>
      </c>
      <c r="D259">
        <f>VLOOKUP(Parameter!P259,'Indexing - fca'!$C$2:$D$51,2)</f>
        <v>21</v>
      </c>
      <c r="E259">
        <f>VLOOKUP(Parameter!Q259,'Indexing - fca'!$E$2:$F$51,2)</f>
        <v>-1</v>
      </c>
      <c r="F259">
        <f>VLOOKUP(Parameter!R259,'Indexing - fca'!$G$2:$H$51,2)</f>
        <v>-21</v>
      </c>
      <c r="H259">
        <f>VLOOKUP(Parameter!S259,'Indexing - fca'!$I$2:$J$51,2)</f>
        <v>-6</v>
      </c>
      <c r="I259">
        <f>VLOOKUP(Parameter!T259,'Indexing - fca'!$K$2:$L$51,2)</f>
        <v>22</v>
      </c>
    </row>
    <row r="260" spans="1:9">
      <c r="A260" s="16" t="s">
        <v>206</v>
      </c>
      <c r="B260" s="13" t="s">
        <v>11</v>
      </c>
      <c r="C260">
        <f>VLOOKUP(Parameter!O260,'Indexing - fca'!$A$2:$B$51,2)</f>
        <v>22</v>
      </c>
      <c r="D260">
        <f>VLOOKUP(Parameter!P260,'Indexing - fca'!$C$2:$D$51,2)</f>
        <v>21</v>
      </c>
      <c r="E260">
        <f>VLOOKUP(Parameter!Q260,'Indexing - fca'!$E$2:$F$51,2)</f>
        <v>-1</v>
      </c>
      <c r="F260">
        <f>VLOOKUP(Parameter!R260,'Indexing - fca'!$G$2:$H$51,2)</f>
        <v>-21</v>
      </c>
      <c r="H260">
        <f>VLOOKUP(Parameter!S260,'Indexing - fca'!$I$2:$J$51,2)</f>
        <v>-6</v>
      </c>
      <c r="I260">
        <f>VLOOKUP(Parameter!T260,'Indexing - fca'!$K$2:$L$51,2)</f>
        <v>22</v>
      </c>
    </row>
    <row r="261" spans="1:9">
      <c r="A261" s="16" t="s">
        <v>207</v>
      </c>
      <c r="B261" s="13" t="s">
        <v>8</v>
      </c>
      <c r="C261">
        <f>VLOOKUP(Parameter!O261,'Indexing - fca'!$A$2:$B$51,2)</f>
        <v>-9</v>
      </c>
      <c r="D261">
        <f>VLOOKUP(Parameter!P261,'Indexing - fca'!$C$2:$D$51,2)</f>
        <v>23</v>
      </c>
      <c r="E261">
        <f>VLOOKUP(Parameter!Q261,'Indexing - fca'!$E$2:$F$51,2)</f>
        <v>11</v>
      </c>
      <c r="F261">
        <f>VLOOKUP(Parameter!R261,'Indexing - fca'!$G$2:$H$51,2)</f>
        <v>-1</v>
      </c>
      <c r="H261">
        <f>VLOOKUP(Parameter!S261,'Indexing - fca'!$I$2:$J$51,2)</f>
        <v>16</v>
      </c>
      <c r="I261">
        <f>VLOOKUP(Parameter!T261,'Indexing - fca'!$K$2:$L$51,2)</f>
        <v>11</v>
      </c>
    </row>
    <row r="262" spans="1:9">
      <c r="A262" s="16" t="s">
        <v>207</v>
      </c>
      <c r="B262" s="13" t="s">
        <v>10</v>
      </c>
      <c r="C262">
        <f>VLOOKUP(Parameter!O262,'Indexing - fca'!$A$2:$B$51,2)</f>
        <v>-9</v>
      </c>
      <c r="D262">
        <f>VLOOKUP(Parameter!P262,'Indexing - fca'!$C$2:$D$51,2)</f>
        <v>23</v>
      </c>
      <c r="E262">
        <f>VLOOKUP(Parameter!Q262,'Indexing - fca'!$E$2:$F$51,2)</f>
        <v>11</v>
      </c>
      <c r="F262">
        <f>VLOOKUP(Parameter!R262,'Indexing - fca'!$G$2:$H$51,2)</f>
        <v>-1</v>
      </c>
      <c r="H262">
        <f>VLOOKUP(Parameter!S262,'Indexing - fca'!$I$2:$J$51,2)</f>
        <v>16</v>
      </c>
      <c r="I262">
        <f>VLOOKUP(Parameter!T262,'Indexing - fca'!$K$2:$L$51,2)</f>
        <v>11</v>
      </c>
    </row>
    <row r="263" spans="1:9">
      <c r="A263" s="16" t="s">
        <v>207</v>
      </c>
      <c r="B263" s="13" t="s">
        <v>11</v>
      </c>
      <c r="C263">
        <f>VLOOKUP(Parameter!O263,'Indexing - fca'!$A$2:$B$51,2)</f>
        <v>-9</v>
      </c>
      <c r="D263">
        <f>VLOOKUP(Parameter!P263,'Indexing - fca'!$C$2:$D$51,2)</f>
        <v>23</v>
      </c>
      <c r="E263">
        <f>VLOOKUP(Parameter!Q263,'Indexing - fca'!$E$2:$F$51,2)</f>
        <v>11</v>
      </c>
      <c r="F263">
        <f>VLOOKUP(Parameter!R263,'Indexing - fca'!$G$2:$H$51,2)</f>
        <v>-1</v>
      </c>
      <c r="H263">
        <f>VLOOKUP(Parameter!S263,'Indexing - fca'!$I$2:$J$51,2)</f>
        <v>16</v>
      </c>
      <c r="I263">
        <f>VLOOKUP(Parameter!T263,'Indexing - fca'!$K$2:$L$51,2)</f>
        <v>11</v>
      </c>
    </row>
    <row r="264" spans="1:9">
      <c r="A264" s="16" t="s">
        <v>208</v>
      </c>
      <c r="B264" s="13" t="s">
        <v>8</v>
      </c>
      <c r="C264">
        <f>VLOOKUP(Parameter!O264,'Indexing - fca'!$A$2:$B$51,2)</f>
        <v>-9</v>
      </c>
      <c r="D264">
        <f>VLOOKUP(Parameter!P264,'Indexing - fca'!$C$2:$D$51,2)</f>
        <v>23</v>
      </c>
      <c r="E264">
        <f>VLOOKUP(Parameter!Q264,'Indexing - fca'!$E$2:$F$51,2)</f>
        <v>11</v>
      </c>
      <c r="F264">
        <f>VLOOKUP(Parameter!R264,'Indexing - fca'!$G$2:$H$51,2)</f>
        <v>-1</v>
      </c>
      <c r="H264">
        <f>VLOOKUP(Parameter!S264,'Indexing - fca'!$I$2:$J$51,2)</f>
        <v>16</v>
      </c>
      <c r="I264">
        <f>VLOOKUP(Parameter!T264,'Indexing - fca'!$K$2:$L$51,2)</f>
        <v>11</v>
      </c>
    </row>
    <row r="265" spans="1:9">
      <c r="A265" s="16" t="s">
        <v>208</v>
      </c>
      <c r="B265" s="13" t="s">
        <v>10</v>
      </c>
      <c r="C265">
        <f>VLOOKUP(Parameter!O265,'Indexing - fca'!$A$2:$B$51,2)</f>
        <v>-9</v>
      </c>
      <c r="D265">
        <f>VLOOKUP(Parameter!P265,'Indexing - fca'!$C$2:$D$51,2)</f>
        <v>23</v>
      </c>
      <c r="E265">
        <f>VLOOKUP(Parameter!Q265,'Indexing - fca'!$E$2:$F$51,2)</f>
        <v>11</v>
      </c>
      <c r="F265">
        <f>VLOOKUP(Parameter!R265,'Indexing - fca'!$G$2:$H$51,2)</f>
        <v>-1</v>
      </c>
      <c r="H265">
        <f>VLOOKUP(Parameter!S265,'Indexing - fca'!$I$2:$J$51,2)</f>
        <v>16</v>
      </c>
      <c r="I265">
        <f>VLOOKUP(Parameter!T265,'Indexing - fca'!$K$2:$L$51,2)</f>
        <v>11</v>
      </c>
    </row>
    <row r="266" spans="1:9">
      <c r="A266" s="16" t="s">
        <v>208</v>
      </c>
      <c r="B266" s="13" t="s">
        <v>11</v>
      </c>
      <c r="C266">
        <f>VLOOKUP(Parameter!O266,'Indexing - fca'!$A$2:$B$51,2)</f>
        <v>-9</v>
      </c>
      <c r="D266">
        <f>VLOOKUP(Parameter!P266,'Indexing - fca'!$C$2:$D$51,2)</f>
        <v>23</v>
      </c>
      <c r="E266">
        <f>VLOOKUP(Parameter!Q266,'Indexing - fca'!$E$2:$F$51,2)</f>
        <v>11</v>
      </c>
      <c r="F266">
        <f>VLOOKUP(Parameter!R266,'Indexing - fca'!$G$2:$H$51,2)</f>
        <v>-1</v>
      </c>
      <c r="H266">
        <f>VLOOKUP(Parameter!S266,'Indexing - fca'!$I$2:$J$51,2)</f>
        <v>16</v>
      </c>
      <c r="I266">
        <f>VLOOKUP(Parameter!T266,'Indexing - fca'!$K$2:$L$51,2)</f>
        <v>11</v>
      </c>
    </row>
    <row r="267" spans="1:9">
      <c r="A267" s="16" t="s">
        <v>209</v>
      </c>
      <c r="B267" s="13" t="s">
        <v>8</v>
      </c>
      <c r="C267">
        <f>VLOOKUP(Parameter!O267,'Indexing - fca'!$A$2:$B$51,2)</f>
        <v>-8</v>
      </c>
      <c r="D267">
        <f>VLOOKUP(Parameter!P267,'Indexing - fca'!$C$2:$D$51,2)</f>
        <v>-2</v>
      </c>
      <c r="E267">
        <f>VLOOKUP(Parameter!Q267,'Indexing - fca'!$E$2:$F$51,2)</f>
        <v>-2</v>
      </c>
      <c r="F267">
        <f>VLOOKUP(Parameter!R267,'Indexing - fca'!$G$2:$H$51,2)</f>
        <v>-2</v>
      </c>
      <c r="H267">
        <f>VLOOKUP(Parameter!S267,'Indexing - fca'!$I$2:$J$51,2)</f>
        <v>22</v>
      </c>
      <c r="I267">
        <f>VLOOKUP(Parameter!T267,'Indexing - fca'!$K$2:$L$51,2)</f>
        <v>24</v>
      </c>
    </row>
    <row r="268" spans="1:9">
      <c r="A268" s="16" t="s">
        <v>209</v>
      </c>
      <c r="B268" s="13" t="s">
        <v>10</v>
      </c>
      <c r="C268">
        <f>VLOOKUP(Parameter!O268,'Indexing - fca'!$A$2:$B$51,2)</f>
        <v>-8</v>
      </c>
      <c r="D268">
        <f>VLOOKUP(Parameter!P268,'Indexing - fca'!$C$2:$D$51,2)</f>
        <v>-2</v>
      </c>
      <c r="E268">
        <f>VLOOKUP(Parameter!Q268,'Indexing - fca'!$E$2:$F$51,2)</f>
        <v>-2</v>
      </c>
      <c r="F268">
        <f>VLOOKUP(Parameter!R268,'Indexing - fca'!$G$2:$H$51,2)</f>
        <v>-2</v>
      </c>
      <c r="H268">
        <f>VLOOKUP(Parameter!S268,'Indexing - fca'!$I$2:$J$51,2)</f>
        <v>22</v>
      </c>
      <c r="I268">
        <f>VLOOKUP(Parameter!T268,'Indexing - fca'!$K$2:$L$51,2)</f>
        <v>24</v>
      </c>
    </row>
    <row r="269" spans="1:9">
      <c r="A269" s="16" t="s">
        <v>209</v>
      </c>
      <c r="B269" s="13" t="s">
        <v>11</v>
      </c>
      <c r="C269">
        <f>VLOOKUP(Parameter!O269,'Indexing - fca'!$A$2:$B$51,2)</f>
        <v>-8</v>
      </c>
      <c r="D269">
        <f>VLOOKUP(Parameter!P269,'Indexing - fca'!$C$2:$D$51,2)</f>
        <v>-2</v>
      </c>
      <c r="E269">
        <f>VLOOKUP(Parameter!Q269,'Indexing - fca'!$E$2:$F$51,2)</f>
        <v>-2</v>
      </c>
      <c r="F269">
        <f>VLOOKUP(Parameter!R269,'Indexing - fca'!$G$2:$H$51,2)</f>
        <v>-2</v>
      </c>
      <c r="H269">
        <f>VLOOKUP(Parameter!S269,'Indexing - fca'!$I$2:$J$51,2)</f>
        <v>22</v>
      </c>
      <c r="I269">
        <f>VLOOKUP(Parameter!T269,'Indexing - fca'!$K$2:$L$51,2)</f>
        <v>24</v>
      </c>
    </row>
    <row r="270" spans="1:9">
      <c r="A270" s="16" t="s">
        <v>210</v>
      </c>
      <c r="B270" s="13" t="s">
        <v>8</v>
      </c>
      <c r="C270">
        <f>VLOOKUP(Parameter!O270,'Indexing - fca'!$A$2:$B$51,2)</f>
        <v>6</v>
      </c>
      <c r="D270">
        <f>VLOOKUP(Parameter!P270,'Indexing - fca'!$C$2:$D$51,2)</f>
        <v>0</v>
      </c>
      <c r="E270">
        <f>VLOOKUP(Parameter!Q270,'Indexing - fca'!$E$2:$F$51,2)</f>
        <v>13</v>
      </c>
      <c r="F270">
        <f>VLOOKUP(Parameter!R270,'Indexing - fca'!$G$2:$H$51,2)</f>
        <v>-17</v>
      </c>
      <c r="H270">
        <f>VLOOKUP(Parameter!S270,'Indexing - fca'!$I$2:$J$51,2)</f>
        <v>-9</v>
      </c>
      <c r="I270">
        <f>VLOOKUP(Parameter!T270,'Indexing - fca'!$K$2:$L$51,2)</f>
        <v>5</v>
      </c>
    </row>
    <row r="271" spans="1:9">
      <c r="A271" s="16" t="s">
        <v>210</v>
      </c>
      <c r="B271" s="13" t="s">
        <v>10</v>
      </c>
      <c r="C271">
        <f>VLOOKUP(Parameter!O271,'Indexing - fca'!$A$2:$B$51,2)</f>
        <v>6</v>
      </c>
      <c r="D271">
        <f>VLOOKUP(Parameter!P271,'Indexing - fca'!$C$2:$D$51,2)</f>
        <v>0</v>
      </c>
      <c r="E271">
        <f>VLOOKUP(Parameter!Q271,'Indexing - fca'!$E$2:$F$51,2)</f>
        <v>13</v>
      </c>
      <c r="F271">
        <f>VLOOKUP(Parameter!R271,'Indexing - fca'!$G$2:$H$51,2)</f>
        <v>-17</v>
      </c>
      <c r="H271">
        <f>VLOOKUP(Parameter!S271,'Indexing - fca'!$I$2:$J$51,2)</f>
        <v>-9</v>
      </c>
      <c r="I271">
        <f>VLOOKUP(Parameter!T271,'Indexing - fca'!$K$2:$L$51,2)</f>
        <v>5</v>
      </c>
    </row>
    <row r="272" spans="1:9">
      <c r="A272" s="16" t="s">
        <v>210</v>
      </c>
      <c r="B272" s="13" t="s">
        <v>11</v>
      </c>
      <c r="C272">
        <f>VLOOKUP(Parameter!O272,'Indexing - fca'!$A$2:$B$51,2)</f>
        <v>6</v>
      </c>
      <c r="D272">
        <f>VLOOKUP(Parameter!P272,'Indexing - fca'!$C$2:$D$51,2)</f>
        <v>0</v>
      </c>
      <c r="E272">
        <f>VLOOKUP(Parameter!Q272,'Indexing - fca'!$E$2:$F$51,2)</f>
        <v>13</v>
      </c>
      <c r="F272">
        <f>VLOOKUP(Parameter!R272,'Indexing - fca'!$G$2:$H$51,2)</f>
        <v>-17</v>
      </c>
      <c r="H272">
        <f>VLOOKUP(Parameter!S272,'Indexing - fca'!$I$2:$J$51,2)</f>
        <v>-9</v>
      </c>
      <c r="I272">
        <f>VLOOKUP(Parameter!T272,'Indexing - fca'!$K$2:$L$51,2)</f>
        <v>5</v>
      </c>
    </row>
    <row r="273" spans="1:9">
      <c r="A273" s="16" t="s">
        <v>211</v>
      </c>
      <c r="B273" s="13" t="s">
        <v>8</v>
      </c>
      <c r="C273">
        <f>VLOOKUP(Parameter!O273,'Indexing - fca'!$A$2:$B$51,2)</f>
        <v>6</v>
      </c>
      <c r="D273">
        <f>VLOOKUP(Parameter!P273,'Indexing - fca'!$C$2:$D$51,2)</f>
        <v>0</v>
      </c>
      <c r="E273">
        <f>VLOOKUP(Parameter!Q273,'Indexing - fca'!$E$2:$F$51,2)</f>
        <v>13</v>
      </c>
      <c r="F273">
        <f>VLOOKUP(Parameter!R273,'Indexing - fca'!$G$2:$H$51,2)</f>
        <v>-17</v>
      </c>
      <c r="H273">
        <f>VLOOKUP(Parameter!S273,'Indexing - fca'!$I$2:$J$51,2)</f>
        <v>-9</v>
      </c>
      <c r="I273">
        <f>VLOOKUP(Parameter!T273,'Indexing - fca'!$K$2:$L$51,2)</f>
        <v>5</v>
      </c>
    </row>
    <row r="274" spans="1:9">
      <c r="A274" s="16" t="s">
        <v>211</v>
      </c>
      <c r="B274" s="13" t="s">
        <v>10</v>
      </c>
      <c r="C274">
        <f>VLOOKUP(Parameter!O274,'Indexing - fca'!$A$2:$B$51,2)</f>
        <v>6</v>
      </c>
      <c r="D274">
        <f>VLOOKUP(Parameter!P274,'Indexing - fca'!$C$2:$D$51,2)</f>
        <v>0</v>
      </c>
      <c r="E274">
        <f>VLOOKUP(Parameter!Q274,'Indexing - fca'!$E$2:$F$51,2)</f>
        <v>13</v>
      </c>
      <c r="F274">
        <f>VLOOKUP(Parameter!R274,'Indexing - fca'!$G$2:$H$51,2)</f>
        <v>-17</v>
      </c>
      <c r="H274">
        <f>VLOOKUP(Parameter!S274,'Indexing - fca'!$I$2:$J$51,2)</f>
        <v>-9</v>
      </c>
      <c r="I274">
        <f>VLOOKUP(Parameter!T274,'Indexing - fca'!$K$2:$L$51,2)</f>
        <v>5</v>
      </c>
    </row>
    <row r="275" spans="1:9">
      <c r="A275" s="16" t="s">
        <v>211</v>
      </c>
      <c r="B275" s="13" t="s">
        <v>11</v>
      </c>
      <c r="C275">
        <f>VLOOKUP(Parameter!O275,'Indexing - fca'!$A$2:$B$51,2)</f>
        <v>6</v>
      </c>
      <c r="D275">
        <f>VLOOKUP(Parameter!P275,'Indexing - fca'!$C$2:$D$51,2)</f>
        <v>0</v>
      </c>
      <c r="E275">
        <f>VLOOKUP(Parameter!Q275,'Indexing - fca'!$E$2:$F$51,2)</f>
        <v>13</v>
      </c>
      <c r="F275">
        <f>VLOOKUP(Parameter!R275,'Indexing - fca'!$G$2:$H$51,2)</f>
        <v>-17</v>
      </c>
      <c r="H275">
        <f>VLOOKUP(Parameter!S275,'Indexing - fca'!$I$2:$J$51,2)</f>
        <v>-9</v>
      </c>
      <c r="I275">
        <f>VLOOKUP(Parameter!T275,'Indexing - fca'!$K$2:$L$51,2)</f>
        <v>5</v>
      </c>
    </row>
    <row r="276" spans="1:9">
      <c r="A276" s="16" t="s">
        <v>212</v>
      </c>
      <c r="B276" s="13" t="s">
        <v>8</v>
      </c>
      <c r="C276">
        <f>VLOOKUP(Parameter!O276,'Indexing - fca'!$A$2:$B$51,2)</f>
        <v>0</v>
      </c>
      <c r="D276">
        <f>VLOOKUP(Parameter!P276,'Indexing - fca'!$C$2:$D$51,2)</f>
        <v>5</v>
      </c>
      <c r="E276">
        <f>VLOOKUP(Parameter!Q276,'Indexing - fca'!$E$2:$F$51,2)</f>
        <v>-3</v>
      </c>
      <c r="F276">
        <f>VLOOKUP(Parameter!R276,'Indexing - fca'!$G$2:$H$51,2)</f>
        <v>-21</v>
      </c>
      <c r="H276">
        <f>VLOOKUP(Parameter!S276,'Indexing - fca'!$I$2:$J$51,2)</f>
        <v>-16</v>
      </c>
      <c r="I276">
        <f>VLOOKUP(Parameter!T276,'Indexing - fca'!$K$2:$L$51,2)</f>
        <v>18</v>
      </c>
    </row>
    <row r="277" spans="1:9">
      <c r="A277" s="16" t="s">
        <v>212</v>
      </c>
      <c r="B277" s="13" t="s">
        <v>10</v>
      </c>
      <c r="C277">
        <f>VLOOKUP(Parameter!O277,'Indexing - fca'!$A$2:$B$51,2)</f>
        <v>0</v>
      </c>
      <c r="D277">
        <f>VLOOKUP(Parameter!P277,'Indexing - fca'!$C$2:$D$51,2)</f>
        <v>5</v>
      </c>
      <c r="E277">
        <f>VLOOKUP(Parameter!Q277,'Indexing - fca'!$E$2:$F$51,2)</f>
        <v>-3</v>
      </c>
      <c r="F277">
        <f>VLOOKUP(Parameter!R277,'Indexing - fca'!$G$2:$H$51,2)</f>
        <v>-21</v>
      </c>
      <c r="H277">
        <f>VLOOKUP(Parameter!S277,'Indexing - fca'!$I$2:$J$51,2)</f>
        <v>-16</v>
      </c>
      <c r="I277">
        <f>VLOOKUP(Parameter!T277,'Indexing - fca'!$K$2:$L$51,2)</f>
        <v>18</v>
      </c>
    </row>
    <row r="278" spans="1:9">
      <c r="A278" s="16" t="s">
        <v>212</v>
      </c>
      <c r="B278" s="13" t="s">
        <v>11</v>
      </c>
      <c r="C278">
        <f>VLOOKUP(Parameter!O278,'Indexing - fca'!$A$2:$B$51,2)</f>
        <v>0</v>
      </c>
      <c r="D278">
        <f>VLOOKUP(Parameter!P278,'Indexing - fca'!$C$2:$D$51,2)</f>
        <v>5</v>
      </c>
      <c r="E278">
        <f>VLOOKUP(Parameter!Q278,'Indexing - fca'!$E$2:$F$51,2)</f>
        <v>-3</v>
      </c>
      <c r="F278">
        <f>VLOOKUP(Parameter!R278,'Indexing - fca'!$G$2:$H$51,2)</f>
        <v>-21</v>
      </c>
      <c r="H278">
        <f>VLOOKUP(Parameter!S278,'Indexing - fca'!$I$2:$J$51,2)</f>
        <v>-16</v>
      </c>
      <c r="I278">
        <f>VLOOKUP(Parameter!T278,'Indexing - fca'!$K$2:$L$51,2)</f>
        <v>18</v>
      </c>
    </row>
    <row r="279" spans="1:9">
      <c r="A279" s="16" t="s">
        <v>213</v>
      </c>
      <c r="B279" s="13" t="s">
        <v>8</v>
      </c>
      <c r="C279">
        <f>VLOOKUP(Parameter!O279,'Indexing - fca'!$A$2:$B$51,2)</f>
        <v>-3</v>
      </c>
      <c r="D279">
        <f>VLOOKUP(Parameter!P279,'Indexing - fca'!$C$2:$D$51,2)</f>
        <v>2</v>
      </c>
      <c r="E279">
        <f>VLOOKUP(Parameter!Q279,'Indexing - fca'!$E$2:$F$51,2)</f>
        <v>-2</v>
      </c>
      <c r="F279">
        <f>VLOOKUP(Parameter!R279,'Indexing - fca'!$G$2:$H$51,2)</f>
        <v>-9</v>
      </c>
      <c r="H279">
        <f>VLOOKUP(Parameter!S279,'Indexing - fca'!$I$2:$J$51,2)</f>
        <v>23</v>
      </c>
      <c r="I279">
        <f>VLOOKUP(Parameter!T279,'Indexing - fca'!$K$2:$L$51,2)</f>
        <v>20</v>
      </c>
    </row>
    <row r="280" spans="1:9">
      <c r="A280" s="16" t="s">
        <v>213</v>
      </c>
      <c r="B280" s="13" t="s">
        <v>10</v>
      </c>
      <c r="C280">
        <f>VLOOKUP(Parameter!O280,'Indexing - fca'!$A$2:$B$51,2)</f>
        <v>-3</v>
      </c>
      <c r="D280">
        <f>VLOOKUP(Parameter!P280,'Indexing - fca'!$C$2:$D$51,2)</f>
        <v>2</v>
      </c>
      <c r="E280">
        <f>VLOOKUP(Parameter!Q280,'Indexing - fca'!$E$2:$F$51,2)</f>
        <v>-2</v>
      </c>
      <c r="F280">
        <f>VLOOKUP(Parameter!R280,'Indexing - fca'!$G$2:$H$51,2)</f>
        <v>-9</v>
      </c>
      <c r="H280">
        <f>VLOOKUP(Parameter!S280,'Indexing - fca'!$I$2:$J$51,2)</f>
        <v>23</v>
      </c>
      <c r="I280">
        <f>VLOOKUP(Parameter!T280,'Indexing - fca'!$K$2:$L$51,2)</f>
        <v>20</v>
      </c>
    </row>
    <row r="281" spans="1:9">
      <c r="A281" s="16" t="s">
        <v>213</v>
      </c>
      <c r="B281" s="13" t="s">
        <v>11</v>
      </c>
      <c r="C281">
        <f>VLOOKUP(Parameter!O281,'Indexing - fca'!$A$2:$B$51,2)</f>
        <v>-3</v>
      </c>
      <c r="D281">
        <f>VLOOKUP(Parameter!P281,'Indexing - fca'!$C$2:$D$51,2)</f>
        <v>2</v>
      </c>
      <c r="E281">
        <f>VLOOKUP(Parameter!Q281,'Indexing - fca'!$E$2:$F$51,2)</f>
        <v>-2</v>
      </c>
      <c r="F281">
        <f>VLOOKUP(Parameter!R281,'Indexing - fca'!$G$2:$H$51,2)</f>
        <v>-9</v>
      </c>
      <c r="H281">
        <f>VLOOKUP(Parameter!S281,'Indexing - fca'!$I$2:$J$51,2)</f>
        <v>23</v>
      </c>
      <c r="I281">
        <f>VLOOKUP(Parameter!T281,'Indexing - fca'!$K$2:$L$51,2)</f>
        <v>20</v>
      </c>
    </row>
    <row r="282" spans="1:9">
      <c r="A282" s="16" t="s">
        <v>214</v>
      </c>
      <c r="B282" s="13" t="s">
        <v>8</v>
      </c>
      <c r="C282">
        <f>VLOOKUP(Parameter!O282,'Indexing - fca'!$A$2:$B$51,2)</f>
        <v>-15</v>
      </c>
      <c r="D282">
        <f>VLOOKUP(Parameter!P282,'Indexing - fca'!$C$2:$D$51,2)</f>
        <v>16</v>
      </c>
      <c r="E282">
        <f>VLOOKUP(Parameter!Q282,'Indexing - fca'!$E$2:$F$51,2)</f>
        <v>17</v>
      </c>
      <c r="F282">
        <f>VLOOKUP(Parameter!R282,'Indexing - fca'!$G$2:$H$51,2)</f>
        <v>-7</v>
      </c>
      <c r="H282">
        <f>VLOOKUP(Parameter!S282,'Indexing - fca'!$I$2:$J$51,2)</f>
        <v>-10</v>
      </c>
      <c r="I282">
        <f>VLOOKUP(Parameter!T282,'Indexing - fca'!$K$2:$L$51,2)</f>
        <v>-22</v>
      </c>
    </row>
    <row r="283" spans="1:9">
      <c r="A283" s="16" t="s">
        <v>214</v>
      </c>
      <c r="B283" s="13" t="s">
        <v>10</v>
      </c>
      <c r="C283">
        <f>VLOOKUP(Parameter!O283,'Indexing - fca'!$A$2:$B$51,2)</f>
        <v>-15</v>
      </c>
      <c r="D283">
        <f>VLOOKUP(Parameter!P283,'Indexing - fca'!$C$2:$D$51,2)</f>
        <v>16</v>
      </c>
      <c r="E283">
        <f>VLOOKUP(Parameter!Q283,'Indexing - fca'!$E$2:$F$51,2)</f>
        <v>17</v>
      </c>
      <c r="F283">
        <f>VLOOKUP(Parameter!R283,'Indexing - fca'!$G$2:$H$51,2)</f>
        <v>-7</v>
      </c>
      <c r="H283">
        <f>VLOOKUP(Parameter!S283,'Indexing - fca'!$I$2:$J$51,2)</f>
        <v>-10</v>
      </c>
      <c r="I283">
        <f>VLOOKUP(Parameter!T283,'Indexing - fca'!$K$2:$L$51,2)</f>
        <v>-22</v>
      </c>
    </row>
    <row r="284" spans="1:9">
      <c r="A284" s="16" t="s">
        <v>214</v>
      </c>
      <c r="B284" s="13" t="s">
        <v>11</v>
      </c>
      <c r="C284">
        <f>VLOOKUP(Parameter!O284,'Indexing - fca'!$A$2:$B$51,2)</f>
        <v>-15</v>
      </c>
      <c r="D284">
        <f>VLOOKUP(Parameter!P284,'Indexing - fca'!$C$2:$D$51,2)</f>
        <v>16</v>
      </c>
      <c r="E284">
        <f>VLOOKUP(Parameter!Q284,'Indexing - fca'!$E$2:$F$51,2)</f>
        <v>17</v>
      </c>
      <c r="F284">
        <f>VLOOKUP(Parameter!R284,'Indexing - fca'!$G$2:$H$51,2)</f>
        <v>-7</v>
      </c>
      <c r="H284">
        <f>VLOOKUP(Parameter!S284,'Indexing - fca'!$I$2:$J$51,2)</f>
        <v>-10</v>
      </c>
      <c r="I284">
        <f>VLOOKUP(Parameter!T284,'Indexing - fca'!$K$2:$L$51,2)</f>
        <v>-22</v>
      </c>
    </row>
    <row r="285" spans="1:9">
      <c r="A285" s="16" t="s">
        <v>215</v>
      </c>
      <c r="B285" s="13" t="s">
        <v>8</v>
      </c>
      <c r="C285">
        <f>VLOOKUP(Parameter!O285,'Indexing - fca'!$A$2:$B$51,2)</f>
        <v>2</v>
      </c>
      <c r="D285">
        <f>VLOOKUP(Parameter!P285,'Indexing - fca'!$C$2:$D$51,2)</f>
        <v>5</v>
      </c>
      <c r="E285">
        <f>VLOOKUP(Parameter!Q285,'Indexing - fca'!$E$2:$F$51,2)</f>
        <v>-9</v>
      </c>
      <c r="F285">
        <f>VLOOKUP(Parameter!R285,'Indexing - fca'!$G$2:$H$51,2)</f>
        <v>-3</v>
      </c>
      <c r="H285">
        <f>VLOOKUP(Parameter!S285,'Indexing - fca'!$I$2:$J$51,2)</f>
        <v>5</v>
      </c>
      <c r="I285">
        <f>VLOOKUP(Parameter!T285,'Indexing - fca'!$K$2:$L$51,2)</f>
        <v>22</v>
      </c>
    </row>
    <row r="286" spans="1:9">
      <c r="A286" s="16" t="s">
        <v>215</v>
      </c>
      <c r="B286" s="13" t="s">
        <v>10</v>
      </c>
      <c r="C286">
        <f>VLOOKUP(Parameter!O286,'Indexing - fca'!$A$2:$B$51,2)</f>
        <v>2</v>
      </c>
      <c r="D286">
        <f>VLOOKUP(Parameter!P286,'Indexing - fca'!$C$2:$D$51,2)</f>
        <v>5</v>
      </c>
      <c r="E286">
        <f>VLOOKUP(Parameter!Q286,'Indexing - fca'!$E$2:$F$51,2)</f>
        <v>-9</v>
      </c>
      <c r="F286">
        <f>VLOOKUP(Parameter!R286,'Indexing - fca'!$G$2:$H$51,2)</f>
        <v>-3</v>
      </c>
      <c r="H286">
        <f>VLOOKUP(Parameter!S286,'Indexing - fca'!$I$2:$J$51,2)</f>
        <v>5</v>
      </c>
      <c r="I286">
        <f>VLOOKUP(Parameter!T286,'Indexing - fca'!$K$2:$L$51,2)</f>
        <v>22</v>
      </c>
    </row>
    <row r="287" spans="1:9">
      <c r="A287" s="16" t="s">
        <v>216</v>
      </c>
      <c r="B287" s="13" t="s">
        <v>8</v>
      </c>
      <c r="C287">
        <f>VLOOKUP(Parameter!O287,'Indexing - fca'!$A$2:$B$51,2)</f>
        <v>-1</v>
      </c>
      <c r="D287">
        <f>VLOOKUP(Parameter!P287,'Indexing - fca'!$C$2:$D$51,2)</f>
        <v>19</v>
      </c>
      <c r="E287">
        <f>VLOOKUP(Parameter!Q287,'Indexing - fca'!$E$2:$F$51,2)</f>
        <v>5</v>
      </c>
      <c r="F287">
        <f>VLOOKUP(Parameter!R287,'Indexing - fca'!$G$2:$H$51,2)</f>
        <v>-21</v>
      </c>
      <c r="H287">
        <f>VLOOKUP(Parameter!S287,'Indexing - fca'!$I$2:$J$51,2)</f>
        <v>-1</v>
      </c>
      <c r="I287">
        <f>VLOOKUP(Parameter!T287,'Indexing - fca'!$K$2:$L$51,2)</f>
        <v>16</v>
      </c>
    </row>
    <row r="288" spans="1:9">
      <c r="A288" s="16" t="s">
        <v>216</v>
      </c>
      <c r="B288" s="13" t="s">
        <v>10</v>
      </c>
      <c r="C288">
        <f>VLOOKUP(Parameter!O288,'Indexing - fca'!$A$2:$B$51,2)</f>
        <v>-1</v>
      </c>
      <c r="D288">
        <f>VLOOKUP(Parameter!P288,'Indexing - fca'!$C$2:$D$51,2)</f>
        <v>19</v>
      </c>
      <c r="E288">
        <f>VLOOKUP(Parameter!Q288,'Indexing - fca'!$E$2:$F$51,2)</f>
        <v>5</v>
      </c>
      <c r="F288">
        <f>VLOOKUP(Parameter!R288,'Indexing - fca'!$G$2:$H$51,2)</f>
        <v>-21</v>
      </c>
      <c r="H288">
        <f>VLOOKUP(Parameter!S288,'Indexing - fca'!$I$2:$J$51,2)</f>
        <v>-1</v>
      </c>
      <c r="I288">
        <f>VLOOKUP(Parameter!T288,'Indexing - fca'!$K$2:$L$51,2)</f>
        <v>16</v>
      </c>
    </row>
    <row r="289" spans="1:9">
      <c r="A289" s="16" t="s">
        <v>216</v>
      </c>
      <c r="B289" s="13" t="s">
        <v>11</v>
      </c>
      <c r="C289">
        <f>VLOOKUP(Parameter!O289,'Indexing - fca'!$A$2:$B$51,2)</f>
        <v>-1</v>
      </c>
      <c r="D289">
        <f>VLOOKUP(Parameter!P289,'Indexing - fca'!$C$2:$D$51,2)</f>
        <v>19</v>
      </c>
      <c r="E289">
        <f>VLOOKUP(Parameter!Q289,'Indexing - fca'!$E$2:$F$51,2)</f>
        <v>5</v>
      </c>
      <c r="F289">
        <f>VLOOKUP(Parameter!R289,'Indexing - fca'!$G$2:$H$51,2)</f>
        <v>-21</v>
      </c>
      <c r="H289">
        <f>VLOOKUP(Parameter!S289,'Indexing - fca'!$I$2:$J$51,2)</f>
        <v>-1</v>
      </c>
      <c r="I289">
        <f>VLOOKUP(Parameter!T289,'Indexing - fca'!$K$2:$L$51,2)</f>
        <v>16</v>
      </c>
    </row>
    <row r="290" spans="1:9">
      <c r="A290" s="16" t="s">
        <v>217</v>
      </c>
      <c r="B290" s="13" t="s">
        <v>8</v>
      </c>
      <c r="C290">
        <f>VLOOKUP(Parameter!O290,'Indexing - fca'!$A$2:$B$51,2)</f>
        <v>-4</v>
      </c>
      <c r="D290">
        <f>VLOOKUP(Parameter!P290,'Indexing - fca'!$C$2:$D$51,2)</f>
        <v>9</v>
      </c>
      <c r="E290">
        <f>VLOOKUP(Parameter!Q290,'Indexing - fca'!$E$2:$F$51,2)</f>
        <v>4</v>
      </c>
      <c r="F290">
        <f>VLOOKUP(Parameter!R290,'Indexing - fca'!$G$2:$H$51,2)</f>
        <v>-8</v>
      </c>
      <c r="H290">
        <f>VLOOKUP(Parameter!S290,'Indexing - fca'!$I$2:$J$51,2)</f>
        <v>0</v>
      </c>
      <c r="I290">
        <f>VLOOKUP(Parameter!T290,'Indexing - fca'!$K$2:$L$51,2)</f>
        <v>18</v>
      </c>
    </row>
    <row r="291" spans="1:9">
      <c r="A291" s="16" t="s">
        <v>217</v>
      </c>
      <c r="B291" s="13" t="s">
        <v>10</v>
      </c>
      <c r="C291">
        <f>VLOOKUP(Parameter!O291,'Indexing - fca'!$A$2:$B$51,2)</f>
        <v>-4</v>
      </c>
      <c r="D291">
        <f>VLOOKUP(Parameter!P291,'Indexing - fca'!$C$2:$D$51,2)</f>
        <v>9</v>
      </c>
      <c r="E291">
        <f>VLOOKUP(Parameter!Q291,'Indexing - fca'!$E$2:$F$51,2)</f>
        <v>4</v>
      </c>
      <c r="F291">
        <f>VLOOKUP(Parameter!R291,'Indexing - fca'!$G$2:$H$51,2)</f>
        <v>-8</v>
      </c>
      <c r="H291">
        <f>VLOOKUP(Parameter!S291,'Indexing - fca'!$I$2:$J$51,2)</f>
        <v>0</v>
      </c>
      <c r="I291">
        <f>VLOOKUP(Parameter!T291,'Indexing - fca'!$K$2:$L$51,2)</f>
        <v>18</v>
      </c>
    </row>
    <row r="292" spans="1:9">
      <c r="A292" s="16" t="s">
        <v>217</v>
      </c>
      <c r="B292" s="13" t="s">
        <v>11</v>
      </c>
      <c r="C292">
        <f>VLOOKUP(Parameter!O292,'Indexing - fca'!$A$2:$B$51,2)</f>
        <v>-4</v>
      </c>
      <c r="D292">
        <f>VLOOKUP(Parameter!P292,'Indexing - fca'!$C$2:$D$51,2)</f>
        <v>9</v>
      </c>
      <c r="E292">
        <f>VLOOKUP(Parameter!Q292,'Indexing - fca'!$E$2:$F$51,2)</f>
        <v>4</v>
      </c>
      <c r="F292">
        <f>VLOOKUP(Parameter!R292,'Indexing - fca'!$G$2:$H$51,2)</f>
        <v>-8</v>
      </c>
      <c r="H292">
        <f>VLOOKUP(Parameter!S292,'Indexing - fca'!$I$2:$J$51,2)</f>
        <v>0</v>
      </c>
      <c r="I292">
        <f>VLOOKUP(Parameter!T292,'Indexing - fca'!$K$2:$L$51,2)</f>
        <v>18</v>
      </c>
    </row>
    <row r="293" spans="1:9">
      <c r="A293" s="16" t="s">
        <v>218</v>
      </c>
      <c r="B293" s="13" t="s">
        <v>8</v>
      </c>
      <c r="C293">
        <f>VLOOKUP(Parameter!O293,'Indexing - fca'!$A$2:$B$51,2)</f>
        <v>1</v>
      </c>
      <c r="D293">
        <f>VLOOKUP(Parameter!P293,'Indexing - fca'!$C$2:$D$51,2)</f>
        <v>19</v>
      </c>
      <c r="E293">
        <f>VLOOKUP(Parameter!Q293,'Indexing - fca'!$E$2:$F$51,2)</f>
        <v>-13</v>
      </c>
      <c r="F293">
        <f>VLOOKUP(Parameter!R293,'Indexing - fca'!$G$2:$H$51,2)</f>
        <v>-6</v>
      </c>
      <c r="H293">
        <f>VLOOKUP(Parameter!S293,'Indexing - fca'!$I$2:$J$51,2)</f>
        <v>2</v>
      </c>
      <c r="I293">
        <f>VLOOKUP(Parameter!T293,'Indexing - fca'!$K$2:$L$51,2)</f>
        <v>17</v>
      </c>
    </row>
    <row r="294" spans="1:9">
      <c r="A294" s="16" t="s">
        <v>218</v>
      </c>
      <c r="B294" s="13" t="s">
        <v>10</v>
      </c>
      <c r="C294">
        <f>VLOOKUP(Parameter!O294,'Indexing - fca'!$A$2:$B$51,2)</f>
        <v>1</v>
      </c>
      <c r="D294">
        <f>VLOOKUP(Parameter!P294,'Indexing - fca'!$C$2:$D$51,2)</f>
        <v>19</v>
      </c>
      <c r="E294">
        <f>VLOOKUP(Parameter!Q294,'Indexing - fca'!$E$2:$F$51,2)</f>
        <v>-13</v>
      </c>
      <c r="F294">
        <f>VLOOKUP(Parameter!R294,'Indexing - fca'!$G$2:$H$51,2)</f>
        <v>-6</v>
      </c>
      <c r="H294">
        <f>VLOOKUP(Parameter!S294,'Indexing - fca'!$I$2:$J$51,2)</f>
        <v>2</v>
      </c>
      <c r="I294">
        <f>VLOOKUP(Parameter!T294,'Indexing - fca'!$K$2:$L$51,2)</f>
        <v>17</v>
      </c>
    </row>
    <row r="295" spans="1:9">
      <c r="A295" s="16" t="s">
        <v>218</v>
      </c>
      <c r="B295" s="13" t="s">
        <v>11</v>
      </c>
      <c r="C295">
        <f>VLOOKUP(Parameter!O295,'Indexing - fca'!$A$2:$B$51,2)</f>
        <v>1</v>
      </c>
      <c r="D295">
        <f>VLOOKUP(Parameter!P295,'Indexing - fca'!$C$2:$D$51,2)</f>
        <v>19</v>
      </c>
      <c r="E295">
        <f>VLOOKUP(Parameter!Q295,'Indexing - fca'!$E$2:$F$51,2)</f>
        <v>-13</v>
      </c>
      <c r="F295">
        <f>VLOOKUP(Parameter!R295,'Indexing - fca'!$G$2:$H$51,2)</f>
        <v>-6</v>
      </c>
      <c r="H295">
        <f>VLOOKUP(Parameter!S295,'Indexing - fca'!$I$2:$J$51,2)</f>
        <v>2</v>
      </c>
      <c r="I295">
        <f>VLOOKUP(Parameter!T295,'Indexing - fca'!$K$2:$L$51,2)</f>
        <v>17</v>
      </c>
    </row>
    <row r="296" spans="1:9">
      <c r="A296" s="16" t="s">
        <v>219</v>
      </c>
      <c r="B296" s="13" t="s">
        <v>8</v>
      </c>
      <c r="C296">
        <f>VLOOKUP(Parameter!O296,'Indexing - fca'!$A$2:$B$51,2)</f>
        <v>-3</v>
      </c>
      <c r="D296">
        <f>VLOOKUP(Parameter!P296,'Indexing - fca'!$C$2:$D$51,2)</f>
        <v>15</v>
      </c>
      <c r="E296">
        <f>VLOOKUP(Parameter!Q296,'Indexing - fca'!$E$2:$F$51,2)</f>
        <v>-11</v>
      </c>
      <c r="F296">
        <f>VLOOKUP(Parameter!R296,'Indexing - fca'!$G$2:$H$51,2)</f>
        <v>0</v>
      </c>
      <c r="H296">
        <f>VLOOKUP(Parameter!S296,'Indexing - fca'!$I$2:$J$51,2)</f>
        <v>0</v>
      </c>
      <c r="I296">
        <f>VLOOKUP(Parameter!T296,'Indexing - fca'!$K$2:$L$51,2)</f>
        <v>12</v>
      </c>
    </row>
    <row r="297" spans="1:9">
      <c r="A297" s="16" t="s">
        <v>219</v>
      </c>
      <c r="B297" s="13" t="s">
        <v>10</v>
      </c>
      <c r="C297">
        <f>VLOOKUP(Parameter!O297,'Indexing - fca'!$A$2:$B$51,2)</f>
        <v>-3</v>
      </c>
      <c r="D297">
        <f>VLOOKUP(Parameter!P297,'Indexing - fca'!$C$2:$D$51,2)</f>
        <v>15</v>
      </c>
      <c r="E297">
        <f>VLOOKUP(Parameter!Q297,'Indexing - fca'!$E$2:$F$51,2)</f>
        <v>-11</v>
      </c>
      <c r="F297">
        <f>VLOOKUP(Parameter!R297,'Indexing - fca'!$G$2:$H$51,2)</f>
        <v>0</v>
      </c>
      <c r="H297">
        <f>VLOOKUP(Parameter!S297,'Indexing - fca'!$I$2:$J$51,2)</f>
        <v>0</v>
      </c>
      <c r="I297">
        <f>VLOOKUP(Parameter!T297,'Indexing - fca'!$K$2:$L$51,2)</f>
        <v>12</v>
      </c>
    </row>
    <row r="298" spans="1:9">
      <c r="A298" s="16" t="s">
        <v>219</v>
      </c>
      <c r="B298" s="13" t="s">
        <v>11</v>
      </c>
      <c r="C298">
        <f>VLOOKUP(Parameter!O298,'Indexing - fca'!$A$2:$B$51,2)</f>
        <v>-3</v>
      </c>
      <c r="D298">
        <f>VLOOKUP(Parameter!P298,'Indexing - fca'!$C$2:$D$51,2)</f>
        <v>15</v>
      </c>
      <c r="E298">
        <f>VLOOKUP(Parameter!Q298,'Indexing - fca'!$E$2:$F$51,2)</f>
        <v>-11</v>
      </c>
      <c r="F298">
        <f>VLOOKUP(Parameter!R298,'Indexing - fca'!$G$2:$H$51,2)</f>
        <v>0</v>
      </c>
      <c r="H298">
        <f>VLOOKUP(Parameter!S298,'Indexing - fca'!$I$2:$J$51,2)</f>
        <v>0</v>
      </c>
      <c r="I298">
        <f>VLOOKUP(Parameter!T298,'Indexing - fca'!$K$2:$L$51,2)</f>
        <v>12</v>
      </c>
    </row>
    <row r="299" spans="1:9">
      <c r="A299" s="16" t="s">
        <v>220</v>
      </c>
      <c r="B299" s="13" t="s">
        <v>8</v>
      </c>
      <c r="C299">
        <f>VLOOKUP(Parameter!O299,'Indexing - fca'!$A$2:$B$51,2)</f>
        <v>-2</v>
      </c>
      <c r="D299">
        <f>VLOOKUP(Parameter!P299,'Indexing - fca'!$C$2:$D$51,2)</f>
        <v>18</v>
      </c>
      <c r="E299">
        <f>VLOOKUP(Parameter!Q299,'Indexing - fca'!$E$2:$F$51,2)</f>
        <v>-12</v>
      </c>
      <c r="F299">
        <f>VLOOKUP(Parameter!R299,'Indexing - fca'!$G$2:$H$51,2)</f>
        <v>0</v>
      </c>
      <c r="H299">
        <f>VLOOKUP(Parameter!S299,'Indexing - fca'!$I$2:$J$51,2)</f>
        <v>0</v>
      </c>
      <c r="I299">
        <f>VLOOKUP(Parameter!T299,'Indexing - fca'!$K$2:$L$51,2)</f>
        <v>21</v>
      </c>
    </row>
    <row r="300" spans="1:9">
      <c r="A300" s="16" t="s">
        <v>220</v>
      </c>
      <c r="B300" s="13" t="s">
        <v>10</v>
      </c>
      <c r="C300">
        <f>VLOOKUP(Parameter!O300,'Indexing - fca'!$A$2:$B$51,2)</f>
        <v>-2</v>
      </c>
      <c r="D300">
        <f>VLOOKUP(Parameter!P300,'Indexing - fca'!$C$2:$D$51,2)</f>
        <v>18</v>
      </c>
      <c r="E300">
        <f>VLOOKUP(Parameter!Q300,'Indexing - fca'!$E$2:$F$51,2)</f>
        <v>-12</v>
      </c>
      <c r="F300">
        <f>VLOOKUP(Parameter!R300,'Indexing - fca'!$G$2:$H$51,2)</f>
        <v>0</v>
      </c>
      <c r="H300">
        <f>VLOOKUP(Parameter!S300,'Indexing - fca'!$I$2:$J$51,2)</f>
        <v>0</v>
      </c>
      <c r="I300">
        <f>VLOOKUP(Parameter!T300,'Indexing - fca'!$K$2:$L$51,2)</f>
        <v>21</v>
      </c>
    </row>
    <row r="301" spans="1:9">
      <c r="A301" s="16" t="s">
        <v>220</v>
      </c>
      <c r="B301" s="13" t="s">
        <v>11</v>
      </c>
      <c r="C301">
        <f>VLOOKUP(Parameter!O301,'Indexing - fca'!$A$2:$B$51,2)</f>
        <v>-2</v>
      </c>
      <c r="D301">
        <f>VLOOKUP(Parameter!P301,'Indexing - fca'!$C$2:$D$51,2)</f>
        <v>18</v>
      </c>
      <c r="E301">
        <f>VLOOKUP(Parameter!Q301,'Indexing - fca'!$E$2:$F$51,2)</f>
        <v>-12</v>
      </c>
      <c r="F301">
        <f>VLOOKUP(Parameter!R301,'Indexing - fca'!$G$2:$H$51,2)</f>
        <v>0</v>
      </c>
      <c r="H301">
        <f>VLOOKUP(Parameter!S301,'Indexing - fca'!$I$2:$J$51,2)</f>
        <v>0</v>
      </c>
      <c r="I301">
        <f>VLOOKUP(Parameter!T301,'Indexing - fca'!$K$2:$L$51,2)</f>
        <v>21</v>
      </c>
    </row>
    <row r="302" spans="1:9">
      <c r="A302" s="16" t="s">
        <v>221</v>
      </c>
      <c r="B302" s="13" t="s">
        <v>8</v>
      </c>
      <c r="C302">
        <f>VLOOKUP(Parameter!O302,'Indexing - fca'!$A$2:$B$51,2)</f>
        <v>-10</v>
      </c>
      <c r="D302">
        <f>VLOOKUP(Parameter!P302,'Indexing - fca'!$C$2:$D$51,2)</f>
        <v>8</v>
      </c>
      <c r="E302">
        <f>VLOOKUP(Parameter!Q302,'Indexing - fca'!$E$2:$F$51,2)</f>
        <v>-10</v>
      </c>
      <c r="F302">
        <f>VLOOKUP(Parameter!R302,'Indexing - fca'!$G$2:$H$51,2)</f>
        <v>0</v>
      </c>
      <c r="H302">
        <f>VLOOKUP(Parameter!S302,'Indexing - fca'!$I$2:$J$51,2)</f>
        <v>19</v>
      </c>
      <c r="I302">
        <f>VLOOKUP(Parameter!T302,'Indexing - fca'!$K$2:$L$51,2)</f>
        <v>22</v>
      </c>
    </row>
    <row r="303" spans="1:9">
      <c r="A303" s="16" t="s">
        <v>221</v>
      </c>
      <c r="B303" s="13" t="s">
        <v>10</v>
      </c>
      <c r="C303">
        <f>VLOOKUP(Parameter!O303,'Indexing - fca'!$A$2:$B$51,2)</f>
        <v>-10</v>
      </c>
      <c r="D303">
        <f>VLOOKUP(Parameter!P303,'Indexing - fca'!$C$2:$D$51,2)</f>
        <v>8</v>
      </c>
      <c r="E303">
        <f>VLOOKUP(Parameter!Q303,'Indexing - fca'!$E$2:$F$51,2)</f>
        <v>-10</v>
      </c>
      <c r="F303">
        <f>VLOOKUP(Parameter!R303,'Indexing - fca'!$G$2:$H$51,2)</f>
        <v>0</v>
      </c>
      <c r="H303">
        <f>VLOOKUP(Parameter!S303,'Indexing - fca'!$I$2:$J$51,2)</f>
        <v>19</v>
      </c>
      <c r="I303">
        <f>VLOOKUP(Parameter!T303,'Indexing - fca'!$K$2:$L$51,2)</f>
        <v>22</v>
      </c>
    </row>
    <row r="304" spans="1:9">
      <c r="A304" s="16" t="s">
        <v>221</v>
      </c>
      <c r="B304" s="13" t="s">
        <v>11</v>
      </c>
      <c r="C304">
        <f>VLOOKUP(Parameter!O304,'Indexing - fca'!$A$2:$B$51,2)</f>
        <v>-10</v>
      </c>
      <c r="D304">
        <f>VLOOKUP(Parameter!P304,'Indexing - fca'!$C$2:$D$51,2)</f>
        <v>8</v>
      </c>
      <c r="E304">
        <f>VLOOKUP(Parameter!Q304,'Indexing - fca'!$E$2:$F$51,2)</f>
        <v>-10</v>
      </c>
      <c r="F304">
        <f>VLOOKUP(Parameter!R304,'Indexing - fca'!$G$2:$H$51,2)</f>
        <v>0</v>
      </c>
      <c r="H304">
        <f>VLOOKUP(Parameter!S304,'Indexing - fca'!$I$2:$J$51,2)</f>
        <v>19</v>
      </c>
      <c r="I304">
        <f>VLOOKUP(Parameter!T304,'Indexing - fca'!$K$2:$L$51,2)</f>
        <v>22</v>
      </c>
    </row>
    <row r="305" spans="1:9">
      <c r="A305" s="16" t="s">
        <v>222</v>
      </c>
      <c r="B305" s="13" t="s">
        <v>8</v>
      </c>
      <c r="C305">
        <f>VLOOKUP(Parameter!O305,'Indexing - fca'!$A$2:$B$51,2)</f>
        <v>-14</v>
      </c>
      <c r="D305">
        <f>VLOOKUP(Parameter!P305,'Indexing - fca'!$C$2:$D$51,2)</f>
        <v>24</v>
      </c>
      <c r="E305">
        <f>VLOOKUP(Parameter!Q305,'Indexing - fca'!$E$2:$F$51,2)</f>
        <v>-4</v>
      </c>
      <c r="F305">
        <f>VLOOKUP(Parameter!R305,'Indexing - fca'!$G$2:$H$51,2)</f>
        <v>-8</v>
      </c>
      <c r="H305">
        <f>VLOOKUP(Parameter!S305,'Indexing - fca'!$I$2:$J$51,2)</f>
        <v>4</v>
      </c>
      <c r="I305">
        <f>VLOOKUP(Parameter!T305,'Indexing - fca'!$K$2:$L$51,2)</f>
        <v>23</v>
      </c>
    </row>
    <row r="306" spans="1:9">
      <c r="A306" s="16" t="s">
        <v>222</v>
      </c>
      <c r="B306" s="13" t="s">
        <v>10</v>
      </c>
      <c r="C306">
        <f>VLOOKUP(Parameter!O306,'Indexing - fca'!$A$2:$B$51,2)</f>
        <v>-14</v>
      </c>
      <c r="D306">
        <f>VLOOKUP(Parameter!P306,'Indexing - fca'!$C$2:$D$51,2)</f>
        <v>24</v>
      </c>
      <c r="E306">
        <f>VLOOKUP(Parameter!Q306,'Indexing - fca'!$E$2:$F$51,2)</f>
        <v>-4</v>
      </c>
      <c r="F306">
        <f>VLOOKUP(Parameter!R306,'Indexing - fca'!$G$2:$H$51,2)</f>
        <v>-8</v>
      </c>
      <c r="H306">
        <f>VLOOKUP(Parameter!S306,'Indexing - fca'!$I$2:$J$51,2)</f>
        <v>4</v>
      </c>
      <c r="I306">
        <f>VLOOKUP(Parameter!T306,'Indexing - fca'!$K$2:$L$51,2)</f>
        <v>23</v>
      </c>
    </row>
    <row r="307" spans="1:9">
      <c r="A307" s="16" t="s">
        <v>222</v>
      </c>
      <c r="B307" s="13" t="s">
        <v>11</v>
      </c>
      <c r="C307">
        <f>VLOOKUP(Parameter!O307,'Indexing - fca'!$A$2:$B$51,2)</f>
        <v>-14</v>
      </c>
      <c r="D307">
        <f>VLOOKUP(Parameter!P307,'Indexing - fca'!$C$2:$D$51,2)</f>
        <v>24</v>
      </c>
      <c r="E307">
        <f>VLOOKUP(Parameter!Q307,'Indexing - fca'!$E$2:$F$51,2)</f>
        <v>-4</v>
      </c>
      <c r="F307">
        <f>VLOOKUP(Parameter!R307,'Indexing - fca'!$G$2:$H$51,2)</f>
        <v>-8</v>
      </c>
      <c r="H307">
        <f>VLOOKUP(Parameter!S307,'Indexing - fca'!$I$2:$J$51,2)</f>
        <v>4</v>
      </c>
      <c r="I307">
        <f>VLOOKUP(Parameter!T307,'Indexing - fca'!$K$2:$L$51,2)</f>
        <v>23</v>
      </c>
    </row>
    <row r="308" spans="1:9">
      <c r="A308" s="16" t="s">
        <v>223</v>
      </c>
      <c r="B308" s="13" t="s">
        <v>8</v>
      </c>
      <c r="C308">
        <f>VLOOKUP(Parameter!O308,'Indexing - fca'!$A$2:$B$51,2)</f>
        <v>-12</v>
      </c>
      <c r="D308">
        <f>VLOOKUP(Parameter!P308,'Indexing - fca'!$C$2:$D$51,2)</f>
        <v>24</v>
      </c>
      <c r="E308">
        <f>VLOOKUP(Parameter!Q308,'Indexing - fca'!$E$2:$F$51,2)</f>
        <v>-4</v>
      </c>
      <c r="F308">
        <f>VLOOKUP(Parameter!R308,'Indexing - fca'!$G$2:$H$51,2)</f>
        <v>-3</v>
      </c>
      <c r="H308">
        <f>VLOOKUP(Parameter!S308,'Indexing - fca'!$I$2:$J$51,2)</f>
        <v>16</v>
      </c>
      <c r="I308">
        <f>VLOOKUP(Parameter!T308,'Indexing - fca'!$K$2:$L$51,2)</f>
        <v>16</v>
      </c>
    </row>
    <row r="309" spans="1:9">
      <c r="A309" s="16" t="s">
        <v>223</v>
      </c>
      <c r="B309" s="13" t="s">
        <v>10</v>
      </c>
      <c r="C309">
        <f>VLOOKUP(Parameter!O309,'Indexing - fca'!$A$2:$B$51,2)</f>
        <v>-12</v>
      </c>
      <c r="D309">
        <f>VLOOKUP(Parameter!P309,'Indexing - fca'!$C$2:$D$51,2)</f>
        <v>24</v>
      </c>
      <c r="E309">
        <f>VLOOKUP(Parameter!Q309,'Indexing - fca'!$E$2:$F$51,2)</f>
        <v>-4</v>
      </c>
      <c r="F309">
        <f>VLOOKUP(Parameter!R309,'Indexing - fca'!$G$2:$H$51,2)</f>
        <v>-3</v>
      </c>
      <c r="H309">
        <f>VLOOKUP(Parameter!S309,'Indexing - fca'!$I$2:$J$51,2)</f>
        <v>16</v>
      </c>
      <c r="I309">
        <f>VLOOKUP(Parameter!T309,'Indexing - fca'!$K$2:$L$51,2)</f>
        <v>16</v>
      </c>
    </row>
    <row r="310" spans="1:9">
      <c r="A310" s="16" t="s">
        <v>223</v>
      </c>
      <c r="B310" s="13" t="s">
        <v>11</v>
      </c>
      <c r="C310">
        <f>VLOOKUP(Parameter!O310,'Indexing - fca'!$A$2:$B$51,2)</f>
        <v>-12</v>
      </c>
      <c r="D310">
        <f>VLOOKUP(Parameter!P310,'Indexing - fca'!$C$2:$D$51,2)</f>
        <v>24</v>
      </c>
      <c r="E310">
        <f>VLOOKUP(Parameter!Q310,'Indexing - fca'!$E$2:$F$51,2)</f>
        <v>-4</v>
      </c>
      <c r="F310">
        <f>VLOOKUP(Parameter!R310,'Indexing - fca'!$G$2:$H$51,2)</f>
        <v>-3</v>
      </c>
      <c r="H310">
        <f>VLOOKUP(Parameter!S310,'Indexing - fca'!$I$2:$J$51,2)</f>
        <v>16</v>
      </c>
      <c r="I310">
        <f>VLOOKUP(Parameter!T310,'Indexing - fca'!$K$2:$L$51,2)</f>
        <v>16</v>
      </c>
    </row>
    <row r="311" spans="1:9">
      <c r="A311" s="16" t="s">
        <v>224</v>
      </c>
      <c r="B311" s="13" t="s">
        <v>8</v>
      </c>
      <c r="C311">
        <f>VLOOKUP(Parameter!O311,'Indexing - fca'!$A$2:$B$51,2)</f>
        <v>-4</v>
      </c>
      <c r="D311">
        <f>VLOOKUP(Parameter!P311,'Indexing - fca'!$C$2:$D$51,2)</f>
        <v>9</v>
      </c>
      <c r="E311">
        <f>VLOOKUP(Parameter!Q311,'Indexing - fca'!$E$2:$F$51,2)</f>
        <v>-11</v>
      </c>
      <c r="F311">
        <f>VLOOKUP(Parameter!R311,'Indexing - fca'!$G$2:$H$51,2)</f>
        <v>-13</v>
      </c>
      <c r="H311">
        <f>VLOOKUP(Parameter!S311,'Indexing - fca'!$I$2:$J$51,2)</f>
        <v>11</v>
      </c>
      <c r="I311">
        <f>VLOOKUP(Parameter!T311,'Indexing - fca'!$K$2:$L$51,2)</f>
        <v>22</v>
      </c>
    </row>
    <row r="312" spans="1:9">
      <c r="A312" s="16" t="s">
        <v>224</v>
      </c>
      <c r="B312" s="13" t="s">
        <v>10</v>
      </c>
      <c r="C312">
        <f>VLOOKUP(Parameter!O312,'Indexing - fca'!$A$2:$B$51,2)</f>
        <v>-4</v>
      </c>
      <c r="D312">
        <f>VLOOKUP(Parameter!P312,'Indexing - fca'!$C$2:$D$51,2)</f>
        <v>9</v>
      </c>
      <c r="E312">
        <f>VLOOKUP(Parameter!Q312,'Indexing - fca'!$E$2:$F$51,2)</f>
        <v>-11</v>
      </c>
      <c r="F312">
        <f>VLOOKUP(Parameter!R312,'Indexing - fca'!$G$2:$H$51,2)</f>
        <v>-13</v>
      </c>
      <c r="H312">
        <f>VLOOKUP(Parameter!S312,'Indexing - fca'!$I$2:$J$51,2)</f>
        <v>11</v>
      </c>
      <c r="I312">
        <f>VLOOKUP(Parameter!T312,'Indexing - fca'!$K$2:$L$51,2)</f>
        <v>22</v>
      </c>
    </row>
    <row r="313" spans="1:9">
      <c r="A313" s="16" t="s">
        <v>224</v>
      </c>
      <c r="B313" s="13" t="s">
        <v>11</v>
      </c>
      <c r="C313">
        <f>VLOOKUP(Parameter!O313,'Indexing - fca'!$A$2:$B$51,2)</f>
        <v>-4</v>
      </c>
      <c r="D313">
        <f>VLOOKUP(Parameter!P313,'Indexing - fca'!$C$2:$D$51,2)</f>
        <v>9</v>
      </c>
      <c r="E313">
        <f>VLOOKUP(Parameter!Q313,'Indexing - fca'!$E$2:$F$51,2)</f>
        <v>-11</v>
      </c>
      <c r="F313">
        <f>VLOOKUP(Parameter!R313,'Indexing - fca'!$G$2:$H$51,2)</f>
        <v>-13</v>
      </c>
      <c r="H313">
        <f>VLOOKUP(Parameter!S313,'Indexing - fca'!$I$2:$J$51,2)</f>
        <v>11</v>
      </c>
      <c r="I313">
        <f>VLOOKUP(Parameter!T313,'Indexing - fca'!$K$2:$L$51,2)</f>
        <v>22</v>
      </c>
    </row>
    <row r="314" spans="1:9">
      <c r="A314" s="16" t="s">
        <v>225</v>
      </c>
      <c r="B314" s="13" t="s">
        <v>8</v>
      </c>
      <c r="C314">
        <f>VLOOKUP(Parameter!O314,'Indexing - fca'!$A$2:$B$51,2)</f>
        <v>-9</v>
      </c>
      <c r="D314">
        <f>VLOOKUP(Parameter!P314,'Indexing - fca'!$C$2:$D$51,2)</f>
        <v>13</v>
      </c>
      <c r="E314">
        <f>VLOOKUP(Parameter!Q314,'Indexing - fca'!$E$2:$F$51,2)</f>
        <v>11</v>
      </c>
      <c r="F314">
        <f>VLOOKUP(Parameter!R314,'Indexing - fca'!$G$2:$H$51,2)</f>
        <v>-1</v>
      </c>
      <c r="H314">
        <f>VLOOKUP(Parameter!S314,'Indexing - fca'!$I$2:$J$51,2)</f>
        <v>2</v>
      </c>
      <c r="I314">
        <f>VLOOKUP(Parameter!T314,'Indexing - fca'!$K$2:$L$51,2)</f>
        <v>0</v>
      </c>
    </row>
    <row r="315" spans="1:9">
      <c r="A315" s="16" t="s">
        <v>225</v>
      </c>
      <c r="B315" s="13" t="s">
        <v>10</v>
      </c>
      <c r="C315">
        <f>VLOOKUP(Parameter!O315,'Indexing - fca'!$A$2:$B$51,2)</f>
        <v>-9</v>
      </c>
      <c r="D315">
        <f>VLOOKUP(Parameter!P315,'Indexing - fca'!$C$2:$D$51,2)</f>
        <v>13</v>
      </c>
      <c r="E315">
        <f>VLOOKUP(Parameter!Q315,'Indexing - fca'!$E$2:$F$51,2)</f>
        <v>11</v>
      </c>
      <c r="F315">
        <f>VLOOKUP(Parameter!R315,'Indexing - fca'!$G$2:$H$51,2)</f>
        <v>-1</v>
      </c>
      <c r="H315">
        <f>VLOOKUP(Parameter!S315,'Indexing - fca'!$I$2:$J$51,2)</f>
        <v>2</v>
      </c>
      <c r="I315">
        <f>VLOOKUP(Parameter!T315,'Indexing - fca'!$K$2:$L$51,2)</f>
        <v>0</v>
      </c>
    </row>
    <row r="316" spans="1:9">
      <c r="A316" s="16" t="s">
        <v>225</v>
      </c>
      <c r="B316" s="13" t="s">
        <v>11</v>
      </c>
      <c r="C316">
        <f>VLOOKUP(Parameter!O316,'Indexing - fca'!$A$2:$B$51,2)</f>
        <v>-9</v>
      </c>
      <c r="D316">
        <f>VLOOKUP(Parameter!P316,'Indexing - fca'!$C$2:$D$51,2)</f>
        <v>13</v>
      </c>
      <c r="E316">
        <f>VLOOKUP(Parameter!Q316,'Indexing - fca'!$E$2:$F$51,2)</f>
        <v>11</v>
      </c>
      <c r="F316">
        <f>VLOOKUP(Parameter!R316,'Indexing - fca'!$G$2:$H$51,2)</f>
        <v>-1</v>
      </c>
      <c r="H316">
        <f>VLOOKUP(Parameter!S316,'Indexing - fca'!$I$2:$J$51,2)</f>
        <v>2</v>
      </c>
      <c r="I316">
        <f>VLOOKUP(Parameter!T316,'Indexing - fca'!$K$2:$L$51,2)</f>
        <v>0</v>
      </c>
    </row>
    <row r="317" spans="1:9">
      <c r="A317" s="16" t="s">
        <v>226</v>
      </c>
      <c r="B317" s="13" t="s">
        <v>8</v>
      </c>
      <c r="C317">
        <f>VLOOKUP(Parameter!O317,'Indexing - fca'!$A$2:$B$51,2)</f>
        <v>-14</v>
      </c>
      <c r="D317">
        <f>VLOOKUP(Parameter!P317,'Indexing - fca'!$C$2:$D$51,2)</f>
        <v>24</v>
      </c>
      <c r="E317">
        <f>VLOOKUP(Parameter!Q317,'Indexing - fca'!$E$2:$F$51,2)</f>
        <v>5</v>
      </c>
      <c r="F317">
        <f>VLOOKUP(Parameter!R317,'Indexing - fca'!$G$2:$H$51,2)</f>
        <v>-8</v>
      </c>
      <c r="H317">
        <f>VLOOKUP(Parameter!S317,'Indexing - fca'!$I$2:$J$51,2)</f>
        <v>14</v>
      </c>
      <c r="I317">
        <f>VLOOKUP(Parameter!T317,'Indexing - fca'!$K$2:$L$51,2)</f>
        <v>21</v>
      </c>
    </row>
    <row r="318" spans="1:9">
      <c r="A318" s="16" t="s">
        <v>226</v>
      </c>
      <c r="B318" s="13" t="s">
        <v>10</v>
      </c>
      <c r="C318">
        <f>VLOOKUP(Parameter!O318,'Indexing - fca'!$A$2:$B$51,2)</f>
        <v>-14</v>
      </c>
      <c r="D318">
        <f>VLOOKUP(Parameter!P318,'Indexing - fca'!$C$2:$D$51,2)</f>
        <v>24</v>
      </c>
      <c r="E318">
        <f>VLOOKUP(Parameter!Q318,'Indexing - fca'!$E$2:$F$51,2)</f>
        <v>5</v>
      </c>
      <c r="F318">
        <f>VLOOKUP(Parameter!R318,'Indexing - fca'!$G$2:$H$51,2)</f>
        <v>-8</v>
      </c>
      <c r="H318">
        <f>VLOOKUP(Parameter!S318,'Indexing - fca'!$I$2:$J$51,2)</f>
        <v>14</v>
      </c>
      <c r="I318">
        <f>VLOOKUP(Parameter!T318,'Indexing - fca'!$K$2:$L$51,2)</f>
        <v>21</v>
      </c>
    </row>
    <row r="319" spans="1:9">
      <c r="A319" s="16" t="s">
        <v>226</v>
      </c>
      <c r="B319" s="13" t="s">
        <v>11</v>
      </c>
      <c r="C319">
        <f>VLOOKUP(Parameter!O319,'Indexing - fca'!$A$2:$B$51,2)</f>
        <v>-14</v>
      </c>
      <c r="D319">
        <f>VLOOKUP(Parameter!P319,'Indexing - fca'!$C$2:$D$51,2)</f>
        <v>24</v>
      </c>
      <c r="E319">
        <f>VLOOKUP(Parameter!Q319,'Indexing - fca'!$E$2:$F$51,2)</f>
        <v>5</v>
      </c>
      <c r="F319">
        <f>VLOOKUP(Parameter!R319,'Indexing - fca'!$G$2:$H$51,2)</f>
        <v>-8</v>
      </c>
      <c r="H319">
        <f>VLOOKUP(Parameter!S319,'Indexing - fca'!$I$2:$J$51,2)</f>
        <v>14</v>
      </c>
      <c r="I319">
        <f>VLOOKUP(Parameter!T319,'Indexing - fca'!$K$2:$L$51,2)</f>
        <v>21</v>
      </c>
    </row>
    <row r="320" spans="1:9">
      <c r="A320" s="16" t="s">
        <v>227</v>
      </c>
      <c r="B320" s="13" t="s">
        <v>8</v>
      </c>
      <c r="C320">
        <f>VLOOKUP(Parameter!O320,'Indexing - fca'!$A$2:$B$51,2)</f>
        <v>-17</v>
      </c>
      <c r="D320">
        <f>VLOOKUP(Parameter!P320,'Indexing - fca'!$C$2:$D$51,2)</f>
        <v>18</v>
      </c>
      <c r="E320">
        <f>VLOOKUP(Parameter!Q320,'Indexing - fca'!$E$2:$F$51,2)</f>
        <v>-19</v>
      </c>
      <c r="F320">
        <f>VLOOKUP(Parameter!R320,'Indexing - fca'!$G$2:$H$51,2)</f>
        <v>0</v>
      </c>
      <c r="H320">
        <f>VLOOKUP(Parameter!S320,'Indexing - fca'!$I$2:$J$51,2)</f>
        <v>7</v>
      </c>
      <c r="I320">
        <f>VLOOKUP(Parameter!T320,'Indexing - fca'!$K$2:$L$51,2)</f>
        <v>21</v>
      </c>
    </row>
    <row r="321" spans="1:9">
      <c r="A321" s="16" t="s">
        <v>227</v>
      </c>
      <c r="B321" s="13" t="s">
        <v>10</v>
      </c>
      <c r="C321">
        <f>VLOOKUP(Parameter!O321,'Indexing - fca'!$A$2:$B$51,2)</f>
        <v>-17</v>
      </c>
      <c r="D321">
        <f>VLOOKUP(Parameter!P321,'Indexing - fca'!$C$2:$D$51,2)</f>
        <v>18</v>
      </c>
      <c r="E321">
        <f>VLOOKUP(Parameter!Q321,'Indexing - fca'!$E$2:$F$51,2)</f>
        <v>-19</v>
      </c>
      <c r="F321">
        <f>VLOOKUP(Parameter!R321,'Indexing - fca'!$G$2:$H$51,2)</f>
        <v>0</v>
      </c>
      <c r="H321">
        <f>VLOOKUP(Parameter!S321,'Indexing - fca'!$I$2:$J$51,2)</f>
        <v>7</v>
      </c>
      <c r="I321">
        <f>VLOOKUP(Parameter!T321,'Indexing - fca'!$K$2:$L$51,2)</f>
        <v>21</v>
      </c>
    </row>
    <row r="322" spans="1:9">
      <c r="A322" s="16" t="s">
        <v>227</v>
      </c>
      <c r="B322" s="13" t="s">
        <v>11</v>
      </c>
      <c r="C322">
        <f>VLOOKUP(Parameter!O322,'Indexing - fca'!$A$2:$B$51,2)</f>
        <v>-17</v>
      </c>
      <c r="D322">
        <f>VLOOKUP(Parameter!P322,'Indexing - fca'!$C$2:$D$51,2)</f>
        <v>18</v>
      </c>
      <c r="E322">
        <f>VLOOKUP(Parameter!Q322,'Indexing - fca'!$E$2:$F$51,2)</f>
        <v>-19</v>
      </c>
      <c r="F322">
        <f>VLOOKUP(Parameter!R322,'Indexing - fca'!$G$2:$H$51,2)</f>
        <v>0</v>
      </c>
      <c r="H322">
        <f>VLOOKUP(Parameter!S322,'Indexing - fca'!$I$2:$J$51,2)</f>
        <v>7</v>
      </c>
      <c r="I322">
        <f>VLOOKUP(Parameter!T322,'Indexing - fca'!$K$2:$L$51,2)</f>
        <v>21</v>
      </c>
    </row>
    <row r="323" spans="1:9">
      <c r="A323" s="16" t="s">
        <v>228</v>
      </c>
      <c r="B323" s="13" t="s">
        <v>8</v>
      </c>
      <c r="C323">
        <f>VLOOKUP(Parameter!O323,'Indexing - fca'!$A$2:$B$51,2)</f>
        <v>-1</v>
      </c>
      <c r="D323">
        <f>VLOOKUP(Parameter!P323,'Indexing - fca'!$C$2:$D$51,2)</f>
        <v>21</v>
      </c>
      <c r="E323">
        <f>VLOOKUP(Parameter!Q323,'Indexing - fca'!$E$2:$F$51,2)</f>
        <v>19</v>
      </c>
      <c r="F323">
        <f>VLOOKUP(Parameter!R323,'Indexing - fca'!$G$2:$H$51,2)</f>
        <v>-18</v>
      </c>
      <c r="H323">
        <f>VLOOKUP(Parameter!S323,'Indexing - fca'!$I$2:$J$51,2)</f>
        <v>16</v>
      </c>
      <c r="I323">
        <f>VLOOKUP(Parameter!T323,'Indexing - fca'!$K$2:$L$51,2)</f>
        <v>24</v>
      </c>
    </row>
    <row r="324" spans="1:9">
      <c r="A324" s="16" t="s">
        <v>228</v>
      </c>
      <c r="B324" s="13" t="s">
        <v>10</v>
      </c>
      <c r="C324">
        <f>VLOOKUP(Parameter!O324,'Indexing - fca'!$A$2:$B$51,2)</f>
        <v>-1</v>
      </c>
      <c r="D324">
        <f>VLOOKUP(Parameter!P324,'Indexing - fca'!$C$2:$D$51,2)</f>
        <v>21</v>
      </c>
      <c r="E324">
        <f>VLOOKUP(Parameter!Q324,'Indexing - fca'!$E$2:$F$51,2)</f>
        <v>19</v>
      </c>
      <c r="F324">
        <f>VLOOKUP(Parameter!R324,'Indexing - fca'!$G$2:$H$51,2)</f>
        <v>-18</v>
      </c>
      <c r="H324">
        <f>VLOOKUP(Parameter!S324,'Indexing - fca'!$I$2:$J$51,2)</f>
        <v>16</v>
      </c>
      <c r="I324">
        <f>VLOOKUP(Parameter!T324,'Indexing - fca'!$K$2:$L$51,2)</f>
        <v>24</v>
      </c>
    </row>
    <row r="325" spans="1:9">
      <c r="A325" s="16" t="s">
        <v>228</v>
      </c>
      <c r="B325" s="13" t="s">
        <v>11</v>
      </c>
      <c r="C325">
        <f>VLOOKUP(Parameter!O325,'Indexing - fca'!$A$2:$B$51,2)</f>
        <v>-1</v>
      </c>
      <c r="D325">
        <f>VLOOKUP(Parameter!P325,'Indexing - fca'!$C$2:$D$51,2)</f>
        <v>21</v>
      </c>
      <c r="E325">
        <f>VLOOKUP(Parameter!Q325,'Indexing - fca'!$E$2:$F$51,2)</f>
        <v>19</v>
      </c>
      <c r="F325">
        <f>VLOOKUP(Parameter!R325,'Indexing - fca'!$G$2:$H$51,2)</f>
        <v>-18</v>
      </c>
      <c r="H325">
        <f>VLOOKUP(Parameter!S325,'Indexing - fca'!$I$2:$J$51,2)</f>
        <v>16</v>
      </c>
      <c r="I325">
        <f>VLOOKUP(Parameter!T325,'Indexing - fca'!$K$2:$L$51,2)</f>
        <v>24</v>
      </c>
    </row>
    <row r="326" spans="1:9">
      <c r="A326" s="16" t="s">
        <v>229</v>
      </c>
      <c r="B326" s="13" t="s">
        <v>8</v>
      </c>
      <c r="C326">
        <f>VLOOKUP(Parameter!O326,'Indexing - fca'!$A$2:$B$51,2)</f>
        <v>7</v>
      </c>
      <c r="D326">
        <f>VLOOKUP(Parameter!P326,'Indexing - fca'!$C$2:$D$51,2)</f>
        <v>0</v>
      </c>
      <c r="E326">
        <f>VLOOKUP(Parameter!Q326,'Indexing - fca'!$E$2:$F$51,2)</f>
        <v>3</v>
      </c>
      <c r="F326">
        <f>VLOOKUP(Parameter!R326,'Indexing - fca'!$G$2:$H$51,2)</f>
        <v>2</v>
      </c>
      <c r="H326">
        <f>VLOOKUP(Parameter!S326,'Indexing - fca'!$I$2:$J$51,2)</f>
        <v>24</v>
      </c>
      <c r="I326">
        <f>VLOOKUP(Parameter!T326,'Indexing - fca'!$K$2:$L$51,2)</f>
        <v>21</v>
      </c>
    </row>
    <row r="327" spans="1:9">
      <c r="A327" s="16" t="s">
        <v>229</v>
      </c>
      <c r="B327" s="13" t="s">
        <v>10</v>
      </c>
      <c r="C327">
        <f>VLOOKUP(Parameter!O327,'Indexing - fca'!$A$2:$B$51,2)</f>
        <v>7</v>
      </c>
      <c r="D327">
        <f>VLOOKUP(Parameter!P327,'Indexing - fca'!$C$2:$D$51,2)</f>
        <v>0</v>
      </c>
      <c r="E327">
        <f>VLOOKUP(Parameter!Q327,'Indexing - fca'!$E$2:$F$51,2)</f>
        <v>3</v>
      </c>
      <c r="F327">
        <f>VLOOKUP(Parameter!R327,'Indexing - fca'!$G$2:$H$51,2)</f>
        <v>2</v>
      </c>
      <c r="H327">
        <f>VLOOKUP(Parameter!S327,'Indexing - fca'!$I$2:$J$51,2)</f>
        <v>24</v>
      </c>
      <c r="I327">
        <f>VLOOKUP(Parameter!T327,'Indexing - fca'!$K$2:$L$51,2)</f>
        <v>21</v>
      </c>
    </row>
    <row r="328" spans="1:9">
      <c r="A328" s="16" t="s">
        <v>229</v>
      </c>
      <c r="B328" s="13" t="s">
        <v>11</v>
      </c>
      <c r="C328">
        <f>VLOOKUP(Parameter!O328,'Indexing - fca'!$A$2:$B$51,2)</f>
        <v>7</v>
      </c>
      <c r="D328">
        <f>VLOOKUP(Parameter!P328,'Indexing - fca'!$C$2:$D$51,2)</f>
        <v>0</v>
      </c>
      <c r="E328">
        <f>VLOOKUP(Parameter!Q328,'Indexing - fca'!$E$2:$F$51,2)</f>
        <v>3</v>
      </c>
      <c r="F328">
        <f>VLOOKUP(Parameter!R328,'Indexing - fca'!$G$2:$H$51,2)</f>
        <v>2</v>
      </c>
      <c r="H328">
        <f>VLOOKUP(Parameter!S328,'Indexing - fca'!$I$2:$J$51,2)</f>
        <v>24</v>
      </c>
      <c r="I328">
        <f>VLOOKUP(Parameter!T328,'Indexing - fca'!$K$2:$L$51,2)</f>
        <v>21</v>
      </c>
    </row>
    <row r="329" spans="1:9">
      <c r="A329" s="16" t="s">
        <v>215</v>
      </c>
      <c r="B329" s="13" t="s">
        <v>11</v>
      </c>
      <c r="C329">
        <f>VLOOKUP(Parameter!O329,'Indexing - fca'!$A$2:$B$51,2)</f>
        <v>2</v>
      </c>
      <c r="D329">
        <f>VLOOKUP(Parameter!P329,'Indexing - fca'!$C$2:$D$51,2)</f>
        <v>5</v>
      </c>
      <c r="E329">
        <f>VLOOKUP(Parameter!Q329,'Indexing - fca'!$E$2:$F$51,2)</f>
        <v>-9</v>
      </c>
      <c r="F329">
        <f>VLOOKUP(Parameter!R329,'Indexing - fca'!$G$2:$H$51,2)</f>
        <v>-3</v>
      </c>
      <c r="H329">
        <f>VLOOKUP(Parameter!S329,'Indexing - fca'!$I$2:$J$51,2)</f>
        <v>5</v>
      </c>
      <c r="I329">
        <f>VLOOKUP(Parameter!T329,'Indexing - fca'!$K$2:$L$51,2)</f>
        <v>22</v>
      </c>
    </row>
    <row r="330" spans="1:9">
      <c r="A330" s="16" t="s">
        <v>230</v>
      </c>
      <c r="B330" s="13" t="s">
        <v>8</v>
      </c>
      <c r="C330">
        <f>VLOOKUP(Parameter!O330,'Indexing - fca'!$A$2:$B$51,2)</f>
        <v>2</v>
      </c>
      <c r="D330">
        <f>VLOOKUP(Parameter!P330,'Indexing - fca'!$C$2:$D$51,2)</f>
        <v>5</v>
      </c>
      <c r="E330">
        <f>VLOOKUP(Parameter!Q330,'Indexing - fca'!$E$2:$F$51,2)</f>
        <v>-3</v>
      </c>
      <c r="F330">
        <f>VLOOKUP(Parameter!R330,'Indexing - fca'!$G$2:$H$51,2)</f>
        <v>2</v>
      </c>
      <c r="H330">
        <f>VLOOKUP(Parameter!S330,'Indexing - fca'!$I$2:$J$51,2)</f>
        <v>15</v>
      </c>
      <c r="I330">
        <f>VLOOKUP(Parameter!T330,'Indexing - fca'!$K$2:$L$51,2)</f>
        <v>8</v>
      </c>
    </row>
    <row r="331" spans="1:9">
      <c r="A331" s="16" t="s">
        <v>230</v>
      </c>
      <c r="B331" s="13" t="s">
        <v>10</v>
      </c>
      <c r="C331">
        <f>VLOOKUP(Parameter!O331,'Indexing - fca'!$A$2:$B$51,2)</f>
        <v>2</v>
      </c>
      <c r="D331">
        <f>VLOOKUP(Parameter!P331,'Indexing - fca'!$C$2:$D$51,2)</f>
        <v>5</v>
      </c>
      <c r="E331">
        <f>VLOOKUP(Parameter!Q331,'Indexing - fca'!$E$2:$F$51,2)</f>
        <v>-3</v>
      </c>
      <c r="F331">
        <f>VLOOKUP(Parameter!R331,'Indexing - fca'!$G$2:$H$51,2)</f>
        <v>2</v>
      </c>
      <c r="H331">
        <f>VLOOKUP(Parameter!S331,'Indexing - fca'!$I$2:$J$51,2)</f>
        <v>15</v>
      </c>
      <c r="I331">
        <f>VLOOKUP(Parameter!T331,'Indexing - fca'!$K$2:$L$51,2)</f>
        <v>8</v>
      </c>
    </row>
    <row r="332" spans="1:9">
      <c r="A332" s="16" t="s">
        <v>230</v>
      </c>
      <c r="B332" s="13" t="s">
        <v>11</v>
      </c>
      <c r="C332">
        <f>VLOOKUP(Parameter!O332,'Indexing - fca'!$A$2:$B$51,2)</f>
        <v>2</v>
      </c>
      <c r="D332">
        <f>VLOOKUP(Parameter!P332,'Indexing - fca'!$C$2:$D$51,2)</f>
        <v>5</v>
      </c>
      <c r="E332">
        <f>VLOOKUP(Parameter!Q332,'Indexing - fca'!$E$2:$F$51,2)</f>
        <v>-3</v>
      </c>
      <c r="F332">
        <f>VLOOKUP(Parameter!R332,'Indexing - fca'!$G$2:$H$51,2)</f>
        <v>2</v>
      </c>
      <c r="H332">
        <f>VLOOKUP(Parameter!S332,'Indexing - fca'!$I$2:$J$51,2)</f>
        <v>15</v>
      </c>
      <c r="I332">
        <f>VLOOKUP(Parameter!T332,'Indexing - fca'!$K$2:$L$51,2)</f>
        <v>8</v>
      </c>
    </row>
    <row r="333" spans="1:9">
      <c r="A333" s="16" t="s">
        <v>231</v>
      </c>
      <c r="B333" s="13" t="s">
        <v>8</v>
      </c>
      <c r="C333">
        <f>VLOOKUP(Parameter!O333,'Indexing - fca'!$A$2:$B$51,2)</f>
        <v>3</v>
      </c>
      <c r="D333">
        <f>VLOOKUP(Parameter!P333,'Indexing - fca'!$C$2:$D$51,2)</f>
        <v>16</v>
      </c>
      <c r="E333">
        <f>VLOOKUP(Parameter!Q333,'Indexing - fca'!$E$2:$F$51,2)</f>
        <v>-1</v>
      </c>
      <c r="F333">
        <f>VLOOKUP(Parameter!R333,'Indexing - fca'!$G$2:$H$51,2)</f>
        <v>1</v>
      </c>
      <c r="H333">
        <f>VLOOKUP(Parameter!S333,'Indexing - fca'!$I$2:$J$51,2)</f>
        <v>2</v>
      </c>
      <c r="I333">
        <f>VLOOKUP(Parameter!T333,'Indexing - fca'!$K$2:$L$51,2)</f>
        <v>22</v>
      </c>
    </row>
    <row r="334" spans="1:9">
      <c r="A334" s="16" t="s">
        <v>231</v>
      </c>
      <c r="B334" s="13" t="s">
        <v>10</v>
      </c>
      <c r="C334">
        <f>VLOOKUP(Parameter!O334,'Indexing - fca'!$A$2:$B$51,2)</f>
        <v>3</v>
      </c>
      <c r="D334">
        <f>VLOOKUP(Parameter!P334,'Indexing - fca'!$C$2:$D$51,2)</f>
        <v>16</v>
      </c>
      <c r="E334">
        <f>VLOOKUP(Parameter!Q334,'Indexing - fca'!$E$2:$F$51,2)</f>
        <v>-1</v>
      </c>
      <c r="F334">
        <f>VLOOKUP(Parameter!R334,'Indexing - fca'!$G$2:$H$51,2)</f>
        <v>1</v>
      </c>
      <c r="H334">
        <f>VLOOKUP(Parameter!S334,'Indexing - fca'!$I$2:$J$51,2)</f>
        <v>2</v>
      </c>
      <c r="I334">
        <f>VLOOKUP(Parameter!T334,'Indexing - fca'!$K$2:$L$51,2)</f>
        <v>22</v>
      </c>
    </row>
    <row r="335" spans="1:9">
      <c r="A335" s="16" t="s">
        <v>231</v>
      </c>
      <c r="B335" s="13" t="s">
        <v>11</v>
      </c>
      <c r="C335">
        <f>VLOOKUP(Parameter!O335,'Indexing - fca'!$A$2:$B$51,2)</f>
        <v>3</v>
      </c>
      <c r="D335">
        <f>VLOOKUP(Parameter!P335,'Indexing - fca'!$C$2:$D$51,2)</f>
        <v>16</v>
      </c>
      <c r="E335">
        <f>VLOOKUP(Parameter!Q335,'Indexing - fca'!$E$2:$F$51,2)</f>
        <v>-1</v>
      </c>
      <c r="F335">
        <f>VLOOKUP(Parameter!R335,'Indexing - fca'!$G$2:$H$51,2)</f>
        <v>1</v>
      </c>
      <c r="H335">
        <f>VLOOKUP(Parameter!S335,'Indexing - fca'!$I$2:$J$51,2)</f>
        <v>2</v>
      </c>
      <c r="I335">
        <f>VLOOKUP(Parameter!T335,'Indexing - fca'!$K$2:$L$51,2)</f>
        <v>22</v>
      </c>
    </row>
    <row r="336" spans="1:9">
      <c r="A336" s="16" t="s">
        <v>232</v>
      </c>
      <c r="B336" s="13" t="s">
        <v>8</v>
      </c>
      <c r="C336">
        <f>VLOOKUP(Parameter!O336,'Indexing - fca'!$A$2:$B$51,2)</f>
        <v>4</v>
      </c>
      <c r="D336">
        <f>VLOOKUP(Parameter!P336,'Indexing - fca'!$C$2:$D$51,2)</f>
        <v>23</v>
      </c>
      <c r="E336">
        <f>VLOOKUP(Parameter!Q336,'Indexing - fca'!$E$2:$F$51,2)</f>
        <v>1</v>
      </c>
      <c r="F336">
        <f>VLOOKUP(Parameter!R336,'Indexing - fca'!$G$2:$H$51,2)</f>
        <v>2</v>
      </c>
      <c r="H336">
        <f>VLOOKUP(Parameter!S336,'Indexing - fca'!$I$2:$J$51,2)</f>
        <v>17</v>
      </c>
      <c r="I336">
        <f>VLOOKUP(Parameter!T336,'Indexing - fca'!$K$2:$L$51,2)</f>
        <v>23</v>
      </c>
    </row>
    <row r="337" spans="1:9">
      <c r="A337" s="16" t="s">
        <v>232</v>
      </c>
      <c r="B337" s="13" t="s">
        <v>10</v>
      </c>
      <c r="C337">
        <f>VLOOKUP(Parameter!O337,'Indexing - fca'!$A$2:$B$51,2)</f>
        <v>4</v>
      </c>
      <c r="D337">
        <f>VLOOKUP(Parameter!P337,'Indexing - fca'!$C$2:$D$51,2)</f>
        <v>23</v>
      </c>
      <c r="E337">
        <f>VLOOKUP(Parameter!Q337,'Indexing - fca'!$E$2:$F$51,2)</f>
        <v>1</v>
      </c>
      <c r="F337">
        <f>VLOOKUP(Parameter!R337,'Indexing - fca'!$G$2:$H$51,2)</f>
        <v>2</v>
      </c>
      <c r="H337">
        <f>VLOOKUP(Parameter!S337,'Indexing - fca'!$I$2:$J$51,2)</f>
        <v>17</v>
      </c>
      <c r="I337">
        <f>VLOOKUP(Parameter!T337,'Indexing - fca'!$K$2:$L$51,2)</f>
        <v>23</v>
      </c>
    </row>
    <row r="338" spans="1:9">
      <c r="A338" s="16" t="s">
        <v>232</v>
      </c>
      <c r="B338" s="13" t="s">
        <v>11</v>
      </c>
      <c r="C338">
        <f>VLOOKUP(Parameter!O338,'Indexing - fca'!$A$2:$B$51,2)</f>
        <v>4</v>
      </c>
      <c r="D338">
        <f>VLOOKUP(Parameter!P338,'Indexing - fca'!$C$2:$D$51,2)</f>
        <v>23</v>
      </c>
      <c r="E338">
        <f>VLOOKUP(Parameter!Q338,'Indexing - fca'!$E$2:$F$51,2)</f>
        <v>1</v>
      </c>
      <c r="F338">
        <f>VLOOKUP(Parameter!R338,'Indexing - fca'!$G$2:$H$51,2)</f>
        <v>2</v>
      </c>
      <c r="H338">
        <f>VLOOKUP(Parameter!S338,'Indexing - fca'!$I$2:$J$51,2)</f>
        <v>17</v>
      </c>
      <c r="I338">
        <f>VLOOKUP(Parameter!T338,'Indexing - fca'!$K$2:$L$51,2)</f>
        <v>23</v>
      </c>
    </row>
    <row r="339" spans="1:9">
      <c r="A339" s="16" t="s">
        <v>233</v>
      </c>
      <c r="B339" s="13" t="s">
        <v>8</v>
      </c>
      <c r="C339">
        <f>VLOOKUP(Parameter!O339,'Indexing - fca'!$A$2:$B$51,2)</f>
        <v>-4</v>
      </c>
      <c r="D339">
        <f>VLOOKUP(Parameter!P339,'Indexing - fca'!$C$2:$D$51,2)</f>
        <v>16</v>
      </c>
      <c r="E339">
        <f>VLOOKUP(Parameter!Q339,'Indexing - fca'!$E$2:$F$51,2)</f>
        <v>-7</v>
      </c>
      <c r="F339">
        <f>VLOOKUP(Parameter!R339,'Indexing - fca'!$G$2:$H$51,2)</f>
        <v>-15</v>
      </c>
      <c r="H339">
        <f>VLOOKUP(Parameter!S339,'Indexing - fca'!$I$2:$J$51,2)</f>
        <v>16</v>
      </c>
      <c r="I339">
        <f>VLOOKUP(Parameter!T339,'Indexing - fca'!$K$2:$L$51,2)</f>
        <v>-1</v>
      </c>
    </row>
    <row r="340" spans="1:9">
      <c r="A340" s="16" t="s">
        <v>233</v>
      </c>
      <c r="B340" s="13" t="s">
        <v>10</v>
      </c>
      <c r="C340">
        <f>VLOOKUP(Parameter!O340,'Indexing - fca'!$A$2:$B$51,2)</f>
        <v>-4</v>
      </c>
      <c r="D340">
        <f>VLOOKUP(Parameter!P340,'Indexing - fca'!$C$2:$D$51,2)</f>
        <v>16</v>
      </c>
      <c r="E340">
        <f>VLOOKUP(Parameter!Q340,'Indexing - fca'!$E$2:$F$51,2)</f>
        <v>-7</v>
      </c>
      <c r="F340">
        <f>VLOOKUP(Parameter!R340,'Indexing - fca'!$G$2:$H$51,2)</f>
        <v>-15</v>
      </c>
      <c r="H340">
        <f>VLOOKUP(Parameter!S340,'Indexing - fca'!$I$2:$J$51,2)</f>
        <v>16</v>
      </c>
      <c r="I340">
        <f>VLOOKUP(Parameter!T340,'Indexing - fca'!$K$2:$L$51,2)</f>
        <v>-1</v>
      </c>
    </row>
    <row r="341" spans="1:9">
      <c r="A341" s="16" t="s">
        <v>233</v>
      </c>
      <c r="B341" s="13" t="s">
        <v>11</v>
      </c>
      <c r="C341">
        <f>VLOOKUP(Parameter!O341,'Indexing - fca'!$A$2:$B$51,2)</f>
        <v>-4</v>
      </c>
      <c r="D341">
        <f>VLOOKUP(Parameter!P341,'Indexing - fca'!$C$2:$D$51,2)</f>
        <v>16</v>
      </c>
      <c r="E341">
        <f>VLOOKUP(Parameter!Q341,'Indexing - fca'!$E$2:$F$51,2)</f>
        <v>-7</v>
      </c>
      <c r="F341">
        <f>VLOOKUP(Parameter!R341,'Indexing - fca'!$G$2:$H$51,2)</f>
        <v>-15</v>
      </c>
      <c r="H341">
        <f>VLOOKUP(Parameter!S341,'Indexing - fca'!$I$2:$J$51,2)</f>
        <v>16</v>
      </c>
      <c r="I341">
        <f>VLOOKUP(Parameter!T341,'Indexing - fca'!$K$2:$L$51,2)</f>
        <v>-1</v>
      </c>
    </row>
    <row r="342" spans="1:9">
      <c r="A342" s="16" t="s">
        <v>234</v>
      </c>
      <c r="B342" s="13" t="s">
        <v>8</v>
      </c>
      <c r="C342">
        <f>VLOOKUP(Parameter!O342,'Indexing - fca'!$A$2:$B$51,2)</f>
        <v>-11</v>
      </c>
      <c r="D342">
        <f>VLOOKUP(Parameter!P342,'Indexing - fca'!$C$2:$D$51,2)</f>
        <v>12</v>
      </c>
      <c r="E342">
        <f>VLOOKUP(Parameter!Q342,'Indexing - fca'!$E$2:$F$51,2)</f>
        <v>-10</v>
      </c>
      <c r="F342">
        <f>VLOOKUP(Parameter!R342,'Indexing - fca'!$G$2:$H$51,2)</f>
        <v>0</v>
      </c>
      <c r="H342">
        <f>VLOOKUP(Parameter!S342,'Indexing - fca'!$I$2:$J$51,2)</f>
        <v>-2</v>
      </c>
      <c r="I342">
        <f>VLOOKUP(Parameter!T342,'Indexing - fca'!$K$2:$L$51,2)</f>
        <v>12</v>
      </c>
    </row>
    <row r="343" spans="1:9">
      <c r="A343" s="16" t="s">
        <v>234</v>
      </c>
      <c r="B343" s="13" t="s">
        <v>10</v>
      </c>
      <c r="C343">
        <f>VLOOKUP(Parameter!O343,'Indexing - fca'!$A$2:$B$51,2)</f>
        <v>-11</v>
      </c>
      <c r="D343">
        <f>VLOOKUP(Parameter!P343,'Indexing - fca'!$C$2:$D$51,2)</f>
        <v>12</v>
      </c>
      <c r="E343">
        <f>VLOOKUP(Parameter!Q343,'Indexing - fca'!$E$2:$F$51,2)</f>
        <v>-10</v>
      </c>
      <c r="F343">
        <f>VLOOKUP(Parameter!R343,'Indexing - fca'!$G$2:$H$51,2)</f>
        <v>0</v>
      </c>
      <c r="H343">
        <f>VLOOKUP(Parameter!S343,'Indexing - fca'!$I$2:$J$51,2)</f>
        <v>-2</v>
      </c>
      <c r="I343">
        <f>VLOOKUP(Parameter!T343,'Indexing - fca'!$K$2:$L$51,2)</f>
        <v>12</v>
      </c>
    </row>
    <row r="344" spans="1:9">
      <c r="A344" s="16" t="s">
        <v>234</v>
      </c>
      <c r="B344" s="13" t="s">
        <v>11</v>
      </c>
      <c r="C344">
        <f>VLOOKUP(Parameter!O344,'Indexing - fca'!$A$2:$B$51,2)</f>
        <v>-11</v>
      </c>
      <c r="D344">
        <f>VLOOKUP(Parameter!P344,'Indexing - fca'!$C$2:$D$51,2)</f>
        <v>12</v>
      </c>
      <c r="E344">
        <f>VLOOKUP(Parameter!Q344,'Indexing - fca'!$E$2:$F$51,2)</f>
        <v>-10</v>
      </c>
      <c r="F344">
        <f>VLOOKUP(Parameter!R344,'Indexing - fca'!$G$2:$H$51,2)</f>
        <v>0</v>
      </c>
      <c r="H344">
        <f>VLOOKUP(Parameter!S344,'Indexing - fca'!$I$2:$J$51,2)</f>
        <v>-2</v>
      </c>
      <c r="I344">
        <f>VLOOKUP(Parameter!T344,'Indexing - fca'!$K$2:$L$51,2)</f>
        <v>12</v>
      </c>
    </row>
    <row r="345" spans="1:9">
      <c r="A345" s="16" t="s">
        <v>235</v>
      </c>
      <c r="B345" s="13" t="s">
        <v>8</v>
      </c>
      <c r="C345">
        <f>VLOOKUP(Parameter!O345,'Indexing - fca'!$A$2:$B$51,2)</f>
        <v>-8</v>
      </c>
      <c r="D345">
        <f>VLOOKUP(Parameter!P345,'Indexing - fca'!$C$2:$D$51,2)</f>
        <v>22</v>
      </c>
      <c r="E345">
        <f>VLOOKUP(Parameter!Q345,'Indexing - fca'!$E$2:$F$51,2)</f>
        <v>-3</v>
      </c>
      <c r="F345">
        <f>VLOOKUP(Parameter!R345,'Indexing - fca'!$G$2:$H$51,2)</f>
        <v>1</v>
      </c>
      <c r="H345">
        <f>VLOOKUP(Parameter!S345,'Indexing - fca'!$I$2:$J$51,2)</f>
        <v>3</v>
      </c>
      <c r="I345">
        <f>VLOOKUP(Parameter!T345,'Indexing - fca'!$K$2:$L$51,2)</f>
        <v>18</v>
      </c>
    </row>
    <row r="346" spans="1:9">
      <c r="A346" s="16" t="s">
        <v>235</v>
      </c>
      <c r="B346" s="13" t="s">
        <v>10</v>
      </c>
      <c r="C346">
        <f>VLOOKUP(Parameter!O346,'Indexing - fca'!$A$2:$B$51,2)</f>
        <v>-8</v>
      </c>
      <c r="D346">
        <f>VLOOKUP(Parameter!P346,'Indexing - fca'!$C$2:$D$51,2)</f>
        <v>22</v>
      </c>
      <c r="E346">
        <f>VLOOKUP(Parameter!Q346,'Indexing - fca'!$E$2:$F$51,2)</f>
        <v>-3</v>
      </c>
      <c r="F346">
        <f>VLOOKUP(Parameter!R346,'Indexing - fca'!$G$2:$H$51,2)</f>
        <v>1</v>
      </c>
      <c r="H346">
        <f>VLOOKUP(Parameter!S346,'Indexing - fca'!$I$2:$J$51,2)</f>
        <v>3</v>
      </c>
      <c r="I346">
        <f>VLOOKUP(Parameter!T346,'Indexing - fca'!$K$2:$L$51,2)</f>
        <v>18</v>
      </c>
    </row>
    <row r="347" spans="1:9">
      <c r="A347" s="16" t="s">
        <v>235</v>
      </c>
      <c r="B347" s="13" t="s">
        <v>11</v>
      </c>
      <c r="C347">
        <f>VLOOKUP(Parameter!O347,'Indexing - fca'!$A$2:$B$51,2)</f>
        <v>-8</v>
      </c>
      <c r="D347">
        <f>VLOOKUP(Parameter!P347,'Indexing - fca'!$C$2:$D$51,2)</f>
        <v>22</v>
      </c>
      <c r="E347">
        <f>VLOOKUP(Parameter!Q347,'Indexing - fca'!$E$2:$F$51,2)</f>
        <v>-3</v>
      </c>
      <c r="F347">
        <f>VLOOKUP(Parameter!R347,'Indexing - fca'!$G$2:$H$51,2)</f>
        <v>1</v>
      </c>
      <c r="H347">
        <f>VLOOKUP(Parameter!S347,'Indexing - fca'!$I$2:$J$51,2)</f>
        <v>3</v>
      </c>
      <c r="I347">
        <f>VLOOKUP(Parameter!T347,'Indexing - fca'!$K$2:$L$51,2)</f>
        <v>18</v>
      </c>
    </row>
    <row r="348" spans="1:9">
      <c r="A348" s="16" t="s">
        <v>236</v>
      </c>
      <c r="B348" s="13" t="s">
        <v>8</v>
      </c>
      <c r="C348">
        <f>VLOOKUP(Parameter!O348,'Indexing - fca'!$A$2:$B$51,2)</f>
        <v>-11</v>
      </c>
      <c r="D348">
        <f>VLOOKUP(Parameter!P348,'Indexing - fca'!$C$2:$D$51,2)</f>
        <v>10</v>
      </c>
      <c r="E348">
        <f>VLOOKUP(Parameter!Q348,'Indexing - fca'!$E$2:$F$51,2)</f>
        <v>11</v>
      </c>
      <c r="F348">
        <f>VLOOKUP(Parameter!R348,'Indexing - fca'!$G$2:$H$51,2)</f>
        <v>0</v>
      </c>
      <c r="H348">
        <f>VLOOKUP(Parameter!S348,'Indexing - fca'!$I$2:$J$51,2)</f>
        <v>16</v>
      </c>
      <c r="I348">
        <f>VLOOKUP(Parameter!T348,'Indexing - fca'!$K$2:$L$51,2)</f>
        <v>23</v>
      </c>
    </row>
    <row r="349" spans="1:9">
      <c r="A349" s="16" t="s">
        <v>236</v>
      </c>
      <c r="B349" s="13" t="s">
        <v>10</v>
      </c>
      <c r="C349">
        <f>VLOOKUP(Parameter!O349,'Indexing - fca'!$A$2:$B$51,2)</f>
        <v>-11</v>
      </c>
      <c r="D349">
        <f>VLOOKUP(Parameter!P349,'Indexing - fca'!$C$2:$D$51,2)</f>
        <v>10</v>
      </c>
      <c r="E349">
        <f>VLOOKUP(Parameter!Q349,'Indexing - fca'!$E$2:$F$51,2)</f>
        <v>11</v>
      </c>
      <c r="F349">
        <f>VLOOKUP(Parameter!R349,'Indexing - fca'!$G$2:$H$51,2)</f>
        <v>0</v>
      </c>
      <c r="H349">
        <f>VLOOKUP(Parameter!S349,'Indexing - fca'!$I$2:$J$51,2)</f>
        <v>16</v>
      </c>
      <c r="I349">
        <f>VLOOKUP(Parameter!T349,'Indexing - fca'!$K$2:$L$51,2)</f>
        <v>23</v>
      </c>
    </row>
    <row r="350" spans="1:9">
      <c r="A350" s="16" t="s">
        <v>236</v>
      </c>
      <c r="B350" s="13" t="s">
        <v>11</v>
      </c>
      <c r="C350">
        <f>VLOOKUP(Parameter!O350,'Indexing - fca'!$A$2:$B$51,2)</f>
        <v>-11</v>
      </c>
      <c r="D350">
        <f>VLOOKUP(Parameter!P350,'Indexing - fca'!$C$2:$D$51,2)</f>
        <v>10</v>
      </c>
      <c r="E350">
        <f>VLOOKUP(Parameter!Q350,'Indexing - fca'!$E$2:$F$51,2)</f>
        <v>11</v>
      </c>
      <c r="F350">
        <f>VLOOKUP(Parameter!R350,'Indexing - fca'!$G$2:$H$51,2)</f>
        <v>0</v>
      </c>
      <c r="H350">
        <f>VLOOKUP(Parameter!S350,'Indexing - fca'!$I$2:$J$51,2)</f>
        <v>16</v>
      </c>
      <c r="I350">
        <f>VLOOKUP(Parameter!T350,'Indexing - fca'!$K$2:$L$51,2)</f>
        <v>23</v>
      </c>
    </row>
    <row r="351" spans="1:9">
      <c r="A351" s="16" t="s">
        <v>237</v>
      </c>
      <c r="B351" s="13" t="s">
        <v>8</v>
      </c>
      <c r="C351">
        <f>VLOOKUP(Parameter!O351,'Indexing - fca'!$A$2:$B$51,2)</f>
        <v>8</v>
      </c>
      <c r="D351">
        <f>VLOOKUP(Parameter!P351,'Indexing - fca'!$C$2:$D$51,2)</f>
        <v>15</v>
      </c>
      <c r="E351">
        <f>VLOOKUP(Parameter!Q351,'Indexing - fca'!$E$2:$F$51,2)</f>
        <v>7</v>
      </c>
      <c r="F351">
        <f>VLOOKUP(Parameter!R351,'Indexing - fca'!$G$2:$H$51,2)</f>
        <v>2</v>
      </c>
      <c r="H351">
        <f>VLOOKUP(Parameter!S351,'Indexing - fca'!$I$2:$J$51,2)</f>
        <v>12</v>
      </c>
      <c r="I351">
        <f>VLOOKUP(Parameter!T351,'Indexing - fca'!$K$2:$L$51,2)</f>
        <v>23</v>
      </c>
    </row>
    <row r="352" spans="1:9">
      <c r="A352" s="16" t="s">
        <v>237</v>
      </c>
      <c r="B352" s="13" t="s">
        <v>10</v>
      </c>
      <c r="C352">
        <f>VLOOKUP(Parameter!O352,'Indexing - fca'!$A$2:$B$51,2)</f>
        <v>8</v>
      </c>
      <c r="D352">
        <f>VLOOKUP(Parameter!P352,'Indexing - fca'!$C$2:$D$51,2)</f>
        <v>15</v>
      </c>
      <c r="E352">
        <f>VLOOKUP(Parameter!Q352,'Indexing - fca'!$E$2:$F$51,2)</f>
        <v>7</v>
      </c>
      <c r="F352">
        <f>VLOOKUP(Parameter!R352,'Indexing - fca'!$G$2:$H$51,2)</f>
        <v>2</v>
      </c>
      <c r="H352">
        <f>VLOOKUP(Parameter!S352,'Indexing - fca'!$I$2:$J$51,2)</f>
        <v>12</v>
      </c>
      <c r="I352">
        <f>VLOOKUP(Parameter!T352,'Indexing - fca'!$K$2:$L$51,2)</f>
        <v>23</v>
      </c>
    </row>
    <row r="353" spans="1:9">
      <c r="A353" s="16" t="s">
        <v>237</v>
      </c>
      <c r="B353" s="13" t="s">
        <v>11</v>
      </c>
      <c r="C353">
        <f>VLOOKUP(Parameter!O353,'Indexing - fca'!$A$2:$B$51,2)</f>
        <v>8</v>
      </c>
      <c r="D353">
        <f>VLOOKUP(Parameter!P353,'Indexing - fca'!$C$2:$D$51,2)</f>
        <v>15</v>
      </c>
      <c r="E353">
        <f>VLOOKUP(Parameter!Q353,'Indexing - fca'!$E$2:$F$51,2)</f>
        <v>7</v>
      </c>
      <c r="F353">
        <f>VLOOKUP(Parameter!R353,'Indexing - fca'!$G$2:$H$51,2)</f>
        <v>2</v>
      </c>
      <c r="H353">
        <f>VLOOKUP(Parameter!S353,'Indexing - fca'!$I$2:$J$51,2)</f>
        <v>12</v>
      </c>
      <c r="I353">
        <f>VLOOKUP(Parameter!T353,'Indexing - fca'!$K$2:$L$51,2)</f>
        <v>23</v>
      </c>
    </row>
    <row r="354" spans="1:9">
      <c r="A354" s="16" t="s">
        <v>238</v>
      </c>
      <c r="B354" s="13" t="s">
        <v>8</v>
      </c>
      <c r="C354">
        <f>VLOOKUP(Parameter!O354,'Indexing - fca'!$A$2:$B$51,2)</f>
        <v>-6</v>
      </c>
      <c r="D354">
        <f>VLOOKUP(Parameter!P354,'Indexing - fca'!$C$2:$D$51,2)</f>
        <v>-1</v>
      </c>
      <c r="E354">
        <f>VLOOKUP(Parameter!Q354,'Indexing - fca'!$E$2:$F$51,2)</f>
        <v>2</v>
      </c>
      <c r="F354">
        <f>VLOOKUP(Parameter!R354,'Indexing - fca'!$G$2:$H$51,2)</f>
        <v>-1</v>
      </c>
      <c r="H354">
        <f>VLOOKUP(Parameter!S354,'Indexing - fca'!$I$2:$J$51,2)</f>
        <v>2</v>
      </c>
      <c r="I354">
        <f>VLOOKUP(Parameter!T354,'Indexing - fca'!$K$2:$L$51,2)</f>
        <v>23</v>
      </c>
    </row>
    <row r="355" spans="1:9">
      <c r="A355" s="16" t="s">
        <v>238</v>
      </c>
      <c r="B355" s="13" t="s">
        <v>10</v>
      </c>
      <c r="C355">
        <f>VLOOKUP(Parameter!O355,'Indexing - fca'!$A$2:$B$51,2)</f>
        <v>-6</v>
      </c>
      <c r="D355">
        <f>VLOOKUP(Parameter!P355,'Indexing - fca'!$C$2:$D$51,2)</f>
        <v>-1</v>
      </c>
      <c r="E355">
        <f>VLOOKUP(Parameter!Q355,'Indexing - fca'!$E$2:$F$51,2)</f>
        <v>2</v>
      </c>
      <c r="F355">
        <f>VLOOKUP(Parameter!R355,'Indexing - fca'!$G$2:$H$51,2)</f>
        <v>-1</v>
      </c>
      <c r="H355">
        <f>VLOOKUP(Parameter!S355,'Indexing - fca'!$I$2:$J$51,2)</f>
        <v>2</v>
      </c>
      <c r="I355">
        <f>VLOOKUP(Parameter!T355,'Indexing - fca'!$K$2:$L$51,2)</f>
        <v>23</v>
      </c>
    </row>
    <row r="356" spans="1:9">
      <c r="A356" s="16" t="s">
        <v>238</v>
      </c>
      <c r="B356" s="13" t="s">
        <v>11</v>
      </c>
      <c r="C356">
        <f>VLOOKUP(Parameter!O356,'Indexing - fca'!$A$2:$B$51,2)</f>
        <v>-6</v>
      </c>
      <c r="D356">
        <f>VLOOKUP(Parameter!P356,'Indexing - fca'!$C$2:$D$51,2)</f>
        <v>-1</v>
      </c>
      <c r="E356">
        <f>VLOOKUP(Parameter!Q356,'Indexing - fca'!$E$2:$F$51,2)</f>
        <v>2</v>
      </c>
      <c r="F356">
        <f>VLOOKUP(Parameter!R356,'Indexing - fca'!$G$2:$H$51,2)</f>
        <v>-1</v>
      </c>
      <c r="H356">
        <f>VLOOKUP(Parameter!S356,'Indexing - fca'!$I$2:$J$51,2)</f>
        <v>2</v>
      </c>
      <c r="I356">
        <f>VLOOKUP(Parameter!T356,'Indexing - fca'!$K$2:$L$51,2)</f>
        <v>23</v>
      </c>
    </row>
    <row r="357" spans="1:9">
      <c r="A357" s="16" t="s">
        <v>239</v>
      </c>
      <c r="B357" s="13" t="s">
        <v>8</v>
      </c>
      <c r="C357">
        <f>VLOOKUP(Parameter!O357,'Indexing - fca'!$A$2:$B$51,2)</f>
        <v>-3</v>
      </c>
      <c r="D357">
        <f>VLOOKUP(Parameter!P357,'Indexing - fca'!$C$2:$D$51,2)</f>
        <v>0</v>
      </c>
      <c r="E357">
        <f>VLOOKUP(Parameter!Q357,'Indexing - fca'!$E$2:$F$51,2)</f>
        <v>13</v>
      </c>
      <c r="F357">
        <f>VLOOKUP(Parameter!R357,'Indexing - fca'!$G$2:$H$51,2)</f>
        <v>-5</v>
      </c>
      <c r="H357">
        <f>VLOOKUP(Parameter!S357,'Indexing - fca'!$I$2:$J$51,2)</f>
        <v>17</v>
      </c>
      <c r="I357">
        <f>VLOOKUP(Parameter!T357,'Indexing - fca'!$K$2:$L$51,2)</f>
        <v>19</v>
      </c>
    </row>
    <row r="358" spans="1:9">
      <c r="A358" s="16" t="s">
        <v>239</v>
      </c>
      <c r="B358" s="13" t="s">
        <v>10</v>
      </c>
      <c r="C358">
        <f>VLOOKUP(Parameter!O358,'Indexing - fca'!$A$2:$B$51,2)</f>
        <v>-3</v>
      </c>
      <c r="D358">
        <f>VLOOKUP(Parameter!P358,'Indexing - fca'!$C$2:$D$51,2)</f>
        <v>0</v>
      </c>
      <c r="E358">
        <f>VLOOKUP(Parameter!Q358,'Indexing - fca'!$E$2:$F$51,2)</f>
        <v>13</v>
      </c>
      <c r="F358">
        <f>VLOOKUP(Parameter!R358,'Indexing - fca'!$G$2:$H$51,2)</f>
        <v>-5</v>
      </c>
      <c r="H358">
        <f>VLOOKUP(Parameter!S358,'Indexing - fca'!$I$2:$J$51,2)</f>
        <v>17</v>
      </c>
      <c r="I358">
        <f>VLOOKUP(Parameter!T358,'Indexing - fca'!$K$2:$L$51,2)</f>
        <v>19</v>
      </c>
    </row>
    <row r="359" spans="1:9">
      <c r="A359" s="16" t="s">
        <v>239</v>
      </c>
      <c r="B359" s="13" t="s">
        <v>11</v>
      </c>
      <c r="C359">
        <f>VLOOKUP(Parameter!O359,'Indexing - fca'!$A$2:$B$51,2)</f>
        <v>-3</v>
      </c>
      <c r="D359">
        <f>VLOOKUP(Parameter!P359,'Indexing - fca'!$C$2:$D$51,2)</f>
        <v>0</v>
      </c>
      <c r="E359">
        <f>VLOOKUP(Parameter!Q359,'Indexing - fca'!$E$2:$F$51,2)</f>
        <v>13</v>
      </c>
      <c r="F359">
        <f>VLOOKUP(Parameter!R359,'Indexing - fca'!$G$2:$H$51,2)</f>
        <v>-5</v>
      </c>
      <c r="H359">
        <f>VLOOKUP(Parameter!S359,'Indexing - fca'!$I$2:$J$51,2)</f>
        <v>17</v>
      </c>
      <c r="I359">
        <f>VLOOKUP(Parameter!T359,'Indexing - fca'!$K$2:$L$51,2)</f>
        <v>19</v>
      </c>
    </row>
    <row r="360" spans="1:9">
      <c r="A360" s="16" t="s">
        <v>58</v>
      </c>
      <c r="B360" s="13" t="s">
        <v>8</v>
      </c>
      <c r="C360">
        <f>VLOOKUP(Parameter!O360,'Indexing - fca'!$A$2:$B$51,2)</f>
        <v>0</v>
      </c>
      <c r="D360">
        <f>VLOOKUP(Parameter!P360,'Indexing - fca'!$C$2:$D$51,2)</f>
        <v>18</v>
      </c>
      <c r="E360">
        <f>VLOOKUP(Parameter!Q360,'Indexing - fca'!$E$2:$F$51,2)</f>
        <v>14</v>
      </c>
      <c r="F360">
        <f>VLOOKUP(Parameter!R360,'Indexing - fca'!$G$2:$H$51,2)</f>
        <v>4</v>
      </c>
      <c r="H360">
        <f>VLOOKUP(Parameter!S360,'Indexing - fca'!$I$2:$J$51,2)</f>
        <v>20</v>
      </c>
      <c r="I360">
        <f>VLOOKUP(Parameter!T360,'Indexing - fca'!$K$2:$L$51,2)</f>
        <v>20</v>
      </c>
    </row>
    <row r="361" spans="1:9">
      <c r="A361" s="16" t="s">
        <v>240</v>
      </c>
      <c r="B361" s="13" t="s">
        <v>8</v>
      </c>
      <c r="C361">
        <f>VLOOKUP(Parameter!O361,'Indexing - fca'!$A$2:$B$51,2)</f>
        <v>-6</v>
      </c>
      <c r="D361">
        <f>VLOOKUP(Parameter!P361,'Indexing - fca'!$C$2:$D$51,2)</f>
        <v>15</v>
      </c>
      <c r="E361">
        <f>VLOOKUP(Parameter!Q361,'Indexing - fca'!$E$2:$F$51,2)</f>
        <v>1</v>
      </c>
      <c r="F361">
        <f>VLOOKUP(Parameter!R361,'Indexing - fca'!$G$2:$H$51,2)</f>
        <v>-1</v>
      </c>
      <c r="H361">
        <f>VLOOKUP(Parameter!S361,'Indexing - fca'!$I$2:$J$51,2)</f>
        <v>-6</v>
      </c>
      <c r="I361">
        <f>VLOOKUP(Parameter!T361,'Indexing - fca'!$K$2:$L$51,2)</f>
        <v>1</v>
      </c>
    </row>
    <row r="362" spans="1:9">
      <c r="A362" s="16" t="s">
        <v>240</v>
      </c>
      <c r="B362" s="13" t="s">
        <v>10</v>
      </c>
      <c r="C362">
        <f>VLOOKUP(Parameter!O362,'Indexing - fca'!$A$2:$B$51,2)</f>
        <v>-6</v>
      </c>
      <c r="D362">
        <f>VLOOKUP(Parameter!P362,'Indexing - fca'!$C$2:$D$51,2)</f>
        <v>15</v>
      </c>
      <c r="E362">
        <f>VLOOKUP(Parameter!Q362,'Indexing - fca'!$E$2:$F$51,2)</f>
        <v>1</v>
      </c>
      <c r="F362">
        <f>VLOOKUP(Parameter!R362,'Indexing - fca'!$G$2:$H$51,2)</f>
        <v>-1</v>
      </c>
      <c r="H362">
        <f>VLOOKUP(Parameter!S362,'Indexing - fca'!$I$2:$J$51,2)</f>
        <v>-6</v>
      </c>
      <c r="I362">
        <f>VLOOKUP(Parameter!T362,'Indexing - fca'!$K$2:$L$51,2)</f>
        <v>1</v>
      </c>
    </row>
    <row r="363" spans="1:9">
      <c r="A363" s="16" t="s">
        <v>240</v>
      </c>
      <c r="B363" s="13" t="s">
        <v>11</v>
      </c>
      <c r="C363">
        <f>VLOOKUP(Parameter!O363,'Indexing - fca'!$A$2:$B$51,2)</f>
        <v>-6</v>
      </c>
      <c r="D363">
        <f>VLOOKUP(Parameter!P363,'Indexing - fca'!$C$2:$D$51,2)</f>
        <v>15</v>
      </c>
      <c r="E363">
        <f>VLOOKUP(Parameter!Q363,'Indexing - fca'!$E$2:$F$51,2)</f>
        <v>1</v>
      </c>
      <c r="F363">
        <f>VLOOKUP(Parameter!R363,'Indexing - fca'!$G$2:$H$51,2)</f>
        <v>-1</v>
      </c>
      <c r="H363">
        <f>VLOOKUP(Parameter!S363,'Indexing - fca'!$I$2:$J$51,2)</f>
        <v>-6</v>
      </c>
      <c r="I363">
        <f>VLOOKUP(Parameter!T363,'Indexing - fca'!$K$2:$L$51,2)</f>
        <v>1</v>
      </c>
    </row>
    <row r="364" spans="1:9">
      <c r="A364" s="16" t="s">
        <v>241</v>
      </c>
      <c r="B364" s="13" t="s">
        <v>8</v>
      </c>
      <c r="C364">
        <f>VLOOKUP(Parameter!O364,'Indexing - fca'!$A$2:$B$51,2)</f>
        <v>-7</v>
      </c>
      <c r="D364">
        <f>VLOOKUP(Parameter!P364,'Indexing - fca'!$C$2:$D$51,2)</f>
        <v>21</v>
      </c>
      <c r="E364">
        <f>VLOOKUP(Parameter!Q364,'Indexing - fca'!$E$2:$F$51,2)</f>
        <v>18</v>
      </c>
      <c r="F364">
        <f>VLOOKUP(Parameter!R364,'Indexing - fca'!$G$2:$H$51,2)</f>
        <v>1</v>
      </c>
      <c r="H364">
        <f>VLOOKUP(Parameter!S364,'Indexing - fca'!$I$2:$J$51,2)</f>
        <v>-19</v>
      </c>
      <c r="I364">
        <f>VLOOKUP(Parameter!T364,'Indexing - fca'!$K$2:$L$51,2)</f>
        <v>20</v>
      </c>
    </row>
    <row r="365" spans="1:9">
      <c r="A365" s="16" t="s">
        <v>241</v>
      </c>
      <c r="B365" s="13" t="s">
        <v>10</v>
      </c>
      <c r="C365">
        <f>VLOOKUP(Parameter!O365,'Indexing - fca'!$A$2:$B$51,2)</f>
        <v>-7</v>
      </c>
      <c r="D365">
        <f>VLOOKUP(Parameter!P365,'Indexing - fca'!$C$2:$D$51,2)</f>
        <v>21</v>
      </c>
      <c r="E365">
        <f>VLOOKUP(Parameter!Q365,'Indexing - fca'!$E$2:$F$51,2)</f>
        <v>18</v>
      </c>
      <c r="F365">
        <f>VLOOKUP(Parameter!R365,'Indexing - fca'!$G$2:$H$51,2)</f>
        <v>1</v>
      </c>
      <c r="H365">
        <f>VLOOKUP(Parameter!S365,'Indexing - fca'!$I$2:$J$51,2)</f>
        <v>-19</v>
      </c>
      <c r="I365">
        <f>VLOOKUP(Parameter!T365,'Indexing - fca'!$K$2:$L$51,2)</f>
        <v>20</v>
      </c>
    </row>
    <row r="366" spans="1:9">
      <c r="A366" s="16" t="s">
        <v>241</v>
      </c>
      <c r="B366" s="13" t="s">
        <v>11</v>
      </c>
      <c r="C366">
        <f>VLOOKUP(Parameter!O366,'Indexing - fca'!$A$2:$B$51,2)</f>
        <v>-7</v>
      </c>
      <c r="D366">
        <f>VLOOKUP(Parameter!P366,'Indexing - fca'!$C$2:$D$51,2)</f>
        <v>21</v>
      </c>
      <c r="E366">
        <f>VLOOKUP(Parameter!Q366,'Indexing - fca'!$E$2:$F$51,2)</f>
        <v>18</v>
      </c>
      <c r="F366">
        <f>VLOOKUP(Parameter!R366,'Indexing - fca'!$G$2:$H$51,2)</f>
        <v>1</v>
      </c>
      <c r="H366">
        <f>VLOOKUP(Parameter!S366,'Indexing - fca'!$I$2:$J$51,2)</f>
        <v>-19</v>
      </c>
      <c r="I366">
        <f>VLOOKUP(Parameter!T366,'Indexing - fca'!$K$2:$L$51,2)</f>
        <v>20</v>
      </c>
    </row>
    <row r="367" spans="1:9">
      <c r="A367" s="16" t="s">
        <v>242</v>
      </c>
      <c r="B367" s="13" t="s">
        <v>8</v>
      </c>
      <c r="C367">
        <f>VLOOKUP(Parameter!O367,'Indexing - fca'!$A$2:$B$51,2)</f>
        <v>3</v>
      </c>
      <c r="D367">
        <f>VLOOKUP(Parameter!P367,'Indexing - fca'!$C$2:$D$51,2)</f>
        <v>-3</v>
      </c>
      <c r="E367">
        <f>VLOOKUP(Parameter!Q367,'Indexing - fca'!$E$2:$F$51,2)</f>
        <v>-3</v>
      </c>
      <c r="F367">
        <f>VLOOKUP(Parameter!R367,'Indexing - fca'!$G$2:$H$51,2)</f>
        <v>1</v>
      </c>
      <c r="H367">
        <f>VLOOKUP(Parameter!S367,'Indexing - fca'!$I$2:$J$51,2)</f>
        <v>18</v>
      </c>
      <c r="I367">
        <f>VLOOKUP(Parameter!T367,'Indexing - fca'!$K$2:$L$51,2)</f>
        <v>24</v>
      </c>
    </row>
    <row r="368" spans="1:9">
      <c r="A368" s="16" t="s">
        <v>242</v>
      </c>
      <c r="B368" s="13" t="s">
        <v>10</v>
      </c>
      <c r="C368">
        <f>VLOOKUP(Parameter!O368,'Indexing - fca'!$A$2:$B$51,2)</f>
        <v>3</v>
      </c>
      <c r="D368">
        <f>VLOOKUP(Parameter!P368,'Indexing - fca'!$C$2:$D$51,2)</f>
        <v>-3</v>
      </c>
      <c r="E368">
        <f>VLOOKUP(Parameter!Q368,'Indexing - fca'!$E$2:$F$51,2)</f>
        <v>-3</v>
      </c>
      <c r="F368">
        <f>VLOOKUP(Parameter!R368,'Indexing - fca'!$G$2:$H$51,2)</f>
        <v>1</v>
      </c>
      <c r="H368">
        <f>VLOOKUP(Parameter!S368,'Indexing - fca'!$I$2:$J$51,2)</f>
        <v>18</v>
      </c>
      <c r="I368">
        <f>VLOOKUP(Parameter!T368,'Indexing - fca'!$K$2:$L$51,2)</f>
        <v>24</v>
      </c>
    </row>
    <row r="369" spans="1:9">
      <c r="A369" s="16" t="s">
        <v>242</v>
      </c>
      <c r="B369" s="13" t="s">
        <v>11</v>
      </c>
      <c r="C369">
        <f>VLOOKUP(Parameter!O369,'Indexing - fca'!$A$2:$B$51,2)</f>
        <v>3</v>
      </c>
      <c r="D369">
        <f>VLOOKUP(Parameter!P369,'Indexing - fca'!$C$2:$D$51,2)</f>
        <v>-3</v>
      </c>
      <c r="E369">
        <f>VLOOKUP(Parameter!Q369,'Indexing - fca'!$E$2:$F$51,2)</f>
        <v>-3</v>
      </c>
      <c r="F369">
        <f>VLOOKUP(Parameter!R369,'Indexing - fca'!$G$2:$H$51,2)</f>
        <v>1</v>
      </c>
      <c r="H369">
        <f>VLOOKUP(Parameter!S369,'Indexing - fca'!$I$2:$J$51,2)</f>
        <v>18</v>
      </c>
      <c r="I369">
        <f>VLOOKUP(Parameter!T369,'Indexing - fca'!$K$2:$L$51,2)</f>
        <v>24</v>
      </c>
    </row>
    <row r="370" spans="1:9">
      <c r="A370" s="16" t="s">
        <v>243</v>
      </c>
      <c r="B370" s="13" t="s">
        <v>8</v>
      </c>
      <c r="C370">
        <f>VLOOKUP(Parameter!O370,'Indexing - fca'!$A$2:$B$51,2)</f>
        <v>3</v>
      </c>
      <c r="D370">
        <f>VLOOKUP(Parameter!P370,'Indexing - fca'!$C$2:$D$51,2)</f>
        <v>-3</v>
      </c>
      <c r="E370">
        <f>VLOOKUP(Parameter!Q370,'Indexing - fca'!$E$2:$F$51,2)</f>
        <v>-3</v>
      </c>
      <c r="F370">
        <f>VLOOKUP(Parameter!R370,'Indexing - fca'!$G$2:$H$51,2)</f>
        <v>1</v>
      </c>
      <c r="H370">
        <f>VLOOKUP(Parameter!S370,'Indexing - fca'!$I$2:$J$51,2)</f>
        <v>18</v>
      </c>
      <c r="I370">
        <f>VLOOKUP(Parameter!T370,'Indexing - fca'!$K$2:$L$51,2)</f>
        <v>24</v>
      </c>
    </row>
    <row r="371" spans="1:9">
      <c r="A371" s="16" t="s">
        <v>243</v>
      </c>
      <c r="B371" s="13" t="s">
        <v>10</v>
      </c>
      <c r="C371">
        <f>VLOOKUP(Parameter!O371,'Indexing - fca'!$A$2:$B$51,2)</f>
        <v>3</v>
      </c>
      <c r="D371">
        <f>VLOOKUP(Parameter!P371,'Indexing - fca'!$C$2:$D$51,2)</f>
        <v>-3</v>
      </c>
      <c r="E371">
        <f>VLOOKUP(Parameter!Q371,'Indexing - fca'!$E$2:$F$51,2)</f>
        <v>-3</v>
      </c>
      <c r="F371">
        <f>VLOOKUP(Parameter!R371,'Indexing - fca'!$G$2:$H$51,2)</f>
        <v>1</v>
      </c>
      <c r="H371">
        <f>VLOOKUP(Parameter!S371,'Indexing - fca'!$I$2:$J$51,2)</f>
        <v>18</v>
      </c>
      <c r="I371">
        <f>VLOOKUP(Parameter!T371,'Indexing - fca'!$K$2:$L$51,2)</f>
        <v>24</v>
      </c>
    </row>
    <row r="372" spans="1:9">
      <c r="A372" s="16" t="s">
        <v>243</v>
      </c>
      <c r="B372" s="13" t="s">
        <v>11</v>
      </c>
      <c r="C372">
        <f>VLOOKUP(Parameter!O372,'Indexing - fca'!$A$2:$B$51,2)</f>
        <v>3</v>
      </c>
      <c r="D372">
        <f>VLOOKUP(Parameter!P372,'Indexing - fca'!$C$2:$D$51,2)</f>
        <v>-3</v>
      </c>
      <c r="E372">
        <f>VLOOKUP(Parameter!Q372,'Indexing - fca'!$E$2:$F$51,2)</f>
        <v>-3</v>
      </c>
      <c r="F372">
        <f>VLOOKUP(Parameter!R372,'Indexing - fca'!$G$2:$H$51,2)</f>
        <v>1</v>
      </c>
      <c r="H372">
        <f>VLOOKUP(Parameter!S372,'Indexing - fca'!$I$2:$J$51,2)</f>
        <v>18</v>
      </c>
      <c r="I372">
        <f>VLOOKUP(Parameter!T372,'Indexing - fca'!$K$2:$L$51,2)</f>
        <v>24</v>
      </c>
    </row>
    <row r="373" spans="1:9">
      <c r="A373" s="16" t="s">
        <v>244</v>
      </c>
      <c r="B373" s="13" t="s">
        <v>8</v>
      </c>
      <c r="C373">
        <f>VLOOKUP(Parameter!O373,'Indexing - fca'!$A$2:$B$51,2)</f>
        <v>7</v>
      </c>
      <c r="D373">
        <f>VLOOKUP(Parameter!P373,'Indexing - fca'!$C$2:$D$51,2)</f>
        <v>-3</v>
      </c>
      <c r="E373">
        <f>VLOOKUP(Parameter!Q373,'Indexing - fca'!$E$2:$F$51,2)</f>
        <v>2</v>
      </c>
      <c r="F373">
        <f>VLOOKUP(Parameter!R373,'Indexing - fca'!$G$2:$H$51,2)</f>
        <v>2</v>
      </c>
      <c r="H373">
        <f>VLOOKUP(Parameter!S373,'Indexing - fca'!$I$2:$J$51,2)</f>
        <v>22</v>
      </c>
      <c r="I373">
        <f>VLOOKUP(Parameter!T373,'Indexing - fca'!$K$2:$L$51,2)</f>
        <v>24</v>
      </c>
    </row>
    <row r="374" spans="1:9">
      <c r="A374" s="16" t="s">
        <v>244</v>
      </c>
      <c r="B374" s="13" t="s">
        <v>10</v>
      </c>
      <c r="C374">
        <f>VLOOKUP(Parameter!O374,'Indexing - fca'!$A$2:$B$51,2)</f>
        <v>7</v>
      </c>
      <c r="D374">
        <f>VLOOKUP(Parameter!P374,'Indexing - fca'!$C$2:$D$51,2)</f>
        <v>-3</v>
      </c>
      <c r="E374">
        <f>VLOOKUP(Parameter!Q374,'Indexing - fca'!$E$2:$F$51,2)</f>
        <v>2</v>
      </c>
      <c r="F374">
        <f>VLOOKUP(Parameter!R374,'Indexing - fca'!$G$2:$H$51,2)</f>
        <v>2</v>
      </c>
      <c r="H374">
        <f>VLOOKUP(Parameter!S374,'Indexing - fca'!$I$2:$J$51,2)</f>
        <v>22</v>
      </c>
      <c r="I374">
        <f>VLOOKUP(Parameter!T374,'Indexing - fca'!$K$2:$L$51,2)</f>
        <v>24</v>
      </c>
    </row>
    <row r="375" spans="1:9">
      <c r="A375" s="16" t="s">
        <v>244</v>
      </c>
      <c r="B375" s="13" t="s">
        <v>11</v>
      </c>
      <c r="C375">
        <f>VLOOKUP(Parameter!O375,'Indexing - fca'!$A$2:$B$51,2)</f>
        <v>7</v>
      </c>
      <c r="D375">
        <f>VLOOKUP(Parameter!P375,'Indexing - fca'!$C$2:$D$51,2)</f>
        <v>-3</v>
      </c>
      <c r="E375">
        <f>VLOOKUP(Parameter!Q375,'Indexing - fca'!$E$2:$F$51,2)</f>
        <v>2</v>
      </c>
      <c r="F375">
        <f>VLOOKUP(Parameter!R375,'Indexing - fca'!$G$2:$H$51,2)</f>
        <v>2</v>
      </c>
      <c r="H375">
        <f>VLOOKUP(Parameter!S375,'Indexing - fca'!$I$2:$J$51,2)</f>
        <v>22</v>
      </c>
      <c r="I375">
        <f>VLOOKUP(Parameter!T375,'Indexing - fca'!$K$2:$L$51,2)</f>
        <v>24</v>
      </c>
    </row>
    <row r="376" spans="1:9">
      <c r="A376" s="16" t="s">
        <v>245</v>
      </c>
      <c r="B376" s="13" t="s">
        <v>8</v>
      </c>
      <c r="C376">
        <f>VLOOKUP(Parameter!O376,'Indexing - fca'!$A$2:$B$51,2)</f>
        <v>7</v>
      </c>
      <c r="D376">
        <f>VLOOKUP(Parameter!P376,'Indexing - fca'!$C$2:$D$51,2)</f>
        <v>-3</v>
      </c>
      <c r="E376">
        <f>VLOOKUP(Parameter!Q376,'Indexing - fca'!$E$2:$F$51,2)</f>
        <v>2</v>
      </c>
      <c r="F376">
        <f>VLOOKUP(Parameter!R376,'Indexing - fca'!$G$2:$H$51,2)</f>
        <v>2</v>
      </c>
      <c r="H376">
        <f>VLOOKUP(Parameter!S376,'Indexing - fca'!$I$2:$J$51,2)</f>
        <v>22</v>
      </c>
      <c r="I376">
        <f>VLOOKUP(Parameter!T376,'Indexing - fca'!$K$2:$L$51,2)</f>
        <v>24</v>
      </c>
    </row>
    <row r="377" spans="1:9">
      <c r="A377" s="16" t="s">
        <v>245</v>
      </c>
      <c r="B377" s="13" t="s">
        <v>10</v>
      </c>
      <c r="C377">
        <f>VLOOKUP(Parameter!O377,'Indexing - fca'!$A$2:$B$51,2)</f>
        <v>7</v>
      </c>
      <c r="D377">
        <f>VLOOKUP(Parameter!P377,'Indexing - fca'!$C$2:$D$51,2)</f>
        <v>-3</v>
      </c>
      <c r="E377">
        <f>VLOOKUP(Parameter!Q377,'Indexing - fca'!$E$2:$F$51,2)</f>
        <v>2</v>
      </c>
      <c r="F377">
        <f>VLOOKUP(Parameter!R377,'Indexing - fca'!$G$2:$H$51,2)</f>
        <v>2</v>
      </c>
      <c r="H377">
        <f>VLOOKUP(Parameter!S377,'Indexing - fca'!$I$2:$J$51,2)</f>
        <v>22</v>
      </c>
      <c r="I377">
        <f>VLOOKUP(Parameter!T377,'Indexing - fca'!$K$2:$L$51,2)</f>
        <v>24</v>
      </c>
    </row>
    <row r="378" spans="1:9">
      <c r="A378" s="16" t="s">
        <v>245</v>
      </c>
      <c r="B378" s="13" t="s">
        <v>11</v>
      </c>
      <c r="C378">
        <f>VLOOKUP(Parameter!O378,'Indexing - fca'!$A$2:$B$51,2)</f>
        <v>7</v>
      </c>
      <c r="D378">
        <f>VLOOKUP(Parameter!P378,'Indexing - fca'!$C$2:$D$51,2)</f>
        <v>-3</v>
      </c>
      <c r="E378">
        <f>VLOOKUP(Parameter!Q378,'Indexing - fca'!$E$2:$F$51,2)</f>
        <v>2</v>
      </c>
      <c r="F378">
        <f>VLOOKUP(Parameter!R378,'Indexing - fca'!$G$2:$H$51,2)</f>
        <v>2</v>
      </c>
      <c r="H378">
        <f>VLOOKUP(Parameter!S378,'Indexing - fca'!$I$2:$J$51,2)</f>
        <v>22</v>
      </c>
      <c r="I378">
        <f>VLOOKUP(Parameter!T378,'Indexing - fca'!$K$2:$L$51,2)</f>
        <v>24</v>
      </c>
    </row>
    <row r="379" spans="1:9">
      <c r="A379" s="16" t="s">
        <v>246</v>
      </c>
      <c r="B379" s="13" t="s">
        <v>8</v>
      </c>
      <c r="C379">
        <f>VLOOKUP(Parameter!O379,'Indexing - fca'!$A$2:$B$51,2)</f>
        <v>-5</v>
      </c>
      <c r="D379">
        <f>VLOOKUP(Parameter!P379,'Indexing - fca'!$C$2:$D$51,2)</f>
        <v>-9</v>
      </c>
      <c r="E379">
        <f>VLOOKUP(Parameter!Q379,'Indexing - fca'!$E$2:$F$51,2)</f>
        <v>-7</v>
      </c>
      <c r="F379">
        <f>VLOOKUP(Parameter!R379,'Indexing - fca'!$G$2:$H$51,2)</f>
        <v>-9</v>
      </c>
      <c r="H379">
        <f>VLOOKUP(Parameter!S379,'Indexing - fca'!$I$2:$J$51,2)</f>
        <v>17</v>
      </c>
      <c r="I379">
        <f>VLOOKUP(Parameter!T379,'Indexing - fca'!$K$2:$L$51,2)</f>
        <v>24</v>
      </c>
    </row>
    <row r="380" spans="1:9">
      <c r="A380" s="16" t="s">
        <v>246</v>
      </c>
      <c r="B380" s="13" t="s">
        <v>10</v>
      </c>
      <c r="C380">
        <f>VLOOKUP(Parameter!O380,'Indexing - fca'!$A$2:$B$51,2)</f>
        <v>-5</v>
      </c>
      <c r="D380">
        <f>VLOOKUP(Parameter!P380,'Indexing - fca'!$C$2:$D$51,2)</f>
        <v>-9</v>
      </c>
      <c r="E380">
        <f>VLOOKUP(Parameter!Q380,'Indexing - fca'!$E$2:$F$51,2)</f>
        <v>-7</v>
      </c>
      <c r="F380">
        <f>VLOOKUP(Parameter!R380,'Indexing - fca'!$G$2:$H$51,2)</f>
        <v>-9</v>
      </c>
      <c r="H380">
        <f>VLOOKUP(Parameter!S380,'Indexing - fca'!$I$2:$J$51,2)</f>
        <v>17</v>
      </c>
      <c r="I380">
        <f>VLOOKUP(Parameter!T380,'Indexing - fca'!$K$2:$L$51,2)</f>
        <v>24</v>
      </c>
    </row>
    <row r="381" spans="1:9">
      <c r="A381" s="16" t="s">
        <v>246</v>
      </c>
      <c r="B381" s="13" t="s">
        <v>11</v>
      </c>
      <c r="C381">
        <f>VLOOKUP(Parameter!O381,'Indexing - fca'!$A$2:$B$51,2)</f>
        <v>-5</v>
      </c>
      <c r="D381">
        <f>VLOOKUP(Parameter!P381,'Indexing - fca'!$C$2:$D$51,2)</f>
        <v>-9</v>
      </c>
      <c r="E381">
        <f>VLOOKUP(Parameter!Q381,'Indexing - fca'!$E$2:$F$51,2)</f>
        <v>-7</v>
      </c>
      <c r="F381">
        <f>VLOOKUP(Parameter!R381,'Indexing - fca'!$G$2:$H$51,2)</f>
        <v>-9</v>
      </c>
      <c r="H381">
        <f>VLOOKUP(Parameter!S381,'Indexing - fca'!$I$2:$J$51,2)</f>
        <v>17</v>
      </c>
      <c r="I381">
        <f>VLOOKUP(Parameter!T381,'Indexing - fca'!$K$2:$L$51,2)</f>
        <v>24</v>
      </c>
    </row>
    <row r="382" spans="1:9">
      <c r="A382" s="16" t="s">
        <v>247</v>
      </c>
      <c r="B382" s="13" t="s">
        <v>8</v>
      </c>
      <c r="C382">
        <f>VLOOKUP(Parameter!O382,'Indexing - fca'!$A$2:$B$51,2)</f>
        <v>-6</v>
      </c>
      <c r="D382">
        <f>VLOOKUP(Parameter!P382,'Indexing - fca'!$C$2:$D$51,2)</f>
        <v>15</v>
      </c>
      <c r="E382">
        <f>VLOOKUP(Parameter!Q382,'Indexing - fca'!$E$2:$F$51,2)</f>
        <v>7</v>
      </c>
      <c r="F382">
        <f>VLOOKUP(Parameter!R382,'Indexing - fca'!$G$2:$H$51,2)</f>
        <v>-1</v>
      </c>
      <c r="H382">
        <f>VLOOKUP(Parameter!S382,'Indexing - fca'!$I$2:$J$51,2)</f>
        <v>-2</v>
      </c>
      <c r="I382">
        <f>VLOOKUP(Parameter!T382,'Indexing - fca'!$K$2:$L$51,2)</f>
        <v>20</v>
      </c>
    </row>
    <row r="383" spans="1:9">
      <c r="A383" s="16" t="s">
        <v>247</v>
      </c>
      <c r="B383" s="13" t="s">
        <v>10</v>
      </c>
      <c r="C383">
        <f>VLOOKUP(Parameter!O383,'Indexing - fca'!$A$2:$B$51,2)</f>
        <v>-6</v>
      </c>
      <c r="D383">
        <f>VLOOKUP(Parameter!P383,'Indexing - fca'!$C$2:$D$51,2)</f>
        <v>15</v>
      </c>
      <c r="E383">
        <f>VLOOKUP(Parameter!Q383,'Indexing - fca'!$E$2:$F$51,2)</f>
        <v>7</v>
      </c>
      <c r="F383">
        <f>VLOOKUP(Parameter!R383,'Indexing - fca'!$G$2:$H$51,2)</f>
        <v>-1</v>
      </c>
      <c r="H383">
        <f>VLOOKUP(Parameter!S383,'Indexing - fca'!$I$2:$J$51,2)</f>
        <v>-2</v>
      </c>
      <c r="I383">
        <f>VLOOKUP(Parameter!T383,'Indexing - fca'!$K$2:$L$51,2)</f>
        <v>20</v>
      </c>
    </row>
    <row r="384" spans="1:9">
      <c r="A384" s="16" t="s">
        <v>247</v>
      </c>
      <c r="B384" s="13" t="s">
        <v>11</v>
      </c>
      <c r="C384">
        <f>VLOOKUP(Parameter!O384,'Indexing - fca'!$A$2:$B$51,2)</f>
        <v>-6</v>
      </c>
      <c r="D384">
        <f>VLOOKUP(Parameter!P384,'Indexing - fca'!$C$2:$D$51,2)</f>
        <v>15</v>
      </c>
      <c r="E384">
        <f>VLOOKUP(Parameter!Q384,'Indexing - fca'!$E$2:$F$51,2)</f>
        <v>7</v>
      </c>
      <c r="F384">
        <f>VLOOKUP(Parameter!R384,'Indexing - fca'!$G$2:$H$51,2)</f>
        <v>-1</v>
      </c>
      <c r="H384">
        <f>VLOOKUP(Parameter!S384,'Indexing - fca'!$I$2:$J$51,2)</f>
        <v>-2</v>
      </c>
      <c r="I384">
        <f>VLOOKUP(Parameter!T384,'Indexing - fca'!$K$2:$L$51,2)</f>
        <v>20</v>
      </c>
    </row>
    <row r="385" spans="1:9">
      <c r="A385" s="16" t="s">
        <v>248</v>
      </c>
      <c r="B385" s="13" t="s">
        <v>8</v>
      </c>
      <c r="C385">
        <f>VLOOKUP(Parameter!O385,'Indexing - fca'!$A$2:$B$51,2)</f>
        <v>-6</v>
      </c>
      <c r="D385">
        <f>VLOOKUP(Parameter!P385,'Indexing - fca'!$C$2:$D$51,2)</f>
        <v>15</v>
      </c>
      <c r="E385">
        <f>VLOOKUP(Parameter!Q385,'Indexing - fca'!$E$2:$F$51,2)</f>
        <v>7</v>
      </c>
      <c r="F385">
        <f>VLOOKUP(Parameter!R385,'Indexing - fca'!$G$2:$H$51,2)</f>
        <v>-1</v>
      </c>
      <c r="H385">
        <f>VLOOKUP(Parameter!S385,'Indexing - fca'!$I$2:$J$51,2)</f>
        <v>-2</v>
      </c>
      <c r="I385">
        <f>VLOOKUP(Parameter!T385,'Indexing - fca'!$K$2:$L$51,2)</f>
        <v>20</v>
      </c>
    </row>
    <row r="386" spans="1:9">
      <c r="A386" s="16" t="s">
        <v>248</v>
      </c>
      <c r="B386" s="13" t="s">
        <v>10</v>
      </c>
      <c r="C386">
        <f>VLOOKUP(Parameter!O386,'Indexing - fca'!$A$2:$B$51,2)</f>
        <v>-6</v>
      </c>
      <c r="D386">
        <f>VLOOKUP(Parameter!P386,'Indexing - fca'!$C$2:$D$51,2)</f>
        <v>15</v>
      </c>
      <c r="E386">
        <f>VLOOKUP(Parameter!Q386,'Indexing - fca'!$E$2:$F$51,2)</f>
        <v>7</v>
      </c>
      <c r="F386">
        <f>VLOOKUP(Parameter!R386,'Indexing - fca'!$G$2:$H$51,2)</f>
        <v>-1</v>
      </c>
      <c r="H386">
        <f>VLOOKUP(Parameter!S386,'Indexing - fca'!$I$2:$J$51,2)</f>
        <v>-2</v>
      </c>
      <c r="I386">
        <f>VLOOKUP(Parameter!T386,'Indexing - fca'!$K$2:$L$51,2)</f>
        <v>20</v>
      </c>
    </row>
    <row r="387" spans="1:9">
      <c r="A387" s="16" t="s">
        <v>248</v>
      </c>
      <c r="B387" s="13" t="s">
        <v>11</v>
      </c>
      <c r="C387">
        <f>VLOOKUP(Parameter!O387,'Indexing - fca'!$A$2:$B$51,2)</f>
        <v>-6</v>
      </c>
      <c r="D387">
        <f>VLOOKUP(Parameter!P387,'Indexing - fca'!$C$2:$D$51,2)</f>
        <v>15</v>
      </c>
      <c r="E387">
        <f>VLOOKUP(Parameter!Q387,'Indexing - fca'!$E$2:$F$51,2)</f>
        <v>7</v>
      </c>
      <c r="F387">
        <f>VLOOKUP(Parameter!R387,'Indexing - fca'!$G$2:$H$51,2)</f>
        <v>-1</v>
      </c>
      <c r="H387">
        <f>VLOOKUP(Parameter!S387,'Indexing - fca'!$I$2:$J$51,2)</f>
        <v>-2</v>
      </c>
      <c r="I387">
        <f>VLOOKUP(Parameter!T387,'Indexing - fca'!$K$2:$L$51,2)</f>
        <v>20</v>
      </c>
    </row>
    <row r="388" spans="1:9">
      <c r="A388" s="16" t="s">
        <v>249</v>
      </c>
      <c r="B388" s="13" t="s">
        <v>8</v>
      </c>
      <c r="C388">
        <f>VLOOKUP(Parameter!O388,'Indexing - fca'!$A$2:$B$51,2)</f>
        <v>-16</v>
      </c>
      <c r="D388">
        <f>VLOOKUP(Parameter!P388,'Indexing - fca'!$C$2:$D$51,2)</f>
        <v>14</v>
      </c>
      <c r="E388">
        <f>VLOOKUP(Parameter!Q388,'Indexing - fca'!$E$2:$F$51,2)</f>
        <v>10</v>
      </c>
      <c r="F388">
        <f>VLOOKUP(Parameter!R388,'Indexing - fca'!$G$2:$H$51,2)</f>
        <v>0</v>
      </c>
      <c r="H388">
        <f>VLOOKUP(Parameter!S388,'Indexing - fca'!$I$2:$J$51,2)</f>
        <v>-6</v>
      </c>
      <c r="I388">
        <f>VLOOKUP(Parameter!T388,'Indexing - fca'!$K$2:$L$51,2)</f>
        <v>-4</v>
      </c>
    </row>
    <row r="389" spans="1:9">
      <c r="A389" s="16" t="s">
        <v>249</v>
      </c>
      <c r="B389" s="13" t="s">
        <v>10</v>
      </c>
      <c r="C389">
        <f>VLOOKUP(Parameter!O389,'Indexing - fca'!$A$2:$B$51,2)</f>
        <v>-16</v>
      </c>
      <c r="D389">
        <f>VLOOKUP(Parameter!P389,'Indexing - fca'!$C$2:$D$51,2)</f>
        <v>14</v>
      </c>
      <c r="E389">
        <f>VLOOKUP(Parameter!Q389,'Indexing - fca'!$E$2:$F$51,2)</f>
        <v>10</v>
      </c>
      <c r="F389">
        <f>VLOOKUP(Parameter!R389,'Indexing - fca'!$G$2:$H$51,2)</f>
        <v>0</v>
      </c>
      <c r="H389">
        <f>VLOOKUP(Parameter!S389,'Indexing - fca'!$I$2:$J$51,2)</f>
        <v>-6</v>
      </c>
      <c r="I389">
        <f>VLOOKUP(Parameter!T389,'Indexing - fca'!$K$2:$L$51,2)</f>
        <v>-4</v>
      </c>
    </row>
    <row r="390" spans="1:9">
      <c r="A390" s="16" t="s">
        <v>249</v>
      </c>
      <c r="B390" s="13" t="s">
        <v>11</v>
      </c>
      <c r="C390">
        <f>VLOOKUP(Parameter!O390,'Indexing - fca'!$A$2:$B$51,2)</f>
        <v>-16</v>
      </c>
      <c r="D390">
        <f>VLOOKUP(Parameter!P390,'Indexing - fca'!$C$2:$D$51,2)</f>
        <v>14</v>
      </c>
      <c r="E390">
        <f>VLOOKUP(Parameter!Q390,'Indexing - fca'!$E$2:$F$51,2)</f>
        <v>10</v>
      </c>
      <c r="F390">
        <f>VLOOKUP(Parameter!R390,'Indexing - fca'!$G$2:$H$51,2)</f>
        <v>0</v>
      </c>
      <c r="H390">
        <f>VLOOKUP(Parameter!S390,'Indexing - fca'!$I$2:$J$51,2)</f>
        <v>-6</v>
      </c>
      <c r="I390">
        <f>VLOOKUP(Parameter!T390,'Indexing - fca'!$K$2:$L$51,2)</f>
        <v>-4</v>
      </c>
    </row>
    <row r="391" spans="1:9">
      <c r="A391" s="16" t="s">
        <v>250</v>
      </c>
      <c r="B391" s="13" t="s">
        <v>8</v>
      </c>
      <c r="C391">
        <f>VLOOKUP(Parameter!O391,'Indexing - fca'!$A$2:$B$51,2)</f>
        <v>-17</v>
      </c>
      <c r="D391">
        <f>VLOOKUP(Parameter!P391,'Indexing - fca'!$C$2:$D$51,2)</f>
        <v>19</v>
      </c>
      <c r="E391">
        <f>VLOOKUP(Parameter!Q391,'Indexing - fca'!$E$2:$F$51,2)</f>
        <v>-5</v>
      </c>
      <c r="F391">
        <f>VLOOKUP(Parameter!R391,'Indexing - fca'!$G$2:$H$51,2)</f>
        <v>0</v>
      </c>
      <c r="H391">
        <f>VLOOKUP(Parameter!S391,'Indexing - fca'!$I$2:$J$51,2)</f>
        <v>-2</v>
      </c>
      <c r="I391">
        <f>VLOOKUP(Parameter!T391,'Indexing - fca'!$K$2:$L$51,2)</f>
        <v>24</v>
      </c>
    </row>
    <row r="392" spans="1:9">
      <c r="A392" s="16" t="s">
        <v>250</v>
      </c>
      <c r="B392" s="13" t="s">
        <v>10</v>
      </c>
      <c r="C392">
        <f>VLOOKUP(Parameter!O392,'Indexing - fca'!$A$2:$B$51,2)</f>
        <v>-17</v>
      </c>
      <c r="D392">
        <f>VLOOKUP(Parameter!P392,'Indexing - fca'!$C$2:$D$51,2)</f>
        <v>19</v>
      </c>
      <c r="E392">
        <f>VLOOKUP(Parameter!Q392,'Indexing - fca'!$E$2:$F$51,2)</f>
        <v>-5</v>
      </c>
      <c r="F392">
        <f>VLOOKUP(Parameter!R392,'Indexing - fca'!$G$2:$H$51,2)</f>
        <v>0</v>
      </c>
      <c r="H392">
        <f>VLOOKUP(Parameter!S392,'Indexing - fca'!$I$2:$J$51,2)</f>
        <v>-2</v>
      </c>
      <c r="I392">
        <f>VLOOKUP(Parameter!T392,'Indexing - fca'!$K$2:$L$51,2)</f>
        <v>24</v>
      </c>
    </row>
    <row r="393" spans="1:9">
      <c r="A393" s="16" t="s">
        <v>250</v>
      </c>
      <c r="B393" s="13" t="s">
        <v>11</v>
      </c>
      <c r="C393">
        <f>VLOOKUP(Parameter!O393,'Indexing - fca'!$A$2:$B$51,2)</f>
        <v>-17</v>
      </c>
      <c r="D393">
        <f>VLOOKUP(Parameter!P393,'Indexing - fca'!$C$2:$D$51,2)</f>
        <v>19</v>
      </c>
      <c r="E393">
        <f>VLOOKUP(Parameter!Q393,'Indexing - fca'!$E$2:$F$51,2)</f>
        <v>-5</v>
      </c>
      <c r="F393">
        <f>VLOOKUP(Parameter!R393,'Indexing - fca'!$G$2:$H$51,2)</f>
        <v>0</v>
      </c>
      <c r="H393">
        <f>VLOOKUP(Parameter!S393,'Indexing - fca'!$I$2:$J$51,2)</f>
        <v>-2</v>
      </c>
      <c r="I393">
        <f>VLOOKUP(Parameter!T393,'Indexing - fca'!$K$2:$L$51,2)</f>
        <v>24</v>
      </c>
    </row>
    <row r="394" spans="1:9">
      <c r="A394" s="16" t="s">
        <v>251</v>
      </c>
      <c r="B394" s="13" t="s">
        <v>8</v>
      </c>
      <c r="C394">
        <f>VLOOKUP(Parameter!O394,'Indexing - fca'!$A$2:$B$51,2)</f>
        <v>10</v>
      </c>
      <c r="D394">
        <f>VLOOKUP(Parameter!P394,'Indexing - fca'!$C$2:$D$51,2)</f>
        <v>18</v>
      </c>
      <c r="E394">
        <f>VLOOKUP(Parameter!Q394,'Indexing - fca'!$E$2:$F$51,2)</f>
        <v>7</v>
      </c>
      <c r="F394">
        <f>VLOOKUP(Parameter!R394,'Indexing - fca'!$G$2:$H$51,2)</f>
        <v>-1</v>
      </c>
      <c r="H394">
        <f>VLOOKUP(Parameter!S394,'Indexing - fca'!$I$2:$J$51,2)</f>
        <v>20</v>
      </c>
      <c r="I394">
        <f>VLOOKUP(Parameter!T394,'Indexing - fca'!$K$2:$L$51,2)</f>
        <v>24</v>
      </c>
    </row>
    <row r="395" spans="1:9">
      <c r="A395" s="16" t="s">
        <v>251</v>
      </c>
      <c r="B395" s="13" t="s">
        <v>10</v>
      </c>
      <c r="C395">
        <f>VLOOKUP(Parameter!O395,'Indexing - fca'!$A$2:$B$51,2)</f>
        <v>10</v>
      </c>
      <c r="D395">
        <f>VLOOKUP(Parameter!P395,'Indexing - fca'!$C$2:$D$51,2)</f>
        <v>18</v>
      </c>
      <c r="E395">
        <f>VLOOKUP(Parameter!Q395,'Indexing - fca'!$E$2:$F$51,2)</f>
        <v>7</v>
      </c>
      <c r="F395">
        <f>VLOOKUP(Parameter!R395,'Indexing - fca'!$G$2:$H$51,2)</f>
        <v>-1</v>
      </c>
      <c r="H395">
        <f>VLOOKUP(Parameter!S395,'Indexing - fca'!$I$2:$J$51,2)</f>
        <v>20</v>
      </c>
      <c r="I395">
        <f>VLOOKUP(Parameter!T395,'Indexing - fca'!$K$2:$L$51,2)</f>
        <v>24</v>
      </c>
    </row>
    <row r="396" spans="1:9">
      <c r="A396" s="16" t="s">
        <v>251</v>
      </c>
      <c r="B396" s="13" t="s">
        <v>11</v>
      </c>
      <c r="C396">
        <f>VLOOKUP(Parameter!O396,'Indexing - fca'!$A$2:$B$51,2)</f>
        <v>10</v>
      </c>
      <c r="D396">
        <f>VLOOKUP(Parameter!P396,'Indexing - fca'!$C$2:$D$51,2)</f>
        <v>18</v>
      </c>
      <c r="E396">
        <f>VLOOKUP(Parameter!Q396,'Indexing - fca'!$E$2:$F$51,2)</f>
        <v>7</v>
      </c>
      <c r="F396">
        <f>VLOOKUP(Parameter!R396,'Indexing - fca'!$G$2:$H$51,2)</f>
        <v>-1</v>
      </c>
      <c r="H396">
        <f>VLOOKUP(Parameter!S396,'Indexing - fca'!$I$2:$J$51,2)</f>
        <v>20</v>
      </c>
      <c r="I396">
        <f>VLOOKUP(Parameter!T396,'Indexing - fca'!$K$2:$L$51,2)</f>
        <v>24</v>
      </c>
    </row>
    <row r="397" spans="1:9">
      <c r="A397" s="16" t="s">
        <v>252</v>
      </c>
      <c r="B397" s="13" t="s">
        <v>8</v>
      </c>
      <c r="C397">
        <f>VLOOKUP(Parameter!O397,'Indexing - fca'!$A$2:$B$51,2)</f>
        <v>-4</v>
      </c>
      <c r="D397">
        <f>VLOOKUP(Parameter!P397,'Indexing - fca'!$C$2:$D$51,2)</f>
        <v>15</v>
      </c>
      <c r="E397">
        <f>VLOOKUP(Parameter!Q397,'Indexing - fca'!$E$2:$F$51,2)</f>
        <v>2</v>
      </c>
      <c r="F397">
        <f>VLOOKUP(Parameter!R397,'Indexing - fca'!$G$2:$H$51,2)</f>
        <v>-8</v>
      </c>
      <c r="H397">
        <f>VLOOKUP(Parameter!S397,'Indexing - fca'!$I$2:$J$51,2)</f>
        <v>3</v>
      </c>
      <c r="I397">
        <f>VLOOKUP(Parameter!T397,'Indexing - fca'!$K$2:$L$51,2)</f>
        <v>18</v>
      </c>
    </row>
    <row r="398" spans="1:9">
      <c r="A398" s="16" t="s">
        <v>252</v>
      </c>
      <c r="B398" s="13" t="s">
        <v>10</v>
      </c>
      <c r="C398">
        <f>VLOOKUP(Parameter!O398,'Indexing - fca'!$A$2:$B$51,2)</f>
        <v>-4</v>
      </c>
      <c r="D398">
        <f>VLOOKUP(Parameter!P398,'Indexing - fca'!$C$2:$D$51,2)</f>
        <v>15</v>
      </c>
      <c r="E398">
        <f>VLOOKUP(Parameter!Q398,'Indexing - fca'!$E$2:$F$51,2)</f>
        <v>2</v>
      </c>
      <c r="F398">
        <f>VLOOKUP(Parameter!R398,'Indexing - fca'!$G$2:$H$51,2)</f>
        <v>-8</v>
      </c>
      <c r="H398">
        <f>VLOOKUP(Parameter!S398,'Indexing - fca'!$I$2:$J$51,2)</f>
        <v>3</v>
      </c>
      <c r="I398">
        <f>VLOOKUP(Parameter!T398,'Indexing - fca'!$K$2:$L$51,2)</f>
        <v>18</v>
      </c>
    </row>
    <row r="399" spans="1:9">
      <c r="A399" s="16" t="s">
        <v>252</v>
      </c>
      <c r="B399" s="13" t="s">
        <v>11</v>
      </c>
      <c r="C399">
        <f>VLOOKUP(Parameter!O399,'Indexing - fca'!$A$2:$B$51,2)</f>
        <v>-4</v>
      </c>
      <c r="D399">
        <f>VLOOKUP(Parameter!P399,'Indexing - fca'!$C$2:$D$51,2)</f>
        <v>15</v>
      </c>
      <c r="E399">
        <f>VLOOKUP(Parameter!Q399,'Indexing - fca'!$E$2:$F$51,2)</f>
        <v>2</v>
      </c>
      <c r="F399">
        <f>VLOOKUP(Parameter!R399,'Indexing - fca'!$G$2:$H$51,2)</f>
        <v>-8</v>
      </c>
      <c r="H399">
        <f>VLOOKUP(Parameter!S399,'Indexing - fca'!$I$2:$J$51,2)</f>
        <v>3</v>
      </c>
      <c r="I399">
        <f>VLOOKUP(Parameter!T399,'Indexing - fca'!$K$2:$L$51,2)</f>
        <v>18</v>
      </c>
    </row>
    <row r="400" spans="1:9">
      <c r="A400" s="16" t="s">
        <v>253</v>
      </c>
      <c r="B400" s="13" t="s">
        <v>8</v>
      </c>
      <c r="C400">
        <f>VLOOKUP(Parameter!O400,'Indexing - fca'!$A$2:$B$51,2)</f>
        <v>11</v>
      </c>
      <c r="D400">
        <f>VLOOKUP(Parameter!P400,'Indexing - fca'!$C$2:$D$51,2)</f>
        <v>-10</v>
      </c>
      <c r="E400">
        <f>VLOOKUP(Parameter!Q400,'Indexing - fca'!$E$2:$F$51,2)</f>
        <v>-2</v>
      </c>
      <c r="F400">
        <f>VLOOKUP(Parameter!R400,'Indexing - fca'!$G$2:$H$51,2)</f>
        <v>-1</v>
      </c>
      <c r="H400">
        <f>VLOOKUP(Parameter!S400,'Indexing - fca'!$I$2:$J$51,2)</f>
        <v>-5</v>
      </c>
      <c r="I400">
        <f>VLOOKUP(Parameter!T400,'Indexing - fca'!$K$2:$L$51,2)</f>
        <v>-1</v>
      </c>
    </row>
    <row r="401" spans="1:9">
      <c r="A401" s="16" t="s">
        <v>253</v>
      </c>
      <c r="B401" s="13" t="s">
        <v>10</v>
      </c>
      <c r="C401">
        <f>VLOOKUP(Parameter!O401,'Indexing - fca'!$A$2:$B$51,2)</f>
        <v>11</v>
      </c>
      <c r="D401">
        <f>VLOOKUP(Parameter!P401,'Indexing - fca'!$C$2:$D$51,2)</f>
        <v>-10</v>
      </c>
      <c r="E401">
        <f>VLOOKUP(Parameter!Q401,'Indexing - fca'!$E$2:$F$51,2)</f>
        <v>-2</v>
      </c>
      <c r="F401">
        <f>VLOOKUP(Parameter!R401,'Indexing - fca'!$G$2:$H$51,2)</f>
        <v>-1</v>
      </c>
      <c r="H401">
        <f>VLOOKUP(Parameter!S401,'Indexing - fca'!$I$2:$J$51,2)</f>
        <v>-5</v>
      </c>
      <c r="I401">
        <f>VLOOKUP(Parameter!T401,'Indexing - fca'!$K$2:$L$51,2)</f>
        <v>-1</v>
      </c>
    </row>
    <row r="402" spans="1:9">
      <c r="A402" s="16" t="s">
        <v>253</v>
      </c>
      <c r="B402" s="13" t="s">
        <v>11</v>
      </c>
      <c r="C402">
        <f>VLOOKUP(Parameter!O402,'Indexing - fca'!$A$2:$B$51,2)</f>
        <v>11</v>
      </c>
      <c r="D402">
        <f>VLOOKUP(Parameter!P402,'Indexing - fca'!$C$2:$D$51,2)</f>
        <v>-10</v>
      </c>
      <c r="E402">
        <f>VLOOKUP(Parameter!Q402,'Indexing - fca'!$E$2:$F$51,2)</f>
        <v>-2</v>
      </c>
      <c r="F402">
        <f>VLOOKUP(Parameter!R402,'Indexing - fca'!$G$2:$H$51,2)</f>
        <v>-1</v>
      </c>
      <c r="H402">
        <f>VLOOKUP(Parameter!S402,'Indexing - fca'!$I$2:$J$51,2)</f>
        <v>-5</v>
      </c>
      <c r="I402">
        <f>VLOOKUP(Parameter!T402,'Indexing - fca'!$K$2:$L$51,2)</f>
        <v>-1</v>
      </c>
    </row>
    <row r="403" spans="1:9">
      <c r="A403" s="16" t="s">
        <v>254</v>
      </c>
      <c r="B403" s="13" t="s">
        <v>8</v>
      </c>
      <c r="C403">
        <f>VLOOKUP(Parameter!O403,'Indexing - fca'!$A$2:$B$51,2)</f>
        <v>11</v>
      </c>
      <c r="D403">
        <f>VLOOKUP(Parameter!P403,'Indexing - fca'!$C$2:$D$51,2)</f>
        <v>-10</v>
      </c>
      <c r="E403">
        <f>VLOOKUP(Parameter!Q403,'Indexing - fca'!$E$2:$F$51,2)</f>
        <v>-2</v>
      </c>
      <c r="F403">
        <f>VLOOKUP(Parameter!R403,'Indexing - fca'!$G$2:$H$51,2)</f>
        <v>-1</v>
      </c>
      <c r="H403">
        <f>VLOOKUP(Parameter!S403,'Indexing - fca'!$I$2:$J$51,2)</f>
        <v>-5</v>
      </c>
      <c r="I403">
        <f>VLOOKUP(Parameter!T403,'Indexing - fca'!$K$2:$L$51,2)</f>
        <v>-1</v>
      </c>
    </row>
    <row r="404" spans="1:9">
      <c r="A404" s="16" t="s">
        <v>254</v>
      </c>
      <c r="B404" s="13" t="s">
        <v>10</v>
      </c>
      <c r="C404">
        <f>VLOOKUP(Parameter!O404,'Indexing - fca'!$A$2:$B$51,2)</f>
        <v>11</v>
      </c>
      <c r="D404">
        <f>VLOOKUP(Parameter!P404,'Indexing - fca'!$C$2:$D$51,2)</f>
        <v>-10</v>
      </c>
      <c r="E404">
        <f>VLOOKUP(Parameter!Q404,'Indexing - fca'!$E$2:$F$51,2)</f>
        <v>-2</v>
      </c>
      <c r="F404">
        <f>VLOOKUP(Parameter!R404,'Indexing - fca'!$G$2:$H$51,2)</f>
        <v>-1</v>
      </c>
      <c r="H404">
        <f>VLOOKUP(Parameter!S404,'Indexing - fca'!$I$2:$J$51,2)</f>
        <v>-5</v>
      </c>
      <c r="I404">
        <f>VLOOKUP(Parameter!T404,'Indexing - fca'!$K$2:$L$51,2)</f>
        <v>-1</v>
      </c>
    </row>
    <row r="405" spans="1:9">
      <c r="A405" s="16" t="s">
        <v>254</v>
      </c>
      <c r="B405" s="13" t="s">
        <v>11</v>
      </c>
      <c r="C405">
        <f>VLOOKUP(Parameter!O405,'Indexing - fca'!$A$2:$B$51,2)</f>
        <v>11</v>
      </c>
      <c r="D405">
        <f>VLOOKUP(Parameter!P405,'Indexing - fca'!$C$2:$D$51,2)</f>
        <v>-10</v>
      </c>
      <c r="E405">
        <f>VLOOKUP(Parameter!Q405,'Indexing - fca'!$E$2:$F$51,2)</f>
        <v>-2</v>
      </c>
      <c r="F405">
        <f>VLOOKUP(Parameter!R405,'Indexing - fca'!$G$2:$H$51,2)</f>
        <v>-1</v>
      </c>
      <c r="H405">
        <f>VLOOKUP(Parameter!S405,'Indexing - fca'!$I$2:$J$51,2)</f>
        <v>-5</v>
      </c>
      <c r="I405">
        <f>VLOOKUP(Parameter!T405,'Indexing - fca'!$K$2:$L$51,2)</f>
        <v>-1</v>
      </c>
    </row>
    <row r="406" spans="1:9">
      <c r="A406" s="16" t="s">
        <v>255</v>
      </c>
      <c r="B406" s="13" t="s">
        <v>8</v>
      </c>
      <c r="C406">
        <f>VLOOKUP(Parameter!O406,'Indexing - fca'!$A$2:$B$51,2)</f>
        <v>0</v>
      </c>
      <c r="D406">
        <f>VLOOKUP(Parameter!P406,'Indexing - fca'!$C$2:$D$51,2)</f>
        <v>18</v>
      </c>
      <c r="E406">
        <f>VLOOKUP(Parameter!Q406,'Indexing - fca'!$E$2:$F$51,2)</f>
        <v>-2</v>
      </c>
      <c r="F406">
        <f>VLOOKUP(Parameter!R406,'Indexing - fca'!$G$2:$H$51,2)</f>
        <v>5</v>
      </c>
      <c r="H406">
        <f>VLOOKUP(Parameter!S406,'Indexing - fca'!$I$2:$J$51,2)</f>
        <v>-19</v>
      </c>
      <c r="I406">
        <f>VLOOKUP(Parameter!T406,'Indexing - fca'!$K$2:$L$51,2)</f>
        <v>24</v>
      </c>
    </row>
    <row r="407" spans="1:9">
      <c r="A407" s="16" t="s">
        <v>255</v>
      </c>
      <c r="B407" s="13" t="s">
        <v>10</v>
      </c>
      <c r="C407">
        <f>VLOOKUP(Parameter!O407,'Indexing - fca'!$A$2:$B$51,2)</f>
        <v>0</v>
      </c>
      <c r="D407">
        <f>VLOOKUP(Parameter!P407,'Indexing - fca'!$C$2:$D$51,2)</f>
        <v>18</v>
      </c>
      <c r="E407">
        <f>VLOOKUP(Parameter!Q407,'Indexing - fca'!$E$2:$F$51,2)</f>
        <v>-2</v>
      </c>
      <c r="F407">
        <f>VLOOKUP(Parameter!R407,'Indexing - fca'!$G$2:$H$51,2)</f>
        <v>5</v>
      </c>
      <c r="H407">
        <f>VLOOKUP(Parameter!S407,'Indexing - fca'!$I$2:$J$51,2)</f>
        <v>-19</v>
      </c>
      <c r="I407">
        <f>VLOOKUP(Parameter!T407,'Indexing - fca'!$K$2:$L$51,2)</f>
        <v>24</v>
      </c>
    </row>
    <row r="408" spans="1:9">
      <c r="A408" s="16" t="s">
        <v>255</v>
      </c>
      <c r="B408" s="13" t="s">
        <v>11</v>
      </c>
      <c r="C408">
        <f>VLOOKUP(Parameter!O408,'Indexing - fca'!$A$2:$B$51,2)</f>
        <v>0</v>
      </c>
      <c r="D408">
        <f>VLOOKUP(Parameter!P408,'Indexing - fca'!$C$2:$D$51,2)</f>
        <v>18</v>
      </c>
      <c r="E408">
        <f>VLOOKUP(Parameter!Q408,'Indexing - fca'!$E$2:$F$51,2)</f>
        <v>-2</v>
      </c>
      <c r="F408">
        <f>VLOOKUP(Parameter!R408,'Indexing - fca'!$G$2:$H$51,2)</f>
        <v>5</v>
      </c>
      <c r="H408">
        <f>VLOOKUP(Parameter!S408,'Indexing - fca'!$I$2:$J$51,2)</f>
        <v>-19</v>
      </c>
      <c r="I408">
        <f>VLOOKUP(Parameter!T408,'Indexing - fca'!$K$2:$L$51,2)</f>
        <v>24</v>
      </c>
    </row>
    <row r="409" spans="1:9">
      <c r="A409" s="16" t="s">
        <v>256</v>
      </c>
      <c r="B409" s="13" t="s">
        <v>8</v>
      </c>
      <c r="C409">
        <f>VLOOKUP(Parameter!O409,'Indexing - fca'!$A$2:$B$51,2)</f>
        <v>-11</v>
      </c>
      <c r="D409">
        <f>VLOOKUP(Parameter!P409,'Indexing - fca'!$C$2:$D$51,2)</f>
        <v>24</v>
      </c>
      <c r="E409">
        <f>VLOOKUP(Parameter!Q409,'Indexing - fca'!$E$2:$F$51,2)</f>
        <v>-1</v>
      </c>
      <c r="F409">
        <f>VLOOKUP(Parameter!R409,'Indexing - fca'!$G$2:$H$51,2)</f>
        <v>-7</v>
      </c>
      <c r="H409">
        <f>VLOOKUP(Parameter!S409,'Indexing - fca'!$I$2:$J$51,2)</f>
        <v>14</v>
      </c>
      <c r="I409">
        <f>VLOOKUP(Parameter!T409,'Indexing - fca'!$K$2:$L$51,2)</f>
        <v>24</v>
      </c>
    </row>
    <row r="410" spans="1:9">
      <c r="A410" s="16" t="s">
        <v>256</v>
      </c>
      <c r="B410" s="13" t="s">
        <v>10</v>
      </c>
      <c r="C410">
        <f>VLOOKUP(Parameter!O410,'Indexing - fca'!$A$2:$B$51,2)</f>
        <v>-11</v>
      </c>
      <c r="D410">
        <f>VLOOKUP(Parameter!P410,'Indexing - fca'!$C$2:$D$51,2)</f>
        <v>24</v>
      </c>
      <c r="E410">
        <f>VLOOKUP(Parameter!Q410,'Indexing - fca'!$E$2:$F$51,2)</f>
        <v>-1</v>
      </c>
      <c r="F410">
        <f>VLOOKUP(Parameter!R410,'Indexing - fca'!$G$2:$H$51,2)</f>
        <v>-7</v>
      </c>
      <c r="H410">
        <f>VLOOKUP(Parameter!S410,'Indexing - fca'!$I$2:$J$51,2)</f>
        <v>14</v>
      </c>
      <c r="I410">
        <f>VLOOKUP(Parameter!T410,'Indexing - fca'!$K$2:$L$51,2)</f>
        <v>24</v>
      </c>
    </row>
    <row r="411" spans="1:9">
      <c r="A411" s="16" t="s">
        <v>256</v>
      </c>
      <c r="B411" s="13" t="s">
        <v>11</v>
      </c>
      <c r="C411">
        <f>VLOOKUP(Parameter!O411,'Indexing - fca'!$A$2:$B$51,2)</f>
        <v>-11</v>
      </c>
      <c r="D411">
        <f>VLOOKUP(Parameter!P411,'Indexing - fca'!$C$2:$D$51,2)</f>
        <v>24</v>
      </c>
      <c r="E411">
        <f>VLOOKUP(Parameter!Q411,'Indexing - fca'!$E$2:$F$51,2)</f>
        <v>-1</v>
      </c>
      <c r="F411">
        <f>VLOOKUP(Parameter!R411,'Indexing - fca'!$G$2:$H$51,2)</f>
        <v>-7</v>
      </c>
      <c r="H411">
        <f>VLOOKUP(Parameter!S411,'Indexing - fca'!$I$2:$J$51,2)</f>
        <v>14</v>
      </c>
      <c r="I411">
        <f>VLOOKUP(Parameter!T411,'Indexing - fca'!$K$2:$L$51,2)</f>
        <v>24</v>
      </c>
    </row>
    <row r="412" spans="1:9">
      <c r="A412" s="16" t="s">
        <v>257</v>
      </c>
      <c r="B412" s="13" t="s">
        <v>8</v>
      </c>
      <c r="C412">
        <f>VLOOKUP(Parameter!O412,'Indexing - fca'!$A$2:$B$51,2)</f>
        <v>-11</v>
      </c>
      <c r="D412">
        <f>VLOOKUP(Parameter!P412,'Indexing - fca'!$C$2:$D$51,2)</f>
        <v>24</v>
      </c>
      <c r="E412">
        <f>VLOOKUP(Parameter!Q412,'Indexing - fca'!$E$2:$F$51,2)</f>
        <v>-1</v>
      </c>
      <c r="F412">
        <f>VLOOKUP(Parameter!R412,'Indexing - fca'!$G$2:$H$51,2)</f>
        <v>-7</v>
      </c>
      <c r="H412">
        <f>VLOOKUP(Parameter!S412,'Indexing - fca'!$I$2:$J$51,2)</f>
        <v>14</v>
      </c>
      <c r="I412">
        <f>VLOOKUP(Parameter!T412,'Indexing - fca'!$K$2:$L$51,2)</f>
        <v>24</v>
      </c>
    </row>
    <row r="413" spans="1:9">
      <c r="A413" s="16" t="s">
        <v>257</v>
      </c>
      <c r="B413" s="13" t="s">
        <v>10</v>
      </c>
      <c r="C413">
        <f>VLOOKUP(Parameter!O413,'Indexing - fca'!$A$2:$B$51,2)</f>
        <v>-11</v>
      </c>
      <c r="D413">
        <f>VLOOKUP(Parameter!P413,'Indexing - fca'!$C$2:$D$51,2)</f>
        <v>24</v>
      </c>
      <c r="E413">
        <f>VLOOKUP(Parameter!Q413,'Indexing - fca'!$E$2:$F$51,2)</f>
        <v>-1</v>
      </c>
      <c r="F413">
        <f>VLOOKUP(Parameter!R413,'Indexing - fca'!$G$2:$H$51,2)</f>
        <v>-7</v>
      </c>
      <c r="H413">
        <f>VLOOKUP(Parameter!S413,'Indexing - fca'!$I$2:$J$51,2)</f>
        <v>14</v>
      </c>
      <c r="I413">
        <f>VLOOKUP(Parameter!T413,'Indexing - fca'!$K$2:$L$51,2)</f>
        <v>24</v>
      </c>
    </row>
    <row r="414" spans="1:9">
      <c r="A414" s="16" t="s">
        <v>257</v>
      </c>
      <c r="B414" s="13" t="s">
        <v>11</v>
      </c>
      <c r="C414">
        <f>VLOOKUP(Parameter!O414,'Indexing - fca'!$A$2:$B$51,2)</f>
        <v>-11</v>
      </c>
      <c r="D414">
        <f>VLOOKUP(Parameter!P414,'Indexing - fca'!$C$2:$D$51,2)</f>
        <v>24</v>
      </c>
      <c r="E414">
        <f>VLOOKUP(Parameter!Q414,'Indexing - fca'!$E$2:$F$51,2)</f>
        <v>-1</v>
      </c>
      <c r="F414">
        <f>VLOOKUP(Parameter!R414,'Indexing - fca'!$G$2:$H$51,2)</f>
        <v>-7</v>
      </c>
      <c r="H414">
        <f>VLOOKUP(Parameter!S414,'Indexing - fca'!$I$2:$J$51,2)</f>
        <v>14</v>
      </c>
      <c r="I414">
        <f>VLOOKUP(Parameter!T414,'Indexing - fca'!$K$2:$L$51,2)</f>
        <v>24</v>
      </c>
    </row>
    <row r="415" spans="1:9">
      <c r="A415" s="16" t="s">
        <v>258</v>
      </c>
      <c r="B415" s="13" t="s">
        <v>8</v>
      </c>
      <c r="C415">
        <f>VLOOKUP(Parameter!O415,'Indexing - fca'!$A$2:$B$51,2)</f>
        <v>-11</v>
      </c>
      <c r="D415">
        <f>VLOOKUP(Parameter!P415,'Indexing - fca'!$C$2:$D$51,2)</f>
        <v>24</v>
      </c>
      <c r="E415">
        <f>VLOOKUP(Parameter!Q415,'Indexing - fca'!$E$2:$F$51,2)</f>
        <v>-1</v>
      </c>
      <c r="F415">
        <f>VLOOKUP(Parameter!R415,'Indexing - fca'!$G$2:$H$51,2)</f>
        <v>-7</v>
      </c>
      <c r="H415">
        <f>VLOOKUP(Parameter!S415,'Indexing - fca'!$I$2:$J$51,2)</f>
        <v>14</v>
      </c>
      <c r="I415">
        <f>VLOOKUP(Parameter!T415,'Indexing - fca'!$K$2:$L$51,2)</f>
        <v>24</v>
      </c>
    </row>
    <row r="416" spans="1:9">
      <c r="A416" s="16" t="s">
        <v>258</v>
      </c>
      <c r="B416" s="13" t="s">
        <v>10</v>
      </c>
      <c r="C416">
        <f>VLOOKUP(Parameter!O416,'Indexing - fca'!$A$2:$B$51,2)</f>
        <v>-11</v>
      </c>
      <c r="D416">
        <f>VLOOKUP(Parameter!P416,'Indexing - fca'!$C$2:$D$51,2)</f>
        <v>24</v>
      </c>
      <c r="E416">
        <f>VLOOKUP(Parameter!Q416,'Indexing - fca'!$E$2:$F$51,2)</f>
        <v>-1</v>
      </c>
      <c r="F416">
        <f>VLOOKUP(Parameter!R416,'Indexing - fca'!$G$2:$H$51,2)</f>
        <v>-7</v>
      </c>
      <c r="H416">
        <f>VLOOKUP(Parameter!S416,'Indexing - fca'!$I$2:$J$51,2)</f>
        <v>14</v>
      </c>
      <c r="I416">
        <f>VLOOKUP(Parameter!T416,'Indexing - fca'!$K$2:$L$51,2)</f>
        <v>24</v>
      </c>
    </row>
    <row r="417" spans="1:9">
      <c r="A417" s="16" t="s">
        <v>258</v>
      </c>
      <c r="B417" s="13" t="s">
        <v>11</v>
      </c>
      <c r="C417">
        <f>VLOOKUP(Parameter!O417,'Indexing - fca'!$A$2:$B$51,2)</f>
        <v>-11</v>
      </c>
      <c r="D417">
        <f>VLOOKUP(Parameter!P417,'Indexing - fca'!$C$2:$D$51,2)</f>
        <v>24</v>
      </c>
      <c r="E417">
        <f>VLOOKUP(Parameter!Q417,'Indexing - fca'!$E$2:$F$51,2)</f>
        <v>-1</v>
      </c>
      <c r="F417">
        <f>VLOOKUP(Parameter!R417,'Indexing - fca'!$G$2:$H$51,2)</f>
        <v>-7</v>
      </c>
      <c r="H417">
        <f>VLOOKUP(Parameter!S417,'Indexing - fca'!$I$2:$J$51,2)</f>
        <v>14</v>
      </c>
      <c r="I417">
        <f>VLOOKUP(Parameter!T417,'Indexing - fca'!$K$2:$L$51,2)</f>
        <v>24</v>
      </c>
    </row>
    <row r="418" spans="1:9">
      <c r="A418" s="16" t="s">
        <v>259</v>
      </c>
      <c r="B418" s="13" t="s">
        <v>8</v>
      </c>
      <c r="C418">
        <f>VLOOKUP(Parameter!O418,'Indexing - fca'!$A$2:$B$51,2)</f>
        <v>-3</v>
      </c>
      <c r="D418">
        <f>VLOOKUP(Parameter!P418,'Indexing - fca'!$C$2:$D$51,2)</f>
        <v>19</v>
      </c>
      <c r="E418">
        <f>VLOOKUP(Parameter!Q418,'Indexing - fca'!$E$2:$F$51,2)</f>
        <v>13</v>
      </c>
      <c r="F418">
        <f>VLOOKUP(Parameter!R418,'Indexing - fca'!$G$2:$H$51,2)</f>
        <v>-16</v>
      </c>
      <c r="H418">
        <f>VLOOKUP(Parameter!S418,'Indexing - fca'!$I$2:$J$51,2)</f>
        <v>15</v>
      </c>
      <c r="I418">
        <f>VLOOKUP(Parameter!T418,'Indexing - fca'!$K$2:$L$51,2)</f>
        <v>8</v>
      </c>
    </row>
    <row r="419" spans="1:9">
      <c r="A419" s="16" t="s">
        <v>259</v>
      </c>
      <c r="B419" s="13" t="s">
        <v>10</v>
      </c>
      <c r="C419">
        <f>VLOOKUP(Parameter!O419,'Indexing - fca'!$A$2:$B$51,2)</f>
        <v>-3</v>
      </c>
      <c r="D419">
        <f>VLOOKUP(Parameter!P419,'Indexing - fca'!$C$2:$D$51,2)</f>
        <v>19</v>
      </c>
      <c r="E419">
        <f>VLOOKUP(Parameter!Q419,'Indexing - fca'!$E$2:$F$51,2)</f>
        <v>13</v>
      </c>
      <c r="F419">
        <f>VLOOKUP(Parameter!R419,'Indexing - fca'!$G$2:$H$51,2)</f>
        <v>-16</v>
      </c>
      <c r="H419">
        <f>VLOOKUP(Parameter!S419,'Indexing - fca'!$I$2:$J$51,2)</f>
        <v>15</v>
      </c>
      <c r="I419">
        <f>VLOOKUP(Parameter!T419,'Indexing - fca'!$K$2:$L$51,2)</f>
        <v>8</v>
      </c>
    </row>
    <row r="420" spans="1:9">
      <c r="A420" s="16" t="s">
        <v>259</v>
      </c>
      <c r="B420" s="13" t="s">
        <v>11</v>
      </c>
      <c r="C420">
        <f>VLOOKUP(Parameter!O420,'Indexing - fca'!$A$2:$B$51,2)</f>
        <v>-3</v>
      </c>
      <c r="D420">
        <f>VLOOKUP(Parameter!P420,'Indexing - fca'!$C$2:$D$51,2)</f>
        <v>19</v>
      </c>
      <c r="E420">
        <f>VLOOKUP(Parameter!Q420,'Indexing - fca'!$E$2:$F$51,2)</f>
        <v>13</v>
      </c>
      <c r="F420">
        <f>VLOOKUP(Parameter!R420,'Indexing - fca'!$G$2:$H$51,2)</f>
        <v>-16</v>
      </c>
      <c r="H420">
        <f>VLOOKUP(Parameter!S420,'Indexing - fca'!$I$2:$J$51,2)</f>
        <v>15</v>
      </c>
      <c r="I420">
        <f>VLOOKUP(Parameter!T420,'Indexing - fca'!$K$2:$L$51,2)</f>
        <v>8</v>
      </c>
    </row>
    <row r="421" spans="1:9">
      <c r="A421" s="16" t="s">
        <v>260</v>
      </c>
      <c r="B421" s="13" t="s">
        <v>8</v>
      </c>
      <c r="C421">
        <f>VLOOKUP(Parameter!O421,'Indexing - fca'!$A$2:$B$51,2)</f>
        <v>0</v>
      </c>
      <c r="D421">
        <f>VLOOKUP(Parameter!P421,'Indexing - fca'!$C$2:$D$51,2)</f>
        <v>-2</v>
      </c>
      <c r="E421">
        <f>VLOOKUP(Parameter!Q421,'Indexing - fca'!$E$2:$F$51,2)</f>
        <v>10</v>
      </c>
      <c r="F421">
        <f>VLOOKUP(Parameter!R421,'Indexing - fca'!$G$2:$H$51,2)</f>
        <v>-14</v>
      </c>
      <c r="H421">
        <f>VLOOKUP(Parameter!S421,'Indexing - fca'!$I$2:$J$51,2)</f>
        <v>-6</v>
      </c>
      <c r="I421">
        <f>VLOOKUP(Parameter!T421,'Indexing - fca'!$K$2:$L$51,2)</f>
        <v>21</v>
      </c>
    </row>
    <row r="422" spans="1:9">
      <c r="A422" s="16" t="s">
        <v>260</v>
      </c>
      <c r="B422" s="13" t="s">
        <v>10</v>
      </c>
      <c r="C422">
        <f>VLOOKUP(Parameter!O422,'Indexing - fca'!$A$2:$B$51,2)</f>
        <v>0</v>
      </c>
      <c r="D422">
        <f>VLOOKUP(Parameter!P422,'Indexing - fca'!$C$2:$D$51,2)</f>
        <v>-2</v>
      </c>
      <c r="E422">
        <f>VLOOKUP(Parameter!Q422,'Indexing - fca'!$E$2:$F$51,2)</f>
        <v>10</v>
      </c>
      <c r="F422">
        <f>VLOOKUP(Parameter!R422,'Indexing - fca'!$G$2:$H$51,2)</f>
        <v>-14</v>
      </c>
      <c r="H422">
        <f>VLOOKUP(Parameter!S422,'Indexing - fca'!$I$2:$J$51,2)</f>
        <v>-6</v>
      </c>
      <c r="I422">
        <f>VLOOKUP(Parameter!T422,'Indexing - fca'!$K$2:$L$51,2)</f>
        <v>21</v>
      </c>
    </row>
    <row r="423" spans="1:9">
      <c r="A423" s="16" t="s">
        <v>260</v>
      </c>
      <c r="B423" s="13" t="s">
        <v>11</v>
      </c>
      <c r="C423">
        <f>VLOOKUP(Parameter!O423,'Indexing - fca'!$A$2:$B$51,2)</f>
        <v>0</v>
      </c>
      <c r="D423">
        <f>VLOOKUP(Parameter!P423,'Indexing - fca'!$C$2:$D$51,2)</f>
        <v>-2</v>
      </c>
      <c r="E423">
        <f>VLOOKUP(Parameter!Q423,'Indexing - fca'!$E$2:$F$51,2)</f>
        <v>10</v>
      </c>
      <c r="F423">
        <f>VLOOKUP(Parameter!R423,'Indexing - fca'!$G$2:$H$51,2)</f>
        <v>-14</v>
      </c>
      <c r="H423">
        <f>VLOOKUP(Parameter!S423,'Indexing - fca'!$I$2:$J$51,2)</f>
        <v>-6</v>
      </c>
      <c r="I423">
        <f>VLOOKUP(Parameter!T423,'Indexing - fca'!$K$2:$L$51,2)</f>
        <v>21</v>
      </c>
    </row>
    <row r="424" spans="1:9">
      <c r="A424" s="16" t="s">
        <v>261</v>
      </c>
      <c r="B424" s="13" t="s">
        <v>8</v>
      </c>
      <c r="C424">
        <f>VLOOKUP(Parameter!O424,'Indexing - fca'!$A$2:$B$51,2)</f>
        <v>8</v>
      </c>
      <c r="D424">
        <f>VLOOKUP(Parameter!P424,'Indexing - fca'!$C$2:$D$51,2)</f>
        <v>15</v>
      </c>
      <c r="E424">
        <f>VLOOKUP(Parameter!Q424,'Indexing - fca'!$E$2:$F$51,2)</f>
        <v>5</v>
      </c>
      <c r="F424">
        <f>VLOOKUP(Parameter!R424,'Indexing - fca'!$G$2:$H$51,2)</f>
        <v>-1</v>
      </c>
      <c r="H424">
        <f>VLOOKUP(Parameter!S424,'Indexing - fca'!$I$2:$J$51,2)</f>
        <v>14</v>
      </c>
      <c r="I424">
        <f>VLOOKUP(Parameter!T424,'Indexing - fca'!$K$2:$L$51,2)</f>
        <v>23</v>
      </c>
    </row>
    <row r="425" spans="1:9">
      <c r="A425" s="16" t="s">
        <v>261</v>
      </c>
      <c r="B425" s="13" t="s">
        <v>10</v>
      </c>
      <c r="C425">
        <f>VLOOKUP(Parameter!O425,'Indexing - fca'!$A$2:$B$51,2)</f>
        <v>8</v>
      </c>
      <c r="D425">
        <f>VLOOKUP(Parameter!P425,'Indexing - fca'!$C$2:$D$51,2)</f>
        <v>15</v>
      </c>
      <c r="E425">
        <f>VLOOKUP(Parameter!Q425,'Indexing - fca'!$E$2:$F$51,2)</f>
        <v>5</v>
      </c>
      <c r="F425">
        <f>VLOOKUP(Parameter!R425,'Indexing - fca'!$G$2:$H$51,2)</f>
        <v>-1</v>
      </c>
      <c r="H425">
        <f>VLOOKUP(Parameter!S425,'Indexing - fca'!$I$2:$J$51,2)</f>
        <v>14</v>
      </c>
      <c r="I425">
        <f>VLOOKUP(Parameter!T425,'Indexing - fca'!$K$2:$L$51,2)</f>
        <v>23</v>
      </c>
    </row>
    <row r="426" spans="1:9">
      <c r="A426" s="16" t="s">
        <v>261</v>
      </c>
      <c r="B426" s="13" t="s">
        <v>11</v>
      </c>
      <c r="C426">
        <f>VLOOKUP(Parameter!O426,'Indexing - fca'!$A$2:$B$51,2)</f>
        <v>8</v>
      </c>
      <c r="D426">
        <f>VLOOKUP(Parameter!P426,'Indexing - fca'!$C$2:$D$51,2)</f>
        <v>15</v>
      </c>
      <c r="E426">
        <f>VLOOKUP(Parameter!Q426,'Indexing - fca'!$E$2:$F$51,2)</f>
        <v>5</v>
      </c>
      <c r="F426">
        <f>VLOOKUP(Parameter!R426,'Indexing - fca'!$G$2:$H$51,2)</f>
        <v>-1</v>
      </c>
      <c r="H426">
        <f>VLOOKUP(Parameter!S426,'Indexing - fca'!$I$2:$J$51,2)</f>
        <v>14</v>
      </c>
      <c r="I426">
        <f>VLOOKUP(Parameter!T426,'Indexing - fca'!$K$2:$L$51,2)</f>
        <v>23</v>
      </c>
    </row>
    <row r="427" spans="1:9">
      <c r="A427" s="16" t="s">
        <v>262</v>
      </c>
      <c r="B427" s="13" t="s">
        <v>8</v>
      </c>
      <c r="C427">
        <f>VLOOKUP(Parameter!O427,'Indexing - fca'!$A$2:$B$51,2)</f>
        <v>8</v>
      </c>
      <c r="D427">
        <f>VLOOKUP(Parameter!P427,'Indexing - fca'!$C$2:$D$51,2)</f>
        <v>6</v>
      </c>
      <c r="E427">
        <f>VLOOKUP(Parameter!Q427,'Indexing - fca'!$E$2:$F$51,2)</f>
        <v>5</v>
      </c>
      <c r="F427">
        <f>VLOOKUP(Parameter!R427,'Indexing - fca'!$G$2:$H$51,2)</f>
        <v>-1</v>
      </c>
      <c r="H427">
        <f>VLOOKUP(Parameter!S427,'Indexing - fca'!$I$2:$J$51,2)</f>
        <v>-19</v>
      </c>
      <c r="I427">
        <f>VLOOKUP(Parameter!T427,'Indexing - fca'!$K$2:$L$51,2)</f>
        <v>20</v>
      </c>
    </row>
    <row r="428" spans="1:9">
      <c r="A428" s="16" t="s">
        <v>262</v>
      </c>
      <c r="B428" s="13" t="s">
        <v>10</v>
      </c>
      <c r="C428">
        <f>VLOOKUP(Parameter!O428,'Indexing - fca'!$A$2:$B$51,2)</f>
        <v>8</v>
      </c>
      <c r="D428">
        <f>VLOOKUP(Parameter!P428,'Indexing - fca'!$C$2:$D$51,2)</f>
        <v>6</v>
      </c>
      <c r="E428">
        <f>VLOOKUP(Parameter!Q428,'Indexing - fca'!$E$2:$F$51,2)</f>
        <v>5</v>
      </c>
      <c r="F428">
        <f>VLOOKUP(Parameter!R428,'Indexing - fca'!$G$2:$H$51,2)</f>
        <v>-1</v>
      </c>
      <c r="H428">
        <f>VLOOKUP(Parameter!S428,'Indexing - fca'!$I$2:$J$51,2)</f>
        <v>-19</v>
      </c>
      <c r="I428">
        <f>VLOOKUP(Parameter!T428,'Indexing - fca'!$K$2:$L$51,2)</f>
        <v>20</v>
      </c>
    </row>
    <row r="429" spans="1:9">
      <c r="A429" s="16" t="s">
        <v>262</v>
      </c>
      <c r="B429" s="13" t="s">
        <v>11</v>
      </c>
      <c r="C429">
        <f>VLOOKUP(Parameter!O429,'Indexing - fca'!$A$2:$B$51,2)</f>
        <v>8</v>
      </c>
      <c r="D429">
        <f>VLOOKUP(Parameter!P429,'Indexing - fca'!$C$2:$D$51,2)</f>
        <v>6</v>
      </c>
      <c r="E429">
        <f>VLOOKUP(Parameter!Q429,'Indexing - fca'!$E$2:$F$51,2)</f>
        <v>5</v>
      </c>
      <c r="F429">
        <f>VLOOKUP(Parameter!R429,'Indexing - fca'!$G$2:$H$51,2)</f>
        <v>-1</v>
      </c>
      <c r="H429">
        <f>VLOOKUP(Parameter!S429,'Indexing - fca'!$I$2:$J$51,2)</f>
        <v>-19</v>
      </c>
      <c r="I429">
        <f>VLOOKUP(Parameter!T429,'Indexing - fca'!$K$2:$L$51,2)</f>
        <v>20</v>
      </c>
    </row>
    <row r="430" spans="1:9">
      <c r="A430" s="16" t="s">
        <v>263</v>
      </c>
      <c r="B430" s="13" t="s">
        <v>8</v>
      </c>
      <c r="C430">
        <f>VLOOKUP(Parameter!O430,'Indexing - fca'!$A$2:$B$51,2)</f>
        <v>3</v>
      </c>
      <c r="D430">
        <f>VLOOKUP(Parameter!P430,'Indexing - fca'!$C$2:$D$51,2)</f>
        <v>7</v>
      </c>
      <c r="E430">
        <f>VLOOKUP(Parameter!Q430,'Indexing - fca'!$E$2:$F$51,2)</f>
        <v>-2</v>
      </c>
      <c r="F430">
        <f>VLOOKUP(Parameter!R430,'Indexing - fca'!$G$2:$H$51,2)</f>
        <v>2</v>
      </c>
      <c r="H430">
        <f>VLOOKUP(Parameter!S430,'Indexing - fca'!$I$2:$J$51,2)</f>
        <v>2</v>
      </c>
      <c r="I430">
        <f>VLOOKUP(Parameter!T430,'Indexing - fca'!$K$2:$L$51,2)</f>
        <v>19</v>
      </c>
    </row>
    <row r="431" spans="1:9">
      <c r="A431" s="16" t="s">
        <v>263</v>
      </c>
      <c r="B431" s="13" t="s">
        <v>10</v>
      </c>
      <c r="C431">
        <f>VLOOKUP(Parameter!O431,'Indexing - fca'!$A$2:$B$51,2)</f>
        <v>3</v>
      </c>
      <c r="D431">
        <f>VLOOKUP(Parameter!P431,'Indexing - fca'!$C$2:$D$51,2)</f>
        <v>7</v>
      </c>
      <c r="E431">
        <f>VLOOKUP(Parameter!Q431,'Indexing - fca'!$E$2:$F$51,2)</f>
        <v>-2</v>
      </c>
      <c r="F431">
        <f>VLOOKUP(Parameter!R431,'Indexing - fca'!$G$2:$H$51,2)</f>
        <v>2</v>
      </c>
      <c r="H431">
        <f>VLOOKUP(Parameter!S431,'Indexing - fca'!$I$2:$J$51,2)</f>
        <v>2</v>
      </c>
      <c r="I431">
        <f>VLOOKUP(Parameter!T431,'Indexing - fca'!$K$2:$L$51,2)</f>
        <v>19</v>
      </c>
    </row>
    <row r="432" spans="1:9">
      <c r="A432" s="16" t="s">
        <v>263</v>
      </c>
      <c r="B432" s="13" t="s">
        <v>11</v>
      </c>
      <c r="C432">
        <f>VLOOKUP(Parameter!O432,'Indexing - fca'!$A$2:$B$51,2)</f>
        <v>3</v>
      </c>
      <c r="D432">
        <f>VLOOKUP(Parameter!P432,'Indexing - fca'!$C$2:$D$51,2)</f>
        <v>7</v>
      </c>
      <c r="E432">
        <f>VLOOKUP(Parameter!Q432,'Indexing - fca'!$E$2:$F$51,2)</f>
        <v>-2</v>
      </c>
      <c r="F432">
        <f>VLOOKUP(Parameter!R432,'Indexing - fca'!$G$2:$H$51,2)</f>
        <v>2</v>
      </c>
      <c r="H432">
        <f>VLOOKUP(Parameter!S432,'Indexing - fca'!$I$2:$J$51,2)</f>
        <v>2</v>
      </c>
      <c r="I432">
        <f>VLOOKUP(Parameter!T432,'Indexing - fca'!$K$2:$L$51,2)</f>
        <v>19</v>
      </c>
    </row>
    <row r="433" spans="1:9">
      <c r="A433" s="16" t="s">
        <v>264</v>
      </c>
      <c r="B433" s="13" t="s">
        <v>8</v>
      </c>
      <c r="C433">
        <f>VLOOKUP(Parameter!O433,'Indexing - fca'!$A$2:$B$51,2)</f>
        <v>-11</v>
      </c>
      <c r="D433">
        <f>VLOOKUP(Parameter!P433,'Indexing - fca'!$C$2:$D$51,2)</f>
        <v>24</v>
      </c>
      <c r="E433">
        <f>VLOOKUP(Parameter!Q433,'Indexing - fca'!$E$2:$F$51,2)</f>
        <v>-4</v>
      </c>
      <c r="F433">
        <f>VLOOKUP(Parameter!R433,'Indexing - fca'!$G$2:$H$51,2)</f>
        <v>0</v>
      </c>
      <c r="H433">
        <f>VLOOKUP(Parameter!S433,'Indexing - fca'!$I$2:$J$51,2)</f>
        <v>-20</v>
      </c>
      <c r="I433">
        <f>VLOOKUP(Parameter!T433,'Indexing - fca'!$K$2:$L$51,2)</f>
        <v>24</v>
      </c>
    </row>
    <row r="434" spans="1:9">
      <c r="A434" s="16" t="s">
        <v>264</v>
      </c>
      <c r="B434" s="13" t="s">
        <v>10</v>
      </c>
      <c r="C434">
        <f>VLOOKUP(Parameter!O434,'Indexing - fca'!$A$2:$B$51,2)</f>
        <v>-11</v>
      </c>
      <c r="D434">
        <f>VLOOKUP(Parameter!P434,'Indexing - fca'!$C$2:$D$51,2)</f>
        <v>24</v>
      </c>
      <c r="E434">
        <f>VLOOKUP(Parameter!Q434,'Indexing - fca'!$E$2:$F$51,2)</f>
        <v>-4</v>
      </c>
      <c r="F434">
        <f>VLOOKUP(Parameter!R434,'Indexing - fca'!$G$2:$H$51,2)</f>
        <v>0</v>
      </c>
      <c r="H434">
        <f>VLOOKUP(Parameter!S434,'Indexing - fca'!$I$2:$J$51,2)</f>
        <v>-20</v>
      </c>
      <c r="I434">
        <f>VLOOKUP(Parameter!T434,'Indexing - fca'!$K$2:$L$51,2)</f>
        <v>24</v>
      </c>
    </row>
    <row r="435" spans="1:9">
      <c r="A435" s="16" t="s">
        <v>264</v>
      </c>
      <c r="B435" s="13" t="s">
        <v>11</v>
      </c>
      <c r="C435">
        <f>VLOOKUP(Parameter!O435,'Indexing - fca'!$A$2:$B$51,2)</f>
        <v>-11</v>
      </c>
      <c r="D435">
        <f>VLOOKUP(Parameter!P435,'Indexing - fca'!$C$2:$D$51,2)</f>
        <v>24</v>
      </c>
      <c r="E435">
        <f>VLOOKUP(Parameter!Q435,'Indexing - fca'!$E$2:$F$51,2)</f>
        <v>-4</v>
      </c>
      <c r="F435">
        <f>VLOOKUP(Parameter!R435,'Indexing - fca'!$G$2:$H$51,2)</f>
        <v>0</v>
      </c>
      <c r="H435">
        <f>VLOOKUP(Parameter!S435,'Indexing - fca'!$I$2:$J$51,2)</f>
        <v>-20</v>
      </c>
      <c r="I435">
        <f>VLOOKUP(Parameter!T435,'Indexing - fca'!$K$2:$L$51,2)</f>
        <v>24</v>
      </c>
    </row>
    <row r="436" spans="1:9">
      <c r="A436" s="16" t="s">
        <v>265</v>
      </c>
      <c r="B436" s="13" t="s">
        <v>8</v>
      </c>
      <c r="C436">
        <f>VLOOKUP(Parameter!O436,'Indexing - fca'!$A$2:$B$51,2)</f>
        <v>6</v>
      </c>
      <c r="D436">
        <f>VLOOKUP(Parameter!P436,'Indexing - fca'!$C$2:$D$51,2)</f>
        <v>22</v>
      </c>
      <c r="E436">
        <f>VLOOKUP(Parameter!Q436,'Indexing - fca'!$E$2:$F$51,2)</f>
        <v>8</v>
      </c>
      <c r="F436">
        <f>VLOOKUP(Parameter!R436,'Indexing - fca'!$G$2:$H$51,2)</f>
        <v>2</v>
      </c>
      <c r="H436">
        <f>VLOOKUP(Parameter!S436,'Indexing - fca'!$I$2:$J$51,2)</f>
        <v>12</v>
      </c>
      <c r="I436">
        <f>VLOOKUP(Parameter!T436,'Indexing - fca'!$K$2:$L$51,2)</f>
        <v>23</v>
      </c>
    </row>
    <row r="437" spans="1:9">
      <c r="A437" s="16" t="s">
        <v>265</v>
      </c>
      <c r="B437" s="13" t="s">
        <v>10</v>
      </c>
      <c r="C437">
        <f>VLOOKUP(Parameter!O437,'Indexing - fca'!$A$2:$B$51,2)</f>
        <v>6</v>
      </c>
      <c r="D437">
        <f>VLOOKUP(Parameter!P437,'Indexing - fca'!$C$2:$D$51,2)</f>
        <v>22</v>
      </c>
      <c r="E437">
        <f>VLOOKUP(Parameter!Q437,'Indexing - fca'!$E$2:$F$51,2)</f>
        <v>8</v>
      </c>
      <c r="F437">
        <f>VLOOKUP(Parameter!R437,'Indexing - fca'!$G$2:$H$51,2)</f>
        <v>2</v>
      </c>
      <c r="H437">
        <f>VLOOKUP(Parameter!S437,'Indexing - fca'!$I$2:$J$51,2)</f>
        <v>12</v>
      </c>
      <c r="I437">
        <f>VLOOKUP(Parameter!T437,'Indexing - fca'!$K$2:$L$51,2)</f>
        <v>23</v>
      </c>
    </row>
    <row r="438" spans="1:9">
      <c r="A438" s="16" t="s">
        <v>265</v>
      </c>
      <c r="B438" s="13" t="s">
        <v>11</v>
      </c>
      <c r="C438">
        <f>VLOOKUP(Parameter!O438,'Indexing - fca'!$A$2:$B$51,2)</f>
        <v>6</v>
      </c>
      <c r="D438">
        <f>VLOOKUP(Parameter!P438,'Indexing - fca'!$C$2:$D$51,2)</f>
        <v>22</v>
      </c>
      <c r="E438">
        <f>VLOOKUP(Parameter!Q438,'Indexing - fca'!$E$2:$F$51,2)</f>
        <v>8</v>
      </c>
      <c r="F438">
        <f>VLOOKUP(Parameter!R438,'Indexing - fca'!$G$2:$H$51,2)</f>
        <v>2</v>
      </c>
      <c r="H438">
        <f>VLOOKUP(Parameter!S438,'Indexing - fca'!$I$2:$J$51,2)</f>
        <v>12</v>
      </c>
      <c r="I438">
        <f>VLOOKUP(Parameter!T438,'Indexing - fca'!$K$2:$L$51,2)</f>
        <v>23</v>
      </c>
    </row>
    <row r="439" spans="1:9">
      <c r="A439" s="16" t="s">
        <v>266</v>
      </c>
      <c r="B439" s="13" t="s">
        <v>8</v>
      </c>
      <c r="C439">
        <f>VLOOKUP(Parameter!O439,'Indexing - fca'!$A$2:$B$51,2)</f>
        <v>10</v>
      </c>
      <c r="D439">
        <f>VLOOKUP(Parameter!P439,'Indexing - fca'!$C$2:$D$51,2)</f>
        <v>19</v>
      </c>
      <c r="E439">
        <f>VLOOKUP(Parameter!Q439,'Indexing - fca'!$E$2:$F$51,2)</f>
        <v>5</v>
      </c>
      <c r="F439">
        <f>VLOOKUP(Parameter!R439,'Indexing - fca'!$G$2:$H$51,2)</f>
        <v>-1</v>
      </c>
      <c r="H439">
        <f>VLOOKUP(Parameter!S439,'Indexing - fca'!$I$2:$J$51,2)</f>
        <v>-18</v>
      </c>
      <c r="I439">
        <f>VLOOKUP(Parameter!T439,'Indexing - fca'!$K$2:$L$51,2)</f>
        <v>24</v>
      </c>
    </row>
    <row r="440" spans="1:9">
      <c r="A440" s="16" t="s">
        <v>266</v>
      </c>
      <c r="B440" s="13" t="s">
        <v>10</v>
      </c>
      <c r="C440">
        <f>VLOOKUP(Parameter!O440,'Indexing - fca'!$A$2:$B$51,2)</f>
        <v>10</v>
      </c>
      <c r="D440">
        <f>VLOOKUP(Parameter!P440,'Indexing - fca'!$C$2:$D$51,2)</f>
        <v>19</v>
      </c>
      <c r="E440">
        <f>VLOOKUP(Parameter!Q440,'Indexing - fca'!$E$2:$F$51,2)</f>
        <v>5</v>
      </c>
      <c r="F440">
        <f>VLOOKUP(Parameter!R440,'Indexing - fca'!$G$2:$H$51,2)</f>
        <v>-1</v>
      </c>
      <c r="H440">
        <f>VLOOKUP(Parameter!S440,'Indexing - fca'!$I$2:$J$51,2)</f>
        <v>-18</v>
      </c>
      <c r="I440">
        <f>VLOOKUP(Parameter!T440,'Indexing - fca'!$K$2:$L$51,2)</f>
        <v>24</v>
      </c>
    </row>
    <row r="441" spans="1:9">
      <c r="A441" s="16" t="s">
        <v>266</v>
      </c>
      <c r="B441" s="13" t="s">
        <v>11</v>
      </c>
      <c r="C441">
        <f>VLOOKUP(Parameter!O441,'Indexing - fca'!$A$2:$B$51,2)</f>
        <v>10</v>
      </c>
      <c r="D441">
        <f>VLOOKUP(Parameter!P441,'Indexing - fca'!$C$2:$D$51,2)</f>
        <v>19</v>
      </c>
      <c r="E441">
        <f>VLOOKUP(Parameter!Q441,'Indexing - fca'!$E$2:$F$51,2)</f>
        <v>5</v>
      </c>
      <c r="F441">
        <f>VLOOKUP(Parameter!R441,'Indexing - fca'!$G$2:$H$51,2)</f>
        <v>-1</v>
      </c>
      <c r="H441">
        <f>VLOOKUP(Parameter!S441,'Indexing - fca'!$I$2:$J$51,2)</f>
        <v>-18</v>
      </c>
      <c r="I441">
        <f>VLOOKUP(Parameter!T441,'Indexing - fca'!$K$2:$L$51,2)</f>
        <v>24</v>
      </c>
    </row>
    <row r="442" spans="1:9">
      <c r="A442" s="16" t="s">
        <v>267</v>
      </c>
      <c r="B442" s="13" t="s">
        <v>8</v>
      </c>
      <c r="C442">
        <f>VLOOKUP(Parameter!O442,'Indexing - fca'!$A$2:$B$51,2)</f>
        <v>-2</v>
      </c>
      <c r="D442">
        <f>VLOOKUP(Parameter!P442,'Indexing - fca'!$C$2:$D$51,2)</f>
        <v>3</v>
      </c>
      <c r="E442">
        <f>VLOOKUP(Parameter!Q442,'Indexing - fca'!$E$2:$F$51,2)</f>
        <v>-5</v>
      </c>
      <c r="F442">
        <f>VLOOKUP(Parameter!R442,'Indexing - fca'!$G$2:$H$51,2)</f>
        <v>-23</v>
      </c>
      <c r="H442">
        <f>VLOOKUP(Parameter!S442,'Indexing - fca'!$I$2:$J$51,2)</f>
        <v>6</v>
      </c>
      <c r="I442">
        <f>VLOOKUP(Parameter!T442,'Indexing - fca'!$K$2:$L$51,2)</f>
        <v>20</v>
      </c>
    </row>
    <row r="443" spans="1:9">
      <c r="A443" s="16" t="s">
        <v>267</v>
      </c>
      <c r="B443" s="13" t="s">
        <v>10</v>
      </c>
      <c r="C443">
        <f>VLOOKUP(Parameter!O443,'Indexing - fca'!$A$2:$B$51,2)</f>
        <v>-2</v>
      </c>
      <c r="D443">
        <f>VLOOKUP(Parameter!P443,'Indexing - fca'!$C$2:$D$51,2)</f>
        <v>3</v>
      </c>
      <c r="E443">
        <f>VLOOKUP(Parameter!Q443,'Indexing - fca'!$E$2:$F$51,2)</f>
        <v>-5</v>
      </c>
      <c r="F443">
        <f>VLOOKUP(Parameter!R443,'Indexing - fca'!$G$2:$H$51,2)</f>
        <v>-23</v>
      </c>
      <c r="H443">
        <f>VLOOKUP(Parameter!S443,'Indexing - fca'!$I$2:$J$51,2)</f>
        <v>6</v>
      </c>
      <c r="I443">
        <f>VLOOKUP(Parameter!T443,'Indexing - fca'!$K$2:$L$51,2)</f>
        <v>20</v>
      </c>
    </row>
    <row r="444" spans="1:9">
      <c r="A444" s="16" t="s">
        <v>267</v>
      </c>
      <c r="B444" s="13" t="s">
        <v>11</v>
      </c>
      <c r="C444">
        <f>VLOOKUP(Parameter!O444,'Indexing - fca'!$A$2:$B$51,2)</f>
        <v>-2</v>
      </c>
      <c r="D444">
        <f>VLOOKUP(Parameter!P444,'Indexing - fca'!$C$2:$D$51,2)</f>
        <v>3</v>
      </c>
      <c r="E444">
        <f>VLOOKUP(Parameter!Q444,'Indexing - fca'!$E$2:$F$51,2)</f>
        <v>-5</v>
      </c>
      <c r="F444">
        <f>VLOOKUP(Parameter!R444,'Indexing - fca'!$G$2:$H$51,2)</f>
        <v>-23</v>
      </c>
      <c r="H444">
        <f>VLOOKUP(Parameter!S444,'Indexing - fca'!$I$2:$J$51,2)</f>
        <v>6</v>
      </c>
      <c r="I444">
        <f>VLOOKUP(Parameter!T444,'Indexing - fca'!$K$2:$L$51,2)</f>
        <v>20</v>
      </c>
    </row>
    <row r="445" spans="1:9">
      <c r="A445" s="16" t="s">
        <v>268</v>
      </c>
      <c r="B445" s="13" t="s">
        <v>8</v>
      </c>
      <c r="C445">
        <f>VLOOKUP(Parameter!O445,'Indexing - fca'!$A$2:$B$51,2)</f>
        <v>-9</v>
      </c>
      <c r="D445">
        <f>VLOOKUP(Parameter!P445,'Indexing - fca'!$C$2:$D$51,2)</f>
        <v>21</v>
      </c>
      <c r="E445">
        <f>VLOOKUP(Parameter!Q445,'Indexing - fca'!$E$2:$F$51,2)</f>
        <v>-4</v>
      </c>
      <c r="F445">
        <f>VLOOKUP(Parameter!R445,'Indexing - fca'!$G$2:$H$51,2)</f>
        <v>0</v>
      </c>
      <c r="H445">
        <f>VLOOKUP(Parameter!S445,'Indexing - fca'!$I$2:$J$51,2)</f>
        <v>-4</v>
      </c>
      <c r="I445">
        <f>VLOOKUP(Parameter!T445,'Indexing - fca'!$K$2:$L$51,2)</f>
        <v>-2</v>
      </c>
    </row>
    <row r="446" spans="1:9">
      <c r="A446" s="16" t="s">
        <v>268</v>
      </c>
      <c r="B446" s="13" t="s">
        <v>10</v>
      </c>
      <c r="C446">
        <f>VLOOKUP(Parameter!O446,'Indexing - fca'!$A$2:$B$51,2)</f>
        <v>-9</v>
      </c>
      <c r="D446">
        <f>VLOOKUP(Parameter!P446,'Indexing - fca'!$C$2:$D$51,2)</f>
        <v>21</v>
      </c>
      <c r="E446">
        <f>VLOOKUP(Parameter!Q446,'Indexing - fca'!$E$2:$F$51,2)</f>
        <v>-4</v>
      </c>
      <c r="F446">
        <f>VLOOKUP(Parameter!R446,'Indexing - fca'!$G$2:$H$51,2)</f>
        <v>0</v>
      </c>
      <c r="H446">
        <f>VLOOKUP(Parameter!S446,'Indexing - fca'!$I$2:$J$51,2)</f>
        <v>-4</v>
      </c>
      <c r="I446">
        <f>VLOOKUP(Parameter!T446,'Indexing - fca'!$K$2:$L$51,2)</f>
        <v>-2</v>
      </c>
    </row>
    <row r="447" spans="1:9">
      <c r="A447" s="16" t="s">
        <v>268</v>
      </c>
      <c r="B447" s="13" t="s">
        <v>11</v>
      </c>
      <c r="C447">
        <f>VLOOKUP(Parameter!O447,'Indexing - fca'!$A$2:$B$51,2)</f>
        <v>-9</v>
      </c>
      <c r="D447">
        <f>VLOOKUP(Parameter!P447,'Indexing - fca'!$C$2:$D$51,2)</f>
        <v>21</v>
      </c>
      <c r="E447">
        <f>VLOOKUP(Parameter!Q447,'Indexing - fca'!$E$2:$F$51,2)</f>
        <v>-4</v>
      </c>
      <c r="F447">
        <f>VLOOKUP(Parameter!R447,'Indexing - fca'!$G$2:$H$51,2)</f>
        <v>0</v>
      </c>
      <c r="H447">
        <f>VLOOKUP(Parameter!S447,'Indexing - fca'!$I$2:$J$51,2)</f>
        <v>-4</v>
      </c>
      <c r="I447">
        <f>VLOOKUP(Parameter!T447,'Indexing - fca'!$K$2:$L$51,2)</f>
        <v>-2</v>
      </c>
    </row>
    <row r="448" spans="1:9">
      <c r="A448" s="16" t="s">
        <v>269</v>
      </c>
      <c r="B448" s="13" t="s">
        <v>8</v>
      </c>
      <c r="C448">
        <f>VLOOKUP(Parameter!O448,'Indexing - fca'!$A$2:$B$51,2)</f>
        <v>-10</v>
      </c>
      <c r="D448">
        <f>VLOOKUP(Parameter!P448,'Indexing - fca'!$C$2:$D$51,2)</f>
        <v>8</v>
      </c>
      <c r="E448">
        <f>VLOOKUP(Parameter!Q448,'Indexing - fca'!$E$2:$F$51,2)</f>
        <v>-6</v>
      </c>
      <c r="F448">
        <f>VLOOKUP(Parameter!R448,'Indexing - fca'!$G$2:$H$51,2)</f>
        <v>0</v>
      </c>
      <c r="H448">
        <f>VLOOKUP(Parameter!S448,'Indexing - fca'!$I$2:$J$51,2)</f>
        <v>-2</v>
      </c>
      <c r="I448">
        <f>VLOOKUP(Parameter!T448,'Indexing - fca'!$K$2:$L$51,2)</f>
        <v>17</v>
      </c>
    </row>
    <row r="449" spans="1:9">
      <c r="A449" s="16" t="s">
        <v>269</v>
      </c>
      <c r="B449" s="13" t="s">
        <v>10</v>
      </c>
      <c r="C449">
        <f>VLOOKUP(Parameter!O449,'Indexing - fca'!$A$2:$B$51,2)</f>
        <v>-10</v>
      </c>
      <c r="D449">
        <f>VLOOKUP(Parameter!P449,'Indexing - fca'!$C$2:$D$51,2)</f>
        <v>8</v>
      </c>
      <c r="E449">
        <f>VLOOKUP(Parameter!Q449,'Indexing - fca'!$E$2:$F$51,2)</f>
        <v>-6</v>
      </c>
      <c r="F449">
        <f>VLOOKUP(Parameter!R449,'Indexing - fca'!$G$2:$H$51,2)</f>
        <v>0</v>
      </c>
      <c r="H449">
        <f>VLOOKUP(Parameter!S449,'Indexing - fca'!$I$2:$J$51,2)</f>
        <v>-2</v>
      </c>
      <c r="I449">
        <f>VLOOKUP(Parameter!T449,'Indexing - fca'!$K$2:$L$51,2)</f>
        <v>17</v>
      </c>
    </row>
    <row r="450" spans="1:9">
      <c r="A450" s="16" t="s">
        <v>269</v>
      </c>
      <c r="B450" s="13" t="s">
        <v>11</v>
      </c>
      <c r="C450">
        <f>VLOOKUP(Parameter!O450,'Indexing - fca'!$A$2:$B$51,2)</f>
        <v>-10</v>
      </c>
      <c r="D450">
        <f>VLOOKUP(Parameter!P450,'Indexing - fca'!$C$2:$D$51,2)</f>
        <v>8</v>
      </c>
      <c r="E450">
        <f>VLOOKUP(Parameter!Q450,'Indexing - fca'!$E$2:$F$51,2)</f>
        <v>-6</v>
      </c>
      <c r="F450">
        <f>VLOOKUP(Parameter!R450,'Indexing - fca'!$G$2:$H$51,2)</f>
        <v>0</v>
      </c>
      <c r="H450">
        <f>VLOOKUP(Parameter!S450,'Indexing - fca'!$I$2:$J$51,2)</f>
        <v>-2</v>
      </c>
      <c r="I450">
        <f>VLOOKUP(Parameter!T450,'Indexing - fca'!$K$2:$L$51,2)</f>
        <v>17</v>
      </c>
    </row>
    <row r="451" spans="1:9">
      <c r="A451" s="16" t="s">
        <v>270</v>
      </c>
      <c r="B451" s="13" t="s">
        <v>8</v>
      </c>
      <c r="C451">
        <f>VLOOKUP(Parameter!O451,'Indexing - fca'!$A$2:$B$51,2)</f>
        <v>-6</v>
      </c>
      <c r="D451">
        <f>VLOOKUP(Parameter!P451,'Indexing - fca'!$C$2:$D$51,2)</f>
        <v>15</v>
      </c>
      <c r="E451">
        <f>VLOOKUP(Parameter!Q451,'Indexing - fca'!$E$2:$F$51,2)</f>
        <v>-6</v>
      </c>
      <c r="F451">
        <f>VLOOKUP(Parameter!R451,'Indexing - fca'!$G$2:$H$51,2)</f>
        <v>-1</v>
      </c>
      <c r="H451">
        <f>VLOOKUP(Parameter!S451,'Indexing - fca'!$I$2:$J$51,2)</f>
        <v>-5</v>
      </c>
      <c r="I451">
        <f>VLOOKUP(Parameter!T451,'Indexing - fca'!$K$2:$L$51,2)</f>
        <v>15</v>
      </c>
    </row>
    <row r="452" spans="1:9">
      <c r="A452" s="16" t="s">
        <v>270</v>
      </c>
      <c r="B452" s="13" t="s">
        <v>10</v>
      </c>
      <c r="C452">
        <f>VLOOKUP(Parameter!O452,'Indexing - fca'!$A$2:$B$51,2)</f>
        <v>-6</v>
      </c>
      <c r="D452">
        <f>VLOOKUP(Parameter!P452,'Indexing - fca'!$C$2:$D$51,2)</f>
        <v>15</v>
      </c>
      <c r="E452">
        <f>VLOOKUP(Parameter!Q452,'Indexing - fca'!$E$2:$F$51,2)</f>
        <v>-6</v>
      </c>
      <c r="F452">
        <f>VLOOKUP(Parameter!R452,'Indexing - fca'!$G$2:$H$51,2)</f>
        <v>-1</v>
      </c>
      <c r="H452">
        <f>VLOOKUP(Parameter!S452,'Indexing - fca'!$I$2:$J$51,2)</f>
        <v>-5</v>
      </c>
      <c r="I452">
        <f>VLOOKUP(Parameter!T452,'Indexing - fca'!$K$2:$L$51,2)</f>
        <v>15</v>
      </c>
    </row>
    <row r="453" spans="1:9">
      <c r="A453" s="16" t="s">
        <v>270</v>
      </c>
      <c r="B453" s="13" t="s">
        <v>11</v>
      </c>
      <c r="C453">
        <f>VLOOKUP(Parameter!O453,'Indexing - fca'!$A$2:$B$51,2)</f>
        <v>-6</v>
      </c>
      <c r="D453">
        <f>VLOOKUP(Parameter!P453,'Indexing - fca'!$C$2:$D$51,2)</f>
        <v>15</v>
      </c>
      <c r="E453">
        <f>VLOOKUP(Parameter!Q453,'Indexing - fca'!$E$2:$F$51,2)</f>
        <v>-6</v>
      </c>
      <c r="F453">
        <f>VLOOKUP(Parameter!R453,'Indexing - fca'!$G$2:$H$51,2)</f>
        <v>-1</v>
      </c>
      <c r="H453">
        <f>VLOOKUP(Parameter!S453,'Indexing - fca'!$I$2:$J$51,2)</f>
        <v>-5</v>
      </c>
      <c r="I453">
        <f>VLOOKUP(Parameter!T453,'Indexing - fca'!$K$2:$L$51,2)</f>
        <v>15</v>
      </c>
    </row>
    <row r="454" spans="1:9">
      <c r="A454" s="16" t="s">
        <v>271</v>
      </c>
      <c r="B454" s="13" t="s">
        <v>8</v>
      </c>
      <c r="C454">
        <f>VLOOKUP(Parameter!O454,'Indexing - fca'!$A$2:$B$51,2)</f>
        <v>-4</v>
      </c>
      <c r="D454">
        <f>VLOOKUP(Parameter!P454,'Indexing - fca'!$C$2:$D$51,2)</f>
        <v>11</v>
      </c>
      <c r="E454">
        <f>VLOOKUP(Parameter!Q454,'Indexing - fca'!$E$2:$F$51,2)</f>
        <v>6</v>
      </c>
      <c r="F454">
        <f>VLOOKUP(Parameter!R454,'Indexing - fca'!$G$2:$H$51,2)</f>
        <v>-8</v>
      </c>
      <c r="H454">
        <f>VLOOKUP(Parameter!S454,'Indexing - fca'!$I$2:$J$51,2)</f>
        <v>-2</v>
      </c>
      <c r="I454">
        <f>VLOOKUP(Parameter!T454,'Indexing - fca'!$K$2:$L$51,2)</f>
        <v>-2</v>
      </c>
    </row>
    <row r="455" spans="1:9">
      <c r="A455" s="16" t="s">
        <v>271</v>
      </c>
      <c r="B455" s="13" t="s">
        <v>10</v>
      </c>
      <c r="C455">
        <f>VLOOKUP(Parameter!O455,'Indexing - fca'!$A$2:$B$51,2)</f>
        <v>-4</v>
      </c>
      <c r="D455">
        <f>VLOOKUP(Parameter!P455,'Indexing - fca'!$C$2:$D$51,2)</f>
        <v>11</v>
      </c>
      <c r="E455">
        <f>VLOOKUP(Parameter!Q455,'Indexing - fca'!$E$2:$F$51,2)</f>
        <v>6</v>
      </c>
      <c r="F455">
        <f>VLOOKUP(Parameter!R455,'Indexing - fca'!$G$2:$H$51,2)</f>
        <v>-8</v>
      </c>
      <c r="H455">
        <f>VLOOKUP(Parameter!S455,'Indexing - fca'!$I$2:$J$51,2)</f>
        <v>-2</v>
      </c>
      <c r="I455">
        <f>VLOOKUP(Parameter!T455,'Indexing - fca'!$K$2:$L$51,2)</f>
        <v>-2</v>
      </c>
    </row>
    <row r="456" spans="1:9">
      <c r="A456" s="16" t="s">
        <v>271</v>
      </c>
      <c r="B456" s="13" t="s">
        <v>11</v>
      </c>
      <c r="C456">
        <f>VLOOKUP(Parameter!O456,'Indexing - fca'!$A$2:$B$51,2)</f>
        <v>-4</v>
      </c>
      <c r="D456">
        <f>VLOOKUP(Parameter!P456,'Indexing - fca'!$C$2:$D$51,2)</f>
        <v>11</v>
      </c>
      <c r="E456">
        <f>VLOOKUP(Parameter!Q456,'Indexing - fca'!$E$2:$F$51,2)</f>
        <v>6</v>
      </c>
      <c r="F456">
        <f>VLOOKUP(Parameter!R456,'Indexing - fca'!$G$2:$H$51,2)</f>
        <v>-8</v>
      </c>
      <c r="H456">
        <f>VLOOKUP(Parameter!S456,'Indexing - fca'!$I$2:$J$51,2)</f>
        <v>-2</v>
      </c>
      <c r="I456">
        <f>VLOOKUP(Parameter!T456,'Indexing - fca'!$K$2:$L$51,2)</f>
        <v>-2</v>
      </c>
    </row>
    <row r="457" spans="1:9">
      <c r="A457" s="16" t="s">
        <v>272</v>
      </c>
      <c r="B457" s="13" t="s">
        <v>8</v>
      </c>
      <c r="C457">
        <f>VLOOKUP(Parameter!O457,'Indexing - fca'!$A$2:$B$51,2)</f>
        <v>-14</v>
      </c>
      <c r="D457">
        <f>VLOOKUP(Parameter!P457,'Indexing - fca'!$C$2:$D$51,2)</f>
        <v>10</v>
      </c>
      <c r="E457">
        <f>VLOOKUP(Parameter!Q457,'Indexing - fca'!$E$2:$F$51,2)</f>
        <v>-4</v>
      </c>
      <c r="F457">
        <f>VLOOKUP(Parameter!R457,'Indexing - fca'!$G$2:$H$51,2)</f>
        <v>-15</v>
      </c>
      <c r="H457">
        <f>VLOOKUP(Parameter!S457,'Indexing - fca'!$I$2:$J$51,2)</f>
        <v>-2</v>
      </c>
      <c r="I457">
        <f>VLOOKUP(Parameter!T457,'Indexing - fca'!$K$2:$L$51,2)</f>
        <v>18</v>
      </c>
    </row>
    <row r="458" spans="1:9">
      <c r="A458" s="16" t="s">
        <v>272</v>
      </c>
      <c r="B458" s="13" t="s">
        <v>10</v>
      </c>
      <c r="C458">
        <f>VLOOKUP(Parameter!O458,'Indexing - fca'!$A$2:$B$51,2)</f>
        <v>-14</v>
      </c>
      <c r="D458">
        <f>VLOOKUP(Parameter!P458,'Indexing - fca'!$C$2:$D$51,2)</f>
        <v>10</v>
      </c>
      <c r="E458">
        <f>VLOOKUP(Parameter!Q458,'Indexing - fca'!$E$2:$F$51,2)</f>
        <v>-4</v>
      </c>
      <c r="F458">
        <f>VLOOKUP(Parameter!R458,'Indexing - fca'!$G$2:$H$51,2)</f>
        <v>-15</v>
      </c>
      <c r="H458">
        <f>VLOOKUP(Parameter!S458,'Indexing - fca'!$I$2:$J$51,2)</f>
        <v>-2</v>
      </c>
      <c r="I458">
        <f>VLOOKUP(Parameter!T458,'Indexing - fca'!$K$2:$L$51,2)</f>
        <v>18</v>
      </c>
    </row>
    <row r="459" spans="1:9">
      <c r="A459" s="16" t="s">
        <v>272</v>
      </c>
      <c r="B459" s="13" t="s">
        <v>11</v>
      </c>
      <c r="C459">
        <f>VLOOKUP(Parameter!O459,'Indexing - fca'!$A$2:$B$51,2)</f>
        <v>-14</v>
      </c>
      <c r="D459">
        <f>VLOOKUP(Parameter!P459,'Indexing - fca'!$C$2:$D$51,2)</f>
        <v>10</v>
      </c>
      <c r="E459">
        <f>VLOOKUP(Parameter!Q459,'Indexing - fca'!$E$2:$F$51,2)</f>
        <v>-4</v>
      </c>
      <c r="F459">
        <f>VLOOKUP(Parameter!R459,'Indexing - fca'!$G$2:$H$51,2)</f>
        <v>-15</v>
      </c>
      <c r="H459">
        <f>VLOOKUP(Parameter!S459,'Indexing - fca'!$I$2:$J$51,2)</f>
        <v>-2</v>
      </c>
      <c r="I459">
        <f>VLOOKUP(Parameter!T459,'Indexing - fca'!$K$2:$L$51,2)</f>
        <v>18</v>
      </c>
    </row>
    <row r="460" spans="1:9">
      <c r="A460" s="16" t="s">
        <v>273</v>
      </c>
      <c r="B460" s="13" t="s">
        <v>8</v>
      </c>
      <c r="C460">
        <f>VLOOKUP(Parameter!O460,'Indexing - fca'!$A$2:$B$51,2)</f>
        <v>2</v>
      </c>
      <c r="D460">
        <f>VLOOKUP(Parameter!P460,'Indexing - fca'!$C$2:$D$51,2)</f>
        <v>14</v>
      </c>
      <c r="E460">
        <f>VLOOKUP(Parameter!Q460,'Indexing - fca'!$E$2:$F$51,2)</f>
        <v>3</v>
      </c>
      <c r="F460">
        <f>VLOOKUP(Parameter!R460,'Indexing - fca'!$G$2:$H$51,2)</f>
        <v>-3</v>
      </c>
      <c r="H460">
        <f>VLOOKUP(Parameter!S460,'Indexing - fca'!$I$2:$J$51,2)</f>
        <v>16</v>
      </c>
      <c r="I460">
        <f>VLOOKUP(Parameter!T460,'Indexing - fca'!$K$2:$L$51,2)</f>
        <v>23</v>
      </c>
    </row>
    <row r="461" spans="1:9">
      <c r="A461" s="16" t="s">
        <v>273</v>
      </c>
      <c r="B461" s="13" t="s">
        <v>10</v>
      </c>
      <c r="C461">
        <f>VLOOKUP(Parameter!O461,'Indexing - fca'!$A$2:$B$51,2)</f>
        <v>2</v>
      </c>
      <c r="D461">
        <f>VLOOKUP(Parameter!P461,'Indexing - fca'!$C$2:$D$51,2)</f>
        <v>14</v>
      </c>
      <c r="E461">
        <f>VLOOKUP(Parameter!Q461,'Indexing - fca'!$E$2:$F$51,2)</f>
        <v>3</v>
      </c>
      <c r="F461">
        <f>VLOOKUP(Parameter!R461,'Indexing - fca'!$G$2:$H$51,2)</f>
        <v>-3</v>
      </c>
      <c r="H461">
        <f>VLOOKUP(Parameter!S461,'Indexing - fca'!$I$2:$J$51,2)</f>
        <v>16</v>
      </c>
      <c r="I461">
        <f>VLOOKUP(Parameter!T461,'Indexing - fca'!$K$2:$L$51,2)</f>
        <v>23</v>
      </c>
    </row>
    <row r="462" spans="1:9">
      <c r="A462" s="16" t="s">
        <v>273</v>
      </c>
      <c r="B462" s="13" t="s">
        <v>11</v>
      </c>
      <c r="C462">
        <f>VLOOKUP(Parameter!O462,'Indexing - fca'!$A$2:$B$51,2)</f>
        <v>2</v>
      </c>
      <c r="D462">
        <f>VLOOKUP(Parameter!P462,'Indexing - fca'!$C$2:$D$51,2)</f>
        <v>14</v>
      </c>
      <c r="E462">
        <f>VLOOKUP(Parameter!Q462,'Indexing - fca'!$E$2:$F$51,2)</f>
        <v>3</v>
      </c>
      <c r="F462">
        <f>VLOOKUP(Parameter!R462,'Indexing - fca'!$G$2:$H$51,2)</f>
        <v>-3</v>
      </c>
      <c r="H462">
        <f>VLOOKUP(Parameter!S462,'Indexing - fca'!$I$2:$J$51,2)</f>
        <v>16</v>
      </c>
      <c r="I462">
        <f>VLOOKUP(Parameter!T462,'Indexing - fca'!$K$2:$L$51,2)</f>
        <v>23</v>
      </c>
    </row>
    <row r="463" spans="1:9">
      <c r="A463" s="16" t="s">
        <v>274</v>
      </c>
      <c r="B463" s="13" t="s">
        <v>8</v>
      </c>
      <c r="C463">
        <f>VLOOKUP(Parameter!O463,'Indexing - fca'!$A$2:$B$51,2)</f>
        <v>-6</v>
      </c>
      <c r="D463">
        <f>VLOOKUP(Parameter!P463,'Indexing - fca'!$C$2:$D$51,2)</f>
        <v>18</v>
      </c>
      <c r="E463">
        <f>VLOOKUP(Parameter!Q463,'Indexing - fca'!$E$2:$F$51,2)</f>
        <v>-3</v>
      </c>
      <c r="F463">
        <f>VLOOKUP(Parameter!R463,'Indexing - fca'!$G$2:$H$51,2)</f>
        <v>1</v>
      </c>
      <c r="H463">
        <f>VLOOKUP(Parameter!S463,'Indexing - fca'!$I$2:$J$51,2)</f>
        <v>1</v>
      </c>
      <c r="I463">
        <f>VLOOKUP(Parameter!T463,'Indexing - fca'!$K$2:$L$51,2)</f>
        <v>22</v>
      </c>
    </row>
    <row r="464" spans="1:9">
      <c r="A464" s="16" t="s">
        <v>274</v>
      </c>
      <c r="B464" s="13" t="s">
        <v>10</v>
      </c>
      <c r="C464">
        <f>VLOOKUP(Parameter!O464,'Indexing - fca'!$A$2:$B$51,2)</f>
        <v>-6</v>
      </c>
      <c r="D464">
        <f>VLOOKUP(Parameter!P464,'Indexing - fca'!$C$2:$D$51,2)</f>
        <v>18</v>
      </c>
      <c r="E464">
        <f>VLOOKUP(Parameter!Q464,'Indexing - fca'!$E$2:$F$51,2)</f>
        <v>-3</v>
      </c>
      <c r="F464">
        <f>VLOOKUP(Parameter!R464,'Indexing - fca'!$G$2:$H$51,2)</f>
        <v>1</v>
      </c>
      <c r="H464">
        <f>VLOOKUP(Parameter!S464,'Indexing - fca'!$I$2:$J$51,2)</f>
        <v>1</v>
      </c>
      <c r="I464">
        <f>VLOOKUP(Parameter!T464,'Indexing - fca'!$K$2:$L$51,2)</f>
        <v>22</v>
      </c>
    </row>
    <row r="465" spans="1:9">
      <c r="A465" s="16" t="s">
        <v>274</v>
      </c>
      <c r="B465" s="13" t="s">
        <v>11</v>
      </c>
      <c r="C465">
        <f>VLOOKUP(Parameter!O465,'Indexing - fca'!$A$2:$B$51,2)</f>
        <v>-6</v>
      </c>
      <c r="D465">
        <f>VLOOKUP(Parameter!P465,'Indexing - fca'!$C$2:$D$51,2)</f>
        <v>18</v>
      </c>
      <c r="E465">
        <f>VLOOKUP(Parameter!Q465,'Indexing - fca'!$E$2:$F$51,2)</f>
        <v>-3</v>
      </c>
      <c r="F465">
        <f>VLOOKUP(Parameter!R465,'Indexing - fca'!$G$2:$H$51,2)</f>
        <v>1</v>
      </c>
      <c r="H465">
        <f>VLOOKUP(Parameter!S465,'Indexing - fca'!$I$2:$J$51,2)</f>
        <v>1</v>
      </c>
      <c r="I465">
        <f>VLOOKUP(Parameter!T465,'Indexing - fca'!$K$2:$L$51,2)</f>
        <v>22</v>
      </c>
    </row>
    <row r="466" spans="1:9">
      <c r="A466" s="16" t="s">
        <v>275</v>
      </c>
      <c r="B466" s="13" t="s">
        <v>8</v>
      </c>
      <c r="C466">
        <f>VLOOKUP(Parameter!O466,'Indexing - fca'!$A$2:$B$51,2)</f>
        <v>-8</v>
      </c>
      <c r="D466">
        <f>VLOOKUP(Parameter!P466,'Indexing - fca'!$C$2:$D$51,2)</f>
        <v>21</v>
      </c>
      <c r="E466">
        <f>VLOOKUP(Parameter!Q466,'Indexing - fca'!$E$2:$F$51,2)</f>
        <v>-3</v>
      </c>
      <c r="F466">
        <f>VLOOKUP(Parameter!R466,'Indexing - fca'!$G$2:$H$51,2)</f>
        <v>1</v>
      </c>
      <c r="H466">
        <f>VLOOKUP(Parameter!S466,'Indexing - fca'!$I$2:$J$51,2)</f>
        <v>11</v>
      </c>
      <c r="I466">
        <f>VLOOKUP(Parameter!T466,'Indexing - fca'!$K$2:$L$51,2)</f>
        <v>22</v>
      </c>
    </row>
    <row r="467" spans="1:9">
      <c r="A467" s="16" t="s">
        <v>275</v>
      </c>
      <c r="B467" s="13" t="s">
        <v>10</v>
      </c>
      <c r="C467">
        <f>VLOOKUP(Parameter!O467,'Indexing - fca'!$A$2:$B$51,2)</f>
        <v>-8</v>
      </c>
      <c r="D467">
        <f>VLOOKUP(Parameter!P467,'Indexing - fca'!$C$2:$D$51,2)</f>
        <v>21</v>
      </c>
      <c r="E467">
        <f>VLOOKUP(Parameter!Q467,'Indexing - fca'!$E$2:$F$51,2)</f>
        <v>-3</v>
      </c>
      <c r="F467">
        <f>VLOOKUP(Parameter!R467,'Indexing - fca'!$G$2:$H$51,2)</f>
        <v>1</v>
      </c>
      <c r="H467">
        <f>VLOOKUP(Parameter!S467,'Indexing - fca'!$I$2:$J$51,2)</f>
        <v>11</v>
      </c>
      <c r="I467">
        <f>VLOOKUP(Parameter!T467,'Indexing - fca'!$K$2:$L$51,2)</f>
        <v>22</v>
      </c>
    </row>
    <row r="468" spans="1:9">
      <c r="A468" s="16" t="s">
        <v>275</v>
      </c>
      <c r="B468" s="13" t="s">
        <v>11</v>
      </c>
      <c r="C468">
        <f>VLOOKUP(Parameter!O468,'Indexing - fca'!$A$2:$B$51,2)</f>
        <v>-8</v>
      </c>
      <c r="D468">
        <f>VLOOKUP(Parameter!P468,'Indexing - fca'!$C$2:$D$51,2)</f>
        <v>21</v>
      </c>
      <c r="E468">
        <f>VLOOKUP(Parameter!Q468,'Indexing - fca'!$E$2:$F$51,2)</f>
        <v>-3</v>
      </c>
      <c r="F468">
        <f>VLOOKUP(Parameter!R468,'Indexing - fca'!$G$2:$H$51,2)</f>
        <v>1</v>
      </c>
      <c r="H468">
        <f>VLOOKUP(Parameter!S468,'Indexing - fca'!$I$2:$J$51,2)</f>
        <v>11</v>
      </c>
      <c r="I468">
        <f>VLOOKUP(Parameter!T468,'Indexing - fca'!$K$2:$L$51,2)</f>
        <v>22</v>
      </c>
    </row>
    <row r="469" spans="1:9">
      <c r="A469" s="16" t="s">
        <v>276</v>
      </c>
      <c r="B469" s="13" t="s">
        <v>8</v>
      </c>
      <c r="C469">
        <f>VLOOKUP(Parameter!O469,'Indexing - fca'!$A$2:$B$51,2)</f>
        <v>-21</v>
      </c>
      <c r="D469">
        <f>VLOOKUP(Parameter!P469,'Indexing - fca'!$C$2:$D$51,2)</f>
        <v>13</v>
      </c>
      <c r="E469">
        <f>VLOOKUP(Parameter!Q469,'Indexing - fca'!$E$2:$F$51,2)</f>
        <v>-20</v>
      </c>
      <c r="F469">
        <f>VLOOKUP(Parameter!R469,'Indexing - fca'!$G$2:$H$51,2)</f>
        <v>-7</v>
      </c>
      <c r="H469">
        <f>VLOOKUP(Parameter!S469,'Indexing - fca'!$I$2:$J$51,2)</f>
        <v>14</v>
      </c>
      <c r="I469">
        <f>VLOOKUP(Parameter!T469,'Indexing - fca'!$K$2:$L$51,2)</f>
        <v>6</v>
      </c>
    </row>
    <row r="470" spans="1:9">
      <c r="A470" s="16" t="s">
        <v>276</v>
      </c>
      <c r="B470" s="13" t="s">
        <v>10</v>
      </c>
      <c r="C470">
        <f>VLOOKUP(Parameter!O470,'Indexing - fca'!$A$2:$B$51,2)</f>
        <v>-21</v>
      </c>
      <c r="D470">
        <f>VLOOKUP(Parameter!P470,'Indexing - fca'!$C$2:$D$51,2)</f>
        <v>13</v>
      </c>
      <c r="E470">
        <f>VLOOKUP(Parameter!Q470,'Indexing - fca'!$E$2:$F$51,2)</f>
        <v>-20</v>
      </c>
      <c r="F470">
        <f>VLOOKUP(Parameter!R470,'Indexing - fca'!$G$2:$H$51,2)</f>
        <v>-7</v>
      </c>
      <c r="H470">
        <f>VLOOKUP(Parameter!S470,'Indexing - fca'!$I$2:$J$51,2)</f>
        <v>14</v>
      </c>
      <c r="I470">
        <f>VLOOKUP(Parameter!T470,'Indexing - fca'!$K$2:$L$51,2)</f>
        <v>6</v>
      </c>
    </row>
    <row r="471" spans="1:9">
      <c r="A471" s="16" t="s">
        <v>276</v>
      </c>
      <c r="B471" s="13" t="s">
        <v>11</v>
      </c>
      <c r="C471">
        <f>VLOOKUP(Parameter!O471,'Indexing - fca'!$A$2:$B$51,2)</f>
        <v>-21</v>
      </c>
      <c r="D471">
        <f>VLOOKUP(Parameter!P471,'Indexing - fca'!$C$2:$D$51,2)</f>
        <v>13</v>
      </c>
      <c r="E471">
        <f>VLOOKUP(Parameter!Q471,'Indexing - fca'!$E$2:$F$51,2)</f>
        <v>-20</v>
      </c>
      <c r="F471">
        <f>VLOOKUP(Parameter!R471,'Indexing - fca'!$G$2:$H$51,2)</f>
        <v>-7</v>
      </c>
      <c r="H471">
        <f>VLOOKUP(Parameter!S471,'Indexing - fca'!$I$2:$J$51,2)</f>
        <v>14</v>
      </c>
      <c r="I471">
        <f>VLOOKUP(Parameter!T471,'Indexing - fca'!$K$2:$L$51,2)</f>
        <v>6</v>
      </c>
    </row>
    <row r="472" spans="1:9">
      <c r="A472" s="16" t="s">
        <v>277</v>
      </c>
      <c r="B472" s="13" t="s">
        <v>8</v>
      </c>
      <c r="C472">
        <f>VLOOKUP(Parameter!O472,'Indexing - fca'!$A$2:$B$51,2)</f>
        <v>1</v>
      </c>
      <c r="D472">
        <f>VLOOKUP(Parameter!P472,'Indexing - fca'!$C$2:$D$51,2)</f>
        <v>15</v>
      </c>
      <c r="E472">
        <f>VLOOKUP(Parameter!Q472,'Indexing - fca'!$E$2:$F$51,2)</f>
        <v>-7</v>
      </c>
      <c r="F472">
        <f>VLOOKUP(Parameter!R472,'Indexing - fca'!$G$2:$H$51,2)</f>
        <v>-1</v>
      </c>
      <c r="H472">
        <f>VLOOKUP(Parameter!S472,'Indexing - fca'!$I$2:$J$51,2)</f>
        <v>13</v>
      </c>
      <c r="I472">
        <f>VLOOKUP(Parameter!T472,'Indexing - fca'!$K$2:$L$51,2)</f>
        <v>16</v>
      </c>
    </row>
    <row r="473" spans="1:9">
      <c r="A473" s="16" t="s">
        <v>277</v>
      </c>
      <c r="B473" s="13" t="s">
        <v>10</v>
      </c>
      <c r="C473">
        <f>VLOOKUP(Parameter!O473,'Indexing - fca'!$A$2:$B$51,2)</f>
        <v>1</v>
      </c>
      <c r="D473">
        <f>VLOOKUP(Parameter!P473,'Indexing - fca'!$C$2:$D$51,2)</f>
        <v>15</v>
      </c>
      <c r="E473">
        <f>VLOOKUP(Parameter!Q473,'Indexing - fca'!$E$2:$F$51,2)</f>
        <v>-7</v>
      </c>
      <c r="F473">
        <f>VLOOKUP(Parameter!R473,'Indexing - fca'!$G$2:$H$51,2)</f>
        <v>-1</v>
      </c>
      <c r="H473">
        <f>VLOOKUP(Parameter!S473,'Indexing - fca'!$I$2:$J$51,2)</f>
        <v>13</v>
      </c>
      <c r="I473">
        <f>VLOOKUP(Parameter!T473,'Indexing - fca'!$K$2:$L$51,2)</f>
        <v>16</v>
      </c>
    </row>
    <row r="474" spans="1:9">
      <c r="A474" s="16" t="s">
        <v>277</v>
      </c>
      <c r="B474" s="13" t="s">
        <v>11</v>
      </c>
      <c r="C474">
        <f>VLOOKUP(Parameter!O474,'Indexing - fca'!$A$2:$B$51,2)</f>
        <v>1</v>
      </c>
      <c r="D474">
        <f>VLOOKUP(Parameter!P474,'Indexing - fca'!$C$2:$D$51,2)</f>
        <v>15</v>
      </c>
      <c r="E474">
        <f>VLOOKUP(Parameter!Q474,'Indexing - fca'!$E$2:$F$51,2)</f>
        <v>-7</v>
      </c>
      <c r="F474">
        <f>VLOOKUP(Parameter!R474,'Indexing - fca'!$G$2:$H$51,2)</f>
        <v>-1</v>
      </c>
      <c r="H474">
        <f>VLOOKUP(Parameter!S474,'Indexing - fca'!$I$2:$J$51,2)</f>
        <v>13</v>
      </c>
      <c r="I474">
        <f>VLOOKUP(Parameter!T474,'Indexing - fca'!$K$2:$L$51,2)</f>
        <v>16</v>
      </c>
    </row>
    <row r="475" spans="1:9">
      <c r="A475" s="16" t="s">
        <v>278</v>
      </c>
      <c r="B475" s="13" t="s">
        <v>8</v>
      </c>
      <c r="C475">
        <f>VLOOKUP(Parameter!O475,'Indexing - fca'!$A$2:$B$51,2)</f>
        <v>1</v>
      </c>
      <c r="D475">
        <f>VLOOKUP(Parameter!P475,'Indexing - fca'!$C$2:$D$51,2)</f>
        <v>15</v>
      </c>
      <c r="E475">
        <f>VLOOKUP(Parameter!Q475,'Indexing - fca'!$E$2:$F$51,2)</f>
        <v>-7</v>
      </c>
      <c r="F475">
        <f>VLOOKUP(Parameter!R475,'Indexing - fca'!$G$2:$H$51,2)</f>
        <v>-1</v>
      </c>
      <c r="H475">
        <f>VLOOKUP(Parameter!S475,'Indexing - fca'!$I$2:$J$51,2)</f>
        <v>13</v>
      </c>
      <c r="I475">
        <f>VLOOKUP(Parameter!T475,'Indexing - fca'!$K$2:$L$51,2)</f>
        <v>16</v>
      </c>
    </row>
    <row r="476" spans="1:9">
      <c r="A476" s="16" t="s">
        <v>278</v>
      </c>
      <c r="B476" s="13" t="s">
        <v>10</v>
      </c>
      <c r="C476">
        <f>VLOOKUP(Parameter!O476,'Indexing - fca'!$A$2:$B$51,2)</f>
        <v>1</v>
      </c>
      <c r="D476">
        <f>VLOOKUP(Parameter!P476,'Indexing - fca'!$C$2:$D$51,2)</f>
        <v>15</v>
      </c>
      <c r="E476">
        <f>VLOOKUP(Parameter!Q476,'Indexing - fca'!$E$2:$F$51,2)</f>
        <v>-7</v>
      </c>
      <c r="F476">
        <f>VLOOKUP(Parameter!R476,'Indexing - fca'!$G$2:$H$51,2)</f>
        <v>-1</v>
      </c>
      <c r="H476">
        <f>VLOOKUP(Parameter!S476,'Indexing - fca'!$I$2:$J$51,2)</f>
        <v>13</v>
      </c>
      <c r="I476">
        <f>VLOOKUP(Parameter!T476,'Indexing - fca'!$K$2:$L$51,2)</f>
        <v>16</v>
      </c>
    </row>
    <row r="477" spans="1:9">
      <c r="A477" s="16" t="s">
        <v>278</v>
      </c>
      <c r="B477" s="13" t="s">
        <v>11</v>
      </c>
      <c r="C477">
        <f>VLOOKUP(Parameter!O477,'Indexing - fca'!$A$2:$B$51,2)</f>
        <v>1</v>
      </c>
      <c r="D477">
        <f>VLOOKUP(Parameter!P477,'Indexing - fca'!$C$2:$D$51,2)</f>
        <v>15</v>
      </c>
      <c r="E477">
        <f>VLOOKUP(Parameter!Q477,'Indexing - fca'!$E$2:$F$51,2)</f>
        <v>-7</v>
      </c>
      <c r="F477">
        <f>VLOOKUP(Parameter!R477,'Indexing - fca'!$G$2:$H$51,2)</f>
        <v>-1</v>
      </c>
      <c r="H477">
        <f>VLOOKUP(Parameter!S477,'Indexing - fca'!$I$2:$J$51,2)</f>
        <v>13</v>
      </c>
      <c r="I477">
        <f>VLOOKUP(Parameter!T477,'Indexing - fca'!$K$2:$L$51,2)</f>
        <v>16</v>
      </c>
    </row>
    <row r="478" spans="1:9">
      <c r="A478" s="16" t="s">
        <v>279</v>
      </c>
      <c r="B478" s="13" t="s">
        <v>8</v>
      </c>
      <c r="C478">
        <f>VLOOKUP(Parameter!O478,'Indexing - fca'!$A$2:$B$51,2)</f>
        <v>10</v>
      </c>
      <c r="D478">
        <f>VLOOKUP(Parameter!P478,'Indexing - fca'!$C$2:$D$51,2)</f>
        <v>18</v>
      </c>
      <c r="E478">
        <f>VLOOKUP(Parameter!Q478,'Indexing - fca'!$E$2:$F$51,2)</f>
        <v>5</v>
      </c>
      <c r="F478">
        <f>VLOOKUP(Parameter!R478,'Indexing - fca'!$G$2:$H$51,2)</f>
        <v>-1</v>
      </c>
      <c r="H478">
        <f>VLOOKUP(Parameter!S478,'Indexing - fca'!$I$2:$J$51,2)</f>
        <v>16</v>
      </c>
      <c r="I478">
        <f>VLOOKUP(Parameter!T478,'Indexing - fca'!$K$2:$L$51,2)</f>
        <v>23</v>
      </c>
    </row>
    <row r="479" spans="1:9">
      <c r="A479" s="16" t="s">
        <v>279</v>
      </c>
      <c r="B479" s="13" t="s">
        <v>10</v>
      </c>
      <c r="C479">
        <f>VLOOKUP(Parameter!O479,'Indexing - fca'!$A$2:$B$51,2)</f>
        <v>10</v>
      </c>
      <c r="D479">
        <f>VLOOKUP(Parameter!P479,'Indexing - fca'!$C$2:$D$51,2)</f>
        <v>18</v>
      </c>
      <c r="E479">
        <f>VLOOKUP(Parameter!Q479,'Indexing - fca'!$E$2:$F$51,2)</f>
        <v>5</v>
      </c>
      <c r="F479">
        <f>VLOOKUP(Parameter!R479,'Indexing - fca'!$G$2:$H$51,2)</f>
        <v>-1</v>
      </c>
      <c r="H479">
        <f>VLOOKUP(Parameter!S479,'Indexing - fca'!$I$2:$J$51,2)</f>
        <v>16</v>
      </c>
      <c r="I479">
        <f>VLOOKUP(Parameter!T479,'Indexing - fca'!$K$2:$L$51,2)</f>
        <v>23</v>
      </c>
    </row>
    <row r="480" spans="1:9">
      <c r="A480" s="16" t="s">
        <v>279</v>
      </c>
      <c r="B480" s="13" t="s">
        <v>11</v>
      </c>
      <c r="C480">
        <f>VLOOKUP(Parameter!O480,'Indexing - fca'!$A$2:$B$51,2)</f>
        <v>10</v>
      </c>
      <c r="D480">
        <f>VLOOKUP(Parameter!P480,'Indexing - fca'!$C$2:$D$51,2)</f>
        <v>18</v>
      </c>
      <c r="E480">
        <f>VLOOKUP(Parameter!Q480,'Indexing - fca'!$E$2:$F$51,2)</f>
        <v>5</v>
      </c>
      <c r="F480">
        <f>VLOOKUP(Parameter!R480,'Indexing - fca'!$G$2:$H$51,2)</f>
        <v>-1</v>
      </c>
      <c r="H480">
        <f>VLOOKUP(Parameter!S480,'Indexing - fca'!$I$2:$J$51,2)</f>
        <v>16</v>
      </c>
      <c r="I480">
        <f>VLOOKUP(Parameter!T480,'Indexing - fca'!$K$2:$L$51,2)</f>
        <v>23</v>
      </c>
    </row>
    <row r="481" spans="1:9">
      <c r="A481" s="16" t="s">
        <v>280</v>
      </c>
      <c r="B481" s="13" t="s">
        <v>8</v>
      </c>
      <c r="C481">
        <f>VLOOKUP(Parameter!O481,'Indexing - fca'!$A$2:$B$51,2)</f>
        <v>-1</v>
      </c>
      <c r="D481">
        <f>VLOOKUP(Parameter!P481,'Indexing - fca'!$C$2:$D$51,2)</f>
        <v>16</v>
      </c>
      <c r="E481">
        <f>VLOOKUP(Parameter!Q481,'Indexing - fca'!$E$2:$F$51,2)</f>
        <v>10</v>
      </c>
      <c r="F481">
        <f>VLOOKUP(Parameter!R481,'Indexing - fca'!$G$2:$H$51,2)</f>
        <v>-16</v>
      </c>
      <c r="H481">
        <f>VLOOKUP(Parameter!S481,'Indexing - fca'!$I$2:$J$51,2)</f>
        <v>-19</v>
      </c>
      <c r="I481">
        <f>VLOOKUP(Parameter!T481,'Indexing - fca'!$K$2:$L$51,2)</f>
        <v>20</v>
      </c>
    </row>
    <row r="482" spans="1:9">
      <c r="A482" s="16" t="s">
        <v>280</v>
      </c>
      <c r="B482" s="13" t="s">
        <v>10</v>
      </c>
      <c r="C482">
        <f>VLOOKUP(Parameter!O482,'Indexing - fca'!$A$2:$B$51,2)</f>
        <v>-1</v>
      </c>
      <c r="D482">
        <f>VLOOKUP(Parameter!P482,'Indexing - fca'!$C$2:$D$51,2)</f>
        <v>16</v>
      </c>
      <c r="E482">
        <f>VLOOKUP(Parameter!Q482,'Indexing - fca'!$E$2:$F$51,2)</f>
        <v>10</v>
      </c>
      <c r="F482">
        <f>VLOOKUP(Parameter!R482,'Indexing - fca'!$G$2:$H$51,2)</f>
        <v>-16</v>
      </c>
      <c r="H482">
        <f>VLOOKUP(Parameter!S482,'Indexing - fca'!$I$2:$J$51,2)</f>
        <v>-19</v>
      </c>
      <c r="I482">
        <f>VLOOKUP(Parameter!T482,'Indexing - fca'!$K$2:$L$51,2)</f>
        <v>20</v>
      </c>
    </row>
    <row r="483" spans="1:9">
      <c r="A483" s="16" t="s">
        <v>280</v>
      </c>
      <c r="B483" s="13" t="s">
        <v>11</v>
      </c>
      <c r="C483">
        <f>VLOOKUP(Parameter!O483,'Indexing - fca'!$A$2:$B$51,2)</f>
        <v>-1</v>
      </c>
      <c r="D483">
        <f>VLOOKUP(Parameter!P483,'Indexing - fca'!$C$2:$D$51,2)</f>
        <v>16</v>
      </c>
      <c r="E483">
        <f>VLOOKUP(Parameter!Q483,'Indexing - fca'!$E$2:$F$51,2)</f>
        <v>10</v>
      </c>
      <c r="F483">
        <f>VLOOKUP(Parameter!R483,'Indexing - fca'!$G$2:$H$51,2)</f>
        <v>-16</v>
      </c>
      <c r="H483">
        <f>VLOOKUP(Parameter!S483,'Indexing - fca'!$I$2:$J$51,2)</f>
        <v>-19</v>
      </c>
      <c r="I483">
        <f>VLOOKUP(Parameter!T483,'Indexing - fca'!$K$2:$L$51,2)</f>
        <v>20</v>
      </c>
    </row>
    <row r="484" spans="1:9">
      <c r="A484" s="16" t="s">
        <v>281</v>
      </c>
      <c r="B484" s="13" t="s">
        <v>8</v>
      </c>
      <c r="C484">
        <f>VLOOKUP(Parameter!O484,'Indexing - fca'!$A$2:$B$51,2)</f>
        <v>1</v>
      </c>
      <c r="D484">
        <f>VLOOKUP(Parameter!P484,'Indexing - fca'!$C$2:$D$51,2)</f>
        <v>17</v>
      </c>
      <c r="E484">
        <f>VLOOKUP(Parameter!Q484,'Indexing - fca'!$E$2:$F$51,2)</f>
        <v>-2</v>
      </c>
      <c r="F484">
        <f>VLOOKUP(Parameter!R484,'Indexing - fca'!$G$2:$H$51,2)</f>
        <v>1</v>
      </c>
      <c r="H484">
        <f>VLOOKUP(Parameter!S484,'Indexing - fca'!$I$2:$J$51,2)</f>
        <v>-2</v>
      </c>
      <c r="I484">
        <f>VLOOKUP(Parameter!T484,'Indexing - fca'!$K$2:$L$51,2)</f>
        <v>-2</v>
      </c>
    </row>
    <row r="485" spans="1:9">
      <c r="A485" s="16" t="s">
        <v>281</v>
      </c>
      <c r="B485" s="13" t="s">
        <v>10</v>
      </c>
      <c r="C485">
        <f>VLOOKUP(Parameter!O485,'Indexing - fca'!$A$2:$B$51,2)</f>
        <v>1</v>
      </c>
      <c r="D485">
        <f>VLOOKUP(Parameter!P485,'Indexing - fca'!$C$2:$D$51,2)</f>
        <v>17</v>
      </c>
      <c r="E485">
        <f>VLOOKUP(Parameter!Q485,'Indexing - fca'!$E$2:$F$51,2)</f>
        <v>-2</v>
      </c>
      <c r="F485">
        <f>VLOOKUP(Parameter!R485,'Indexing - fca'!$G$2:$H$51,2)</f>
        <v>1</v>
      </c>
      <c r="H485">
        <f>VLOOKUP(Parameter!S485,'Indexing - fca'!$I$2:$J$51,2)</f>
        <v>-2</v>
      </c>
      <c r="I485">
        <f>VLOOKUP(Parameter!T485,'Indexing - fca'!$K$2:$L$51,2)</f>
        <v>-2</v>
      </c>
    </row>
    <row r="486" spans="1:9">
      <c r="A486" s="16" t="s">
        <v>281</v>
      </c>
      <c r="B486" s="13" t="s">
        <v>11</v>
      </c>
      <c r="C486">
        <f>VLOOKUP(Parameter!O486,'Indexing - fca'!$A$2:$B$51,2)</f>
        <v>1</v>
      </c>
      <c r="D486">
        <f>VLOOKUP(Parameter!P486,'Indexing - fca'!$C$2:$D$51,2)</f>
        <v>17</v>
      </c>
      <c r="E486">
        <f>VLOOKUP(Parameter!Q486,'Indexing - fca'!$E$2:$F$51,2)</f>
        <v>-2</v>
      </c>
      <c r="F486">
        <f>VLOOKUP(Parameter!R486,'Indexing - fca'!$G$2:$H$51,2)</f>
        <v>1</v>
      </c>
      <c r="H486">
        <f>VLOOKUP(Parameter!S486,'Indexing - fca'!$I$2:$J$51,2)</f>
        <v>-2</v>
      </c>
      <c r="I486">
        <f>VLOOKUP(Parameter!T486,'Indexing - fca'!$K$2:$L$51,2)</f>
        <v>-2</v>
      </c>
    </row>
    <row r="487" spans="1:9">
      <c r="A487" s="16" t="s">
        <v>282</v>
      </c>
      <c r="B487" s="13" t="s">
        <v>8</v>
      </c>
      <c r="C487">
        <f>VLOOKUP(Parameter!O487,'Indexing - fca'!$A$2:$B$51,2)</f>
        <v>-1</v>
      </c>
      <c r="D487">
        <f>VLOOKUP(Parameter!P487,'Indexing - fca'!$C$2:$D$51,2)</f>
        <v>7</v>
      </c>
      <c r="E487">
        <f>VLOOKUP(Parameter!Q487,'Indexing - fca'!$E$2:$F$51,2)</f>
        <v>-3</v>
      </c>
      <c r="F487">
        <f>VLOOKUP(Parameter!R487,'Indexing - fca'!$G$2:$H$51,2)</f>
        <v>-16</v>
      </c>
      <c r="H487">
        <f>VLOOKUP(Parameter!S487,'Indexing - fca'!$I$2:$J$51,2)</f>
        <v>15</v>
      </c>
      <c r="I487">
        <f>VLOOKUP(Parameter!T487,'Indexing - fca'!$K$2:$L$51,2)</f>
        <v>24</v>
      </c>
    </row>
    <row r="488" spans="1:9">
      <c r="A488" s="16" t="s">
        <v>282</v>
      </c>
      <c r="B488" s="13" t="s">
        <v>10</v>
      </c>
      <c r="C488">
        <f>VLOOKUP(Parameter!O488,'Indexing - fca'!$A$2:$B$51,2)</f>
        <v>-1</v>
      </c>
      <c r="D488">
        <f>VLOOKUP(Parameter!P488,'Indexing - fca'!$C$2:$D$51,2)</f>
        <v>7</v>
      </c>
      <c r="E488">
        <f>VLOOKUP(Parameter!Q488,'Indexing - fca'!$E$2:$F$51,2)</f>
        <v>-3</v>
      </c>
      <c r="F488">
        <f>VLOOKUP(Parameter!R488,'Indexing - fca'!$G$2:$H$51,2)</f>
        <v>-16</v>
      </c>
      <c r="H488">
        <f>VLOOKUP(Parameter!S488,'Indexing - fca'!$I$2:$J$51,2)</f>
        <v>15</v>
      </c>
      <c r="I488">
        <f>VLOOKUP(Parameter!T488,'Indexing - fca'!$K$2:$L$51,2)</f>
        <v>24</v>
      </c>
    </row>
    <row r="489" spans="1:9">
      <c r="A489" s="16" t="s">
        <v>282</v>
      </c>
      <c r="B489" s="13" t="s">
        <v>11</v>
      </c>
      <c r="C489">
        <f>VLOOKUP(Parameter!O489,'Indexing - fca'!$A$2:$B$51,2)</f>
        <v>-1</v>
      </c>
      <c r="D489">
        <f>VLOOKUP(Parameter!P489,'Indexing - fca'!$C$2:$D$51,2)</f>
        <v>7</v>
      </c>
      <c r="E489">
        <f>VLOOKUP(Parameter!Q489,'Indexing - fca'!$E$2:$F$51,2)</f>
        <v>-3</v>
      </c>
      <c r="F489">
        <f>VLOOKUP(Parameter!R489,'Indexing - fca'!$G$2:$H$51,2)</f>
        <v>-16</v>
      </c>
      <c r="H489">
        <f>VLOOKUP(Parameter!S489,'Indexing - fca'!$I$2:$J$51,2)</f>
        <v>15</v>
      </c>
      <c r="I489">
        <f>VLOOKUP(Parameter!T489,'Indexing - fca'!$K$2:$L$51,2)</f>
        <v>24</v>
      </c>
    </row>
    <row r="490" spans="1:9">
      <c r="A490" s="16" t="s">
        <v>283</v>
      </c>
      <c r="B490" s="13" t="s">
        <v>8</v>
      </c>
      <c r="C490">
        <f>VLOOKUP(Parameter!O490,'Indexing - fca'!$A$2:$B$51,2)</f>
        <v>4</v>
      </c>
      <c r="D490">
        <f>VLOOKUP(Parameter!P490,'Indexing - fca'!$C$2:$D$51,2)</f>
        <v>-13</v>
      </c>
      <c r="E490">
        <f>VLOOKUP(Parameter!Q490,'Indexing - fca'!$E$2:$F$51,2)</f>
        <v>10</v>
      </c>
      <c r="F490">
        <f>VLOOKUP(Parameter!R490,'Indexing - fca'!$G$2:$H$51,2)</f>
        <v>-3</v>
      </c>
      <c r="H490">
        <f>VLOOKUP(Parameter!S490,'Indexing - fca'!$I$2:$J$51,2)</f>
        <v>13</v>
      </c>
      <c r="I490">
        <f>VLOOKUP(Parameter!T490,'Indexing - fca'!$K$2:$L$51,2)</f>
        <v>20</v>
      </c>
    </row>
    <row r="491" spans="1:9">
      <c r="A491" s="16" t="s">
        <v>283</v>
      </c>
      <c r="B491" s="13" t="s">
        <v>10</v>
      </c>
      <c r="C491">
        <f>VLOOKUP(Parameter!O491,'Indexing - fca'!$A$2:$B$51,2)</f>
        <v>4</v>
      </c>
      <c r="D491">
        <f>VLOOKUP(Parameter!P491,'Indexing - fca'!$C$2:$D$51,2)</f>
        <v>-13</v>
      </c>
      <c r="E491">
        <f>VLOOKUP(Parameter!Q491,'Indexing - fca'!$E$2:$F$51,2)</f>
        <v>10</v>
      </c>
      <c r="F491">
        <f>VLOOKUP(Parameter!R491,'Indexing - fca'!$G$2:$H$51,2)</f>
        <v>-3</v>
      </c>
      <c r="H491">
        <f>VLOOKUP(Parameter!S491,'Indexing - fca'!$I$2:$J$51,2)</f>
        <v>13</v>
      </c>
      <c r="I491">
        <f>VLOOKUP(Parameter!T491,'Indexing - fca'!$K$2:$L$51,2)</f>
        <v>20</v>
      </c>
    </row>
    <row r="492" spans="1:9">
      <c r="A492" s="16" t="s">
        <v>283</v>
      </c>
      <c r="B492" s="13" t="s">
        <v>11</v>
      </c>
      <c r="C492">
        <f>VLOOKUP(Parameter!O492,'Indexing - fca'!$A$2:$B$51,2)</f>
        <v>4</v>
      </c>
      <c r="D492">
        <f>VLOOKUP(Parameter!P492,'Indexing - fca'!$C$2:$D$51,2)</f>
        <v>-13</v>
      </c>
      <c r="E492">
        <f>VLOOKUP(Parameter!Q492,'Indexing - fca'!$E$2:$F$51,2)</f>
        <v>10</v>
      </c>
      <c r="F492">
        <f>VLOOKUP(Parameter!R492,'Indexing - fca'!$G$2:$H$51,2)</f>
        <v>-3</v>
      </c>
      <c r="H492">
        <f>VLOOKUP(Parameter!S492,'Indexing - fca'!$I$2:$J$51,2)</f>
        <v>13</v>
      </c>
      <c r="I492">
        <f>VLOOKUP(Parameter!T492,'Indexing - fca'!$K$2:$L$51,2)</f>
        <v>20</v>
      </c>
    </row>
    <row r="493" spans="1:9">
      <c r="A493" s="16" t="s">
        <v>284</v>
      </c>
      <c r="B493" s="13" t="s">
        <v>8</v>
      </c>
      <c r="C493">
        <f>VLOOKUP(Parameter!O493,'Indexing - fca'!$A$2:$B$51,2)</f>
        <v>-1</v>
      </c>
      <c r="D493">
        <f>VLOOKUP(Parameter!P493,'Indexing - fca'!$C$2:$D$51,2)</f>
        <v>16</v>
      </c>
      <c r="E493">
        <f>VLOOKUP(Parameter!Q493,'Indexing - fca'!$E$2:$F$51,2)</f>
        <v>-7</v>
      </c>
      <c r="F493">
        <f>VLOOKUP(Parameter!R493,'Indexing - fca'!$G$2:$H$51,2)</f>
        <v>-18</v>
      </c>
      <c r="H493">
        <f>VLOOKUP(Parameter!S493,'Indexing - fca'!$I$2:$J$51,2)</f>
        <v>22</v>
      </c>
      <c r="I493">
        <f>VLOOKUP(Parameter!T493,'Indexing - fca'!$K$2:$L$51,2)</f>
        <v>17</v>
      </c>
    </row>
    <row r="494" spans="1:9">
      <c r="A494" s="16" t="s">
        <v>284</v>
      </c>
      <c r="B494" s="13" t="s">
        <v>10</v>
      </c>
      <c r="C494">
        <f>VLOOKUP(Parameter!O494,'Indexing - fca'!$A$2:$B$51,2)</f>
        <v>-1</v>
      </c>
      <c r="D494">
        <f>VLOOKUP(Parameter!P494,'Indexing - fca'!$C$2:$D$51,2)</f>
        <v>16</v>
      </c>
      <c r="E494">
        <f>VLOOKUP(Parameter!Q494,'Indexing - fca'!$E$2:$F$51,2)</f>
        <v>-7</v>
      </c>
      <c r="F494">
        <f>VLOOKUP(Parameter!R494,'Indexing - fca'!$G$2:$H$51,2)</f>
        <v>-18</v>
      </c>
      <c r="H494">
        <f>VLOOKUP(Parameter!S494,'Indexing - fca'!$I$2:$J$51,2)</f>
        <v>22</v>
      </c>
      <c r="I494">
        <f>VLOOKUP(Parameter!T494,'Indexing - fca'!$K$2:$L$51,2)</f>
        <v>17</v>
      </c>
    </row>
    <row r="495" spans="1:9">
      <c r="A495" s="16" t="s">
        <v>284</v>
      </c>
      <c r="B495" s="13" t="s">
        <v>11</v>
      </c>
      <c r="C495">
        <f>VLOOKUP(Parameter!O495,'Indexing - fca'!$A$2:$B$51,2)</f>
        <v>-1</v>
      </c>
      <c r="D495">
        <f>VLOOKUP(Parameter!P495,'Indexing - fca'!$C$2:$D$51,2)</f>
        <v>16</v>
      </c>
      <c r="E495">
        <f>VLOOKUP(Parameter!Q495,'Indexing - fca'!$E$2:$F$51,2)</f>
        <v>-7</v>
      </c>
      <c r="F495">
        <f>VLOOKUP(Parameter!R495,'Indexing - fca'!$G$2:$H$51,2)</f>
        <v>-18</v>
      </c>
      <c r="H495">
        <f>VLOOKUP(Parameter!S495,'Indexing - fca'!$I$2:$J$51,2)</f>
        <v>22</v>
      </c>
      <c r="I495">
        <f>VLOOKUP(Parameter!T495,'Indexing - fca'!$K$2:$L$51,2)</f>
        <v>17</v>
      </c>
    </row>
    <row r="496" spans="1:9">
      <c r="A496" s="16" t="s">
        <v>285</v>
      </c>
      <c r="B496" s="13" t="s">
        <v>8</v>
      </c>
      <c r="C496">
        <f>VLOOKUP(Parameter!O496,'Indexing - fca'!$A$2:$B$51,2)</f>
        <v>-8</v>
      </c>
      <c r="D496">
        <f>VLOOKUP(Parameter!P496,'Indexing - fca'!$C$2:$D$51,2)</f>
        <v>4</v>
      </c>
      <c r="E496">
        <f>VLOOKUP(Parameter!Q496,'Indexing - fca'!$E$2:$F$51,2)</f>
        <v>7</v>
      </c>
      <c r="F496">
        <f>VLOOKUP(Parameter!R496,'Indexing - fca'!$G$2:$H$51,2)</f>
        <v>0</v>
      </c>
      <c r="H496">
        <f>VLOOKUP(Parameter!S496,'Indexing - fca'!$I$2:$J$51,2)</f>
        <v>16</v>
      </c>
      <c r="I496">
        <f>VLOOKUP(Parameter!T496,'Indexing - fca'!$K$2:$L$51,2)</f>
        <v>22</v>
      </c>
    </row>
    <row r="497" spans="1:9">
      <c r="A497" s="16" t="s">
        <v>285</v>
      </c>
      <c r="B497" s="13" t="s">
        <v>10</v>
      </c>
      <c r="C497">
        <f>VLOOKUP(Parameter!O497,'Indexing - fca'!$A$2:$B$51,2)</f>
        <v>-8</v>
      </c>
      <c r="D497">
        <f>VLOOKUP(Parameter!P497,'Indexing - fca'!$C$2:$D$51,2)</f>
        <v>4</v>
      </c>
      <c r="E497">
        <f>VLOOKUP(Parameter!Q497,'Indexing - fca'!$E$2:$F$51,2)</f>
        <v>7</v>
      </c>
      <c r="F497">
        <f>VLOOKUP(Parameter!R497,'Indexing - fca'!$G$2:$H$51,2)</f>
        <v>0</v>
      </c>
      <c r="H497">
        <f>VLOOKUP(Parameter!S497,'Indexing - fca'!$I$2:$J$51,2)</f>
        <v>16</v>
      </c>
      <c r="I497">
        <f>VLOOKUP(Parameter!T497,'Indexing - fca'!$K$2:$L$51,2)</f>
        <v>22</v>
      </c>
    </row>
    <row r="498" spans="1:9">
      <c r="A498" s="16" t="s">
        <v>285</v>
      </c>
      <c r="B498" s="13" t="s">
        <v>11</v>
      </c>
      <c r="C498">
        <f>VLOOKUP(Parameter!O498,'Indexing - fca'!$A$2:$B$51,2)</f>
        <v>-8</v>
      </c>
      <c r="D498">
        <f>VLOOKUP(Parameter!P498,'Indexing - fca'!$C$2:$D$51,2)</f>
        <v>4</v>
      </c>
      <c r="E498">
        <f>VLOOKUP(Parameter!Q498,'Indexing - fca'!$E$2:$F$51,2)</f>
        <v>7</v>
      </c>
      <c r="F498">
        <f>VLOOKUP(Parameter!R498,'Indexing - fca'!$G$2:$H$51,2)</f>
        <v>0</v>
      </c>
      <c r="H498">
        <f>VLOOKUP(Parameter!S498,'Indexing - fca'!$I$2:$J$51,2)</f>
        <v>16</v>
      </c>
      <c r="I498">
        <f>VLOOKUP(Parameter!T498,'Indexing - fca'!$K$2:$L$51,2)</f>
        <v>22</v>
      </c>
    </row>
    <row r="499" spans="1:9">
      <c r="A499" s="16" t="s">
        <v>286</v>
      </c>
      <c r="B499" s="13" t="s">
        <v>8</v>
      </c>
      <c r="C499">
        <f>VLOOKUP(Parameter!O499,'Indexing - fca'!$A$2:$B$51,2)</f>
        <v>6</v>
      </c>
      <c r="D499">
        <f>VLOOKUP(Parameter!P499,'Indexing - fca'!$C$2:$D$51,2)</f>
        <v>15</v>
      </c>
      <c r="E499">
        <f>VLOOKUP(Parameter!Q499,'Indexing - fca'!$E$2:$F$51,2)</f>
        <v>16</v>
      </c>
      <c r="F499">
        <f>VLOOKUP(Parameter!R499,'Indexing - fca'!$G$2:$H$51,2)</f>
        <v>2</v>
      </c>
      <c r="H499">
        <f>VLOOKUP(Parameter!S499,'Indexing - fca'!$I$2:$J$51,2)</f>
        <v>24</v>
      </c>
      <c r="I499">
        <f>VLOOKUP(Parameter!T499,'Indexing - fca'!$K$2:$L$51,2)</f>
        <v>21</v>
      </c>
    </row>
    <row r="500" spans="1:9">
      <c r="A500" s="16" t="s">
        <v>286</v>
      </c>
      <c r="B500" s="13" t="s">
        <v>10</v>
      </c>
      <c r="C500">
        <f>VLOOKUP(Parameter!O500,'Indexing - fca'!$A$2:$B$51,2)</f>
        <v>6</v>
      </c>
      <c r="D500">
        <f>VLOOKUP(Parameter!P500,'Indexing - fca'!$C$2:$D$51,2)</f>
        <v>15</v>
      </c>
      <c r="E500">
        <f>VLOOKUP(Parameter!Q500,'Indexing - fca'!$E$2:$F$51,2)</f>
        <v>16</v>
      </c>
      <c r="F500">
        <f>VLOOKUP(Parameter!R500,'Indexing - fca'!$G$2:$H$51,2)</f>
        <v>2</v>
      </c>
      <c r="H500">
        <f>VLOOKUP(Parameter!S500,'Indexing - fca'!$I$2:$J$51,2)</f>
        <v>24</v>
      </c>
      <c r="I500">
        <f>VLOOKUP(Parameter!T500,'Indexing - fca'!$K$2:$L$51,2)</f>
        <v>21</v>
      </c>
    </row>
    <row r="501" spans="1:9">
      <c r="A501" s="16" t="s">
        <v>286</v>
      </c>
      <c r="B501" s="13" t="s">
        <v>11</v>
      </c>
      <c r="C501">
        <f>VLOOKUP(Parameter!O501,'Indexing - fca'!$A$2:$B$51,2)</f>
        <v>6</v>
      </c>
      <c r="D501">
        <f>VLOOKUP(Parameter!P501,'Indexing - fca'!$C$2:$D$51,2)</f>
        <v>15</v>
      </c>
      <c r="E501">
        <f>VLOOKUP(Parameter!Q501,'Indexing - fca'!$E$2:$F$51,2)</f>
        <v>16</v>
      </c>
      <c r="F501">
        <f>VLOOKUP(Parameter!R501,'Indexing - fca'!$G$2:$H$51,2)</f>
        <v>2</v>
      </c>
      <c r="H501">
        <f>VLOOKUP(Parameter!S501,'Indexing - fca'!$I$2:$J$51,2)</f>
        <v>24</v>
      </c>
      <c r="I501">
        <f>VLOOKUP(Parameter!T501,'Indexing - fca'!$K$2:$L$51,2)</f>
        <v>21</v>
      </c>
    </row>
    <row r="502" spans="1:9">
      <c r="A502" s="16" t="s">
        <v>287</v>
      </c>
      <c r="B502" s="13" t="s">
        <v>8</v>
      </c>
      <c r="C502">
        <f>VLOOKUP(Parameter!O502,'Indexing - fca'!$A$2:$B$51,2)</f>
        <v>0</v>
      </c>
      <c r="D502">
        <f>VLOOKUP(Parameter!P502,'Indexing - fca'!$C$2:$D$51,2)</f>
        <v>18</v>
      </c>
      <c r="E502">
        <f>VLOOKUP(Parameter!Q502,'Indexing - fca'!$E$2:$F$51,2)</f>
        <v>20</v>
      </c>
      <c r="F502">
        <f>VLOOKUP(Parameter!R502,'Indexing - fca'!$G$2:$H$51,2)</f>
        <v>7</v>
      </c>
      <c r="H502">
        <f>VLOOKUP(Parameter!S502,'Indexing - fca'!$I$2:$J$51,2)</f>
        <v>16</v>
      </c>
      <c r="I502">
        <f>VLOOKUP(Parameter!T502,'Indexing - fca'!$K$2:$L$51,2)</f>
        <v>-3</v>
      </c>
    </row>
    <row r="503" spans="1:9">
      <c r="A503" s="16" t="s">
        <v>287</v>
      </c>
      <c r="B503" s="13" t="s">
        <v>10</v>
      </c>
      <c r="C503">
        <f>VLOOKUP(Parameter!O503,'Indexing - fca'!$A$2:$B$51,2)</f>
        <v>0</v>
      </c>
      <c r="D503">
        <f>VLOOKUP(Parameter!P503,'Indexing - fca'!$C$2:$D$51,2)</f>
        <v>18</v>
      </c>
      <c r="E503">
        <f>VLOOKUP(Parameter!Q503,'Indexing - fca'!$E$2:$F$51,2)</f>
        <v>20</v>
      </c>
      <c r="F503">
        <f>VLOOKUP(Parameter!R503,'Indexing - fca'!$G$2:$H$51,2)</f>
        <v>7</v>
      </c>
      <c r="H503">
        <f>VLOOKUP(Parameter!S503,'Indexing - fca'!$I$2:$J$51,2)</f>
        <v>16</v>
      </c>
      <c r="I503">
        <f>VLOOKUP(Parameter!T503,'Indexing - fca'!$K$2:$L$51,2)</f>
        <v>-3</v>
      </c>
    </row>
    <row r="504" spans="1:9">
      <c r="A504" s="16" t="s">
        <v>287</v>
      </c>
      <c r="B504" s="13" t="s">
        <v>11</v>
      </c>
      <c r="C504">
        <f>VLOOKUP(Parameter!O504,'Indexing - fca'!$A$2:$B$51,2)</f>
        <v>0</v>
      </c>
      <c r="D504">
        <f>VLOOKUP(Parameter!P504,'Indexing - fca'!$C$2:$D$51,2)</f>
        <v>18</v>
      </c>
      <c r="E504">
        <f>VLOOKUP(Parameter!Q504,'Indexing - fca'!$E$2:$F$51,2)</f>
        <v>20</v>
      </c>
      <c r="F504">
        <f>VLOOKUP(Parameter!R504,'Indexing - fca'!$G$2:$H$51,2)</f>
        <v>7</v>
      </c>
      <c r="H504">
        <f>VLOOKUP(Parameter!S504,'Indexing - fca'!$I$2:$J$51,2)</f>
        <v>16</v>
      </c>
      <c r="I504">
        <f>VLOOKUP(Parameter!T504,'Indexing - fca'!$K$2:$L$51,2)</f>
        <v>-3</v>
      </c>
    </row>
    <row r="505" spans="1:9">
      <c r="A505" s="16" t="s">
        <v>288</v>
      </c>
      <c r="B505" s="13" t="s">
        <v>8</v>
      </c>
      <c r="C505">
        <f>VLOOKUP(Parameter!O505,'Indexing - fca'!$A$2:$B$51,2)</f>
        <v>-9</v>
      </c>
      <c r="D505">
        <f>VLOOKUP(Parameter!P505,'Indexing - fca'!$C$2:$D$51,2)</f>
        <v>0</v>
      </c>
      <c r="E505">
        <f>VLOOKUP(Parameter!Q505,'Indexing - fca'!$E$2:$F$51,2)</f>
        <v>-12</v>
      </c>
      <c r="F505">
        <f>VLOOKUP(Parameter!R505,'Indexing - fca'!$G$2:$H$51,2)</f>
        <v>1</v>
      </c>
      <c r="H505">
        <f>VLOOKUP(Parameter!S505,'Indexing - fca'!$I$2:$J$51,2)</f>
        <v>0</v>
      </c>
      <c r="I505">
        <f>VLOOKUP(Parameter!T505,'Indexing - fca'!$K$2:$L$51,2)</f>
        <v>12</v>
      </c>
    </row>
    <row r="506" spans="1:9">
      <c r="A506" s="16" t="s">
        <v>288</v>
      </c>
      <c r="B506" s="13" t="s">
        <v>10</v>
      </c>
      <c r="C506">
        <f>VLOOKUP(Parameter!O506,'Indexing - fca'!$A$2:$B$51,2)</f>
        <v>-9</v>
      </c>
      <c r="D506">
        <f>VLOOKUP(Parameter!P506,'Indexing - fca'!$C$2:$D$51,2)</f>
        <v>0</v>
      </c>
      <c r="E506">
        <f>VLOOKUP(Parameter!Q506,'Indexing - fca'!$E$2:$F$51,2)</f>
        <v>-12</v>
      </c>
      <c r="F506">
        <f>VLOOKUP(Parameter!R506,'Indexing - fca'!$G$2:$H$51,2)</f>
        <v>1</v>
      </c>
      <c r="H506">
        <f>VLOOKUP(Parameter!S506,'Indexing - fca'!$I$2:$J$51,2)</f>
        <v>0</v>
      </c>
      <c r="I506">
        <f>VLOOKUP(Parameter!T506,'Indexing - fca'!$K$2:$L$51,2)</f>
        <v>12</v>
      </c>
    </row>
    <row r="507" spans="1:9">
      <c r="A507" s="16" t="s">
        <v>288</v>
      </c>
      <c r="B507" s="13" t="s">
        <v>11</v>
      </c>
      <c r="C507">
        <f>VLOOKUP(Parameter!O507,'Indexing - fca'!$A$2:$B$51,2)</f>
        <v>-9</v>
      </c>
      <c r="D507">
        <f>VLOOKUP(Parameter!P507,'Indexing - fca'!$C$2:$D$51,2)</f>
        <v>0</v>
      </c>
      <c r="E507">
        <f>VLOOKUP(Parameter!Q507,'Indexing - fca'!$E$2:$F$51,2)</f>
        <v>-12</v>
      </c>
      <c r="F507">
        <f>VLOOKUP(Parameter!R507,'Indexing - fca'!$G$2:$H$51,2)</f>
        <v>1</v>
      </c>
      <c r="H507">
        <f>VLOOKUP(Parameter!S507,'Indexing - fca'!$I$2:$J$51,2)</f>
        <v>0</v>
      </c>
      <c r="I507">
        <f>VLOOKUP(Parameter!T507,'Indexing - fca'!$K$2:$L$51,2)</f>
        <v>12</v>
      </c>
    </row>
    <row r="508" spans="1:9">
      <c r="A508" s="16" t="s">
        <v>289</v>
      </c>
      <c r="B508" s="13" t="s">
        <v>8</v>
      </c>
      <c r="C508">
        <f>VLOOKUP(Parameter!O508,'Indexing - fca'!$A$2:$B$51,2)</f>
        <v>-3</v>
      </c>
      <c r="D508">
        <f>VLOOKUP(Parameter!P508,'Indexing - fca'!$C$2:$D$51,2)</f>
        <v>0</v>
      </c>
      <c r="E508">
        <f>VLOOKUP(Parameter!Q508,'Indexing - fca'!$E$2:$F$51,2)</f>
        <v>11</v>
      </c>
      <c r="F508">
        <f>VLOOKUP(Parameter!R508,'Indexing - fca'!$G$2:$H$51,2)</f>
        <v>0</v>
      </c>
      <c r="H508">
        <f>VLOOKUP(Parameter!S508,'Indexing - fca'!$I$2:$J$51,2)</f>
        <v>11</v>
      </c>
      <c r="I508">
        <f>VLOOKUP(Parameter!T508,'Indexing - fca'!$K$2:$L$51,2)</f>
        <v>21</v>
      </c>
    </row>
    <row r="509" spans="1:9">
      <c r="A509" s="16" t="s">
        <v>289</v>
      </c>
      <c r="B509" s="13" t="s">
        <v>10</v>
      </c>
      <c r="C509">
        <f>VLOOKUP(Parameter!O509,'Indexing - fca'!$A$2:$B$51,2)</f>
        <v>-3</v>
      </c>
      <c r="D509">
        <f>VLOOKUP(Parameter!P509,'Indexing - fca'!$C$2:$D$51,2)</f>
        <v>0</v>
      </c>
      <c r="E509">
        <f>VLOOKUP(Parameter!Q509,'Indexing - fca'!$E$2:$F$51,2)</f>
        <v>11</v>
      </c>
      <c r="F509">
        <f>VLOOKUP(Parameter!R509,'Indexing - fca'!$G$2:$H$51,2)</f>
        <v>0</v>
      </c>
      <c r="H509">
        <f>VLOOKUP(Parameter!S509,'Indexing - fca'!$I$2:$J$51,2)</f>
        <v>11</v>
      </c>
      <c r="I509">
        <f>VLOOKUP(Parameter!T509,'Indexing - fca'!$K$2:$L$51,2)</f>
        <v>21</v>
      </c>
    </row>
    <row r="510" spans="1:9">
      <c r="A510" s="16" t="s">
        <v>289</v>
      </c>
      <c r="B510" s="13" t="s">
        <v>11</v>
      </c>
      <c r="C510">
        <f>VLOOKUP(Parameter!O510,'Indexing - fca'!$A$2:$B$51,2)</f>
        <v>-3</v>
      </c>
      <c r="D510">
        <f>VLOOKUP(Parameter!P510,'Indexing - fca'!$C$2:$D$51,2)</f>
        <v>0</v>
      </c>
      <c r="E510">
        <f>VLOOKUP(Parameter!Q510,'Indexing - fca'!$E$2:$F$51,2)</f>
        <v>11</v>
      </c>
      <c r="F510">
        <f>VLOOKUP(Parameter!R510,'Indexing - fca'!$G$2:$H$51,2)</f>
        <v>0</v>
      </c>
      <c r="H510">
        <f>VLOOKUP(Parameter!S510,'Indexing - fca'!$I$2:$J$51,2)</f>
        <v>11</v>
      </c>
      <c r="I510">
        <f>VLOOKUP(Parameter!T510,'Indexing - fca'!$K$2:$L$51,2)</f>
        <v>21</v>
      </c>
    </row>
    <row r="511" spans="1:9">
      <c r="A511" s="16" t="s">
        <v>290</v>
      </c>
      <c r="B511" s="13" t="s">
        <v>8</v>
      </c>
      <c r="C511">
        <f>VLOOKUP(Parameter!O511,'Indexing - fca'!$A$2:$B$51,2)</f>
        <v>-1</v>
      </c>
      <c r="D511">
        <f>VLOOKUP(Parameter!P511,'Indexing - fca'!$C$2:$D$51,2)</f>
        <v>-3</v>
      </c>
      <c r="E511">
        <f>VLOOKUP(Parameter!Q511,'Indexing - fca'!$E$2:$F$51,2)</f>
        <v>12</v>
      </c>
      <c r="F511">
        <f>VLOOKUP(Parameter!R511,'Indexing - fca'!$G$2:$H$51,2)</f>
        <v>0</v>
      </c>
      <c r="H511">
        <f>VLOOKUP(Parameter!S511,'Indexing - fca'!$I$2:$J$51,2)</f>
        <v>10</v>
      </c>
      <c r="I511">
        <f>VLOOKUP(Parameter!T511,'Indexing - fca'!$K$2:$L$51,2)</f>
        <v>21</v>
      </c>
    </row>
    <row r="512" spans="1:9">
      <c r="A512" s="16" t="s">
        <v>290</v>
      </c>
      <c r="B512" s="13" t="s">
        <v>10</v>
      </c>
      <c r="C512">
        <f>VLOOKUP(Parameter!O512,'Indexing - fca'!$A$2:$B$51,2)</f>
        <v>-1</v>
      </c>
      <c r="D512">
        <f>VLOOKUP(Parameter!P512,'Indexing - fca'!$C$2:$D$51,2)</f>
        <v>-3</v>
      </c>
      <c r="E512">
        <f>VLOOKUP(Parameter!Q512,'Indexing - fca'!$E$2:$F$51,2)</f>
        <v>12</v>
      </c>
      <c r="F512">
        <f>VLOOKUP(Parameter!R512,'Indexing - fca'!$G$2:$H$51,2)</f>
        <v>0</v>
      </c>
      <c r="H512">
        <f>VLOOKUP(Parameter!S512,'Indexing - fca'!$I$2:$J$51,2)</f>
        <v>10</v>
      </c>
      <c r="I512">
        <f>VLOOKUP(Parameter!T512,'Indexing - fca'!$K$2:$L$51,2)</f>
        <v>21</v>
      </c>
    </row>
    <row r="513" spans="1:9">
      <c r="A513" s="16" t="s">
        <v>290</v>
      </c>
      <c r="B513" s="13" t="s">
        <v>11</v>
      </c>
      <c r="C513">
        <f>VLOOKUP(Parameter!O513,'Indexing - fca'!$A$2:$B$51,2)</f>
        <v>-1</v>
      </c>
      <c r="D513">
        <f>VLOOKUP(Parameter!P513,'Indexing - fca'!$C$2:$D$51,2)</f>
        <v>-3</v>
      </c>
      <c r="E513">
        <f>VLOOKUP(Parameter!Q513,'Indexing - fca'!$E$2:$F$51,2)</f>
        <v>12</v>
      </c>
      <c r="F513">
        <f>VLOOKUP(Parameter!R513,'Indexing - fca'!$G$2:$H$51,2)</f>
        <v>0</v>
      </c>
      <c r="H513">
        <f>VLOOKUP(Parameter!S513,'Indexing - fca'!$I$2:$J$51,2)</f>
        <v>10</v>
      </c>
      <c r="I513">
        <f>VLOOKUP(Parameter!T513,'Indexing - fca'!$K$2:$L$51,2)</f>
        <v>21</v>
      </c>
    </row>
    <row r="514" spans="1:9">
      <c r="A514" s="16" t="s">
        <v>291</v>
      </c>
      <c r="B514" s="13" t="s">
        <v>8</v>
      </c>
      <c r="C514">
        <f>VLOOKUP(Parameter!O514,'Indexing - fca'!$A$2:$B$51,2)</f>
        <v>1</v>
      </c>
      <c r="D514">
        <f>VLOOKUP(Parameter!P514,'Indexing - fca'!$C$2:$D$51,2)</f>
        <v>1</v>
      </c>
      <c r="E514">
        <f>VLOOKUP(Parameter!Q514,'Indexing - fca'!$E$2:$F$51,2)</f>
        <v>14</v>
      </c>
      <c r="F514">
        <f>VLOOKUP(Parameter!R514,'Indexing - fca'!$G$2:$H$51,2)</f>
        <v>3</v>
      </c>
      <c r="H514">
        <f>VLOOKUP(Parameter!S514,'Indexing - fca'!$I$2:$J$51,2)</f>
        <v>14</v>
      </c>
      <c r="I514">
        <f>VLOOKUP(Parameter!T514,'Indexing - fca'!$K$2:$L$51,2)</f>
        <v>21</v>
      </c>
    </row>
    <row r="515" spans="1:9">
      <c r="A515" s="16" t="s">
        <v>291</v>
      </c>
      <c r="B515" s="13" t="s">
        <v>10</v>
      </c>
      <c r="C515">
        <f>VLOOKUP(Parameter!O515,'Indexing - fca'!$A$2:$B$51,2)</f>
        <v>1</v>
      </c>
      <c r="D515">
        <f>VLOOKUP(Parameter!P515,'Indexing - fca'!$C$2:$D$51,2)</f>
        <v>1</v>
      </c>
      <c r="E515">
        <f>VLOOKUP(Parameter!Q515,'Indexing - fca'!$E$2:$F$51,2)</f>
        <v>14</v>
      </c>
      <c r="F515">
        <f>VLOOKUP(Parameter!R515,'Indexing - fca'!$G$2:$H$51,2)</f>
        <v>3</v>
      </c>
      <c r="H515">
        <f>VLOOKUP(Parameter!S515,'Indexing - fca'!$I$2:$J$51,2)</f>
        <v>14</v>
      </c>
      <c r="I515">
        <f>VLOOKUP(Parameter!T515,'Indexing - fca'!$K$2:$L$51,2)</f>
        <v>21</v>
      </c>
    </row>
    <row r="516" spans="1:9">
      <c r="A516" s="16" t="s">
        <v>291</v>
      </c>
      <c r="B516" s="13" t="s">
        <v>11</v>
      </c>
      <c r="C516">
        <f>VLOOKUP(Parameter!O516,'Indexing - fca'!$A$2:$B$51,2)</f>
        <v>1</v>
      </c>
      <c r="D516">
        <f>VLOOKUP(Parameter!P516,'Indexing - fca'!$C$2:$D$51,2)</f>
        <v>1</v>
      </c>
      <c r="E516">
        <f>VLOOKUP(Parameter!Q516,'Indexing - fca'!$E$2:$F$51,2)</f>
        <v>14</v>
      </c>
      <c r="F516">
        <f>VLOOKUP(Parameter!R516,'Indexing - fca'!$G$2:$H$51,2)</f>
        <v>3</v>
      </c>
      <c r="H516">
        <f>VLOOKUP(Parameter!S516,'Indexing - fca'!$I$2:$J$51,2)</f>
        <v>14</v>
      </c>
      <c r="I516">
        <f>VLOOKUP(Parameter!T516,'Indexing - fca'!$K$2:$L$51,2)</f>
        <v>21</v>
      </c>
    </row>
    <row r="517" spans="1:9">
      <c r="A517" s="16" t="s">
        <v>292</v>
      </c>
      <c r="B517" s="13" t="s">
        <v>8</v>
      </c>
      <c r="C517">
        <f>VLOOKUP(Parameter!O517,'Indexing - fca'!$A$2:$B$51,2)</f>
        <v>-8</v>
      </c>
      <c r="D517">
        <f>VLOOKUP(Parameter!P517,'Indexing - fca'!$C$2:$D$51,2)</f>
        <v>5</v>
      </c>
      <c r="E517">
        <f>VLOOKUP(Parameter!Q517,'Indexing - fca'!$E$2:$F$51,2)</f>
        <v>-3</v>
      </c>
      <c r="F517">
        <f>VLOOKUP(Parameter!R517,'Indexing - fca'!$G$2:$H$51,2)</f>
        <v>-1</v>
      </c>
      <c r="H517">
        <f>VLOOKUP(Parameter!S517,'Indexing - fca'!$I$2:$J$51,2)</f>
        <v>-2</v>
      </c>
      <c r="I517">
        <f>VLOOKUP(Parameter!T517,'Indexing - fca'!$K$2:$L$51,2)</f>
        <v>-2</v>
      </c>
    </row>
    <row r="518" spans="1:9">
      <c r="A518" s="16" t="s">
        <v>292</v>
      </c>
      <c r="B518" s="13" t="s">
        <v>10</v>
      </c>
      <c r="C518">
        <f>VLOOKUP(Parameter!O518,'Indexing - fca'!$A$2:$B$51,2)</f>
        <v>-8</v>
      </c>
      <c r="D518">
        <f>VLOOKUP(Parameter!P518,'Indexing - fca'!$C$2:$D$51,2)</f>
        <v>5</v>
      </c>
      <c r="E518">
        <f>VLOOKUP(Parameter!Q518,'Indexing - fca'!$E$2:$F$51,2)</f>
        <v>-3</v>
      </c>
      <c r="F518">
        <f>VLOOKUP(Parameter!R518,'Indexing - fca'!$G$2:$H$51,2)</f>
        <v>-1</v>
      </c>
      <c r="H518">
        <f>VLOOKUP(Parameter!S518,'Indexing - fca'!$I$2:$J$51,2)</f>
        <v>-2</v>
      </c>
      <c r="I518">
        <f>VLOOKUP(Parameter!T518,'Indexing - fca'!$K$2:$L$51,2)</f>
        <v>-2</v>
      </c>
    </row>
    <row r="519" spans="1:9">
      <c r="A519" s="16" t="s">
        <v>292</v>
      </c>
      <c r="B519" s="13" t="s">
        <v>11</v>
      </c>
      <c r="C519">
        <f>VLOOKUP(Parameter!O519,'Indexing - fca'!$A$2:$B$51,2)</f>
        <v>-8</v>
      </c>
      <c r="D519">
        <f>VLOOKUP(Parameter!P519,'Indexing - fca'!$C$2:$D$51,2)</f>
        <v>5</v>
      </c>
      <c r="E519">
        <f>VLOOKUP(Parameter!Q519,'Indexing - fca'!$E$2:$F$51,2)</f>
        <v>-3</v>
      </c>
      <c r="F519">
        <f>VLOOKUP(Parameter!R519,'Indexing - fca'!$G$2:$H$51,2)</f>
        <v>-1</v>
      </c>
      <c r="H519">
        <f>VLOOKUP(Parameter!S519,'Indexing - fca'!$I$2:$J$51,2)</f>
        <v>-2</v>
      </c>
      <c r="I519">
        <f>VLOOKUP(Parameter!T519,'Indexing - fca'!$K$2:$L$51,2)</f>
        <v>-2</v>
      </c>
    </row>
    <row r="520" spans="1:9">
      <c r="A520" s="16" t="s">
        <v>293</v>
      </c>
      <c r="B520" s="13" t="s">
        <v>8</v>
      </c>
      <c r="C520">
        <f>VLOOKUP(Parameter!O520,'Indexing - fca'!$A$2:$B$51,2)</f>
        <v>5</v>
      </c>
      <c r="D520">
        <f>VLOOKUP(Parameter!P520,'Indexing - fca'!$C$2:$D$51,2)</f>
        <v>-1</v>
      </c>
      <c r="E520">
        <f>VLOOKUP(Parameter!Q520,'Indexing - fca'!$E$2:$F$51,2)</f>
        <v>-20</v>
      </c>
      <c r="F520">
        <f>VLOOKUP(Parameter!R520,'Indexing - fca'!$G$2:$H$51,2)</f>
        <v>-9</v>
      </c>
      <c r="H520">
        <f>VLOOKUP(Parameter!S520,'Indexing - fca'!$I$2:$J$51,2)</f>
        <v>7</v>
      </c>
      <c r="I520">
        <f>VLOOKUP(Parameter!T520,'Indexing - fca'!$K$2:$L$51,2)</f>
        <v>0</v>
      </c>
    </row>
    <row r="521" spans="1:9">
      <c r="A521" s="16" t="s">
        <v>293</v>
      </c>
      <c r="B521" s="13" t="s">
        <v>10</v>
      </c>
      <c r="C521">
        <f>VLOOKUP(Parameter!O521,'Indexing - fca'!$A$2:$B$51,2)</f>
        <v>5</v>
      </c>
      <c r="D521">
        <f>VLOOKUP(Parameter!P521,'Indexing - fca'!$C$2:$D$51,2)</f>
        <v>-1</v>
      </c>
      <c r="E521">
        <f>VLOOKUP(Parameter!Q521,'Indexing - fca'!$E$2:$F$51,2)</f>
        <v>-20</v>
      </c>
      <c r="F521">
        <f>VLOOKUP(Parameter!R521,'Indexing - fca'!$G$2:$H$51,2)</f>
        <v>-9</v>
      </c>
      <c r="H521">
        <f>VLOOKUP(Parameter!S521,'Indexing - fca'!$I$2:$J$51,2)</f>
        <v>7</v>
      </c>
      <c r="I521">
        <f>VLOOKUP(Parameter!T521,'Indexing - fca'!$K$2:$L$51,2)</f>
        <v>0</v>
      </c>
    </row>
    <row r="522" spans="1:9">
      <c r="A522" s="16" t="s">
        <v>293</v>
      </c>
      <c r="B522" s="13" t="s">
        <v>11</v>
      </c>
      <c r="C522">
        <f>VLOOKUP(Parameter!O522,'Indexing - fca'!$A$2:$B$51,2)</f>
        <v>5</v>
      </c>
      <c r="D522">
        <f>VLOOKUP(Parameter!P522,'Indexing - fca'!$C$2:$D$51,2)</f>
        <v>-1</v>
      </c>
      <c r="E522">
        <f>VLOOKUP(Parameter!Q522,'Indexing - fca'!$E$2:$F$51,2)</f>
        <v>-20</v>
      </c>
      <c r="F522">
        <f>VLOOKUP(Parameter!R522,'Indexing - fca'!$G$2:$H$51,2)</f>
        <v>-9</v>
      </c>
      <c r="H522">
        <f>VLOOKUP(Parameter!S522,'Indexing - fca'!$I$2:$J$51,2)</f>
        <v>7</v>
      </c>
      <c r="I522">
        <f>VLOOKUP(Parameter!T522,'Indexing - fca'!$K$2:$L$51,2)</f>
        <v>0</v>
      </c>
    </row>
    <row r="523" spans="1:9">
      <c r="A523" s="16" t="s">
        <v>294</v>
      </c>
      <c r="B523" s="13" t="s">
        <v>8</v>
      </c>
      <c r="C523">
        <f>VLOOKUP(Parameter!O523,'Indexing - fca'!$A$2:$B$51,2)</f>
        <v>-10</v>
      </c>
      <c r="D523">
        <f>VLOOKUP(Parameter!P523,'Indexing - fca'!$C$2:$D$51,2)</f>
        <v>20</v>
      </c>
      <c r="E523">
        <f>VLOOKUP(Parameter!Q523,'Indexing - fca'!$E$2:$F$51,2)</f>
        <v>-9</v>
      </c>
      <c r="F523">
        <f>VLOOKUP(Parameter!R523,'Indexing - fca'!$G$2:$H$51,2)</f>
        <v>-3</v>
      </c>
      <c r="H523">
        <f>VLOOKUP(Parameter!S523,'Indexing - fca'!$I$2:$J$51,2)</f>
        <v>5</v>
      </c>
      <c r="I523">
        <f>VLOOKUP(Parameter!T523,'Indexing - fca'!$K$2:$L$51,2)</f>
        <v>21</v>
      </c>
    </row>
    <row r="524" spans="1:9">
      <c r="A524" s="16" t="s">
        <v>294</v>
      </c>
      <c r="B524" s="13" t="s">
        <v>10</v>
      </c>
      <c r="C524">
        <f>VLOOKUP(Parameter!O524,'Indexing - fca'!$A$2:$B$51,2)</f>
        <v>-10</v>
      </c>
      <c r="D524">
        <f>VLOOKUP(Parameter!P524,'Indexing - fca'!$C$2:$D$51,2)</f>
        <v>20</v>
      </c>
      <c r="E524">
        <f>VLOOKUP(Parameter!Q524,'Indexing - fca'!$E$2:$F$51,2)</f>
        <v>-9</v>
      </c>
      <c r="F524">
        <f>VLOOKUP(Parameter!R524,'Indexing - fca'!$G$2:$H$51,2)</f>
        <v>-3</v>
      </c>
      <c r="H524">
        <f>VLOOKUP(Parameter!S524,'Indexing - fca'!$I$2:$J$51,2)</f>
        <v>5</v>
      </c>
      <c r="I524">
        <f>VLOOKUP(Parameter!T524,'Indexing - fca'!$K$2:$L$51,2)</f>
        <v>21</v>
      </c>
    </row>
    <row r="525" spans="1:9">
      <c r="A525" s="16" t="s">
        <v>294</v>
      </c>
      <c r="B525" s="13" t="s">
        <v>11</v>
      </c>
      <c r="C525">
        <f>VLOOKUP(Parameter!O525,'Indexing - fca'!$A$2:$B$51,2)</f>
        <v>-10</v>
      </c>
      <c r="D525">
        <f>VLOOKUP(Parameter!P525,'Indexing - fca'!$C$2:$D$51,2)</f>
        <v>20</v>
      </c>
      <c r="E525">
        <f>VLOOKUP(Parameter!Q525,'Indexing - fca'!$E$2:$F$51,2)</f>
        <v>-9</v>
      </c>
      <c r="F525">
        <f>VLOOKUP(Parameter!R525,'Indexing - fca'!$G$2:$H$51,2)</f>
        <v>-3</v>
      </c>
      <c r="H525">
        <f>VLOOKUP(Parameter!S525,'Indexing - fca'!$I$2:$J$51,2)</f>
        <v>5</v>
      </c>
      <c r="I525">
        <f>VLOOKUP(Parameter!T525,'Indexing - fca'!$K$2:$L$51,2)</f>
        <v>21</v>
      </c>
    </row>
    <row r="526" spans="1:9">
      <c r="A526" s="16" t="s">
        <v>295</v>
      </c>
      <c r="B526" s="13" t="s">
        <v>8</v>
      </c>
      <c r="C526">
        <f>VLOOKUP(Parameter!O526,'Indexing - fca'!$A$2:$B$51,2)</f>
        <v>5</v>
      </c>
      <c r="D526">
        <f>VLOOKUP(Parameter!P526,'Indexing - fca'!$C$2:$D$51,2)</f>
        <v>0</v>
      </c>
      <c r="E526">
        <f>VLOOKUP(Parameter!Q526,'Indexing - fca'!$E$2:$F$51,2)</f>
        <v>1</v>
      </c>
      <c r="F526">
        <f>VLOOKUP(Parameter!R526,'Indexing - fca'!$G$2:$H$51,2)</f>
        <v>-13</v>
      </c>
      <c r="H526">
        <f>VLOOKUP(Parameter!S526,'Indexing - fca'!$I$2:$J$51,2)</f>
        <v>12</v>
      </c>
      <c r="I526">
        <f>VLOOKUP(Parameter!T526,'Indexing - fca'!$K$2:$L$51,2)</f>
        <v>23</v>
      </c>
    </row>
    <row r="527" spans="1:9">
      <c r="A527" s="16" t="s">
        <v>295</v>
      </c>
      <c r="B527" s="13" t="s">
        <v>10</v>
      </c>
      <c r="C527">
        <f>VLOOKUP(Parameter!O527,'Indexing - fca'!$A$2:$B$51,2)</f>
        <v>5</v>
      </c>
      <c r="D527">
        <f>VLOOKUP(Parameter!P527,'Indexing - fca'!$C$2:$D$51,2)</f>
        <v>0</v>
      </c>
      <c r="E527">
        <f>VLOOKUP(Parameter!Q527,'Indexing - fca'!$E$2:$F$51,2)</f>
        <v>1</v>
      </c>
      <c r="F527">
        <f>VLOOKUP(Parameter!R527,'Indexing - fca'!$G$2:$H$51,2)</f>
        <v>-13</v>
      </c>
      <c r="H527">
        <f>VLOOKUP(Parameter!S527,'Indexing - fca'!$I$2:$J$51,2)</f>
        <v>12</v>
      </c>
      <c r="I527">
        <f>VLOOKUP(Parameter!T527,'Indexing - fca'!$K$2:$L$51,2)</f>
        <v>23</v>
      </c>
    </row>
    <row r="528" spans="1:9">
      <c r="A528" s="16" t="s">
        <v>295</v>
      </c>
      <c r="B528" s="13" t="s">
        <v>11</v>
      </c>
      <c r="C528">
        <f>VLOOKUP(Parameter!O528,'Indexing - fca'!$A$2:$B$51,2)</f>
        <v>5</v>
      </c>
      <c r="D528">
        <f>VLOOKUP(Parameter!P528,'Indexing - fca'!$C$2:$D$51,2)</f>
        <v>0</v>
      </c>
      <c r="E528">
        <f>VLOOKUP(Parameter!Q528,'Indexing - fca'!$E$2:$F$51,2)</f>
        <v>1</v>
      </c>
      <c r="F528">
        <f>VLOOKUP(Parameter!R528,'Indexing - fca'!$G$2:$H$51,2)</f>
        <v>-13</v>
      </c>
      <c r="H528">
        <f>VLOOKUP(Parameter!S528,'Indexing - fca'!$I$2:$J$51,2)</f>
        <v>12</v>
      </c>
      <c r="I528">
        <f>VLOOKUP(Parameter!T528,'Indexing - fca'!$K$2:$L$51,2)</f>
        <v>23</v>
      </c>
    </row>
    <row r="529" spans="1:9">
      <c r="A529" s="16" t="s">
        <v>296</v>
      </c>
      <c r="B529" s="13" t="s">
        <v>8</v>
      </c>
      <c r="C529">
        <f>VLOOKUP(Parameter!O529,'Indexing - fca'!$A$2:$B$51,2)</f>
        <v>5</v>
      </c>
      <c r="D529">
        <f>VLOOKUP(Parameter!P529,'Indexing - fca'!$C$2:$D$51,2)</f>
        <v>-13</v>
      </c>
      <c r="E529">
        <f>VLOOKUP(Parameter!Q529,'Indexing - fca'!$E$2:$F$51,2)</f>
        <v>7</v>
      </c>
      <c r="F529">
        <f>VLOOKUP(Parameter!R529,'Indexing - fca'!$G$2:$H$51,2)</f>
        <v>-7</v>
      </c>
      <c r="H529">
        <f>VLOOKUP(Parameter!S529,'Indexing - fca'!$I$2:$J$51,2)</f>
        <v>-2</v>
      </c>
      <c r="I529">
        <f>VLOOKUP(Parameter!T529,'Indexing - fca'!$K$2:$L$51,2)</f>
        <v>22</v>
      </c>
    </row>
    <row r="530" spans="1:9">
      <c r="A530" s="16" t="s">
        <v>296</v>
      </c>
      <c r="B530" s="13" t="s">
        <v>10</v>
      </c>
      <c r="C530">
        <f>VLOOKUP(Parameter!O530,'Indexing - fca'!$A$2:$B$51,2)</f>
        <v>5</v>
      </c>
      <c r="D530">
        <f>VLOOKUP(Parameter!P530,'Indexing - fca'!$C$2:$D$51,2)</f>
        <v>-13</v>
      </c>
      <c r="E530">
        <f>VLOOKUP(Parameter!Q530,'Indexing - fca'!$E$2:$F$51,2)</f>
        <v>7</v>
      </c>
      <c r="F530">
        <f>VLOOKUP(Parameter!R530,'Indexing - fca'!$G$2:$H$51,2)</f>
        <v>-7</v>
      </c>
      <c r="H530">
        <f>VLOOKUP(Parameter!S530,'Indexing - fca'!$I$2:$J$51,2)</f>
        <v>-2</v>
      </c>
      <c r="I530">
        <f>VLOOKUP(Parameter!T530,'Indexing - fca'!$K$2:$L$51,2)</f>
        <v>22</v>
      </c>
    </row>
    <row r="531" spans="1:9">
      <c r="A531" s="16" t="s">
        <v>296</v>
      </c>
      <c r="B531" s="13" t="s">
        <v>11</v>
      </c>
      <c r="C531">
        <f>VLOOKUP(Parameter!O531,'Indexing - fca'!$A$2:$B$51,2)</f>
        <v>5</v>
      </c>
      <c r="D531">
        <f>VLOOKUP(Parameter!P531,'Indexing - fca'!$C$2:$D$51,2)</f>
        <v>-13</v>
      </c>
      <c r="E531">
        <f>VLOOKUP(Parameter!Q531,'Indexing - fca'!$E$2:$F$51,2)</f>
        <v>7</v>
      </c>
      <c r="F531">
        <f>VLOOKUP(Parameter!R531,'Indexing - fca'!$G$2:$H$51,2)</f>
        <v>-7</v>
      </c>
      <c r="H531">
        <f>VLOOKUP(Parameter!S531,'Indexing - fca'!$I$2:$J$51,2)</f>
        <v>-2</v>
      </c>
      <c r="I531">
        <f>VLOOKUP(Parameter!T531,'Indexing - fca'!$K$2:$L$51,2)</f>
        <v>22</v>
      </c>
    </row>
    <row r="532" spans="1:9">
      <c r="A532" s="16" t="s">
        <v>297</v>
      </c>
      <c r="B532" s="13" t="s">
        <v>8</v>
      </c>
      <c r="C532">
        <f>VLOOKUP(Parameter!O532,'Indexing - fca'!$A$2:$B$51,2)</f>
        <v>4</v>
      </c>
      <c r="D532">
        <f>VLOOKUP(Parameter!P532,'Indexing - fca'!$C$2:$D$51,2)</f>
        <v>-15</v>
      </c>
      <c r="E532">
        <f>VLOOKUP(Parameter!Q532,'Indexing - fca'!$E$2:$F$51,2)</f>
        <v>-1</v>
      </c>
      <c r="F532">
        <f>VLOOKUP(Parameter!R532,'Indexing - fca'!$G$2:$H$51,2)</f>
        <v>2</v>
      </c>
      <c r="H532">
        <f>VLOOKUP(Parameter!S532,'Indexing - fca'!$I$2:$J$51,2)</f>
        <v>24</v>
      </c>
      <c r="I532">
        <f>VLOOKUP(Parameter!T532,'Indexing - fca'!$K$2:$L$51,2)</f>
        <v>21</v>
      </c>
    </row>
    <row r="533" spans="1:9">
      <c r="A533" s="16" t="s">
        <v>297</v>
      </c>
      <c r="B533" s="13" t="s">
        <v>10</v>
      </c>
      <c r="C533">
        <f>VLOOKUP(Parameter!O533,'Indexing - fca'!$A$2:$B$51,2)</f>
        <v>4</v>
      </c>
      <c r="D533">
        <f>VLOOKUP(Parameter!P533,'Indexing - fca'!$C$2:$D$51,2)</f>
        <v>-15</v>
      </c>
      <c r="E533">
        <f>VLOOKUP(Parameter!Q533,'Indexing - fca'!$E$2:$F$51,2)</f>
        <v>-1</v>
      </c>
      <c r="F533">
        <f>VLOOKUP(Parameter!R533,'Indexing - fca'!$G$2:$H$51,2)</f>
        <v>2</v>
      </c>
      <c r="H533">
        <f>VLOOKUP(Parameter!S533,'Indexing - fca'!$I$2:$J$51,2)</f>
        <v>24</v>
      </c>
      <c r="I533">
        <f>VLOOKUP(Parameter!T533,'Indexing - fca'!$K$2:$L$51,2)</f>
        <v>21</v>
      </c>
    </row>
    <row r="534" spans="1:9">
      <c r="A534" s="16" t="s">
        <v>297</v>
      </c>
      <c r="B534" s="13" t="s">
        <v>11</v>
      </c>
      <c r="C534">
        <f>VLOOKUP(Parameter!O534,'Indexing - fca'!$A$2:$B$51,2)</f>
        <v>4</v>
      </c>
      <c r="D534">
        <f>VLOOKUP(Parameter!P534,'Indexing - fca'!$C$2:$D$51,2)</f>
        <v>-15</v>
      </c>
      <c r="E534">
        <f>VLOOKUP(Parameter!Q534,'Indexing - fca'!$E$2:$F$51,2)</f>
        <v>-1</v>
      </c>
      <c r="F534">
        <f>VLOOKUP(Parameter!R534,'Indexing - fca'!$G$2:$H$51,2)</f>
        <v>2</v>
      </c>
      <c r="H534">
        <f>VLOOKUP(Parameter!S534,'Indexing - fca'!$I$2:$J$51,2)</f>
        <v>24</v>
      </c>
      <c r="I534">
        <f>VLOOKUP(Parameter!T534,'Indexing - fca'!$K$2:$L$51,2)</f>
        <v>21</v>
      </c>
    </row>
    <row r="535" spans="1:9">
      <c r="A535" s="16" t="s">
        <v>298</v>
      </c>
      <c r="B535" s="13" t="s">
        <v>8</v>
      </c>
      <c r="C535">
        <f>VLOOKUP(Parameter!O535,'Indexing - fca'!$A$2:$B$51,2)</f>
        <v>7</v>
      </c>
      <c r="D535">
        <f>VLOOKUP(Parameter!P535,'Indexing - fca'!$C$2:$D$51,2)</f>
        <v>-3</v>
      </c>
      <c r="E535">
        <f>VLOOKUP(Parameter!Q535,'Indexing - fca'!$E$2:$F$51,2)</f>
        <v>8</v>
      </c>
      <c r="F535">
        <f>VLOOKUP(Parameter!R535,'Indexing - fca'!$G$2:$H$51,2)</f>
        <v>-8</v>
      </c>
      <c r="H535">
        <f>VLOOKUP(Parameter!S535,'Indexing - fca'!$I$2:$J$51,2)</f>
        <v>-5</v>
      </c>
      <c r="I535">
        <f>VLOOKUP(Parameter!T535,'Indexing - fca'!$K$2:$L$51,2)</f>
        <v>20</v>
      </c>
    </row>
    <row r="536" spans="1:9">
      <c r="A536" s="16" t="s">
        <v>298</v>
      </c>
      <c r="B536" s="13" t="s">
        <v>10</v>
      </c>
      <c r="C536">
        <f>VLOOKUP(Parameter!O536,'Indexing - fca'!$A$2:$B$51,2)</f>
        <v>7</v>
      </c>
      <c r="D536">
        <f>VLOOKUP(Parameter!P536,'Indexing - fca'!$C$2:$D$51,2)</f>
        <v>-3</v>
      </c>
      <c r="E536">
        <f>VLOOKUP(Parameter!Q536,'Indexing - fca'!$E$2:$F$51,2)</f>
        <v>8</v>
      </c>
      <c r="F536">
        <f>VLOOKUP(Parameter!R536,'Indexing - fca'!$G$2:$H$51,2)</f>
        <v>-8</v>
      </c>
      <c r="H536">
        <f>VLOOKUP(Parameter!S536,'Indexing - fca'!$I$2:$J$51,2)</f>
        <v>-5</v>
      </c>
      <c r="I536">
        <f>VLOOKUP(Parameter!T536,'Indexing - fca'!$K$2:$L$51,2)</f>
        <v>20</v>
      </c>
    </row>
    <row r="537" spans="1:9">
      <c r="A537" s="16" t="s">
        <v>298</v>
      </c>
      <c r="B537" s="13" t="s">
        <v>11</v>
      </c>
      <c r="C537">
        <f>VLOOKUP(Parameter!O537,'Indexing - fca'!$A$2:$B$51,2)</f>
        <v>7</v>
      </c>
      <c r="D537">
        <f>VLOOKUP(Parameter!P537,'Indexing - fca'!$C$2:$D$51,2)</f>
        <v>-3</v>
      </c>
      <c r="E537">
        <f>VLOOKUP(Parameter!Q537,'Indexing - fca'!$E$2:$F$51,2)</f>
        <v>8</v>
      </c>
      <c r="F537">
        <f>VLOOKUP(Parameter!R537,'Indexing - fca'!$G$2:$H$51,2)</f>
        <v>-8</v>
      </c>
      <c r="H537">
        <f>VLOOKUP(Parameter!S537,'Indexing - fca'!$I$2:$J$51,2)</f>
        <v>-5</v>
      </c>
      <c r="I537">
        <f>VLOOKUP(Parameter!T537,'Indexing - fca'!$K$2:$L$51,2)</f>
        <v>20</v>
      </c>
    </row>
    <row r="538" spans="1:9">
      <c r="A538" s="16" t="s">
        <v>299</v>
      </c>
      <c r="B538" s="13" t="s">
        <v>8</v>
      </c>
      <c r="C538">
        <f>VLOOKUP(Parameter!O538,'Indexing - fca'!$A$2:$B$51,2)</f>
        <v>4</v>
      </c>
      <c r="D538">
        <f>VLOOKUP(Parameter!P538,'Indexing - fca'!$C$2:$D$51,2)</f>
        <v>-2</v>
      </c>
      <c r="E538">
        <f>VLOOKUP(Parameter!Q538,'Indexing - fca'!$E$2:$F$51,2)</f>
        <v>-4</v>
      </c>
      <c r="F538">
        <f>VLOOKUP(Parameter!R538,'Indexing - fca'!$G$2:$H$51,2)</f>
        <v>-3</v>
      </c>
      <c r="H538">
        <f>VLOOKUP(Parameter!S538,'Indexing - fca'!$I$2:$J$51,2)</f>
        <v>-2</v>
      </c>
      <c r="I538">
        <f>VLOOKUP(Parameter!T538,'Indexing - fca'!$K$2:$L$51,2)</f>
        <v>17</v>
      </c>
    </row>
    <row r="539" spans="1:9">
      <c r="A539" s="16" t="s">
        <v>299</v>
      </c>
      <c r="B539" s="13" t="s">
        <v>10</v>
      </c>
      <c r="C539">
        <f>VLOOKUP(Parameter!O539,'Indexing - fca'!$A$2:$B$51,2)</f>
        <v>4</v>
      </c>
      <c r="D539">
        <f>VLOOKUP(Parameter!P539,'Indexing - fca'!$C$2:$D$51,2)</f>
        <v>-2</v>
      </c>
      <c r="E539">
        <f>VLOOKUP(Parameter!Q539,'Indexing - fca'!$E$2:$F$51,2)</f>
        <v>-4</v>
      </c>
      <c r="F539">
        <f>VLOOKUP(Parameter!R539,'Indexing - fca'!$G$2:$H$51,2)</f>
        <v>-3</v>
      </c>
      <c r="H539">
        <f>VLOOKUP(Parameter!S539,'Indexing - fca'!$I$2:$J$51,2)</f>
        <v>-2</v>
      </c>
      <c r="I539">
        <f>VLOOKUP(Parameter!T539,'Indexing - fca'!$K$2:$L$51,2)</f>
        <v>17</v>
      </c>
    </row>
    <row r="540" spans="1:9">
      <c r="A540" s="16" t="s">
        <v>299</v>
      </c>
      <c r="B540" s="13" t="s">
        <v>11</v>
      </c>
      <c r="C540">
        <f>VLOOKUP(Parameter!O540,'Indexing - fca'!$A$2:$B$51,2)</f>
        <v>4</v>
      </c>
      <c r="D540">
        <f>VLOOKUP(Parameter!P540,'Indexing - fca'!$C$2:$D$51,2)</f>
        <v>-2</v>
      </c>
      <c r="E540">
        <f>VLOOKUP(Parameter!Q540,'Indexing - fca'!$E$2:$F$51,2)</f>
        <v>-4</v>
      </c>
      <c r="F540">
        <f>VLOOKUP(Parameter!R540,'Indexing - fca'!$G$2:$H$51,2)</f>
        <v>-3</v>
      </c>
      <c r="H540">
        <f>VLOOKUP(Parameter!S540,'Indexing - fca'!$I$2:$J$51,2)</f>
        <v>-2</v>
      </c>
      <c r="I540">
        <f>VLOOKUP(Parameter!T540,'Indexing - fca'!$K$2:$L$51,2)</f>
        <v>17</v>
      </c>
    </row>
    <row r="541" spans="1:9">
      <c r="A541" s="16" t="s">
        <v>300</v>
      </c>
      <c r="B541" s="13" t="s">
        <v>8</v>
      </c>
      <c r="C541">
        <f>VLOOKUP(Parameter!O541,'Indexing - fca'!$A$2:$B$51,2)</f>
        <v>-16</v>
      </c>
      <c r="D541">
        <f>VLOOKUP(Parameter!P541,'Indexing - fca'!$C$2:$D$51,2)</f>
        <v>19</v>
      </c>
      <c r="E541">
        <f>VLOOKUP(Parameter!Q541,'Indexing - fca'!$E$2:$F$51,2)</f>
        <v>-24</v>
      </c>
      <c r="F541">
        <f>VLOOKUP(Parameter!R541,'Indexing - fca'!$G$2:$H$51,2)</f>
        <v>-7</v>
      </c>
      <c r="H541">
        <f>VLOOKUP(Parameter!S541,'Indexing - fca'!$I$2:$J$51,2)</f>
        <v>2</v>
      </c>
      <c r="I541">
        <f>VLOOKUP(Parameter!T541,'Indexing - fca'!$K$2:$L$51,2)</f>
        <v>7</v>
      </c>
    </row>
    <row r="542" spans="1:9">
      <c r="A542" s="16" t="s">
        <v>300</v>
      </c>
      <c r="B542" s="13" t="s">
        <v>10</v>
      </c>
      <c r="C542">
        <f>VLOOKUP(Parameter!O542,'Indexing - fca'!$A$2:$B$51,2)</f>
        <v>-16</v>
      </c>
      <c r="D542">
        <f>VLOOKUP(Parameter!P542,'Indexing - fca'!$C$2:$D$51,2)</f>
        <v>19</v>
      </c>
      <c r="E542">
        <f>VLOOKUP(Parameter!Q542,'Indexing - fca'!$E$2:$F$51,2)</f>
        <v>-24</v>
      </c>
      <c r="F542">
        <f>VLOOKUP(Parameter!R542,'Indexing - fca'!$G$2:$H$51,2)</f>
        <v>-7</v>
      </c>
      <c r="H542">
        <f>VLOOKUP(Parameter!S542,'Indexing - fca'!$I$2:$J$51,2)</f>
        <v>2</v>
      </c>
      <c r="I542">
        <f>VLOOKUP(Parameter!T542,'Indexing - fca'!$K$2:$L$51,2)</f>
        <v>7</v>
      </c>
    </row>
    <row r="543" spans="1:9">
      <c r="A543" s="16" t="s">
        <v>300</v>
      </c>
      <c r="B543" s="13" t="s">
        <v>11</v>
      </c>
      <c r="C543">
        <f>VLOOKUP(Parameter!O543,'Indexing - fca'!$A$2:$B$51,2)</f>
        <v>-16</v>
      </c>
      <c r="D543">
        <f>VLOOKUP(Parameter!P543,'Indexing - fca'!$C$2:$D$51,2)</f>
        <v>19</v>
      </c>
      <c r="E543">
        <f>VLOOKUP(Parameter!Q543,'Indexing - fca'!$E$2:$F$51,2)</f>
        <v>-24</v>
      </c>
      <c r="F543">
        <f>VLOOKUP(Parameter!R543,'Indexing - fca'!$G$2:$H$51,2)</f>
        <v>-7</v>
      </c>
      <c r="H543">
        <f>VLOOKUP(Parameter!S543,'Indexing - fca'!$I$2:$J$51,2)</f>
        <v>2</v>
      </c>
      <c r="I543">
        <f>VLOOKUP(Parameter!T543,'Indexing - fca'!$K$2:$L$51,2)</f>
        <v>7</v>
      </c>
    </row>
    <row r="544" spans="1:9">
      <c r="A544" s="16" t="s">
        <v>301</v>
      </c>
      <c r="B544" s="13" t="s">
        <v>8</v>
      </c>
      <c r="C544">
        <f>VLOOKUP(Parameter!O544,'Indexing - fca'!$A$2:$B$51,2)</f>
        <v>1</v>
      </c>
      <c r="D544">
        <f>VLOOKUP(Parameter!P544,'Indexing - fca'!$C$2:$D$51,2)</f>
        <v>17</v>
      </c>
      <c r="E544">
        <f>VLOOKUP(Parameter!Q544,'Indexing - fca'!$E$2:$F$51,2)</f>
        <v>-3</v>
      </c>
      <c r="F544">
        <f>VLOOKUP(Parameter!R544,'Indexing - fca'!$G$2:$H$51,2)</f>
        <v>-6</v>
      </c>
      <c r="H544">
        <f>VLOOKUP(Parameter!S544,'Indexing - fca'!$I$2:$J$51,2)</f>
        <v>-4</v>
      </c>
      <c r="I544">
        <f>VLOOKUP(Parameter!T544,'Indexing - fca'!$K$2:$L$51,2)</f>
        <v>24</v>
      </c>
    </row>
    <row r="545" spans="1:9">
      <c r="A545" s="16" t="s">
        <v>301</v>
      </c>
      <c r="B545" s="13" t="s">
        <v>10</v>
      </c>
      <c r="C545">
        <f>VLOOKUP(Parameter!O545,'Indexing - fca'!$A$2:$B$51,2)</f>
        <v>1</v>
      </c>
      <c r="D545">
        <f>VLOOKUP(Parameter!P545,'Indexing - fca'!$C$2:$D$51,2)</f>
        <v>17</v>
      </c>
      <c r="E545">
        <f>VLOOKUP(Parameter!Q545,'Indexing - fca'!$E$2:$F$51,2)</f>
        <v>-3</v>
      </c>
      <c r="F545">
        <f>VLOOKUP(Parameter!R545,'Indexing - fca'!$G$2:$H$51,2)</f>
        <v>-6</v>
      </c>
      <c r="H545">
        <f>VLOOKUP(Parameter!S545,'Indexing - fca'!$I$2:$J$51,2)</f>
        <v>-4</v>
      </c>
      <c r="I545">
        <f>VLOOKUP(Parameter!T545,'Indexing - fca'!$K$2:$L$51,2)</f>
        <v>24</v>
      </c>
    </row>
    <row r="546" spans="1:9">
      <c r="A546" s="16" t="s">
        <v>301</v>
      </c>
      <c r="B546" s="13" t="s">
        <v>11</v>
      </c>
      <c r="C546">
        <f>VLOOKUP(Parameter!O546,'Indexing - fca'!$A$2:$B$51,2)</f>
        <v>1</v>
      </c>
      <c r="D546">
        <f>VLOOKUP(Parameter!P546,'Indexing - fca'!$C$2:$D$51,2)</f>
        <v>17</v>
      </c>
      <c r="E546">
        <f>VLOOKUP(Parameter!Q546,'Indexing - fca'!$E$2:$F$51,2)</f>
        <v>-3</v>
      </c>
      <c r="F546">
        <f>VLOOKUP(Parameter!R546,'Indexing - fca'!$G$2:$H$51,2)</f>
        <v>-6</v>
      </c>
      <c r="H546">
        <f>VLOOKUP(Parameter!S546,'Indexing - fca'!$I$2:$J$51,2)</f>
        <v>-4</v>
      </c>
      <c r="I546">
        <f>VLOOKUP(Parameter!T546,'Indexing - fca'!$K$2:$L$51,2)</f>
        <v>24</v>
      </c>
    </row>
    <row r="547" spans="1:9">
      <c r="A547" s="16" t="s">
        <v>302</v>
      </c>
      <c r="B547" s="13" t="s">
        <v>8</v>
      </c>
      <c r="C547">
        <f>VLOOKUP(Parameter!O547,'Indexing - fca'!$A$2:$B$51,2)</f>
        <v>-15</v>
      </c>
      <c r="D547">
        <f>VLOOKUP(Parameter!P547,'Indexing - fca'!$C$2:$D$51,2)</f>
        <v>19</v>
      </c>
      <c r="E547">
        <f>VLOOKUP(Parameter!Q547,'Indexing - fca'!$E$2:$F$51,2)</f>
        <v>-5</v>
      </c>
      <c r="F547">
        <f>VLOOKUP(Parameter!R547,'Indexing - fca'!$G$2:$H$51,2)</f>
        <v>-7</v>
      </c>
      <c r="H547">
        <f>VLOOKUP(Parameter!S547,'Indexing - fca'!$I$2:$J$51,2)</f>
        <v>15</v>
      </c>
      <c r="I547">
        <f>VLOOKUP(Parameter!T547,'Indexing - fca'!$K$2:$L$51,2)</f>
        <v>17</v>
      </c>
    </row>
    <row r="548" spans="1:9">
      <c r="A548" s="16" t="s">
        <v>302</v>
      </c>
      <c r="B548" s="13" t="s">
        <v>10</v>
      </c>
      <c r="C548">
        <f>VLOOKUP(Parameter!O548,'Indexing - fca'!$A$2:$B$51,2)</f>
        <v>-15</v>
      </c>
      <c r="D548">
        <f>VLOOKUP(Parameter!P548,'Indexing - fca'!$C$2:$D$51,2)</f>
        <v>19</v>
      </c>
      <c r="E548">
        <f>VLOOKUP(Parameter!Q548,'Indexing - fca'!$E$2:$F$51,2)</f>
        <v>-5</v>
      </c>
      <c r="F548">
        <f>VLOOKUP(Parameter!R548,'Indexing - fca'!$G$2:$H$51,2)</f>
        <v>-7</v>
      </c>
      <c r="H548">
        <f>VLOOKUP(Parameter!S548,'Indexing - fca'!$I$2:$J$51,2)</f>
        <v>15</v>
      </c>
      <c r="I548">
        <f>VLOOKUP(Parameter!T548,'Indexing - fca'!$K$2:$L$51,2)</f>
        <v>17</v>
      </c>
    </row>
    <row r="549" spans="1:9">
      <c r="A549" s="16" t="s">
        <v>302</v>
      </c>
      <c r="B549" s="13" t="s">
        <v>11</v>
      </c>
      <c r="C549">
        <f>VLOOKUP(Parameter!O549,'Indexing - fca'!$A$2:$B$51,2)</f>
        <v>-15</v>
      </c>
      <c r="D549">
        <f>VLOOKUP(Parameter!P549,'Indexing - fca'!$C$2:$D$51,2)</f>
        <v>19</v>
      </c>
      <c r="E549">
        <f>VLOOKUP(Parameter!Q549,'Indexing - fca'!$E$2:$F$51,2)</f>
        <v>-5</v>
      </c>
      <c r="F549">
        <f>VLOOKUP(Parameter!R549,'Indexing - fca'!$G$2:$H$51,2)</f>
        <v>-7</v>
      </c>
      <c r="H549">
        <f>VLOOKUP(Parameter!S549,'Indexing - fca'!$I$2:$J$51,2)</f>
        <v>15</v>
      </c>
      <c r="I549">
        <f>VLOOKUP(Parameter!T549,'Indexing - fca'!$K$2:$L$51,2)</f>
        <v>17</v>
      </c>
    </row>
    <row r="550" spans="1:9">
      <c r="A550" s="16" t="s">
        <v>303</v>
      </c>
      <c r="B550" s="13" t="s">
        <v>8</v>
      </c>
      <c r="C550">
        <f>VLOOKUP(Parameter!O550,'Indexing - fca'!$A$2:$B$51,2)</f>
        <v>5</v>
      </c>
      <c r="D550">
        <f>VLOOKUP(Parameter!P550,'Indexing - fca'!$C$2:$D$51,2)</f>
        <v>21</v>
      </c>
      <c r="E550">
        <f>VLOOKUP(Parameter!Q550,'Indexing - fca'!$E$2:$F$51,2)</f>
        <v>-3</v>
      </c>
      <c r="F550">
        <f>VLOOKUP(Parameter!R550,'Indexing - fca'!$G$2:$H$51,2)</f>
        <v>-7</v>
      </c>
      <c r="H550">
        <f>VLOOKUP(Parameter!S550,'Indexing - fca'!$I$2:$J$51,2)</f>
        <v>14</v>
      </c>
      <c r="I550">
        <f>VLOOKUP(Parameter!T550,'Indexing - fca'!$K$2:$L$51,2)</f>
        <v>22</v>
      </c>
    </row>
    <row r="551" spans="1:9">
      <c r="A551" s="16" t="s">
        <v>303</v>
      </c>
      <c r="B551" s="13" t="s">
        <v>10</v>
      </c>
      <c r="C551">
        <f>VLOOKUP(Parameter!O551,'Indexing - fca'!$A$2:$B$51,2)</f>
        <v>5</v>
      </c>
      <c r="D551">
        <f>VLOOKUP(Parameter!P551,'Indexing - fca'!$C$2:$D$51,2)</f>
        <v>21</v>
      </c>
      <c r="E551">
        <f>VLOOKUP(Parameter!Q551,'Indexing - fca'!$E$2:$F$51,2)</f>
        <v>-3</v>
      </c>
      <c r="F551">
        <f>VLOOKUP(Parameter!R551,'Indexing - fca'!$G$2:$H$51,2)</f>
        <v>-7</v>
      </c>
      <c r="H551">
        <f>VLOOKUP(Parameter!S551,'Indexing - fca'!$I$2:$J$51,2)</f>
        <v>14</v>
      </c>
      <c r="I551">
        <f>VLOOKUP(Parameter!T551,'Indexing - fca'!$K$2:$L$51,2)</f>
        <v>22</v>
      </c>
    </row>
    <row r="552" spans="1:9">
      <c r="A552" s="16" t="s">
        <v>303</v>
      </c>
      <c r="B552" s="13" t="s">
        <v>11</v>
      </c>
      <c r="C552">
        <f>VLOOKUP(Parameter!O552,'Indexing - fca'!$A$2:$B$51,2)</f>
        <v>5</v>
      </c>
      <c r="D552">
        <f>VLOOKUP(Parameter!P552,'Indexing - fca'!$C$2:$D$51,2)</f>
        <v>21</v>
      </c>
      <c r="E552">
        <f>VLOOKUP(Parameter!Q552,'Indexing - fca'!$E$2:$F$51,2)</f>
        <v>-3</v>
      </c>
      <c r="F552">
        <f>VLOOKUP(Parameter!R552,'Indexing - fca'!$G$2:$H$51,2)</f>
        <v>-7</v>
      </c>
      <c r="H552">
        <f>VLOOKUP(Parameter!S552,'Indexing - fca'!$I$2:$J$51,2)</f>
        <v>14</v>
      </c>
      <c r="I552">
        <f>VLOOKUP(Parameter!T552,'Indexing - fca'!$K$2:$L$51,2)</f>
        <v>22</v>
      </c>
    </row>
    <row r="553" spans="1:9">
      <c r="A553" s="16" t="s">
        <v>304</v>
      </c>
      <c r="B553" s="13" t="s">
        <v>8</v>
      </c>
      <c r="C553">
        <f>VLOOKUP(Parameter!O553,'Indexing - fca'!$A$2:$B$51,2)</f>
        <v>4</v>
      </c>
      <c r="D553">
        <f>VLOOKUP(Parameter!P553,'Indexing - fca'!$C$2:$D$51,2)</f>
        <v>-2</v>
      </c>
      <c r="E553">
        <f>VLOOKUP(Parameter!Q553,'Indexing - fca'!$E$2:$F$51,2)</f>
        <v>0</v>
      </c>
      <c r="F553">
        <f>VLOOKUP(Parameter!R553,'Indexing - fca'!$G$2:$H$51,2)</f>
        <v>2</v>
      </c>
      <c r="H553">
        <f>VLOOKUP(Parameter!S553,'Indexing - fca'!$I$2:$J$51,2)</f>
        <v>-3</v>
      </c>
      <c r="I553">
        <f>VLOOKUP(Parameter!T553,'Indexing - fca'!$K$2:$L$51,2)</f>
        <v>16</v>
      </c>
    </row>
    <row r="554" spans="1:9">
      <c r="A554" s="16" t="s">
        <v>304</v>
      </c>
      <c r="B554" s="13" t="s">
        <v>10</v>
      </c>
      <c r="C554">
        <f>VLOOKUP(Parameter!O554,'Indexing - fca'!$A$2:$B$51,2)</f>
        <v>4</v>
      </c>
      <c r="D554">
        <f>VLOOKUP(Parameter!P554,'Indexing - fca'!$C$2:$D$51,2)</f>
        <v>-2</v>
      </c>
      <c r="E554">
        <f>VLOOKUP(Parameter!Q554,'Indexing - fca'!$E$2:$F$51,2)</f>
        <v>0</v>
      </c>
      <c r="F554">
        <f>VLOOKUP(Parameter!R554,'Indexing - fca'!$G$2:$H$51,2)</f>
        <v>2</v>
      </c>
      <c r="H554">
        <f>VLOOKUP(Parameter!S554,'Indexing - fca'!$I$2:$J$51,2)</f>
        <v>-3</v>
      </c>
      <c r="I554">
        <f>VLOOKUP(Parameter!T554,'Indexing - fca'!$K$2:$L$51,2)</f>
        <v>16</v>
      </c>
    </row>
    <row r="555" spans="1:9">
      <c r="A555" s="16" t="s">
        <v>304</v>
      </c>
      <c r="B555" s="13" t="s">
        <v>11</v>
      </c>
      <c r="C555">
        <f>VLOOKUP(Parameter!O555,'Indexing - fca'!$A$2:$B$51,2)</f>
        <v>4</v>
      </c>
      <c r="D555">
        <f>VLOOKUP(Parameter!P555,'Indexing - fca'!$C$2:$D$51,2)</f>
        <v>-2</v>
      </c>
      <c r="E555">
        <f>VLOOKUP(Parameter!Q555,'Indexing - fca'!$E$2:$F$51,2)</f>
        <v>0</v>
      </c>
      <c r="F555">
        <f>VLOOKUP(Parameter!R555,'Indexing - fca'!$G$2:$H$51,2)</f>
        <v>2</v>
      </c>
      <c r="H555">
        <f>VLOOKUP(Parameter!S555,'Indexing - fca'!$I$2:$J$51,2)</f>
        <v>-3</v>
      </c>
      <c r="I555">
        <f>VLOOKUP(Parameter!T555,'Indexing - fca'!$K$2:$L$51,2)</f>
        <v>16</v>
      </c>
    </row>
    <row r="556" spans="1:9">
      <c r="A556" s="16" t="s">
        <v>305</v>
      </c>
      <c r="B556" s="13" t="s">
        <v>8</v>
      </c>
      <c r="C556">
        <f>VLOOKUP(Parameter!O556,'Indexing - fca'!$A$2:$B$51,2)</f>
        <v>-8</v>
      </c>
      <c r="D556">
        <f>VLOOKUP(Parameter!P556,'Indexing - fca'!$C$2:$D$51,2)</f>
        <v>21</v>
      </c>
      <c r="E556">
        <f>VLOOKUP(Parameter!Q556,'Indexing - fca'!$E$2:$F$51,2)</f>
        <v>4</v>
      </c>
      <c r="F556">
        <f>VLOOKUP(Parameter!R556,'Indexing - fca'!$G$2:$H$51,2)</f>
        <v>1</v>
      </c>
      <c r="H556">
        <f>VLOOKUP(Parameter!S556,'Indexing - fca'!$I$2:$J$51,2)</f>
        <v>20</v>
      </c>
      <c r="I556">
        <f>VLOOKUP(Parameter!T556,'Indexing - fca'!$K$2:$L$51,2)</f>
        <v>24</v>
      </c>
    </row>
    <row r="557" spans="1:9">
      <c r="A557" s="16" t="s">
        <v>305</v>
      </c>
      <c r="B557" s="13" t="s">
        <v>10</v>
      </c>
      <c r="C557">
        <f>VLOOKUP(Parameter!O557,'Indexing - fca'!$A$2:$B$51,2)</f>
        <v>-8</v>
      </c>
      <c r="D557">
        <f>VLOOKUP(Parameter!P557,'Indexing - fca'!$C$2:$D$51,2)</f>
        <v>21</v>
      </c>
      <c r="E557">
        <f>VLOOKUP(Parameter!Q557,'Indexing - fca'!$E$2:$F$51,2)</f>
        <v>4</v>
      </c>
      <c r="F557">
        <f>VLOOKUP(Parameter!R557,'Indexing - fca'!$G$2:$H$51,2)</f>
        <v>1</v>
      </c>
      <c r="H557">
        <f>VLOOKUP(Parameter!S557,'Indexing - fca'!$I$2:$J$51,2)</f>
        <v>20</v>
      </c>
      <c r="I557">
        <f>VLOOKUP(Parameter!T557,'Indexing - fca'!$K$2:$L$51,2)</f>
        <v>24</v>
      </c>
    </row>
    <row r="558" spans="1:9">
      <c r="A558" s="16" t="s">
        <v>305</v>
      </c>
      <c r="B558" s="13" t="s">
        <v>11</v>
      </c>
      <c r="C558">
        <f>VLOOKUP(Parameter!O558,'Indexing - fca'!$A$2:$B$51,2)</f>
        <v>-8</v>
      </c>
      <c r="D558">
        <f>VLOOKUP(Parameter!P558,'Indexing - fca'!$C$2:$D$51,2)</f>
        <v>21</v>
      </c>
      <c r="E558">
        <f>VLOOKUP(Parameter!Q558,'Indexing - fca'!$E$2:$F$51,2)</f>
        <v>4</v>
      </c>
      <c r="F558">
        <f>VLOOKUP(Parameter!R558,'Indexing - fca'!$G$2:$H$51,2)</f>
        <v>1</v>
      </c>
      <c r="H558">
        <f>VLOOKUP(Parameter!S558,'Indexing - fca'!$I$2:$J$51,2)</f>
        <v>20</v>
      </c>
      <c r="I558">
        <f>VLOOKUP(Parameter!T558,'Indexing - fca'!$K$2:$L$51,2)</f>
        <v>24</v>
      </c>
    </row>
    <row r="559" spans="1:9">
      <c r="A559" s="16" t="s">
        <v>306</v>
      </c>
      <c r="B559" s="13" t="s">
        <v>8</v>
      </c>
      <c r="C559">
        <f>VLOOKUP(Parameter!O559,'Indexing - fca'!$A$2:$B$51,2)</f>
        <v>-16</v>
      </c>
      <c r="D559">
        <f>VLOOKUP(Parameter!P559,'Indexing - fca'!$C$2:$D$51,2)</f>
        <v>16</v>
      </c>
      <c r="E559">
        <f>VLOOKUP(Parameter!Q559,'Indexing - fca'!$E$2:$F$51,2)</f>
        <v>5</v>
      </c>
      <c r="F559">
        <f>VLOOKUP(Parameter!R559,'Indexing - fca'!$G$2:$H$51,2)</f>
        <v>0</v>
      </c>
      <c r="H559">
        <f>VLOOKUP(Parameter!S559,'Indexing - fca'!$I$2:$J$51,2)</f>
        <v>-7</v>
      </c>
      <c r="I559">
        <f>VLOOKUP(Parameter!T559,'Indexing - fca'!$K$2:$L$51,2)</f>
        <v>4</v>
      </c>
    </row>
    <row r="560" spans="1:9">
      <c r="A560" s="16" t="s">
        <v>306</v>
      </c>
      <c r="B560" s="13" t="s">
        <v>10</v>
      </c>
      <c r="C560">
        <f>VLOOKUP(Parameter!O560,'Indexing - fca'!$A$2:$B$51,2)</f>
        <v>-16</v>
      </c>
      <c r="D560">
        <f>VLOOKUP(Parameter!P560,'Indexing - fca'!$C$2:$D$51,2)</f>
        <v>16</v>
      </c>
      <c r="E560">
        <f>VLOOKUP(Parameter!Q560,'Indexing - fca'!$E$2:$F$51,2)</f>
        <v>5</v>
      </c>
      <c r="F560">
        <f>VLOOKUP(Parameter!R560,'Indexing - fca'!$G$2:$H$51,2)</f>
        <v>0</v>
      </c>
      <c r="H560">
        <f>VLOOKUP(Parameter!S560,'Indexing - fca'!$I$2:$J$51,2)</f>
        <v>-7</v>
      </c>
      <c r="I560">
        <f>VLOOKUP(Parameter!T560,'Indexing - fca'!$K$2:$L$51,2)</f>
        <v>4</v>
      </c>
    </row>
    <row r="561" spans="1:9">
      <c r="A561" s="16" t="s">
        <v>306</v>
      </c>
      <c r="B561" s="13" t="s">
        <v>11</v>
      </c>
      <c r="C561">
        <f>VLOOKUP(Parameter!O561,'Indexing - fca'!$A$2:$B$51,2)</f>
        <v>-16</v>
      </c>
      <c r="D561">
        <f>VLOOKUP(Parameter!P561,'Indexing - fca'!$C$2:$D$51,2)</f>
        <v>16</v>
      </c>
      <c r="E561">
        <f>VLOOKUP(Parameter!Q561,'Indexing - fca'!$E$2:$F$51,2)</f>
        <v>5</v>
      </c>
      <c r="F561">
        <f>VLOOKUP(Parameter!R561,'Indexing - fca'!$G$2:$H$51,2)</f>
        <v>0</v>
      </c>
      <c r="H561">
        <f>VLOOKUP(Parameter!S561,'Indexing - fca'!$I$2:$J$51,2)</f>
        <v>-7</v>
      </c>
      <c r="I561">
        <f>VLOOKUP(Parameter!T561,'Indexing - fca'!$K$2:$L$51,2)</f>
        <v>4</v>
      </c>
    </row>
    <row r="562" spans="1:9">
      <c r="A562" s="16" t="s">
        <v>307</v>
      </c>
      <c r="B562" s="13" t="s">
        <v>8</v>
      </c>
      <c r="C562">
        <f>VLOOKUP(Parameter!O562,'Indexing - fca'!$A$2:$B$51,2)</f>
        <v>-2</v>
      </c>
      <c r="D562">
        <f>VLOOKUP(Parameter!P562,'Indexing - fca'!$C$2:$D$51,2)</f>
        <v>7</v>
      </c>
      <c r="E562">
        <f>VLOOKUP(Parameter!Q562,'Indexing - fca'!$E$2:$F$51,2)</f>
        <v>1</v>
      </c>
      <c r="F562">
        <f>VLOOKUP(Parameter!R562,'Indexing - fca'!$G$2:$H$51,2)</f>
        <v>-17</v>
      </c>
      <c r="H562">
        <f>VLOOKUP(Parameter!S562,'Indexing - fca'!$I$2:$J$51,2)</f>
        <v>18</v>
      </c>
      <c r="I562">
        <f>VLOOKUP(Parameter!T562,'Indexing - fca'!$K$2:$L$51,2)</f>
        <v>23</v>
      </c>
    </row>
    <row r="563" spans="1:9">
      <c r="A563" s="16" t="s">
        <v>307</v>
      </c>
      <c r="B563" s="13" t="s">
        <v>10</v>
      </c>
      <c r="C563">
        <f>VLOOKUP(Parameter!O563,'Indexing - fca'!$A$2:$B$51,2)</f>
        <v>-2</v>
      </c>
      <c r="D563">
        <f>VLOOKUP(Parameter!P563,'Indexing - fca'!$C$2:$D$51,2)</f>
        <v>7</v>
      </c>
      <c r="E563">
        <f>VLOOKUP(Parameter!Q563,'Indexing - fca'!$E$2:$F$51,2)</f>
        <v>1</v>
      </c>
      <c r="F563">
        <f>VLOOKUP(Parameter!R563,'Indexing - fca'!$G$2:$H$51,2)</f>
        <v>-17</v>
      </c>
      <c r="H563">
        <f>VLOOKUP(Parameter!S563,'Indexing - fca'!$I$2:$J$51,2)</f>
        <v>18</v>
      </c>
      <c r="I563">
        <f>VLOOKUP(Parameter!T563,'Indexing - fca'!$K$2:$L$51,2)</f>
        <v>23</v>
      </c>
    </row>
    <row r="564" spans="1:9">
      <c r="A564" s="16" t="s">
        <v>307</v>
      </c>
      <c r="B564" s="13" t="s">
        <v>11</v>
      </c>
      <c r="C564">
        <f>VLOOKUP(Parameter!O564,'Indexing - fca'!$A$2:$B$51,2)</f>
        <v>-2</v>
      </c>
      <c r="D564">
        <f>VLOOKUP(Parameter!P564,'Indexing - fca'!$C$2:$D$51,2)</f>
        <v>7</v>
      </c>
      <c r="E564">
        <f>VLOOKUP(Parameter!Q564,'Indexing - fca'!$E$2:$F$51,2)</f>
        <v>1</v>
      </c>
      <c r="F564">
        <f>VLOOKUP(Parameter!R564,'Indexing - fca'!$G$2:$H$51,2)</f>
        <v>-17</v>
      </c>
      <c r="H564">
        <f>VLOOKUP(Parameter!S564,'Indexing - fca'!$I$2:$J$51,2)</f>
        <v>18</v>
      </c>
      <c r="I564">
        <f>VLOOKUP(Parameter!T564,'Indexing - fca'!$K$2:$L$51,2)</f>
        <v>23</v>
      </c>
    </row>
    <row r="565" spans="1:9">
      <c r="A565" s="16" t="s">
        <v>308</v>
      </c>
      <c r="B565" s="13" t="s">
        <v>8</v>
      </c>
      <c r="C565">
        <f>VLOOKUP(Parameter!O565,'Indexing - fca'!$A$2:$B$51,2)</f>
        <v>1</v>
      </c>
      <c r="D565">
        <f>VLOOKUP(Parameter!P565,'Indexing - fca'!$C$2:$D$51,2)</f>
        <v>22</v>
      </c>
      <c r="E565">
        <f>VLOOKUP(Parameter!Q565,'Indexing - fca'!$E$2:$F$51,2)</f>
        <v>-7</v>
      </c>
      <c r="F565">
        <f>VLOOKUP(Parameter!R565,'Indexing - fca'!$G$2:$H$51,2)</f>
        <v>-6</v>
      </c>
      <c r="H565">
        <f>VLOOKUP(Parameter!S565,'Indexing - fca'!$I$2:$J$51,2)</f>
        <v>-3</v>
      </c>
      <c r="I565">
        <f>VLOOKUP(Parameter!T565,'Indexing - fca'!$K$2:$L$51,2)</f>
        <v>19</v>
      </c>
    </row>
    <row r="566" spans="1:9">
      <c r="A566" s="16" t="s">
        <v>308</v>
      </c>
      <c r="B566" s="13" t="s">
        <v>10</v>
      </c>
      <c r="C566">
        <f>VLOOKUP(Parameter!O566,'Indexing - fca'!$A$2:$B$51,2)</f>
        <v>1</v>
      </c>
      <c r="D566">
        <f>VLOOKUP(Parameter!P566,'Indexing - fca'!$C$2:$D$51,2)</f>
        <v>22</v>
      </c>
      <c r="E566">
        <f>VLOOKUP(Parameter!Q566,'Indexing - fca'!$E$2:$F$51,2)</f>
        <v>-7</v>
      </c>
      <c r="F566">
        <f>VLOOKUP(Parameter!R566,'Indexing - fca'!$G$2:$H$51,2)</f>
        <v>-6</v>
      </c>
      <c r="H566">
        <f>VLOOKUP(Parameter!S566,'Indexing - fca'!$I$2:$J$51,2)</f>
        <v>-3</v>
      </c>
      <c r="I566">
        <f>VLOOKUP(Parameter!T566,'Indexing - fca'!$K$2:$L$51,2)</f>
        <v>19</v>
      </c>
    </row>
    <row r="567" spans="1:9">
      <c r="A567" s="16" t="s">
        <v>308</v>
      </c>
      <c r="B567" s="13" t="s">
        <v>11</v>
      </c>
      <c r="C567">
        <f>VLOOKUP(Parameter!O567,'Indexing - fca'!$A$2:$B$51,2)</f>
        <v>1</v>
      </c>
      <c r="D567">
        <f>VLOOKUP(Parameter!P567,'Indexing - fca'!$C$2:$D$51,2)</f>
        <v>22</v>
      </c>
      <c r="E567">
        <f>VLOOKUP(Parameter!Q567,'Indexing - fca'!$E$2:$F$51,2)</f>
        <v>-7</v>
      </c>
      <c r="F567">
        <f>VLOOKUP(Parameter!R567,'Indexing - fca'!$G$2:$H$51,2)</f>
        <v>-6</v>
      </c>
      <c r="H567">
        <f>VLOOKUP(Parameter!S567,'Indexing - fca'!$I$2:$J$51,2)</f>
        <v>-3</v>
      </c>
      <c r="I567">
        <f>VLOOKUP(Parameter!T567,'Indexing - fca'!$K$2:$L$51,2)</f>
        <v>19</v>
      </c>
    </row>
    <row r="568" spans="1:9">
      <c r="A568" s="16" t="s">
        <v>309</v>
      </c>
      <c r="B568" s="13" t="s">
        <v>8</v>
      </c>
      <c r="C568">
        <f>VLOOKUP(Parameter!O568,'Indexing - fca'!$A$2:$B$51,2)</f>
        <v>0</v>
      </c>
      <c r="D568">
        <f>VLOOKUP(Parameter!P568,'Indexing - fca'!$C$2:$D$51,2)</f>
        <v>11</v>
      </c>
      <c r="E568">
        <f>VLOOKUP(Parameter!Q568,'Indexing - fca'!$E$2:$F$51,2)</f>
        <v>0</v>
      </c>
      <c r="F568">
        <f>VLOOKUP(Parameter!R568,'Indexing - fca'!$G$2:$H$51,2)</f>
        <v>-15</v>
      </c>
      <c r="H568">
        <f>VLOOKUP(Parameter!S568,'Indexing - fca'!$I$2:$J$51,2)</f>
        <v>14</v>
      </c>
      <c r="I568">
        <f>VLOOKUP(Parameter!T568,'Indexing - fca'!$K$2:$L$51,2)</f>
        <v>21</v>
      </c>
    </row>
    <row r="569" spans="1:9">
      <c r="A569" s="16" t="s">
        <v>309</v>
      </c>
      <c r="B569" s="13" t="s">
        <v>10</v>
      </c>
      <c r="C569">
        <f>VLOOKUP(Parameter!O569,'Indexing - fca'!$A$2:$B$51,2)</f>
        <v>0</v>
      </c>
      <c r="D569">
        <f>VLOOKUP(Parameter!P569,'Indexing - fca'!$C$2:$D$51,2)</f>
        <v>11</v>
      </c>
      <c r="E569">
        <f>VLOOKUP(Parameter!Q569,'Indexing - fca'!$E$2:$F$51,2)</f>
        <v>0</v>
      </c>
      <c r="F569">
        <f>VLOOKUP(Parameter!R569,'Indexing - fca'!$G$2:$H$51,2)</f>
        <v>-15</v>
      </c>
      <c r="H569">
        <f>VLOOKUP(Parameter!S569,'Indexing - fca'!$I$2:$J$51,2)</f>
        <v>14</v>
      </c>
      <c r="I569">
        <f>VLOOKUP(Parameter!T569,'Indexing - fca'!$K$2:$L$51,2)</f>
        <v>21</v>
      </c>
    </row>
    <row r="570" spans="1:9">
      <c r="A570" s="16" t="s">
        <v>309</v>
      </c>
      <c r="B570" s="13" t="s">
        <v>11</v>
      </c>
      <c r="C570">
        <f>VLOOKUP(Parameter!O570,'Indexing - fca'!$A$2:$B$51,2)</f>
        <v>0</v>
      </c>
      <c r="D570">
        <f>VLOOKUP(Parameter!P570,'Indexing - fca'!$C$2:$D$51,2)</f>
        <v>11</v>
      </c>
      <c r="E570">
        <f>VLOOKUP(Parameter!Q570,'Indexing - fca'!$E$2:$F$51,2)</f>
        <v>0</v>
      </c>
      <c r="F570">
        <f>VLOOKUP(Parameter!R570,'Indexing - fca'!$G$2:$H$51,2)</f>
        <v>-15</v>
      </c>
      <c r="H570">
        <f>VLOOKUP(Parameter!S570,'Indexing - fca'!$I$2:$J$51,2)</f>
        <v>14</v>
      </c>
      <c r="I570">
        <f>VLOOKUP(Parameter!T570,'Indexing - fca'!$K$2:$L$51,2)</f>
        <v>21</v>
      </c>
    </row>
    <row r="571" spans="1:9">
      <c r="A571" s="16" t="s">
        <v>310</v>
      </c>
      <c r="B571" s="13" t="s">
        <v>8</v>
      </c>
      <c r="C571">
        <f>VLOOKUP(Parameter!O571,'Indexing - fca'!$A$2:$B$51,2)</f>
        <v>20</v>
      </c>
      <c r="D571">
        <f>VLOOKUP(Parameter!P571,'Indexing - fca'!$C$2:$D$51,2)</f>
        <v>9</v>
      </c>
      <c r="E571">
        <f>VLOOKUP(Parameter!Q571,'Indexing - fca'!$E$2:$F$51,2)</f>
        <v>-9</v>
      </c>
      <c r="F571">
        <f>VLOOKUP(Parameter!R571,'Indexing - fca'!$G$2:$H$51,2)</f>
        <v>-1</v>
      </c>
      <c r="H571">
        <f>VLOOKUP(Parameter!S571,'Indexing - fca'!$I$2:$J$51,2)</f>
        <v>22</v>
      </c>
      <c r="I571">
        <f>VLOOKUP(Parameter!T571,'Indexing - fca'!$K$2:$L$51,2)</f>
        <v>20</v>
      </c>
    </row>
    <row r="572" spans="1:9">
      <c r="A572" s="16" t="s">
        <v>310</v>
      </c>
      <c r="B572" s="13" t="s">
        <v>10</v>
      </c>
      <c r="C572">
        <f>VLOOKUP(Parameter!O572,'Indexing - fca'!$A$2:$B$51,2)</f>
        <v>20</v>
      </c>
      <c r="D572">
        <f>VLOOKUP(Parameter!P572,'Indexing - fca'!$C$2:$D$51,2)</f>
        <v>9</v>
      </c>
      <c r="E572">
        <f>VLOOKUP(Parameter!Q572,'Indexing - fca'!$E$2:$F$51,2)</f>
        <v>-9</v>
      </c>
      <c r="F572">
        <f>VLOOKUP(Parameter!R572,'Indexing - fca'!$G$2:$H$51,2)</f>
        <v>-1</v>
      </c>
      <c r="H572">
        <f>VLOOKUP(Parameter!S572,'Indexing - fca'!$I$2:$J$51,2)</f>
        <v>22</v>
      </c>
      <c r="I572">
        <f>VLOOKUP(Parameter!T572,'Indexing - fca'!$K$2:$L$51,2)</f>
        <v>20</v>
      </c>
    </row>
    <row r="573" spans="1:9">
      <c r="A573" s="16" t="s">
        <v>310</v>
      </c>
      <c r="B573" s="13" t="s">
        <v>11</v>
      </c>
      <c r="C573">
        <f>VLOOKUP(Parameter!O573,'Indexing - fca'!$A$2:$B$51,2)</f>
        <v>20</v>
      </c>
      <c r="D573">
        <f>VLOOKUP(Parameter!P573,'Indexing - fca'!$C$2:$D$51,2)</f>
        <v>9</v>
      </c>
      <c r="E573">
        <f>VLOOKUP(Parameter!Q573,'Indexing - fca'!$E$2:$F$51,2)</f>
        <v>-9</v>
      </c>
      <c r="F573">
        <f>VLOOKUP(Parameter!R573,'Indexing - fca'!$G$2:$H$51,2)</f>
        <v>-1</v>
      </c>
      <c r="H573">
        <f>VLOOKUP(Parameter!S573,'Indexing - fca'!$I$2:$J$51,2)</f>
        <v>22</v>
      </c>
      <c r="I573">
        <f>VLOOKUP(Parameter!T573,'Indexing - fca'!$K$2:$L$51,2)</f>
        <v>20</v>
      </c>
    </row>
    <row r="574" spans="1:9">
      <c r="A574" s="16" t="s">
        <v>311</v>
      </c>
      <c r="B574" s="13" t="s">
        <v>8</v>
      </c>
      <c r="C574">
        <f>VLOOKUP(Parameter!O574,'Indexing - fca'!$A$2:$B$51,2)</f>
        <v>3</v>
      </c>
      <c r="D574">
        <f>VLOOKUP(Parameter!P574,'Indexing - fca'!$C$2:$D$51,2)</f>
        <v>10</v>
      </c>
      <c r="E574">
        <f>VLOOKUP(Parameter!Q574,'Indexing - fca'!$E$2:$F$51,2)</f>
        <v>8</v>
      </c>
      <c r="F574">
        <f>VLOOKUP(Parameter!R574,'Indexing - fca'!$G$2:$H$51,2)</f>
        <v>1</v>
      </c>
      <c r="H574">
        <f>VLOOKUP(Parameter!S574,'Indexing - fca'!$I$2:$J$51,2)</f>
        <v>18</v>
      </c>
      <c r="I574">
        <f>VLOOKUP(Parameter!T574,'Indexing - fca'!$K$2:$L$51,2)</f>
        <v>24</v>
      </c>
    </row>
    <row r="575" spans="1:9">
      <c r="A575" s="16" t="s">
        <v>311</v>
      </c>
      <c r="B575" s="13" t="s">
        <v>10</v>
      </c>
      <c r="C575">
        <f>VLOOKUP(Parameter!O575,'Indexing - fca'!$A$2:$B$51,2)</f>
        <v>3</v>
      </c>
      <c r="D575">
        <f>VLOOKUP(Parameter!P575,'Indexing - fca'!$C$2:$D$51,2)</f>
        <v>10</v>
      </c>
      <c r="E575">
        <f>VLOOKUP(Parameter!Q575,'Indexing - fca'!$E$2:$F$51,2)</f>
        <v>8</v>
      </c>
      <c r="F575">
        <f>VLOOKUP(Parameter!R575,'Indexing - fca'!$G$2:$H$51,2)</f>
        <v>1</v>
      </c>
      <c r="H575">
        <f>VLOOKUP(Parameter!S575,'Indexing - fca'!$I$2:$J$51,2)</f>
        <v>18</v>
      </c>
      <c r="I575">
        <f>VLOOKUP(Parameter!T575,'Indexing - fca'!$K$2:$L$51,2)</f>
        <v>24</v>
      </c>
    </row>
    <row r="576" spans="1:9">
      <c r="A576" s="16" t="s">
        <v>311</v>
      </c>
      <c r="B576" s="13" t="s">
        <v>11</v>
      </c>
      <c r="C576">
        <f>VLOOKUP(Parameter!O576,'Indexing - fca'!$A$2:$B$51,2)</f>
        <v>3</v>
      </c>
      <c r="D576">
        <f>VLOOKUP(Parameter!P576,'Indexing - fca'!$C$2:$D$51,2)</f>
        <v>10</v>
      </c>
      <c r="E576">
        <f>VLOOKUP(Parameter!Q576,'Indexing - fca'!$E$2:$F$51,2)</f>
        <v>8</v>
      </c>
      <c r="F576">
        <f>VLOOKUP(Parameter!R576,'Indexing - fca'!$G$2:$H$51,2)</f>
        <v>1</v>
      </c>
      <c r="H576">
        <f>VLOOKUP(Parameter!S576,'Indexing - fca'!$I$2:$J$51,2)</f>
        <v>18</v>
      </c>
      <c r="I576">
        <f>VLOOKUP(Parameter!T576,'Indexing - fca'!$K$2:$L$51,2)</f>
        <v>24</v>
      </c>
    </row>
    <row r="577" spans="1:9">
      <c r="A577" s="16" t="s">
        <v>312</v>
      </c>
      <c r="B577" s="13" t="s">
        <v>8</v>
      </c>
      <c r="C577">
        <f>VLOOKUP(Parameter!O577,'Indexing - fca'!$A$2:$B$51,2)</f>
        <v>-15</v>
      </c>
      <c r="D577">
        <f>VLOOKUP(Parameter!P577,'Indexing - fca'!$C$2:$D$51,2)</f>
        <v>14</v>
      </c>
      <c r="E577">
        <f>VLOOKUP(Parameter!Q577,'Indexing - fca'!$E$2:$F$51,2)</f>
        <v>-15</v>
      </c>
      <c r="F577">
        <f>VLOOKUP(Parameter!R577,'Indexing - fca'!$G$2:$H$51,2)</f>
        <v>0</v>
      </c>
      <c r="H577">
        <f>VLOOKUP(Parameter!S577,'Indexing - fca'!$I$2:$J$51,2)</f>
        <v>24</v>
      </c>
      <c r="I577">
        <f>VLOOKUP(Parameter!T577,'Indexing - fca'!$K$2:$L$51,2)</f>
        <v>24</v>
      </c>
    </row>
    <row r="578" spans="1:9">
      <c r="A578" s="16" t="s">
        <v>312</v>
      </c>
      <c r="B578" s="13" t="s">
        <v>10</v>
      </c>
      <c r="C578">
        <f>VLOOKUP(Parameter!O578,'Indexing - fca'!$A$2:$B$51,2)</f>
        <v>-15</v>
      </c>
      <c r="D578">
        <f>VLOOKUP(Parameter!P578,'Indexing - fca'!$C$2:$D$51,2)</f>
        <v>14</v>
      </c>
      <c r="E578">
        <f>VLOOKUP(Parameter!Q578,'Indexing - fca'!$E$2:$F$51,2)</f>
        <v>-15</v>
      </c>
      <c r="F578">
        <f>VLOOKUP(Parameter!R578,'Indexing - fca'!$G$2:$H$51,2)</f>
        <v>0</v>
      </c>
      <c r="H578">
        <f>VLOOKUP(Parameter!S578,'Indexing - fca'!$I$2:$J$51,2)</f>
        <v>24</v>
      </c>
      <c r="I578">
        <f>VLOOKUP(Parameter!T578,'Indexing - fca'!$K$2:$L$51,2)</f>
        <v>24</v>
      </c>
    </row>
    <row r="579" spans="1:9">
      <c r="A579" s="16" t="s">
        <v>312</v>
      </c>
      <c r="B579" s="13" t="s">
        <v>11</v>
      </c>
      <c r="C579">
        <f>VLOOKUP(Parameter!O579,'Indexing - fca'!$A$2:$B$51,2)</f>
        <v>-15</v>
      </c>
      <c r="D579">
        <f>VLOOKUP(Parameter!P579,'Indexing - fca'!$C$2:$D$51,2)</f>
        <v>14</v>
      </c>
      <c r="E579">
        <f>VLOOKUP(Parameter!Q579,'Indexing - fca'!$E$2:$F$51,2)</f>
        <v>-15</v>
      </c>
      <c r="F579">
        <f>VLOOKUP(Parameter!R579,'Indexing - fca'!$G$2:$H$51,2)</f>
        <v>0</v>
      </c>
      <c r="H579">
        <f>VLOOKUP(Parameter!S579,'Indexing - fca'!$I$2:$J$51,2)</f>
        <v>24</v>
      </c>
      <c r="I579">
        <f>VLOOKUP(Parameter!T579,'Indexing - fca'!$K$2:$L$51,2)</f>
        <v>24</v>
      </c>
    </row>
    <row r="580" spans="1:9">
      <c r="A580" s="16" t="s">
        <v>313</v>
      </c>
      <c r="B580" s="13" t="s">
        <v>8</v>
      </c>
      <c r="C580">
        <f>VLOOKUP(Parameter!O580,'Indexing - fca'!$A$2:$B$51,2)</f>
        <v>-15</v>
      </c>
      <c r="D580">
        <f>VLOOKUP(Parameter!P580,'Indexing - fca'!$C$2:$D$51,2)</f>
        <v>14</v>
      </c>
      <c r="E580">
        <f>VLOOKUP(Parameter!Q580,'Indexing - fca'!$E$2:$F$51,2)</f>
        <v>-15</v>
      </c>
      <c r="F580">
        <f>VLOOKUP(Parameter!R580,'Indexing - fca'!$G$2:$H$51,2)</f>
        <v>0</v>
      </c>
      <c r="H580">
        <f>VLOOKUP(Parameter!S580,'Indexing - fca'!$I$2:$J$51,2)</f>
        <v>24</v>
      </c>
      <c r="I580">
        <f>VLOOKUP(Parameter!T580,'Indexing - fca'!$K$2:$L$51,2)</f>
        <v>24</v>
      </c>
    </row>
    <row r="581" spans="1:9">
      <c r="A581" s="16" t="s">
        <v>313</v>
      </c>
      <c r="B581" s="13" t="s">
        <v>10</v>
      </c>
      <c r="C581">
        <f>VLOOKUP(Parameter!O581,'Indexing - fca'!$A$2:$B$51,2)</f>
        <v>-15</v>
      </c>
      <c r="D581">
        <f>VLOOKUP(Parameter!P581,'Indexing - fca'!$C$2:$D$51,2)</f>
        <v>14</v>
      </c>
      <c r="E581">
        <f>VLOOKUP(Parameter!Q581,'Indexing - fca'!$E$2:$F$51,2)</f>
        <v>-15</v>
      </c>
      <c r="F581">
        <f>VLOOKUP(Parameter!R581,'Indexing - fca'!$G$2:$H$51,2)</f>
        <v>0</v>
      </c>
      <c r="H581">
        <f>VLOOKUP(Parameter!S581,'Indexing - fca'!$I$2:$J$51,2)</f>
        <v>24</v>
      </c>
      <c r="I581">
        <f>VLOOKUP(Parameter!T581,'Indexing - fca'!$K$2:$L$51,2)</f>
        <v>24</v>
      </c>
    </row>
    <row r="582" spans="1:9">
      <c r="A582" s="16" t="s">
        <v>313</v>
      </c>
      <c r="B582" s="13" t="s">
        <v>11</v>
      </c>
      <c r="C582">
        <f>VLOOKUP(Parameter!O582,'Indexing - fca'!$A$2:$B$51,2)</f>
        <v>-15</v>
      </c>
      <c r="D582">
        <f>VLOOKUP(Parameter!P582,'Indexing - fca'!$C$2:$D$51,2)</f>
        <v>14</v>
      </c>
      <c r="E582">
        <f>VLOOKUP(Parameter!Q582,'Indexing - fca'!$E$2:$F$51,2)</f>
        <v>-15</v>
      </c>
      <c r="F582">
        <f>VLOOKUP(Parameter!R582,'Indexing - fca'!$G$2:$H$51,2)</f>
        <v>0</v>
      </c>
      <c r="H582">
        <f>VLOOKUP(Parameter!S582,'Indexing - fca'!$I$2:$J$51,2)</f>
        <v>24</v>
      </c>
      <c r="I582">
        <f>VLOOKUP(Parameter!T582,'Indexing - fca'!$K$2:$L$51,2)</f>
        <v>24</v>
      </c>
    </row>
    <row r="583" spans="1:9">
      <c r="A583" s="16" t="s">
        <v>60</v>
      </c>
      <c r="B583" s="13" t="s">
        <v>8</v>
      </c>
      <c r="C583">
        <f>VLOOKUP(Parameter!O583,'Indexing - fca'!$A$2:$B$51,2)</f>
        <v>-12</v>
      </c>
      <c r="D583">
        <f>VLOOKUP(Parameter!P583,'Indexing - fca'!$C$2:$D$51,2)</f>
        <v>24</v>
      </c>
      <c r="E583">
        <f>VLOOKUP(Parameter!Q583,'Indexing - fca'!$E$2:$F$51,2)</f>
        <v>-9</v>
      </c>
      <c r="F583">
        <f>VLOOKUP(Parameter!R583,'Indexing - fca'!$G$2:$H$51,2)</f>
        <v>0</v>
      </c>
      <c r="H583">
        <f>VLOOKUP(Parameter!S583,'Indexing - fca'!$I$2:$J$51,2)</f>
        <v>8</v>
      </c>
      <c r="I583">
        <f>VLOOKUP(Parameter!T583,'Indexing - fca'!$K$2:$L$51,2)</f>
        <v>23</v>
      </c>
    </row>
    <row r="584" spans="1:9">
      <c r="A584" s="16" t="s">
        <v>314</v>
      </c>
      <c r="B584" s="13" t="s">
        <v>8</v>
      </c>
      <c r="C584">
        <f>VLOOKUP(Parameter!O584,'Indexing - fca'!$A$2:$B$51,2)</f>
        <v>-3</v>
      </c>
      <c r="D584">
        <f>VLOOKUP(Parameter!P584,'Indexing - fca'!$C$2:$D$51,2)</f>
        <v>15</v>
      </c>
      <c r="E584">
        <f>VLOOKUP(Parameter!Q584,'Indexing - fca'!$E$2:$F$51,2)</f>
        <v>5</v>
      </c>
      <c r="F584">
        <f>VLOOKUP(Parameter!R584,'Indexing - fca'!$G$2:$H$51,2)</f>
        <v>-8</v>
      </c>
      <c r="H584">
        <f>VLOOKUP(Parameter!S584,'Indexing - fca'!$I$2:$J$51,2)</f>
        <v>-3</v>
      </c>
      <c r="I584">
        <f>VLOOKUP(Parameter!T584,'Indexing - fca'!$K$2:$L$51,2)</f>
        <v>22</v>
      </c>
    </row>
    <row r="585" spans="1:9">
      <c r="A585" s="16" t="s">
        <v>314</v>
      </c>
      <c r="B585" s="13" t="s">
        <v>10</v>
      </c>
      <c r="C585">
        <f>VLOOKUP(Parameter!O585,'Indexing - fca'!$A$2:$B$51,2)</f>
        <v>-3</v>
      </c>
      <c r="D585">
        <f>VLOOKUP(Parameter!P585,'Indexing - fca'!$C$2:$D$51,2)</f>
        <v>15</v>
      </c>
      <c r="E585">
        <f>VLOOKUP(Parameter!Q585,'Indexing - fca'!$E$2:$F$51,2)</f>
        <v>5</v>
      </c>
      <c r="F585">
        <f>VLOOKUP(Parameter!R585,'Indexing - fca'!$G$2:$H$51,2)</f>
        <v>-8</v>
      </c>
      <c r="H585">
        <f>VLOOKUP(Parameter!S585,'Indexing - fca'!$I$2:$J$51,2)</f>
        <v>-3</v>
      </c>
      <c r="I585">
        <f>VLOOKUP(Parameter!T585,'Indexing - fca'!$K$2:$L$51,2)</f>
        <v>22</v>
      </c>
    </row>
    <row r="586" spans="1:9">
      <c r="A586" s="16" t="s">
        <v>314</v>
      </c>
      <c r="B586" s="13" t="s">
        <v>11</v>
      </c>
      <c r="C586">
        <f>VLOOKUP(Parameter!O586,'Indexing - fca'!$A$2:$B$51,2)</f>
        <v>-3</v>
      </c>
      <c r="D586">
        <f>VLOOKUP(Parameter!P586,'Indexing - fca'!$C$2:$D$51,2)</f>
        <v>15</v>
      </c>
      <c r="E586">
        <f>VLOOKUP(Parameter!Q586,'Indexing - fca'!$E$2:$F$51,2)</f>
        <v>5</v>
      </c>
      <c r="F586">
        <f>VLOOKUP(Parameter!R586,'Indexing - fca'!$G$2:$H$51,2)</f>
        <v>-8</v>
      </c>
      <c r="H586">
        <f>VLOOKUP(Parameter!S586,'Indexing - fca'!$I$2:$J$51,2)</f>
        <v>-3</v>
      </c>
      <c r="I586">
        <f>VLOOKUP(Parameter!T586,'Indexing - fca'!$K$2:$L$51,2)</f>
        <v>22</v>
      </c>
    </row>
    <row r="587" spans="1:9">
      <c r="A587" s="16" t="s">
        <v>315</v>
      </c>
      <c r="B587" s="13" t="s">
        <v>8</v>
      </c>
      <c r="C587">
        <f>VLOOKUP(Parameter!O587,'Indexing - fca'!$A$2:$B$51,2)</f>
        <v>-3</v>
      </c>
      <c r="D587">
        <f>VLOOKUP(Parameter!P587,'Indexing - fca'!$C$2:$D$51,2)</f>
        <v>15</v>
      </c>
      <c r="E587">
        <f>VLOOKUP(Parameter!Q587,'Indexing - fca'!$E$2:$F$51,2)</f>
        <v>5</v>
      </c>
      <c r="F587">
        <f>VLOOKUP(Parameter!R587,'Indexing - fca'!$G$2:$H$51,2)</f>
        <v>-8</v>
      </c>
      <c r="H587">
        <f>VLOOKUP(Parameter!S587,'Indexing - fca'!$I$2:$J$51,2)</f>
        <v>-3</v>
      </c>
      <c r="I587">
        <f>VLOOKUP(Parameter!T587,'Indexing - fca'!$K$2:$L$51,2)</f>
        <v>22</v>
      </c>
    </row>
    <row r="588" spans="1:9">
      <c r="A588" s="16" t="s">
        <v>315</v>
      </c>
      <c r="B588" s="13" t="s">
        <v>10</v>
      </c>
      <c r="C588">
        <f>VLOOKUP(Parameter!O588,'Indexing - fca'!$A$2:$B$51,2)</f>
        <v>-3</v>
      </c>
      <c r="D588">
        <f>VLOOKUP(Parameter!P588,'Indexing - fca'!$C$2:$D$51,2)</f>
        <v>15</v>
      </c>
      <c r="E588">
        <f>VLOOKUP(Parameter!Q588,'Indexing - fca'!$E$2:$F$51,2)</f>
        <v>5</v>
      </c>
      <c r="F588">
        <f>VLOOKUP(Parameter!R588,'Indexing - fca'!$G$2:$H$51,2)</f>
        <v>-8</v>
      </c>
      <c r="H588">
        <f>VLOOKUP(Parameter!S588,'Indexing - fca'!$I$2:$J$51,2)</f>
        <v>-3</v>
      </c>
      <c r="I588">
        <f>VLOOKUP(Parameter!T588,'Indexing - fca'!$K$2:$L$51,2)</f>
        <v>22</v>
      </c>
    </row>
    <row r="589" spans="1:9">
      <c r="A589" s="16" t="s">
        <v>315</v>
      </c>
      <c r="B589" s="13" t="s">
        <v>11</v>
      </c>
      <c r="C589">
        <f>VLOOKUP(Parameter!O589,'Indexing - fca'!$A$2:$B$51,2)</f>
        <v>-3</v>
      </c>
      <c r="D589">
        <f>VLOOKUP(Parameter!P589,'Indexing - fca'!$C$2:$D$51,2)</f>
        <v>15</v>
      </c>
      <c r="E589">
        <f>VLOOKUP(Parameter!Q589,'Indexing - fca'!$E$2:$F$51,2)</f>
        <v>5</v>
      </c>
      <c r="F589">
        <f>VLOOKUP(Parameter!R589,'Indexing - fca'!$G$2:$H$51,2)</f>
        <v>-8</v>
      </c>
      <c r="H589">
        <f>VLOOKUP(Parameter!S589,'Indexing - fca'!$I$2:$J$51,2)</f>
        <v>-3</v>
      </c>
      <c r="I589">
        <f>VLOOKUP(Parameter!T589,'Indexing - fca'!$K$2:$L$51,2)</f>
        <v>22</v>
      </c>
    </row>
    <row r="590" spans="1:9">
      <c r="A590" s="16" t="s">
        <v>316</v>
      </c>
      <c r="B590" s="13" t="s">
        <v>8</v>
      </c>
      <c r="C590">
        <f>VLOOKUP(Parameter!O590,'Indexing - fca'!$A$2:$B$51,2)</f>
        <v>-5</v>
      </c>
      <c r="D590">
        <f>VLOOKUP(Parameter!P590,'Indexing - fca'!$C$2:$D$51,2)</f>
        <v>-4</v>
      </c>
      <c r="E590">
        <f>VLOOKUP(Parameter!Q590,'Indexing - fca'!$E$2:$F$51,2)</f>
        <v>4</v>
      </c>
      <c r="F590">
        <f>VLOOKUP(Parameter!R590,'Indexing - fca'!$G$2:$H$51,2)</f>
        <v>-8</v>
      </c>
      <c r="H590">
        <f>VLOOKUP(Parameter!S590,'Indexing - fca'!$I$2:$J$51,2)</f>
        <v>14</v>
      </c>
      <c r="I590">
        <f>VLOOKUP(Parameter!T590,'Indexing - fca'!$K$2:$L$51,2)</f>
        <v>1</v>
      </c>
    </row>
    <row r="591" spans="1:9">
      <c r="A591" s="16" t="s">
        <v>316</v>
      </c>
      <c r="B591" s="13" t="s">
        <v>10</v>
      </c>
      <c r="C591">
        <f>VLOOKUP(Parameter!O591,'Indexing - fca'!$A$2:$B$51,2)</f>
        <v>-5</v>
      </c>
      <c r="D591">
        <f>VLOOKUP(Parameter!P591,'Indexing - fca'!$C$2:$D$51,2)</f>
        <v>-4</v>
      </c>
      <c r="E591">
        <f>VLOOKUP(Parameter!Q591,'Indexing - fca'!$E$2:$F$51,2)</f>
        <v>4</v>
      </c>
      <c r="F591">
        <f>VLOOKUP(Parameter!R591,'Indexing - fca'!$G$2:$H$51,2)</f>
        <v>-8</v>
      </c>
      <c r="H591">
        <f>VLOOKUP(Parameter!S591,'Indexing - fca'!$I$2:$J$51,2)</f>
        <v>14</v>
      </c>
      <c r="I591">
        <f>VLOOKUP(Parameter!T591,'Indexing - fca'!$K$2:$L$51,2)</f>
        <v>1</v>
      </c>
    </row>
    <row r="592" spans="1:9">
      <c r="A592" s="16" t="s">
        <v>316</v>
      </c>
      <c r="B592" s="13" t="s">
        <v>11</v>
      </c>
      <c r="C592">
        <f>VLOOKUP(Parameter!O592,'Indexing - fca'!$A$2:$B$51,2)</f>
        <v>-5</v>
      </c>
      <c r="D592">
        <f>VLOOKUP(Parameter!P592,'Indexing - fca'!$C$2:$D$51,2)</f>
        <v>-4</v>
      </c>
      <c r="E592">
        <f>VLOOKUP(Parameter!Q592,'Indexing - fca'!$E$2:$F$51,2)</f>
        <v>4</v>
      </c>
      <c r="F592">
        <f>VLOOKUP(Parameter!R592,'Indexing - fca'!$G$2:$H$51,2)</f>
        <v>-8</v>
      </c>
      <c r="H592">
        <f>VLOOKUP(Parameter!S592,'Indexing - fca'!$I$2:$J$51,2)</f>
        <v>14</v>
      </c>
      <c r="I592">
        <f>VLOOKUP(Parameter!T592,'Indexing - fca'!$K$2:$L$51,2)</f>
        <v>1</v>
      </c>
    </row>
    <row r="593" spans="1:9">
      <c r="A593" s="16" t="s">
        <v>317</v>
      </c>
      <c r="B593" s="13" t="s">
        <v>8</v>
      </c>
      <c r="C593">
        <f>VLOOKUP(Parameter!O593,'Indexing - fca'!$A$2:$B$51,2)</f>
        <v>-2</v>
      </c>
      <c r="D593">
        <f>VLOOKUP(Parameter!P593,'Indexing - fca'!$C$2:$D$51,2)</f>
        <v>12</v>
      </c>
      <c r="E593">
        <f>VLOOKUP(Parameter!Q593,'Indexing - fca'!$E$2:$F$51,2)</f>
        <v>14</v>
      </c>
      <c r="F593">
        <f>VLOOKUP(Parameter!R593,'Indexing - fca'!$G$2:$H$51,2)</f>
        <v>-14</v>
      </c>
      <c r="H593">
        <f>VLOOKUP(Parameter!S593,'Indexing - fca'!$I$2:$J$51,2)</f>
        <v>11</v>
      </c>
      <c r="I593">
        <f>VLOOKUP(Parameter!T593,'Indexing - fca'!$K$2:$L$51,2)</f>
        <v>22</v>
      </c>
    </row>
    <row r="594" spans="1:9">
      <c r="A594" s="16" t="s">
        <v>317</v>
      </c>
      <c r="B594" s="13" t="s">
        <v>10</v>
      </c>
      <c r="C594">
        <f>VLOOKUP(Parameter!O594,'Indexing - fca'!$A$2:$B$51,2)</f>
        <v>-2</v>
      </c>
      <c r="D594">
        <f>VLOOKUP(Parameter!P594,'Indexing - fca'!$C$2:$D$51,2)</f>
        <v>12</v>
      </c>
      <c r="E594">
        <f>VLOOKUP(Parameter!Q594,'Indexing - fca'!$E$2:$F$51,2)</f>
        <v>14</v>
      </c>
      <c r="F594">
        <f>VLOOKUP(Parameter!R594,'Indexing - fca'!$G$2:$H$51,2)</f>
        <v>-14</v>
      </c>
      <c r="H594">
        <f>VLOOKUP(Parameter!S594,'Indexing - fca'!$I$2:$J$51,2)</f>
        <v>11</v>
      </c>
      <c r="I594">
        <f>VLOOKUP(Parameter!T594,'Indexing - fca'!$K$2:$L$51,2)</f>
        <v>22</v>
      </c>
    </row>
    <row r="595" spans="1:9">
      <c r="A595" s="16" t="s">
        <v>317</v>
      </c>
      <c r="B595" s="13" t="s">
        <v>11</v>
      </c>
      <c r="C595">
        <f>VLOOKUP(Parameter!O595,'Indexing - fca'!$A$2:$B$51,2)</f>
        <v>-2</v>
      </c>
      <c r="D595">
        <f>VLOOKUP(Parameter!P595,'Indexing - fca'!$C$2:$D$51,2)</f>
        <v>12</v>
      </c>
      <c r="E595">
        <f>VLOOKUP(Parameter!Q595,'Indexing - fca'!$E$2:$F$51,2)</f>
        <v>14</v>
      </c>
      <c r="F595">
        <f>VLOOKUP(Parameter!R595,'Indexing - fca'!$G$2:$H$51,2)</f>
        <v>-14</v>
      </c>
      <c r="H595">
        <f>VLOOKUP(Parameter!S595,'Indexing - fca'!$I$2:$J$51,2)</f>
        <v>11</v>
      </c>
      <c r="I595">
        <f>VLOOKUP(Parameter!T595,'Indexing - fca'!$K$2:$L$51,2)</f>
        <v>22</v>
      </c>
    </row>
    <row r="596" spans="1:9">
      <c r="A596" s="16" t="s">
        <v>318</v>
      </c>
      <c r="B596" s="13" t="s">
        <v>8</v>
      </c>
      <c r="C596">
        <f>VLOOKUP(Parameter!O596,'Indexing - fca'!$A$2:$B$51,2)</f>
        <v>-7</v>
      </c>
      <c r="D596">
        <f>VLOOKUP(Parameter!P596,'Indexing - fca'!$C$2:$D$51,2)</f>
        <v>-4</v>
      </c>
      <c r="E596">
        <f>VLOOKUP(Parameter!Q596,'Indexing - fca'!$E$2:$F$51,2)</f>
        <v>-2</v>
      </c>
      <c r="F596">
        <f>VLOOKUP(Parameter!R596,'Indexing - fca'!$G$2:$H$51,2)</f>
        <v>1</v>
      </c>
      <c r="H596">
        <f>VLOOKUP(Parameter!S596,'Indexing - fca'!$I$2:$J$51,2)</f>
        <v>-20</v>
      </c>
      <c r="I596">
        <f>VLOOKUP(Parameter!T596,'Indexing - fca'!$K$2:$L$51,2)</f>
        <v>-2</v>
      </c>
    </row>
    <row r="597" spans="1:9">
      <c r="A597" s="16" t="s">
        <v>318</v>
      </c>
      <c r="B597" s="13" t="s">
        <v>10</v>
      </c>
      <c r="C597">
        <f>VLOOKUP(Parameter!O597,'Indexing - fca'!$A$2:$B$51,2)</f>
        <v>-7</v>
      </c>
      <c r="D597">
        <f>VLOOKUP(Parameter!P597,'Indexing - fca'!$C$2:$D$51,2)</f>
        <v>-4</v>
      </c>
      <c r="E597">
        <f>VLOOKUP(Parameter!Q597,'Indexing - fca'!$E$2:$F$51,2)</f>
        <v>-2</v>
      </c>
      <c r="F597">
        <f>VLOOKUP(Parameter!R597,'Indexing - fca'!$G$2:$H$51,2)</f>
        <v>1</v>
      </c>
      <c r="H597">
        <f>VLOOKUP(Parameter!S597,'Indexing - fca'!$I$2:$J$51,2)</f>
        <v>-20</v>
      </c>
      <c r="I597">
        <f>VLOOKUP(Parameter!T597,'Indexing - fca'!$K$2:$L$51,2)</f>
        <v>-2</v>
      </c>
    </row>
    <row r="598" spans="1:9">
      <c r="A598" s="16" t="s">
        <v>318</v>
      </c>
      <c r="B598" s="13" t="s">
        <v>11</v>
      </c>
      <c r="C598">
        <f>VLOOKUP(Parameter!O598,'Indexing - fca'!$A$2:$B$51,2)</f>
        <v>-7</v>
      </c>
      <c r="D598">
        <f>VLOOKUP(Parameter!P598,'Indexing - fca'!$C$2:$D$51,2)</f>
        <v>-4</v>
      </c>
      <c r="E598">
        <f>VLOOKUP(Parameter!Q598,'Indexing - fca'!$E$2:$F$51,2)</f>
        <v>-2</v>
      </c>
      <c r="F598">
        <f>VLOOKUP(Parameter!R598,'Indexing - fca'!$G$2:$H$51,2)</f>
        <v>1</v>
      </c>
      <c r="H598">
        <f>VLOOKUP(Parameter!S598,'Indexing - fca'!$I$2:$J$51,2)</f>
        <v>-20</v>
      </c>
      <c r="I598">
        <f>VLOOKUP(Parameter!T598,'Indexing - fca'!$K$2:$L$51,2)</f>
        <v>-2</v>
      </c>
    </row>
    <row r="599" spans="1:9">
      <c r="A599" s="16" t="s">
        <v>319</v>
      </c>
      <c r="B599" s="13" t="s">
        <v>8</v>
      </c>
      <c r="C599">
        <f>VLOOKUP(Parameter!O599,'Indexing - fca'!$A$2:$B$51,2)</f>
        <v>-7</v>
      </c>
      <c r="D599">
        <f>VLOOKUP(Parameter!P599,'Indexing - fca'!$C$2:$D$51,2)</f>
        <v>16</v>
      </c>
      <c r="E599">
        <f>VLOOKUP(Parameter!Q599,'Indexing - fca'!$E$2:$F$51,2)</f>
        <v>-6</v>
      </c>
      <c r="F599">
        <f>VLOOKUP(Parameter!R599,'Indexing - fca'!$G$2:$H$51,2)</f>
        <v>1</v>
      </c>
      <c r="H599">
        <f>VLOOKUP(Parameter!S599,'Indexing - fca'!$I$2:$J$51,2)</f>
        <v>15</v>
      </c>
      <c r="I599">
        <f>VLOOKUP(Parameter!T599,'Indexing - fca'!$K$2:$L$51,2)</f>
        <v>20</v>
      </c>
    </row>
    <row r="600" spans="1:9">
      <c r="A600" s="16" t="s">
        <v>319</v>
      </c>
      <c r="B600" s="13" t="s">
        <v>10</v>
      </c>
      <c r="C600">
        <f>VLOOKUP(Parameter!O600,'Indexing - fca'!$A$2:$B$51,2)</f>
        <v>-7</v>
      </c>
      <c r="D600">
        <f>VLOOKUP(Parameter!P600,'Indexing - fca'!$C$2:$D$51,2)</f>
        <v>16</v>
      </c>
      <c r="E600">
        <f>VLOOKUP(Parameter!Q600,'Indexing - fca'!$E$2:$F$51,2)</f>
        <v>-6</v>
      </c>
      <c r="F600">
        <f>VLOOKUP(Parameter!R600,'Indexing - fca'!$G$2:$H$51,2)</f>
        <v>1</v>
      </c>
      <c r="H600">
        <f>VLOOKUP(Parameter!S600,'Indexing - fca'!$I$2:$J$51,2)</f>
        <v>15</v>
      </c>
      <c r="I600">
        <f>VLOOKUP(Parameter!T600,'Indexing - fca'!$K$2:$L$51,2)</f>
        <v>20</v>
      </c>
    </row>
    <row r="601" spans="1:9">
      <c r="A601" s="16" t="s">
        <v>319</v>
      </c>
      <c r="B601" s="13" t="s">
        <v>11</v>
      </c>
      <c r="C601">
        <f>VLOOKUP(Parameter!O601,'Indexing - fca'!$A$2:$B$51,2)</f>
        <v>-7</v>
      </c>
      <c r="D601">
        <f>VLOOKUP(Parameter!P601,'Indexing - fca'!$C$2:$D$51,2)</f>
        <v>16</v>
      </c>
      <c r="E601">
        <f>VLOOKUP(Parameter!Q601,'Indexing - fca'!$E$2:$F$51,2)</f>
        <v>-6</v>
      </c>
      <c r="F601">
        <f>VLOOKUP(Parameter!R601,'Indexing - fca'!$G$2:$H$51,2)</f>
        <v>1</v>
      </c>
      <c r="H601">
        <f>VLOOKUP(Parameter!S601,'Indexing - fca'!$I$2:$J$51,2)</f>
        <v>15</v>
      </c>
      <c r="I601">
        <f>VLOOKUP(Parameter!T601,'Indexing - fca'!$K$2:$L$51,2)</f>
        <v>20</v>
      </c>
    </row>
    <row r="602" spans="1:9">
      <c r="A602" s="16" t="s">
        <v>320</v>
      </c>
      <c r="B602" s="13" t="s">
        <v>10</v>
      </c>
      <c r="C602">
        <f>VLOOKUP(Parameter!O602,'Indexing - fca'!$A$2:$B$51,2)</f>
        <v>-4</v>
      </c>
      <c r="D602">
        <f>VLOOKUP(Parameter!P602,'Indexing - fca'!$C$2:$D$51,2)</f>
        <v>15</v>
      </c>
      <c r="E602">
        <f>VLOOKUP(Parameter!Q602,'Indexing - fca'!$E$2:$F$51,2)</f>
        <v>9</v>
      </c>
      <c r="F602">
        <f>VLOOKUP(Parameter!R602,'Indexing - fca'!$G$2:$H$51,2)</f>
        <v>-11</v>
      </c>
      <c r="H602">
        <f>VLOOKUP(Parameter!S602,'Indexing - fca'!$I$2:$J$51,2)</f>
        <v>-10</v>
      </c>
      <c r="I602">
        <f>VLOOKUP(Parameter!T602,'Indexing - fca'!$K$2:$L$51,2)</f>
        <v>14</v>
      </c>
    </row>
    <row r="603" spans="1:9">
      <c r="A603" s="16" t="s">
        <v>320</v>
      </c>
      <c r="B603" s="13" t="s">
        <v>11</v>
      </c>
      <c r="C603">
        <f>VLOOKUP(Parameter!O603,'Indexing - fca'!$A$2:$B$51,2)</f>
        <v>-4</v>
      </c>
      <c r="D603">
        <f>VLOOKUP(Parameter!P603,'Indexing - fca'!$C$2:$D$51,2)</f>
        <v>15</v>
      </c>
      <c r="E603">
        <f>VLOOKUP(Parameter!Q603,'Indexing - fca'!$E$2:$F$51,2)</f>
        <v>9</v>
      </c>
      <c r="F603">
        <f>VLOOKUP(Parameter!R603,'Indexing - fca'!$G$2:$H$51,2)</f>
        <v>-11</v>
      </c>
      <c r="H603">
        <f>VLOOKUP(Parameter!S603,'Indexing - fca'!$I$2:$J$51,2)</f>
        <v>-10</v>
      </c>
      <c r="I603">
        <f>VLOOKUP(Parameter!T603,'Indexing - fca'!$K$2:$L$51,2)</f>
        <v>14</v>
      </c>
    </row>
    <row r="604" spans="1:9">
      <c r="A604" s="16" t="s">
        <v>321</v>
      </c>
      <c r="B604" s="13" t="s">
        <v>8</v>
      </c>
      <c r="C604">
        <f>VLOOKUP(Parameter!O604,'Indexing - fca'!$A$2:$B$51,2)</f>
        <v>0</v>
      </c>
      <c r="D604">
        <f>VLOOKUP(Parameter!P604,'Indexing - fca'!$C$2:$D$51,2)</f>
        <v>11</v>
      </c>
      <c r="E604">
        <f>VLOOKUP(Parameter!Q604,'Indexing - fca'!$E$2:$F$51,2)</f>
        <v>13</v>
      </c>
      <c r="F604">
        <f>VLOOKUP(Parameter!R604,'Indexing - fca'!$G$2:$H$51,2)</f>
        <v>5</v>
      </c>
      <c r="H604">
        <f>VLOOKUP(Parameter!S604,'Indexing - fca'!$I$2:$J$51,2)</f>
        <v>-18</v>
      </c>
      <c r="I604">
        <f>VLOOKUP(Parameter!T604,'Indexing - fca'!$K$2:$L$51,2)</f>
        <v>24</v>
      </c>
    </row>
    <row r="605" spans="1:9">
      <c r="A605" s="16" t="s">
        <v>321</v>
      </c>
      <c r="B605" s="13" t="s">
        <v>10</v>
      </c>
      <c r="C605">
        <f>VLOOKUP(Parameter!O605,'Indexing - fca'!$A$2:$B$51,2)</f>
        <v>0</v>
      </c>
      <c r="D605">
        <f>VLOOKUP(Parameter!P605,'Indexing - fca'!$C$2:$D$51,2)</f>
        <v>11</v>
      </c>
      <c r="E605">
        <f>VLOOKUP(Parameter!Q605,'Indexing - fca'!$E$2:$F$51,2)</f>
        <v>13</v>
      </c>
      <c r="F605">
        <f>VLOOKUP(Parameter!R605,'Indexing - fca'!$G$2:$H$51,2)</f>
        <v>5</v>
      </c>
      <c r="H605">
        <f>VLOOKUP(Parameter!S605,'Indexing - fca'!$I$2:$J$51,2)</f>
        <v>-18</v>
      </c>
      <c r="I605">
        <f>VLOOKUP(Parameter!T605,'Indexing - fca'!$K$2:$L$51,2)</f>
        <v>24</v>
      </c>
    </row>
    <row r="606" spans="1:9">
      <c r="A606" s="16" t="s">
        <v>321</v>
      </c>
      <c r="B606" s="13" t="s">
        <v>11</v>
      </c>
      <c r="C606">
        <f>VLOOKUP(Parameter!O606,'Indexing - fca'!$A$2:$B$51,2)</f>
        <v>0</v>
      </c>
      <c r="D606">
        <f>VLOOKUP(Parameter!P606,'Indexing - fca'!$C$2:$D$51,2)</f>
        <v>11</v>
      </c>
      <c r="E606">
        <f>VLOOKUP(Parameter!Q606,'Indexing - fca'!$E$2:$F$51,2)</f>
        <v>13</v>
      </c>
      <c r="F606">
        <f>VLOOKUP(Parameter!R606,'Indexing - fca'!$G$2:$H$51,2)</f>
        <v>5</v>
      </c>
      <c r="H606">
        <f>VLOOKUP(Parameter!S606,'Indexing - fca'!$I$2:$J$51,2)</f>
        <v>-18</v>
      </c>
      <c r="I606">
        <f>VLOOKUP(Parameter!T606,'Indexing - fca'!$K$2:$L$51,2)</f>
        <v>24</v>
      </c>
    </row>
    <row r="607" spans="1:9">
      <c r="A607" s="16" t="s">
        <v>322</v>
      </c>
      <c r="B607" s="13" t="s">
        <v>8</v>
      </c>
      <c r="C607">
        <f>VLOOKUP(Parameter!O607,'Indexing - fca'!$A$2:$B$51,2)</f>
        <v>7</v>
      </c>
      <c r="D607">
        <f>VLOOKUP(Parameter!P607,'Indexing - fca'!$C$2:$D$51,2)</f>
        <v>15</v>
      </c>
      <c r="E607">
        <f>VLOOKUP(Parameter!Q607,'Indexing - fca'!$E$2:$F$51,2)</f>
        <v>2</v>
      </c>
      <c r="F607">
        <f>VLOOKUP(Parameter!R607,'Indexing - fca'!$G$2:$H$51,2)</f>
        <v>2</v>
      </c>
      <c r="H607">
        <f>VLOOKUP(Parameter!S607,'Indexing - fca'!$I$2:$J$51,2)</f>
        <v>22</v>
      </c>
      <c r="I607">
        <f>VLOOKUP(Parameter!T607,'Indexing - fca'!$K$2:$L$51,2)</f>
        <v>24</v>
      </c>
    </row>
    <row r="608" spans="1:9">
      <c r="A608" s="16" t="s">
        <v>322</v>
      </c>
      <c r="B608" s="13" t="s">
        <v>10</v>
      </c>
      <c r="C608">
        <f>VLOOKUP(Parameter!O608,'Indexing - fca'!$A$2:$B$51,2)</f>
        <v>7</v>
      </c>
      <c r="D608">
        <f>VLOOKUP(Parameter!P608,'Indexing - fca'!$C$2:$D$51,2)</f>
        <v>15</v>
      </c>
      <c r="E608">
        <f>VLOOKUP(Parameter!Q608,'Indexing - fca'!$E$2:$F$51,2)</f>
        <v>2</v>
      </c>
      <c r="F608">
        <f>VLOOKUP(Parameter!R608,'Indexing - fca'!$G$2:$H$51,2)</f>
        <v>2</v>
      </c>
      <c r="H608">
        <f>VLOOKUP(Parameter!S608,'Indexing - fca'!$I$2:$J$51,2)</f>
        <v>22</v>
      </c>
      <c r="I608">
        <f>VLOOKUP(Parameter!T608,'Indexing - fca'!$K$2:$L$51,2)</f>
        <v>24</v>
      </c>
    </row>
    <row r="609" spans="1:9">
      <c r="A609" s="16" t="s">
        <v>322</v>
      </c>
      <c r="B609" s="13" t="s">
        <v>11</v>
      </c>
      <c r="C609">
        <f>VLOOKUP(Parameter!O609,'Indexing - fca'!$A$2:$B$51,2)</f>
        <v>7</v>
      </c>
      <c r="D609">
        <f>VLOOKUP(Parameter!P609,'Indexing - fca'!$C$2:$D$51,2)</f>
        <v>15</v>
      </c>
      <c r="E609">
        <f>VLOOKUP(Parameter!Q609,'Indexing - fca'!$E$2:$F$51,2)</f>
        <v>2</v>
      </c>
      <c r="F609">
        <f>VLOOKUP(Parameter!R609,'Indexing - fca'!$G$2:$H$51,2)</f>
        <v>2</v>
      </c>
      <c r="H609">
        <f>VLOOKUP(Parameter!S609,'Indexing - fca'!$I$2:$J$51,2)</f>
        <v>22</v>
      </c>
      <c r="I609">
        <f>VLOOKUP(Parameter!T609,'Indexing - fca'!$K$2:$L$51,2)</f>
        <v>24</v>
      </c>
    </row>
    <row r="610" spans="1:9">
      <c r="A610" s="16" t="s">
        <v>323</v>
      </c>
      <c r="B610" s="13" t="s">
        <v>8</v>
      </c>
      <c r="C610">
        <f>VLOOKUP(Parameter!O610,'Indexing - fca'!$A$2:$B$51,2)</f>
        <v>0</v>
      </c>
      <c r="D610">
        <f>VLOOKUP(Parameter!P610,'Indexing - fca'!$C$2:$D$51,2)</f>
        <v>5</v>
      </c>
      <c r="E610">
        <f>VLOOKUP(Parameter!Q610,'Indexing - fca'!$E$2:$F$51,2)</f>
        <v>1</v>
      </c>
      <c r="F610">
        <f>VLOOKUP(Parameter!R610,'Indexing - fca'!$G$2:$H$51,2)</f>
        <v>-14</v>
      </c>
      <c r="H610">
        <f>VLOOKUP(Parameter!S610,'Indexing - fca'!$I$2:$J$51,2)</f>
        <v>-4</v>
      </c>
      <c r="I610">
        <f>VLOOKUP(Parameter!T610,'Indexing - fca'!$K$2:$L$51,2)</f>
        <v>-2</v>
      </c>
    </row>
    <row r="611" spans="1:9">
      <c r="A611" s="16" t="s">
        <v>323</v>
      </c>
      <c r="B611" s="13" t="s">
        <v>10</v>
      </c>
      <c r="C611">
        <f>VLOOKUP(Parameter!O611,'Indexing - fca'!$A$2:$B$51,2)</f>
        <v>0</v>
      </c>
      <c r="D611">
        <f>VLOOKUP(Parameter!P611,'Indexing - fca'!$C$2:$D$51,2)</f>
        <v>5</v>
      </c>
      <c r="E611">
        <f>VLOOKUP(Parameter!Q611,'Indexing - fca'!$E$2:$F$51,2)</f>
        <v>1</v>
      </c>
      <c r="F611">
        <f>VLOOKUP(Parameter!R611,'Indexing - fca'!$G$2:$H$51,2)</f>
        <v>-14</v>
      </c>
      <c r="H611">
        <f>VLOOKUP(Parameter!S611,'Indexing - fca'!$I$2:$J$51,2)</f>
        <v>-4</v>
      </c>
      <c r="I611">
        <f>VLOOKUP(Parameter!T611,'Indexing - fca'!$K$2:$L$51,2)</f>
        <v>-2</v>
      </c>
    </row>
    <row r="612" spans="1:9">
      <c r="A612" s="16" t="s">
        <v>323</v>
      </c>
      <c r="B612" s="13" t="s">
        <v>11</v>
      </c>
      <c r="C612">
        <f>VLOOKUP(Parameter!O612,'Indexing - fca'!$A$2:$B$51,2)</f>
        <v>0</v>
      </c>
      <c r="D612">
        <f>VLOOKUP(Parameter!P612,'Indexing - fca'!$C$2:$D$51,2)</f>
        <v>5</v>
      </c>
      <c r="E612">
        <f>VLOOKUP(Parameter!Q612,'Indexing - fca'!$E$2:$F$51,2)</f>
        <v>1</v>
      </c>
      <c r="F612">
        <f>VLOOKUP(Parameter!R612,'Indexing - fca'!$G$2:$H$51,2)</f>
        <v>-14</v>
      </c>
      <c r="H612">
        <f>VLOOKUP(Parameter!S612,'Indexing - fca'!$I$2:$J$51,2)</f>
        <v>-4</v>
      </c>
      <c r="I612">
        <f>VLOOKUP(Parameter!T612,'Indexing - fca'!$K$2:$L$51,2)</f>
        <v>-2</v>
      </c>
    </row>
    <row r="613" spans="1:9">
      <c r="A613" s="16" t="s">
        <v>324</v>
      </c>
      <c r="B613" s="13" t="s">
        <v>8</v>
      </c>
      <c r="C613">
        <f>VLOOKUP(Parameter!O613,'Indexing - fca'!$A$2:$B$51,2)</f>
        <v>-12</v>
      </c>
      <c r="D613">
        <f>VLOOKUP(Parameter!P613,'Indexing - fca'!$C$2:$D$51,2)</f>
        <v>24</v>
      </c>
      <c r="E613">
        <f>VLOOKUP(Parameter!Q613,'Indexing - fca'!$E$2:$F$51,2)</f>
        <v>13</v>
      </c>
      <c r="F613">
        <f>VLOOKUP(Parameter!R613,'Indexing - fca'!$G$2:$H$51,2)</f>
        <v>0</v>
      </c>
      <c r="H613">
        <f>VLOOKUP(Parameter!S613,'Indexing - fca'!$I$2:$J$51,2)</f>
        <v>17</v>
      </c>
      <c r="I613">
        <f>VLOOKUP(Parameter!T613,'Indexing - fca'!$K$2:$L$51,2)</f>
        <v>22</v>
      </c>
    </row>
    <row r="614" spans="1:9">
      <c r="A614" s="16" t="s">
        <v>324</v>
      </c>
      <c r="B614" s="13" t="s">
        <v>10</v>
      </c>
      <c r="C614">
        <f>VLOOKUP(Parameter!O614,'Indexing - fca'!$A$2:$B$51,2)</f>
        <v>-12</v>
      </c>
      <c r="D614">
        <f>VLOOKUP(Parameter!P614,'Indexing - fca'!$C$2:$D$51,2)</f>
        <v>24</v>
      </c>
      <c r="E614">
        <f>VLOOKUP(Parameter!Q614,'Indexing - fca'!$E$2:$F$51,2)</f>
        <v>13</v>
      </c>
      <c r="F614">
        <f>VLOOKUP(Parameter!R614,'Indexing - fca'!$G$2:$H$51,2)</f>
        <v>0</v>
      </c>
      <c r="H614">
        <f>VLOOKUP(Parameter!S614,'Indexing - fca'!$I$2:$J$51,2)</f>
        <v>17</v>
      </c>
      <c r="I614">
        <f>VLOOKUP(Parameter!T614,'Indexing - fca'!$K$2:$L$51,2)</f>
        <v>22</v>
      </c>
    </row>
    <row r="615" spans="1:9">
      <c r="A615" s="16" t="s">
        <v>324</v>
      </c>
      <c r="B615" s="13" t="s">
        <v>11</v>
      </c>
      <c r="C615">
        <f>VLOOKUP(Parameter!O615,'Indexing - fca'!$A$2:$B$51,2)</f>
        <v>-12</v>
      </c>
      <c r="D615">
        <f>VLOOKUP(Parameter!P615,'Indexing - fca'!$C$2:$D$51,2)</f>
        <v>24</v>
      </c>
      <c r="E615">
        <f>VLOOKUP(Parameter!Q615,'Indexing - fca'!$E$2:$F$51,2)</f>
        <v>13</v>
      </c>
      <c r="F615">
        <f>VLOOKUP(Parameter!R615,'Indexing - fca'!$G$2:$H$51,2)</f>
        <v>0</v>
      </c>
      <c r="H615">
        <f>VLOOKUP(Parameter!S615,'Indexing - fca'!$I$2:$J$51,2)</f>
        <v>17</v>
      </c>
      <c r="I615">
        <f>VLOOKUP(Parameter!T615,'Indexing - fca'!$K$2:$L$51,2)</f>
        <v>22</v>
      </c>
    </row>
    <row r="616" spans="1:9">
      <c r="A616" s="16" t="s">
        <v>325</v>
      </c>
      <c r="B616" s="13" t="s">
        <v>8</v>
      </c>
      <c r="C616">
        <f>VLOOKUP(Parameter!O616,'Indexing - fca'!$A$2:$B$51,2)</f>
        <v>-1</v>
      </c>
      <c r="D616">
        <f>VLOOKUP(Parameter!P616,'Indexing - fca'!$C$2:$D$51,2)</f>
        <v>16</v>
      </c>
      <c r="E616">
        <f>VLOOKUP(Parameter!Q616,'Indexing - fca'!$E$2:$F$51,2)</f>
        <v>15</v>
      </c>
      <c r="F616">
        <f>VLOOKUP(Parameter!R616,'Indexing - fca'!$G$2:$H$51,2)</f>
        <v>-18</v>
      </c>
      <c r="H616">
        <f>VLOOKUP(Parameter!S616,'Indexing - fca'!$I$2:$J$51,2)</f>
        <v>22</v>
      </c>
      <c r="I616">
        <f>VLOOKUP(Parameter!T616,'Indexing - fca'!$K$2:$L$51,2)</f>
        <v>0</v>
      </c>
    </row>
    <row r="617" spans="1:9">
      <c r="A617" s="16" t="s">
        <v>325</v>
      </c>
      <c r="B617" s="13" t="s">
        <v>10</v>
      </c>
      <c r="C617">
        <f>VLOOKUP(Parameter!O617,'Indexing - fca'!$A$2:$B$51,2)</f>
        <v>-1</v>
      </c>
      <c r="D617">
        <f>VLOOKUP(Parameter!P617,'Indexing - fca'!$C$2:$D$51,2)</f>
        <v>16</v>
      </c>
      <c r="E617">
        <f>VLOOKUP(Parameter!Q617,'Indexing - fca'!$E$2:$F$51,2)</f>
        <v>15</v>
      </c>
      <c r="F617">
        <f>VLOOKUP(Parameter!R617,'Indexing - fca'!$G$2:$H$51,2)</f>
        <v>-18</v>
      </c>
      <c r="H617">
        <f>VLOOKUP(Parameter!S617,'Indexing - fca'!$I$2:$J$51,2)</f>
        <v>22</v>
      </c>
      <c r="I617">
        <f>VLOOKUP(Parameter!T617,'Indexing - fca'!$K$2:$L$51,2)</f>
        <v>0</v>
      </c>
    </row>
    <row r="618" spans="1:9">
      <c r="A618" s="16" t="s">
        <v>325</v>
      </c>
      <c r="B618" s="13" t="s">
        <v>11</v>
      </c>
      <c r="C618">
        <f>VLOOKUP(Parameter!O618,'Indexing - fca'!$A$2:$B$51,2)</f>
        <v>-1</v>
      </c>
      <c r="D618">
        <f>VLOOKUP(Parameter!P618,'Indexing - fca'!$C$2:$D$51,2)</f>
        <v>16</v>
      </c>
      <c r="E618">
        <f>VLOOKUP(Parameter!Q618,'Indexing - fca'!$E$2:$F$51,2)</f>
        <v>15</v>
      </c>
      <c r="F618">
        <f>VLOOKUP(Parameter!R618,'Indexing - fca'!$G$2:$H$51,2)</f>
        <v>-18</v>
      </c>
      <c r="H618">
        <f>VLOOKUP(Parameter!S618,'Indexing - fca'!$I$2:$J$51,2)</f>
        <v>22</v>
      </c>
      <c r="I618">
        <f>VLOOKUP(Parameter!T618,'Indexing - fca'!$K$2:$L$51,2)</f>
        <v>0</v>
      </c>
    </row>
    <row r="619" spans="1:9">
      <c r="A619" s="16" t="s">
        <v>326</v>
      </c>
      <c r="B619" s="13" t="s">
        <v>8</v>
      </c>
      <c r="C619">
        <f>VLOOKUP(Parameter!O619,'Indexing - fca'!$A$2:$B$51,2)</f>
        <v>8</v>
      </c>
      <c r="D619">
        <f>VLOOKUP(Parameter!P619,'Indexing - fca'!$C$2:$D$51,2)</f>
        <v>15</v>
      </c>
      <c r="E619">
        <f>VLOOKUP(Parameter!Q619,'Indexing - fca'!$E$2:$F$51,2)</f>
        <v>7</v>
      </c>
      <c r="F619">
        <f>VLOOKUP(Parameter!R619,'Indexing - fca'!$G$2:$H$51,2)</f>
        <v>-1</v>
      </c>
      <c r="H619">
        <f>VLOOKUP(Parameter!S619,'Indexing - fca'!$I$2:$J$51,2)</f>
        <v>2</v>
      </c>
      <c r="I619">
        <f>VLOOKUP(Parameter!T619,'Indexing - fca'!$K$2:$L$51,2)</f>
        <v>1</v>
      </c>
    </row>
    <row r="620" spans="1:9">
      <c r="A620" s="16" t="s">
        <v>326</v>
      </c>
      <c r="B620" s="13" t="s">
        <v>10</v>
      </c>
      <c r="C620">
        <f>VLOOKUP(Parameter!O620,'Indexing - fca'!$A$2:$B$51,2)</f>
        <v>8</v>
      </c>
      <c r="D620">
        <f>VLOOKUP(Parameter!P620,'Indexing - fca'!$C$2:$D$51,2)</f>
        <v>15</v>
      </c>
      <c r="E620">
        <f>VLOOKUP(Parameter!Q620,'Indexing - fca'!$E$2:$F$51,2)</f>
        <v>7</v>
      </c>
      <c r="F620">
        <f>VLOOKUP(Parameter!R620,'Indexing - fca'!$G$2:$H$51,2)</f>
        <v>-1</v>
      </c>
      <c r="H620">
        <f>VLOOKUP(Parameter!S620,'Indexing - fca'!$I$2:$J$51,2)</f>
        <v>2</v>
      </c>
      <c r="I620">
        <f>VLOOKUP(Parameter!T620,'Indexing - fca'!$K$2:$L$51,2)</f>
        <v>1</v>
      </c>
    </row>
    <row r="621" spans="1:9">
      <c r="A621" s="16" t="s">
        <v>326</v>
      </c>
      <c r="B621" s="13" t="s">
        <v>11</v>
      </c>
      <c r="C621">
        <f>VLOOKUP(Parameter!O621,'Indexing - fca'!$A$2:$B$51,2)</f>
        <v>8</v>
      </c>
      <c r="D621">
        <f>VLOOKUP(Parameter!P621,'Indexing - fca'!$C$2:$D$51,2)</f>
        <v>15</v>
      </c>
      <c r="E621">
        <f>VLOOKUP(Parameter!Q621,'Indexing - fca'!$E$2:$F$51,2)</f>
        <v>7</v>
      </c>
      <c r="F621">
        <f>VLOOKUP(Parameter!R621,'Indexing - fca'!$G$2:$H$51,2)</f>
        <v>-1</v>
      </c>
      <c r="H621">
        <f>VLOOKUP(Parameter!S621,'Indexing - fca'!$I$2:$J$51,2)</f>
        <v>2</v>
      </c>
      <c r="I621">
        <f>VLOOKUP(Parameter!T621,'Indexing - fca'!$K$2:$L$51,2)</f>
        <v>1</v>
      </c>
    </row>
    <row r="622" spans="1:9">
      <c r="A622" s="16" t="s">
        <v>327</v>
      </c>
      <c r="B622" s="13" t="s">
        <v>8</v>
      </c>
      <c r="C622">
        <f>VLOOKUP(Parameter!O622,'Indexing - fca'!$A$2:$B$51,2)</f>
        <v>-7</v>
      </c>
      <c r="D622">
        <f>VLOOKUP(Parameter!P622,'Indexing - fca'!$C$2:$D$51,2)</f>
        <v>16</v>
      </c>
      <c r="E622">
        <f>VLOOKUP(Parameter!Q622,'Indexing - fca'!$E$2:$F$51,2)</f>
        <v>-5</v>
      </c>
      <c r="F622">
        <f>VLOOKUP(Parameter!R622,'Indexing - fca'!$G$2:$H$51,2)</f>
        <v>1</v>
      </c>
      <c r="H622">
        <f>VLOOKUP(Parameter!S622,'Indexing - fca'!$I$2:$J$51,2)</f>
        <v>-2</v>
      </c>
      <c r="I622">
        <f>VLOOKUP(Parameter!T622,'Indexing - fca'!$K$2:$L$51,2)</f>
        <v>22</v>
      </c>
    </row>
    <row r="623" spans="1:9">
      <c r="A623" s="16" t="s">
        <v>327</v>
      </c>
      <c r="B623" s="13" t="s">
        <v>10</v>
      </c>
      <c r="C623">
        <f>VLOOKUP(Parameter!O623,'Indexing - fca'!$A$2:$B$51,2)</f>
        <v>-7</v>
      </c>
      <c r="D623">
        <f>VLOOKUP(Parameter!P623,'Indexing - fca'!$C$2:$D$51,2)</f>
        <v>16</v>
      </c>
      <c r="E623">
        <f>VLOOKUP(Parameter!Q623,'Indexing - fca'!$E$2:$F$51,2)</f>
        <v>-5</v>
      </c>
      <c r="F623">
        <f>VLOOKUP(Parameter!R623,'Indexing - fca'!$G$2:$H$51,2)</f>
        <v>1</v>
      </c>
      <c r="H623">
        <f>VLOOKUP(Parameter!S623,'Indexing - fca'!$I$2:$J$51,2)</f>
        <v>-2</v>
      </c>
      <c r="I623">
        <f>VLOOKUP(Parameter!T623,'Indexing - fca'!$K$2:$L$51,2)</f>
        <v>22</v>
      </c>
    </row>
    <row r="624" spans="1:9">
      <c r="A624" s="16" t="s">
        <v>327</v>
      </c>
      <c r="B624" s="13" t="s">
        <v>11</v>
      </c>
      <c r="C624">
        <f>VLOOKUP(Parameter!O624,'Indexing - fca'!$A$2:$B$51,2)</f>
        <v>-7</v>
      </c>
      <c r="D624">
        <f>VLOOKUP(Parameter!P624,'Indexing - fca'!$C$2:$D$51,2)</f>
        <v>16</v>
      </c>
      <c r="E624">
        <f>VLOOKUP(Parameter!Q624,'Indexing - fca'!$E$2:$F$51,2)</f>
        <v>-5</v>
      </c>
      <c r="F624">
        <f>VLOOKUP(Parameter!R624,'Indexing - fca'!$G$2:$H$51,2)</f>
        <v>1</v>
      </c>
      <c r="H624">
        <f>VLOOKUP(Parameter!S624,'Indexing - fca'!$I$2:$J$51,2)</f>
        <v>-2</v>
      </c>
      <c r="I624">
        <f>VLOOKUP(Parameter!T624,'Indexing - fca'!$K$2:$L$51,2)</f>
        <v>22</v>
      </c>
    </row>
    <row r="625" spans="1:9">
      <c r="A625" s="16" t="s">
        <v>328</v>
      </c>
      <c r="B625" s="13" t="s">
        <v>8</v>
      </c>
      <c r="C625">
        <f>VLOOKUP(Parameter!O625,'Indexing - fca'!$A$2:$B$51,2)</f>
        <v>4</v>
      </c>
      <c r="D625">
        <f>VLOOKUP(Parameter!P625,'Indexing - fca'!$C$2:$D$51,2)</f>
        <v>20</v>
      </c>
      <c r="E625">
        <f>VLOOKUP(Parameter!Q625,'Indexing - fca'!$E$2:$F$51,2)</f>
        <v>-2</v>
      </c>
      <c r="F625">
        <f>VLOOKUP(Parameter!R625,'Indexing - fca'!$G$2:$H$51,2)</f>
        <v>-4</v>
      </c>
      <c r="H625">
        <f>VLOOKUP(Parameter!S625,'Indexing - fca'!$I$2:$J$51,2)</f>
        <v>17</v>
      </c>
      <c r="I625">
        <f>VLOOKUP(Parameter!T625,'Indexing - fca'!$K$2:$L$51,2)</f>
        <v>24</v>
      </c>
    </row>
    <row r="626" spans="1:9">
      <c r="A626" s="16" t="s">
        <v>328</v>
      </c>
      <c r="B626" s="13" t="s">
        <v>10</v>
      </c>
      <c r="C626">
        <f>VLOOKUP(Parameter!O626,'Indexing - fca'!$A$2:$B$51,2)</f>
        <v>4</v>
      </c>
      <c r="D626">
        <f>VLOOKUP(Parameter!P626,'Indexing - fca'!$C$2:$D$51,2)</f>
        <v>20</v>
      </c>
      <c r="E626">
        <f>VLOOKUP(Parameter!Q626,'Indexing - fca'!$E$2:$F$51,2)</f>
        <v>-2</v>
      </c>
      <c r="F626">
        <f>VLOOKUP(Parameter!R626,'Indexing - fca'!$G$2:$H$51,2)</f>
        <v>-4</v>
      </c>
      <c r="H626">
        <f>VLOOKUP(Parameter!S626,'Indexing - fca'!$I$2:$J$51,2)</f>
        <v>17</v>
      </c>
      <c r="I626">
        <f>VLOOKUP(Parameter!T626,'Indexing - fca'!$K$2:$L$51,2)</f>
        <v>24</v>
      </c>
    </row>
    <row r="627" spans="1:9">
      <c r="A627" s="16" t="s">
        <v>328</v>
      </c>
      <c r="B627" s="13" t="s">
        <v>11</v>
      </c>
      <c r="C627">
        <f>VLOOKUP(Parameter!O627,'Indexing - fca'!$A$2:$B$51,2)</f>
        <v>4</v>
      </c>
      <c r="D627">
        <f>VLOOKUP(Parameter!P627,'Indexing - fca'!$C$2:$D$51,2)</f>
        <v>20</v>
      </c>
      <c r="E627">
        <f>VLOOKUP(Parameter!Q627,'Indexing - fca'!$E$2:$F$51,2)</f>
        <v>-2</v>
      </c>
      <c r="F627">
        <f>VLOOKUP(Parameter!R627,'Indexing - fca'!$G$2:$H$51,2)</f>
        <v>-4</v>
      </c>
      <c r="H627">
        <f>VLOOKUP(Parameter!S627,'Indexing - fca'!$I$2:$J$51,2)</f>
        <v>17</v>
      </c>
      <c r="I627">
        <f>VLOOKUP(Parameter!T627,'Indexing - fca'!$K$2:$L$51,2)</f>
        <v>24</v>
      </c>
    </row>
    <row r="628" spans="1:9">
      <c r="A628" s="16" t="s">
        <v>329</v>
      </c>
      <c r="B628" s="13" t="s">
        <v>8</v>
      </c>
      <c r="C628">
        <f>VLOOKUP(Parameter!O628,'Indexing - fca'!$A$2:$B$51,2)</f>
        <v>4</v>
      </c>
      <c r="D628">
        <f>VLOOKUP(Parameter!P628,'Indexing - fca'!$C$2:$D$51,2)</f>
        <v>20</v>
      </c>
      <c r="E628">
        <f>VLOOKUP(Parameter!Q628,'Indexing - fca'!$E$2:$F$51,2)</f>
        <v>-2</v>
      </c>
      <c r="F628">
        <f>VLOOKUP(Parameter!R628,'Indexing - fca'!$G$2:$H$51,2)</f>
        <v>-4</v>
      </c>
      <c r="H628">
        <f>VLOOKUP(Parameter!S628,'Indexing - fca'!$I$2:$J$51,2)</f>
        <v>17</v>
      </c>
      <c r="I628">
        <f>VLOOKUP(Parameter!T628,'Indexing - fca'!$K$2:$L$51,2)</f>
        <v>24</v>
      </c>
    </row>
    <row r="629" spans="1:9">
      <c r="A629" s="16" t="s">
        <v>329</v>
      </c>
      <c r="B629" s="13" t="s">
        <v>10</v>
      </c>
      <c r="C629">
        <f>VLOOKUP(Parameter!O629,'Indexing - fca'!$A$2:$B$51,2)</f>
        <v>4</v>
      </c>
      <c r="D629">
        <f>VLOOKUP(Parameter!P629,'Indexing - fca'!$C$2:$D$51,2)</f>
        <v>20</v>
      </c>
      <c r="E629">
        <f>VLOOKUP(Parameter!Q629,'Indexing - fca'!$E$2:$F$51,2)</f>
        <v>-2</v>
      </c>
      <c r="F629">
        <f>VLOOKUP(Parameter!R629,'Indexing - fca'!$G$2:$H$51,2)</f>
        <v>-4</v>
      </c>
      <c r="H629">
        <f>VLOOKUP(Parameter!S629,'Indexing - fca'!$I$2:$J$51,2)</f>
        <v>17</v>
      </c>
      <c r="I629">
        <f>VLOOKUP(Parameter!T629,'Indexing - fca'!$K$2:$L$51,2)</f>
        <v>24</v>
      </c>
    </row>
    <row r="630" spans="1:9">
      <c r="A630" s="16" t="s">
        <v>329</v>
      </c>
      <c r="B630" s="13" t="s">
        <v>11</v>
      </c>
      <c r="C630">
        <f>VLOOKUP(Parameter!O630,'Indexing - fca'!$A$2:$B$51,2)</f>
        <v>4</v>
      </c>
      <c r="D630">
        <f>VLOOKUP(Parameter!P630,'Indexing - fca'!$C$2:$D$51,2)</f>
        <v>20</v>
      </c>
      <c r="E630">
        <f>VLOOKUP(Parameter!Q630,'Indexing - fca'!$E$2:$F$51,2)</f>
        <v>-2</v>
      </c>
      <c r="F630">
        <f>VLOOKUP(Parameter!R630,'Indexing - fca'!$G$2:$H$51,2)</f>
        <v>-4</v>
      </c>
      <c r="H630">
        <f>VLOOKUP(Parameter!S630,'Indexing - fca'!$I$2:$J$51,2)</f>
        <v>17</v>
      </c>
      <c r="I630">
        <f>VLOOKUP(Parameter!T630,'Indexing - fca'!$K$2:$L$51,2)</f>
        <v>24</v>
      </c>
    </row>
    <row r="631" spans="1:9">
      <c r="A631" s="16" t="s">
        <v>330</v>
      </c>
      <c r="B631" s="13" t="s">
        <v>8</v>
      </c>
      <c r="C631">
        <f>VLOOKUP(Parameter!O631,'Indexing - fca'!$A$2:$B$51,2)</f>
        <v>-8</v>
      </c>
      <c r="D631">
        <f>VLOOKUP(Parameter!P631,'Indexing - fca'!$C$2:$D$51,2)</f>
        <v>21</v>
      </c>
      <c r="E631">
        <f>VLOOKUP(Parameter!Q631,'Indexing - fca'!$E$2:$F$51,2)</f>
        <v>11</v>
      </c>
      <c r="F631">
        <f>VLOOKUP(Parameter!R631,'Indexing - fca'!$G$2:$H$51,2)</f>
        <v>-1</v>
      </c>
      <c r="H631">
        <f>VLOOKUP(Parameter!S631,'Indexing - fca'!$I$2:$J$51,2)</f>
        <v>24</v>
      </c>
      <c r="I631">
        <f>VLOOKUP(Parameter!T631,'Indexing - fca'!$K$2:$L$51,2)</f>
        <v>18</v>
      </c>
    </row>
    <row r="632" spans="1:9">
      <c r="A632" s="16" t="s">
        <v>330</v>
      </c>
      <c r="B632" s="13" t="s">
        <v>10</v>
      </c>
      <c r="C632">
        <f>VLOOKUP(Parameter!O632,'Indexing - fca'!$A$2:$B$51,2)</f>
        <v>-8</v>
      </c>
      <c r="D632">
        <f>VLOOKUP(Parameter!P632,'Indexing - fca'!$C$2:$D$51,2)</f>
        <v>21</v>
      </c>
      <c r="E632">
        <f>VLOOKUP(Parameter!Q632,'Indexing - fca'!$E$2:$F$51,2)</f>
        <v>11</v>
      </c>
      <c r="F632">
        <f>VLOOKUP(Parameter!R632,'Indexing - fca'!$G$2:$H$51,2)</f>
        <v>-1</v>
      </c>
      <c r="H632">
        <f>VLOOKUP(Parameter!S632,'Indexing - fca'!$I$2:$J$51,2)</f>
        <v>24</v>
      </c>
      <c r="I632">
        <f>VLOOKUP(Parameter!T632,'Indexing - fca'!$K$2:$L$51,2)</f>
        <v>18</v>
      </c>
    </row>
    <row r="633" spans="1:9">
      <c r="A633" s="16" t="s">
        <v>330</v>
      </c>
      <c r="B633" s="13" t="s">
        <v>11</v>
      </c>
      <c r="C633">
        <f>VLOOKUP(Parameter!O633,'Indexing - fca'!$A$2:$B$51,2)</f>
        <v>-8</v>
      </c>
      <c r="D633">
        <f>VLOOKUP(Parameter!P633,'Indexing - fca'!$C$2:$D$51,2)</f>
        <v>21</v>
      </c>
      <c r="E633">
        <f>VLOOKUP(Parameter!Q633,'Indexing - fca'!$E$2:$F$51,2)</f>
        <v>11</v>
      </c>
      <c r="F633">
        <f>VLOOKUP(Parameter!R633,'Indexing - fca'!$G$2:$H$51,2)</f>
        <v>-1</v>
      </c>
      <c r="H633">
        <f>VLOOKUP(Parameter!S633,'Indexing - fca'!$I$2:$J$51,2)</f>
        <v>24</v>
      </c>
      <c r="I633">
        <f>VLOOKUP(Parameter!T633,'Indexing - fca'!$K$2:$L$51,2)</f>
        <v>18</v>
      </c>
    </row>
    <row r="634" spans="1:9">
      <c r="A634" s="16" t="s">
        <v>331</v>
      </c>
      <c r="B634" s="13" t="s">
        <v>8</v>
      </c>
      <c r="C634">
        <f>VLOOKUP(Parameter!O634,'Indexing - fca'!$A$2:$B$51,2)</f>
        <v>-8</v>
      </c>
      <c r="D634">
        <f>VLOOKUP(Parameter!P634,'Indexing - fca'!$C$2:$D$51,2)</f>
        <v>21</v>
      </c>
      <c r="E634">
        <f>VLOOKUP(Parameter!Q634,'Indexing - fca'!$E$2:$F$51,2)</f>
        <v>11</v>
      </c>
      <c r="F634">
        <f>VLOOKUP(Parameter!R634,'Indexing - fca'!$G$2:$H$51,2)</f>
        <v>-1</v>
      </c>
      <c r="H634">
        <f>VLOOKUP(Parameter!S634,'Indexing - fca'!$I$2:$J$51,2)</f>
        <v>24</v>
      </c>
      <c r="I634">
        <f>VLOOKUP(Parameter!T634,'Indexing - fca'!$K$2:$L$51,2)</f>
        <v>18</v>
      </c>
    </row>
    <row r="635" spans="1:9">
      <c r="A635" s="16" t="s">
        <v>331</v>
      </c>
      <c r="B635" s="13" t="s">
        <v>10</v>
      </c>
      <c r="C635">
        <f>VLOOKUP(Parameter!O635,'Indexing - fca'!$A$2:$B$51,2)</f>
        <v>-8</v>
      </c>
      <c r="D635">
        <f>VLOOKUP(Parameter!P635,'Indexing - fca'!$C$2:$D$51,2)</f>
        <v>21</v>
      </c>
      <c r="E635">
        <f>VLOOKUP(Parameter!Q635,'Indexing - fca'!$E$2:$F$51,2)</f>
        <v>11</v>
      </c>
      <c r="F635">
        <f>VLOOKUP(Parameter!R635,'Indexing - fca'!$G$2:$H$51,2)</f>
        <v>-1</v>
      </c>
      <c r="H635">
        <f>VLOOKUP(Parameter!S635,'Indexing - fca'!$I$2:$J$51,2)</f>
        <v>24</v>
      </c>
      <c r="I635">
        <f>VLOOKUP(Parameter!T635,'Indexing - fca'!$K$2:$L$51,2)</f>
        <v>18</v>
      </c>
    </row>
    <row r="636" spans="1:9">
      <c r="A636" s="16" t="s">
        <v>331</v>
      </c>
      <c r="B636" s="13" t="s">
        <v>11</v>
      </c>
      <c r="C636">
        <f>VLOOKUP(Parameter!O636,'Indexing - fca'!$A$2:$B$51,2)</f>
        <v>-8</v>
      </c>
      <c r="D636">
        <f>VLOOKUP(Parameter!P636,'Indexing - fca'!$C$2:$D$51,2)</f>
        <v>21</v>
      </c>
      <c r="E636">
        <f>VLOOKUP(Parameter!Q636,'Indexing - fca'!$E$2:$F$51,2)</f>
        <v>11</v>
      </c>
      <c r="F636">
        <f>VLOOKUP(Parameter!R636,'Indexing - fca'!$G$2:$H$51,2)</f>
        <v>-1</v>
      </c>
      <c r="H636">
        <f>VLOOKUP(Parameter!S636,'Indexing - fca'!$I$2:$J$51,2)</f>
        <v>24</v>
      </c>
      <c r="I636">
        <f>VLOOKUP(Parameter!T636,'Indexing - fca'!$K$2:$L$51,2)</f>
        <v>18</v>
      </c>
    </row>
    <row r="637" spans="1:9">
      <c r="A637" s="16" t="s">
        <v>332</v>
      </c>
      <c r="B637" s="13" t="s">
        <v>8</v>
      </c>
      <c r="C637">
        <f>VLOOKUP(Parameter!O637,'Indexing - fca'!$A$2:$B$51,2)</f>
        <v>-8</v>
      </c>
      <c r="D637">
        <f>VLOOKUP(Parameter!P637,'Indexing - fca'!$C$2:$D$51,2)</f>
        <v>21</v>
      </c>
      <c r="E637">
        <f>VLOOKUP(Parameter!Q637,'Indexing - fca'!$E$2:$F$51,2)</f>
        <v>11</v>
      </c>
      <c r="F637">
        <f>VLOOKUP(Parameter!R637,'Indexing - fca'!$G$2:$H$51,2)</f>
        <v>-1</v>
      </c>
      <c r="H637">
        <f>VLOOKUP(Parameter!S637,'Indexing - fca'!$I$2:$J$51,2)</f>
        <v>24</v>
      </c>
      <c r="I637">
        <f>VLOOKUP(Parameter!T637,'Indexing - fca'!$K$2:$L$51,2)</f>
        <v>18</v>
      </c>
    </row>
    <row r="638" spans="1:9">
      <c r="A638" s="16" t="s">
        <v>332</v>
      </c>
      <c r="B638" s="13" t="s">
        <v>10</v>
      </c>
      <c r="C638">
        <f>VLOOKUP(Parameter!O638,'Indexing - fca'!$A$2:$B$51,2)</f>
        <v>-8</v>
      </c>
      <c r="D638">
        <f>VLOOKUP(Parameter!P638,'Indexing - fca'!$C$2:$D$51,2)</f>
        <v>21</v>
      </c>
      <c r="E638">
        <f>VLOOKUP(Parameter!Q638,'Indexing - fca'!$E$2:$F$51,2)</f>
        <v>11</v>
      </c>
      <c r="F638">
        <f>VLOOKUP(Parameter!R638,'Indexing - fca'!$G$2:$H$51,2)</f>
        <v>-1</v>
      </c>
      <c r="H638">
        <f>VLOOKUP(Parameter!S638,'Indexing - fca'!$I$2:$J$51,2)</f>
        <v>24</v>
      </c>
      <c r="I638">
        <f>VLOOKUP(Parameter!T638,'Indexing - fca'!$K$2:$L$51,2)</f>
        <v>18</v>
      </c>
    </row>
    <row r="639" spans="1:9">
      <c r="A639" s="16" t="s">
        <v>333</v>
      </c>
      <c r="B639" s="13" t="s">
        <v>8</v>
      </c>
      <c r="C639">
        <f>VLOOKUP(Parameter!O639,'Indexing - fca'!$A$2:$B$51,2)</f>
        <v>-3</v>
      </c>
      <c r="D639">
        <f>VLOOKUP(Parameter!P639,'Indexing - fca'!$C$2:$D$51,2)</f>
        <v>14</v>
      </c>
      <c r="E639">
        <f>VLOOKUP(Parameter!Q639,'Indexing - fca'!$E$2:$F$51,2)</f>
        <v>-6</v>
      </c>
      <c r="F639">
        <f>VLOOKUP(Parameter!R639,'Indexing - fca'!$G$2:$H$51,2)</f>
        <v>-5</v>
      </c>
      <c r="H639">
        <f>VLOOKUP(Parameter!S639,'Indexing - fca'!$I$2:$J$51,2)</f>
        <v>20</v>
      </c>
      <c r="I639">
        <f>VLOOKUP(Parameter!T639,'Indexing - fca'!$K$2:$L$51,2)</f>
        <v>24</v>
      </c>
    </row>
    <row r="640" spans="1:9">
      <c r="A640" s="16" t="s">
        <v>333</v>
      </c>
      <c r="B640" s="13" t="s">
        <v>10</v>
      </c>
      <c r="C640">
        <f>VLOOKUP(Parameter!O640,'Indexing - fca'!$A$2:$B$51,2)</f>
        <v>-3</v>
      </c>
      <c r="D640">
        <f>VLOOKUP(Parameter!P640,'Indexing - fca'!$C$2:$D$51,2)</f>
        <v>14</v>
      </c>
      <c r="E640">
        <f>VLOOKUP(Parameter!Q640,'Indexing - fca'!$E$2:$F$51,2)</f>
        <v>-6</v>
      </c>
      <c r="F640">
        <f>VLOOKUP(Parameter!R640,'Indexing - fca'!$G$2:$H$51,2)</f>
        <v>-5</v>
      </c>
      <c r="H640">
        <f>VLOOKUP(Parameter!S640,'Indexing - fca'!$I$2:$J$51,2)</f>
        <v>20</v>
      </c>
      <c r="I640">
        <f>VLOOKUP(Parameter!T640,'Indexing - fca'!$K$2:$L$51,2)</f>
        <v>24</v>
      </c>
    </row>
    <row r="641" spans="1:9">
      <c r="A641" s="16" t="s">
        <v>333</v>
      </c>
      <c r="B641" s="13" t="s">
        <v>11</v>
      </c>
      <c r="C641">
        <f>VLOOKUP(Parameter!O641,'Indexing - fca'!$A$2:$B$51,2)</f>
        <v>-3</v>
      </c>
      <c r="D641">
        <f>VLOOKUP(Parameter!P641,'Indexing - fca'!$C$2:$D$51,2)</f>
        <v>14</v>
      </c>
      <c r="E641">
        <f>VLOOKUP(Parameter!Q641,'Indexing - fca'!$E$2:$F$51,2)</f>
        <v>-6</v>
      </c>
      <c r="F641">
        <f>VLOOKUP(Parameter!R641,'Indexing - fca'!$G$2:$H$51,2)</f>
        <v>-5</v>
      </c>
      <c r="H641">
        <f>VLOOKUP(Parameter!S641,'Indexing - fca'!$I$2:$J$51,2)</f>
        <v>20</v>
      </c>
      <c r="I641">
        <f>VLOOKUP(Parameter!T641,'Indexing - fca'!$K$2:$L$51,2)</f>
        <v>24</v>
      </c>
    </row>
    <row r="642" spans="1:9">
      <c r="A642" s="16" t="s">
        <v>334</v>
      </c>
      <c r="B642" s="13" t="s">
        <v>8</v>
      </c>
      <c r="C642">
        <f>VLOOKUP(Parameter!O642,'Indexing - fca'!$A$2:$B$51,2)</f>
        <v>4</v>
      </c>
      <c r="D642">
        <f>VLOOKUP(Parameter!P642,'Indexing - fca'!$C$2:$D$51,2)</f>
        <v>-2</v>
      </c>
      <c r="E642">
        <f>VLOOKUP(Parameter!Q642,'Indexing - fca'!$E$2:$F$51,2)</f>
        <v>-2</v>
      </c>
      <c r="F642">
        <f>VLOOKUP(Parameter!R642,'Indexing - fca'!$G$2:$H$51,2)</f>
        <v>2</v>
      </c>
      <c r="H642">
        <f>VLOOKUP(Parameter!S642,'Indexing - fca'!$I$2:$J$51,2)</f>
        <v>18</v>
      </c>
      <c r="I642">
        <f>VLOOKUP(Parameter!T642,'Indexing - fca'!$K$2:$L$51,2)</f>
        <v>23</v>
      </c>
    </row>
    <row r="643" spans="1:9">
      <c r="A643" s="16" t="s">
        <v>334</v>
      </c>
      <c r="B643" s="13" t="s">
        <v>10</v>
      </c>
      <c r="C643">
        <f>VLOOKUP(Parameter!O643,'Indexing - fca'!$A$2:$B$51,2)</f>
        <v>4</v>
      </c>
      <c r="D643">
        <f>VLOOKUP(Parameter!P643,'Indexing - fca'!$C$2:$D$51,2)</f>
        <v>-2</v>
      </c>
      <c r="E643">
        <f>VLOOKUP(Parameter!Q643,'Indexing - fca'!$E$2:$F$51,2)</f>
        <v>-2</v>
      </c>
      <c r="F643">
        <f>VLOOKUP(Parameter!R643,'Indexing - fca'!$G$2:$H$51,2)</f>
        <v>2</v>
      </c>
      <c r="H643">
        <f>VLOOKUP(Parameter!S643,'Indexing - fca'!$I$2:$J$51,2)</f>
        <v>18</v>
      </c>
      <c r="I643">
        <f>VLOOKUP(Parameter!T643,'Indexing - fca'!$K$2:$L$51,2)</f>
        <v>23</v>
      </c>
    </row>
    <row r="644" spans="1:9">
      <c r="A644" s="16" t="s">
        <v>334</v>
      </c>
      <c r="B644" s="13" t="s">
        <v>11</v>
      </c>
      <c r="C644">
        <f>VLOOKUP(Parameter!O644,'Indexing - fca'!$A$2:$B$51,2)</f>
        <v>4</v>
      </c>
      <c r="D644">
        <f>VLOOKUP(Parameter!P644,'Indexing - fca'!$C$2:$D$51,2)</f>
        <v>-2</v>
      </c>
      <c r="E644">
        <f>VLOOKUP(Parameter!Q644,'Indexing - fca'!$E$2:$F$51,2)</f>
        <v>-2</v>
      </c>
      <c r="F644">
        <f>VLOOKUP(Parameter!R644,'Indexing - fca'!$G$2:$H$51,2)</f>
        <v>2</v>
      </c>
      <c r="H644">
        <f>VLOOKUP(Parameter!S644,'Indexing - fca'!$I$2:$J$51,2)</f>
        <v>18</v>
      </c>
      <c r="I644">
        <f>VLOOKUP(Parameter!T644,'Indexing - fca'!$K$2:$L$51,2)</f>
        <v>23</v>
      </c>
    </row>
    <row r="645" spans="1:9">
      <c r="A645" s="16" t="s">
        <v>335</v>
      </c>
      <c r="B645" s="13" t="s">
        <v>8</v>
      </c>
      <c r="C645">
        <f>VLOOKUP(Parameter!O645,'Indexing - fca'!$A$2:$B$51,2)</f>
        <v>-16</v>
      </c>
      <c r="D645">
        <f>VLOOKUP(Parameter!P645,'Indexing - fca'!$C$2:$D$51,2)</f>
        <v>14</v>
      </c>
      <c r="E645">
        <f>VLOOKUP(Parameter!Q645,'Indexing - fca'!$E$2:$F$51,2)</f>
        <v>10</v>
      </c>
      <c r="F645">
        <f>VLOOKUP(Parameter!R645,'Indexing - fca'!$G$2:$H$51,2)</f>
        <v>-7</v>
      </c>
      <c r="H645">
        <f>VLOOKUP(Parameter!S645,'Indexing - fca'!$I$2:$J$51,2)</f>
        <v>-5</v>
      </c>
      <c r="I645">
        <f>VLOOKUP(Parameter!T645,'Indexing - fca'!$K$2:$L$51,2)</f>
        <v>21</v>
      </c>
    </row>
    <row r="646" spans="1:9">
      <c r="A646" s="16" t="s">
        <v>335</v>
      </c>
      <c r="B646" s="13" t="s">
        <v>10</v>
      </c>
      <c r="C646">
        <f>VLOOKUP(Parameter!O646,'Indexing - fca'!$A$2:$B$51,2)</f>
        <v>-16</v>
      </c>
      <c r="D646">
        <f>VLOOKUP(Parameter!P646,'Indexing - fca'!$C$2:$D$51,2)</f>
        <v>14</v>
      </c>
      <c r="E646">
        <f>VLOOKUP(Parameter!Q646,'Indexing - fca'!$E$2:$F$51,2)</f>
        <v>10</v>
      </c>
      <c r="F646">
        <f>VLOOKUP(Parameter!R646,'Indexing - fca'!$G$2:$H$51,2)</f>
        <v>-7</v>
      </c>
      <c r="H646">
        <f>VLOOKUP(Parameter!S646,'Indexing - fca'!$I$2:$J$51,2)</f>
        <v>-5</v>
      </c>
      <c r="I646">
        <f>VLOOKUP(Parameter!T646,'Indexing - fca'!$K$2:$L$51,2)</f>
        <v>21</v>
      </c>
    </row>
    <row r="647" spans="1:9">
      <c r="A647" s="16" t="s">
        <v>335</v>
      </c>
      <c r="B647" s="13" t="s">
        <v>11</v>
      </c>
      <c r="C647">
        <f>VLOOKUP(Parameter!O647,'Indexing - fca'!$A$2:$B$51,2)</f>
        <v>-16</v>
      </c>
      <c r="D647">
        <f>VLOOKUP(Parameter!P647,'Indexing - fca'!$C$2:$D$51,2)</f>
        <v>14</v>
      </c>
      <c r="E647">
        <f>VLOOKUP(Parameter!Q647,'Indexing - fca'!$E$2:$F$51,2)</f>
        <v>10</v>
      </c>
      <c r="F647">
        <f>VLOOKUP(Parameter!R647,'Indexing - fca'!$G$2:$H$51,2)</f>
        <v>-7</v>
      </c>
      <c r="H647">
        <f>VLOOKUP(Parameter!S647,'Indexing - fca'!$I$2:$J$51,2)</f>
        <v>-5</v>
      </c>
      <c r="I647">
        <f>VLOOKUP(Parameter!T647,'Indexing - fca'!$K$2:$L$51,2)</f>
        <v>21</v>
      </c>
    </row>
    <row r="648" spans="1:9">
      <c r="A648" s="16" t="s">
        <v>336</v>
      </c>
      <c r="B648" s="13" t="s">
        <v>8</v>
      </c>
      <c r="C648">
        <f>VLOOKUP(Parameter!O648,'Indexing - fca'!$A$2:$B$51,2)</f>
        <v>-15</v>
      </c>
      <c r="D648">
        <f>VLOOKUP(Parameter!P648,'Indexing - fca'!$C$2:$D$51,2)</f>
        <v>10</v>
      </c>
      <c r="E648">
        <f>VLOOKUP(Parameter!Q648,'Indexing - fca'!$E$2:$F$51,2)</f>
        <v>11</v>
      </c>
      <c r="F648">
        <f>VLOOKUP(Parameter!R648,'Indexing - fca'!$G$2:$H$51,2)</f>
        <v>-9</v>
      </c>
      <c r="H648">
        <f>VLOOKUP(Parameter!S648,'Indexing - fca'!$I$2:$J$51,2)</f>
        <v>-15</v>
      </c>
      <c r="I648">
        <f>VLOOKUP(Parameter!T648,'Indexing - fca'!$K$2:$L$51,2)</f>
        <v>-24</v>
      </c>
    </row>
    <row r="649" spans="1:9">
      <c r="A649" s="16" t="s">
        <v>336</v>
      </c>
      <c r="B649" s="13" t="s">
        <v>10</v>
      </c>
      <c r="C649">
        <f>VLOOKUP(Parameter!O649,'Indexing - fca'!$A$2:$B$51,2)</f>
        <v>-15</v>
      </c>
      <c r="D649">
        <f>VLOOKUP(Parameter!P649,'Indexing - fca'!$C$2:$D$51,2)</f>
        <v>10</v>
      </c>
      <c r="E649">
        <f>VLOOKUP(Parameter!Q649,'Indexing - fca'!$E$2:$F$51,2)</f>
        <v>11</v>
      </c>
      <c r="F649">
        <f>VLOOKUP(Parameter!R649,'Indexing - fca'!$G$2:$H$51,2)</f>
        <v>-9</v>
      </c>
      <c r="H649">
        <f>VLOOKUP(Parameter!S649,'Indexing - fca'!$I$2:$J$51,2)</f>
        <v>-15</v>
      </c>
      <c r="I649">
        <f>VLOOKUP(Parameter!T649,'Indexing - fca'!$K$2:$L$51,2)</f>
        <v>-24</v>
      </c>
    </row>
    <row r="650" spans="1:9">
      <c r="A650" s="16" t="s">
        <v>336</v>
      </c>
      <c r="B650" s="13" t="s">
        <v>11</v>
      </c>
      <c r="C650">
        <f>VLOOKUP(Parameter!O650,'Indexing - fca'!$A$2:$B$51,2)</f>
        <v>-15</v>
      </c>
      <c r="D650">
        <f>VLOOKUP(Parameter!P650,'Indexing - fca'!$C$2:$D$51,2)</f>
        <v>10</v>
      </c>
      <c r="E650">
        <f>VLOOKUP(Parameter!Q650,'Indexing - fca'!$E$2:$F$51,2)</f>
        <v>11</v>
      </c>
      <c r="F650">
        <f>VLOOKUP(Parameter!R650,'Indexing - fca'!$G$2:$H$51,2)</f>
        <v>-9</v>
      </c>
      <c r="H650">
        <f>VLOOKUP(Parameter!S650,'Indexing - fca'!$I$2:$J$51,2)</f>
        <v>-15</v>
      </c>
      <c r="I650">
        <f>VLOOKUP(Parameter!T650,'Indexing - fca'!$K$2:$L$51,2)</f>
        <v>-24</v>
      </c>
    </row>
    <row r="651" spans="1:9">
      <c r="A651" s="16" t="s">
        <v>337</v>
      </c>
      <c r="B651" s="13" t="s">
        <v>8</v>
      </c>
      <c r="C651">
        <f>VLOOKUP(Parameter!O651,'Indexing - fca'!$A$2:$B$51,2)</f>
        <v>-9</v>
      </c>
      <c r="D651">
        <f>VLOOKUP(Parameter!P651,'Indexing - fca'!$C$2:$D$51,2)</f>
        <v>22</v>
      </c>
      <c r="E651">
        <f>VLOOKUP(Parameter!Q651,'Indexing - fca'!$E$2:$F$51,2)</f>
        <v>11</v>
      </c>
      <c r="F651">
        <f>VLOOKUP(Parameter!R651,'Indexing - fca'!$G$2:$H$51,2)</f>
        <v>1</v>
      </c>
      <c r="H651">
        <f>VLOOKUP(Parameter!S651,'Indexing - fca'!$I$2:$J$51,2)</f>
        <v>14</v>
      </c>
      <c r="I651">
        <f>VLOOKUP(Parameter!T651,'Indexing - fca'!$K$2:$L$51,2)</f>
        <v>20</v>
      </c>
    </row>
    <row r="652" spans="1:9">
      <c r="A652" s="16" t="s">
        <v>337</v>
      </c>
      <c r="B652" s="13" t="s">
        <v>10</v>
      </c>
      <c r="C652">
        <f>VLOOKUP(Parameter!O652,'Indexing - fca'!$A$2:$B$51,2)</f>
        <v>-9</v>
      </c>
      <c r="D652">
        <f>VLOOKUP(Parameter!P652,'Indexing - fca'!$C$2:$D$51,2)</f>
        <v>22</v>
      </c>
      <c r="E652">
        <f>VLOOKUP(Parameter!Q652,'Indexing - fca'!$E$2:$F$51,2)</f>
        <v>11</v>
      </c>
      <c r="F652">
        <f>VLOOKUP(Parameter!R652,'Indexing - fca'!$G$2:$H$51,2)</f>
        <v>1</v>
      </c>
      <c r="H652">
        <f>VLOOKUP(Parameter!S652,'Indexing - fca'!$I$2:$J$51,2)</f>
        <v>14</v>
      </c>
      <c r="I652">
        <f>VLOOKUP(Parameter!T652,'Indexing - fca'!$K$2:$L$51,2)</f>
        <v>20</v>
      </c>
    </row>
    <row r="653" spans="1:9">
      <c r="A653" s="16" t="s">
        <v>337</v>
      </c>
      <c r="B653" s="13" t="s">
        <v>11</v>
      </c>
      <c r="C653">
        <f>VLOOKUP(Parameter!O653,'Indexing - fca'!$A$2:$B$51,2)</f>
        <v>-9</v>
      </c>
      <c r="D653">
        <f>VLOOKUP(Parameter!P653,'Indexing - fca'!$C$2:$D$51,2)</f>
        <v>22</v>
      </c>
      <c r="E653">
        <f>VLOOKUP(Parameter!Q653,'Indexing - fca'!$E$2:$F$51,2)</f>
        <v>11</v>
      </c>
      <c r="F653">
        <f>VLOOKUP(Parameter!R653,'Indexing - fca'!$G$2:$H$51,2)</f>
        <v>1</v>
      </c>
      <c r="H653">
        <f>VLOOKUP(Parameter!S653,'Indexing - fca'!$I$2:$J$51,2)</f>
        <v>14</v>
      </c>
      <c r="I653">
        <f>VLOOKUP(Parameter!T653,'Indexing - fca'!$K$2:$L$51,2)</f>
        <v>20</v>
      </c>
    </row>
    <row r="654" spans="1:9">
      <c r="A654" s="16" t="s">
        <v>338</v>
      </c>
      <c r="B654" s="13" t="s">
        <v>8</v>
      </c>
      <c r="C654">
        <f>VLOOKUP(Parameter!O654,'Indexing - fca'!$A$2:$B$51,2)</f>
        <v>-5</v>
      </c>
      <c r="D654">
        <f>VLOOKUP(Parameter!P654,'Indexing - fca'!$C$2:$D$51,2)</f>
        <v>15</v>
      </c>
      <c r="E654">
        <f>VLOOKUP(Parameter!Q654,'Indexing - fca'!$E$2:$F$51,2)</f>
        <v>0</v>
      </c>
      <c r="F654">
        <f>VLOOKUP(Parameter!R654,'Indexing - fca'!$G$2:$H$51,2)</f>
        <v>0</v>
      </c>
      <c r="H654">
        <f>VLOOKUP(Parameter!S654,'Indexing - fca'!$I$2:$J$51,2)</f>
        <v>-4</v>
      </c>
      <c r="I654">
        <f>VLOOKUP(Parameter!T654,'Indexing - fca'!$K$2:$L$51,2)</f>
        <v>23</v>
      </c>
    </row>
    <row r="655" spans="1:9">
      <c r="A655" s="16" t="s">
        <v>338</v>
      </c>
      <c r="B655" s="13" t="s">
        <v>10</v>
      </c>
      <c r="C655">
        <f>VLOOKUP(Parameter!O655,'Indexing - fca'!$A$2:$B$51,2)</f>
        <v>-5</v>
      </c>
      <c r="D655">
        <f>VLOOKUP(Parameter!P655,'Indexing - fca'!$C$2:$D$51,2)</f>
        <v>15</v>
      </c>
      <c r="E655">
        <f>VLOOKUP(Parameter!Q655,'Indexing - fca'!$E$2:$F$51,2)</f>
        <v>0</v>
      </c>
      <c r="F655">
        <f>VLOOKUP(Parameter!R655,'Indexing - fca'!$G$2:$H$51,2)</f>
        <v>0</v>
      </c>
      <c r="H655">
        <f>VLOOKUP(Parameter!S655,'Indexing - fca'!$I$2:$J$51,2)</f>
        <v>-4</v>
      </c>
      <c r="I655">
        <f>VLOOKUP(Parameter!T655,'Indexing - fca'!$K$2:$L$51,2)</f>
        <v>23</v>
      </c>
    </row>
    <row r="656" spans="1:9">
      <c r="A656" s="16" t="s">
        <v>338</v>
      </c>
      <c r="B656" s="13" t="s">
        <v>11</v>
      </c>
      <c r="C656">
        <f>VLOOKUP(Parameter!O656,'Indexing - fca'!$A$2:$B$51,2)</f>
        <v>-5</v>
      </c>
      <c r="D656">
        <f>VLOOKUP(Parameter!P656,'Indexing - fca'!$C$2:$D$51,2)</f>
        <v>15</v>
      </c>
      <c r="E656">
        <f>VLOOKUP(Parameter!Q656,'Indexing - fca'!$E$2:$F$51,2)</f>
        <v>0</v>
      </c>
      <c r="F656">
        <f>VLOOKUP(Parameter!R656,'Indexing - fca'!$G$2:$H$51,2)</f>
        <v>0</v>
      </c>
      <c r="H656">
        <f>VLOOKUP(Parameter!S656,'Indexing - fca'!$I$2:$J$51,2)</f>
        <v>-4</v>
      </c>
      <c r="I656">
        <f>VLOOKUP(Parameter!T656,'Indexing - fca'!$K$2:$L$51,2)</f>
        <v>23</v>
      </c>
    </row>
    <row r="657" spans="1:9">
      <c r="A657" s="16" t="s">
        <v>332</v>
      </c>
      <c r="B657" s="13" t="s">
        <v>11</v>
      </c>
      <c r="C657">
        <f>VLOOKUP(Parameter!O657,'Indexing - fca'!$A$2:$B$51,2)</f>
        <v>-8</v>
      </c>
      <c r="D657">
        <f>VLOOKUP(Parameter!P657,'Indexing - fca'!$C$2:$D$51,2)</f>
        <v>21</v>
      </c>
      <c r="E657">
        <f>VLOOKUP(Parameter!Q657,'Indexing - fca'!$E$2:$F$51,2)</f>
        <v>11</v>
      </c>
      <c r="F657">
        <f>VLOOKUP(Parameter!R657,'Indexing - fca'!$G$2:$H$51,2)</f>
        <v>-1</v>
      </c>
      <c r="H657">
        <f>VLOOKUP(Parameter!S657,'Indexing - fca'!$I$2:$J$51,2)</f>
        <v>24</v>
      </c>
      <c r="I657">
        <f>VLOOKUP(Parameter!T657,'Indexing - fca'!$K$2:$L$51,2)</f>
        <v>18</v>
      </c>
    </row>
    <row r="658" spans="1:9">
      <c r="A658" s="16" t="s">
        <v>339</v>
      </c>
      <c r="B658" s="13" t="s">
        <v>8</v>
      </c>
      <c r="C658">
        <f>VLOOKUP(Parameter!O658,'Indexing - fca'!$A$2:$B$51,2)</f>
        <v>-8</v>
      </c>
      <c r="D658">
        <f>VLOOKUP(Parameter!P658,'Indexing - fca'!$C$2:$D$51,2)</f>
        <v>21</v>
      </c>
      <c r="E658">
        <f>VLOOKUP(Parameter!Q658,'Indexing - fca'!$E$2:$F$51,2)</f>
        <v>11</v>
      </c>
      <c r="F658">
        <f>VLOOKUP(Parameter!R658,'Indexing - fca'!$G$2:$H$51,2)</f>
        <v>-1</v>
      </c>
      <c r="H658">
        <f>VLOOKUP(Parameter!S658,'Indexing - fca'!$I$2:$J$51,2)</f>
        <v>24</v>
      </c>
      <c r="I658">
        <f>VLOOKUP(Parameter!T658,'Indexing - fca'!$K$2:$L$51,2)</f>
        <v>18</v>
      </c>
    </row>
    <row r="659" spans="1:9">
      <c r="A659" s="16" t="s">
        <v>339</v>
      </c>
      <c r="B659" s="13" t="s">
        <v>10</v>
      </c>
      <c r="C659">
        <f>VLOOKUP(Parameter!O659,'Indexing - fca'!$A$2:$B$51,2)</f>
        <v>-8</v>
      </c>
      <c r="D659">
        <f>VLOOKUP(Parameter!P659,'Indexing - fca'!$C$2:$D$51,2)</f>
        <v>21</v>
      </c>
      <c r="E659">
        <f>VLOOKUP(Parameter!Q659,'Indexing - fca'!$E$2:$F$51,2)</f>
        <v>11</v>
      </c>
      <c r="F659">
        <f>VLOOKUP(Parameter!R659,'Indexing - fca'!$G$2:$H$51,2)</f>
        <v>-1</v>
      </c>
      <c r="H659">
        <f>VLOOKUP(Parameter!S659,'Indexing - fca'!$I$2:$J$51,2)</f>
        <v>24</v>
      </c>
      <c r="I659">
        <f>VLOOKUP(Parameter!T659,'Indexing - fca'!$K$2:$L$51,2)</f>
        <v>18</v>
      </c>
    </row>
    <row r="660" spans="1:9">
      <c r="A660" s="16" t="s">
        <v>339</v>
      </c>
      <c r="B660" s="13" t="s">
        <v>11</v>
      </c>
      <c r="C660">
        <f>VLOOKUP(Parameter!O660,'Indexing - fca'!$A$2:$B$51,2)</f>
        <v>-8</v>
      </c>
      <c r="D660">
        <f>VLOOKUP(Parameter!P660,'Indexing - fca'!$C$2:$D$51,2)</f>
        <v>21</v>
      </c>
      <c r="E660">
        <f>VLOOKUP(Parameter!Q660,'Indexing - fca'!$E$2:$F$51,2)</f>
        <v>11</v>
      </c>
      <c r="F660">
        <f>VLOOKUP(Parameter!R660,'Indexing - fca'!$G$2:$H$51,2)</f>
        <v>-1</v>
      </c>
      <c r="H660">
        <f>VLOOKUP(Parameter!S660,'Indexing - fca'!$I$2:$J$51,2)</f>
        <v>24</v>
      </c>
      <c r="I660">
        <f>VLOOKUP(Parameter!T660,'Indexing - fca'!$K$2:$L$51,2)</f>
        <v>18</v>
      </c>
    </row>
    <row r="661" spans="1:9">
      <c r="A661" s="16" t="s">
        <v>340</v>
      </c>
      <c r="B661" s="13" t="s">
        <v>8</v>
      </c>
      <c r="C661">
        <f>VLOOKUP(Parameter!O661,'Indexing - fca'!$A$2:$B$51,2)</f>
        <v>-8</v>
      </c>
      <c r="D661">
        <f>VLOOKUP(Parameter!P661,'Indexing - fca'!$C$2:$D$51,2)</f>
        <v>21</v>
      </c>
      <c r="E661">
        <f>VLOOKUP(Parameter!Q661,'Indexing - fca'!$E$2:$F$51,2)</f>
        <v>11</v>
      </c>
      <c r="F661">
        <f>VLOOKUP(Parameter!R661,'Indexing - fca'!$G$2:$H$51,2)</f>
        <v>-1</v>
      </c>
      <c r="H661">
        <f>VLOOKUP(Parameter!S661,'Indexing - fca'!$I$2:$J$51,2)</f>
        <v>24</v>
      </c>
      <c r="I661">
        <f>VLOOKUP(Parameter!T661,'Indexing - fca'!$K$2:$L$51,2)</f>
        <v>18</v>
      </c>
    </row>
    <row r="662" spans="1:9">
      <c r="A662" s="16" t="s">
        <v>340</v>
      </c>
      <c r="B662" s="13" t="s">
        <v>10</v>
      </c>
      <c r="C662">
        <f>VLOOKUP(Parameter!O662,'Indexing - fca'!$A$2:$B$51,2)</f>
        <v>-8</v>
      </c>
      <c r="D662">
        <f>VLOOKUP(Parameter!P662,'Indexing - fca'!$C$2:$D$51,2)</f>
        <v>21</v>
      </c>
      <c r="E662">
        <f>VLOOKUP(Parameter!Q662,'Indexing - fca'!$E$2:$F$51,2)</f>
        <v>11</v>
      </c>
      <c r="F662">
        <f>VLOOKUP(Parameter!R662,'Indexing - fca'!$G$2:$H$51,2)</f>
        <v>-1</v>
      </c>
      <c r="H662">
        <f>VLOOKUP(Parameter!S662,'Indexing - fca'!$I$2:$J$51,2)</f>
        <v>24</v>
      </c>
      <c r="I662">
        <f>VLOOKUP(Parameter!T662,'Indexing - fca'!$K$2:$L$51,2)</f>
        <v>18</v>
      </c>
    </row>
    <row r="663" spans="1:9">
      <c r="A663" s="16" t="s">
        <v>341</v>
      </c>
      <c r="B663" s="13" t="s">
        <v>8</v>
      </c>
      <c r="C663">
        <f>VLOOKUP(Parameter!O663,'Indexing - fca'!$A$2:$B$51,2)</f>
        <v>2</v>
      </c>
      <c r="D663">
        <f>VLOOKUP(Parameter!P663,'Indexing - fca'!$C$2:$D$51,2)</f>
        <v>-1</v>
      </c>
      <c r="E663">
        <f>VLOOKUP(Parameter!Q663,'Indexing - fca'!$E$2:$F$51,2)</f>
        <v>-2</v>
      </c>
      <c r="F663">
        <f>VLOOKUP(Parameter!R663,'Indexing - fca'!$G$2:$H$51,2)</f>
        <v>2</v>
      </c>
      <c r="H663">
        <f>VLOOKUP(Parameter!S663,'Indexing - fca'!$I$2:$J$51,2)</f>
        <v>11</v>
      </c>
      <c r="I663">
        <f>VLOOKUP(Parameter!T663,'Indexing - fca'!$K$2:$L$51,2)</f>
        <v>-1</v>
      </c>
    </row>
    <row r="664" spans="1:9">
      <c r="A664" s="16" t="s">
        <v>341</v>
      </c>
      <c r="B664" s="13" t="s">
        <v>10</v>
      </c>
      <c r="C664">
        <f>VLOOKUP(Parameter!O664,'Indexing - fca'!$A$2:$B$51,2)</f>
        <v>2</v>
      </c>
      <c r="D664">
        <f>VLOOKUP(Parameter!P664,'Indexing - fca'!$C$2:$D$51,2)</f>
        <v>-1</v>
      </c>
      <c r="E664">
        <f>VLOOKUP(Parameter!Q664,'Indexing - fca'!$E$2:$F$51,2)</f>
        <v>-2</v>
      </c>
      <c r="F664">
        <f>VLOOKUP(Parameter!R664,'Indexing - fca'!$G$2:$H$51,2)</f>
        <v>2</v>
      </c>
      <c r="H664">
        <f>VLOOKUP(Parameter!S664,'Indexing - fca'!$I$2:$J$51,2)</f>
        <v>11</v>
      </c>
      <c r="I664">
        <f>VLOOKUP(Parameter!T664,'Indexing - fca'!$K$2:$L$51,2)</f>
        <v>-1</v>
      </c>
    </row>
    <row r="665" spans="1:9">
      <c r="A665" s="16" t="s">
        <v>341</v>
      </c>
      <c r="B665" s="13" t="s">
        <v>11</v>
      </c>
      <c r="C665">
        <f>VLOOKUP(Parameter!O665,'Indexing - fca'!$A$2:$B$51,2)</f>
        <v>2</v>
      </c>
      <c r="D665">
        <f>VLOOKUP(Parameter!P665,'Indexing - fca'!$C$2:$D$51,2)</f>
        <v>-1</v>
      </c>
      <c r="E665">
        <f>VLOOKUP(Parameter!Q665,'Indexing - fca'!$E$2:$F$51,2)</f>
        <v>-2</v>
      </c>
      <c r="F665">
        <f>VLOOKUP(Parameter!R665,'Indexing - fca'!$G$2:$H$51,2)</f>
        <v>2</v>
      </c>
      <c r="H665">
        <f>VLOOKUP(Parameter!S665,'Indexing - fca'!$I$2:$J$51,2)</f>
        <v>11</v>
      </c>
      <c r="I665">
        <f>VLOOKUP(Parameter!T665,'Indexing - fca'!$K$2:$L$51,2)</f>
        <v>-1</v>
      </c>
    </row>
    <row r="666" spans="1:9">
      <c r="A666" s="16" t="s">
        <v>340</v>
      </c>
      <c r="B666" s="13" t="s">
        <v>11</v>
      </c>
      <c r="C666">
        <f>VLOOKUP(Parameter!O666,'Indexing - fca'!$A$2:$B$51,2)</f>
        <v>-8</v>
      </c>
      <c r="D666">
        <f>VLOOKUP(Parameter!P666,'Indexing - fca'!$C$2:$D$51,2)</f>
        <v>21</v>
      </c>
      <c r="E666">
        <f>VLOOKUP(Parameter!Q666,'Indexing - fca'!$E$2:$F$51,2)</f>
        <v>11</v>
      </c>
      <c r="F666">
        <f>VLOOKUP(Parameter!R666,'Indexing - fca'!$G$2:$H$51,2)</f>
        <v>-1</v>
      </c>
      <c r="H666">
        <f>VLOOKUP(Parameter!S666,'Indexing - fca'!$I$2:$J$51,2)</f>
        <v>24</v>
      </c>
      <c r="I666">
        <f>VLOOKUP(Parameter!T666,'Indexing - fca'!$K$2:$L$51,2)</f>
        <v>18</v>
      </c>
    </row>
    <row r="667" spans="1:9">
      <c r="A667" s="16" t="s">
        <v>342</v>
      </c>
      <c r="B667" s="13" t="s">
        <v>8</v>
      </c>
      <c r="C667">
        <f>VLOOKUP(Parameter!O667,'Indexing - fca'!$A$2:$B$51,2)</f>
        <v>-8</v>
      </c>
      <c r="D667">
        <f>VLOOKUP(Parameter!P667,'Indexing - fca'!$C$2:$D$51,2)</f>
        <v>22</v>
      </c>
      <c r="E667">
        <f>VLOOKUP(Parameter!Q667,'Indexing - fca'!$E$2:$F$51,2)</f>
        <v>-2</v>
      </c>
      <c r="F667">
        <f>VLOOKUP(Parameter!R667,'Indexing - fca'!$G$2:$H$51,2)</f>
        <v>1</v>
      </c>
      <c r="H667">
        <f>VLOOKUP(Parameter!S667,'Indexing - fca'!$I$2:$J$51,2)</f>
        <v>10</v>
      </c>
      <c r="I667">
        <f>VLOOKUP(Parameter!T667,'Indexing - fca'!$K$2:$L$51,2)</f>
        <v>19</v>
      </c>
    </row>
    <row r="668" spans="1:9">
      <c r="A668" s="16" t="s">
        <v>342</v>
      </c>
      <c r="B668" s="13" t="s">
        <v>10</v>
      </c>
      <c r="C668">
        <f>VLOOKUP(Parameter!O668,'Indexing - fca'!$A$2:$B$51,2)</f>
        <v>-8</v>
      </c>
      <c r="D668">
        <f>VLOOKUP(Parameter!P668,'Indexing - fca'!$C$2:$D$51,2)</f>
        <v>22</v>
      </c>
      <c r="E668">
        <f>VLOOKUP(Parameter!Q668,'Indexing - fca'!$E$2:$F$51,2)</f>
        <v>-2</v>
      </c>
      <c r="F668">
        <f>VLOOKUP(Parameter!R668,'Indexing - fca'!$G$2:$H$51,2)</f>
        <v>1</v>
      </c>
      <c r="H668">
        <f>VLOOKUP(Parameter!S668,'Indexing - fca'!$I$2:$J$51,2)</f>
        <v>10</v>
      </c>
      <c r="I668">
        <f>VLOOKUP(Parameter!T668,'Indexing - fca'!$K$2:$L$51,2)</f>
        <v>19</v>
      </c>
    </row>
    <row r="669" spans="1:9">
      <c r="A669" s="16" t="s">
        <v>342</v>
      </c>
      <c r="B669" s="13" t="s">
        <v>11</v>
      </c>
      <c r="C669">
        <f>VLOOKUP(Parameter!O669,'Indexing - fca'!$A$2:$B$51,2)</f>
        <v>-8</v>
      </c>
      <c r="D669">
        <f>VLOOKUP(Parameter!P669,'Indexing - fca'!$C$2:$D$51,2)</f>
        <v>22</v>
      </c>
      <c r="E669">
        <f>VLOOKUP(Parameter!Q669,'Indexing - fca'!$E$2:$F$51,2)</f>
        <v>-2</v>
      </c>
      <c r="F669">
        <f>VLOOKUP(Parameter!R669,'Indexing - fca'!$G$2:$H$51,2)</f>
        <v>1</v>
      </c>
      <c r="H669">
        <f>VLOOKUP(Parameter!S669,'Indexing - fca'!$I$2:$J$51,2)</f>
        <v>10</v>
      </c>
      <c r="I669">
        <f>VLOOKUP(Parameter!T669,'Indexing - fca'!$K$2:$L$51,2)</f>
        <v>19</v>
      </c>
    </row>
    <row r="670" spans="1:9">
      <c r="A670" s="16" t="s">
        <v>343</v>
      </c>
      <c r="B670" s="13" t="s">
        <v>8</v>
      </c>
      <c r="C670">
        <f>VLOOKUP(Parameter!O670,'Indexing - fca'!$A$2:$B$51,2)</f>
        <v>-3</v>
      </c>
      <c r="D670">
        <f>VLOOKUP(Parameter!P670,'Indexing - fca'!$C$2:$D$51,2)</f>
        <v>19</v>
      </c>
      <c r="E670">
        <f>VLOOKUP(Parameter!Q670,'Indexing - fca'!$E$2:$F$51,2)</f>
        <v>-4</v>
      </c>
      <c r="F670">
        <f>VLOOKUP(Parameter!R670,'Indexing - fca'!$G$2:$H$51,2)</f>
        <v>-16</v>
      </c>
      <c r="H670">
        <f>VLOOKUP(Parameter!S670,'Indexing - fca'!$I$2:$J$51,2)</f>
        <v>-2</v>
      </c>
      <c r="I670">
        <f>VLOOKUP(Parameter!T670,'Indexing - fca'!$K$2:$L$51,2)</f>
        <v>23</v>
      </c>
    </row>
    <row r="671" spans="1:9">
      <c r="A671" s="16" t="s">
        <v>343</v>
      </c>
      <c r="B671" s="13" t="s">
        <v>10</v>
      </c>
      <c r="C671">
        <f>VLOOKUP(Parameter!O671,'Indexing - fca'!$A$2:$B$51,2)</f>
        <v>-3</v>
      </c>
      <c r="D671">
        <f>VLOOKUP(Parameter!P671,'Indexing - fca'!$C$2:$D$51,2)</f>
        <v>19</v>
      </c>
      <c r="E671">
        <f>VLOOKUP(Parameter!Q671,'Indexing - fca'!$E$2:$F$51,2)</f>
        <v>-4</v>
      </c>
      <c r="F671">
        <f>VLOOKUP(Parameter!R671,'Indexing - fca'!$G$2:$H$51,2)</f>
        <v>-16</v>
      </c>
      <c r="H671">
        <f>VLOOKUP(Parameter!S671,'Indexing - fca'!$I$2:$J$51,2)</f>
        <v>-2</v>
      </c>
      <c r="I671">
        <f>VLOOKUP(Parameter!T671,'Indexing - fca'!$K$2:$L$51,2)</f>
        <v>23</v>
      </c>
    </row>
    <row r="672" spans="1:9">
      <c r="A672" s="16" t="s">
        <v>343</v>
      </c>
      <c r="B672" s="13" t="s">
        <v>11</v>
      </c>
      <c r="C672">
        <f>VLOOKUP(Parameter!O672,'Indexing - fca'!$A$2:$B$51,2)</f>
        <v>-3</v>
      </c>
      <c r="D672">
        <f>VLOOKUP(Parameter!P672,'Indexing - fca'!$C$2:$D$51,2)</f>
        <v>19</v>
      </c>
      <c r="E672">
        <f>VLOOKUP(Parameter!Q672,'Indexing - fca'!$E$2:$F$51,2)</f>
        <v>-4</v>
      </c>
      <c r="F672">
        <f>VLOOKUP(Parameter!R672,'Indexing - fca'!$G$2:$H$51,2)</f>
        <v>-16</v>
      </c>
      <c r="H672">
        <f>VLOOKUP(Parameter!S672,'Indexing - fca'!$I$2:$J$51,2)</f>
        <v>-2</v>
      </c>
      <c r="I672">
        <f>VLOOKUP(Parameter!T672,'Indexing - fca'!$K$2:$L$51,2)</f>
        <v>23</v>
      </c>
    </row>
    <row r="673" spans="1:9">
      <c r="A673" s="16" t="s">
        <v>344</v>
      </c>
      <c r="B673" s="13" t="s">
        <v>8</v>
      </c>
      <c r="C673">
        <f>VLOOKUP(Parameter!O673,'Indexing - fca'!$A$2:$B$51,2)</f>
        <v>-7</v>
      </c>
      <c r="D673">
        <f>VLOOKUP(Parameter!P673,'Indexing - fca'!$C$2:$D$51,2)</f>
        <v>16</v>
      </c>
      <c r="E673">
        <f>VLOOKUP(Parameter!Q673,'Indexing - fca'!$E$2:$F$51,2)</f>
        <v>18</v>
      </c>
      <c r="F673">
        <f>VLOOKUP(Parameter!R673,'Indexing - fca'!$G$2:$H$51,2)</f>
        <v>1</v>
      </c>
      <c r="H673">
        <f>VLOOKUP(Parameter!S673,'Indexing - fca'!$I$2:$J$51,2)</f>
        <v>15</v>
      </c>
      <c r="I673">
        <f>VLOOKUP(Parameter!T673,'Indexing - fca'!$K$2:$L$51,2)</f>
        <v>7</v>
      </c>
    </row>
    <row r="674" spans="1:9">
      <c r="A674" s="16" t="s">
        <v>344</v>
      </c>
      <c r="B674" s="13" t="s">
        <v>10</v>
      </c>
      <c r="C674">
        <f>VLOOKUP(Parameter!O674,'Indexing - fca'!$A$2:$B$51,2)</f>
        <v>-7</v>
      </c>
      <c r="D674">
        <f>VLOOKUP(Parameter!P674,'Indexing - fca'!$C$2:$D$51,2)</f>
        <v>16</v>
      </c>
      <c r="E674">
        <f>VLOOKUP(Parameter!Q674,'Indexing - fca'!$E$2:$F$51,2)</f>
        <v>18</v>
      </c>
      <c r="F674">
        <f>VLOOKUP(Parameter!R674,'Indexing - fca'!$G$2:$H$51,2)</f>
        <v>1</v>
      </c>
      <c r="H674">
        <f>VLOOKUP(Parameter!S674,'Indexing - fca'!$I$2:$J$51,2)</f>
        <v>15</v>
      </c>
      <c r="I674">
        <f>VLOOKUP(Parameter!T674,'Indexing - fca'!$K$2:$L$51,2)</f>
        <v>7</v>
      </c>
    </row>
    <row r="675" spans="1:9">
      <c r="A675" s="16" t="s">
        <v>344</v>
      </c>
      <c r="B675" s="13" t="s">
        <v>11</v>
      </c>
      <c r="C675">
        <f>VLOOKUP(Parameter!O675,'Indexing - fca'!$A$2:$B$51,2)</f>
        <v>-7</v>
      </c>
      <c r="D675">
        <f>VLOOKUP(Parameter!P675,'Indexing - fca'!$C$2:$D$51,2)</f>
        <v>16</v>
      </c>
      <c r="E675">
        <f>VLOOKUP(Parameter!Q675,'Indexing - fca'!$E$2:$F$51,2)</f>
        <v>18</v>
      </c>
      <c r="F675">
        <f>VLOOKUP(Parameter!R675,'Indexing - fca'!$G$2:$H$51,2)</f>
        <v>1</v>
      </c>
      <c r="H675">
        <f>VLOOKUP(Parameter!S675,'Indexing - fca'!$I$2:$J$51,2)</f>
        <v>15</v>
      </c>
      <c r="I675">
        <f>VLOOKUP(Parameter!T675,'Indexing - fca'!$K$2:$L$51,2)</f>
        <v>7</v>
      </c>
    </row>
    <row r="676" spans="1:9">
      <c r="A676" s="16" t="s">
        <v>345</v>
      </c>
      <c r="B676" s="13" t="s">
        <v>8</v>
      </c>
      <c r="C676">
        <f>VLOOKUP(Parameter!O676,'Indexing - fca'!$A$2:$B$51,2)</f>
        <v>6</v>
      </c>
      <c r="D676">
        <f>VLOOKUP(Parameter!P676,'Indexing - fca'!$C$2:$D$51,2)</f>
        <v>22</v>
      </c>
      <c r="E676">
        <f>VLOOKUP(Parameter!Q676,'Indexing - fca'!$E$2:$F$51,2)</f>
        <v>-1</v>
      </c>
      <c r="F676">
        <f>VLOOKUP(Parameter!R676,'Indexing - fca'!$G$2:$H$51,2)</f>
        <v>-21</v>
      </c>
      <c r="H676">
        <f>VLOOKUP(Parameter!S676,'Indexing - fca'!$I$2:$J$51,2)</f>
        <v>0</v>
      </c>
      <c r="I676">
        <f>VLOOKUP(Parameter!T676,'Indexing - fca'!$K$2:$L$51,2)</f>
        <v>15</v>
      </c>
    </row>
    <row r="677" spans="1:9">
      <c r="A677" s="16" t="s">
        <v>345</v>
      </c>
      <c r="B677" s="13" t="s">
        <v>10</v>
      </c>
      <c r="C677">
        <f>VLOOKUP(Parameter!O677,'Indexing - fca'!$A$2:$B$51,2)</f>
        <v>6</v>
      </c>
      <c r="D677">
        <f>VLOOKUP(Parameter!P677,'Indexing - fca'!$C$2:$D$51,2)</f>
        <v>22</v>
      </c>
      <c r="E677">
        <f>VLOOKUP(Parameter!Q677,'Indexing - fca'!$E$2:$F$51,2)</f>
        <v>-1</v>
      </c>
      <c r="F677">
        <f>VLOOKUP(Parameter!R677,'Indexing - fca'!$G$2:$H$51,2)</f>
        <v>-21</v>
      </c>
      <c r="H677">
        <f>VLOOKUP(Parameter!S677,'Indexing - fca'!$I$2:$J$51,2)</f>
        <v>0</v>
      </c>
      <c r="I677">
        <f>VLOOKUP(Parameter!T677,'Indexing - fca'!$K$2:$L$51,2)</f>
        <v>15</v>
      </c>
    </row>
    <row r="678" spans="1:9">
      <c r="A678" s="16" t="s">
        <v>345</v>
      </c>
      <c r="B678" s="13" t="s">
        <v>11</v>
      </c>
      <c r="C678">
        <f>VLOOKUP(Parameter!O678,'Indexing - fca'!$A$2:$B$51,2)</f>
        <v>6</v>
      </c>
      <c r="D678">
        <f>VLOOKUP(Parameter!P678,'Indexing - fca'!$C$2:$D$51,2)</f>
        <v>22</v>
      </c>
      <c r="E678">
        <f>VLOOKUP(Parameter!Q678,'Indexing - fca'!$E$2:$F$51,2)</f>
        <v>-1</v>
      </c>
      <c r="F678">
        <f>VLOOKUP(Parameter!R678,'Indexing - fca'!$G$2:$H$51,2)</f>
        <v>-21</v>
      </c>
      <c r="H678">
        <f>VLOOKUP(Parameter!S678,'Indexing - fca'!$I$2:$J$51,2)</f>
        <v>0</v>
      </c>
      <c r="I678">
        <f>VLOOKUP(Parameter!T678,'Indexing - fca'!$K$2:$L$51,2)</f>
        <v>15</v>
      </c>
    </row>
    <row r="679" spans="1:9">
      <c r="A679" s="16" t="s">
        <v>346</v>
      </c>
      <c r="B679" s="13" t="s">
        <v>8</v>
      </c>
      <c r="C679">
        <f>VLOOKUP(Parameter!O679,'Indexing - fca'!$A$2:$B$51,2)</f>
        <v>8</v>
      </c>
      <c r="D679">
        <f>VLOOKUP(Parameter!P679,'Indexing - fca'!$C$2:$D$51,2)</f>
        <v>15</v>
      </c>
      <c r="E679">
        <f>VLOOKUP(Parameter!Q679,'Indexing - fca'!$E$2:$F$51,2)</f>
        <v>5</v>
      </c>
      <c r="F679">
        <f>VLOOKUP(Parameter!R679,'Indexing - fca'!$G$2:$H$51,2)</f>
        <v>-1</v>
      </c>
      <c r="H679">
        <f>VLOOKUP(Parameter!S679,'Indexing - fca'!$I$2:$J$51,2)</f>
        <v>-2</v>
      </c>
      <c r="I679">
        <f>VLOOKUP(Parameter!T679,'Indexing - fca'!$K$2:$L$51,2)</f>
        <v>23</v>
      </c>
    </row>
    <row r="680" spans="1:9">
      <c r="A680" s="16" t="s">
        <v>346</v>
      </c>
      <c r="B680" s="13" t="s">
        <v>10</v>
      </c>
      <c r="C680">
        <f>VLOOKUP(Parameter!O680,'Indexing - fca'!$A$2:$B$51,2)</f>
        <v>8</v>
      </c>
      <c r="D680">
        <f>VLOOKUP(Parameter!P680,'Indexing - fca'!$C$2:$D$51,2)</f>
        <v>15</v>
      </c>
      <c r="E680">
        <f>VLOOKUP(Parameter!Q680,'Indexing - fca'!$E$2:$F$51,2)</f>
        <v>5</v>
      </c>
      <c r="F680">
        <f>VLOOKUP(Parameter!R680,'Indexing - fca'!$G$2:$H$51,2)</f>
        <v>-1</v>
      </c>
      <c r="H680">
        <f>VLOOKUP(Parameter!S680,'Indexing - fca'!$I$2:$J$51,2)</f>
        <v>-2</v>
      </c>
      <c r="I680">
        <f>VLOOKUP(Parameter!T680,'Indexing - fca'!$K$2:$L$51,2)</f>
        <v>23</v>
      </c>
    </row>
    <row r="681" spans="1:9">
      <c r="A681" s="16" t="s">
        <v>346</v>
      </c>
      <c r="B681" s="13" t="s">
        <v>11</v>
      </c>
      <c r="C681">
        <f>VLOOKUP(Parameter!O681,'Indexing - fca'!$A$2:$B$51,2)</f>
        <v>8</v>
      </c>
      <c r="D681">
        <f>VLOOKUP(Parameter!P681,'Indexing - fca'!$C$2:$D$51,2)</f>
        <v>15</v>
      </c>
      <c r="E681">
        <f>VLOOKUP(Parameter!Q681,'Indexing - fca'!$E$2:$F$51,2)</f>
        <v>5</v>
      </c>
      <c r="F681">
        <f>VLOOKUP(Parameter!R681,'Indexing - fca'!$G$2:$H$51,2)</f>
        <v>-1</v>
      </c>
      <c r="H681">
        <f>VLOOKUP(Parameter!S681,'Indexing - fca'!$I$2:$J$51,2)</f>
        <v>-2</v>
      </c>
      <c r="I681">
        <f>VLOOKUP(Parameter!T681,'Indexing - fca'!$K$2:$L$51,2)</f>
        <v>23</v>
      </c>
    </row>
    <row r="682" spans="1:9">
      <c r="A682" s="16" t="s">
        <v>347</v>
      </c>
      <c r="B682" s="13" t="s">
        <v>8</v>
      </c>
      <c r="C682">
        <f>VLOOKUP(Parameter!O682,'Indexing - fca'!$A$2:$B$51,2)</f>
        <v>20</v>
      </c>
      <c r="D682">
        <f>VLOOKUP(Parameter!P682,'Indexing - fca'!$C$2:$D$51,2)</f>
        <v>13</v>
      </c>
      <c r="E682">
        <f>VLOOKUP(Parameter!Q682,'Indexing - fca'!$E$2:$F$51,2)</f>
        <v>5</v>
      </c>
      <c r="F682">
        <f>VLOOKUP(Parameter!R682,'Indexing - fca'!$G$2:$H$51,2)</f>
        <v>-18</v>
      </c>
      <c r="H682">
        <f>VLOOKUP(Parameter!S682,'Indexing - fca'!$I$2:$J$51,2)</f>
        <v>14</v>
      </c>
      <c r="I682">
        <f>VLOOKUP(Parameter!T682,'Indexing - fca'!$K$2:$L$51,2)</f>
        <v>20</v>
      </c>
    </row>
    <row r="683" spans="1:9">
      <c r="A683" s="16" t="s">
        <v>347</v>
      </c>
      <c r="B683" s="13" t="s">
        <v>10</v>
      </c>
      <c r="C683">
        <f>VLOOKUP(Parameter!O683,'Indexing - fca'!$A$2:$B$51,2)</f>
        <v>20</v>
      </c>
      <c r="D683">
        <f>VLOOKUP(Parameter!P683,'Indexing - fca'!$C$2:$D$51,2)</f>
        <v>13</v>
      </c>
      <c r="E683">
        <f>VLOOKUP(Parameter!Q683,'Indexing - fca'!$E$2:$F$51,2)</f>
        <v>5</v>
      </c>
      <c r="F683">
        <f>VLOOKUP(Parameter!R683,'Indexing - fca'!$G$2:$H$51,2)</f>
        <v>-18</v>
      </c>
      <c r="H683">
        <f>VLOOKUP(Parameter!S683,'Indexing - fca'!$I$2:$J$51,2)</f>
        <v>14</v>
      </c>
      <c r="I683">
        <f>VLOOKUP(Parameter!T683,'Indexing - fca'!$K$2:$L$51,2)</f>
        <v>20</v>
      </c>
    </row>
    <row r="684" spans="1:9">
      <c r="A684" s="16" t="s">
        <v>347</v>
      </c>
      <c r="B684" s="13" t="s">
        <v>11</v>
      </c>
      <c r="C684">
        <f>VLOOKUP(Parameter!O684,'Indexing - fca'!$A$2:$B$51,2)</f>
        <v>20</v>
      </c>
      <c r="D684">
        <f>VLOOKUP(Parameter!P684,'Indexing - fca'!$C$2:$D$51,2)</f>
        <v>13</v>
      </c>
      <c r="E684">
        <f>VLOOKUP(Parameter!Q684,'Indexing - fca'!$E$2:$F$51,2)</f>
        <v>5</v>
      </c>
      <c r="F684">
        <f>VLOOKUP(Parameter!R684,'Indexing - fca'!$G$2:$H$51,2)</f>
        <v>-18</v>
      </c>
      <c r="H684">
        <f>VLOOKUP(Parameter!S684,'Indexing - fca'!$I$2:$J$51,2)</f>
        <v>14</v>
      </c>
      <c r="I684">
        <f>VLOOKUP(Parameter!T684,'Indexing - fca'!$K$2:$L$51,2)</f>
        <v>20</v>
      </c>
    </row>
    <row r="685" spans="1:9">
      <c r="A685" s="16" t="s">
        <v>348</v>
      </c>
      <c r="B685" s="13" t="s">
        <v>8</v>
      </c>
      <c r="C685">
        <f>VLOOKUP(Parameter!O685,'Indexing - fca'!$A$2:$B$51,2)</f>
        <v>-8</v>
      </c>
      <c r="D685">
        <f>VLOOKUP(Parameter!P685,'Indexing - fca'!$C$2:$D$51,2)</f>
        <v>-2</v>
      </c>
      <c r="E685">
        <f>VLOOKUP(Parameter!Q685,'Indexing - fca'!$E$2:$F$51,2)</f>
        <v>-2</v>
      </c>
      <c r="F685">
        <f>VLOOKUP(Parameter!R685,'Indexing - fca'!$G$2:$H$51,2)</f>
        <v>-2</v>
      </c>
      <c r="H685">
        <f>VLOOKUP(Parameter!S685,'Indexing - fca'!$I$2:$J$51,2)</f>
        <v>22</v>
      </c>
      <c r="I685">
        <f>VLOOKUP(Parameter!T685,'Indexing - fca'!$K$2:$L$51,2)</f>
        <v>24</v>
      </c>
    </row>
    <row r="686" spans="1:9">
      <c r="A686" s="16" t="s">
        <v>348</v>
      </c>
      <c r="B686" s="13" t="s">
        <v>10</v>
      </c>
      <c r="C686">
        <f>VLOOKUP(Parameter!O686,'Indexing - fca'!$A$2:$B$51,2)</f>
        <v>-8</v>
      </c>
      <c r="D686">
        <f>VLOOKUP(Parameter!P686,'Indexing - fca'!$C$2:$D$51,2)</f>
        <v>-2</v>
      </c>
      <c r="E686">
        <f>VLOOKUP(Parameter!Q686,'Indexing - fca'!$E$2:$F$51,2)</f>
        <v>-2</v>
      </c>
      <c r="F686">
        <f>VLOOKUP(Parameter!R686,'Indexing - fca'!$G$2:$H$51,2)</f>
        <v>-2</v>
      </c>
      <c r="H686">
        <f>VLOOKUP(Parameter!S686,'Indexing - fca'!$I$2:$J$51,2)</f>
        <v>22</v>
      </c>
      <c r="I686">
        <f>VLOOKUP(Parameter!T686,'Indexing - fca'!$K$2:$L$51,2)</f>
        <v>24</v>
      </c>
    </row>
    <row r="687" spans="1:9">
      <c r="A687" s="16" t="s">
        <v>348</v>
      </c>
      <c r="B687" s="13" t="s">
        <v>11</v>
      </c>
      <c r="C687">
        <f>VLOOKUP(Parameter!O687,'Indexing - fca'!$A$2:$B$51,2)</f>
        <v>-8</v>
      </c>
      <c r="D687">
        <f>VLOOKUP(Parameter!P687,'Indexing - fca'!$C$2:$D$51,2)</f>
        <v>-2</v>
      </c>
      <c r="E687">
        <f>VLOOKUP(Parameter!Q687,'Indexing - fca'!$E$2:$F$51,2)</f>
        <v>-2</v>
      </c>
      <c r="F687">
        <f>VLOOKUP(Parameter!R687,'Indexing - fca'!$G$2:$H$51,2)</f>
        <v>-2</v>
      </c>
      <c r="H687">
        <f>VLOOKUP(Parameter!S687,'Indexing - fca'!$I$2:$J$51,2)</f>
        <v>22</v>
      </c>
      <c r="I687">
        <f>VLOOKUP(Parameter!T687,'Indexing - fca'!$K$2:$L$51,2)</f>
        <v>24</v>
      </c>
    </row>
    <row r="688" spans="1:9">
      <c r="A688" s="16" t="s">
        <v>349</v>
      </c>
      <c r="B688" s="13" t="s">
        <v>8</v>
      </c>
      <c r="C688">
        <f>VLOOKUP(Parameter!O688,'Indexing - fca'!$A$2:$B$51,2)</f>
        <v>-23</v>
      </c>
      <c r="D688">
        <f>VLOOKUP(Parameter!P688,'Indexing - fca'!$C$2:$D$51,2)</f>
        <v>25</v>
      </c>
      <c r="E688">
        <f>VLOOKUP(Parameter!Q688,'Indexing - fca'!$E$2:$F$51,2)</f>
        <v>-16</v>
      </c>
      <c r="F688">
        <f>VLOOKUP(Parameter!R688,'Indexing - fca'!$G$2:$H$51,2)</f>
        <v>23</v>
      </c>
      <c r="H688">
        <f>VLOOKUP(Parameter!S688,'Indexing - fca'!$I$2:$J$51,2)</f>
        <v>-15</v>
      </c>
      <c r="I688">
        <f>VLOOKUP(Parameter!T688,'Indexing - fca'!$K$2:$L$51,2)</f>
        <v>21</v>
      </c>
    </row>
    <row r="689" spans="1:9">
      <c r="A689" s="16" t="s">
        <v>349</v>
      </c>
      <c r="B689" s="13" t="s">
        <v>10</v>
      </c>
      <c r="C689">
        <f>VLOOKUP(Parameter!O689,'Indexing - fca'!$A$2:$B$51,2)</f>
        <v>-23</v>
      </c>
      <c r="D689">
        <f>VLOOKUP(Parameter!P689,'Indexing - fca'!$C$2:$D$51,2)</f>
        <v>25</v>
      </c>
      <c r="E689">
        <f>VLOOKUP(Parameter!Q689,'Indexing - fca'!$E$2:$F$51,2)</f>
        <v>-16</v>
      </c>
      <c r="F689">
        <f>VLOOKUP(Parameter!R689,'Indexing - fca'!$G$2:$H$51,2)</f>
        <v>23</v>
      </c>
      <c r="H689">
        <f>VLOOKUP(Parameter!S689,'Indexing - fca'!$I$2:$J$51,2)</f>
        <v>-15</v>
      </c>
      <c r="I689">
        <f>VLOOKUP(Parameter!T689,'Indexing - fca'!$K$2:$L$51,2)</f>
        <v>21</v>
      </c>
    </row>
    <row r="690" spans="1:9">
      <c r="A690" s="16" t="s">
        <v>349</v>
      </c>
      <c r="B690" s="13" t="s">
        <v>11</v>
      </c>
      <c r="C690">
        <f>VLOOKUP(Parameter!O690,'Indexing - fca'!$A$2:$B$51,2)</f>
        <v>-23</v>
      </c>
      <c r="D690">
        <f>VLOOKUP(Parameter!P690,'Indexing - fca'!$C$2:$D$51,2)</f>
        <v>25</v>
      </c>
      <c r="E690">
        <f>VLOOKUP(Parameter!Q690,'Indexing - fca'!$E$2:$F$51,2)</f>
        <v>-16</v>
      </c>
      <c r="F690">
        <f>VLOOKUP(Parameter!R690,'Indexing - fca'!$G$2:$H$51,2)</f>
        <v>23</v>
      </c>
      <c r="H690">
        <f>VLOOKUP(Parameter!S690,'Indexing - fca'!$I$2:$J$51,2)</f>
        <v>-15</v>
      </c>
      <c r="I690">
        <f>VLOOKUP(Parameter!T690,'Indexing - fca'!$K$2:$L$51,2)</f>
        <v>21</v>
      </c>
    </row>
    <row r="691" spans="1:9">
      <c r="A691" s="16" t="s">
        <v>350</v>
      </c>
      <c r="B691" s="13" t="s">
        <v>8</v>
      </c>
      <c r="C691">
        <f>VLOOKUP(Parameter!O691,'Indexing - fca'!$A$2:$B$51,2)</f>
        <v>-23</v>
      </c>
      <c r="D691">
        <f>VLOOKUP(Parameter!P691,'Indexing - fca'!$C$2:$D$51,2)</f>
        <v>25</v>
      </c>
      <c r="E691">
        <f>VLOOKUP(Parameter!Q691,'Indexing - fca'!$E$2:$F$51,2)</f>
        <v>-16</v>
      </c>
      <c r="F691">
        <f>VLOOKUP(Parameter!R691,'Indexing - fca'!$G$2:$H$51,2)</f>
        <v>23</v>
      </c>
      <c r="H691">
        <f>VLOOKUP(Parameter!S691,'Indexing - fca'!$I$2:$J$51,2)</f>
        <v>-15</v>
      </c>
      <c r="I691">
        <f>VLOOKUP(Parameter!T691,'Indexing - fca'!$K$2:$L$51,2)</f>
        <v>21</v>
      </c>
    </row>
    <row r="692" spans="1:9">
      <c r="A692" s="16" t="s">
        <v>350</v>
      </c>
      <c r="B692" s="13" t="s">
        <v>10</v>
      </c>
      <c r="C692">
        <f>VLOOKUP(Parameter!O692,'Indexing - fca'!$A$2:$B$51,2)</f>
        <v>-23</v>
      </c>
      <c r="D692">
        <f>VLOOKUP(Parameter!P692,'Indexing - fca'!$C$2:$D$51,2)</f>
        <v>25</v>
      </c>
      <c r="E692">
        <f>VLOOKUP(Parameter!Q692,'Indexing - fca'!$E$2:$F$51,2)</f>
        <v>-16</v>
      </c>
      <c r="F692">
        <f>VLOOKUP(Parameter!R692,'Indexing - fca'!$G$2:$H$51,2)</f>
        <v>23</v>
      </c>
      <c r="H692">
        <f>VLOOKUP(Parameter!S692,'Indexing - fca'!$I$2:$J$51,2)</f>
        <v>-15</v>
      </c>
      <c r="I692">
        <f>VLOOKUP(Parameter!T692,'Indexing - fca'!$K$2:$L$51,2)</f>
        <v>21</v>
      </c>
    </row>
    <row r="693" spans="1:9">
      <c r="A693" s="16" t="s">
        <v>350</v>
      </c>
      <c r="B693" s="13" t="s">
        <v>11</v>
      </c>
      <c r="C693">
        <f>VLOOKUP(Parameter!O693,'Indexing - fca'!$A$2:$B$51,2)</f>
        <v>-23</v>
      </c>
      <c r="D693">
        <f>VLOOKUP(Parameter!P693,'Indexing - fca'!$C$2:$D$51,2)</f>
        <v>25</v>
      </c>
      <c r="E693">
        <f>VLOOKUP(Parameter!Q693,'Indexing - fca'!$E$2:$F$51,2)</f>
        <v>-16</v>
      </c>
      <c r="F693">
        <f>VLOOKUP(Parameter!R693,'Indexing - fca'!$G$2:$H$51,2)</f>
        <v>23</v>
      </c>
      <c r="H693">
        <f>VLOOKUP(Parameter!S693,'Indexing - fca'!$I$2:$J$51,2)</f>
        <v>-15</v>
      </c>
      <c r="I693">
        <f>VLOOKUP(Parameter!T693,'Indexing - fca'!$K$2:$L$51,2)</f>
        <v>21</v>
      </c>
    </row>
    <row r="694" spans="1:9">
      <c r="A694" s="16" t="s">
        <v>351</v>
      </c>
      <c r="B694" s="13" t="s">
        <v>8</v>
      </c>
      <c r="C694">
        <f>VLOOKUP(Parameter!O694,'Indexing - fca'!$A$2:$B$51,2)</f>
        <v>2</v>
      </c>
      <c r="D694">
        <f>VLOOKUP(Parameter!P694,'Indexing - fca'!$C$2:$D$51,2)</f>
        <v>12</v>
      </c>
      <c r="E694">
        <f>VLOOKUP(Parameter!Q694,'Indexing - fca'!$E$2:$F$51,2)</f>
        <v>21</v>
      </c>
      <c r="F694">
        <f>VLOOKUP(Parameter!R694,'Indexing - fca'!$G$2:$H$51,2)</f>
        <v>-3</v>
      </c>
      <c r="H694">
        <f>VLOOKUP(Parameter!S694,'Indexing - fca'!$I$2:$J$51,2)</f>
        <v>16</v>
      </c>
      <c r="I694">
        <f>VLOOKUP(Parameter!T694,'Indexing - fca'!$K$2:$L$51,2)</f>
        <v>24</v>
      </c>
    </row>
    <row r="695" spans="1:9">
      <c r="A695" s="16" t="s">
        <v>351</v>
      </c>
      <c r="B695" s="13" t="s">
        <v>10</v>
      </c>
      <c r="C695">
        <f>VLOOKUP(Parameter!O695,'Indexing - fca'!$A$2:$B$51,2)</f>
        <v>2</v>
      </c>
      <c r="D695">
        <f>VLOOKUP(Parameter!P695,'Indexing - fca'!$C$2:$D$51,2)</f>
        <v>12</v>
      </c>
      <c r="E695">
        <f>VLOOKUP(Parameter!Q695,'Indexing - fca'!$E$2:$F$51,2)</f>
        <v>21</v>
      </c>
      <c r="F695">
        <f>VLOOKUP(Parameter!R695,'Indexing - fca'!$G$2:$H$51,2)</f>
        <v>-3</v>
      </c>
      <c r="H695">
        <f>VLOOKUP(Parameter!S695,'Indexing - fca'!$I$2:$J$51,2)</f>
        <v>16</v>
      </c>
      <c r="I695">
        <f>VLOOKUP(Parameter!T695,'Indexing - fca'!$K$2:$L$51,2)</f>
        <v>24</v>
      </c>
    </row>
    <row r="696" spans="1:9">
      <c r="A696" s="16" t="s">
        <v>351</v>
      </c>
      <c r="B696" s="13" t="s">
        <v>11</v>
      </c>
      <c r="C696">
        <f>VLOOKUP(Parameter!O696,'Indexing - fca'!$A$2:$B$51,2)</f>
        <v>2</v>
      </c>
      <c r="D696">
        <f>VLOOKUP(Parameter!P696,'Indexing - fca'!$C$2:$D$51,2)</f>
        <v>12</v>
      </c>
      <c r="E696">
        <f>VLOOKUP(Parameter!Q696,'Indexing - fca'!$E$2:$F$51,2)</f>
        <v>21</v>
      </c>
      <c r="F696">
        <f>VLOOKUP(Parameter!R696,'Indexing - fca'!$G$2:$H$51,2)</f>
        <v>-3</v>
      </c>
      <c r="H696">
        <f>VLOOKUP(Parameter!S696,'Indexing - fca'!$I$2:$J$51,2)</f>
        <v>16</v>
      </c>
      <c r="I696">
        <f>VLOOKUP(Parameter!T696,'Indexing - fca'!$K$2:$L$51,2)</f>
        <v>24</v>
      </c>
    </row>
    <row r="697" spans="1:9">
      <c r="A697" s="16" t="s">
        <v>352</v>
      </c>
      <c r="B697" s="13" t="s">
        <v>8</v>
      </c>
      <c r="C697">
        <f>VLOOKUP(Parameter!O697,'Indexing - fca'!$A$2:$B$51,2)</f>
        <v>2</v>
      </c>
      <c r="D697">
        <f>VLOOKUP(Parameter!P697,'Indexing - fca'!$C$2:$D$51,2)</f>
        <v>21</v>
      </c>
      <c r="E697">
        <f>VLOOKUP(Parameter!Q697,'Indexing - fca'!$E$2:$F$51,2)</f>
        <v>14</v>
      </c>
      <c r="F697">
        <f>VLOOKUP(Parameter!R697,'Indexing - fca'!$G$2:$H$51,2)</f>
        <v>1</v>
      </c>
      <c r="H697">
        <f>VLOOKUP(Parameter!S697,'Indexing - fca'!$I$2:$J$51,2)</f>
        <v>-6</v>
      </c>
      <c r="I697">
        <f>VLOOKUP(Parameter!T697,'Indexing - fca'!$K$2:$L$51,2)</f>
        <v>-2</v>
      </c>
    </row>
    <row r="698" spans="1:9">
      <c r="A698" s="16" t="s">
        <v>352</v>
      </c>
      <c r="B698" s="13" t="s">
        <v>10</v>
      </c>
      <c r="C698">
        <f>VLOOKUP(Parameter!O698,'Indexing - fca'!$A$2:$B$51,2)</f>
        <v>2</v>
      </c>
      <c r="D698">
        <f>VLOOKUP(Parameter!P698,'Indexing - fca'!$C$2:$D$51,2)</f>
        <v>21</v>
      </c>
      <c r="E698">
        <f>VLOOKUP(Parameter!Q698,'Indexing - fca'!$E$2:$F$51,2)</f>
        <v>14</v>
      </c>
      <c r="F698">
        <f>VLOOKUP(Parameter!R698,'Indexing - fca'!$G$2:$H$51,2)</f>
        <v>1</v>
      </c>
      <c r="H698">
        <f>VLOOKUP(Parameter!S698,'Indexing - fca'!$I$2:$J$51,2)</f>
        <v>-6</v>
      </c>
      <c r="I698">
        <f>VLOOKUP(Parameter!T698,'Indexing - fca'!$K$2:$L$51,2)</f>
        <v>-2</v>
      </c>
    </row>
    <row r="699" spans="1:9">
      <c r="A699" s="16" t="s">
        <v>352</v>
      </c>
      <c r="B699" s="13" t="s">
        <v>11</v>
      </c>
      <c r="C699">
        <f>VLOOKUP(Parameter!O699,'Indexing - fca'!$A$2:$B$51,2)</f>
        <v>2</v>
      </c>
      <c r="D699">
        <f>VLOOKUP(Parameter!P699,'Indexing - fca'!$C$2:$D$51,2)</f>
        <v>21</v>
      </c>
      <c r="E699">
        <f>VLOOKUP(Parameter!Q699,'Indexing - fca'!$E$2:$F$51,2)</f>
        <v>14</v>
      </c>
      <c r="F699">
        <f>VLOOKUP(Parameter!R699,'Indexing - fca'!$G$2:$H$51,2)</f>
        <v>1</v>
      </c>
      <c r="H699">
        <f>VLOOKUP(Parameter!S699,'Indexing - fca'!$I$2:$J$51,2)</f>
        <v>-6</v>
      </c>
      <c r="I699">
        <f>VLOOKUP(Parameter!T699,'Indexing - fca'!$K$2:$L$51,2)</f>
        <v>-2</v>
      </c>
    </row>
    <row r="700" spans="1:9">
      <c r="A700" s="16" t="s">
        <v>353</v>
      </c>
      <c r="B700" s="13" t="s">
        <v>8</v>
      </c>
      <c r="C700">
        <f>VLOOKUP(Parameter!O700,'Indexing - fca'!$A$2:$B$51,2)</f>
        <v>6</v>
      </c>
      <c r="D700">
        <f>VLOOKUP(Parameter!P700,'Indexing - fca'!$C$2:$D$51,2)</f>
        <v>16</v>
      </c>
      <c r="E700">
        <f>VLOOKUP(Parameter!Q700,'Indexing - fca'!$E$2:$F$51,2)</f>
        <v>20</v>
      </c>
      <c r="F700">
        <f>VLOOKUP(Parameter!R700,'Indexing - fca'!$G$2:$H$51,2)</f>
        <v>2</v>
      </c>
      <c r="H700">
        <f>VLOOKUP(Parameter!S700,'Indexing - fca'!$I$2:$J$51,2)</f>
        <v>6</v>
      </c>
      <c r="I700">
        <f>VLOOKUP(Parameter!T700,'Indexing - fca'!$K$2:$L$51,2)</f>
        <v>21</v>
      </c>
    </row>
    <row r="701" spans="1:9">
      <c r="A701" s="16" t="s">
        <v>353</v>
      </c>
      <c r="B701" s="13" t="s">
        <v>10</v>
      </c>
      <c r="C701">
        <f>VLOOKUP(Parameter!O701,'Indexing - fca'!$A$2:$B$51,2)</f>
        <v>6</v>
      </c>
      <c r="D701">
        <f>VLOOKUP(Parameter!P701,'Indexing - fca'!$C$2:$D$51,2)</f>
        <v>16</v>
      </c>
      <c r="E701">
        <f>VLOOKUP(Parameter!Q701,'Indexing - fca'!$E$2:$F$51,2)</f>
        <v>20</v>
      </c>
      <c r="F701">
        <f>VLOOKUP(Parameter!R701,'Indexing - fca'!$G$2:$H$51,2)</f>
        <v>2</v>
      </c>
      <c r="H701">
        <f>VLOOKUP(Parameter!S701,'Indexing - fca'!$I$2:$J$51,2)</f>
        <v>6</v>
      </c>
      <c r="I701">
        <f>VLOOKUP(Parameter!T701,'Indexing - fca'!$K$2:$L$51,2)</f>
        <v>21</v>
      </c>
    </row>
    <row r="702" spans="1:9">
      <c r="A702" s="16" t="s">
        <v>353</v>
      </c>
      <c r="B702" s="13" t="s">
        <v>11</v>
      </c>
      <c r="C702">
        <f>VLOOKUP(Parameter!O702,'Indexing - fca'!$A$2:$B$51,2)</f>
        <v>6</v>
      </c>
      <c r="D702">
        <f>VLOOKUP(Parameter!P702,'Indexing - fca'!$C$2:$D$51,2)</f>
        <v>16</v>
      </c>
      <c r="E702">
        <f>VLOOKUP(Parameter!Q702,'Indexing - fca'!$E$2:$F$51,2)</f>
        <v>20</v>
      </c>
      <c r="F702">
        <f>VLOOKUP(Parameter!R702,'Indexing - fca'!$G$2:$H$51,2)</f>
        <v>2</v>
      </c>
      <c r="H702">
        <f>VLOOKUP(Parameter!S702,'Indexing - fca'!$I$2:$J$51,2)</f>
        <v>6</v>
      </c>
      <c r="I702">
        <f>VLOOKUP(Parameter!T702,'Indexing - fca'!$K$2:$L$51,2)</f>
        <v>21</v>
      </c>
    </row>
    <row r="703" spans="1:9">
      <c r="A703" s="16" t="s">
        <v>354</v>
      </c>
      <c r="B703" s="13" t="s">
        <v>8</v>
      </c>
      <c r="C703">
        <f>VLOOKUP(Parameter!O703,'Indexing - fca'!$A$2:$B$51,2)</f>
        <v>-15</v>
      </c>
      <c r="D703">
        <f>VLOOKUP(Parameter!P703,'Indexing - fca'!$C$2:$D$51,2)</f>
        <v>10</v>
      </c>
      <c r="E703">
        <f>VLOOKUP(Parameter!Q703,'Indexing - fca'!$E$2:$F$51,2)</f>
        <v>11</v>
      </c>
      <c r="F703">
        <f>VLOOKUP(Parameter!R703,'Indexing - fca'!$G$2:$H$51,2)</f>
        <v>-9</v>
      </c>
      <c r="H703">
        <f>VLOOKUP(Parameter!S703,'Indexing - fca'!$I$2:$J$51,2)</f>
        <v>-15</v>
      </c>
      <c r="I703">
        <f>VLOOKUP(Parameter!T703,'Indexing - fca'!$K$2:$L$51,2)</f>
        <v>-24</v>
      </c>
    </row>
    <row r="704" spans="1:9">
      <c r="A704" s="16" t="s">
        <v>354</v>
      </c>
      <c r="B704" s="13" t="s">
        <v>10</v>
      </c>
      <c r="C704">
        <f>VLOOKUP(Parameter!O704,'Indexing - fca'!$A$2:$B$51,2)</f>
        <v>-15</v>
      </c>
      <c r="D704">
        <f>VLOOKUP(Parameter!P704,'Indexing - fca'!$C$2:$D$51,2)</f>
        <v>10</v>
      </c>
      <c r="E704">
        <f>VLOOKUP(Parameter!Q704,'Indexing - fca'!$E$2:$F$51,2)</f>
        <v>11</v>
      </c>
      <c r="F704">
        <f>VLOOKUP(Parameter!R704,'Indexing - fca'!$G$2:$H$51,2)</f>
        <v>-9</v>
      </c>
      <c r="H704">
        <f>VLOOKUP(Parameter!S704,'Indexing - fca'!$I$2:$J$51,2)</f>
        <v>-15</v>
      </c>
      <c r="I704">
        <f>VLOOKUP(Parameter!T704,'Indexing - fca'!$K$2:$L$51,2)</f>
        <v>-24</v>
      </c>
    </row>
    <row r="705" spans="1:9">
      <c r="A705" s="16" t="s">
        <v>354</v>
      </c>
      <c r="B705" s="13" t="s">
        <v>11</v>
      </c>
      <c r="C705">
        <f>VLOOKUP(Parameter!O705,'Indexing - fca'!$A$2:$B$51,2)</f>
        <v>-15</v>
      </c>
      <c r="D705">
        <f>VLOOKUP(Parameter!P705,'Indexing - fca'!$C$2:$D$51,2)</f>
        <v>10</v>
      </c>
      <c r="E705">
        <f>VLOOKUP(Parameter!Q705,'Indexing - fca'!$E$2:$F$51,2)</f>
        <v>11</v>
      </c>
      <c r="F705">
        <f>VLOOKUP(Parameter!R705,'Indexing - fca'!$G$2:$H$51,2)</f>
        <v>-9</v>
      </c>
      <c r="H705">
        <f>VLOOKUP(Parameter!S705,'Indexing - fca'!$I$2:$J$51,2)</f>
        <v>-15</v>
      </c>
      <c r="I705">
        <f>VLOOKUP(Parameter!T705,'Indexing - fca'!$K$2:$L$51,2)</f>
        <v>-24</v>
      </c>
    </row>
    <row r="706" spans="1:9">
      <c r="A706" s="16" t="s">
        <v>355</v>
      </c>
      <c r="B706" s="13" t="s">
        <v>8</v>
      </c>
      <c r="C706">
        <f>VLOOKUP(Parameter!O706,'Indexing - fca'!$A$2:$B$51,2)</f>
        <v>11</v>
      </c>
      <c r="D706">
        <f>VLOOKUP(Parameter!P706,'Indexing - fca'!$C$2:$D$51,2)</f>
        <v>-3</v>
      </c>
      <c r="E706">
        <f>VLOOKUP(Parameter!Q706,'Indexing - fca'!$E$2:$F$51,2)</f>
        <v>-1</v>
      </c>
      <c r="F706">
        <f>VLOOKUP(Parameter!R706,'Indexing - fca'!$G$2:$H$51,2)</f>
        <v>-1</v>
      </c>
      <c r="H706">
        <f>VLOOKUP(Parameter!S706,'Indexing - fca'!$I$2:$J$51,2)</f>
        <v>9</v>
      </c>
      <c r="I706">
        <f>VLOOKUP(Parameter!T706,'Indexing - fca'!$K$2:$L$51,2)</f>
        <v>22</v>
      </c>
    </row>
    <row r="707" spans="1:9">
      <c r="A707" s="16" t="s">
        <v>355</v>
      </c>
      <c r="B707" s="13" t="s">
        <v>10</v>
      </c>
      <c r="C707">
        <f>VLOOKUP(Parameter!O707,'Indexing - fca'!$A$2:$B$51,2)</f>
        <v>11</v>
      </c>
      <c r="D707">
        <f>VLOOKUP(Parameter!P707,'Indexing - fca'!$C$2:$D$51,2)</f>
        <v>-3</v>
      </c>
      <c r="E707">
        <f>VLOOKUP(Parameter!Q707,'Indexing - fca'!$E$2:$F$51,2)</f>
        <v>-1</v>
      </c>
      <c r="F707">
        <f>VLOOKUP(Parameter!R707,'Indexing - fca'!$G$2:$H$51,2)</f>
        <v>-1</v>
      </c>
      <c r="H707">
        <f>VLOOKUP(Parameter!S707,'Indexing - fca'!$I$2:$J$51,2)</f>
        <v>9</v>
      </c>
      <c r="I707">
        <f>VLOOKUP(Parameter!T707,'Indexing - fca'!$K$2:$L$51,2)</f>
        <v>22</v>
      </c>
    </row>
    <row r="708" spans="1:9">
      <c r="A708" s="16" t="s">
        <v>355</v>
      </c>
      <c r="B708" s="13" t="s">
        <v>11</v>
      </c>
      <c r="C708">
        <f>VLOOKUP(Parameter!O708,'Indexing - fca'!$A$2:$B$51,2)</f>
        <v>11</v>
      </c>
      <c r="D708">
        <f>VLOOKUP(Parameter!P708,'Indexing - fca'!$C$2:$D$51,2)</f>
        <v>-3</v>
      </c>
      <c r="E708">
        <f>VLOOKUP(Parameter!Q708,'Indexing - fca'!$E$2:$F$51,2)</f>
        <v>-1</v>
      </c>
      <c r="F708">
        <f>VLOOKUP(Parameter!R708,'Indexing - fca'!$G$2:$H$51,2)</f>
        <v>-1</v>
      </c>
      <c r="H708">
        <f>VLOOKUP(Parameter!S708,'Indexing - fca'!$I$2:$J$51,2)</f>
        <v>9</v>
      </c>
      <c r="I708">
        <f>VLOOKUP(Parameter!T708,'Indexing - fca'!$K$2:$L$51,2)</f>
        <v>22</v>
      </c>
    </row>
    <row r="709" spans="1:9">
      <c r="A709" s="16" t="s">
        <v>356</v>
      </c>
      <c r="B709" s="13" t="s">
        <v>8</v>
      </c>
      <c r="C709">
        <f>VLOOKUP(Parameter!O709,'Indexing - fca'!$A$2:$B$51,2)</f>
        <v>-18</v>
      </c>
      <c r="D709">
        <f>VLOOKUP(Parameter!P709,'Indexing - fca'!$C$2:$D$51,2)</f>
        <v>11</v>
      </c>
      <c r="E709">
        <f>VLOOKUP(Parameter!Q709,'Indexing - fca'!$E$2:$F$51,2)</f>
        <v>12</v>
      </c>
      <c r="F709">
        <f>VLOOKUP(Parameter!R709,'Indexing - fca'!$G$2:$H$51,2)</f>
        <v>-11</v>
      </c>
      <c r="H709">
        <f>VLOOKUP(Parameter!S709,'Indexing - fca'!$I$2:$J$51,2)</f>
        <v>-4</v>
      </c>
      <c r="I709">
        <f>VLOOKUP(Parameter!T709,'Indexing - fca'!$K$2:$L$51,2)</f>
        <v>19</v>
      </c>
    </row>
    <row r="710" spans="1:9">
      <c r="A710" s="16" t="s">
        <v>356</v>
      </c>
      <c r="B710" s="13" t="s">
        <v>10</v>
      </c>
      <c r="C710">
        <f>VLOOKUP(Parameter!O710,'Indexing - fca'!$A$2:$B$51,2)</f>
        <v>-18</v>
      </c>
      <c r="D710">
        <f>VLOOKUP(Parameter!P710,'Indexing - fca'!$C$2:$D$51,2)</f>
        <v>11</v>
      </c>
      <c r="E710">
        <f>VLOOKUP(Parameter!Q710,'Indexing - fca'!$E$2:$F$51,2)</f>
        <v>12</v>
      </c>
      <c r="F710">
        <f>VLOOKUP(Parameter!R710,'Indexing - fca'!$G$2:$H$51,2)</f>
        <v>-11</v>
      </c>
      <c r="H710">
        <f>VLOOKUP(Parameter!S710,'Indexing - fca'!$I$2:$J$51,2)</f>
        <v>-4</v>
      </c>
      <c r="I710">
        <f>VLOOKUP(Parameter!T710,'Indexing - fca'!$K$2:$L$51,2)</f>
        <v>19</v>
      </c>
    </row>
    <row r="711" spans="1:9">
      <c r="A711" s="16" t="s">
        <v>356</v>
      </c>
      <c r="B711" s="13" t="s">
        <v>11</v>
      </c>
      <c r="C711">
        <f>VLOOKUP(Parameter!O711,'Indexing - fca'!$A$2:$B$51,2)</f>
        <v>-18</v>
      </c>
      <c r="D711">
        <f>VLOOKUP(Parameter!P711,'Indexing - fca'!$C$2:$D$51,2)</f>
        <v>11</v>
      </c>
      <c r="E711">
        <f>VLOOKUP(Parameter!Q711,'Indexing - fca'!$E$2:$F$51,2)</f>
        <v>12</v>
      </c>
      <c r="F711">
        <f>VLOOKUP(Parameter!R711,'Indexing - fca'!$G$2:$H$51,2)</f>
        <v>-11</v>
      </c>
      <c r="H711">
        <f>VLOOKUP(Parameter!S711,'Indexing - fca'!$I$2:$J$51,2)</f>
        <v>-4</v>
      </c>
      <c r="I711">
        <f>VLOOKUP(Parameter!T711,'Indexing - fca'!$K$2:$L$51,2)</f>
        <v>19</v>
      </c>
    </row>
    <row r="712" spans="1:9">
      <c r="A712" s="16" t="s">
        <v>357</v>
      </c>
      <c r="B712" s="13" t="s">
        <v>8</v>
      </c>
      <c r="C712">
        <f>VLOOKUP(Parameter!O712,'Indexing - fca'!$A$2:$B$51,2)</f>
        <v>-15</v>
      </c>
      <c r="D712">
        <f>VLOOKUP(Parameter!P712,'Indexing - fca'!$C$2:$D$51,2)</f>
        <v>10</v>
      </c>
      <c r="E712">
        <f>VLOOKUP(Parameter!Q712,'Indexing - fca'!$E$2:$F$51,2)</f>
        <v>11</v>
      </c>
      <c r="F712">
        <f>VLOOKUP(Parameter!R712,'Indexing - fca'!$G$2:$H$51,2)</f>
        <v>-9</v>
      </c>
      <c r="H712">
        <f>VLOOKUP(Parameter!S712,'Indexing - fca'!$I$2:$J$51,2)</f>
        <v>-15</v>
      </c>
      <c r="I712">
        <f>VLOOKUP(Parameter!T712,'Indexing - fca'!$K$2:$L$51,2)</f>
        <v>-24</v>
      </c>
    </row>
    <row r="713" spans="1:9">
      <c r="A713" s="16" t="s">
        <v>357</v>
      </c>
      <c r="B713" s="13" t="s">
        <v>10</v>
      </c>
      <c r="C713">
        <f>VLOOKUP(Parameter!O713,'Indexing - fca'!$A$2:$B$51,2)</f>
        <v>-15</v>
      </c>
      <c r="D713">
        <f>VLOOKUP(Parameter!P713,'Indexing - fca'!$C$2:$D$51,2)</f>
        <v>10</v>
      </c>
      <c r="E713">
        <f>VLOOKUP(Parameter!Q713,'Indexing - fca'!$E$2:$F$51,2)</f>
        <v>11</v>
      </c>
      <c r="F713">
        <f>VLOOKUP(Parameter!R713,'Indexing - fca'!$G$2:$H$51,2)</f>
        <v>-9</v>
      </c>
      <c r="H713">
        <f>VLOOKUP(Parameter!S713,'Indexing - fca'!$I$2:$J$51,2)</f>
        <v>-15</v>
      </c>
      <c r="I713">
        <f>VLOOKUP(Parameter!T713,'Indexing - fca'!$K$2:$L$51,2)</f>
        <v>-24</v>
      </c>
    </row>
    <row r="714" spans="1:9">
      <c r="A714" s="16" t="s">
        <v>357</v>
      </c>
      <c r="B714" s="13" t="s">
        <v>11</v>
      </c>
      <c r="C714">
        <f>VLOOKUP(Parameter!O714,'Indexing - fca'!$A$2:$B$51,2)</f>
        <v>-15</v>
      </c>
      <c r="D714">
        <f>VLOOKUP(Parameter!P714,'Indexing - fca'!$C$2:$D$51,2)</f>
        <v>10</v>
      </c>
      <c r="E714">
        <f>VLOOKUP(Parameter!Q714,'Indexing - fca'!$E$2:$F$51,2)</f>
        <v>11</v>
      </c>
      <c r="F714">
        <f>VLOOKUP(Parameter!R714,'Indexing - fca'!$G$2:$H$51,2)</f>
        <v>-9</v>
      </c>
      <c r="H714">
        <f>VLOOKUP(Parameter!S714,'Indexing - fca'!$I$2:$J$51,2)</f>
        <v>-15</v>
      </c>
      <c r="I714">
        <f>VLOOKUP(Parameter!T714,'Indexing - fca'!$K$2:$L$51,2)</f>
        <v>-24</v>
      </c>
    </row>
    <row r="715" spans="1:9">
      <c r="A715" s="16" t="s">
        <v>358</v>
      </c>
      <c r="B715" s="13" t="s">
        <v>8</v>
      </c>
      <c r="C715">
        <f>VLOOKUP(Parameter!O715,'Indexing - fca'!$A$2:$B$51,2)</f>
        <v>3</v>
      </c>
      <c r="D715">
        <f>VLOOKUP(Parameter!P715,'Indexing - fca'!$C$2:$D$51,2)</f>
        <v>9</v>
      </c>
      <c r="E715">
        <f>VLOOKUP(Parameter!Q715,'Indexing - fca'!$E$2:$F$51,2)</f>
        <v>-8</v>
      </c>
      <c r="F715">
        <f>VLOOKUP(Parameter!R715,'Indexing - fca'!$G$2:$H$51,2)</f>
        <v>0</v>
      </c>
      <c r="H715">
        <f>VLOOKUP(Parameter!S715,'Indexing - fca'!$I$2:$J$51,2)</f>
        <v>16</v>
      </c>
      <c r="I715">
        <f>VLOOKUP(Parameter!T715,'Indexing - fca'!$K$2:$L$51,2)</f>
        <v>-4</v>
      </c>
    </row>
    <row r="716" spans="1:9">
      <c r="A716" s="16" t="s">
        <v>358</v>
      </c>
      <c r="B716" s="13" t="s">
        <v>10</v>
      </c>
      <c r="C716">
        <f>VLOOKUP(Parameter!O716,'Indexing - fca'!$A$2:$B$51,2)</f>
        <v>3</v>
      </c>
      <c r="D716">
        <f>VLOOKUP(Parameter!P716,'Indexing - fca'!$C$2:$D$51,2)</f>
        <v>9</v>
      </c>
      <c r="E716">
        <f>VLOOKUP(Parameter!Q716,'Indexing - fca'!$E$2:$F$51,2)</f>
        <v>-8</v>
      </c>
      <c r="F716">
        <f>VLOOKUP(Parameter!R716,'Indexing - fca'!$G$2:$H$51,2)</f>
        <v>0</v>
      </c>
      <c r="H716">
        <f>VLOOKUP(Parameter!S716,'Indexing - fca'!$I$2:$J$51,2)</f>
        <v>16</v>
      </c>
      <c r="I716">
        <f>VLOOKUP(Parameter!T716,'Indexing - fca'!$K$2:$L$51,2)</f>
        <v>-4</v>
      </c>
    </row>
    <row r="717" spans="1:9">
      <c r="A717" s="16" t="s">
        <v>358</v>
      </c>
      <c r="B717" s="13" t="s">
        <v>11</v>
      </c>
      <c r="C717">
        <f>VLOOKUP(Parameter!O717,'Indexing - fca'!$A$2:$B$51,2)</f>
        <v>3</v>
      </c>
      <c r="D717">
        <f>VLOOKUP(Parameter!P717,'Indexing - fca'!$C$2:$D$51,2)</f>
        <v>9</v>
      </c>
      <c r="E717">
        <f>VLOOKUP(Parameter!Q717,'Indexing - fca'!$E$2:$F$51,2)</f>
        <v>-8</v>
      </c>
      <c r="F717">
        <f>VLOOKUP(Parameter!R717,'Indexing - fca'!$G$2:$H$51,2)</f>
        <v>0</v>
      </c>
      <c r="H717">
        <f>VLOOKUP(Parameter!S717,'Indexing - fca'!$I$2:$J$51,2)</f>
        <v>16</v>
      </c>
      <c r="I717">
        <f>VLOOKUP(Parameter!T717,'Indexing - fca'!$K$2:$L$51,2)</f>
        <v>-4</v>
      </c>
    </row>
    <row r="718" spans="1:9">
      <c r="A718" s="16" t="s">
        <v>359</v>
      </c>
      <c r="B718" s="13" t="s">
        <v>8</v>
      </c>
      <c r="C718">
        <f>VLOOKUP(Parameter!O718,'Indexing - fca'!$A$2:$B$51,2)</f>
        <v>3</v>
      </c>
      <c r="D718">
        <f>VLOOKUP(Parameter!P718,'Indexing - fca'!$C$2:$D$51,2)</f>
        <v>9</v>
      </c>
      <c r="E718">
        <f>VLOOKUP(Parameter!Q718,'Indexing - fca'!$E$2:$F$51,2)</f>
        <v>0</v>
      </c>
      <c r="F718">
        <f>VLOOKUP(Parameter!R718,'Indexing - fca'!$G$2:$H$51,2)</f>
        <v>2</v>
      </c>
      <c r="H718">
        <f>VLOOKUP(Parameter!S718,'Indexing - fca'!$I$2:$J$51,2)</f>
        <v>-1</v>
      </c>
      <c r="I718">
        <f>VLOOKUP(Parameter!T718,'Indexing - fca'!$K$2:$L$51,2)</f>
        <v>22</v>
      </c>
    </row>
    <row r="719" spans="1:9">
      <c r="A719" s="16" t="s">
        <v>359</v>
      </c>
      <c r="B719" s="13" t="s">
        <v>10</v>
      </c>
      <c r="C719">
        <f>VLOOKUP(Parameter!O719,'Indexing - fca'!$A$2:$B$51,2)</f>
        <v>3</v>
      </c>
      <c r="D719">
        <f>VLOOKUP(Parameter!P719,'Indexing - fca'!$C$2:$D$51,2)</f>
        <v>9</v>
      </c>
      <c r="E719">
        <f>VLOOKUP(Parameter!Q719,'Indexing - fca'!$E$2:$F$51,2)</f>
        <v>0</v>
      </c>
      <c r="F719">
        <f>VLOOKUP(Parameter!R719,'Indexing - fca'!$G$2:$H$51,2)</f>
        <v>2</v>
      </c>
      <c r="H719">
        <f>VLOOKUP(Parameter!S719,'Indexing - fca'!$I$2:$J$51,2)</f>
        <v>-1</v>
      </c>
      <c r="I719">
        <f>VLOOKUP(Parameter!T719,'Indexing - fca'!$K$2:$L$51,2)</f>
        <v>22</v>
      </c>
    </row>
    <row r="720" spans="1:9">
      <c r="A720" s="16" t="s">
        <v>359</v>
      </c>
      <c r="B720" s="13" t="s">
        <v>11</v>
      </c>
      <c r="C720">
        <f>VLOOKUP(Parameter!O720,'Indexing - fca'!$A$2:$B$51,2)</f>
        <v>3</v>
      </c>
      <c r="D720">
        <f>VLOOKUP(Parameter!P720,'Indexing - fca'!$C$2:$D$51,2)</f>
        <v>9</v>
      </c>
      <c r="E720">
        <f>VLOOKUP(Parameter!Q720,'Indexing - fca'!$E$2:$F$51,2)</f>
        <v>0</v>
      </c>
      <c r="F720">
        <f>VLOOKUP(Parameter!R720,'Indexing - fca'!$G$2:$H$51,2)</f>
        <v>2</v>
      </c>
      <c r="H720">
        <f>VLOOKUP(Parameter!S720,'Indexing - fca'!$I$2:$J$51,2)</f>
        <v>-1</v>
      </c>
      <c r="I720">
        <f>VLOOKUP(Parameter!T720,'Indexing - fca'!$K$2:$L$51,2)</f>
        <v>22</v>
      </c>
    </row>
    <row r="721" spans="1:9">
      <c r="A721" s="16" t="s">
        <v>360</v>
      </c>
      <c r="B721" s="13" t="s">
        <v>8</v>
      </c>
      <c r="C721">
        <f>VLOOKUP(Parameter!O721,'Indexing - fca'!$A$2:$B$51,2)</f>
        <v>-15</v>
      </c>
      <c r="D721">
        <f>VLOOKUP(Parameter!P721,'Indexing - fca'!$C$2:$D$51,2)</f>
        <v>14</v>
      </c>
      <c r="E721">
        <f>VLOOKUP(Parameter!Q721,'Indexing - fca'!$E$2:$F$51,2)</f>
        <v>9</v>
      </c>
      <c r="F721">
        <f>VLOOKUP(Parameter!R721,'Indexing - fca'!$G$2:$H$51,2)</f>
        <v>0</v>
      </c>
      <c r="H721">
        <f>VLOOKUP(Parameter!S721,'Indexing - fca'!$I$2:$J$51,2)</f>
        <v>-15</v>
      </c>
      <c r="I721">
        <f>VLOOKUP(Parameter!T721,'Indexing - fca'!$K$2:$L$51,2)</f>
        <v>-23</v>
      </c>
    </row>
    <row r="722" spans="1:9">
      <c r="A722" s="16" t="s">
        <v>360</v>
      </c>
      <c r="B722" s="13" t="s">
        <v>10</v>
      </c>
      <c r="C722">
        <f>VLOOKUP(Parameter!O722,'Indexing - fca'!$A$2:$B$51,2)</f>
        <v>-15</v>
      </c>
      <c r="D722">
        <f>VLOOKUP(Parameter!P722,'Indexing - fca'!$C$2:$D$51,2)</f>
        <v>14</v>
      </c>
      <c r="E722">
        <f>VLOOKUP(Parameter!Q722,'Indexing - fca'!$E$2:$F$51,2)</f>
        <v>9</v>
      </c>
      <c r="F722">
        <f>VLOOKUP(Parameter!R722,'Indexing - fca'!$G$2:$H$51,2)</f>
        <v>0</v>
      </c>
      <c r="H722">
        <f>VLOOKUP(Parameter!S722,'Indexing - fca'!$I$2:$J$51,2)</f>
        <v>-15</v>
      </c>
      <c r="I722">
        <f>VLOOKUP(Parameter!T722,'Indexing - fca'!$K$2:$L$51,2)</f>
        <v>-23</v>
      </c>
    </row>
    <row r="723" spans="1:9">
      <c r="A723" s="16" t="s">
        <v>360</v>
      </c>
      <c r="B723" s="13" t="s">
        <v>11</v>
      </c>
      <c r="C723">
        <f>VLOOKUP(Parameter!O723,'Indexing - fca'!$A$2:$B$51,2)</f>
        <v>-15</v>
      </c>
      <c r="D723">
        <f>VLOOKUP(Parameter!P723,'Indexing - fca'!$C$2:$D$51,2)</f>
        <v>14</v>
      </c>
      <c r="E723">
        <f>VLOOKUP(Parameter!Q723,'Indexing - fca'!$E$2:$F$51,2)</f>
        <v>9</v>
      </c>
      <c r="F723">
        <f>VLOOKUP(Parameter!R723,'Indexing - fca'!$G$2:$H$51,2)</f>
        <v>0</v>
      </c>
      <c r="H723">
        <f>VLOOKUP(Parameter!S723,'Indexing - fca'!$I$2:$J$51,2)</f>
        <v>-15</v>
      </c>
      <c r="I723">
        <f>VLOOKUP(Parameter!T723,'Indexing - fca'!$K$2:$L$51,2)</f>
        <v>-23</v>
      </c>
    </row>
    <row r="724" spans="1:9">
      <c r="A724" s="16" t="s">
        <v>361</v>
      </c>
      <c r="B724" s="13" t="s">
        <v>8</v>
      </c>
      <c r="C724">
        <f>VLOOKUP(Parameter!O724,'Indexing - fca'!$A$2:$B$51,2)</f>
        <v>-3</v>
      </c>
      <c r="D724">
        <f>VLOOKUP(Parameter!P724,'Indexing - fca'!$C$2:$D$51,2)</f>
        <v>12</v>
      </c>
      <c r="E724">
        <f>VLOOKUP(Parameter!Q724,'Indexing - fca'!$E$2:$F$51,2)</f>
        <v>23</v>
      </c>
      <c r="F724">
        <f>VLOOKUP(Parameter!R724,'Indexing - fca'!$G$2:$H$51,2)</f>
        <v>-8</v>
      </c>
      <c r="H724">
        <f>VLOOKUP(Parameter!S724,'Indexing - fca'!$I$2:$J$51,2)</f>
        <v>6</v>
      </c>
      <c r="I724">
        <f>VLOOKUP(Parameter!T724,'Indexing - fca'!$K$2:$L$51,2)</f>
        <v>21</v>
      </c>
    </row>
    <row r="725" spans="1:9">
      <c r="A725" s="16" t="s">
        <v>361</v>
      </c>
      <c r="B725" s="13" t="s">
        <v>10</v>
      </c>
      <c r="C725">
        <f>VLOOKUP(Parameter!O725,'Indexing - fca'!$A$2:$B$51,2)</f>
        <v>-3</v>
      </c>
      <c r="D725">
        <f>VLOOKUP(Parameter!P725,'Indexing - fca'!$C$2:$D$51,2)</f>
        <v>12</v>
      </c>
      <c r="E725">
        <f>VLOOKUP(Parameter!Q725,'Indexing - fca'!$E$2:$F$51,2)</f>
        <v>23</v>
      </c>
      <c r="F725">
        <f>VLOOKUP(Parameter!R725,'Indexing - fca'!$G$2:$H$51,2)</f>
        <v>-8</v>
      </c>
      <c r="H725">
        <f>VLOOKUP(Parameter!S725,'Indexing - fca'!$I$2:$J$51,2)</f>
        <v>6</v>
      </c>
      <c r="I725">
        <f>VLOOKUP(Parameter!T725,'Indexing - fca'!$K$2:$L$51,2)</f>
        <v>21</v>
      </c>
    </row>
    <row r="726" spans="1:9">
      <c r="A726" s="16" t="s">
        <v>361</v>
      </c>
      <c r="B726" s="13" t="s">
        <v>11</v>
      </c>
      <c r="C726">
        <f>VLOOKUP(Parameter!O726,'Indexing - fca'!$A$2:$B$51,2)</f>
        <v>-3</v>
      </c>
      <c r="D726">
        <f>VLOOKUP(Parameter!P726,'Indexing - fca'!$C$2:$D$51,2)</f>
        <v>12</v>
      </c>
      <c r="E726">
        <f>VLOOKUP(Parameter!Q726,'Indexing - fca'!$E$2:$F$51,2)</f>
        <v>23</v>
      </c>
      <c r="F726">
        <f>VLOOKUP(Parameter!R726,'Indexing - fca'!$G$2:$H$51,2)</f>
        <v>-8</v>
      </c>
      <c r="H726">
        <f>VLOOKUP(Parameter!S726,'Indexing - fca'!$I$2:$J$51,2)</f>
        <v>6</v>
      </c>
      <c r="I726">
        <f>VLOOKUP(Parameter!T726,'Indexing - fca'!$K$2:$L$51,2)</f>
        <v>21</v>
      </c>
    </row>
    <row r="727" spans="1:9">
      <c r="A727" s="16" t="s">
        <v>362</v>
      </c>
      <c r="B727" s="13" t="s">
        <v>8</v>
      </c>
      <c r="C727">
        <f>VLOOKUP(Parameter!O727,'Indexing - fca'!$A$2:$B$51,2)</f>
        <v>-3</v>
      </c>
      <c r="D727">
        <f>VLOOKUP(Parameter!P727,'Indexing - fca'!$C$2:$D$51,2)</f>
        <v>-1</v>
      </c>
      <c r="E727">
        <f>VLOOKUP(Parameter!Q727,'Indexing - fca'!$E$2:$F$51,2)</f>
        <v>22</v>
      </c>
      <c r="F727">
        <f>VLOOKUP(Parameter!R727,'Indexing - fca'!$G$2:$H$51,2)</f>
        <v>-5</v>
      </c>
      <c r="H727">
        <f>VLOOKUP(Parameter!S727,'Indexing - fca'!$I$2:$J$51,2)</f>
        <v>-5</v>
      </c>
      <c r="I727">
        <f>VLOOKUP(Parameter!T727,'Indexing - fca'!$K$2:$L$51,2)</f>
        <v>23</v>
      </c>
    </row>
    <row r="728" spans="1:9">
      <c r="A728" s="16" t="s">
        <v>362</v>
      </c>
      <c r="B728" s="13" t="s">
        <v>10</v>
      </c>
      <c r="C728">
        <f>VLOOKUP(Parameter!O728,'Indexing - fca'!$A$2:$B$51,2)</f>
        <v>-3</v>
      </c>
      <c r="D728">
        <f>VLOOKUP(Parameter!P728,'Indexing - fca'!$C$2:$D$51,2)</f>
        <v>-1</v>
      </c>
      <c r="E728">
        <f>VLOOKUP(Parameter!Q728,'Indexing - fca'!$E$2:$F$51,2)</f>
        <v>22</v>
      </c>
      <c r="F728">
        <f>VLOOKUP(Parameter!R728,'Indexing - fca'!$G$2:$H$51,2)</f>
        <v>-5</v>
      </c>
      <c r="H728">
        <f>VLOOKUP(Parameter!S728,'Indexing - fca'!$I$2:$J$51,2)</f>
        <v>-5</v>
      </c>
      <c r="I728">
        <f>VLOOKUP(Parameter!T728,'Indexing - fca'!$K$2:$L$51,2)</f>
        <v>23</v>
      </c>
    </row>
    <row r="729" spans="1:9">
      <c r="A729" s="16" t="s">
        <v>362</v>
      </c>
      <c r="B729" s="13" t="s">
        <v>11</v>
      </c>
      <c r="C729">
        <f>VLOOKUP(Parameter!O729,'Indexing - fca'!$A$2:$B$51,2)</f>
        <v>-3</v>
      </c>
      <c r="D729">
        <f>VLOOKUP(Parameter!P729,'Indexing - fca'!$C$2:$D$51,2)</f>
        <v>-1</v>
      </c>
      <c r="E729">
        <f>VLOOKUP(Parameter!Q729,'Indexing - fca'!$E$2:$F$51,2)</f>
        <v>22</v>
      </c>
      <c r="F729">
        <f>VLOOKUP(Parameter!R729,'Indexing - fca'!$G$2:$H$51,2)</f>
        <v>-5</v>
      </c>
      <c r="H729">
        <f>VLOOKUP(Parameter!S729,'Indexing - fca'!$I$2:$J$51,2)</f>
        <v>-5</v>
      </c>
      <c r="I729">
        <f>VLOOKUP(Parameter!T729,'Indexing - fca'!$K$2:$L$51,2)</f>
        <v>23</v>
      </c>
    </row>
    <row r="730" spans="1:9">
      <c r="A730" s="16" t="s">
        <v>363</v>
      </c>
      <c r="B730" s="13" t="s">
        <v>8</v>
      </c>
      <c r="C730">
        <f>VLOOKUP(Parameter!O730,'Indexing - fca'!$A$2:$B$51,2)</f>
        <v>9</v>
      </c>
      <c r="D730">
        <f>VLOOKUP(Parameter!P730,'Indexing - fca'!$C$2:$D$51,2)</f>
        <v>6</v>
      </c>
      <c r="E730">
        <f>VLOOKUP(Parameter!Q730,'Indexing - fca'!$E$2:$F$51,2)</f>
        <v>12</v>
      </c>
      <c r="F730">
        <f>VLOOKUP(Parameter!R730,'Indexing - fca'!$G$2:$H$51,2)</f>
        <v>-1</v>
      </c>
      <c r="H730">
        <f>VLOOKUP(Parameter!S730,'Indexing - fca'!$I$2:$J$51,2)</f>
        <v>17</v>
      </c>
      <c r="I730">
        <f>VLOOKUP(Parameter!T730,'Indexing - fca'!$K$2:$L$51,2)</f>
        <v>21</v>
      </c>
    </row>
    <row r="731" spans="1:9">
      <c r="A731" s="16" t="s">
        <v>363</v>
      </c>
      <c r="B731" s="13" t="s">
        <v>10</v>
      </c>
      <c r="C731">
        <f>VLOOKUP(Parameter!O731,'Indexing - fca'!$A$2:$B$51,2)</f>
        <v>9</v>
      </c>
      <c r="D731">
        <f>VLOOKUP(Parameter!P731,'Indexing - fca'!$C$2:$D$51,2)</f>
        <v>6</v>
      </c>
      <c r="E731">
        <f>VLOOKUP(Parameter!Q731,'Indexing - fca'!$E$2:$F$51,2)</f>
        <v>12</v>
      </c>
      <c r="F731">
        <f>VLOOKUP(Parameter!R731,'Indexing - fca'!$G$2:$H$51,2)</f>
        <v>-1</v>
      </c>
      <c r="H731">
        <f>VLOOKUP(Parameter!S731,'Indexing - fca'!$I$2:$J$51,2)</f>
        <v>17</v>
      </c>
      <c r="I731">
        <f>VLOOKUP(Parameter!T731,'Indexing - fca'!$K$2:$L$51,2)</f>
        <v>21</v>
      </c>
    </row>
    <row r="732" spans="1:9">
      <c r="A732" s="16" t="s">
        <v>363</v>
      </c>
      <c r="B732" s="13" t="s">
        <v>11</v>
      </c>
      <c r="C732">
        <f>VLOOKUP(Parameter!O732,'Indexing - fca'!$A$2:$B$51,2)</f>
        <v>9</v>
      </c>
      <c r="D732">
        <f>VLOOKUP(Parameter!P732,'Indexing - fca'!$C$2:$D$51,2)</f>
        <v>6</v>
      </c>
      <c r="E732">
        <f>VLOOKUP(Parameter!Q732,'Indexing - fca'!$E$2:$F$51,2)</f>
        <v>12</v>
      </c>
      <c r="F732">
        <f>VLOOKUP(Parameter!R732,'Indexing - fca'!$G$2:$H$51,2)</f>
        <v>-1</v>
      </c>
      <c r="H732">
        <f>VLOOKUP(Parameter!S732,'Indexing - fca'!$I$2:$J$51,2)</f>
        <v>17</v>
      </c>
      <c r="I732">
        <f>VLOOKUP(Parameter!T732,'Indexing - fca'!$K$2:$L$51,2)</f>
        <v>21</v>
      </c>
    </row>
    <row r="733" spans="1:9">
      <c r="A733" s="16" t="s">
        <v>364</v>
      </c>
      <c r="B733" s="13" t="s">
        <v>8</v>
      </c>
      <c r="C733">
        <f>VLOOKUP(Parameter!O733,'Indexing - fca'!$A$2:$B$51,2)</f>
        <v>1</v>
      </c>
      <c r="D733">
        <f>VLOOKUP(Parameter!P733,'Indexing - fca'!$C$2:$D$51,2)</f>
        <v>15</v>
      </c>
      <c r="E733">
        <f>VLOOKUP(Parameter!Q733,'Indexing - fca'!$E$2:$F$51,2)</f>
        <v>1</v>
      </c>
      <c r="F733">
        <f>VLOOKUP(Parameter!R733,'Indexing - fca'!$G$2:$H$51,2)</f>
        <v>-1</v>
      </c>
      <c r="H733">
        <f>VLOOKUP(Parameter!S733,'Indexing - fca'!$I$2:$J$51,2)</f>
        <v>18</v>
      </c>
      <c r="I733">
        <f>VLOOKUP(Parameter!T733,'Indexing - fca'!$K$2:$L$51,2)</f>
        <v>24</v>
      </c>
    </row>
    <row r="734" spans="1:9">
      <c r="A734" s="16" t="s">
        <v>364</v>
      </c>
      <c r="B734" s="13" t="s">
        <v>10</v>
      </c>
      <c r="C734">
        <f>VLOOKUP(Parameter!O734,'Indexing - fca'!$A$2:$B$51,2)</f>
        <v>1</v>
      </c>
      <c r="D734">
        <f>VLOOKUP(Parameter!P734,'Indexing - fca'!$C$2:$D$51,2)</f>
        <v>15</v>
      </c>
      <c r="E734">
        <f>VLOOKUP(Parameter!Q734,'Indexing - fca'!$E$2:$F$51,2)</f>
        <v>1</v>
      </c>
      <c r="F734">
        <f>VLOOKUP(Parameter!R734,'Indexing - fca'!$G$2:$H$51,2)</f>
        <v>-1</v>
      </c>
      <c r="H734">
        <f>VLOOKUP(Parameter!S734,'Indexing - fca'!$I$2:$J$51,2)</f>
        <v>18</v>
      </c>
      <c r="I734">
        <f>VLOOKUP(Parameter!T734,'Indexing - fca'!$K$2:$L$51,2)</f>
        <v>24</v>
      </c>
    </row>
    <row r="735" spans="1:9">
      <c r="A735" s="16" t="s">
        <v>364</v>
      </c>
      <c r="B735" s="13" t="s">
        <v>11</v>
      </c>
      <c r="C735">
        <f>VLOOKUP(Parameter!O735,'Indexing - fca'!$A$2:$B$51,2)</f>
        <v>1</v>
      </c>
      <c r="D735">
        <f>VLOOKUP(Parameter!P735,'Indexing - fca'!$C$2:$D$51,2)</f>
        <v>15</v>
      </c>
      <c r="E735">
        <f>VLOOKUP(Parameter!Q735,'Indexing - fca'!$E$2:$F$51,2)</f>
        <v>1</v>
      </c>
      <c r="F735">
        <f>VLOOKUP(Parameter!R735,'Indexing - fca'!$G$2:$H$51,2)</f>
        <v>-1</v>
      </c>
      <c r="H735">
        <f>VLOOKUP(Parameter!S735,'Indexing - fca'!$I$2:$J$51,2)</f>
        <v>18</v>
      </c>
      <c r="I735">
        <f>VLOOKUP(Parameter!T735,'Indexing - fca'!$K$2:$L$51,2)</f>
        <v>24</v>
      </c>
    </row>
    <row r="736" spans="1:9">
      <c r="A736" s="16" t="s">
        <v>365</v>
      </c>
      <c r="B736" s="13" t="s">
        <v>8</v>
      </c>
      <c r="C736">
        <f>VLOOKUP(Parameter!O736,'Indexing - fca'!$A$2:$B$51,2)</f>
        <v>-3</v>
      </c>
      <c r="D736">
        <f>VLOOKUP(Parameter!P736,'Indexing - fca'!$C$2:$D$51,2)</f>
        <v>9</v>
      </c>
      <c r="E736">
        <f>VLOOKUP(Parameter!Q736,'Indexing - fca'!$E$2:$F$51,2)</f>
        <v>21</v>
      </c>
      <c r="F736">
        <f>VLOOKUP(Parameter!R736,'Indexing - fca'!$G$2:$H$51,2)</f>
        <v>0</v>
      </c>
      <c r="H736">
        <f>VLOOKUP(Parameter!S736,'Indexing - fca'!$I$2:$J$51,2)</f>
        <v>-6</v>
      </c>
      <c r="I736">
        <f>VLOOKUP(Parameter!T736,'Indexing - fca'!$K$2:$L$51,2)</f>
        <v>5</v>
      </c>
    </row>
    <row r="737" spans="1:9">
      <c r="A737" s="16" t="s">
        <v>365</v>
      </c>
      <c r="B737" s="13" t="s">
        <v>10</v>
      </c>
      <c r="C737">
        <f>VLOOKUP(Parameter!O737,'Indexing - fca'!$A$2:$B$51,2)</f>
        <v>-3</v>
      </c>
      <c r="D737">
        <f>VLOOKUP(Parameter!P737,'Indexing - fca'!$C$2:$D$51,2)</f>
        <v>9</v>
      </c>
      <c r="E737">
        <f>VLOOKUP(Parameter!Q737,'Indexing - fca'!$E$2:$F$51,2)</f>
        <v>21</v>
      </c>
      <c r="F737">
        <f>VLOOKUP(Parameter!R737,'Indexing - fca'!$G$2:$H$51,2)</f>
        <v>0</v>
      </c>
      <c r="H737">
        <f>VLOOKUP(Parameter!S737,'Indexing - fca'!$I$2:$J$51,2)</f>
        <v>-6</v>
      </c>
      <c r="I737">
        <f>VLOOKUP(Parameter!T737,'Indexing - fca'!$K$2:$L$51,2)</f>
        <v>5</v>
      </c>
    </row>
    <row r="738" spans="1:9">
      <c r="A738" s="16" t="s">
        <v>365</v>
      </c>
      <c r="B738" s="13" t="s">
        <v>11</v>
      </c>
      <c r="C738">
        <f>VLOOKUP(Parameter!O738,'Indexing - fca'!$A$2:$B$51,2)</f>
        <v>-3</v>
      </c>
      <c r="D738">
        <f>VLOOKUP(Parameter!P738,'Indexing - fca'!$C$2:$D$51,2)</f>
        <v>9</v>
      </c>
      <c r="E738">
        <f>VLOOKUP(Parameter!Q738,'Indexing - fca'!$E$2:$F$51,2)</f>
        <v>21</v>
      </c>
      <c r="F738">
        <f>VLOOKUP(Parameter!R738,'Indexing - fca'!$G$2:$H$51,2)</f>
        <v>0</v>
      </c>
      <c r="H738">
        <f>VLOOKUP(Parameter!S738,'Indexing - fca'!$I$2:$J$51,2)</f>
        <v>-6</v>
      </c>
      <c r="I738">
        <f>VLOOKUP(Parameter!T738,'Indexing - fca'!$K$2:$L$51,2)</f>
        <v>5</v>
      </c>
    </row>
    <row r="739" spans="1:9">
      <c r="A739" s="16" t="s">
        <v>366</v>
      </c>
      <c r="B739" s="13" t="s">
        <v>8</v>
      </c>
      <c r="C739">
        <f>VLOOKUP(Parameter!O739,'Indexing - fca'!$A$2:$B$51,2)</f>
        <v>-8</v>
      </c>
      <c r="D739">
        <f>VLOOKUP(Parameter!P739,'Indexing - fca'!$C$2:$D$51,2)</f>
        <v>22</v>
      </c>
      <c r="E739">
        <f>VLOOKUP(Parameter!Q739,'Indexing - fca'!$E$2:$F$51,2)</f>
        <v>-3</v>
      </c>
      <c r="F739">
        <f>VLOOKUP(Parameter!R739,'Indexing - fca'!$G$2:$H$51,2)</f>
        <v>1</v>
      </c>
      <c r="H739">
        <f>VLOOKUP(Parameter!S739,'Indexing - fca'!$I$2:$J$51,2)</f>
        <v>3</v>
      </c>
      <c r="I739">
        <f>VLOOKUP(Parameter!T739,'Indexing - fca'!$K$2:$L$51,2)</f>
        <v>18</v>
      </c>
    </row>
    <row r="740" spans="1:9">
      <c r="A740" s="16" t="s">
        <v>366</v>
      </c>
      <c r="B740" s="13" t="s">
        <v>10</v>
      </c>
      <c r="C740">
        <f>VLOOKUP(Parameter!O740,'Indexing - fca'!$A$2:$B$51,2)</f>
        <v>-8</v>
      </c>
      <c r="D740">
        <f>VLOOKUP(Parameter!P740,'Indexing - fca'!$C$2:$D$51,2)</f>
        <v>22</v>
      </c>
      <c r="E740">
        <f>VLOOKUP(Parameter!Q740,'Indexing - fca'!$E$2:$F$51,2)</f>
        <v>-3</v>
      </c>
      <c r="F740">
        <f>VLOOKUP(Parameter!R740,'Indexing - fca'!$G$2:$H$51,2)</f>
        <v>1</v>
      </c>
      <c r="H740">
        <f>VLOOKUP(Parameter!S740,'Indexing - fca'!$I$2:$J$51,2)</f>
        <v>3</v>
      </c>
      <c r="I740">
        <f>VLOOKUP(Parameter!T740,'Indexing - fca'!$K$2:$L$51,2)</f>
        <v>18</v>
      </c>
    </row>
    <row r="741" spans="1:9">
      <c r="A741" s="16" t="s">
        <v>366</v>
      </c>
      <c r="B741" s="13" t="s">
        <v>11</v>
      </c>
      <c r="C741">
        <f>VLOOKUP(Parameter!O741,'Indexing - fca'!$A$2:$B$51,2)</f>
        <v>-8</v>
      </c>
      <c r="D741">
        <f>VLOOKUP(Parameter!P741,'Indexing - fca'!$C$2:$D$51,2)</f>
        <v>22</v>
      </c>
      <c r="E741">
        <f>VLOOKUP(Parameter!Q741,'Indexing - fca'!$E$2:$F$51,2)</f>
        <v>-3</v>
      </c>
      <c r="F741">
        <f>VLOOKUP(Parameter!R741,'Indexing - fca'!$G$2:$H$51,2)</f>
        <v>1</v>
      </c>
      <c r="H741">
        <f>VLOOKUP(Parameter!S741,'Indexing - fca'!$I$2:$J$51,2)</f>
        <v>3</v>
      </c>
      <c r="I741">
        <f>VLOOKUP(Parameter!T741,'Indexing - fca'!$K$2:$L$51,2)</f>
        <v>18</v>
      </c>
    </row>
    <row r="742" spans="1:9">
      <c r="A742" s="16" t="s">
        <v>367</v>
      </c>
      <c r="B742" s="13" t="s">
        <v>8</v>
      </c>
      <c r="C742">
        <f>VLOOKUP(Parameter!O742,'Indexing - fca'!$A$2:$B$51,2)</f>
        <v>-6</v>
      </c>
      <c r="D742">
        <f>VLOOKUP(Parameter!P742,'Indexing - fca'!$C$2:$D$51,2)</f>
        <v>15</v>
      </c>
      <c r="E742">
        <f>VLOOKUP(Parameter!Q742,'Indexing - fca'!$E$2:$F$51,2)</f>
        <v>-5</v>
      </c>
      <c r="F742">
        <f>VLOOKUP(Parameter!R742,'Indexing - fca'!$G$2:$H$51,2)</f>
        <v>-1</v>
      </c>
      <c r="H742">
        <f>VLOOKUP(Parameter!S742,'Indexing - fca'!$I$2:$J$51,2)</f>
        <v>-20</v>
      </c>
      <c r="I742">
        <f>VLOOKUP(Parameter!T742,'Indexing - fca'!$K$2:$L$51,2)</f>
        <v>-1</v>
      </c>
    </row>
    <row r="743" spans="1:9">
      <c r="A743" s="16" t="s">
        <v>367</v>
      </c>
      <c r="B743" s="13" t="s">
        <v>10</v>
      </c>
      <c r="C743">
        <f>VLOOKUP(Parameter!O743,'Indexing - fca'!$A$2:$B$51,2)</f>
        <v>-6</v>
      </c>
      <c r="D743">
        <f>VLOOKUP(Parameter!P743,'Indexing - fca'!$C$2:$D$51,2)</f>
        <v>15</v>
      </c>
      <c r="E743">
        <f>VLOOKUP(Parameter!Q743,'Indexing - fca'!$E$2:$F$51,2)</f>
        <v>-5</v>
      </c>
      <c r="F743">
        <f>VLOOKUP(Parameter!R743,'Indexing - fca'!$G$2:$H$51,2)</f>
        <v>-1</v>
      </c>
      <c r="H743">
        <f>VLOOKUP(Parameter!S743,'Indexing - fca'!$I$2:$J$51,2)</f>
        <v>-20</v>
      </c>
      <c r="I743">
        <f>VLOOKUP(Parameter!T743,'Indexing - fca'!$K$2:$L$51,2)</f>
        <v>-1</v>
      </c>
    </row>
    <row r="744" spans="1:9">
      <c r="A744" s="16" t="s">
        <v>367</v>
      </c>
      <c r="B744" s="13" t="s">
        <v>11</v>
      </c>
      <c r="C744">
        <f>VLOOKUP(Parameter!O744,'Indexing - fca'!$A$2:$B$51,2)</f>
        <v>-6</v>
      </c>
      <c r="D744">
        <f>VLOOKUP(Parameter!P744,'Indexing - fca'!$C$2:$D$51,2)</f>
        <v>15</v>
      </c>
      <c r="E744">
        <f>VLOOKUP(Parameter!Q744,'Indexing - fca'!$E$2:$F$51,2)</f>
        <v>-5</v>
      </c>
      <c r="F744">
        <f>VLOOKUP(Parameter!R744,'Indexing - fca'!$G$2:$H$51,2)</f>
        <v>-1</v>
      </c>
      <c r="H744">
        <f>VLOOKUP(Parameter!S744,'Indexing - fca'!$I$2:$J$51,2)</f>
        <v>-20</v>
      </c>
      <c r="I744">
        <f>VLOOKUP(Parameter!T744,'Indexing - fca'!$K$2:$L$51,2)</f>
        <v>-1</v>
      </c>
    </row>
    <row r="745" spans="1:9">
      <c r="A745" s="16" t="s">
        <v>368</v>
      </c>
      <c r="B745" s="13" t="s">
        <v>8</v>
      </c>
      <c r="C745">
        <f>VLOOKUP(Parameter!O745,'Indexing - fca'!$A$2:$B$51,2)</f>
        <v>-9</v>
      </c>
      <c r="D745">
        <f>VLOOKUP(Parameter!P745,'Indexing - fca'!$C$2:$D$51,2)</f>
        <v>0</v>
      </c>
      <c r="E745">
        <f>VLOOKUP(Parameter!Q745,'Indexing - fca'!$E$2:$F$51,2)</f>
        <v>11</v>
      </c>
      <c r="F745">
        <f>VLOOKUP(Parameter!R745,'Indexing - fca'!$G$2:$H$51,2)</f>
        <v>0</v>
      </c>
      <c r="H745">
        <f>VLOOKUP(Parameter!S745,'Indexing - fca'!$I$2:$J$51,2)</f>
        <v>24</v>
      </c>
      <c r="I745">
        <f>VLOOKUP(Parameter!T745,'Indexing - fca'!$K$2:$L$51,2)</f>
        <v>24</v>
      </c>
    </row>
    <row r="746" spans="1:9">
      <c r="A746" s="16" t="s">
        <v>368</v>
      </c>
      <c r="B746" s="13" t="s">
        <v>10</v>
      </c>
      <c r="C746">
        <f>VLOOKUP(Parameter!O746,'Indexing - fca'!$A$2:$B$51,2)</f>
        <v>-9</v>
      </c>
      <c r="D746">
        <f>VLOOKUP(Parameter!P746,'Indexing - fca'!$C$2:$D$51,2)</f>
        <v>0</v>
      </c>
      <c r="E746">
        <f>VLOOKUP(Parameter!Q746,'Indexing - fca'!$E$2:$F$51,2)</f>
        <v>11</v>
      </c>
      <c r="F746">
        <f>VLOOKUP(Parameter!R746,'Indexing - fca'!$G$2:$H$51,2)</f>
        <v>0</v>
      </c>
      <c r="H746">
        <f>VLOOKUP(Parameter!S746,'Indexing - fca'!$I$2:$J$51,2)</f>
        <v>24</v>
      </c>
      <c r="I746">
        <f>VLOOKUP(Parameter!T746,'Indexing - fca'!$K$2:$L$51,2)</f>
        <v>24</v>
      </c>
    </row>
    <row r="747" spans="1:9">
      <c r="A747" s="16" t="s">
        <v>369</v>
      </c>
      <c r="B747" s="13" t="s">
        <v>8</v>
      </c>
      <c r="C747">
        <f>VLOOKUP(Parameter!O747,'Indexing - fca'!$A$2:$B$51,2)</f>
        <v>-2</v>
      </c>
      <c r="D747">
        <f>VLOOKUP(Parameter!P747,'Indexing - fca'!$C$2:$D$51,2)</f>
        <v>7</v>
      </c>
      <c r="E747">
        <f>VLOOKUP(Parameter!Q747,'Indexing - fca'!$E$2:$F$51,2)</f>
        <v>13</v>
      </c>
      <c r="F747">
        <f>VLOOKUP(Parameter!R747,'Indexing - fca'!$G$2:$H$51,2)</f>
        <v>-14</v>
      </c>
      <c r="H747">
        <f>VLOOKUP(Parameter!S747,'Indexing - fca'!$I$2:$J$51,2)</f>
        <v>13</v>
      </c>
      <c r="I747">
        <f>VLOOKUP(Parameter!T747,'Indexing - fca'!$K$2:$L$51,2)</f>
        <v>22</v>
      </c>
    </row>
    <row r="748" spans="1:9">
      <c r="A748" s="16" t="s">
        <v>369</v>
      </c>
      <c r="B748" s="13" t="s">
        <v>10</v>
      </c>
      <c r="C748">
        <f>VLOOKUP(Parameter!O748,'Indexing - fca'!$A$2:$B$51,2)</f>
        <v>-2</v>
      </c>
      <c r="D748">
        <f>VLOOKUP(Parameter!P748,'Indexing - fca'!$C$2:$D$51,2)</f>
        <v>7</v>
      </c>
      <c r="E748">
        <f>VLOOKUP(Parameter!Q748,'Indexing - fca'!$E$2:$F$51,2)</f>
        <v>13</v>
      </c>
      <c r="F748">
        <f>VLOOKUP(Parameter!R748,'Indexing - fca'!$G$2:$H$51,2)</f>
        <v>-14</v>
      </c>
      <c r="H748">
        <f>VLOOKUP(Parameter!S748,'Indexing - fca'!$I$2:$J$51,2)</f>
        <v>13</v>
      </c>
      <c r="I748">
        <f>VLOOKUP(Parameter!T748,'Indexing - fca'!$K$2:$L$51,2)</f>
        <v>22</v>
      </c>
    </row>
    <row r="749" spans="1:9">
      <c r="A749" s="16" t="s">
        <v>369</v>
      </c>
      <c r="B749" s="13" t="s">
        <v>11</v>
      </c>
      <c r="C749">
        <f>VLOOKUP(Parameter!O749,'Indexing - fca'!$A$2:$B$51,2)</f>
        <v>-2</v>
      </c>
      <c r="D749">
        <f>VLOOKUP(Parameter!P749,'Indexing - fca'!$C$2:$D$51,2)</f>
        <v>7</v>
      </c>
      <c r="E749">
        <f>VLOOKUP(Parameter!Q749,'Indexing - fca'!$E$2:$F$51,2)</f>
        <v>13</v>
      </c>
      <c r="F749">
        <f>VLOOKUP(Parameter!R749,'Indexing - fca'!$G$2:$H$51,2)</f>
        <v>-14</v>
      </c>
      <c r="H749">
        <f>VLOOKUP(Parameter!S749,'Indexing - fca'!$I$2:$J$51,2)</f>
        <v>13</v>
      </c>
      <c r="I749">
        <f>VLOOKUP(Parameter!T749,'Indexing - fca'!$K$2:$L$51,2)</f>
        <v>22</v>
      </c>
    </row>
    <row r="750" spans="1:9">
      <c r="A750" s="16" t="s">
        <v>368</v>
      </c>
      <c r="B750" s="13" t="s">
        <v>11</v>
      </c>
      <c r="C750">
        <f>VLOOKUP(Parameter!O750,'Indexing - fca'!$A$2:$B$51,2)</f>
        <v>-9</v>
      </c>
      <c r="D750">
        <f>VLOOKUP(Parameter!P750,'Indexing - fca'!$C$2:$D$51,2)</f>
        <v>0</v>
      </c>
      <c r="E750">
        <f>VLOOKUP(Parameter!Q750,'Indexing - fca'!$E$2:$F$51,2)</f>
        <v>11</v>
      </c>
      <c r="F750">
        <f>VLOOKUP(Parameter!R750,'Indexing - fca'!$G$2:$H$51,2)</f>
        <v>0</v>
      </c>
      <c r="H750">
        <f>VLOOKUP(Parameter!S750,'Indexing - fca'!$I$2:$J$51,2)</f>
        <v>24</v>
      </c>
      <c r="I750">
        <f>VLOOKUP(Parameter!T750,'Indexing - fca'!$K$2:$L$51,2)</f>
        <v>24</v>
      </c>
    </row>
    <row r="751" spans="1:9">
      <c r="A751" s="16" t="s">
        <v>370</v>
      </c>
      <c r="B751" s="13" t="s">
        <v>8</v>
      </c>
      <c r="C751">
        <f>VLOOKUP(Parameter!O751,'Indexing - fca'!$A$2:$B$51,2)</f>
        <v>-9</v>
      </c>
      <c r="D751">
        <f>VLOOKUP(Parameter!P751,'Indexing - fca'!$C$2:$D$51,2)</f>
        <v>0</v>
      </c>
      <c r="E751">
        <f>VLOOKUP(Parameter!Q751,'Indexing - fca'!$E$2:$F$51,2)</f>
        <v>11</v>
      </c>
      <c r="F751">
        <f>VLOOKUP(Parameter!R751,'Indexing - fca'!$G$2:$H$51,2)</f>
        <v>1</v>
      </c>
      <c r="H751">
        <f>VLOOKUP(Parameter!S751,'Indexing - fca'!$I$2:$J$51,2)</f>
        <v>24</v>
      </c>
      <c r="I751">
        <f>VLOOKUP(Parameter!T751,'Indexing - fca'!$K$2:$L$51,2)</f>
        <v>24</v>
      </c>
    </row>
    <row r="752" spans="1:9">
      <c r="A752" s="16" t="s">
        <v>370</v>
      </c>
      <c r="B752" s="13" t="s">
        <v>10</v>
      </c>
      <c r="C752">
        <f>VLOOKUP(Parameter!O752,'Indexing - fca'!$A$2:$B$51,2)</f>
        <v>-9</v>
      </c>
      <c r="D752">
        <f>VLOOKUP(Parameter!P752,'Indexing - fca'!$C$2:$D$51,2)</f>
        <v>0</v>
      </c>
      <c r="E752">
        <f>VLOOKUP(Parameter!Q752,'Indexing - fca'!$E$2:$F$51,2)</f>
        <v>11</v>
      </c>
      <c r="F752">
        <f>VLOOKUP(Parameter!R752,'Indexing - fca'!$G$2:$H$51,2)</f>
        <v>1</v>
      </c>
      <c r="H752">
        <f>VLOOKUP(Parameter!S752,'Indexing - fca'!$I$2:$J$51,2)</f>
        <v>24</v>
      </c>
      <c r="I752">
        <f>VLOOKUP(Parameter!T752,'Indexing - fca'!$K$2:$L$51,2)</f>
        <v>24</v>
      </c>
    </row>
    <row r="753" spans="1:9">
      <c r="A753" s="16" t="s">
        <v>371</v>
      </c>
      <c r="B753" s="13" t="s">
        <v>8</v>
      </c>
      <c r="C753">
        <f>VLOOKUP(Parameter!O753,'Indexing - fca'!$A$2:$B$51,2)</f>
        <v>-3</v>
      </c>
      <c r="D753">
        <f>VLOOKUP(Parameter!P753,'Indexing - fca'!$C$2:$D$51,2)</f>
        <v>13</v>
      </c>
      <c r="E753">
        <f>VLOOKUP(Parameter!Q753,'Indexing - fca'!$E$2:$F$51,2)</f>
        <v>13</v>
      </c>
      <c r="F753">
        <f>VLOOKUP(Parameter!R753,'Indexing - fca'!$G$2:$H$51,2)</f>
        <v>-8</v>
      </c>
      <c r="H753">
        <f>VLOOKUP(Parameter!S753,'Indexing - fca'!$I$2:$J$51,2)</f>
        <v>2</v>
      </c>
      <c r="I753">
        <f>VLOOKUP(Parameter!T753,'Indexing - fca'!$K$2:$L$51,2)</f>
        <v>20</v>
      </c>
    </row>
    <row r="754" spans="1:9">
      <c r="A754" s="16" t="s">
        <v>371</v>
      </c>
      <c r="B754" s="13" t="s">
        <v>10</v>
      </c>
      <c r="C754">
        <f>VLOOKUP(Parameter!O754,'Indexing - fca'!$A$2:$B$51,2)</f>
        <v>-3</v>
      </c>
      <c r="D754">
        <f>VLOOKUP(Parameter!P754,'Indexing - fca'!$C$2:$D$51,2)</f>
        <v>13</v>
      </c>
      <c r="E754">
        <f>VLOOKUP(Parameter!Q754,'Indexing - fca'!$E$2:$F$51,2)</f>
        <v>13</v>
      </c>
      <c r="F754">
        <f>VLOOKUP(Parameter!R754,'Indexing - fca'!$G$2:$H$51,2)</f>
        <v>-8</v>
      </c>
      <c r="H754">
        <f>VLOOKUP(Parameter!S754,'Indexing - fca'!$I$2:$J$51,2)</f>
        <v>2</v>
      </c>
      <c r="I754">
        <f>VLOOKUP(Parameter!T754,'Indexing - fca'!$K$2:$L$51,2)</f>
        <v>20</v>
      </c>
    </row>
    <row r="755" spans="1:9">
      <c r="A755" s="16" t="s">
        <v>371</v>
      </c>
      <c r="B755" s="13" t="s">
        <v>11</v>
      </c>
      <c r="C755">
        <f>VLOOKUP(Parameter!O755,'Indexing - fca'!$A$2:$B$51,2)</f>
        <v>-3</v>
      </c>
      <c r="D755">
        <f>VLOOKUP(Parameter!P755,'Indexing - fca'!$C$2:$D$51,2)</f>
        <v>13</v>
      </c>
      <c r="E755">
        <f>VLOOKUP(Parameter!Q755,'Indexing - fca'!$E$2:$F$51,2)</f>
        <v>13</v>
      </c>
      <c r="F755">
        <f>VLOOKUP(Parameter!R755,'Indexing - fca'!$G$2:$H$51,2)</f>
        <v>-8</v>
      </c>
      <c r="H755">
        <f>VLOOKUP(Parameter!S755,'Indexing - fca'!$I$2:$J$51,2)</f>
        <v>2</v>
      </c>
      <c r="I755">
        <f>VLOOKUP(Parameter!T755,'Indexing - fca'!$K$2:$L$51,2)</f>
        <v>20</v>
      </c>
    </row>
    <row r="756" spans="1:9">
      <c r="A756" s="16" t="s">
        <v>370</v>
      </c>
      <c r="B756" s="13" t="s">
        <v>11</v>
      </c>
      <c r="C756">
        <f>VLOOKUP(Parameter!O756,'Indexing - fca'!$A$2:$B$51,2)</f>
        <v>-9</v>
      </c>
      <c r="D756">
        <f>VLOOKUP(Parameter!P756,'Indexing - fca'!$C$2:$D$51,2)</f>
        <v>0</v>
      </c>
      <c r="E756">
        <f>VLOOKUP(Parameter!Q756,'Indexing - fca'!$E$2:$F$51,2)</f>
        <v>11</v>
      </c>
      <c r="F756">
        <f>VLOOKUP(Parameter!R756,'Indexing - fca'!$G$2:$H$51,2)</f>
        <v>1</v>
      </c>
      <c r="H756">
        <f>VLOOKUP(Parameter!S756,'Indexing - fca'!$I$2:$J$51,2)</f>
        <v>24</v>
      </c>
      <c r="I756">
        <f>VLOOKUP(Parameter!T756,'Indexing - fca'!$K$2:$L$51,2)</f>
        <v>24</v>
      </c>
    </row>
    <row r="757" spans="1:9">
      <c r="A757" s="16" t="s">
        <v>372</v>
      </c>
      <c r="B757" s="13" t="s">
        <v>8</v>
      </c>
      <c r="C757">
        <f>VLOOKUP(Parameter!O757,'Indexing - fca'!$A$2:$B$51,2)</f>
        <v>-9</v>
      </c>
      <c r="D757">
        <f>VLOOKUP(Parameter!P757,'Indexing - fca'!$C$2:$D$51,2)</f>
        <v>0</v>
      </c>
      <c r="E757">
        <f>VLOOKUP(Parameter!Q757,'Indexing - fca'!$E$2:$F$51,2)</f>
        <v>11</v>
      </c>
      <c r="F757">
        <f>VLOOKUP(Parameter!R757,'Indexing - fca'!$G$2:$H$51,2)</f>
        <v>1</v>
      </c>
      <c r="H757">
        <f>VLOOKUP(Parameter!S757,'Indexing - fca'!$I$2:$J$51,2)</f>
        <v>24</v>
      </c>
      <c r="I757">
        <f>VLOOKUP(Parameter!T757,'Indexing - fca'!$K$2:$L$51,2)</f>
        <v>24</v>
      </c>
    </row>
    <row r="758" spans="1:9">
      <c r="A758" s="16" t="s">
        <v>372</v>
      </c>
      <c r="B758" s="13" t="s">
        <v>10</v>
      </c>
      <c r="C758">
        <f>VLOOKUP(Parameter!O758,'Indexing - fca'!$A$2:$B$51,2)</f>
        <v>-9</v>
      </c>
      <c r="D758">
        <f>VLOOKUP(Parameter!P758,'Indexing - fca'!$C$2:$D$51,2)</f>
        <v>0</v>
      </c>
      <c r="E758">
        <f>VLOOKUP(Parameter!Q758,'Indexing - fca'!$E$2:$F$51,2)</f>
        <v>11</v>
      </c>
      <c r="F758">
        <f>VLOOKUP(Parameter!R758,'Indexing - fca'!$G$2:$H$51,2)</f>
        <v>1</v>
      </c>
      <c r="H758">
        <f>VLOOKUP(Parameter!S758,'Indexing - fca'!$I$2:$J$51,2)</f>
        <v>24</v>
      </c>
      <c r="I758">
        <f>VLOOKUP(Parameter!T758,'Indexing - fca'!$K$2:$L$51,2)</f>
        <v>24</v>
      </c>
    </row>
    <row r="759" spans="1:9">
      <c r="A759" s="16" t="s">
        <v>373</v>
      </c>
      <c r="B759" s="13" t="s">
        <v>8</v>
      </c>
      <c r="C759">
        <f>VLOOKUP(Parameter!O759,'Indexing - fca'!$A$2:$B$51,2)</f>
        <v>-14</v>
      </c>
      <c r="D759">
        <f>VLOOKUP(Parameter!P759,'Indexing - fca'!$C$2:$D$51,2)</f>
        <v>10</v>
      </c>
      <c r="E759">
        <f>VLOOKUP(Parameter!Q759,'Indexing - fca'!$E$2:$F$51,2)</f>
        <v>-4</v>
      </c>
      <c r="F759">
        <f>VLOOKUP(Parameter!R759,'Indexing - fca'!$G$2:$H$51,2)</f>
        <v>-15</v>
      </c>
      <c r="H759">
        <f>VLOOKUP(Parameter!S759,'Indexing - fca'!$I$2:$J$51,2)</f>
        <v>-2</v>
      </c>
      <c r="I759">
        <f>VLOOKUP(Parameter!T759,'Indexing - fca'!$K$2:$L$51,2)</f>
        <v>18</v>
      </c>
    </row>
    <row r="760" spans="1:9">
      <c r="A760" s="16" t="s">
        <v>373</v>
      </c>
      <c r="B760" s="13" t="s">
        <v>10</v>
      </c>
      <c r="C760">
        <f>VLOOKUP(Parameter!O760,'Indexing - fca'!$A$2:$B$51,2)</f>
        <v>-14</v>
      </c>
      <c r="D760">
        <f>VLOOKUP(Parameter!P760,'Indexing - fca'!$C$2:$D$51,2)</f>
        <v>10</v>
      </c>
      <c r="E760">
        <f>VLOOKUP(Parameter!Q760,'Indexing - fca'!$E$2:$F$51,2)</f>
        <v>-4</v>
      </c>
      <c r="F760">
        <f>VLOOKUP(Parameter!R760,'Indexing - fca'!$G$2:$H$51,2)</f>
        <v>-15</v>
      </c>
      <c r="H760">
        <f>VLOOKUP(Parameter!S760,'Indexing - fca'!$I$2:$J$51,2)</f>
        <v>-2</v>
      </c>
      <c r="I760">
        <f>VLOOKUP(Parameter!T760,'Indexing - fca'!$K$2:$L$51,2)</f>
        <v>18</v>
      </c>
    </row>
    <row r="761" spans="1:9">
      <c r="A761" s="16" t="s">
        <v>373</v>
      </c>
      <c r="B761" s="13" t="s">
        <v>11</v>
      </c>
      <c r="C761">
        <f>VLOOKUP(Parameter!O761,'Indexing - fca'!$A$2:$B$51,2)</f>
        <v>-14</v>
      </c>
      <c r="D761">
        <f>VLOOKUP(Parameter!P761,'Indexing - fca'!$C$2:$D$51,2)</f>
        <v>10</v>
      </c>
      <c r="E761">
        <f>VLOOKUP(Parameter!Q761,'Indexing - fca'!$E$2:$F$51,2)</f>
        <v>-4</v>
      </c>
      <c r="F761">
        <f>VLOOKUP(Parameter!R761,'Indexing - fca'!$G$2:$H$51,2)</f>
        <v>-15</v>
      </c>
      <c r="H761">
        <f>VLOOKUP(Parameter!S761,'Indexing - fca'!$I$2:$J$51,2)</f>
        <v>-2</v>
      </c>
      <c r="I761">
        <f>VLOOKUP(Parameter!T761,'Indexing - fca'!$K$2:$L$51,2)</f>
        <v>18</v>
      </c>
    </row>
    <row r="762" spans="1:9">
      <c r="A762" s="16" t="s">
        <v>372</v>
      </c>
      <c r="B762" s="13" t="s">
        <v>11</v>
      </c>
      <c r="C762">
        <f>VLOOKUP(Parameter!O762,'Indexing - fca'!$A$2:$B$51,2)</f>
        <v>-9</v>
      </c>
      <c r="D762">
        <f>VLOOKUP(Parameter!P762,'Indexing - fca'!$C$2:$D$51,2)</f>
        <v>0</v>
      </c>
      <c r="E762">
        <f>VLOOKUP(Parameter!Q762,'Indexing - fca'!$E$2:$F$51,2)</f>
        <v>11</v>
      </c>
      <c r="F762">
        <f>VLOOKUP(Parameter!R762,'Indexing - fca'!$G$2:$H$51,2)</f>
        <v>1</v>
      </c>
      <c r="H762">
        <f>VLOOKUP(Parameter!S762,'Indexing - fca'!$I$2:$J$51,2)</f>
        <v>24</v>
      </c>
      <c r="I762">
        <f>VLOOKUP(Parameter!T762,'Indexing - fca'!$K$2:$L$51,2)</f>
        <v>24</v>
      </c>
    </row>
    <row r="763" spans="1:9">
      <c r="A763" s="16" t="s">
        <v>374</v>
      </c>
      <c r="B763" s="13" t="s">
        <v>8</v>
      </c>
      <c r="C763">
        <f>VLOOKUP(Parameter!O763,'Indexing - fca'!$A$2:$B$51,2)</f>
        <v>-9</v>
      </c>
      <c r="D763">
        <f>VLOOKUP(Parameter!P763,'Indexing - fca'!$C$2:$D$51,2)</f>
        <v>0</v>
      </c>
      <c r="E763">
        <f>VLOOKUP(Parameter!Q763,'Indexing - fca'!$E$2:$F$51,2)</f>
        <v>11</v>
      </c>
      <c r="F763">
        <f>VLOOKUP(Parameter!R763,'Indexing - fca'!$G$2:$H$51,2)</f>
        <v>1</v>
      </c>
      <c r="H763">
        <f>VLOOKUP(Parameter!S763,'Indexing - fca'!$I$2:$J$51,2)</f>
        <v>24</v>
      </c>
      <c r="I763">
        <f>VLOOKUP(Parameter!T763,'Indexing - fca'!$K$2:$L$51,2)</f>
        <v>24</v>
      </c>
    </row>
    <row r="764" spans="1:9">
      <c r="A764" s="16" t="s">
        <v>374</v>
      </c>
      <c r="B764" s="13" t="s">
        <v>10</v>
      </c>
      <c r="C764">
        <f>VLOOKUP(Parameter!O764,'Indexing - fca'!$A$2:$B$51,2)</f>
        <v>-9</v>
      </c>
      <c r="D764">
        <f>VLOOKUP(Parameter!P764,'Indexing - fca'!$C$2:$D$51,2)</f>
        <v>0</v>
      </c>
      <c r="E764">
        <f>VLOOKUP(Parameter!Q764,'Indexing - fca'!$E$2:$F$51,2)</f>
        <v>11</v>
      </c>
      <c r="F764">
        <f>VLOOKUP(Parameter!R764,'Indexing - fca'!$G$2:$H$51,2)</f>
        <v>1</v>
      </c>
      <c r="H764">
        <f>VLOOKUP(Parameter!S764,'Indexing - fca'!$I$2:$J$51,2)</f>
        <v>24</v>
      </c>
      <c r="I764">
        <f>VLOOKUP(Parameter!T764,'Indexing - fca'!$K$2:$L$51,2)</f>
        <v>24</v>
      </c>
    </row>
    <row r="765" spans="1:9">
      <c r="A765" s="16" t="s">
        <v>375</v>
      </c>
      <c r="B765" s="13" t="s">
        <v>8</v>
      </c>
      <c r="C765">
        <f>VLOOKUP(Parameter!O765,'Indexing - fca'!$A$2:$B$51,2)</f>
        <v>2</v>
      </c>
      <c r="D765">
        <f>VLOOKUP(Parameter!P765,'Indexing - fca'!$C$2:$D$51,2)</f>
        <v>14</v>
      </c>
      <c r="E765">
        <f>VLOOKUP(Parameter!Q765,'Indexing - fca'!$E$2:$F$51,2)</f>
        <v>3</v>
      </c>
      <c r="F765">
        <f>VLOOKUP(Parameter!R765,'Indexing - fca'!$G$2:$H$51,2)</f>
        <v>-3</v>
      </c>
      <c r="H765">
        <f>VLOOKUP(Parameter!S765,'Indexing - fca'!$I$2:$J$51,2)</f>
        <v>16</v>
      </c>
      <c r="I765">
        <f>VLOOKUP(Parameter!T765,'Indexing - fca'!$K$2:$L$51,2)</f>
        <v>23</v>
      </c>
    </row>
    <row r="766" spans="1:9">
      <c r="A766" s="16" t="s">
        <v>375</v>
      </c>
      <c r="B766" s="13" t="s">
        <v>10</v>
      </c>
      <c r="C766">
        <f>VLOOKUP(Parameter!O766,'Indexing - fca'!$A$2:$B$51,2)</f>
        <v>2</v>
      </c>
      <c r="D766">
        <f>VLOOKUP(Parameter!P766,'Indexing - fca'!$C$2:$D$51,2)</f>
        <v>14</v>
      </c>
      <c r="E766">
        <f>VLOOKUP(Parameter!Q766,'Indexing - fca'!$E$2:$F$51,2)</f>
        <v>3</v>
      </c>
      <c r="F766">
        <f>VLOOKUP(Parameter!R766,'Indexing - fca'!$G$2:$H$51,2)</f>
        <v>-3</v>
      </c>
      <c r="H766">
        <f>VLOOKUP(Parameter!S766,'Indexing - fca'!$I$2:$J$51,2)</f>
        <v>16</v>
      </c>
      <c r="I766">
        <f>VLOOKUP(Parameter!T766,'Indexing - fca'!$K$2:$L$51,2)</f>
        <v>23</v>
      </c>
    </row>
    <row r="767" spans="1:9">
      <c r="A767" s="16" t="s">
        <v>375</v>
      </c>
      <c r="B767" s="13" t="s">
        <v>11</v>
      </c>
      <c r="C767">
        <f>VLOOKUP(Parameter!O767,'Indexing - fca'!$A$2:$B$51,2)</f>
        <v>2</v>
      </c>
      <c r="D767">
        <f>VLOOKUP(Parameter!P767,'Indexing - fca'!$C$2:$D$51,2)</f>
        <v>14</v>
      </c>
      <c r="E767">
        <f>VLOOKUP(Parameter!Q767,'Indexing - fca'!$E$2:$F$51,2)</f>
        <v>3</v>
      </c>
      <c r="F767">
        <f>VLOOKUP(Parameter!R767,'Indexing - fca'!$G$2:$H$51,2)</f>
        <v>-3</v>
      </c>
      <c r="H767">
        <f>VLOOKUP(Parameter!S767,'Indexing - fca'!$I$2:$J$51,2)</f>
        <v>16</v>
      </c>
      <c r="I767">
        <f>VLOOKUP(Parameter!T767,'Indexing - fca'!$K$2:$L$51,2)</f>
        <v>23</v>
      </c>
    </row>
    <row r="768" spans="1:9">
      <c r="A768" s="16" t="s">
        <v>374</v>
      </c>
      <c r="B768" s="13" t="s">
        <v>11</v>
      </c>
      <c r="C768">
        <f>VLOOKUP(Parameter!O768,'Indexing - fca'!$A$2:$B$51,2)</f>
        <v>-9</v>
      </c>
      <c r="D768">
        <f>VLOOKUP(Parameter!P768,'Indexing - fca'!$C$2:$D$51,2)</f>
        <v>0</v>
      </c>
      <c r="E768">
        <f>VLOOKUP(Parameter!Q768,'Indexing - fca'!$E$2:$F$51,2)</f>
        <v>11</v>
      </c>
      <c r="F768">
        <f>VLOOKUP(Parameter!R768,'Indexing - fca'!$G$2:$H$51,2)</f>
        <v>1</v>
      </c>
      <c r="H768">
        <f>VLOOKUP(Parameter!S768,'Indexing - fca'!$I$2:$J$51,2)</f>
        <v>24</v>
      </c>
      <c r="I768">
        <f>VLOOKUP(Parameter!T768,'Indexing - fca'!$K$2:$L$51,2)</f>
        <v>24</v>
      </c>
    </row>
    <row r="769" spans="1:9">
      <c r="A769" s="16" t="s">
        <v>376</v>
      </c>
      <c r="B769" s="13" t="s">
        <v>8</v>
      </c>
      <c r="C769">
        <f>VLOOKUP(Parameter!O769,'Indexing - fca'!$A$2:$B$51,2)</f>
        <v>-9</v>
      </c>
      <c r="D769">
        <f>VLOOKUP(Parameter!P769,'Indexing - fca'!$C$2:$D$51,2)</f>
        <v>0</v>
      </c>
      <c r="E769">
        <f>VLOOKUP(Parameter!Q769,'Indexing - fca'!$E$2:$F$51,2)</f>
        <v>11</v>
      </c>
      <c r="F769">
        <f>VLOOKUP(Parameter!R769,'Indexing - fca'!$G$2:$H$51,2)</f>
        <v>1</v>
      </c>
      <c r="H769">
        <f>VLOOKUP(Parameter!S769,'Indexing - fca'!$I$2:$J$51,2)</f>
        <v>24</v>
      </c>
      <c r="I769">
        <f>VLOOKUP(Parameter!T769,'Indexing - fca'!$K$2:$L$51,2)</f>
        <v>24</v>
      </c>
    </row>
    <row r="770" spans="1:9">
      <c r="A770" s="16" t="s">
        <v>376</v>
      </c>
      <c r="B770" s="13" t="s">
        <v>10</v>
      </c>
      <c r="C770">
        <f>VLOOKUP(Parameter!O770,'Indexing - fca'!$A$2:$B$51,2)</f>
        <v>-9</v>
      </c>
      <c r="D770">
        <f>VLOOKUP(Parameter!P770,'Indexing - fca'!$C$2:$D$51,2)</f>
        <v>0</v>
      </c>
      <c r="E770">
        <f>VLOOKUP(Parameter!Q770,'Indexing - fca'!$E$2:$F$51,2)</f>
        <v>11</v>
      </c>
      <c r="F770">
        <f>VLOOKUP(Parameter!R770,'Indexing - fca'!$G$2:$H$51,2)</f>
        <v>1</v>
      </c>
      <c r="H770">
        <f>VLOOKUP(Parameter!S770,'Indexing - fca'!$I$2:$J$51,2)</f>
        <v>24</v>
      </c>
      <c r="I770">
        <f>VLOOKUP(Parameter!T770,'Indexing - fca'!$K$2:$L$51,2)</f>
        <v>24</v>
      </c>
    </row>
    <row r="771" spans="1:9">
      <c r="A771" s="16" t="s">
        <v>376</v>
      </c>
      <c r="B771" s="13" t="s">
        <v>11</v>
      </c>
      <c r="C771">
        <f>VLOOKUP(Parameter!O771,'Indexing - fca'!$A$2:$B$51,2)</f>
        <v>-9</v>
      </c>
      <c r="D771">
        <f>VLOOKUP(Parameter!P771,'Indexing - fca'!$C$2:$D$51,2)</f>
        <v>0</v>
      </c>
      <c r="E771">
        <f>VLOOKUP(Parameter!Q771,'Indexing - fca'!$E$2:$F$51,2)</f>
        <v>11</v>
      </c>
      <c r="F771">
        <f>VLOOKUP(Parameter!R771,'Indexing - fca'!$G$2:$H$51,2)</f>
        <v>1</v>
      </c>
      <c r="H771">
        <f>VLOOKUP(Parameter!S771,'Indexing - fca'!$I$2:$J$51,2)</f>
        <v>24</v>
      </c>
      <c r="I771">
        <f>VLOOKUP(Parameter!T771,'Indexing - fca'!$K$2:$L$51,2)</f>
        <v>24</v>
      </c>
    </row>
    <row r="772" spans="1:9">
      <c r="A772" s="16" t="s">
        <v>377</v>
      </c>
      <c r="B772" s="13" t="s">
        <v>8</v>
      </c>
      <c r="C772">
        <f>VLOOKUP(Parameter!O772,'Indexing - fca'!$A$2:$B$51,2)</f>
        <v>-5</v>
      </c>
      <c r="D772">
        <f>VLOOKUP(Parameter!P772,'Indexing - fca'!$C$2:$D$51,2)</f>
        <v>21</v>
      </c>
      <c r="E772">
        <f>VLOOKUP(Parameter!Q772,'Indexing - fca'!$E$2:$F$51,2)</f>
        <v>-7</v>
      </c>
      <c r="F772">
        <f>VLOOKUP(Parameter!R772,'Indexing - fca'!$G$2:$H$51,2)</f>
        <v>-1</v>
      </c>
      <c r="H772">
        <f>VLOOKUP(Parameter!S772,'Indexing - fca'!$I$2:$J$51,2)</f>
        <v>14</v>
      </c>
      <c r="I772">
        <f>VLOOKUP(Parameter!T772,'Indexing - fca'!$K$2:$L$51,2)</f>
        <v>21</v>
      </c>
    </row>
    <row r="773" spans="1:9">
      <c r="A773" s="16" t="s">
        <v>377</v>
      </c>
      <c r="B773" s="13" t="s">
        <v>10</v>
      </c>
      <c r="C773">
        <f>VLOOKUP(Parameter!O773,'Indexing - fca'!$A$2:$B$51,2)</f>
        <v>-5</v>
      </c>
      <c r="D773">
        <f>VLOOKUP(Parameter!P773,'Indexing - fca'!$C$2:$D$51,2)</f>
        <v>21</v>
      </c>
      <c r="E773">
        <f>VLOOKUP(Parameter!Q773,'Indexing - fca'!$E$2:$F$51,2)</f>
        <v>-7</v>
      </c>
      <c r="F773">
        <f>VLOOKUP(Parameter!R773,'Indexing - fca'!$G$2:$H$51,2)</f>
        <v>-1</v>
      </c>
      <c r="H773">
        <f>VLOOKUP(Parameter!S773,'Indexing - fca'!$I$2:$J$51,2)</f>
        <v>14</v>
      </c>
      <c r="I773">
        <f>VLOOKUP(Parameter!T773,'Indexing - fca'!$K$2:$L$51,2)</f>
        <v>21</v>
      </c>
    </row>
    <row r="774" spans="1:9">
      <c r="A774" s="16" t="s">
        <v>377</v>
      </c>
      <c r="B774" s="13" t="s">
        <v>11</v>
      </c>
      <c r="C774">
        <f>VLOOKUP(Parameter!O774,'Indexing - fca'!$A$2:$B$51,2)</f>
        <v>-5</v>
      </c>
      <c r="D774">
        <f>VLOOKUP(Parameter!P774,'Indexing - fca'!$C$2:$D$51,2)</f>
        <v>21</v>
      </c>
      <c r="E774">
        <f>VLOOKUP(Parameter!Q774,'Indexing - fca'!$E$2:$F$51,2)</f>
        <v>-7</v>
      </c>
      <c r="F774">
        <f>VLOOKUP(Parameter!R774,'Indexing - fca'!$G$2:$H$51,2)</f>
        <v>-1</v>
      </c>
      <c r="H774">
        <f>VLOOKUP(Parameter!S774,'Indexing - fca'!$I$2:$J$51,2)</f>
        <v>14</v>
      </c>
      <c r="I774">
        <f>VLOOKUP(Parameter!T774,'Indexing - fca'!$K$2:$L$51,2)</f>
        <v>21</v>
      </c>
    </row>
    <row r="775" spans="1:9">
      <c r="A775" s="16" t="s">
        <v>378</v>
      </c>
      <c r="B775" s="13" t="s">
        <v>8</v>
      </c>
      <c r="C775">
        <f>VLOOKUP(Parameter!O775,'Indexing - fca'!$A$2:$B$51,2)</f>
        <v>5</v>
      </c>
      <c r="D775">
        <f>VLOOKUP(Parameter!P775,'Indexing - fca'!$C$2:$D$51,2)</f>
        <v>11</v>
      </c>
      <c r="E775">
        <f>VLOOKUP(Parameter!Q775,'Indexing - fca'!$E$2:$F$51,2)</f>
        <v>-7</v>
      </c>
      <c r="F775">
        <f>VLOOKUP(Parameter!R775,'Indexing - fca'!$G$2:$H$51,2)</f>
        <v>-6</v>
      </c>
      <c r="H775">
        <f>VLOOKUP(Parameter!S775,'Indexing - fca'!$I$2:$J$51,2)</f>
        <v>16</v>
      </c>
      <c r="I775">
        <f>VLOOKUP(Parameter!T775,'Indexing - fca'!$K$2:$L$51,2)</f>
        <v>24</v>
      </c>
    </row>
    <row r="776" spans="1:9">
      <c r="A776" s="16" t="s">
        <v>378</v>
      </c>
      <c r="B776" s="13" t="s">
        <v>10</v>
      </c>
      <c r="C776">
        <f>VLOOKUP(Parameter!O776,'Indexing - fca'!$A$2:$B$51,2)</f>
        <v>5</v>
      </c>
      <c r="D776">
        <f>VLOOKUP(Parameter!P776,'Indexing - fca'!$C$2:$D$51,2)</f>
        <v>11</v>
      </c>
      <c r="E776">
        <f>VLOOKUP(Parameter!Q776,'Indexing - fca'!$E$2:$F$51,2)</f>
        <v>-7</v>
      </c>
      <c r="F776">
        <f>VLOOKUP(Parameter!R776,'Indexing - fca'!$G$2:$H$51,2)</f>
        <v>-6</v>
      </c>
      <c r="H776">
        <f>VLOOKUP(Parameter!S776,'Indexing - fca'!$I$2:$J$51,2)</f>
        <v>16</v>
      </c>
      <c r="I776">
        <f>VLOOKUP(Parameter!T776,'Indexing - fca'!$K$2:$L$51,2)</f>
        <v>24</v>
      </c>
    </row>
    <row r="777" spans="1:9">
      <c r="A777" s="16" t="s">
        <v>378</v>
      </c>
      <c r="B777" s="13" t="s">
        <v>11</v>
      </c>
      <c r="C777">
        <f>VLOOKUP(Parameter!O777,'Indexing - fca'!$A$2:$B$51,2)</f>
        <v>5</v>
      </c>
      <c r="D777">
        <f>VLOOKUP(Parameter!P777,'Indexing - fca'!$C$2:$D$51,2)</f>
        <v>11</v>
      </c>
      <c r="E777">
        <f>VLOOKUP(Parameter!Q777,'Indexing - fca'!$E$2:$F$51,2)</f>
        <v>-7</v>
      </c>
      <c r="F777">
        <f>VLOOKUP(Parameter!R777,'Indexing - fca'!$G$2:$H$51,2)</f>
        <v>-6</v>
      </c>
      <c r="H777">
        <f>VLOOKUP(Parameter!S777,'Indexing - fca'!$I$2:$J$51,2)</f>
        <v>16</v>
      </c>
      <c r="I777">
        <f>VLOOKUP(Parameter!T777,'Indexing - fca'!$K$2:$L$51,2)</f>
        <v>24</v>
      </c>
    </row>
    <row r="778" spans="1:9">
      <c r="A778" s="16" t="s">
        <v>379</v>
      </c>
      <c r="B778" s="13" t="s">
        <v>8</v>
      </c>
      <c r="C778">
        <f>VLOOKUP(Parameter!O778,'Indexing - fca'!$A$2:$B$51,2)</f>
        <v>-15</v>
      </c>
      <c r="D778">
        <f>VLOOKUP(Parameter!P778,'Indexing - fca'!$C$2:$D$51,2)</f>
        <v>10</v>
      </c>
      <c r="E778">
        <f>VLOOKUP(Parameter!Q778,'Indexing - fca'!$E$2:$F$51,2)</f>
        <v>11</v>
      </c>
      <c r="F778">
        <f>VLOOKUP(Parameter!R778,'Indexing - fca'!$G$2:$H$51,2)</f>
        <v>-9</v>
      </c>
      <c r="H778">
        <f>VLOOKUP(Parameter!S778,'Indexing - fca'!$I$2:$J$51,2)</f>
        <v>-15</v>
      </c>
      <c r="I778">
        <f>VLOOKUP(Parameter!T778,'Indexing - fca'!$K$2:$L$51,2)</f>
        <v>-24</v>
      </c>
    </row>
    <row r="779" spans="1:9">
      <c r="A779" s="16" t="s">
        <v>379</v>
      </c>
      <c r="B779" s="13" t="s">
        <v>10</v>
      </c>
      <c r="C779">
        <f>VLOOKUP(Parameter!O779,'Indexing - fca'!$A$2:$B$51,2)</f>
        <v>-15</v>
      </c>
      <c r="D779">
        <f>VLOOKUP(Parameter!P779,'Indexing - fca'!$C$2:$D$51,2)</f>
        <v>10</v>
      </c>
      <c r="E779">
        <f>VLOOKUP(Parameter!Q779,'Indexing - fca'!$E$2:$F$51,2)</f>
        <v>11</v>
      </c>
      <c r="F779">
        <f>VLOOKUP(Parameter!R779,'Indexing - fca'!$G$2:$H$51,2)</f>
        <v>-9</v>
      </c>
      <c r="H779">
        <f>VLOOKUP(Parameter!S779,'Indexing - fca'!$I$2:$J$51,2)</f>
        <v>-15</v>
      </c>
      <c r="I779">
        <f>VLOOKUP(Parameter!T779,'Indexing - fca'!$K$2:$L$51,2)</f>
        <v>-24</v>
      </c>
    </row>
    <row r="780" spans="1:9">
      <c r="A780" s="16" t="s">
        <v>379</v>
      </c>
      <c r="B780" s="13" t="s">
        <v>11</v>
      </c>
      <c r="C780">
        <f>VLOOKUP(Parameter!O780,'Indexing - fca'!$A$2:$B$51,2)</f>
        <v>-15</v>
      </c>
      <c r="D780">
        <f>VLOOKUP(Parameter!P780,'Indexing - fca'!$C$2:$D$51,2)</f>
        <v>10</v>
      </c>
      <c r="E780">
        <f>VLOOKUP(Parameter!Q780,'Indexing - fca'!$E$2:$F$51,2)</f>
        <v>11</v>
      </c>
      <c r="F780">
        <f>VLOOKUP(Parameter!R780,'Indexing - fca'!$G$2:$H$51,2)</f>
        <v>-9</v>
      </c>
      <c r="H780">
        <f>VLOOKUP(Parameter!S780,'Indexing - fca'!$I$2:$J$51,2)</f>
        <v>-15</v>
      </c>
      <c r="I780">
        <f>VLOOKUP(Parameter!T780,'Indexing - fca'!$K$2:$L$51,2)</f>
        <v>-24</v>
      </c>
    </row>
    <row r="781" spans="1:9">
      <c r="A781" s="16" t="s">
        <v>380</v>
      </c>
      <c r="B781" s="13" t="s">
        <v>8</v>
      </c>
      <c r="C781">
        <f>VLOOKUP(Parameter!O781,'Indexing - fca'!$A$2:$B$51,2)</f>
        <v>-2</v>
      </c>
      <c r="D781">
        <f>VLOOKUP(Parameter!P781,'Indexing - fca'!$C$2:$D$51,2)</f>
        <v>10</v>
      </c>
      <c r="E781">
        <f>VLOOKUP(Parameter!Q781,'Indexing - fca'!$E$2:$F$51,2)</f>
        <v>-3</v>
      </c>
      <c r="F781">
        <f>VLOOKUP(Parameter!R781,'Indexing - fca'!$G$2:$H$51,2)</f>
        <v>-14</v>
      </c>
      <c r="H781">
        <f>VLOOKUP(Parameter!S781,'Indexing - fca'!$I$2:$J$51,2)</f>
        <v>-19</v>
      </c>
      <c r="I781">
        <f>VLOOKUP(Parameter!T781,'Indexing - fca'!$K$2:$L$51,2)</f>
        <v>24</v>
      </c>
    </row>
    <row r="782" spans="1:9">
      <c r="A782" s="16" t="s">
        <v>380</v>
      </c>
      <c r="B782" s="13" t="s">
        <v>10</v>
      </c>
      <c r="C782">
        <f>VLOOKUP(Parameter!O782,'Indexing - fca'!$A$2:$B$51,2)</f>
        <v>-2</v>
      </c>
      <c r="D782">
        <f>VLOOKUP(Parameter!P782,'Indexing - fca'!$C$2:$D$51,2)</f>
        <v>10</v>
      </c>
      <c r="E782">
        <f>VLOOKUP(Parameter!Q782,'Indexing - fca'!$E$2:$F$51,2)</f>
        <v>-3</v>
      </c>
      <c r="F782">
        <f>VLOOKUP(Parameter!R782,'Indexing - fca'!$G$2:$H$51,2)</f>
        <v>-14</v>
      </c>
      <c r="H782">
        <f>VLOOKUP(Parameter!S782,'Indexing - fca'!$I$2:$J$51,2)</f>
        <v>-19</v>
      </c>
      <c r="I782">
        <f>VLOOKUP(Parameter!T782,'Indexing - fca'!$K$2:$L$51,2)</f>
        <v>24</v>
      </c>
    </row>
    <row r="783" spans="1:9">
      <c r="A783" s="16" t="s">
        <v>380</v>
      </c>
      <c r="B783" s="13" t="s">
        <v>11</v>
      </c>
      <c r="C783">
        <f>VLOOKUP(Parameter!O783,'Indexing - fca'!$A$2:$B$51,2)</f>
        <v>-2</v>
      </c>
      <c r="D783">
        <f>VLOOKUP(Parameter!P783,'Indexing - fca'!$C$2:$D$51,2)</f>
        <v>10</v>
      </c>
      <c r="E783">
        <f>VLOOKUP(Parameter!Q783,'Indexing - fca'!$E$2:$F$51,2)</f>
        <v>-3</v>
      </c>
      <c r="F783">
        <f>VLOOKUP(Parameter!R783,'Indexing - fca'!$G$2:$H$51,2)</f>
        <v>-14</v>
      </c>
      <c r="H783">
        <f>VLOOKUP(Parameter!S783,'Indexing - fca'!$I$2:$J$51,2)</f>
        <v>-19</v>
      </c>
      <c r="I783">
        <f>VLOOKUP(Parameter!T783,'Indexing - fca'!$K$2:$L$51,2)</f>
        <v>24</v>
      </c>
    </row>
    <row r="784" spans="1:9">
      <c r="A784" s="16" t="s">
        <v>381</v>
      </c>
      <c r="B784" s="13" t="s">
        <v>8</v>
      </c>
      <c r="C784">
        <f>VLOOKUP(Parameter!O784,'Indexing - fca'!$A$2:$B$51,2)</f>
        <v>6</v>
      </c>
      <c r="D784">
        <f>VLOOKUP(Parameter!P784,'Indexing - fca'!$C$2:$D$51,2)</f>
        <v>16</v>
      </c>
      <c r="E784">
        <f>VLOOKUP(Parameter!Q784,'Indexing - fca'!$E$2:$F$51,2)</f>
        <v>3</v>
      </c>
      <c r="F784">
        <f>VLOOKUP(Parameter!R784,'Indexing - fca'!$G$2:$H$51,2)</f>
        <v>2</v>
      </c>
      <c r="H784">
        <f>VLOOKUP(Parameter!S784,'Indexing - fca'!$I$2:$J$51,2)</f>
        <v>-3</v>
      </c>
      <c r="I784">
        <f>VLOOKUP(Parameter!T784,'Indexing - fca'!$K$2:$L$51,2)</f>
        <v>-2</v>
      </c>
    </row>
    <row r="785" spans="1:9">
      <c r="A785" s="16" t="s">
        <v>381</v>
      </c>
      <c r="B785" s="13" t="s">
        <v>10</v>
      </c>
      <c r="C785">
        <f>VLOOKUP(Parameter!O785,'Indexing - fca'!$A$2:$B$51,2)</f>
        <v>6</v>
      </c>
      <c r="D785">
        <f>VLOOKUP(Parameter!P785,'Indexing - fca'!$C$2:$D$51,2)</f>
        <v>16</v>
      </c>
      <c r="E785">
        <f>VLOOKUP(Parameter!Q785,'Indexing - fca'!$E$2:$F$51,2)</f>
        <v>3</v>
      </c>
      <c r="F785">
        <f>VLOOKUP(Parameter!R785,'Indexing - fca'!$G$2:$H$51,2)</f>
        <v>2</v>
      </c>
      <c r="H785">
        <f>VLOOKUP(Parameter!S785,'Indexing - fca'!$I$2:$J$51,2)</f>
        <v>-3</v>
      </c>
      <c r="I785">
        <f>VLOOKUP(Parameter!T785,'Indexing - fca'!$K$2:$L$51,2)</f>
        <v>-2</v>
      </c>
    </row>
    <row r="786" spans="1:9">
      <c r="A786" s="16" t="s">
        <v>381</v>
      </c>
      <c r="B786" s="13" t="s">
        <v>11</v>
      </c>
      <c r="C786">
        <f>VLOOKUP(Parameter!O786,'Indexing - fca'!$A$2:$B$51,2)</f>
        <v>6</v>
      </c>
      <c r="D786">
        <f>VLOOKUP(Parameter!P786,'Indexing - fca'!$C$2:$D$51,2)</f>
        <v>16</v>
      </c>
      <c r="E786">
        <f>VLOOKUP(Parameter!Q786,'Indexing - fca'!$E$2:$F$51,2)</f>
        <v>3</v>
      </c>
      <c r="F786">
        <f>VLOOKUP(Parameter!R786,'Indexing - fca'!$G$2:$H$51,2)</f>
        <v>2</v>
      </c>
      <c r="H786">
        <f>VLOOKUP(Parameter!S786,'Indexing - fca'!$I$2:$J$51,2)</f>
        <v>-3</v>
      </c>
      <c r="I786">
        <f>VLOOKUP(Parameter!T786,'Indexing - fca'!$K$2:$L$51,2)</f>
        <v>-2</v>
      </c>
    </row>
    <row r="787" spans="1:9">
      <c r="A787" s="16" t="s">
        <v>382</v>
      </c>
      <c r="B787" s="13" t="s">
        <v>8</v>
      </c>
      <c r="C787">
        <f>VLOOKUP(Parameter!O787,'Indexing - fca'!$A$2:$B$51,2)</f>
        <v>9</v>
      </c>
      <c r="D787">
        <f>VLOOKUP(Parameter!P787,'Indexing - fca'!$C$2:$D$51,2)</f>
        <v>6</v>
      </c>
      <c r="E787">
        <f>VLOOKUP(Parameter!Q787,'Indexing - fca'!$E$2:$F$51,2)</f>
        <v>5</v>
      </c>
      <c r="F787">
        <f>VLOOKUP(Parameter!R787,'Indexing - fca'!$G$2:$H$51,2)</f>
        <v>-1</v>
      </c>
      <c r="H787">
        <f>VLOOKUP(Parameter!S787,'Indexing - fca'!$I$2:$J$51,2)</f>
        <v>16</v>
      </c>
      <c r="I787">
        <f>VLOOKUP(Parameter!T787,'Indexing - fca'!$K$2:$L$51,2)</f>
        <v>23</v>
      </c>
    </row>
    <row r="788" spans="1:9">
      <c r="A788" s="16" t="s">
        <v>382</v>
      </c>
      <c r="B788" s="13" t="s">
        <v>10</v>
      </c>
      <c r="C788">
        <f>VLOOKUP(Parameter!O788,'Indexing - fca'!$A$2:$B$51,2)</f>
        <v>9</v>
      </c>
      <c r="D788">
        <f>VLOOKUP(Parameter!P788,'Indexing - fca'!$C$2:$D$51,2)</f>
        <v>6</v>
      </c>
      <c r="E788">
        <f>VLOOKUP(Parameter!Q788,'Indexing - fca'!$E$2:$F$51,2)</f>
        <v>5</v>
      </c>
      <c r="F788">
        <f>VLOOKUP(Parameter!R788,'Indexing - fca'!$G$2:$H$51,2)</f>
        <v>-1</v>
      </c>
      <c r="H788">
        <f>VLOOKUP(Parameter!S788,'Indexing - fca'!$I$2:$J$51,2)</f>
        <v>16</v>
      </c>
      <c r="I788">
        <f>VLOOKUP(Parameter!T788,'Indexing - fca'!$K$2:$L$51,2)</f>
        <v>23</v>
      </c>
    </row>
    <row r="789" spans="1:9">
      <c r="A789" s="16" t="s">
        <v>382</v>
      </c>
      <c r="B789" s="13" t="s">
        <v>11</v>
      </c>
      <c r="C789">
        <f>VLOOKUP(Parameter!O789,'Indexing - fca'!$A$2:$B$51,2)</f>
        <v>9</v>
      </c>
      <c r="D789">
        <f>VLOOKUP(Parameter!P789,'Indexing - fca'!$C$2:$D$51,2)</f>
        <v>6</v>
      </c>
      <c r="E789">
        <f>VLOOKUP(Parameter!Q789,'Indexing - fca'!$E$2:$F$51,2)</f>
        <v>5</v>
      </c>
      <c r="F789">
        <f>VLOOKUP(Parameter!R789,'Indexing - fca'!$G$2:$H$51,2)</f>
        <v>-1</v>
      </c>
      <c r="H789">
        <f>VLOOKUP(Parameter!S789,'Indexing - fca'!$I$2:$J$51,2)</f>
        <v>16</v>
      </c>
      <c r="I789">
        <f>VLOOKUP(Parameter!T789,'Indexing - fca'!$K$2:$L$51,2)</f>
        <v>23</v>
      </c>
    </row>
    <row r="790" spans="1:9">
      <c r="A790" s="16" t="s">
        <v>383</v>
      </c>
      <c r="B790" s="13" t="s">
        <v>8</v>
      </c>
      <c r="C790">
        <f>VLOOKUP(Parameter!O790,'Indexing - fca'!$A$2:$B$51,2)</f>
        <v>15</v>
      </c>
      <c r="D790">
        <f>VLOOKUP(Parameter!P790,'Indexing - fca'!$C$2:$D$51,2)</f>
        <v>0</v>
      </c>
      <c r="E790">
        <f>VLOOKUP(Parameter!Q790,'Indexing - fca'!$E$2:$F$51,2)</f>
        <v>3</v>
      </c>
      <c r="F790">
        <f>VLOOKUP(Parameter!R790,'Indexing - fca'!$G$2:$H$51,2)</f>
        <v>-2</v>
      </c>
      <c r="H790">
        <f>VLOOKUP(Parameter!S790,'Indexing - fca'!$I$2:$J$51,2)</f>
        <v>7</v>
      </c>
      <c r="I790">
        <f>VLOOKUP(Parameter!T790,'Indexing - fca'!$K$2:$L$51,2)</f>
        <v>22</v>
      </c>
    </row>
    <row r="791" spans="1:9">
      <c r="A791" s="16" t="s">
        <v>383</v>
      </c>
      <c r="B791" s="13" t="s">
        <v>10</v>
      </c>
      <c r="C791">
        <f>VLOOKUP(Parameter!O791,'Indexing - fca'!$A$2:$B$51,2)</f>
        <v>15</v>
      </c>
      <c r="D791">
        <f>VLOOKUP(Parameter!P791,'Indexing - fca'!$C$2:$D$51,2)</f>
        <v>0</v>
      </c>
      <c r="E791">
        <f>VLOOKUP(Parameter!Q791,'Indexing - fca'!$E$2:$F$51,2)</f>
        <v>3</v>
      </c>
      <c r="F791">
        <f>VLOOKUP(Parameter!R791,'Indexing - fca'!$G$2:$H$51,2)</f>
        <v>-2</v>
      </c>
      <c r="H791">
        <f>VLOOKUP(Parameter!S791,'Indexing - fca'!$I$2:$J$51,2)</f>
        <v>7</v>
      </c>
      <c r="I791">
        <f>VLOOKUP(Parameter!T791,'Indexing - fca'!$K$2:$L$51,2)</f>
        <v>22</v>
      </c>
    </row>
    <row r="792" spans="1:9">
      <c r="A792" s="16" t="s">
        <v>383</v>
      </c>
      <c r="B792" s="13" t="s">
        <v>11</v>
      </c>
      <c r="C792">
        <f>VLOOKUP(Parameter!O792,'Indexing - fca'!$A$2:$B$51,2)</f>
        <v>15</v>
      </c>
      <c r="D792">
        <f>VLOOKUP(Parameter!P792,'Indexing - fca'!$C$2:$D$51,2)</f>
        <v>0</v>
      </c>
      <c r="E792">
        <f>VLOOKUP(Parameter!Q792,'Indexing - fca'!$E$2:$F$51,2)</f>
        <v>3</v>
      </c>
      <c r="F792">
        <f>VLOOKUP(Parameter!R792,'Indexing - fca'!$G$2:$H$51,2)</f>
        <v>-2</v>
      </c>
      <c r="H792">
        <f>VLOOKUP(Parameter!S792,'Indexing - fca'!$I$2:$J$51,2)</f>
        <v>7</v>
      </c>
      <c r="I792">
        <f>VLOOKUP(Parameter!T792,'Indexing - fca'!$K$2:$L$51,2)</f>
        <v>22</v>
      </c>
    </row>
    <row r="793" spans="1:9">
      <c r="A793" s="16" t="s">
        <v>384</v>
      </c>
      <c r="B793" s="13" t="s">
        <v>8</v>
      </c>
      <c r="C793">
        <f>VLOOKUP(Parameter!O793,'Indexing - fca'!$A$2:$B$51,2)</f>
        <v>18</v>
      </c>
      <c r="D793">
        <f>VLOOKUP(Parameter!P793,'Indexing - fca'!$C$2:$D$51,2)</f>
        <v>19</v>
      </c>
      <c r="E793">
        <f>VLOOKUP(Parameter!Q793,'Indexing - fca'!$E$2:$F$51,2)</f>
        <v>-11</v>
      </c>
      <c r="F793">
        <f>VLOOKUP(Parameter!R793,'Indexing - fca'!$G$2:$H$51,2)</f>
        <v>-22</v>
      </c>
      <c r="H793">
        <f>VLOOKUP(Parameter!S793,'Indexing - fca'!$I$2:$J$51,2)</f>
        <v>20</v>
      </c>
      <c r="I793">
        <f>VLOOKUP(Parameter!T793,'Indexing - fca'!$K$2:$L$51,2)</f>
        <v>23</v>
      </c>
    </row>
    <row r="794" spans="1:9">
      <c r="A794" s="16" t="s">
        <v>384</v>
      </c>
      <c r="B794" s="13" t="s">
        <v>10</v>
      </c>
      <c r="C794">
        <f>VLOOKUP(Parameter!O794,'Indexing - fca'!$A$2:$B$51,2)</f>
        <v>18</v>
      </c>
      <c r="D794">
        <f>VLOOKUP(Parameter!P794,'Indexing - fca'!$C$2:$D$51,2)</f>
        <v>19</v>
      </c>
      <c r="E794">
        <f>VLOOKUP(Parameter!Q794,'Indexing - fca'!$E$2:$F$51,2)</f>
        <v>-11</v>
      </c>
      <c r="F794">
        <f>VLOOKUP(Parameter!R794,'Indexing - fca'!$G$2:$H$51,2)</f>
        <v>-22</v>
      </c>
      <c r="H794">
        <f>VLOOKUP(Parameter!S794,'Indexing - fca'!$I$2:$J$51,2)</f>
        <v>20</v>
      </c>
      <c r="I794">
        <f>VLOOKUP(Parameter!T794,'Indexing - fca'!$K$2:$L$51,2)</f>
        <v>23</v>
      </c>
    </row>
    <row r="795" spans="1:9">
      <c r="A795" s="16" t="s">
        <v>384</v>
      </c>
      <c r="B795" s="13" t="s">
        <v>11</v>
      </c>
      <c r="C795">
        <f>VLOOKUP(Parameter!O795,'Indexing - fca'!$A$2:$B$51,2)</f>
        <v>18</v>
      </c>
      <c r="D795">
        <f>VLOOKUP(Parameter!P795,'Indexing - fca'!$C$2:$D$51,2)</f>
        <v>19</v>
      </c>
      <c r="E795">
        <f>VLOOKUP(Parameter!Q795,'Indexing - fca'!$E$2:$F$51,2)</f>
        <v>-11</v>
      </c>
      <c r="F795">
        <f>VLOOKUP(Parameter!R795,'Indexing - fca'!$G$2:$H$51,2)</f>
        <v>-22</v>
      </c>
      <c r="H795">
        <f>VLOOKUP(Parameter!S795,'Indexing - fca'!$I$2:$J$51,2)</f>
        <v>20</v>
      </c>
      <c r="I795">
        <f>VLOOKUP(Parameter!T795,'Indexing - fca'!$K$2:$L$51,2)</f>
        <v>23</v>
      </c>
    </row>
    <row r="796" spans="1:9">
      <c r="A796" s="16" t="s">
        <v>385</v>
      </c>
      <c r="B796" s="13" t="s">
        <v>8</v>
      </c>
      <c r="C796">
        <f>VLOOKUP(Parameter!O796,'Indexing - fca'!$A$2:$B$51,2)</f>
        <v>11</v>
      </c>
      <c r="D796">
        <f>VLOOKUP(Parameter!P796,'Indexing - fca'!$C$2:$D$51,2)</f>
        <v>21</v>
      </c>
      <c r="E796">
        <f>VLOOKUP(Parameter!Q796,'Indexing - fca'!$E$2:$F$51,2)</f>
        <v>-1</v>
      </c>
      <c r="F796">
        <f>VLOOKUP(Parameter!R796,'Indexing - fca'!$G$2:$H$51,2)</f>
        <v>-1</v>
      </c>
      <c r="H796">
        <f>VLOOKUP(Parameter!S796,'Indexing - fca'!$I$2:$J$51,2)</f>
        <v>16</v>
      </c>
      <c r="I796">
        <f>VLOOKUP(Parameter!T796,'Indexing - fca'!$K$2:$L$51,2)</f>
        <v>23</v>
      </c>
    </row>
    <row r="797" spans="1:9">
      <c r="A797" s="16" t="s">
        <v>385</v>
      </c>
      <c r="B797" s="13" t="s">
        <v>10</v>
      </c>
      <c r="C797">
        <f>VLOOKUP(Parameter!O797,'Indexing - fca'!$A$2:$B$51,2)</f>
        <v>11</v>
      </c>
      <c r="D797">
        <f>VLOOKUP(Parameter!P797,'Indexing - fca'!$C$2:$D$51,2)</f>
        <v>21</v>
      </c>
      <c r="E797">
        <f>VLOOKUP(Parameter!Q797,'Indexing - fca'!$E$2:$F$51,2)</f>
        <v>-1</v>
      </c>
      <c r="F797">
        <f>VLOOKUP(Parameter!R797,'Indexing - fca'!$G$2:$H$51,2)</f>
        <v>-1</v>
      </c>
      <c r="H797">
        <f>VLOOKUP(Parameter!S797,'Indexing - fca'!$I$2:$J$51,2)</f>
        <v>16</v>
      </c>
      <c r="I797">
        <f>VLOOKUP(Parameter!T797,'Indexing - fca'!$K$2:$L$51,2)</f>
        <v>23</v>
      </c>
    </row>
    <row r="798" spans="1:9">
      <c r="A798" s="16" t="s">
        <v>385</v>
      </c>
      <c r="B798" s="13" t="s">
        <v>11</v>
      </c>
      <c r="C798">
        <f>VLOOKUP(Parameter!O798,'Indexing - fca'!$A$2:$B$51,2)</f>
        <v>11</v>
      </c>
      <c r="D798">
        <f>VLOOKUP(Parameter!P798,'Indexing - fca'!$C$2:$D$51,2)</f>
        <v>21</v>
      </c>
      <c r="E798">
        <f>VLOOKUP(Parameter!Q798,'Indexing - fca'!$E$2:$F$51,2)</f>
        <v>-1</v>
      </c>
      <c r="F798">
        <f>VLOOKUP(Parameter!R798,'Indexing - fca'!$G$2:$H$51,2)</f>
        <v>-1</v>
      </c>
      <c r="H798">
        <f>VLOOKUP(Parameter!S798,'Indexing - fca'!$I$2:$J$51,2)</f>
        <v>16</v>
      </c>
      <c r="I798">
        <f>VLOOKUP(Parameter!T798,'Indexing - fca'!$K$2:$L$51,2)</f>
        <v>23</v>
      </c>
    </row>
    <row r="799" spans="1:9">
      <c r="A799" s="16" t="s">
        <v>386</v>
      </c>
      <c r="B799" s="13" t="s">
        <v>8</v>
      </c>
      <c r="C799">
        <f>VLOOKUP(Parameter!O799,'Indexing - fca'!$A$2:$B$51,2)</f>
        <v>10</v>
      </c>
      <c r="D799">
        <f>VLOOKUP(Parameter!P799,'Indexing - fca'!$C$2:$D$51,2)</f>
        <v>18</v>
      </c>
      <c r="E799">
        <f>VLOOKUP(Parameter!Q799,'Indexing - fca'!$E$2:$F$51,2)</f>
        <v>5</v>
      </c>
      <c r="F799">
        <f>VLOOKUP(Parameter!R799,'Indexing - fca'!$G$2:$H$51,2)</f>
        <v>-1</v>
      </c>
      <c r="H799">
        <f>VLOOKUP(Parameter!S799,'Indexing - fca'!$I$2:$J$51,2)</f>
        <v>16</v>
      </c>
      <c r="I799">
        <f>VLOOKUP(Parameter!T799,'Indexing - fca'!$K$2:$L$51,2)</f>
        <v>24</v>
      </c>
    </row>
    <row r="800" spans="1:9">
      <c r="A800" s="16" t="s">
        <v>386</v>
      </c>
      <c r="B800" s="13" t="s">
        <v>10</v>
      </c>
      <c r="C800">
        <f>VLOOKUP(Parameter!O800,'Indexing - fca'!$A$2:$B$51,2)</f>
        <v>10</v>
      </c>
      <c r="D800">
        <f>VLOOKUP(Parameter!P800,'Indexing - fca'!$C$2:$D$51,2)</f>
        <v>18</v>
      </c>
      <c r="E800">
        <f>VLOOKUP(Parameter!Q800,'Indexing - fca'!$E$2:$F$51,2)</f>
        <v>5</v>
      </c>
      <c r="F800">
        <f>VLOOKUP(Parameter!R800,'Indexing - fca'!$G$2:$H$51,2)</f>
        <v>-1</v>
      </c>
      <c r="H800">
        <f>VLOOKUP(Parameter!S800,'Indexing - fca'!$I$2:$J$51,2)</f>
        <v>16</v>
      </c>
      <c r="I800">
        <f>VLOOKUP(Parameter!T800,'Indexing - fca'!$K$2:$L$51,2)</f>
        <v>24</v>
      </c>
    </row>
    <row r="801" spans="1:9">
      <c r="A801" s="16" t="s">
        <v>386</v>
      </c>
      <c r="B801" s="13" t="s">
        <v>11</v>
      </c>
      <c r="C801">
        <f>VLOOKUP(Parameter!O801,'Indexing - fca'!$A$2:$B$51,2)</f>
        <v>10</v>
      </c>
      <c r="D801">
        <f>VLOOKUP(Parameter!P801,'Indexing - fca'!$C$2:$D$51,2)</f>
        <v>18</v>
      </c>
      <c r="E801">
        <f>VLOOKUP(Parameter!Q801,'Indexing - fca'!$E$2:$F$51,2)</f>
        <v>5</v>
      </c>
      <c r="F801">
        <f>VLOOKUP(Parameter!R801,'Indexing - fca'!$G$2:$H$51,2)</f>
        <v>-1</v>
      </c>
      <c r="H801">
        <f>VLOOKUP(Parameter!S801,'Indexing - fca'!$I$2:$J$51,2)</f>
        <v>16</v>
      </c>
      <c r="I801">
        <f>VLOOKUP(Parameter!T801,'Indexing - fca'!$K$2:$L$51,2)</f>
        <v>24</v>
      </c>
    </row>
    <row r="802" spans="1:9">
      <c r="A802" s="16" t="s">
        <v>387</v>
      </c>
      <c r="B802" s="13" t="s">
        <v>8</v>
      </c>
      <c r="C802">
        <f>VLOOKUP(Parameter!O802,'Indexing - fca'!$A$2:$B$51,2)</f>
        <v>6</v>
      </c>
      <c r="D802">
        <f>VLOOKUP(Parameter!P802,'Indexing - fca'!$C$2:$D$51,2)</f>
        <v>-3</v>
      </c>
      <c r="E802">
        <f>VLOOKUP(Parameter!Q802,'Indexing - fca'!$E$2:$F$51,2)</f>
        <v>-7</v>
      </c>
      <c r="F802">
        <f>VLOOKUP(Parameter!R802,'Indexing - fca'!$G$2:$H$51,2)</f>
        <v>-20</v>
      </c>
      <c r="H802">
        <f>VLOOKUP(Parameter!S802,'Indexing - fca'!$I$2:$J$51,2)</f>
        <v>18</v>
      </c>
      <c r="I802">
        <f>VLOOKUP(Parameter!T802,'Indexing - fca'!$K$2:$L$51,2)</f>
        <v>0</v>
      </c>
    </row>
    <row r="803" spans="1:9">
      <c r="A803" s="16" t="s">
        <v>387</v>
      </c>
      <c r="B803" s="13" t="s">
        <v>10</v>
      </c>
      <c r="C803">
        <f>VLOOKUP(Parameter!O803,'Indexing - fca'!$A$2:$B$51,2)</f>
        <v>6</v>
      </c>
      <c r="D803">
        <f>VLOOKUP(Parameter!P803,'Indexing - fca'!$C$2:$D$51,2)</f>
        <v>-3</v>
      </c>
      <c r="E803">
        <f>VLOOKUP(Parameter!Q803,'Indexing - fca'!$E$2:$F$51,2)</f>
        <v>-7</v>
      </c>
      <c r="F803">
        <f>VLOOKUP(Parameter!R803,'Indexing - fca'!$G$2:$H$51,2)</f>
        <v>-20</v>
      </c>
      <c r="H803">
        <f>VLOOKUP(Parameter!S803,'Indexing - fca'!$I$2:$J$51,2)</f>
        <v>18</v>
      </c>
      <c r="I803">
        <f>VLOOKUP(Parameter!T803,'Indexing - fca'!$K$2:$L$51,2)</f>
        <v>0</v>
      </c>
    </row>
    <row r="804" spans="1:9">
      <c r="A804" s="16" t="s">
        <v>387</v>
      </c>
      <c r="B804" s="13" t="s">
        <v>11</v>
      </c>
      <c r="C804">
        <f>VLOOKUP(Parameter!O804,'Indexing - fca'!$A$2:$B$51,2)</f>
        <v>6</v>
      </c>
      <c r="D804">
        <f>VLOOKUP(Parameter!P804,'Indexing - fca'!$C$2:$D$51,2)</f>
        <v>-3</v>
      </c>
      <c r="E804">
        <f>VLOOKUP(Parameter!Q804,'Indexing - fca'!$E$2:$F$51,2)</f>
        <v>-7</v>
      </c>
      <c r="F804">
        <f>VLOOKUP(Parameter!R804,'Indexing - fca'!$G$2:$H$51,2)</f>
        <v>-20</v>
      </c>
      <c r="H804">
        <f>VLOOKUP(Parameter!S804,'Indexing - fca'!$I$2:$J$51,2)</f>
        <v>18</v>
      </c>
      <c r="I804">
        <f>VLOOKUP(Parameter!T804,'Indexing - fca'!$K$2:$L$51,2)</f>
        <v>0</v>
      </c>
    </row>
    <row r="805" spans="1:9">
      <c r="A805" s="16" t="s">
        <v>388</v>
      </c>
      <c r="B805" s="13" t="s">
        <v>8</v>
      </c>
      <c r="C805">
        <f>VLOOKUP(Parameter!O805,'Indexing - fca'!$A$2:$B$51,2)</f>
        <v>6</v>
      </c>
      <c r="D805">
        <f>VLOOKUP(Parameter!P805,'Indexing - fca'!$C$2:$D$51,2)</f>
        <v>18</v>
      </c>
      <c r="E805">
        <f>VLOOKUP(Parameter!Q805,'Indexing - fca'!$E$2:$F$51,2)</f>
        <v>5</v>
      </c>
      <c r="F805">
        <f>VLOOKUP(Parameter!R805,'Indexing - fca'!$G$2:$H$51,2)</f>
        <v>2</v>
      </c>
      <c r="H805">
        <f>VLOOKUP(Parameter!S805,'Indexing - fca'!$I$2:$J$51,2)</f>
        <v>18</v>
      </c>
      <c r="I805">
        <f>VLOOKUP(Parameter!T805,'Indexing - fca'!$K$2:$L$51,2)</f>
        <v>24</v>
      </c>
    </row>
    <row r="806" spans="1:9">
      <c r="A806" s="16" t="s">
        <v>388</v>
      </c>
      <c r="B806" s="13" t="s">
        <v>10</v>
      </c>
      <c r="C806">
        <f>VLOOKUP(Parameter!O806,'Indexing - fca'!$A$2:$B$51,2)</f>
        <v>6</v>
      </c>
      <c r="D806">
        <f>VLOOKUP(Parameter!P806,'Indexing - fca'!$C$2:$D$51,2)</f>
        <v>18</v>
      </c>
      <c r="E806">
        <f>VLOOKUP(Parameter!Q806,'Indexing - fca'!$E$2:$F$51,2)</f>
        <v>5</v>
      </c>
      <c r="F806">
        <f>VLOOKUP(Parameter!R806,'Indexing - fca'!$G$2:$H$51,2)</f>
        <v>2</v>
      </c>
      <c r="H806">
        <f>VLOOKUP(Parameter!S806,'Indexing - fca'!$I$2:$J$51,2)</f>
        <v>18</v>
      </c>
      <c r="I806">
        <f>VLOOKUP(Parameter!T806,'Indexing - fca'!$K$2:$L$51,2)</f>
        <v>24</v>
      </c>
    </row>
    <row r="807" spans="1:9">
      <c r="A807" s="16" t="s">
        <v>388</v>
      </c>
      <c r="B807" s="13" t="s">
        <v>11</v>
      </c>
      <c r="C807">
        <f>VLOOKUP(Parameter!O807,'Indexing - fca'!$A$2:$B$51,2)</f>
        <v>6</v>
      </c>
      <c r="D807">
        <f>VLOOKUP(Parameter!P807,'Indexing - fca'!$C$2:$D$51,2)</f>
        <v>18</v>
      </c>
      <c r="E807">
        <f>VLOOKUP(Parameter!Q807,'Indexing - fca'!$E$2:$F$51,2)</f>
        <v>5</v>
      </c>
      <c r="F807">
        <f>VLOOKUP(Parameter!R807,'Indexing - fca'!$G$2:$H$51,2)</f>
        <v>2</v>
      </c>
      <c r="H807">
        <f>VLOOKUP(Parameter!S807,'Indexing - fca'!$I$2:$J$51,2)</f>
        <v>18</v>
      </c>
      <c r="I807">
        <f>VLOOKUP(Parameter!T807,'Indexing - fca'!$K$2:$L$51,2)</f>
        <v>24</v>
      </c>
    </row>
    <row r="808" spans="1:9">
      <c r="A808" s="16" t="s">
        <v>389</v>
      </c>
      <c r="B808" s="13" t="s">
        <v>8</v>
      </c>
      <c r="C808">
        <f>VLOOKUP(Parameter!O808,'Indexing - fca'!$A$2:$B$51,2)</f>
        <v>-11</v>
      </c>
      <c r="D808">
        <f>VLOOKUP(Parameter!P808,'Indexing - fca'!$C$2:$D$51,2)</f>
        <v>18</v>
      </c>
      <c r="E808">
        <f>VLOOKUP(Parameter!Q808,'Indexing - fca'!$E$2:$F$51,2)</f>
        <v>-4</v>
      </c>
      <c r="F808">
        <f>VLOOKUP(Parameter!R808,'Indexing - fca'!$G$2:$H$51,2)</f>
        <v>0</v>
      </c>
      <c r="H808">
        <f>VLOOKUP(Parameter!S808,'Indexing - fca'!$I$2:$J$51,2)</f>
        <v>16</v>
      </c>
      <c r="I808">
        <f>VLOOKUP(Parameter!T808,'Indexing - fca'!$K$2:$L$51,2)</f>
        <v>22</v>
      </c>
    </row>
    <row r="809" spans="1:9">
      <c r="A809" s="16" t="s">
        <v>389</v>
      </c>
      <c r="B809" s="13" t="s">
        <v>10</v>
      </c>
      <c r="C809">
        <f>VLOOKUP(Parameter!O809,'Indexing - fca'!$A$2:$B$51,2)</f>
        <v>-11</v>
      </c>
      <c r="D809">
        <f>VLOOKUP(Parameter!P809,'Indexing - fca'!$C$2:$D$51,2)</f>
        <v>18</v>
      </c>
      <c r="E809">
        <f>VLOOKUP(Parameter!Q809,'Indexing - fca'!$E$2:$F$51,2)</f>
        <v>-4</v>
      </c>
      <c r="F809">
        <f>VLOOKUP(Parameter!R809,'Indexing - fca'!$G$2:$H$51,2)</f>
        <v>0</v>
      </c>
      <c r="H809">
        <f>VLOOKUP(Parameter!S809,'Indexing - fca'!$I$2:$J$51,2)</f>
        <v>16</v>
      </c>
      <c r="I809">
        <f>VLOOKUP(Parameter!T809,'Indexing - fca'!$K$2:$L$51,2)</f>
        <v>22</v>
      </c>
    </row>
    <row r="810" spans="1:9">
      <c r="A810" s="16" t="s">
        <v>389</v>
      </c>
      <c r="B810" s="13" t="s">
        <v>11</v>
      </c>
      <c r="C810">
        <f>VLOOKUP(Parameter!O810,'Indexing - fca'!$A$2:$B$51,2)</f>
        <v>-11</v>
      </c>
      <c r="D810">
        <f>VLOOKUP(Parameter!P810,'Indexing - fca'!$C$2:$D$51,2)</f>
        <v>18</v>
      </c>
      <c r="E810">
        <f>VLOOKUP(Parameter!Q810,'Indexing - fca'!$E$2:$F$51,2)</f>
        <v>-4</v>
      </c>
      <c r="F810">
        <f>VLOOKUP(Parameter!R810,'Indexing - fca'!$G$2:$H$51,2)</f>
        <v>0</v>
      </c>
      <c r="H810">
        <f>VLOOKUP(Parameter!S810,'Indexing - fca'!$I$2:$J$51,2)</f>
        <v>16</v>
      </c>
      <c r="I810">
        <f>VLOOKUP(Parameter!T810,'Indexing - fca'!$K$2:$L$51,2)</f>
        <v>22</v>
      </c>
    </row>
    <row r="811" spans="1:9">
      <c r="A811" s="16" t="s">
        <v>390</v>
      </c>
      <c r="B811" s="13" t="s">
        <v>8</v>
      </c>
      <c r="C811">
        <f>VLOOKUP(Parameter!O811,'Indexing - fca'!$A$2:$B$51,2)</f>
        <v>-11</v>
      </c>
      <c r="D811">
        <f>VLOOKUP(Parameter!P811,'Indexing - fca'!$C$2:$D$51,2)</f>
        <v>18</v>
      </c>
      <c r="E811">
        <f>VLOOKUP(Parameter!Q811,'Indexing - fca'!$E$2:$F$51,2)</f>
        <v>-4</v>
      </c>
      <c r="F811">
        <f>VLOOKUP(Parameter!R811,'Indexing - fca'!$G$2:$H$51,2)</f>
        <v>0</v>
      </c>
      <c r="H811">
        <f>VLOOKUP(Parameter!S811,'Indexing - fca'!$I$2:$J$51,2)</f>
        <v>16</v>
      </c>
      <c r="I811">
        <f>VLOOKUP(Parameter!T811,'Indexing - fca'!$K$2:$L$51,2)</f>
        <v>22</v>
      </c>
    </row>
    <row r="812" spans="1:9">
      <c r="A812" s="16" t="s">
        <v>390</v>
      </c>
      <c r="B812" s="13" t="s">
        <v>10</v>
      </c>
      <c r="C812">
        <f>VLOOKUP(Parameter!O812,'Indexing - fca'!$A$2:$B$51,2)</f>
        <v>-11</v>
      </c>
      <c r="D812">
        <f>VLOOKUP(Parameter!P812,'Indexing - fca'!$C$2:$D$51,2)</f>
        <v>18</v>
      </c>
      <c r="E812">
        <f>VLOOKUP(Parameter!Q812,'Indexing - fca'!$E$2:$F$51,2)</f>
        <v>-4</v>
      </c>
      <c r="F812">
        <f>VLOOKUP(Parameter!R812,'Indexing - fca'!$G$2:$H$51,2)</f>
        <v>0</v>
      </c>
      <c r="H812">
        <f>VLOOKUP(Parameter!S812,'Indexing - fca'!$I$2:$J$51,2)</f>
        <v>16</v>
      </c>
      <c r="I812">
        <f>VLOOKUP(Parameter!T812,'Indexing - fca'!$K$2:$L$51,2)</f>
        <v>22</v>
      </c>
    </row>
    <row r="813" spans="1:9">
      <c r="A813" s="16" t="s">
        <v>390</v>
      </c>
      <c r="B813" s="13" t="s">
        <v>11</v>
      </c>
      <c r="C813">
        <f>VLOOKUP(Parameter!O813,'Indexing - fca'!$A$2:$B$51,2)</f>
        <v>-11</v>
      </c>
      <c r="D813">
        <f>VLOOKUP(Parameter!P813,'Indexing - fca'!$C$2:$D$51,2)</f>
        <v>18</v>
      </c>
      <c r="E813">
        <f>VLOOKUP(Parameter!Q813,'Indexing - fca'!$E$2:$F$51,2)</f>
        <v>-4</v>
      </c>
      <c r="F813">
        <f>VLOOKUP(Parameter!R813,'Indexing - fca'!$G$2:$H$51,2)</f>
        <v>0</v>
      </c>
      <c r="H813">
        <f>VLOOKUP(Parameter!S813,'Indexing - fca'!$I$2:$J$51,2)</f>
        <v>16</v>
      </c>
      <c r="I813">
        <f>VLOOKUP(Parameter!T813,'Indexing - fca'!$K$2:$L$51,2)</f>
        <v>22</v>
      </c>
    </row>
    <row r="814" spans="1:9">
      <c r="A814" s="16" t="s">
        <v>391</v>
      </c>
      <c r="B814" s="13" t="s">
        <v>8</v>
      </c>
      <c r="C814">
        <f>VLOOKUP(Parameter!O814,'Indexing - fca'!$A$2:$B$51,2)</f>
        <v>-3</v>
      </c>
      <c r="D814">
        <f>VLOOKUP(Parameter!P814,'Indexing - fca'!$C$2:$D$51,2)</f>
        <v>-1</v>
      </c>
      <c r="E814">
        <f>VLOOKUP(Parameter!Q814,'Indexing - fca'!$E$2:$F$51,2)</f>
        <v>-5</v>
      </c>
      <c r="F814">
        <f>VLOOKUP(Parameter!R814,'Indexing - fca'!$G$2:$H$51,2)</f>
        <v>-8</v>
      </c>
      <c r="H814">
        <f>VLOOKUP(Parameter!S814,'Indexing - fca'!$I$2:$J$51,2)</f>
        <v>17</v>
      </c>
      <c r="I814">
        <f>VLOOKUP(Parameter!T814,'Indexing - fca'!$K$2:$L$51,2)</f>
        <v>23</v>
      </c>
    </row>
    <row r="815" spans="1:9">
      <c r="A815" s="16" t="s">
        <v>391</v>
      </c>
      <c r="B815" s="13" t="s">
        <v>10</v>
      </c>
      <c r="C815">
        <f>VLOOKUP(Parameter!O815,'Indexing - fca'!$A$2:$B$51,2)</f>
        <v>-3</v>
      </c>
      <c r="D815">
        <f>VLOOKUP(Parameter!P815,'Indexing - fca'!$C$2:$D$51,2)</f>
        <v>-1</v>
      </c>
      <c r="E815">
        <f>VLOOKUP(Parameter!Q815,'Indexing - fca'!$E$2:$F$51,2)</f>
        <v>-5</v>
      </c>
      <c r="F815">
        <f>VLOOKUP(Parameter!R815,'Indexing - fca'!$G$2:$H$51,2)</f>
        <v>-8</v>
      </c>
      <c r="H815">
        <f>VLOOKUP(Parameter!S815,'Indexing - fca'!$I$2:$J$51,2)</f>
        <v>17</v>
      </c>
      <c r="I815">
        <f>VLOOKUP(Parameter!T815,'Indexing - fca'!$K$2:$L$51,2)</f>
        <v>23</v>
      </c>
    </row>
    <row r="816" spans="1:9">
      <c r="A816" s="16" t="s">
        <v>391</v>
      </c>
      <c r="B816" s="13" t="s">
        <v>11</v>
      </c>
      <c r="C816">
        <f>VLOOKUP(Parameter!O816,'Indexing - fca'!$A$2:$B$51,2)</f>
        <v>-3</v>
      </c>
      <c r="D816">
        <f>VLOOKUP(Parameter!P816,'Indexing - fca'!$C$2:$D$51,2)</f>
        <v>-1</v>
      </c>
      <c r="E816">
        <f>VLOOKUP(Parameter!Q816,'Indexing - fca'!$E$2:$F$51,2)</f>
        <v>-5</v>
      </c>
      <c r="F816">
        <f>VLOOKUP(Parameter!R816,'Indexing - fca'!$G$2:$H$51,2)</f>
        <v>-8</v>
      </c>
      <c r="H816">
        <f>VLOOKUP(Parameter!S816,'Indexing - fca'!$I$2:$J$51,2)</f>
        <v>17</v>
      </c>
      <c r="I816">
        <f>VLOOKUP(Parameter!T816,'Indexing - fca'!$K$2:$L$51,2)</f>
        <v>23</v>
      </c>
    </row>
    <row r="817" spans="1:9">
      <c r="A817" s="16" t="s">
        <v>392</v>
      </c>
      <c r="B817" s="13" t="s">
        <v>8</v>
      </c>
      <c r="C817">
        <f>VLOOKUP(Parameter!O817,'Indexing - fca'!$A$2:$B$51,2)</f>
        <v>-3</v>
      </c>
      <c r="D817">
        <f>VLOOKUP(Parameter!P817,'Indexing - fca'!$C$2:$D$51,2)</f>
        <v>10</v>
      </c>
      <c r="E817">
        <f>VLOOKUP(Parameter!Q817,'Indexing - fca'!$E$2:$F$51,2)</f>
        <v>12</v>
      </c>
      <c r="F817">
        <f>VLOOKUP(Parameter!R817,'Indexing - fca'!$G$2:$H$51,2)</f>
        <v>0</v>
      </c>
      <c r="H817">
        <f>VLOOKUP(Parameter!S817,'Indexing - fca'!$I$2:$J$51,2)</f>
        <v>7</v>
      </c>
      <c r="I817">
        <f>VLOOKUP(Parameter!T817,'Indexing - fca'!$K$2:$L$51,2)</f>
        <v>22</v>
      </c>
    </row>
    <row r="818" spans="1:9">
      <c r="A818" s="16" t="s">
        <v>392</v>
      </c>
      <c r="B818" s="13" t="s">
        <v>10</v>
      </c>
      <c r="C818">
        <f>VLOOKUP(Parameter!O818,'Indexing - fca'!$A$2:$B$51,2)</f>
        <v>-3</v>
      </c>
      <c r="D818">
        <f>VLOOKUP(Parameter!P818,'Indexing - fca'!$C$2:$D$51,2)</f>
        <v>10</v>
      </c>
      <c r="E818">
        <f>VLOOKUP(Parameter!Q818,'Indexing - fca'!$E$2:$F$51,2)</f>
        <v>12</v>
      </c>
      <c r="F818">
        <f>VLOOKUP(Parameter!R818,'Indexing - fca'!$G$2:$H$51,2)</f>
        <v>0</v>
      </c>
      <c r="H818">
        <f>VLOOKUP(Parameter!S818,'Indexing - fca'!$I$2:$J$51,2)</f>
        <v>7</v>
      </c>
      <c r="I818">
        <f>VLOOKUP(Parameter!T818,'Indexing - fca'!$K$2:$L$51,2)</f>
        <v>22</v>
      </c>
    </row>
    <row r="819" spans="1:9">
      <c r="A819" s="16" t="s">
        <v>392</v>
      </c>
      <c r="B819" s="13" t="s">
        <v>11</v>
      </c>
      <c r="C819">
        <f>VLOOKUP(Parameter!O819,'Indexing - fca'!$A$2:$B$51,2)</f>
        <v>-3</v>
      </c>
      <c r="D819">
        <f>VLOOKUP(Parameter!P819,'Indexing - fca'!$C$2:$D$51,2)</f>
        <v>10</v>
      </c>
      <c r="E819">
        <f>VLOOKUP(Parameter!Q819,'Indexing - fca'!$E$2:$F$51,2)</f>
        <v>12</v>
      </c>
      <c r="F819">
        <f>VLOOKUP(Parameter!R819,'Indexing - fca'!$G$2:$H$51,2)</f>
        <v>0</v>
      </c>
      <c r="H819">
        <f>VLOOKUP(Parameter!S819,'Indexing - fca'!$I$2:$J$51,2)</f>
        <v>7</v>
      </c>
      <c r="I819">
        <f>VLOOKUP(Parameter!T819,'Indexing - fca'!$K$2:$L$51,2)</f>
        <v>22</v>
      </c>
    </row>
    <row r="820" spans="1:9">
      <c r="A820" s="16" t="s">
        <v>393</v>
      </c>
      <c r="B820" s="13" t="s">
        <v>8</v>
      </c>
      <c r="C820">
        <f>VLOOKUP(Parameter!O820,'Indexing - fca'!$A$2:$B$51,2)</f>
        <v>1</v>
      </c>
      <c r="D820">
        <f>VLOOKUP(Parameter!P820,'Indexing - fca'!$C$2:$D$51,2)</f>
        <v>22</v>
      </c>
      <c r="E820">
        <f>VLOOKUP(Parameter!Q820,'Indexing - fca'!$E$2:$F$51,2)</f>
        <v>-2</v>
      </c>
      <c r="F820">
        <f>VLOOKUP(Parameter!R820,'Indexing - fca'!$G$2:$H$51,2)</f>
        <v>1</v>
      </c>
      <c r="H820">
        <f>VLOOKUP(Parameter!S820,'Indexing - fca'!$I$2:$J$51,2)</f>
        <v>20</v>
      </c>
      <c r="I820">
        <f>VLOOKUP(Parameter!T820,'Indexing - fca'!$K$2:$L$51,2)</f>
        <v>23</v>
      </c>
    </row>
    <row r="821" spans="1:9">
      <c r="A821" s="16" t="s">
        <v>393</v>
      </c>
      <c r="B821" s="13" t="s">
        <v>10</v>
      </c>
      <c r="C821">
        <f>VLOOKUP(Parameter!O821,'Indexing - fca'!$A$2:$B$51,2)</f>
        <v>1</v>
      </c>
      <c r="D821">
        <f>VLOOKUP(Parameter!P821,'Indexing - fca'!$C$2:$D$51,2)</f>
        <v>22</v>
      </c>
      <c r="E821">
        <f>VLOOKUP(Parameter!Q821,'Indexing - fca'!$E$2:$F$51,2)</f>
        <v>-2</v>
      </c>
      <c r="F821">
        <f>VLOOKUP(Parameter!R821,'Indexing - fca'!$G$2:$H$51,2)</f>
        <v>1</v>
      </c>
      <c r="H821">
        <f>VLOOKUP(Parameter!S821,'Indexing - fca'!$I$2:$J$51,2)</f>
        <v>20</v>
      </c>
      <c r="I821">
        <f>VLOOKUP(Parameter!T821,'Indexing - fca'!$K$2:$L$51,2)</f>
        <v>23</v>
      </c>
    </row>
    <row r="822" spans="1:9">
      <c r="A822" s="16" t="s">
        <v>393</v>
      </c>
      <c r="B822" s="13" t="s">
        <v>11</v>
      </c>
      <c r="C822">
        <f>VLOOKUP(Parameter!O822,'Indexing - fca'!$A$2:$B$51,2)</f>
        <v>1</v>
      </c>
      <c r="D822">
        <f>VLOOKUP(Parameter!P822,'Indexing - fca'!$C$2:$D$51,2)</f>
        <v>22</v>
      </c>
      <c r="E822">
        <f>VLOOKUP(Parameter!Q822,'Indexing - fca'!$E$2:$F$51,2)</f>
        <v>-2</v>
      </c>
      <c r="F822">
        <f>VLOOKUP(Parameter!R822,'Indexing - fca'!$G$2:$H$51,2)</f>
        <v>1</v>
      </c>
      <c r="H822">
        <f>VLOOKUP(Parameter!S822,'Indexing - fca'!$I$2:$J$51,2)</f>
        <v>20</v>
      </c>
      <c r="I822">
        <f>VLOOKUP(Parameter!T822,'Indexing - fca'!$K$2:$L$51,2)</f>
        <v>23</v>
      </c>
    </row>
    <row r="823" spans="1:9">
      <c r="A823" s="16" t="s">
        <v>394</v>
      </c>
      <c r="B823" s="13" t="s">
        <v>8</v>
      </c>
      <c r="C823">
        <f>VLOOKUP(Parameter!O823,'Indexing - fca'!$A$2:$B$51,2)</f>
        <v>3</v>
      </c>
      <c r="D823">
        <f>VLOOKUP(Parameter!P823,'Indexing - fca'!$C$2:$D$51,2)</f>
        <v>15</v>
      </c>
      <c r="E823">
        <f>VLOOKUP(Parameter!Q823,'Indexing - fca'!$E$2:$F$51,2)</f>
        <v>-17</v>
      </c>
      <c r="F823">
        <f>VLOOKUP(Parameter!R823,'Indexing - fca'!$G$2:$H$51,2)</f>
        <v>1</v>
      </c>
      <c r="H823">
        <f>VLOOKUP(Parameter!S823,'Indexing - fca'!$I$2:$J$51,2)</f>
        <v>21</v>
      </c>
      <c r="I823">
        <f>VLOOKUP(Parameter!T823,'Indexing - fca'!$K$2:$L$51,2)</f>
        <v>22</v>
      </c>
    </row>
    <row r="824" spans="1:9">
      <c r="A824" s="16" t="s">
        <v>394</v>
      </c>
      <c r="B824" s="13" t="s">
        <v>10</v>
      </c>
      <c r="C824">
        <f>VLOOKUP(Parameter!O824,'Indexing - fca'!$A$2:$B$51,2)</f>
        <v>3</v>
      </c>
      <c r="D824">
        <f>VLOOKUP(Parameter!P824,'Indexing - fca'!$C$2:$D$51,2)</f>
        <v>15</v>
      </c>
      <c r="E824">
        <f>VLOOKUP(Parameter!Q824,'Indexing - fca'!$E$2:$F$51,2)</f>
        <v>-17</v>
      </c>
      <c r="F824">
        <f>VLOOKUP(Parameter!R824,'Indexing - fca'!$G$2:$H$51,2)</f>
        <v>1</v>
      </c>
      <c r="H824">
        <f>VLOOKUP(Parameter!S824,'Indexing - fca'!$I$2:$J$51,2)</f>
        <v>21</v>
      </c>
      <c r="I824">
        <f>VLOOKUP(Parameter!T824,'Indexing - fca'!$K$2:$L$51,2)</f>
        <v>22</v>
      </c>
    </row>
    <row r="825" spans="1:9">
      <c r="A825" s="16" t="s">
        <v>394</v>
      </c>
      <c r="B825" s="13" t="s">
        <v>11</v>
      </c>
      <c r="C825">
        <f>VLOOKUP(Parameter!O825,'Indexing - fca'!$A$2:$B$51,2)</f>
        <v>3</v>
      </c>
      <c r="D825">
        <f>VLOOKUP(Parameter!P825,'Indexing - fca'!$C$2:$D$51,2)</f>
        <v>15</v>
      </c>
      <c r="E825">
        <f>VLOOKUP(Parameter!Q825,'Indexing - fca'!$E$2:$F$51,2)</f>
        <v>-17</v>
      </c>
      <c r="F825">
        <f>VLOOKUP(Parameter!R825,'Indexing - fca'!$G$2:$H$51,2)</f>
        <v>1</v>
      </c>
      <c r="H825">
        <f>VLOOKUP(Parameter!S825,'Indexing - fca'!$I$2:$J$51,2)</f>
        <v>21</v>
      </c>
      <c r="I825">
        <f>VLOOKUP(Parameter!T825,'Indexing - fca'!$K$2:$L$51,2)</f>
        <v>22</v>
      </c>
    </row>
    <row r="826" spans="1:9">
      <c r="A826" s="16" t="s">
        <v>395</v>
      </c>
      <c r="B826" s="13" t="s">
        <v>8</v>
      </c>
      <c r="C826">
        <f>VLOOKUP(Parameter!O826,'Indexing - fca'!$A$2:$B$51,2)</f>
        <v>-8</v>
      </c>
      <c r="D826">
        <f>VLOOKUP(Parameter!P826,'Indexing - fca'!$C$2:$D$51,2)</f>
        <v>17</v>
      </c>
      <c r="E826">
        <f>VLOOKUP(Parameter!Q826,'Indexing - fca'!$E$2:$F$51,2)</f>
        <v>-6</v>
      </c>
      <c r="F826">
        <f>VLOOKUP(Parameter!R826,'Indexing - fca'!$G$2:$H$51,2)</f>
        <v>0</v>
      </c>
      <c r="H826">
        <f>VLOOKUP(Parameter!S826,'Indexing - fca'!$I$2:$J$51,2)</f>
        <v>-19</v>
      </c>
      <c r="I826">
        <f>VLOOKUP(Parameter!T826,'Indexing - fca'!$K$2:$L$51,2)</f>
        <v>20</v>
      </c>
    </row>
    <row r="827" spans="1:9">
      <c r="A827" s="16" t="s">
        <v>395</v>
      </c>
      <c r="B827" s="13" t="s">
        <v>10</v>
      </c>
      <c r="C827">
        <f>VLOOKUP(Parameter!O827,'Indexing - fca'!$A$2:$B$51,2)</f>
        <v>-8</v>
      </c>
      <c r="D827">
        <f>VLOOKUP(Parameter!P827,'Indexing - fca'!$C$2:$D$51,2)</f>
        <v>17</v>
      </c>
      <c r="E827">
        <f>VLOOKUP(Parameter!Q827,'Indexing - fca'!$E$2:$F$51,2)</f>
        <v>-6</v>
      </c>
      <c r="F827">
        <f>VLOOKUP(Parameter!R827,'Indexing - fca'!$G$2:$H$51,2)</f>
        <v>0</v>
      </c>
      <c r="H827">
        <f>VLOOKUP(Parameter!S827,'Indexing - fca'!$I$2:$J$51,2)</f>
        <v>-19</v>
      </c>
      <c r="I827">
        <f>VLOOKUP(Parameter!T827,'Indexing - fca'!$K$2:$L$51,2)</f>
        <v>20</v>
      </c>
    </row>
    <row r="828" spans="1:9">
      <c r="A828" s="16" t="s">
        <v>395</v>
      </c>
      <c r="B828" s="13" t="s">
        <v>11</v>
      </c>
      <c r="C828">
        <f>VLOOKUP(Parameter!O828,'Indexing - fca'!$A$2:$B$51,2)</f>
        <v>-8</v>
      </c>
      <c r="D828">
        <f>VLOOKUP(Parameter!P828,'Indexing - fca'!$C$2:$D$51,2)</f>
        <v>17</v>
      </c>
      <c r="E828">
        <f>VLOOKUP(Parameter!Q828,'Indexing - fca'!$E$2:$F$51,2)</f>
        <v>-6</v>
      </c>
      <c r="F828">
        <f>VLOOKUP(Parameter!R828,'Indexing - fca'!$G$2:$H$51,2)</f>
        <v>0</v>
      </c>
      <c r="H828">
        <f>VLOOKUP(Parameter!S828,'Indexing - fca'!$I$2:$J$51,2)</f>
        <v>-19</v>
      </c>
      <c r="I828">
        <f>VLOOKUP(Parameter!T828,'Indexing - fca'!$K$2:$L$51,2)</f>
        <v>20</v>
      </c>
    </row>
    <row r="829" spans="1:9">
      <c r="A829" s="16" t="s">
        <v>396</v>
      </c>
      <c r="B829" s="13" t="s">
        <v>8</v>
      </c>
      <c r="C829">
        <f>VLOOKUP(Parameter!O829,'Indexing - fca'!$A$2:$B$51,2)</f>
        <v>11</v>
      </c>
      <c r="D829">
        <f>VLOOKUP(Parameter!P829,'Indexing - fca'!$C$2:$D$51,2)</f>
        <v>-3</v>
      </c>
      <c r="E829">
        <f>VLOOKUP(Parameter!Q829,'Indexing - fca'!$E$2:$F$51,2)</f>
        <v>6</v>
      </c>
      <c r="F829">
        <f>VLOOKUP(Parameter!R829,'Indexing - fca'!$G$2:$H$51,2)</f>
        <v>-18</v>
      </c>
      <c r="H829">
        <f>VLOOKUP(Parameter!S829,'Indexing - fca'!$I$2:$J$51,2)</f>
        <v>8</v>
      </c>
      <c r="I829">
        <f>VLOOKUP(Parameter!T829,'Indexing - fca'!$K$2:$L$51,2)</f>
        <v>23</v>
      </c>
    </row>
    <row r="830" spans="1:9">
      <c r="A830" s="16" t="s">
        <v>396</v>
      </c>
      <c r="B830" s="13" t="s">
        <v>10</v>
      </c>
      <c r="C830">
        <f>VLOOKUP(Parameter!O830,'Indexing - fca'!$A$2:$B$51,2)</f>
        <v>11</v>
      </c>
      <c r="D830">
        <f>VLOOKUP(Parameter!P830,'Indexing - fca'!$C$2:$D$51,2)</f>
        <v>-3</v>
      </c>
      <c r="E830">
        <f>VLOOKUP(Parameter!Q830,'Indexing - fca'!$E$2:$F$51,2)</f>
        <v>6</v>
      </c>
      <c r="F830">
        <f>VLOOKUP(Parameter!R830,'Indexing - fca'!$G$2:$H$51,2)</f>
        <v>-18</v>
      </c>
      <c r="H830">
        <f>VLOOKUP(Parameter!S830,'Indexing - fca'!$I$2:$J$51,2)</f>
        <v>8</v>
      </c>
      <c r="I830">
        <f>VLOOKUP(Parameter!T830,'Indexing - fca'!$K$2:$L$51,2)</f>
        <v>23</v>
      </c>
    </row>
    <row r="831" spans="1:9">
      <c r="A831" s="16" t="s">
        <v>396</v>
      </c>
      <c r="B831" s="13" t="s">
        <v>11</v>
      </c>
      <c r="C831">
        <f>VLOOKUP(Parameter!O831,'Indexing - fca'!$A$2:$B$51,2)</f>
        <v>11</v>
      </c>
      <c r="D831">
        <f>VLOOKUP(Parameter!P831,'Indexing - fca'!$C$2:$D$51,2)</f>
        <v>-3</v>
      </c>
      <c r="E831">
        <f>VLOOKUP(Parameter!Q831,'Indexing - fca'!$E$2:$F$51,2)</f>
        <v>6</v>
      </c>
      <c r="F831">
        <f>VLOOKUP(Parameter!R831,'Indexing - fca'!$G$2:$H$51,2)</f>
        <v>-18</v>
      </c>
      <c r="H831">
        <f>VLOOKUP(Parameter!S831,'Indexing - fca'!$I$2:$J$51,2)</f>
        <v>8</v>
      </c>
      <c r="I831">
        <f>VLOOKUP(Parameter!T831,'Indexing - fca'!$K$2:$L$51,2)</f>
        <v>23</v>
      </c>
    </row>
    <row r="832" spans="1:9">
      <c r="A832" s="16" t="s">
        <v>397</v>
      </c>
      <c r="B832" s="13" t="s">
        <v>8</v>
      </c>
      <c r="C832">
        <f>VLOOKUP(Parameter!O832,'Indexing - fca'!$A$2:$B$51,2)</f>
        <v>-15</v>
      </c>
      <c r="D832">
        <f>VLOOKUP(Parameter!P832,'Indexing - fca'!$C$2:$D$51,2)</f>
        <v>14</v>
      </c>
      <c r="E832">
        <f>VLOOKUP(Parameter!Q832,'Indexing - fca'!$E$2:$F$51,2)</f>
        <v>-3</v>
      </c>
      <c r="F832">
        <f>VLOOKUP(Parameter!R832,'Indexing - fca'!$G$2:$H$51,2)</f>
        <v>-1</v>
      </c>
      <c r="H832">
        <f>VLOOKUP(Parameter!S832,'Indexing - fca'!$I$2:$J$51,2)</f>
        <v>-8</v>
      </c>
      <c r="I832">
        <f>VLOOKUP(Parameter!T832,'Indexing - fca'!$K$2:$L$51,2)</f>
        <v>23</v>
      </c>
    </row>
    <row r="833" spans="1:9">
      <c r="A833" s="16" t="s">
        <v>397</v>
      </c>
      <c r="B833" s="13" t="s">
        <v>10</v>
      </c>
      <c r="C833">
        <f>VLOOKUP(Parameter!O833,'Indexing - fca'!$A$2:$B$51,2)</f>
        <v>-15</v>
      </c>
      <c r="D833">
        <f>VLOOKUP(Parameter!P833,'Indexing - fca'!$C$2:$D$51,2)</f>
        <v>14</v>
      </c>
      <c r="E833">
        <f>VLOOKUP(Parameter!Q833,'Indexing - fca'!$E$2:$F$51,2)</f>
        <v>-3</v>
      </c>
      <c r="F833">
        <f>VLOOKUP(Parameter!R833,'Indexing - fca'!$G$2:$H$51,2)</f>
        <v>-1</v>
      </c>
      <c r="H833">
        <f>VLOOKUP(Parameter!S833,'Indexing - fca'!$I$2:$J$51,2)</f>
        <v>-8</v>
      </c>
      <c r="I833">
        <f>VLOOKUP(Parameter!T833,'Indexing - fca'!$K$2:$L$51,2)</f>
        <v>23</v>
      </c>
    </row>
    <row r="834" spans="1:9">
      <c r="A834" s="16" t="s">
        <v>397</v>
      </c>
      <c r="B834" s="13" t="s">
        <v>11</v>
      </c>
      <c r="C834">
        <f>VLOOKUP(Parameter!O834,'Indexing - fca'!$A$2:$B$51,2)</f>
        <v>-15</v>
      </c>
      <c r="D834">
        <f>VLOOKUP(Parameter!P834,'Indexing - fca'!$C$2:$D$51,2)</f>
        <v>14</v>
      </c>
      <c r="E834">
        <f>VLOOKUP(Parameter!Q834,'Indexing - fca'!$E$2:$F$51,2)</f>
        <v>-3</v>
      </c>
      <c r="F834">
        <f>VLOOKUP(Parameter!R834,'Indexing - fca'!$G$2:$H$51,2)</f>
        <v>-1</v>
      </c>
      <c r="H834">
        <f>VLOOKUP(Parameter!S834,'Indexing - fca'!$I$2:$J$51,2)</f>
        <v>-8</v>
      </c>
      <c r="I834">
        <f>VLOOKUP(Parameter!T834,'Indexing - fca'!$K$2:$L$51,2)</f>
        <v>23</v>
      </c>
    </row>
    <row r="835" spans="1:9">
      <c r="A835" s="16" t="s">
        <v>398</v>
      </c>
      <c r="B835" s="13" t="s">
        <v>8</v>
      </c>
      <c r="C835">
        <f>VLOOKUP(Parameter!O835,'Indexing - fca'!$A$2:$B$51,2)</f>
        <v>-11</v>
      </c>
      <c r="D835">
        <f>VLOOKUP(Parameter!P835,'Indexing - fca'!$C$2:$D$51,2)</f>
        <v>10</v>
      </c>
      <c r="E835">
        <f>VLOOKUP(Parameter!Q835,'Indexing - fca'!$E$2:$F$51,2)</f>
        <v>11</v>
      </c>
      <c r="F835">
        <f>VLOOKUP(Parameter!R835,'Indexing - fca'!$G$2:$H$51,2)</f>
        <v>0</v>
      </c>
      <c r="H835">
        <f>VLOOKUP(Parameter!S835,'Indexing - fca'!$I$2:$J$51,2)</f>
        <v>24</v>
      </c>
      <c r="I835">
        <f>VLOOKUP(Parameter!T835,'Indexing - fca'!$K$2:$L$51,2)</f>
        <v>20</v>
      </c>
    </row>
    <row r="836" spans="1:9">
      <c r="A836" s="16" t="s">
        <v>398</v>
      </c>
      <c r="B836" s="13" t="s">
        <v>10</v>
      </c>
      <c r="C836">
        <f>VLOOKUP(Parameter!O836,'Indexing - fca'!$A$2:$B$51,2)</f>
        <v>-11</v>
      </c>
      <c r="D836">
        <f>VLOOKUP(Parameter!P836,'Indexing - fca'!$C$2:$D$51,2)</f>
        <v>10</v>
      </c>
      <c r="E836">
        <f>VLOOKUP(Parameter!Q836,'Indexing - fca'!$E$2:$F$51,2)</f>
        <v>11</v>
      </c>
      <c r="F836">
        <f>VLOOKUP(Parameter!R836,'Indexing - fca'!$G$2:$H$51,2)</f>
        <v>0</v>
      </c>
      <c r="H836">
        <f>VLOOKUP(Parameter!S836,'Indexing - fca'!$I$2:$J$51,2)</f>
        <v>24</v>
      </c>
      <c r="I836">
        <f>VLOOKUP(Parameter!T836,'Indexing - fca'!$K$2:$L$51,2)</f>
        <v>20</v>
      </c>
    </row>
    <row r="837" spans="1:9">
      <c r="A837" s="16" t="s">
        <v>398</v>
      </c>
      <c r="B837" s="13" t="s">
        <v>11</v>
      </c>
      <c r="C837">
        <f>VLOOKUP(Parameter!O837,'Indexing - fca'!$A$2:$B$51,2)</f>
        <v>-11</v>
      </c>
      <c r="D837">
        <f>VLOOKUP(Parameter!P837,'Indexing - fca'!$C$2:$D$51,2)</f>
        <v>10</v>
      </c>
      <c r="E837">
        <f>VLOOKUP(Parameter!Q837,'Indexing - fca'!$E$2:$F$51,2)</f>
        <v>11</v>
      </c>
      <c r="F837">
        <f>VLOOKUP(Parameter!R837,'Indexing - fca'!$G$2:$H$51,2)</f>
        <v>0</v>
      </c>
      <c r="H837">
        <f>VLOOKUP(Parameter!S837,'Indexing - fca'!$I$2:$J$51,2)</f>
        <v>24</v>
      </c>
      <c r="I837">
        <f>VLOOKUP(Parameter!T837,'Indexing - fca'!$K$2:$L$51,2)</f>
        <v>20</v>
      </c>
    </row>
    <row r="838" spans="1:9">
      <c r="A838" s="16" t="s">
        <v>399</v>
      </c>
      <c r="B838" s="13" t="s">
        <v>8</v>
      </c>
      <c r="C838">
        <f>VLOOKUP(Parameter!O838,'Indexing - fca'!$A$2:$B$51,2)</f>
        <v>-16</v>
      </c>
      <c r="D838">
        <f>VLOOKUP(Parameter!P838,'Indexing - fca'!$C$2:$D$51,2)</f>
        <v>14</v>
      </c>
      <c r="E838">
        <f>VLOOKUP(Parameter!Q838,'Indexing - fca'!$E$2:$F$51,2)</f>
        <v>10</v>
      </c>
      <c r="F838">
        <f>VLOOKUP(Parameter!R838,'Indexing - fca'!$G$2:$H$51,2)</f>
        <v>0</v>
      </c>
      <c r="H838">
        <f>VLOOKUP(Parameter!S838,'Indexing - fca'!$I$2:$J$51,2)</f>
        <v>-5</v>
      </c>
      <c r="I838">
        <f>VLOOKUP(Parameter!T838,'Indexing - fca'!$K$2:$L$51,2)</f>
        <v>4</v>
      </c>
    </row>
    <row r="839" spans="1:9">
      <c r="A839" s="16" t="s">
        <v>399</v>
      </c>
      <c r="B839" s="13" t="s">
        <v>10</v>
      </c>
      <c r="C839">
        <f>VLOOKUP(Parameter!O839,'Indexing - fca'!$A$2:$B$51,2)</f>
        <v>-16</v>
      </c>
      <c r="D839">
        <f>VLOOKUP(Parameter!P839,'Indexing - fca'!$C$2:$D$51,2)</f>
        <v>14</v>
      </c>
      <c r="E839">
        <f>VLOOKUP(Parameter!Q839,'Indexing - fca'!$E$2:$F$51,2)</f>
        <v>10</v>
      </c>
      <c r="F839">
        <f>VLOOKUP(Parameter!R839,'Indexing - fca'!$G$2:$H$51,2)</f>
        <v>0</v>
      </c>
      <c r="H839">
        <f>VLOOKUP(Parameter!S839,'Indexing - fca'!$I$2:$J$51,2)</f>
        <v>-5</v>
      </c>
      <c r="I839">
        <f>VLOOKUP(Parameter!T839,'Indexing - fca'!$K$2:$L$51,2)</f>
        <v>4</v>
      </c>
    </row>
    <row r="840" spans="1:9">
      <c r="A840" s="16" t="s">
        <v>399</v>
      </c>
      <c r="B840" s="13" t="s">
        <v>11</v>
      </c>
      <c r="C840">
        <f>VLOOKUP(Parameter!O840,'Indexing - fca'!$A$2:$B$51,2)</f>
        <v>-16</v>
      </c>
      <c r="D840">
        <f>VLOOKUP(Parameter!P840,'Indexing - fca'!$C$2:$D$51,2)</f>
        <v>14</v>
      </c>
      <c r="E840">
        <f>VLOOKUP(Parameter!Q840,'Indexing - fca'!$E$2:$F$51,2)</f>
        <v>10</v>
      </c>
      <c r="F840">
        <f>VLOOKUP(Parameter!R840,'Indexing - fca'!$G$2:$H$51,2)</f>
        <v>0</v>
      </c>
      <c r="H840">
        <f>VLOOKUP(Parameter!S840,'Indexing - fca'!$I$2:$J$51,2)</f>
        <v>-5</v>
      </c>
      <c r="I840">
        <f>VLOOKUP(Parameter!T840,'Indexing - fca'!$K$2:$L$51,2)</f>
        <v>4</v>
      </c>
    </row>
    <row r="841" spans="1:9">
      <c r="A841" s="16" t="s">
        <v>400</v>
      </c>
      <c r="B841" s="13" t="s">
        <v>8</v>
      </c>
      <c r="C841">
        <f>VLOOKUP(Parameter!O841,'Indexing - fca'!$A$2:$B$51,2)</f>
        <v>-15</v>
      </c>
      <c r="D841">
        <f>VLOOKUP(Parameter!P841,'Indexing - fca'!$C$2:$D$51,2)</f>
        <v>20</v>
      </c>
      <c r="E841">
        <f>VLOOKUP(Parameter!Q841,'Indexing - fca'!$E$2:$F$51,2)</f>
        <v>-7</v>
      </c>
      <c r="F841">
        <f>VLOOKUP(Parameter!R841,'Indexing - fca'!$G$2:$H$51,2)</f>
        <v>-8</v>
      </c>
      <c r="H841">
        <f>VLOOKUP(Parameter!S841,'Indexing - fca'!$I$2:$J$51,2)</f>
        <v>9</v>
      </c>
      <c r="I841">
        <f>VLOOKUP(Parameter!T841,'Indexing - fca'!$K$2:$L$51,2)</f>
        <v>17</v>
      </c>
    </row>
    <row r="842" spans="1:9">
      <c r="A842" s="16" t="s">
        <v>400</v>
      </c>
      <c r="B842" s="13" t="s">
        <v>10</v>
      </c>
      <c r="C842">
        <f>VLOOKUP(Parameter!O842,'Indexing - fca'!$A$2:$B$51,2)</f>
        <v>-15</v>
      </c>
      <c r="D842">
        <f>VLOOKUP(Parameter!P842,'Indexing - fca'!$C$2:$D$51,2)</f>
        <v>20</v>
      </c>
      <c r="E842">
        <f>VLOOKUP(Parameter!Q842,'Indexing - fca'!$E$2:$F$51,2)</f>
        <v>-7</v>
      </c>
      <c r="F842">
        <f>VLOOKUP(Parameter!R842,'Indexing - fca'!$G$2:$H$51,2)</f>
        <v>-8</v>
      </c>
      <c r="H842">
        <f>VLOOKUP(Parameter!S842,'Indexing - fca'!$I$2:$J$51,2)</f>
        <v>9</v>
      </c>
      <c r="I842">
        <f>VLOOKUP(Parameter!T842,'Indexing - fca'!$K$2:$L$51,2)</f>
        <v>17</v>
      </c>
    </row>
    <row r="843" spans="1:9">
      <c r="A843" s="16" t="s">
        <v>400</v>
      </c>
      <c r="B843" s="13" t="s">
        <v>11</v>
      </c>
      <c r="C843">
        <f>VLOOKUP(Parameter!O843,'Indexing - fca'!$A$2:$B$51,2)</f>
        <v>-15</v>
      </c>
      <c r="D843">
        <f>VLOOKUP(Parameter!P843,'Indexing - fca'!$C$2:$D$51,2)</f>
        <v>20</v>
      </c>
      <c r="E843">
        <f>VLOOKUP(Parameter!Q843,'Indexing - fca'!$E$2:$F$51,2)</f>
        <v>-7</v>
      </c>
      <c r="F843">
        <f>VLOOKUP(Parameter!R843,'Indexing - fca'!$G$2:$H$51,2)</f>
        <v>-8</v>
      </c>
      <c r="H843">
        <f>VLOOKUP(Parameter!S843,'Indexing - fca'!$I$2:$J$51,2)</f>
        <v>9</v>
      </c>
      <c r="I843">
        <f>VLOOKUP(Parameter!T843,'Indexing - fca'!$K$2:$L$51,2)</f>
        <v>17</v>
      </c>
    </row>
    <row r="844" spans="1:9">
      <c r="A844" s="16" t="s">
        <v>401</v>
      </c>
      <c r="B844" s="13" t="s">
        <v>8</v>
      </c>
      <c r="C844">
        <f>VLOOKUP(Parameter!O844,'Indexing - fca'!$A$2:$B$51,2)</f>
        <v>-5</v>
      </c>
      <c r="D844">
        <f>VLOOKUP(Parameter!P844,'Indexing - fca'!$C$2:$D$51,2)</f>
        <v>-1</v>
      </c>
      <c r="E844">
        <f>VLOOKUP(Parameter!Q844,'Indexing - fca'!$E$2:$F$51,2)</f>
        <v>3</v>
      </c>
      <c r="F844">
        <f>VLOOKUP(Parameter!R844,'Indexing - fca'!$G$2:$H$51,2)</f>
        <v>0</v>
      </c>
      <c r="H844">
        <f>VLOOKUP(Parameter!S844,'Indexing - fca'!$I$2:$J$51,2)</f>
        <v>23</v>
      </c>
      <c r="I844">
        <f>VLOOKUP(Parameter!T844,'Indexing - fca'!$K$2:$L$51,2)</f>
        <v>22</v>
      </c>
    </row>
    <row r="845" spans="1:9">
      <c r="A845" s="16" t="s">
        <v>401</v>
      </c>
      <c r="B845" s="13" t="s">
        <v>10</v>
      </c>
      <c r="C845">
        <f>VLOOKUP(Parameter!O845,'Indexing - fca'!$A$2:$B$51,2)</f>
        <v>-5</v>
      </c>
      <c r="D845">
        <f>VLOOKUP(Parameter!P845,'Indexing - fca'!$C$2:$D$51,2)</f>
        <v>-1</v>
      </c>
      <c r="E845">
        <f>VLOOKUP(Parameter!Q845,'Indexing - fca'!$E$2:$F$51,2)</f>
        <v>3</v>
      </c>
      <c r="F845">
        <f>VLOOKUP(Parameter!R845,'Indexing - fca'!$G$2:$H$51,2)</f>
        <v>0</v>
      </c>
      <c r="H845">
        <f>VLOOKUP(Parameter!S845,'Indexing - fca'!$I$2:$J$51,2)</f>
        <v>23</v>
      </c>
      <c r="I845">
        <f>VLOOKUP(Parameter!T845,'Indexing - fca'!$K$2:$L$51,2)</f>
        <v>22</v>
      </c>
    </row>
    <row r="846" spans="1:9">
      <c r="A846" s="16" t="s">
        <v>401</v>
      </c>
      <c r="B846" s="13" t="s">
        <v>11</v>
      </c>
      <c r="C846">
        <f>VLOOKUP(Parameter!O846,'Indexing - fca'!$A$2:$B$51,2)</f>
        <v>-5</v>
      </c>
      <c r="D846">
        <f>VLOOKUP(Parameter!P846,'Indexing - fca'!$C$2:$D$51,2)</f>
        <v>-1</v>
      </c>
      <c r="E846">
        <f>VLOOKUP(Parameter!Q846,'Indexing - fca'!$E$2:$F$51,2)</f>
        <v>3</v>
      </c>
      <c r="F846">
        <f>VLOOKUP(Parameter!R846,'Indexing - fca'!$G$2:$H$51,2)</f>
        <v>0</v>
      </c>
      <c r="H846">
        <f>VLOOKUP(Parameter!S846,'Indexing - fca'!$I$2:$J$51,2)</f>
        <v>23</v>
      </c>
      <c r="I846">
        <f>VLOOKUP(Parameter!T846,'Indexing - fca'!$K$2:$L$51,2)</f>
        <v>22</v>
      </c>
    </row>
    <row r="847" spans="1:9">
      <c r="A847" s="16" t="s">
        <v>402</v>
      </c>
      <c r="B847" s="13" t="s">
        <v>8</v>
      </c>
      <c r="C847">
        <f>VLOOKUP(Parameter!O847,'Indexing - fca'!$A$2:$B$51,2)</f>
        <v>-8</v>
      </c>
      <c r="D847">
        <f>VLOOKUP(Parameter!P847,'Indexing - fca'!$C$2:$D$51,2)</f>
        <v>-2</v>
      </c>
      <c r="E847">
        <f>VLOOKUP(Parameter!Q847,'Indexing - fca'!$E$2:$F$51,2)</f>
        <v>-2</v>
      </c>
      <c r="F847">
        <f>VLOOKUP(Parameter!R847,'Indexing - fca'!$G$2:$H$51,2)</f>
        <v>-2</v>
      </c>
      <c r="H847">
        <f>VLOOKUP(Parameter!S847,'Indexing - fca'!$I$2:$J$51,2)</f>
        <v>24</v>
      </c>
      <c r="I847">
        <f>VLOOKUP(Parameter!T847,'Indexing - fca'!$K$2:$L$51,2)</f>
        <v>16</v>
      </c>
    </row>
    <row r="848" spans="1:9">
      <c r="A848" s="16" t="s">
        <v>402</v>
      </c>
      <c r="B848" s="13" t="s">
        <v>10</v>
      </c>
      <c r="C848">
        <f>VLOOKUP(Parameter!O848,'Indexing - fca'!$A$2:$B$51,2)</f>
        <v>-8</v>
      </c>
      <c r="D848">
        <f>VLOOKUP(Parameter!P848,'Indexing - fca'!$C$2:$D$51,2)</f>
        <v>-2</v>
      </c>
      <c r="E848">
        <f>VLOOKUP(Parameter!Q848,'Indexing - fca'!$E$2:$F$51,2)</f>
        <v>-2</v>
      </c>
      <c r="F848">
        <f>VLOOKUP(Parameter!R848,'Indexing - fca'!$G$2:$H$51,2)</f>
        <v>-2</v>
      </c>
      <c r="H848">
        <f>VLOOKUP(Parameter!S848,'Indexing - fca'!$I$2:$J$51,2)</f>
        <v>24</v>
      </c>
      <c r="I848">
        <f>VLOOKUP(Parameter!T848,'Indexing - fca'!$K$2:$L$51,2)</f>
        <v>16</v>
      </c>
    </row>
    <row r="849" spans="1:9">
      <c r="A849" s="16" t="s">
        <v>402</v>
      </c>
      <c r="B849" s="13" t="s">
        <v>11</v>
      </c>
      <c r="C849">
        <f>VLOOKUP(Parameter!O849,'Indexing - fca'!$A$2:$B$51,2)</f>
        <v>-8</v>
      </c>
      <c r="D849">
        <f>VLOOKUP(Parameter!P849,'Indexing - fca'!$C$2:$D$51,2)</f>
        <v>-2</v>
      </c>
      <c r="E849">
        <f>VLOOKUP(Parameter!Q849,'Indexing - fca'!$E$2:$F$51,2)</f>
        <v>-2</v>
      </c>
      <c r="F849">
        <f>VLOOKUP(Parameter!R849,'Indexing - fca'!$G$2:$H$51,2)</f>
        <v>-2</v>
      </c>
      <c r="H849">
        <f>VLOOKUP(Parameter!S849,'Indexing - fca'!$I$2:$J$51,2)</f>
        <v>24</v>
      </c>
      <c r="I849">
        <f>VLOOKUP(Parameter!T849,'Indexing - fca'!$K$2:$L$51,2)</f>
        <v>16</v>
      </c>
    </row>
    <row r="850" spans="1:9">
      <c r="A850" s="16" t="s">
        <v>403</v>
      </c>
      <c r="B850" s="13" t="s">
        <v>8</v>
      </c>
      <c r="C850">
        <f>VLOOKUP(Parameter!O850,'Indexing - fca'!$A$2:$B$51,2)</f>
        <v>-8</v>
      </c>
      <c r="D850">
        <f>VLOOKUP(Parameter!P850,'Indexing - fca'!$C$2:$D$51,2)</f>
        <v>-2</v>
      </c>
      <c r="E850">
        <f>VLOOKUP(Parameter!Q850,'Indexing - fca'!$E$2:$F$51,2)</f>
        <v>-2</v>
      </c>
      <c r="F850">
        <f>VLOOKUP(Parameter!R850,'Indexing - fca'!$G$2:$H$51,2)</f>
        <v>-2</v>
      </c>
      <c r="H850">
        <f>VLOOKUP(Parameter!S850,'Indexing - fca'!$I$2:$J$51,2)</f>
        <v>24</v>
      </c>
      <c r="I850">
        <f>VLOOKUP(Parameter!T850,'Indexing - fca'!$K$2:$L$51,2)</f>
        <v>16</v>
      </c>
    </row>
    <row r="851" spans="1:9">
      <c r="A851" s="16" t="s">
        <v>403</v>
      </c>
      <c r="B851" s="13" t="s">
        <v>10</v>
      </c>
      <c r="C851">
        <f>VLOOKUP(Parameter!O851,'Indexing - fca'!$A$2:$B$51,2)</f>
        <v>-8</v>
      </c>
      <c r="D851">
        <f>VLOOKUP(Parameter!P851,'Indexing - fca'!$C$2:$D$51,2)</f>
        <v>-2</v>
      </c>
      <c r="E851">
        <f>VLOOKUP(Parameter!Q851,'Indexing - fca'!$E$2:$F$51,2)</f>
        <v>-2</v>
      </c>
      <c r="F851">
        <f>VLOOKUP(Parameter!R851,'Indexing - fca'!$G$2:$H$51,2)</f>
        <v>-2</v>
      </c>
      <c r="H851">
        <f>VLOOKUP(Parameter!S851,'Indexing - fca'!$I$2:$J$51,2)</f>
        <v>24</v>
      </c>
      <c r="I851">
        <f>VLOOKUP(Parameter!T851,'Indexing - fca'!$K$2:$L$51,2)</f>
        <v>16</v>
      </c>
    </row>
    <row r="852" spans="1:9">
      <c r="A852" s="16" t="s">
        <v>403</v>
      </c>
      <c r="B852" s="13" t="s">
        <v>11</v>
      </c>
      <c r="C852">
        <f>VLOOKUP(Parameter!O852,'Indexing - fca'!$A$2:$B$51,2)</f>
        <v>-8</v>
      </c>
      <c r="D852">
        <f>VLOOKUP(Parameter!P852,'Indexing - fca'!$C$2:$D$51,2)</f>
        <v>-2</v>
      </c>
      <c r="E852">
        <f>VLOOKUP(Parameter!Q852,'Indexing - fca'!$E$2:$F$51,2)</f>
        <v>-2</v>
      </c>
      <c r="F852">
        <f>VLOOKUP(Parameter!R852,'Indexing - fca'!$G$2:$H$51,2)</f>
        <v>-2</v>
      </c>
      <c r="H852">
        <f>VLOOKUP(Parameter!S852,'Indexing - fca'!$I$2:$J$51,2)</f>
        <v>24</v>
      </c>
      <c r="I852">
        <f>VLOOKUP(Parameter!T852,'Indexing - fca'!$K$2:$L$51,2)</f>
        <v>16</v>
      </c>
    </row>
    <row r="853" spans="1:9">
      <c r="A853" s="16" t="s">
        <v>404</v>
      </c>
      <c r="B853" s="13" t="s">
        <v>8</v>
      </c>
      <c r="C853">
        <f>VLOOKUP(Parameter!O853,'Indexing - fca'!$A$2:$B$51,2)</f>
        <v>6</v>
      </c>
      <c r="D853">
        <f>VLOOKUP(Parameter!P853,'Indexing - fca'!$C$2:$D$51,2)</f>
        <v>0</v>
      </c>
      <c r="E853">
        <f>VLOOKUP(Parameter!Q853,'Indexing - fca'!$E$2:$F$51,2)</f>
        <v>13</v>
      </c>
      <c r="F853">
        <f>VLOOKUP(Parameter!R853,'Indexing - fca'!$G$2:$H$51,2)</f>
        <v>-17</v>
      </c>
      <c r="H853">
        <f>VLOOKUP(Parameter!S853,'Indexing - fca'!$I$2:$J$51,2)</f>
        <v>-9</v>
      </c>
      <c r="I853">
        <f>VLOOKUP(Parameter!T853,'Indexing - fca'!$K$2:$L$51,2)</f>
        <v>5</v>
      </c>
    </row>
    <row r="854" spans="1:9">
      <c r="A854" s="16" t="s">
        <v>404</v>
      </c>
      <c r="B854" s="13" t="s">
        <v>10</v>
      </c>
      <c r="C854">
        <f>VLOOKUP(Parameter!O854,'Indexing - fca'!$A$2:$B$51,2)</f>
        <v>6</v>
      </c>
      <c r="D854">
        <f>VLOOKUP(Parameter!P854,'Indexing - fca'!$C$2:$D$51,2)</f>
        <v>0</v>
      </c>
      <c r="E854">
        <f>VLOOKUP(Parameter!Q854,'Indexing - fca'!$E$2:$F$51,2)</f>
        <v>13</v>
      </c>
      <c r="F854">
        <f>VLOOKUP(Parameter!R854,'Indexing - fca'!$G$2:$H$51,2)</f>
        <v>-17</v>
      </c>
      <c r="H854">
        <f>VLOOKUP(Parameter!S854,'Indexing - fca'!$I$2:$J$51,2)</f>
        <v>-9</v>
      </c>
      <c r="I854">
        <f>VLOOKUP(Parameter!T854,'Indexing - fca'!$K$2:$L$51,2)</f>
        <v>5</v>
      </c>
    </row>
    <row r="855" spans="1:9">
      <c r="A855" s="16" t="s">
        <v>404</v>
      </c>
      <c r="B855" s="13" t="s">
        <v>11</v>
      </c>
      <c r="C855">
        <f>VLOOKUP(Parameter!O855,'Indexing - fca'!$A$2:$B$51,2)</f>
        <v>6</v>
      </c>
      <c r="D855">
        <f>VLOOKUP(Parameter!P855,'Indexing - fca'!$C$2:$D$51,2)</f>
        <v>0</v>
      </c>
      <c r="E855">
        <f>VLOOKUP(Parameter!Q855,'Indexing - fca'!$E$2:$F$51,2)</f>
        <v>13</v>
      </c>
      <c r="F855">
        <f>VLOOKUP(Parameter!R855,'Indexing - fca'!$G$2:$H$51,2)</f>
        <v>-17</v>
      </c>
      <c r="H855">
        <f>VLOOKUP(Parameter!S855,'Indexing - fca'!$I$2:$J$51,2)</f>
        <v>-9</v>
      </c>
      <c r="I855">
        <f>VLOOKUP(Parameter!T855,'Indexing - fca'!$K$2:$L$51,2)</f>
        <v>5</v>
      </c>
    </row>
    <row r="856" spans="1:9">
      <c r="A856" s="16" t="s">
        <v>405</v>
      </c>
      <c r="B856" s="13" t="s">
        <v>8</v>
      </c>
      <c r="C856">
        <f>VLOOKUP(Parameter!O856,'Indexing - fca'!$A$2:$B$51,2)</f>
        <v>-11</v>
      </c>
      <c r="D856">
        <f>VLOOKUP(Parameter!P856,'Indexing - fca'!$C$2:$D$51,2)</f>
        <v>10</v>
      </c>
      <c r="E856">
        <f>VLOOKUP(Parameter!Q856,'Indexing - fca'!$E$2:$F$51,2)</f>
        <v>11</v>
      </c>
      <c r="F856">
        <f>VLOOKUP(Parameter!R856,'Indexing - fca'!$G$2:$H$51,2)</f>
        <v>0</v>
      </c>
      <c r="H856">
        <f>VLOOKUP(Parameter!S856,'Indexing - fca'!$I$2:$J$51,2)</f>
        <v>-4</v>
      </c>
      <c r="I856">
        <f>VLOOKUP(Parameter!T856,'Indexing - fca'!$K$2:$L$51,2)</f>
        <v>21</v>
      </c>
    </row>
    <row r="857" spans="1:9">
      <c r="A857" s="16" t="s">
        <v>405</v>
      </c>
      <c r="B857" s="13" t="s">
        <v>10</v>
      </c>
      <c r="C857">
        <f>VLOOKUP(Parameter!O857,'Indexing - fca'!$A$2:$B$51,2)</f>
        <v>-11</v>
      </c>
      <c r="D857">
        <f>VLOOKUP(Parameter!P857,'Indexing - fca'!$C$2:$D$51,2)</f>
        <v>10</v>
      </c>
      <c r="E857">
        <f>VLOOKUP(Parameter!Q857,'Indexing - fca'!$E$2:$F$51,2)</f>
        <v>11</v>
      </c>
      <c r="F857">
        <f>VLOOKUP(Parameter!R857,'Indexing - fca'!$G$2:$H$51,2)</f>
        <v>0</v>
      </c>
      <c r="H857">
        <f>VLOOKUP(Parameter!S857,'Indexing - fca'!$I$2:$J$51,2)</f>
        <v>-4</v>
      </c>
      <c r="I857">
        <f>VLOOKUP(Parameter!T857,'Indexing - fca'!$K$2:$L$51,2)</f>
        <v>21</v>
      </c>
    </row>
    <row r="858" spans="1:9">
      <c r="A858" s="16" t="s">
        <v>405</v>
      </c>
      <c r="B858" s="13" t="s">
        <v>11</v>
      </c>
      <c r="C858">
        <f>VLOOKUP(Parameter!O858,'Indexing - fca'!$A$2:$B$51,2)</f>
        <v>-11</v>
      </c>
      <c r="D858">
        <f>VLOOKUP(Parameter!P858,'Indexing - fca'!$C$2:$D$51,2)</f>
        <v>10</v>
      </c>
      <c r="E858">
        <f>VLOOKUP(Parameter!Q858,'Indexing - fca'!$E$2:$F$51,2)</f>
        <v>11</v>
      </c>
      <c r="F858">
        <f>VLOOKUP(Parameter!R858,'Indexing - fca'!$G$2:$H$51,2)</f>
        <v>0</v>
      </c>
      <c r="H858">
        <f>VLOOKUP(Parameter!S858,'Indexing - fca'!$I$2:$J$51,2)</f>
        <v>-4</v>
      </c>
      <c r="I858">
        <f>VLOOKUP(Parameter!T858,'Indexing - fca'!$K$2:$L$51,2)</f>
        <v>21</v>
      </c>
    </row>
    <row r="859" spans="1:9">
      <c r="A859" s="16" t="s">
        <v>406</v>
      </c>
      <c r="B859" s="13" t="s">
        <v>8</v>
      </c>
      <c r="C859">
        <f>VLOOKUP(Parameter!O859,'Indexing - fca'!$A$2:$B$51,2)</f>
        <v>-18</v>
      </c>
      <c r="D859">
        <f>VLOOKUP(Parameter!P859,'Indexing - fca'!$C$2:$D$51,2)</f>
        <v>11</v>
      </c>
      <c r="E859">
        <f>VLOOKUP(Parameter!Q859,'Indexing - fca'!$E$2:$F$51,2)</f>
        <v>12</v>
      </c>
      <c r="F859">
        <f>VLOOKUP(Parameter!R859,'Indexing - fca'!$G$2:$H$51,2)</f>
        <v>-11</v>
      </c>
      <c r="H859">
        <f>VLOOKUP(Parameter!S859,'Indexing - fca'!$I$2:$J$51,2)</f>
        <v>-4</v>
      </c>
      <c r="I859">
        <f>VLOOKUP(Parameter!T859,'Indexing - fca'!$K$2:$L$51,2)</f>
        <v>19</v>
      </c>
    </row>
    <row r="860" spans="1:9">
      <c r="A860" s="16" t="s">
        <v>406</v>
      </c>
      <c r="B860" s="13" t="s">
        <v>10</v>
      </c>
      <c r="C860">
        <f>VLOOKUP(Parameter!O860,'Indexing - fca'!$A$2:$B$51,2)</f>
        <v>-18</v>
      </c>
      <c r="D860">
        <f>VLOOKUP(Parameter!P860,'Indexing - fca'!$C$2:$D$51,2)</f>
        <v>11</v>
      </c>
      <c r="E860">
        <f>VLOOKUP(Parameter!Q860,'Indexing - fca'!$E$2:$F$51,2)</f>
        <v>12</v>
      </c>
      <c r="F860">
        <f>VLOOKUP(Parameter!R860,'Indexing - fca'!$G$2:$H$51,2)</f>
        <v>-11</v>
      </c>
      <c r="H860">
        <f>VLOOKUP(Parameter!S860,'Indexing - fca'!$I$2:$J$51,2)</f>
        <v>-4</v>
      </c>
      <c r="I860">
        <f>VLOOKUP(Parameter!T860,'Indexing - fca'!$K$2:$L$51,2)</f>
        <v>19</v>
      </c>
    </row>
    <row r="861" spans="1:9">
      <c r="A861" s="16" t="s">
        <v>406</v>
      </c>
      <c r="B861" s="13" t="s">
        <v>11</v>
      </c>
      <c r="C861">
        <f>VLOOKUP(Parameter!O861,'Indexing - fca'!$A$2:$B$51,2)</f>
        <v>-18</v>
      </c>
      <c r="D861">
        <f>VLOOKUP(Parameter!P861,'Indexing - fca'!$C$2:$D$51,2)</f>
        <v>11</v>
      </c>
      <c r="E861">
        <f>VLOOKUP(Parameter!Q861,'Indexing - fca'!$E$2:$F$51,2)</f>
        <v>12</v>
      </c>
      <c r="F861">
        <f>VLOOKUP(Parameter!R861,'Indexing - fca'!$G$2:$H$51,2)</f>
        <v>-11</v>
      </c>
      <c r="H861">
        <f>VLOOKUP(Parameter!S861,'Indexing - fca'!$I$2:$J$51,2)</f>
        <v>-4</v>
      </c>
      <c r="I861">
        <f>VLOOKUP(Parameter!T861,'Indexing - fca'!$K$2:$L$51,2)</f>
        <v>19</v>
      </c>
    </row>
    <row r="862" spans="1:9">
      <c r="A862" s="16" t="s">
        <v>407</v>
      </c>
      <c r="B862" s="13" t="s">
        <v>8</v>
      </c>
      <c r="C862">
        <f>VLOOKUP(Parameter!O862,'Indexing - fca'!$A$2:$B$51,2)</f>
        <v>-16</v>
      </c>
      <c r="D862">
        <f>VLOOKUP(Parameter!P862,'Indexing - fca'!$C$2:$D$51,2)</f>
        <v>14</v>
      </c>
      <c r="E862">
        <f>VLOOKUP(Parameter!Q862,'Indexing - fca'!$E$2:$F$51,2)</f>
        <v>10</v>
      </c>
      <c r="F862">
        <f>VLOOKUP(Parameter!R862,'Indexing - fca'!$G$2:$H$51,2)</f>
        <v>-7</v>
      </c>
      <c r="H862">
        <f>VLOOKUP(Parameter!S862,'Indexing - fca'!$I$2:$J$51,2)</f>
        <v>17</v>
      </c>
      <c r="I862">
        <f>VLOOKUP(Parameter!T862,'Indexing - fca'!$K$2:$L$51,2)</f>
        <v>19</v>
      </c>
    </row>
    <row r="863" spans="1:9">
      <c r="A863" s="16" t="s">
        <v>407</v>
      </c>
      <c r="B863" s="13" t="s">
        <v>10</v>
      </c>
      <c r="C863">
        <f>VLOOKUP(Parameter!O863,'Indexing - fca'!$A$2:$B$51,2)</f>
        <v>-16</v>
      </c>
      <c r="D863">
        <f>VLOOKUP(Parameter!P863,'Indexing - fca'!$C$2:$D$51,2)</f>
        <v>14</v>
      </c>
      <c r="E863">
        <f>VLOOKUP(Parameter!Q863,'Indexing - fca'!$E$2:$F$51,2)</f>
        <v>10</v>
      </c>
      <c r="F863">
        <f>VLOOKUP(Parameter!R863,'Indexing - fca'!$G$2:$H$51,2)</f>
        <v>-7</v>
      </c>
      <c r="H863">
        <f>VLOOKUP(Parameter!S863,'Indexing - fca'!$I$2:$J$51,2)</f>
        <v>17</v>
      </c>
      <c r="I863">
        <f>VLOOKUP(Parameter!T863,'Indexing - fca'!$K$2:$L$51,2)</f>
        <v>19</v>
      </c>
    </row>
    <row r="864" spans="1:9">
      <c r="A864" s="16" t="s">
        <v>407</v>
      </c>
      <c r="B864" s="13" t="s">
        <v>11</v>
      </c>
      <c r="C864">
        <f>VLOOKUP(Parameter!O864,'Indexing - fca'!$A$2:$B$51,2)</f>
        <v>-16</v>
      </c>
      <c r="D864">
        <f>VLOOKUP(Parameter!P864,'Indexing - fca'!$C$2:$D$51,2)</f>
        <v>14</v>
      </c>
      <c r="E864">
        <f>VLOOKUP(Parameter!Q864,'Indexing - fca'!$E$2:$F$51,2)</f>
        <v>10</v>
      </c>
      <c r="F864">
        <f>VLOOKUP(Parameter!R864,'Indexing - fca'!$G$2:$H$51,2)</f>
        <v>-7</v>
      </c>
      <c r="H864">
        <f>VLOOKUP(Parameter!S864,'Indexing - fca'!$I$2:$J$51,2)</f>
        <v>17</v>
      </c>
      <c r="I864">
        <f>VLOOKUP(Parameter!T864,'Indexing - fca'!$K$2:$L$51,2)</f>
        <v>19</v>
      </c>
    </row>
    <row r="865" spans="1:9">
      <c r="A865" s="16" t="s">
        <v>408</v>
      </c>
      <c r="B865" s="13" t="s">
        <v>8</v>
      </c>
      <c r="C865">
        <f>VLOOKUP(Parameter!O865,'Indexing - fca'!$A$2:$B$51,2)</f>
        <v>-15</v>
      </c>
      <c r="D865">
        <f>VLOOKUP(Parameter!P865,'Indexing - fca'!$C$2:$D$51,2)</f>
        <v>16</v>
      </c>
      <c r="E865">
        <f>VLOOKUP(Parameter!Q865,'Indexing - fca'!$E$2:$F$51,2)</f>
        <v>17</v>
      </c>
      <c r="F865">
        <f>VLOOKUP(Parameter!R865,'Indexing - fca'!$G$2:$H$51,2)</f>
        <v>-7</v>
      </c>
      <c r="H865">
        <f>VLOOKUP(Parameter!S865,'Indexing - fca'!$I$2:$J$51,2)</f>
        <v>23</v>
      </c>
      <c r="I865">
        <f>VLOOKUP(Parameter!T865,'Indexing - fca'!$K$2:$L$51,2)</f>
        <v>-22</v>
      </c>
    </row>
    <row r="866" spans="1:9">
      <c r="A866" s="16" t="s">
        <v>408</v>
      </c>
      <c r="B866" s="13" t="s">
        <v>10</v>
      </c>
      <c r="C866">
        <f>VLOOKUP(Parameter!O866,'Indexing - fca'!$A$2:$B$51,2)</f>
        <v>-15</v>
      </c>
      <c r="D866">
        <f>VLOOKUP(Parameter!P866,'Indexing - fca'!$C$2:$D$51,2)</f>
        <v>16</v>
      </c>
      <c r="E866">
        <f>VLOOKUP(Parameter!Q866,'Indexing - fca'!$E$2:$F$51,2)</f>
        <v>17</v>
      </c>
      <c r="F866">
        <f>VLOOKUP(Parameter!R866,'Indexing - fca'!$G$2:$H$51,2)</f>
        <v>-7</v>
      </c>
      <c r="H866">
        <f>VLOOKUP(Parameter!S866,'Indexing - fca'!$I$2:$J$51,2)</f>
        <v>23</v>
      </c>
      <c r="I866">
        <f>VLOOKUP(Parameter!T866,'Indexing - fca'!$K$2:$L$51,2)</f>
        <v>-22</v>
      </c>
    </row>
    <row r="867" spans="1:9">
      <c r="A867" s="16" t="s">
        <v>408</v>
      </c>
      <c r="B867" s="13" t="s">
        <v>11</v>
      </c>
      <c r="C867">
        <f>VLOOKUP(Parameter!O867,'Indexing - fca'!$A$2:$B$51,2)</f>
        <v>-15</v>
      </c>
      <c r="D867">
        <f>VLOOKUP(Parameter!P867,'Indexing - fca'!$C$2:$D$51,2)</f>
        <v>16</v>
      </c>
      <c r="E867">
        <f>VLOOKUP(Parameter!Q867,'Indexing - fca'!$E$2:$F$51,2)</f>
        <v>17</v>
      </c>
      <c r="F867">
        <f>VLOOKUP(Parameter!R867,'Indexing - fca'!$G$2:$H$51,2)</f>
        <v>-7</v>
      </c>
      <c r="H867">
        <f>VLOOKUP(Parameter!S867,'Indexing - fca'!$I$2:$J$51,2)</f>
        <v>23</v>
      </c>
      <c r="I867">
        <f>VLOOKUP(Parameter!T867,'Indexing - fca'!$K$2:$L$51,2)</f>
        <v>-22</v>
      </c>
    </row>
    <row r="868" spans="1:9">
      <c r="A868" s="16" t="s">
        <v>409</v>
      </c>
      <c r="B868" s="13" t="s">
        <v>8</v>
      </c>
      <c r="C868">
        <f>VLOOKUP(Parameter!O868,'Indexing - fca'!$A$2:$B$51,2)</f>
        <v>-15</v>
      </c>
      <c r="D868">
        <f>VLOOKUP(Parameter!P868,'Indexing - fca'!$C$2:$D$51,2)</f>
        <v>10</v>
      </c>
      <c r="E868">
        <f>VLOOKUP(Parameter!Q868,'Indexing - fca'!$E$2:$F$51,2)</f>
        <v>11</v>
      </c>
      <c r="F868">
        <f>VLOOKUP(Parameter!R868,'Indexing - fca'!$G$2:$H$51,2)</f>
        <v>-9</v>
      </c>
      <c r="H868">
        <f>VLOOKUP(Parameter!S868,'Indexing - fca'!$I$2:$J$51,2)</f>
        <v>9</v>
      </c>
      <c r="I868">
        <f>VLOOKUP(Parameter!T868,'Indexing - fca'!$K$2:$L$51,2)</f>
        <v>-23</v>
      </c>
    </row>
    <row r="869" spans="1:9">
      <c r="A869" s="16" t="s">
        <v>409</v>
      </c>
      <c r="B869" s="13" t="s">
        <v>10</v>
      </c>
      <c r="C869">
        <f>VLOOKUP(Parameter!O869,'Indexing - fca'!$A$2:$B$51,2)</f>
        <v>-15</v>
      </c>
      <c r="D869">
        <f>VLOOKUP(Parameter!P869,'Indexing - fca'!$C$2:$D$51,2)</f>
        <v>10</v>
      </c>
      <c r="E869">
        <f>VLOOKUP(Parameter!Q869,'Indexing - fca'!$E$2:$F$51,2)</f>
        <v>11</v>
      </c>
      <c r="F869">
        <f>VLOOKUP(Parameter!R869,'Indexing - fca'!$G$2:$H$51,2)</f>
        <v>-9</v>
      </c>
      <c r="H869">
        <f>VLOOKUP(Parameter!S869,'Indexing - fca'!$I$2:$J$51,2)</f>
        <v>9</v>
      </c>
      <c r="I869">
        <f>VLOOKUP(Parameter!T869,'Indexing - fca'!$K$2:$L$51,2)</f>
        <v>-23</v>
      </c>
    </row>
    <row r="870" spans="1:9">
      <c r="A870" s="16" t="s">
        <v>409</v>
      </c>
      <c r="B870" s="13" t="s">
        <v>11</v>
      </c>
      <c r="C870">
        <f>VLOOKUP(Parameter!O870,'Indexing - fca'!$A$2:$B$51,2)</f>
        <v>-15</v>
      </c>
      <c r="D870">
        <f>VLOOKUP(Parameter!P870,'Indexing - fca'!$C$2:$D$51,2)</f>
        <v>10</v>
      </c>
      <c r="E870">
        <f>VLOOKUP(Parameter!Q870,'Indexing - fca'!$E$2:$F$51,2)</f>
        <v>11</v>
      </c>
      <c r="F870">
        <f>VLOOKUP(Parameter!R870,'Indexing - fca'!$G$2:$H$51,2)</f>
        <v>-9</v>
      </c>
      <c r="H870">
        <f>VLOOKUP(Parameter!S870,'Indexing - fca'!$I$2:$J$51,2)</f>
        <v>9</v>
      </c>
      <c r="I870">
        <f>VLOOKUP(Parameter!T870,'Indexing - fca'!$K$2:$L$51,2)</f>
        <v>-23</v>
      </c>
    </row>
    <row r="871" spans="1:9">
      <c r="A871" s="16" t="s">
        <v>410</v>
      </c>
      <c r="B871" s="13" t="s">
        <v>8</v>
      </c>
      <c r="C871">
        <f>VLOOKUP(Parameter!O871,'Indexing - fca'!$A$2:$B$51,2)</f>
        <v>3</v>
      </c>
      <c r="D871">
        <f>VLOOKUP(Parameter!P871,'Indexing - fca'!$C$2:$D$51,2)</f>
        <v>-2</v>
      </c>
      <c r="E871">
        <f>VLOOKUP(Parameter!Q871,'Indexing - fca'!$E$2:$F$51,2)</f>
        <v>-11</v>
      </c>
      <c r="F871">
        <f>VLOOKUP(Parameter!R871,'Indexing - fca'!$G$2:$H$51,2)</f>
        <v>-1</v>
      </c>
      <c r="H871">
        <f>VLOOKUP(Parameter!S871,'Indexing - fca'!$I$2:$J$51,2)</f>
        <v>12</v>
      </c>
      <c r="I871">
        <f>VLOOKUP(Parameter!T871,'Indexing - fca'!$K$2:$L$51,2)</f>
        <v>23</v>
      </c>
    </row>
    <row r="872" spans="1:9">
      <c r="A872" s="16" t="s">
        <v>410</v>
      </c>
      <c r="B872" s="13" t="s">
        <v>10</v>
      </c>
      <c r="C872">
        <f>VLOOKUP(Parameter!O872,'Indexing - fca'!$A$2:$B$51,2)</f>
        <v>3</v>
      </c>
      <c r="D872">
        <f>VLOOKUP(Parameter!P872,'Indexing - fca'!$C$2:$D$51,2)</f>
        <v>-2</v>
      </c>
      <c r="E872">
        <f>VLOOKUP(Parameter!Q872,'Indexing - fca'!$E$2:$F$51,2)</f>
        <v>-11</v>
      </c>
      <c r="F872">
        <f>VLOOKUP(Parameter!R872,'Indexing - fca'!$G$2:$H$51,2)</f>
        <v>-1</v>
      </c>
      <c r="H872">
        <f>VLOOKUP(Parameter!S872,'Indexing - fca'!$I$2:$J$51,2)</f>
        <v>12</v>
      </c>
      <c r="I872">
        <f>VLOOKUP(Parameter!T872,'Indexing - fca'!$K$2:$L$51,2)</f>
        <v>23</v>
      </c>
    </row>
    <row r="873" spans="1:9">
      <c r="A873" s="16" t="s">
        <v>410</v>
      </c>
      <c r="B873" s="13" t="s">
        <v>11</v>
      </c>
      <c r="C873">
        <f>VLOOKUP(Parameter!O873,'Indexing - fca'!$A$2:$B$51,2)</f>
        <v>3</v>
      </c>
      <c r="D873">
        <f>VLOOKUP(Parameter!P873,'Indexing - fca'!$C$2:$D$51,2)</f>
        <v>-2</v>
      </c>
      <c r="E873">
        <f>VLOOKUP(Parameter!Q873,'Indexing - fca'!$E$2:$F$51,2)</f>
        <v>-11</v>
      </c>
      <c r="F873">
        <f>VLOOKUP(Parameter!R873,'Indexing - fca'!$G$2:$H$51,2)</f>
        <v>-1</v>
      </c>
      <c r="H873">
        <f>VLOOKUP(Parameter!S873,'Indexing - fca'!$I$2:$J$51,2)</f>
        <v>12</v>
      </c>
      <c r="I873">
        <f>VLOOKUP(Parameter!T873,'Indexing - fca'!$K$2:$L$51,2)</f>
        <v>23</v>
      </c>
    </row>
    <row r="874" spans="1:9">
      <c r="A874" s="16" t="s">
        <v>411</v>
      </c>
      <c r="B874" s="13" t="s">
        <v>8</v>
      </c>
      <c r="C874">
        <f>VLOOKUP(Parameter!O874,'Indexing - fca'!$A$2:$B$51,2)</f>
        <v>-6</v>
      </c>
      <c r="D874">
        <f>VLOOKUP(Parameter!P874,'Indexing - fca'!$C$2:$D$51,2)</f>
        <v>15</v>
      </c>
      <c r="E874">
        <f>VLOOKUP(Parameter!Q874,'Indexing - fca'!$E$2:$F$51,2)</f>
        <v>-5</v>
      </c>
      <c r="F874">
        <f>VLOOKUP(Parameter!R874,'Indexing - fca'!$G$2:$H$51,2)</f>
        <v>-1</v>
      </c>
      <c r="H874">
        <f>VLOOKUP(Parameter!S874,'Indexing - fca'!$I$2:$J$51,2)</f>
        <v>12</v>
      </c>
      <c r="I874">
        <f>VLOOKUP(Parameter!T874,'Indexing - fca'!$K$2:$L$51,2)</f>
        <v>22</v>
      </c>
    </row>
    <row r="875" spans="1:9">
      <c r="A875" s="16" t="s">
        <v>411</v>
      </c>
      <c r="B875" s="13" t="s">
        <v>10</v>
      </c>
      <c r="C875">
        <f>VLOOKUP(Parameter!O875,'Indexing - fca'!$A$2:$B$51,2)</f>
        <v>-6</v>
      </c>
      <c r="D875">
        <f>VLOOKUP(Parameter!P875,'Indexing - fca'!$C$2:$D$51,2)</f>
        <v>15</v>
      </c>
      <c r="E875">
        <f>VLOOKUP(Parameter!Q875,'Indexing - fca'!$E$2:$F$51,2)</f>
        <v>-5</v>
      </c>
      <c r="F875">
        <f>VLOOKUP(Parameter!R875,'Indexing - fca'!$G$2:$H$51,2)</f>
        <v>-1</v>
      </c>
      <c r="H875">
        <f>VLOOKUP(Parameter!S875,'Indexing - fca'!$I$2:$J$51,2)</f>
        <v>12</v>
      </c>
      <c r="I875">
        <f>VLOOKUP(Parameter!T875,'Indexing - fca'!$K$2:$L$51,2)</f>
        <v>22</v>
      </c>
    </row>
    <row r="876" spans="1:9">
      <c r="A876" s="16" t="s">
        <v>411</v>
      </c>
      <c r="B876" s="13" t="s">
        <v>11</v>
      </c>
      <c r="C876">
        <f>VLOOKUP(Parameter!O876,'Indexing - fca'!$A$2:$B$51,2)</f>
        <v>-6</v>
      </c>
      <c r="D876">
        <f>VLOOKUP(Parameter!P876,'Indexing - fca'!$C$2:$D$51,2)</f>
        <v>15</v>
      </c>
      <c r="E876">
        <f>VLOOKUP(Parameter!Q876,'Indexing - fca'!$E$2:$F$51,2)</f>
        <v>-5</v>
      </c>
      <c r="F876">
        <f>VLOOKUP(Parameter!R876,'Indexing - fca'!$G$2:$H$51,2)</f>
        <v>-1</v>
      </c>
      <c r="H876">
        <f>VLOOKUP(Parameter!S876,'Indexing - fca'!$I$2:$J$51,2)</f>
        <v>12</v>
      </c>
      <c r="I876">
        <f>VLOOKUP(Parameter!T876,'Indexing - fca'!$K$2:$L$51,2)</f>
        <v>22</v>
      </c>
    </row>
    <row r="877" spans="1:9">
      <c r="A877" s="16" t="s">
        <v>412</v>
      </c>
      <c r="B877" s="13" t="s">
        <v>10</v>
      </c>
      <c r="C877">
        <f>VLOOKUP(Parameter!O877,'Indexing - fca'!$A$2:$B$51,2)</f>
        <v>13</v>
      </c>
      <c r="D877">
        <f>VLOOKUP(Parameter!P877,'Indexing - fca'!$C$2:$D$51,2)</f>
        <v>-3</v>
      </c>
      <c r="E877">
        <f>VLOOKUP(Parameter!Q877,'Indexing - fca'!$E$2:$F$51,2)</f>
        <v>9</v>
      </c>
      <c r="F877">
        <f>VLOOKUP(Parameter!R877,'Indexing - fca'!$G$2:$H$51,2)</f>
        <v>-22</v>
      </c>
      <c r="H877">
        <f>VLOOKUP(Parameter!S877,'Indexing - fca'!$I$2:$J$51,2)</f>
        <v>20</v>
      </c>
      <c r="I877">
        <f>VLOOKUP(Parameter!T877,'Indexing - fca'!$K$2:$L$51,2)</f>
        <v>20</v>
      </c>
    </row>
    <row r="878" spans="1:9">
      <c r="A878" s="16" t="s">
        <v>412</v>
      </c>
      <c r="B878" s="13" t="s">
        <v>11</v>
      </c>
      <c r="C878">
        <f>VLOOKUP(Parameter!O878,'Indexing - fca'!$A$2:$B$51,2)</f>
        <v>13</v>
      </c>
      <c r="D878">
        <f>VLOOKUP(Parameter!P878,'Indexing - fca'!$C$2:$D$51,2)</f>
        <v>-3</v>
      </c>
      <c r="E878">
        <f>VLOOKUP(Parameter!Q878,'Indexing - fca'!$E$2:$F$51,2)</f>
        <v>9</v>
      </c>
      <c r="F878">
        <f>VLOOKUP(Parameter!R878,'Indexing - fca'!$G$2:$H$51,2)</f>
        <v>-22</v>
      </c>
      <c r="H878">
        <f>VLOOKUP(Parameter!S878,'Indexing - fca'!$I$2:$J$51,2)</f>
        <v>20</v>
      </c>
      <c r="I878">
        <f>VLOOKUP(Parameter!T878,'Indexing - fca'!$K$2:$L$51,2)</f>
        <v>20</v>
      </c>
    </row>
    <row r="879" spans="1:9">
      <c r="A879" s="16" t="s">
        <v>413</v>
      </c>
      <c r="B879" s="13" t="s">
        <v>10</v>
      </c>
      <c r="C879">
        <f>VLOOKUP(Parameter!O879,'Indexing - fca'!$A$2:$B$51,2)</f>
        <v>8</v>
      </c>
      <c r="D879">
        <f>VLOOKUP(Parameter!P879,'Indexing - fca'!$C$2:$D$51,2)</f>
        <v>15</v>
      </c>
      <c r="E879">
        <f>VLOOKUP(Parameter!Q879,'Indexing - fca'!$E$2:$F$51,2)</f>
        <v>9</v>
      </c>
      <c r="F879">
        <f>VLOOKUP(Parameter!R879,'Indexing - fca'!$G$2:$H$51,2)</f>
        <v>-22</v>
      </c>
      <c r="H879">
        <f>VLOOKUP(Parameter!S879,'Indexing - fca'!$I$2:$J$51,2)</f>
        <v>19</v>
      </c>
      <c r="I879">
        <f>VLOOKUP(Parameter!T879,'Indexing - fca'!$K$2:$L$51,2)</f>
        <v>24</v>
      </c>
    </row>
    <row r="880" spans="1:9">
      <c r="A880" s="16" t="s">
        <v>413</v>
      </c>
      <c r="B880" s="13" t="s">
        <v>11</v>
      </c>
      <c r="C880">
        <f>VLOOKUP(Parameter!O880,'Indexing - fca'!$A$2:$B$51,2)</f>
        <v>8</v>
      </c>
      <c r="D880">
        <f>VLOOKUP(Parameter!P880,'Indexing - fca'!$C$2:$D$51,2)</f>
        <v>15</v>
      </c>
      <c r="E880">
        <f>VLOOKUP(Parameter!Q880,'Indexing - fca'!$E$2:$F$51,2)</f>
        <v>9</v>
      </c>
      <c r="F880">
        <f>VLOOKUP(Parameter!R880,'Indexing - fca'!$G$2:$H$51,2)</f>
        <v>-22</v>
      </c>
      <c r="H880">
        <f>VLOOKUP(Parameter!S880,'Indexing - fca'!$I$2:$J$51,2)</f>
        <v>19</v>
      </c>
      <c r="I880">
        <f>VLOOKUP(Parameter!T880,'Indexing - fca'!$K$2:$L$51,2)</f>
        <v>24</v>
      </c>
    </row>
    <row r="881" spans="1:9">
      <c r="A881" s="16" t="s">
        <v>414</v>
      </c>
      <c r="B881" s="13" t="s">
        <v>8</v>
      </c>
      <c r="C881">
        <f>VLOOKUP(Parameter!O881,'Indexing - fca'!$A$2:$B$51,2)</f>
        <v>-10</v>
      </c>
      <c r="D881">
        <f>VLOOKUP(Parameter!P881,'Indexing - fca'!$C$2:$D$51,2)</f>
        <v>21</v>
      </c>
      <c r="E881">
        <f>VLOOKUP(Parameter!Q881,'Indexing - fca'!$E$2:$F$51,2)</f>
        <v>-14</v>
      </c>
      <c r="F881">
        <f>VLOOKUP(Parameter!R881,'Indexing - fca'!$G$2:$H$51,2)</f>
        <v>0</v>
      </c>
      <c r="H881">
        <f>VLOOKUP(Parameter!S881,'Indexing - fca'!$I$2:$J$51,2)</f>
        <v>-2</v>
      </c>
      <c r="I881">
        <f>VLOOKUP(Parameter!T881,'Indexing - fca'!$K$2:$L$51,2)</f>
        <v>20</v>
      </c>
    </row>
    <row r="882" spans="1:9">
      <c r="A882" s="16" t="s">
        <v>414</v>
      </c>
      <c r="B882" s="13" t="s">
        <v>10</v>
      </c>
      <c r="C882">
        <f>VLOOKUP(Parameter!O882,'Indexing - fca'!$A$2:$B$51,2)</f>
        <v>-10</v>
      </c>
      <c r="D882">
        <f>VLOOKUP(Parameter!P882,'Indexing - fca'!$C$2:$D$51,2)</f>
        <v>21</v>
      </c>
      <c r="E882">
        <f>VLOOKUP(Parameter!Q882,'Indexing - fca'!$E$2:$F$51,2)</f>
        <v>-14</v>
      </c>
      <c r="F882">
        <f>VLOOKUP(Parameter!R882,'Indexing - fca'!$G$2:$H$51,2)</f>
        <v>0</v>
      </c>
      <c r="H882">
        <f>VLOOKUP(Parameter!S882,'Indexing - fca'!$I$2:$J$51,2)</f>
        <v>-2</v>
      </c>
      <c r="I882">
        <f>VLOOKUP(Parameter!T882,'Indexing - fca'!$K$2:$L$51,2)</f>
        <v>20</v>
      </c>
    </row>
    <row r="883" spans="1:9">
      <c r="A883" s="16" t="s">
        <v>414</v>
      </c>
      <c r="B883" s="13" t="s">
        <v>11</v>
      </c>
      <c r="C883">
        <f>VLOOKUP(Parameter!O883,'Indexing - fca'!$A$2:$B$51,2)</f>
        <v>-10</v>
      </c>
      <c r="D883">
        <f>VLOOKUP(Parameter!P883,'Indexing - fca'!$C$2:$D$51,2)</f>
        <v>21</v>
      </c>
      <c r="E883">
        <f>VLOOKUP(Parameter!Q883,'Indexing - fca'!$E$2:$F$51,2)</f>
        <v>-14</v>
      </c>
      <c r="F883">
        <f>VLOOKUP(Parameter!R883,'Indexing - fca'!$G$2:$H$51,2)</f>
        <v>0</v>
      </c>
      <c r="H883">
        <f>VLOOKUP(Parameter!S883,'Indexing - fca'!$I$2:$J$51,2)</f>
        <v>-2</v>
      </c>
      <c r="I883">
        <f>VLOOKUP(Parameter!T883,'Indexing - fca'!$K$2:$L$51,2)</f>
        <v>20</v>
      </c>
    </row>
    <row r="884" spans="1:9">
      <c r="A884" s="16" t="s">
        <v>415</v>
      </c>
      <c r="B884" s="13" t="s">
        <v>8</v>
      </c>
      <c r="C884">
        <f>VLOOKUP(Parameter!O884,'Indexing - fca'!$A$2:$B$51,2)</f>
        <v>8</v>
      </c>
      <c r="D884">
        <f>VLOOKUP(Parameter!P884,'Indexing - fca'!$C$2:$D$51,2)</f>
        <v>15</v>
      </c>
      <c r="E884">
        <f>VLOOKUP(Parameter!Q884,'Indexing - fca'!$E$2:$F$51,2)</f>
        <v>2</v>
      </c>
      <c r="F884">
        <f>VLOOKUP(Parameter!R884,'Indexing - fca'!$G$2:$H$51,2)</f>
        <v>2</v>
      </c>
      <c r="H884">
        <f>VLOOKUP(Parameter!S884,'Indexing - fca'!$I$2:$J$51,2)</f>
        <v>12</v>
      </c>
      <c r="I884">
        <f>VLOOKUP(Parameter!T884,'Indexing - fca'!$K$2:$L$51,2)</f>
        <v>18</v>
      </c>
    </row>
    <row r="885" spans="1:9">
      <c r="A885" s="16" t="s">
        <v>415</v>
      </c>
      <c r="B885" s="13" t="s">
        <v>10</v>
      </c>
      <c r="C885">
        <f>VLOOKUP(Parameter!O885,'Indexing - fca'!$A$2:$B$51,2)</f>
        <v>8</v>
      </c>
      <c r="D885">
        <f>VLOOKUP(Parameter!P885,'Indexing - fca'!$C$2:$D$51,2)</f>
        <v>15</v>
      </c>
      <c r="E885">
        <f>VLOOKUP(Parameter!Q885,'Indexing - fca'!$E$2:$F$51,2)</f>
        <v>2</v>
      </c>
      <c r="F885">
        <f>VLOOKUP(Parameter!R885,'Indexing - fca'!$G$2:$H$51,2)</f>
        <v>2</v>
      </c>
      <c r="H885">
        <f>VLOOKUP(Parameter!S885,'Indexing - fca'!$I$2:$J$51,2)</f>
        <v>12</v>
      </c>
      <c r="I885">
        <f>VLOOKUP(Parameter!T885,'Indexing - fca'!$K$2:$L$51,2)</f>
        <v>18</v>
      </c>
    </row>
    <row r="886" spans="1:9">
      <c r="A886" s="16" t="s">
        <v>415</v>
      </c>
      <c r="B886" s="13" t="s">
        <v>11</v>
      </c>
      <c r="C886">
        <f>VLOOKUP(Parameter!O886,'Indexing - fca'!$A$2:$B$51,2)</f>
        <v>8</v>
      </c>
      <c r="D886">
        <f>VLOOKUP(Parameter!P886,'Indexing - fca'!$C$2:$D$51,2)</f>
        <v>15</v>
      </c>
      <c r="E886">
        <f>VLOOKUP(Parameter!Q886,'Indexing - fca'!$E$2:$F$51,2)</f>
        <v>2</v>
      </c>
      <c r="F886">
        <f>VLOOKUP(Parameter!R886,'Indexing - fca'!$G$2:$H$51,2)</f>
        <v>2</v>
      </c>
      <c r="H886">
        <f>VLOOKUP(Parameter!S886,'Indexing - fca'!$I$2:$J$51,2)</f>
        <v>12</v>
      </c>
      <c r="I886">
        <f>VLOOKUP(Parameter!T886,'Indexing - fca'!$K$2:$L$51,2)</f>
        <v>18</v>
      </c>
    </row>
    <row r="887" spans="1:9">
      <c r="A887" s="16" t="s">
        <v>416</v>
      </c>
      <c r="B887" s="13" t="s">
        <v>8</v>
      </c>
      <c r="C887">
        <f>VLOOKUP(Parameter!O887,'Indexing - fca'!$A$2:$B$51,2)</f>
        <v>-3</v>
      </c>
      <c r="D887">
        <f>VLOOKUP(Parameter!P887,'Indexing - fca'!$C$2:$D$51,2)</f>
        <v>14</v>
      </c>
      <c r="E887">
        <f>VLOOKUP(Parameter!Q887,'Indexing - fca'!$E$2:$F$51,2)</f>
        <v>-8</v>
      </c>
      <c r="F887">
        <f>VLOOKUP(Parameter!R887,'Indexing - fca'!$G$2:$H$51,2)</f>
        <v>-5</v>
      </c>
      <c r="H887">
        <f>VLOOKUP(Parameter!S887,'Indexing - fca'!$I$2:$J$51,2)</f>
        <v>23</v>
      </c>
      <c r="I887">
        <f>VLOOKUP(Parameter!T887,'Indexing - fca'!$K$2:$L$51,2)</f>
        <v>24</v>
      </c>
    </row>
    <row r="888" spans="1:9">
      <c r="A888" s="16" t="s">
        <v>416</v>
      </c>
      <c r="B888" s="13" t="s">
        <v>10</v>
      </c>
      <c r="C888">
        <f>VLOOKUP(Parameter!O888,'Indexing - fca'!$A$2:$B$51,2)</f>
        <v>-3</v>
      </c>
      <c r="D888">
        <f>VLOOKUP(Parameter!P888,'Indexing - fca'!$C$2:$D$51,2)</f>
        <v>14</v>
      </c>
      <c r="E888">
        <f>VLOOKUP(Parameter!Q888,'Indexing - fca'!$E$2:$F$51,2)</f>
        <v>-8</v>
      </c>
      <c r="F888">
        <f>VLOOKUP(Parameter!R888,'Indexing - fca'!$G$2:$H$51,2)</f>
        <v>-5</v>
      </c>
      <c r="H888">
        <f>VLOOKUP(Parameter!S888,'Indexing - fca'!$I$2:$J$51,2)</f>
        <v>23</v>
      </c>
      <c r="I888">
        <f>VLOOKUP(Parameter!T888,'Indexing - fca'!$K$2:$L$51,2)</f>
        <v>24</v>
      </c>
    </row>
    <row r="889" spans="1:9">
      <c r="A889" s="16" t="s">
        <v>416</v>
      </c>
      <c r="B889" s="13" t="s">
        <v>11</v>
      </c>
      <c r="C889">
        <f>VLOOKUP(Parameter!O889,'Indexing - fca'!$A$2:$B$51,2)</f>
        <v>-3</v>
      </c>
      <c r="D889">
        <f>VLOOKUP(Parameter!P889,'Indexing - fca'!$C$2:$D$51,2)</f>
        <v>14</v>
      </c>
      <c r="E889">
        <f>VLOOKUP(Parameter!Q889,'Indexing - fca'!$E$2:$F$51,2)</f>
        <v>-8</v>
      </c>
      <c r="F889">
        <f>VLOOKUP(Parameter!R889,'Indexing - fca'!$G$2:$H$51,2)</f>
        <v>-5</v>
      </c>
      <c r="H889">
        <f>VLOOKUP(Parameter!S889,'Indexing - fca'!$I$2:$J$51,2)</f>
        <v>23</v>
      </c>
      <c r="I889">
        <f>VLOOKUP(Parameter!T889,'Indexing - fca'!$K$2:$L$51,2)</f>
        <v>24</v>
      </c>
    </row>
    <row r="890" spans="1:9">
      <c r="A890" s="16" t="s">
        <v>417</v>
      </c>
      <c r="B890" s="13" t="s">
        <v>8</v>
      </c>
      <c r="C890">
        <f>VLOOKUP(Parameter!O890,'Indexing - fca'!$A$2:$B$51,2)</f>
        <v>-3</v>
      </c>
      <c r="D890">
        <f>VLOOKUP(Parameter!P890,'Indexing - fca'!$C$2:$D$51,2)</f>
        <v>19</v>
      </c>
      <c r="E890">
        <f>VLOOKUP(Parameter!Q890,'Indexing - fca'!$E$2:$F$51,2)</f>
        <v>13</v>
      </c>
      <c r="F890">
        <f>VLOOKUP(Parameter!R890,'Indexing - fca'!$G$2:$H$51,2)</f>
        <v>-16</v>
      </c>
      <c r="H890">
        <f>VLOOKUP(Parameter!S890,'Indexing - fca'!$I$2:$J$51,2)</f>
        <v>-2</v>
      </c>
      <c r="I890">
        <f>VLOOKUP(Parameter!T890,'Indexing - fca'!$K$2:$L$51,2)</f>
        <v>21</v>
      </c>
    </row>
    <row r="891" spans="1:9">
      <c r="A891" s="16" t="s">
        <v>417</v>
      </c>
      <c r="B891" s="13" t="s">
        <v>10</v>
      </c>
      <c r="C891">
        <f>VLOOKUP(Parameter!O891,'Indexing - fca'!$A$2:$B$51,2)</f>
        <v>-3</v>
      </c>
      <c r="D891">
        <f>VLOOKUP(Parameter!P891,'Indexing - fca'!$C$2:$D$51,2)</f>
        <v>19</v>
      </c>
      <c r="E891">
        <f>VLOOKUP(Parameter!Q891,'Indexing - fca'!$E$2:$F$51,2)</f>
        <v>13</v>
      </c>
      <c r="F891">
        <f>VLOOKUP(Parameter!R891,'Indexing - fca'!$G$2:$H$51,2)</f>
        <v>-16</v>
      </c>
      <c r="H891">
        <f>VLOOKUP(Parameter!S891,'Indexing - fca'!$I$2:$J$51,2)</f>
        <v>-2</v>
      </c>
      <c r="I891">
        <f>VLOOKUP(Parameter!T891,'Indexing - fca'!$K$2:$L$51,2)</f>
        <v>21</v>
      </c>
    </row>
    <row r="892" spans="1:9">
      <c r="A892" s="16" t="s">
        <v>417</v>
      </c>
      <c r="B892" s="13" t="s">
        <v>11</v>
      </c>
      <c r="C892">
        <f>VLOOKUP(Parameter!O892,'Indexing - fca'!$A$2:$B$51,2)</f>
        <v>-3</v>
      </c>
      <c r="D892">
        <f>VLOOKUP(Parameter!P892,'Indexing - fca'!$C$2:$D$51,2)</f>
        <v>19</v>
      </c>
      <c r="E892">
        <f>VLOOKUP(Parameter!Q892,'Indexing - fca'!$E$2:$F$51,2)</f>
        <v>13</v>
      </c>
      <c r="F892">
        <f>VLOOKUP(Parameter!R892,'Indexing - fca'!$G$2:$H$51,2)</f>
        <v>-16</v>
      </c>
      <c r="H892">
        <f>VLOOKUP(Parameter!S892,'Indexing - fca'!$I$2:$J$51,2)</f>
        <v>-2</v>
      </c>
      <c r="I892">
        <f>VLOOKUP(Parameter!T892,'Indexing - fca'!$K$2:$L$51,2)</f>
        <v>21</v>
      </c>
    </row>
    <row r="893" spans="1:9">
      <c r="A893" s="16" t="s">
        <v>418</v>
      </c>
      <c r="B893" s="13" t="s">
        <v>8</v>
      </c>
      <c r="C893">
        <f>VLOOKUP(Parameter!O893,'Indexing - fca'!$A$2:$B$51,2)</f>
        <v>4</v>
      </c>
      <c r="D893">
        <f>VLOOKUP(Parameter!P893,'Indexing - fca'!$C$2:$D$51,2)</f>
        <v>-13</v>
      </c>
      <c r="E893">
        <f>VLOOKUP(Parameter!Q893,'Indexing - fca'!$E$2:$F$51,2)</f>
        <v>-2</v>
      </c>
      <c r="F893">
        <f>VLOOKUP(Parameter!R893,'Indexing - fca'!$G$2:$H$51,2)</f>
        <v>2</v>
      </c>
      <c r="H893">
        <f>VLOOKUP(Parameter!S893,'Indexing - fca'!$I$2:$J$51,2)</f>
        <v>16</v>
      </c>
      <c r="I893">
        <f>VLOOKUP(Parameter!T893,'Indexing - fca'!$K$2:$L$51,2)</f>
        <v>23</v>
      </c>
    </row>
    <row r="894" spans="1:9">
      <c r="A894" s="16" t="s">
        <v>418</v>
      </c>
      <c r="B894" s="13" t="s">
        <v>10</v>
      </c>
      <c r="C894">
        <f>VLOOKUP(Parameter!O894,'Indexing - fca'!$A$2:$B$51,2)</f>
        <v>4</v>
      </c>
      <c r="D894">
        <f>VLOOKUP(Parameter!P894,'Indexing - fca'!$C$2:$D$51,2)</f>
        <v>-13</v>
      </c>
      <c r="E894">
        <f>VLOOKUP(Parameter!Q894,'Indexing - fca'!$E$2:$F$51,2)</f>
        <v>-2</v>
      </c>
      <c r="F894">
        <f>VLOOKUP(Parameter!R894,'Indexing - fca'!$G$2:$H$51,2)</f>
        <v>2</v>
      </c>
      <c r="H894">
        <f>VLOOKUP(Parameter!S894,'Indexing - fca'!$I$2:$J$51,2)</f>
        <v>16</v>
      </c>
      <c r="I894">
        <f>VLOOKUP(Parameter!T894,'Indexing - fca'!$K$2:$L$51,2)</f>
        <v>23</v>
      </c>
    </row>
    <row r="895" spans="1:9">
      <c r="A895" s="16" t="s">
        <v>418</v>
      </c>
      <c r="B895" s="13" t="s">
        <v>11</v>
      </c>
      <c r="C895">
        <f>VLOOKUP(Parameter!O895,'Indexing - fca'!$A$2:$B$51,2)</f>
        <v>4</v>
      </c>
      <c r="D895">
        <f>VLOOKUP(Parameter!P895,'Indexing - fca'!$C$2:$D$51,2)</f>
        <v>-13</v>
      </c>
      <c r="E895">
        <f>VLOOKUP(Parameter!Q895,'Indexing - fca'!$E$2:$F$51,2)</f>
        <v>-2</v>
      </c>
      <c r="F895">
        <f>VLOOKUP(Parameter!R895,'Indexing - fca'!$G$2:$H$51,2)</f>
        <v>2</v>
      </c>
      <c r="H895">
        <f>VLOOKUP(Parameter!S895,'Indexing - fca'!$I$2:$J$51,2)</f>
        <v>16</v>
      </c>
      <c r="I895">
        <f>VLOOKUP(Parameter!T895,'Indexing - fca'!$K$2:$L$51,2)</f>
        <v>23</v>
      </c>
    </row>
    <row r="896" spans="1:9">
      <c r="A896" s="16" t="s">
        <v>419</v>
      </c>
      <c r="B896" s="13" t="s">
        <v>8</v>
      </c>
      <c r="C896">
        <f>VLOOKUP(Parameter!O896,'Indexing - fca'!$A$2:$B$51,2)</f>
        <v>-15</v>
      </c>
      <c r="D896">
        <f>VLOOKUP(Parameter!P896,'Indexing - fca'!$C$2:$D$51,2)</f>
        <v>16</v>
      </c>
      <c r="E896">
        <f>VLOOKUP(Parameter!Q896,'Indexing - fca'!$E$2:$F$51,2)</f>
        <v>17</v>
      </c>
      <c r="F896">
        <f>VLOOKUP(Parameter!R896,'Indexing - fca'!$G$2:$H$51,2)</f>
        <v>-7</v>
      </c>
      <c r="H896">
        <f>VLOOKUP(Parameter!S896,'Indexing - fca'!$I$2:$J$51,2)</f>
        <v>23</v>
      </c>
      <c r="I896">
        <f>VLOOKUP(Parameter!T896,'Indexing - fca'!$K$2:$L$51,2)</f>
        <v>-22</v>
      </c>
    </row>
    <row r="897" spans="1:9">
      <c r="A897" s="16" t="s">
        <v>419</v>
      </c>
      <c r="B897" s="13" t="s">
        <v>10</v>
      </c>
      <c r="C897">
        <f>VLOOKUP(Parameter!O897,'Indexing - fca'!$A$2:$B$51,2)</f>
        <v>-15</v>
      </c>
      <c r="D897">
        <f>VLOOKUP(Parameter!P897,'Indexing - fca'!$C$2:$D$51,2)</f>
        <v>16</v>
      </c>
      <c r="E897">
        <f>VLOOKUP(Parameter!Q897,'Indexing - fca'!$E$2:$F$51,2)</f>
        <v>17</v>
      </c>
      <c r="F897">
        <f>VLOOKUP(Parameter!R897,'Indexing - fca'!$G$2:$H$51,2)</f>
        <v>-7</v>
      </c>
      <c r="H897">
        <f>VLOOKUP(Parameter!S897,'Indexing - fca'!$I$2:$J$51,2)</f>
        <v>23</v>
      </c>
      <c r="I897">
        <f>VLOOKUP(Parameter!T897,'Indexing - fca'!$K$2:$L$51,2)</f>
        <v>-22</v>
      </c>
    </row>
    <row r="898" spans="1:9">
      <c r="A898" s="16" t="s">
        <v>419</v>
      </c>
      <c r="B898" s="13" t="s">
        <v>11</v>
      </c>
      <c r="C898">
        <f>VLOOKUP(Parameter!O898,'Indexing - fca'!$A$2:$B$51,2)</f>
        <v>-15</v>
      </c>
      <c r="D898">
        <f>VLOOKUP(Parameter!P898,'Indexing - fca'!$C$2:$D$51,2)</f>
        <v>16</v>
      </c>
      <c r="E898">
        <f>VLOOKUP(Parameter!Q898,'Indexing - fca'!$E$2:$F$51,2)</f>
        <v>17</v>
      </c>
      <c r="F898">
        <f>VLOOKUP(Parameter!R898,'Indexing - fca'!$G$2:$H$51,2)</f>
        <v>-7</v>
      </c>
      <c r="H898">
        <f>VLOOKUP(Parameter!S898,'Indexing - fca'!$I$2:$J$51,2)</f>
        <v>23</v>
      </c>
      <c r="I898">
        <f>VLOOKUP(Parameter!T898,'Indexing - fca'!$K$2:$L$51,2)</f>
        <v>-22</v>
      </c>
    </row>
    <row r="899" spans="1:9">
      <c r="A899" s="16" t="s">
        <v>420</v>
      </c>
      <c r="B899" s="13" t="s">
        <v>10</v>
      </c>
      <c r="C899">
        <f>VLOOKUP(Parameter!O899,'Indexing - fca'!$A$2:$B$51,2)</f>
        <v>7</v>
      </c>
      <c r="D899">
        <f>VLOOKUP(Parameter!P899,'Indexing - fca'!$C$2:$D$51,2)</f>
        <v>22</v>
      </c>
      <c r="E899">
        <f>VLOOKUP(Parameter!Q899,'Indexing - fca'!$E$2:$F$51,2)</f>
        <v>-1</v>
      </c>
      <c r="F899">
        <f>VLOOKUP(Parameter!R899,'Indexing - fca'!$G$2:$H$51,2)</f>
        <v>-14</v>
      </c>
      <c r="H899">
        <f>VLOOKUP(Parameter!S899,'Indexing - fca'!$I$2:$J$51,2)</f>
        <v>14</v>
      </c>
      <c r="I899">
        <f>VLOOKUP(Parameter!T899,'Indexing - fca'!$K$2:$L$51,2)</f>
        <v>20</v>
      </c>
    </row>
    <row r="900" spans="1:9">
      <c r="A900" s="16" t="s">
        <v>420</v>
      </c>
      <c r="B900" s="13" t="s">
        <v>11</v>
      </c>
      <c r="C900">
        <f>VLOOKUP(Parameter!O900,'Indexing - fca'!$A$2:$B$51,2)</f>
        <v>7</v>
      </c>
      <c r="D900">
        <f>VLOOKUP(Parameter!P900,'Indexing - fca'!$C$2:$D$51,2)</f>
        <v>22</v>
      </c>
      <c r="E900">
        <f>VLOOKUP(Parameter!Q900,'Indexing - fca'!$E$2:$F$51,2)</f>
        <v>-1</v>
      </c>
      <c r="F900">
        <f>VLOOKUP(Parameter!R900,'Indexing - fca'!$G$2:$H$51,2)</f>
        <v>-14</v>
      </c>
      <c r="H900">
        <f>VLOOKUP(Parameter!S900,'Indexing - fca'!$I$2:$J$51,2)</f>
        <v>14</v>
      </c>
      <c r="I900">
        <f>VLOOKUP(Parameter!T900,'Indexing - fca'!$K$2:$L$51,2)</f>
        <v>20</v>
      </c>
    </row>
    <row r="901" spans="1:9">
      <c r="A901" s="16" t="s">
        <v>56</v>
      </c>
      <c r="B901" s="13" t="s">
        <v>10</v>
      </c>
      <c r="C901">
        <f>VLOOKUP(Parameter!O901,'Indexing - fca'!$A$2:$B$51,2)</f>
        <v>-4</v>
      </c>
      <c r="D901">
        <f>VLOOKUP(Parameter!P901,'Indexing - fca'!$C$2:$D$51,2)</f>
        <v>18</v>
      </c>
      <c r="E901">
        <f>VLOOKUP(Parameter!Q901,'Indexing - fca'!$E$2:$F$51,2)</f>
        <v>-4</v>
      </c>
      <c r="F901">
        <f>VLOOKUP(Parameter!R901,'Indexing - fca'!$G$2:$H$51,2)</f>
        <v>2</v>
      </c>
      <c r="H901">
        <f>VLOOKUP(Parameter!S901,'Indexing - fca'!$I$2:$J$51,2)</f>
        <v>-18</v>
      </c>
      <c r="I901">
        <f>VLOOKUP(Parameter!T901,'Indexing - fca'!$K$2:$L$51,2)</f>
        <v>11</v>
      </c>
    </row>
    <row r="902" spans="1:9">
      <c r="A902" s="16" t="s">
        <v>421</v>
      </c>
      <c r="B902" s="13" t="s">
        <v>8</v>
      </c>
      <c r="C902">
        <f>VLOOKUP(Parameter!O902,'Indexing - fca'!$A$2:$B$51,2)</f>
        <v>-7</v>
      </c>
      <c r="D902">
        <f>VLOOKUP(Parameter!P902,'Indexing - fca'!$C$2:$D$51,2)</f>
        <v>21</v>
      </c>
      <c r="E902">
        <f>VLOOKUP(Parameter!Q902,'Indexing - fca'!$E$2:$F$51,2)</f>
        <v>-13</v>
      </c>
      <c r="F902">
        <f>VLOOKUP(Parameter!R902,'Indexing - fca'!$G$2:$H$51,2)</f>
        <v>1</v>
      </c>
      <c r="H902">
        <f>VLOOKUP(Parameter!S902,'Indexing - fca'!$I$2:$J$51,2)</f>
        <v>2</v>
      </c>
      <c r="I902">
        <f>VLOOKUP(Parameter!T902,'Indexing - fca'!$K$2:$L$51,2)</f>
        <v>21</v>
      </c>
    </row>
    <row r="903" spans="1:9">
      <c r="A903" s="16" t="s">
        <v>421</v>
      </c>
      <c r="B903" s="13" t="s">
        <v>10</v>
      </c>
      <c r="C903">
        <f>VLOOKUP(Parameter!O903,'Indexing - fca'!$A$2:$B$51,2)</f>
        <v>-7</v>
      </c>
      <c r="D903">
        <f>VLOOKUP(Parameter!P903,'Indexing - fca'!$C$2:$D$51,2)</f>
        <v>21</v>
      </c>
      <c r="E903">
        <f>VLOOKUP(Parameter!Q903,'Indexing - fca'!$E$2:$F$51,2)</f>
        <v>-13</v>
      </c>
      <c r="F903">
        <f>VLOOKUP(Parameter!R903,'Indexing - fca'!$G$2:$H$51,2)</f>
        <v>1</v>
      </c>
      <c r="H903">
        <f>VLOOKUP(Parameter!S903,'Indexing - fca'!$I$2:$J$51,2)</f>
        <v>2</v>
      </c>
      <c r="I903">
        <f>VLOOKUP(Parameter!T903,'Indexing - fca'!$K$2:$L$51,2)</f>
        <v>21</v>
      </c>
    </row>
    <row r="904" spans="1:9">
      <c r="A904" s="16" t="s">
        <v>421</v>
      </c>
      <c r="B904" s="13" t="s">
        <v>11</v>
      </c>
      <c r="C904">
        <f>VLOOKUP(Parameter!O904,'Indexing - fca'!$A$2:$B$51,2)</f>
        <v>-7</v>
      </c>
      <c r="D904">
        <f>VLOOKUP(Parameter!P904,'Indexing - fca'!$C$2:$D$51,2)</f>
        <v>21</v>
      </c>
      <c r="E904">
        <f>VLOOKUP(Parameter!Q904,'Indexing - fca'!$E$2:$F$51,2)</f>
        <v>-13</v>
      </c>
      <c r="F904">
        <f>VLOOKUP(Parameter!R904,'Indexing - fca'!$G$2:$H$51,2)</f>
        <v>1</v>
      </c>
      <c r="H904">
        <f>VLOOKUP(Parameter!S904,'Indexing - fca'!$I$2:$J$51,2)</f>
        <v>2</v>
      </c>
      <c r="I904">
        <f>VLOOKUP(Parameter!T904,'Indexing - fca'!$K$2:$L$51,2)</f>
        <v>21</v>
      </c>
    </row>
    <row r="905" spans="1:9">
      <c r="A905" s="16" t="s">
        <v>422</v>
      </c>
      <c r="B905" s="13" t="s">
        <v>8</v>
      </c>
      <c r="C905">
        <f>VLOOKUP(Parameter!O905,'Indexing - fca'!$A$2:$B$51,2)</f>
        <v>-5</v>
      </c>
      <c r="D905">
        <f>VLOOKUP(Parameter!P905,'Indexing - fca'!$C$2:$D$51,2)</f>
        <v>0</v>
      </c>
      <c r="E905">
        <f>VLOOKUP(Parameter!Q905,'Indexing - fca'!$E$2:$F$51,2)</f>
        <v>-4</v>
      </c>
      <c r="F905">
        <f>VLOOKUP(Parameter!R905,'Indexing - fca'!$G$2:$H$51,2)</f>
        <v>3</v>
      </c>
      <c r="H905">
        <f>VLOOKUP(Parameter!S905,'Indexing - fca'!$I$2:$J$51,2)</f>
        <v>20</v>
      </c>
      <c r="I905">
        <f>VLOOKUP(Parameter!T905,'Indexing - fca'!$K$2:$L$51,2)</f>
        <v>24</v>
      </c>
    </row>
    <row r="906" spans="1:9">
      <c r="A906" s="16" t="s">
        <v>422</v>
      </c>
      <c r="B906" s="13" t="s">
        <v>10</v>
      </c>
      <c r="C906">
        <f>VLOOKUP(Parameter!O906,'Indexing - fca'!$A$2:$B$51,2)</f>
        <v>-5</v>
      </c>
      <c r="D906">
        <f>VLOOKUP(Parameter!P906,'Indexing - fca'!$C$2:$D$51,2)</f>
        <v>0</v>
      </c>
      <c r="E906">
        <f>VLOOKUP(Parameter!Q906,'Indexing - fca'!$E$2:$F$51,2)</f>
        <v>-4</v>
      </c>
      <c r="F906">
        <f>VLOOKUP(Parameter!R906,'Indexing - fca'!$G$2:$H$51,2)</f>
        <v>3</v>
      </c>
      <c r="H906">
        <f>VLOOKUP(Parameter!S906,'Indexing - fca'!$I$2:$J$51,2)</f>
        <v>20</v>
      </c>
      <c r="I906">
        <f>VLOOKUP(Parameter!T906,'Indexing - fca'!$K$2:$L$51,2)</f>
        <v>24</v>
      </c>
    </row>
    <row r="907" spans="1:9">
      <c r="A907" s="16" t="s">
        <v>422</v>
      </c>
      <c r="B907" s="13" t="s">
        <v>11</v>
      </c>
      <c r="C907">
        <f>VLOOKUP(Parameter!O907,'Indexing - fca'!$A$2:$B$51,2)</f>
        <v>-5</v>
      </c>
      <c r="D907">
        <f>VLOOKUP(Parameter!P907,'Indexing - fca'!$C$2:$D$51,2)</f>
        <v>0</v>
      </c>
      <c r="E907">
        <f>VLOOKUP(Parameter!Q907,'Indexing - fca'!$E$2:$F$51,2)</f>
        <v>-4</v>
      </c>
      <c r="F907">
        <f>VLOOKUP(Parameter!R907,'Indexing - fca'!$G$2:$H$51,2)</f>
        <v>3</v>
      </c>
      <c r="H907">
        <f>VLOOKUP(Parameter!S907,'Indexing - fca'!$I$2:$J$51,2)</f>
        <v>20</v>
      </c>
      <c r="I907">
        <f>VLOOKUP(Parameter!T907,'Indexing - fca'!$K$2:$L$51,2)</f>
        <v>24</v>
      </c>
    </row>
    <row r="908" spans="1:9">
      <c r="A908" s="16" t="s">
        <v>423</v>
      </c>
      <c r="B908" s="13" t="s">
        <v>8</v>
      </c>
      <c r="C908">
        <f>VLOOKUP(Parameter!O908,'Indexing - fca'!$A$2:$B$51,2)</f>
        <v>9</v>
      </c>
      <c r="D908">
        <f>VLOOKUP(Parameter!P908,'Indexing - fca'!$C$2:$D$51,2)</f>
        <v>6</v>
      </c>
      <c r="E908">
        <f>VLOOKUP(Parameter!Q908,'Indexing - fca'!$E$2:$F$51,2)</f>
        <v>13</v>
      </c>
      <c r="F908">
        <f>VLOOKUP(Parameter!R908,'Indexing - fca'!$G$2:$H$51,2)</f>
        <v>-1</v>
      </c>
      <c r="H908">
        <f>VLOOKUP(Parameter!S908,'Indexing - fca'!$I$2:$J$51,2)</f>
        <v>-19</v>
      </c>
      <c r="I908">
        <f>VLOOKUP(Parameter!T908,'Indexing - fca'!$K$2:$L$51,2)</f>
        <v>23</v>
      </c>
    </row>
    <row r="909" spans="1:9">
      <c r="A909" s="16" t="s">
        <v>423</v>
      </c>
      <c r="B909" s="13" t="s">
        <v>10</v>
      </c>
      <c r="C909">
        <f>VLOOKUP(Parameter!O909,'Indexing - fca'!$A$2:$B$51,2)</f>
        <v>9</v>
      </c>
      <c r="D909">
        <f>VLOOKUP(Parameter!P909,'Indexing - fca'!$C$2:$D$51,2)</f>
        <v>6</v>
      </c>
      <c r="E909">
        <f>VLOOKUP(Parameter!Q909,'Indexing - fca'!$E$2:$F$51,2)</f>
        <v>13</v>
      </c>
      <c r="F909">
        <f>VLOOKUP(Parameter!R909,'Indexing - fca'!$G$2:$H$51,2)</f>
        <v>-1</v>
      </c>
      <c r="H909">
        <f>VLOOKUP(Parameter!S909,'Indexing - fca'!$I$2:$J$51,2)</f>
        <v>-19</v>
      </c>
      <c r="I909">
        <f>VLOOKUP(Parameter!T909,'Indexing - fca'!$K$2:$L$51,2)</f>
        <v>23</v>
      </c>
    </row>
    <row r="910" spans="1:9">
      <c r="A910" s="16" t="s">
        <v>423</v>
      </c>
      <c r="B910" s="13" t="s">
        <v>11</v>
      </c>
      <c r="C910">
        <f>VLOOKUP(Parameter!O910,'Indexing - fca'!$A$2:$B$51,2)</f>
        <v>9</v>
      </c>
      <c r="D910">
        <f>VLOOKUP(Parameter!P910,'Indexing - fca'!$C$2:$D$51,2)</f>
        <v>6</v>
      </c>
      <c r="E910">
        <f>VLOOKUP(Parameter!Q910,'Indexing - fca'!$E$2:$F$51,2)</f>
        <v>13</v>
      </c>
      <c r="F910">
        <f>VLOOKUP(Parameter!R910,'Indexing - fca'!$G$2:$H$51,2)</f>
        <v>-1</v>
      </c>
      <c r="H910">
        <f>VLOOKUP(Parameter!S910,'Indexing - fca'!$I$2:$J$51,2)</f>
        <v>-19</v>
      </c>
      <c r="I910">
        <f>VLOOKUP(Parameter!T910,'Indexing - fca'!$K$2:$L$51,2)</f>
        <v>23</v>
      </c>
    </row>
    <row r="911" spans="1:9">
      <c r="A911" s="16" t="s">
        <v>424</v>
      </c>
      <c r="B911" s="13" t="s">
        <v>8</v>
      </c>
      <c r="C911">
        <f>VLOOKUP(Parameter!O911,'Indexing - fca'!$A$2:$B$51,2)</f>
        <v>-8</v>
      </c>
      <c r="D911">
        <f>VLOOKUP(Parameter!P911,'Indexing - fca'!$C$2:$D$51,2)</f>
        <v>22</v>
      </c>
      <c r="E911">
        <f>VLOOKUP(Parameter!Q911,'Indexing - fca'!$E$2:$F$51,2)</f>
        <v>-9</v>
      </c>
      <c r="F911">
        <f>VLOOKUP(Parameter!R911,'Indexing - fca'!$G$2:$H$51,2)</f>
        <v>1</v>
      </c>
      <c r="H911">
        <f>VLOOKUP(Parameter!S911,'Indexing - fca'!$I$2:$J$51,2)</f>
        <v>-19</v>
      </c>
      <c r="I911">
        <f>VLOOKUP(Parameter!T911,'Indexing - fca'!$K$2:$L$51,2)</f>
        <v>23</v>
      </c>
    </row>
    <row r="912" spans="1:9">
      <c r="A912" s="16" t="s">
        <v>424</v>
      </c>
      <c r="B912" s="13" t="s">
        <v>10</v>
      </c>
      <c r="C912">
        <f>VLOOKUP(Parameter!O912,'Indexing - fca'!$A$2:$B$51,2)</f>
        <v>-8</v>
      </c>
      <c r="D912">
        <f>VLOOKUP(Parameter!P912,'Indexing - fca'!$C$2:$D$51,2)</f>
        <v>22</v>
      </c>
      <c r="E912">
        <f>VLOOKUP(Parameter!Q912,'Indexing - fca'!$E$2:$F$51,2)</f>
        <v>-9</v>
      </c>
      <c r="F912">
        <f>VLOOKUP(Parameter!R912,'Indexing - fca'!$G$2:$H$51,2)</f>
        <v>1</v>
      </c>
      <c r="H912">
        <f>VLOOKUP(Parameter!S912,'Indexing - fca'!$I$2:$J$51,2)</f>
        <v>-19</v>
      </c>
      <c r="I912">
        <f>VLOOKUP(Parameter!T912,'Indexing - fca'!$K$2:$L$51,2)</f>
        <v>23</v>
      </c>
    </row>
    <row r="913" spans="1:9">
      <c r="A913" s="16" t="s">
        <v>424</v>
      </c>
      <c r="B913" s="13" t="s">
        <v>11</v>
      </c>
      <c r="C913">
        <f>VLOOKUP(Parameter!O913,'Indexing - fca'!$A$2:$B$51,2)</f>
        <v>-8</v>
      </c>
      <c r="D913">
        <f>VLOOKUP(Parameter!P913,'Indexing - fca'!$C$2:$D$51,2)</f>
        <v>22</v>
      </c>
      <c r="E913">
        <f>VLOOKUP(Parameter!Q913,'Indexing - fca'!$E$2:$F$51,2)</f>
        <v>-9</v>
      </c>
      <c r="F913">
        <f>VLOOKUP(Parameter!R913,'Indexing - fca'!$G$2:$H$51,2)</f>
        <v>1</v>
      </c>
      <c r="H913">
        <f>VLOOKUP(Parameter!S913,'Indexing - fca'!$I$2:$J$51,2)</f>
        <v>-19</v>
      </c>
      <c r="I913">
        <f>VLOOKUP(Parameter!T913,'Indexing - fca'!$K$2:$L$51,2)</f>
        <v>23</v>
      </c>
    </row>
    <row r="914" spans="1:9">
      <c r="A914" s="16" t="s">
        <v>425</v>
      </c>
      <c r="B914" s="13" t="s">
        <v>8</v>
      </c>
      <c r="C914">
        <f>VLOOKUP(Parameter!O914,'Indexing - fca'!$A$2:$B$51,2)</f>
        <v>-6</v>
      </c>
      <c r="D914">
        <f>VLOOKUP(Parameter!P914,'Indexing - fca'!$C$2:$D$51,2)</f>
        <v>15</v>
      </c>
      <c r="E914">
        <f>VLOOKUP(Parameter!Q914,'Indexing - fca'!$E$2:$F$51,2)</f>
        <v>5</v>
      </c>
      <c r="F914">
        <f>VLOOKUP(Parameter!R914,'Indexing - fca'!$G$2:$H$51,2)</f>
        <v>-1</v>
      </c>
      <c r="H914">
        <f>VLOOKUP(Parameter!S914,'Indexing - fca'!$I$2:$J$51,2)</f>
        <v>20</v>
      </c>
      <c r="I914">
        <f>VLOOKUP(Parameter!T914,'Indexing - fca'!$K$2:$L$51,2)</f>
        <v>24</v>
      </c>
    </row>
    <row r="915" spans="1:9">
      <c r="A915" s="16" t="s">
        <v>425</v>
      </c>
      <c r="B915" s="13" t="s">
        <v>10</v>
      </c>
      <c r="C915">
        <f>VLOOKUP(Parameter!O915,'Indexing - fca'!$A$2:$B$51,2)</f>
        <v>-6</v>
      </c>
      <c r="D915">
        <f>VLOOKUP(Parameter!P915,'Indexing - fca'!$C$2:$D$51,2)</f>
        <v>15</v>
      </c>
      <c r="E915">
        <f>VLOOKUP(Parameter!Q915,'Indexing - fca'!$E$2:$F$51,2)</f>
        <v>5</v>
      </c>
      <c r="F915">
        <f>VLOOKUP(Parameter!R915,'Indexing - fca'!$G$2:$H$51,2)</f>
        <v>-1</v>
      </c>
      <c r="H915">
        <f>VLOOKUP(Parameter!S915,'Indexing - fca'!$I$2:$J$51,2)</f>
        <v>20</v>
      </c>
      <c r="I915">
        <f>VLOOKUP(Parameter!T915,'Indexing - fca'!$K$2:$L$51,2)</f>
        <v>24</v>
      </c>
    </row>
    <row r="916" spans="1:9">
      <c r="A916" s="16" t="s">
        <v>425</v>
      </c>
      <c r="B916" s="13" t="s">
        <v>11</v>
      </c>
      <c r="C916">
        <f>VLOOKUP(Parameter!O916,'Indexing - fca'!$A$2:$B$51,2)</f>
        <v>-6</v>
      </c>
      <c r="D916">
        <f>VLOOKUP(Parameter!P916,'Indexing - fca'!$C$2:$D$51,2)</f>
        <v>15</v>
      </c>
      <c r="E916">
        <f>VLOOKUP(Parameter!Q916,'Indexing - fca'!$E$2:$F$51,2)</f>
        <v>5</v>
      </c>
      <c r="F916">
        <f>VLOOKUP(Parameter!R916,'Indexing - fca'!$G$2:$H$51,2)</f>
        <v>-1</v>
      </c>
      <c r="H916">
        <f>VLOOKUP(Parameter!S916,'Indexing - fca'!$I$2:$J$51,2)</f>
        <v>20</v>
      </c>
      <c r="I916">
        <f>VLOOKUP(Parameter!T916,'Indexing - fca'!$K$2:$L$51,2)</f>
        <v>24</v>
      </c>
    </row>
    <row r="917" spans="1:9">
      <c r="A917" s="16" t="s">
        <v>426</v>
      </c>
      <c r="B917" s="13" t="s">
        <v>8</v>
      </c>
      <c r="C917">
        <f>VLOOKUP(Parameter!O917,'Indexing - fca'!$A$2:$B$51,2)</f>
        <v>-1</v>
      </c>
      <c r="D917">
        <f>VLOOKUP(Parameter!P917,'Indexing - fca'!$C$2:$D$51,2)</f>
        <v>19</v>
      </c>
      <c r="E917">
        <f>VLOOKUP(Parameter!Q917,'Indexing - fca'!$E$2:$F$51,2)</f>
        <v>-5</v>
      </c>
      <c r="F917">
        <f>VLOOKUP(Parameter!R917,'Indexing - fca'!$G$2:$H$51,2)</f>
        <v>-18</v>
      </c>
      <c r="H917">
        <f>VLOOKUP(Parameter!S917,'Indexing - fca'!$I$2:$J$51,2)</f>
        <v>-3</v>
      </c>
      <c r="I917">
        <f>VLOOKUP(Parameter!T917,'Indexing - fca'!$K$2:$L$51,2)</f>
        <v>-2</v>
      </c>
    </row>
    <row r="918" spans="1:9">
      <c r="A918" s="16" t="s">
        <v>426</v>
      </c>
      <c r="B918" s="13" t="s">
        <v>10</v>
      </c>
      <c r="C918">
        <f>VLOOKUP(Parameter!O918,'Indexing - fca'!$A$2:$B$51,2)</f>
        <v>-1</v>
      </c>
      <c r="D918">
        <f>VLOOKUP(Parameter!P918,'Indexing - fca'!$C$2:$D$51,2)</f>
        <v>19</v>
      </c>
      <c r="E918">
        <f>VLOOKUP(Parameter!Q918,'Indexing - fca'!$E$2:$F$51,2)</f>
        <v>-5</v>
      </c>
      <c r="F918">
        <f>VLOOKUP(Parameter!R918,'Indexing - fca'!$G$2:$H$51,2)</f>
        <v>-18</v>
      </c>
      <c r="H918">
        <f>VLOOKUP(Parameter!S918,'Indexing - fca'!$I$2:$J$51,2)</f>
        <v>-3</v>
      </c>
      <c r="I918">
        <f>VLOOKUP(Parameter!T918,'Indexing - fca'!$K$2:$L$51,2)</f>
        <v>-2</v>
      </c>
    </row>
    <row r="919" spans="1:9">
      <c r="A919" s="16" t="s">
        <v>426</v>
      </c>
      <c r="B919" s="13" t="s">
        <v>11</v>
      </c>
      <c r="C919">
        <f>VLOOKUP(Parameter!O919,'Indexing - fca'!$A$2:$B$51,2)</f>
        <v>-1</v>
      </c>
      <c r="D919">
        <f>VLOOKUP(Parameter!P919,'Indexing - fca'!$C$2:$D$51,2)</f>
        <v>19</v>
      </c>
      <c r="E919">
        <f>VLOOKUP(Parameter!Q919,'Indexing - fca'!$E$2:$F$51,2)</f>
        <v>-5</v>
      </c>
      <c r="F919">
        <f>VLOOKUP(Parameter!R919,'Indexing - fca'!$G$2:$H$51,2)</f>
        <v>-18</v>
      </c>
      <c r="H919">
        <f>VLOOKUP(Parameter!S919,'Indexing - fca'!$I$2:$J$51,2)</f>
        <v>-3</v>
      </c>
      <c r="I919">
        <f>VLOOKUP(Parameter!T919,'Indexing - fca'!$K$2:$L$51,2)</f>
        <v>-2</v>
      </c>
    </row>
    <row r="920" spans="1:9">
      <c r="A920" s="16" t="s">
        <v>427</v>
      </c>
      <c r="B920" s="13" t="s">
        <v>8</v>
      </c>
      <c r="C920">
        <f>VLOOKUP(Parameter!O920,'Indexing - fca'!$A$2:$B$51,2)</f>
        <v>-15</v>
      </c>
      <c r="D920">
        <f>VLOOKUP(Parameter!P920,'Indexing - fca'!$C$2:$D$51,2)</f>
        <v>10</v>
      </c>
      <c r="E920">
        <f>VLOOKUP(Parameter!Q920,'Indexing - fca'!$E$2:$F$51,2)</f>
        <v>11</v>
      </c>
      <c r="F920">
        <f>VLOOKUP(Parameter!R920,'Indexing - fca'!$G$2:$H$51,2)</f>
        <v>-9</v>
      </c>
      <c r="H920">
        <f>VLOOKUP(Parameter!S920,'Indexing - fca'!$I$2:$J$51,2)</f>
        <v>9</v>
      </c>
      <c r="I920">
        <f>VLOOKUP(Parameter!T920,'Indexing - fca'!$K$2:$L$51,2)</f>
        <v>-23</v>
      </c>
    </row>
    <row r="921" spans="1:9">
      <c r="A921" s="16" t="s">
        <v>427</v>
      </c>
      <c r="B921" s="13" t="s">
        <v>10</v>
      </c>
      <c r="C921">
        <f>VLOOKUP(Parameter!O921,'Indexing - fca'!$A$2:$B$51,2)</f>
        <v>-15</v>
      </c>
      <c r="D921">
        <f>VLOOKUP(Parameter!P921,'Indexing - fca'!$C$2:$D$51,2)</f>
        <v>10</v>
      </c>
      <c r="E921">
        <f>VLOOKUP(Parameter!Q921,'Indexing - fca'!$E$2:$F$51,2)</f>
        <v>11</v>
      </c>
      <c r="F921">
        <f>VLOOKUP(Parameter!R921,'Indexing - fca'!$G$2:$H$51,2)</f>
        <v>-9</v>
      </c>
      <c r="H921">
        <f>VLOOKUP(Parameter!S921,'Indexing - fca'!$I$2:$J$51,2)</f>
        <v>9</v>
      </c>
      <c r="I921">
        <f>VLOOKUP(Parameter!T921,'Indexing - fca'!$K$2:$L$51,2)</f>
        <v>-23</v>
      </c>
    </row>
    <row r="922" spans="1:9">
      <c r="A922" s="16" t="s">
        <v>427</v>
      </c>
      <c r="B922" s="13" t="s">
        <v>11</v>
      </c>
      <c r="C922">
        <f>VLOOKUP(Parameter!O922,'Indexing - fca'!$A$2:$B$51,2)</f>
        <v>-15</v>
      </c>
      <c r="D922">
        <f>VLOOKUP(Parameter!P922,'Indexing - fca'!$C$2:$D$51,2)</f>
        <v>10</v>
      </c>
      <c r="E922">
        <f>VLOOKUP(Parameter!Q922,'Indexing - fca'!$E$2:$F$51,2)</f>
        <v>11</v>
      </c>
      <c r="F922">
        <f>VLOOKUP(Parameter!R922,'Indexing - fca'!$G$2:$H$51,2)</f>
        <v>-9</v>
      </c>
      <c r="H922">
        <f>VLOOKUP(Parameter!S922,'Indexing - fca'!$I$2:$J$51,2)</f>
        <v>9</v>
      </c>
      <c r="I922">
        <f>VLOOKUP(Parameter!T922,'Indexing - fca'!$K$2:$L$51,2)</f>
        <v>-23</v>
      </c>
    </row>
    <row r="923" spans="1:9">
      <c r="A923" s="16" t="s">
        <v>428</v>
      </c>
      <c r="B923" s="13" t="s">
        <v>8</v>
      </c>
      <c r="C923">
        <f>VLOOKUP(Parameter!O923,'Indexing - fca'!$A$2:$B$51,2)</f>
        <v>0</v>
      </c>
      <c r="D923">
        <f>VLOOKUP(Parameter!P923,'Indexing - fca'!$C$2:$D$51,2)</f>
        <v>14</v>
      </c>
      <c r="E923">
        <f>VLOOKUP(Parameter!Q923,'Indexing - fca'!$E$2:$F$51,2)</f>
        <v>10</v>
      </c>
      <c r="F923">
        <f>VLOOKUP(Parameter!R923,'Indexing - fca'!$G$2:$H$51,2)</f>
        <v>-14</v>
      </c>
      <c r="H923">
        <f>VLOOKUP(Parameter!S923,'Indexing - fca'!$I$2:$J$51,2)</f>
        <v>13</v>
      </c>
      <c r="I923">
        <f>VLOOKUP(Parameter!T923,'Indexing - fca'!$K$2:$L$51,2)</f>
        <v>23</v>
      </c>
    </row>
    <row r="924" spans="1:9">
      <c r="A924" s="16" t="s">
        <v>428</v>
      </c>
      <c r="B924" s="13" t="s">
        <v>10</v>
      </c>
      <c r="C924">
        <f>VLOOKUP(Parameter!O924,'Indexing - fca'!$A$2:$B$51,2)</f>
        <v>0</v>
      </c>
      <c r="D924">
        <f>VLOOKUP(Parameter!P924,'Indexing - fca'!$C$2:$D$51,2)</f>
        <v>14</v>
      </c>
      <c r="E924">
        <f>VLOOKUP(Parameter!Q924,'Indexing - fca'!$E$2:$F$51,2)</f>
        <v>10</v>
      </c>
      <c r="F924">
        <f>VLOOKUP(Parameter!R924,'Indexing - fca'!$G$2:$H$51,2)</f>
        <v>-14</v>
      </c>
      <c r="H924">
        <f>VLOOKUP(Parameter!S924,'Indexing - fca'!$I$2:$J$51,2)</f>
        <v>13</v>
      </c>
      <c r="I924">
        <f>VLOOKUP(Parameter!T924,'Indexing - fca'!$K$2:$L$51,2)</f>
        <v>23</v>
      </c>
    </row>
    <row r="925" spans="1:9">
      <c r="A925" s="16" t="s">
        <v>428</v>
      </c>
      <c r="B925" s="13" t="s">
        <v>11</v>
      </c>
      <c r="C925">
        <f>VLOOKUP(Parameter!O925,'Indexing - fca'!$A$2:$B$51,2)</f>
        <v>0</v>
      </c>
      <c r="D925">
        <f>VLOOKUP(Parameter!P925,'Indexing - fca'!$C$2:$D$51,2)</f>
        <v>14</v>
      </c>
      <c r="E925">
        <f>VLOOKUP(Parameter!Q925,'Indexing - fca'!$E$2:$F$51,2)</f>
        <v>10</v>
      </c>
      <c r="F925">
        <f>VLOOKUP(Parameter!R925,'Indexing - fca'!$G$2:$H$51,2)</f>
        <v>-14</v>
      </c>
      <c r="H925">
        <f>VLOOKUP(Parameter!S925,'Indexing - fca'!$I$2:$J$51,2)</f>
        <v>13</v>
      </c>
      <c r="I925">
        <f>VLOOKUP(Parameter!T925,'Indexing - fca'!$K$2:$L$51,2)</f>
        <v>23</v>
      </c>
    </row>
    <row r="926" spans="1:9">
      <c r="A926" s="16" t="s">
        <v>429</v>
      </c>
      <c r="B926" s="13" t="s">
        <v>8</v>
      </c>
      <c r="C926">
        <f>VLOOKUP(Parameter!O926,'Indexing - fca'!$A$2:$B$51,2)</f>
        <v>11</v>
      </c>
      <c r="D926">
        <f>VLOOKUP(Parameter!P926,'Indexing - fca'!$C$2:$D$51,2)</f>
        <v>-2</v>
      </c>
      <c r="E926">
        <f>VLOOKUP(Parameter!Q926,'Indexing - fca'!$E$2:$F$51,2)</f>
        <v>5</v>
      </c>
      <c r="F926">
        <f>VLOOKUP(Parameter!R926,'Indexing - fca'!$G$2:$H$51,2)</f>
        <v>-1</v>
      </c>
      <c r="H926">
        <f>VLOOKUP(Parameter!S926,'Indexing - fca'!$I$2:$J$51,2)</f>
        <v>15</v>
      </c>
      <c r="I926">
        <f>VLOOKUP(Parameter!T926,'Indexing - fca'!$K$2:$L$51,2)</f>
        <v>16</v>
      </c>
    </row>
    <row r="927" spans="1:9">
      <c r="A927" s="16" t="s">
        <v>429</v>
      </c>
      <c r="B927" s="13" t="s">
        <v>10</v>
      </c>
      <c r="C927">
        <f>VLOOKUP(Parameter!O927,'Indexing - fca'!$A$2:$B$51,2)</f>
        <v>11</v>
      </c>
      <c r="D927">
        <f>VLOOKUP(Parameter!P927,'Indexing - fca'!$C$2:$D$51,2)</f>
        <v>-2</v>
      </c>
      <c r="E927">
        <f>VLOOKUP(Parameter!Q927,'Indexing - fca'!$E$2:$F$51,2)</f>
        <v>5</v>
      </c>
      <c r="F927">
        <f>VLOOKUP(Parameter!R927,'Indexing - fca'!$G$2:$H$51,2)</f>
        <v>-1</v>
      </c>
      <c r="H927">
        <f>VLOOKUP(Parameter!S927,'Indexing - fca'!$I$2:$J$51,2)</f>
        <v>15</v>
      </c>
      <c r="I927">
        <f>VLOOKUP(Parameter!T927,'Indexing - fca'!$K$2:$L$51,2)</f>
        <v>16</v>
      </c>
    </row>
    <row r="928" spans="1:9">
      <c r="A928" s="16" t="s">
        <v>429</v>
      </c>
      <c r="B928" s="13" t="s">
        <v>11</v>
      </c>
      <c r="C928">
        <f>VLOOKUP(Parameter!O928,'Indexing - fca'!$A$2:$B$51,2)</f>
        <v>11</v>
      </c>
      <c r="D928">
        <f>VLOOKUP(Parameter!P928,'Indexing - fca'!$C$2:$D$51,2)</f>
        <v>-2</v>
      </c>
      <c r="E928">
        <f>VLOOKUP(Parameter!Q928,'Indexing - fca'!$E$2:$F$51,2)</f>
        <v>5</v>
      </c>
      <c r="F928">
        <f>VLOOKUP(Parameter!R928,'Indexing - fca'!$G$2:$H$51,2)</f>
        <v>-1</v>
      </c>
      <c r="H928">
        <f>VLOOKUP(Parameter!S928,'Indexing - fca'!$I$2:$J$51,2)</f>
        <v>15</v>
      </c>
      <c r="I928">
        <f>VLOOKUP(Parameter!T928,'Indexing - fca'!$K$2:$L$51,2)</f>
        <v>16</v>
      </c>
    </row>
    <row r="929" spans="1:9">
      <c r="A929" s="16" t="s">
        <v>430</v>
      </c>
      <c r="B929" s="13" t="s">
        <v>8</v>
      </c>
      <c r="C929">
        <f>VLOOKUP(Parameter!O929,'Indexing - fca'!$A$2:$B$51,2)</f>
        <v>6</v>
      </c>
      <c r="D929">
        <f>VLOOKUP(Parameter!P929,'Indexing - fca'!$C$2:$D$51,2)</f>
        <v>20</v>
      </c>
      <c r="E929">
        <f>VLOOKUP(Parameter!Q929,'Indexing - fca'!$E$2:$F$51,2)</f>
        <v>-1</v>
      </c>
      <c r="F929">
        <f>VLOOKUP(Parameter!R929,'Indexing - fca'!$G$2:$H$51,2)</f>
        <v>2</v>
      </c>
      <c r="H929">
        <f>VLOOKUP(Parameter!S929,'Indexing - fca'!$I$2:$J$51,2)</f>
        <v>16</v>
      </c>
      <c r="I929">
        <f>VLOOKUP(Parameter!T929,'Indexing - fca'!$K$2:$L$51,2)</f>
        <v>23</v>
      </c>
    </row>
    <row r="930" spans="1:9">
      <c r="A930" s="16" t="s">
        <v>430</v>
      </c>
      <c r="B930" s="13" t="s">
        <v>10</v>
      </c>
      <c r="C930">
        <f>VLOOKUP(Parameter!O930,'Indexing - fca'!$A$2:$B$51,2)</f>
        <v>6</v>
      </c>
      <c r="D930">
        <f>VLOOKUP(Parameter!P930,'Indexing - fca'!$C$2:$D$51,2)</f>
        <v>20</v>
      </c>
      <c r="E930">
        <f>VLOOKUP(Parameter!Q930,'Indexing - fca'!$E$2:$F$51,2)</f>
        <v>-1</v>
      </c>
      <c r="F930">
        <f>VLOOKUP(Parameter!R930,'Indexing - fca'!$G$2:$H$51,2)</f>
        <v>2</v>
      </c>
      <c r="H930">
        <f>VLOOKUP(Parameter!S930,'Indexing - fca'!$I$2:$J$51,2)</f>
        <v>16</v>
      </c>
      <c r="I930">
        <f>VLOOKUP(Parameter!T930,'Indexing - fca'!$K$2:$L$51,2)</f>
        <v>23</v>
      </c>
    </row>
    <row r="931" spans="1:9">
      <c r="A931" s="16" t="s">
        <v>430</v>
      </c>
      <c r="B931" s="13" t="s">
        <v>11</v>
      </c>
      <c r="C931">
        <f>VLOOKUP(Parameter!O931,'Indexing - fca'!$A$2:$B$51,2)</f>
        <v>6</v>
      </c>
      <c r="D931">
        <f>VLOOKUP(Parameter!P931,'Indexing - fca'!$C$2:$D$51,2)</f>
        <v>20</v>
      </c>
      <c r="E931">
        <f>VLOOKUP(Parameter!Q931,'Indexing - fca'!$E$2:$F$51,2)</f>
        <v>-1</v>
      </c>
      <c r="F931">
        <f>VLOOKUP(Parameter!R931,'Indexing - fca'!$G$2:$H$51,2)</f>
        <v>2</v>
      </c>
      <c r="H931">
        <f>VLOOKUP(Parameter!S931,'Indexing - fca'!$I$2:$J$51,2)</f>
        <v>16</v>
      </c>
      <c r="I931">
        <f>VLOOKUP(Parameter!T931,'Indexing - fca'!$K$2:$L$51,2)</f>
        <v>23</v>
      </c>
    </row>
    <row r="932" spans="1:9">
      <c r="A932" s="16" t="s">
        <v>431</v>
      </c>
      <c r="B932" s="13" t="s">
        <v>8</v>
      </c>
      <c r="C932">
        <f>VLOOKUP(Parameter!O932,'Indexing - fca'!$A$2:$B$51,2)</f>
        <v>10</v>
      </c>
      <c r="D932">
        <f>VLOOKUP(Parameter!P932,'Indexing - fca'!$C$2:$D$51,2)</f>
        <v>19</v>
      </c>
      <c r="E932">
        <f>VLOOKUP(Parameter!Q932,'Indexing - fca'!$E$2:$F$51,2)</f>
        <v>5</v>
      </c>
      <c r="F932">
        <f>VLOOKUP(Parameter!R932,'Indexing - fca'!$G$2:$H$51,2)</f>
        <v>-1</v>
      </c>
      <c r="H932">
        <f>VLOOKUP(Parameter!S932,'Indexing - fca'!$I$2:$J$51,2)</f>
        <v>20</v>
      </c>
      <c r="I932">
        <f>VLOOKUP(Parameter!T932,'Indexing - fca'!$K$2:$L$51,2)</f>
        <v>25</v>
      </c>
    </row>
    <row r="933" spans="1:9">
      <c r="A933" s="16" t="s">
        <v>431</v>
      </c>
      <c r="B933" s="13" t="s">
        <v>10</v>
      </c>
      <c r="C933">
        <f>VLOOKUP(Parameter!O933,'Indexing - fca'!$A$2:$B$51,2)</f>
        <v>10</v>
      </c>
      <c r="D933">
        <f>VLOOKUP(Parameter!P933,'Indexing - fca'!$C$2:$D$51,2)</f>
        <v>19</v>
      </c>
      <c r="E933">
        <f>VLOOKUP(Parameter!Q933,'Indexing - fca'!$E$2:$F$51,2)</f>
        <v>5</v>
      </c>
      <c r="F933">
        <f>VLOOKUP(Parameter!R933,'Indexing - fca'!$G$2:$H$51,2)</f>
        <v>-1</v>
      </c>
      <c r="H933">
        <f>VLOOKUP(Parameter!S933,'Indexing - fca'!$I$2:$J$51,2)</f>
        <v>20</v>
      </c>
      <c r="I933">
        <f>VLOOKUP(Parameter!T933,'Indexing - fca'!$K$2:$L$51,2)</f>
        <v>25</v>
      </c>
    </row>
    <row r="934" spans="1:9">
      <c r="A934" s="16" t="s">
        <v>431</v>
      </c>
      <c r="B934" s="13" t="s">
        <v>11</v>
      </c>
      <c r="C934">
        <f>VLOOKUP(Parameter!O934,'Indexing - fca'!$A$2:$B$51,2)</f>
        <v>10</v>
      </c>
      <c r="D934">
        <f>VLOOKUP(Parameter!P934,'Indexing - fca'!$C$2:$D$51,2)</f>
        <v>19</v>
      </c>
      <c r="E934">
        <f>VLOOKUP(Parameter!Q934,'Indexing - fca'!$E$2:$F$51,2)</f>
        <v>5</v>
      </c>
      <c r="F934">
        <f>VLOOKUP(Parameter!R934,'Indexing - fca'!$G$2:$H$51,2)</f>
        <v>-1</v>
      </c>
      <c r="H934">
        <f>VLOOKUP(Parameter!S934,'Indexing - fca'!$I$2:$J$51,2)</f>
        <v>20</v>
      </c>
      <c r="I934">
        <f>VLOOKUP(Parameter!T934,'Indexing - fca'!$K$2:$L$51,2)</f>
        <v>25</v>
      </c>
    </row>
    <row r="935" spans="1:9">
      <c r="A935" s="16" t="s">
        <v>432</v>
      </c>
      <c r="B935" s="13" t="s">
        <v>8</v>
      </c>
      <c r="C935">
        <f>VLOOKUP(Parameter!O935,'Indexing - fca'!$A$2:$B$51,2)</f>
        <v>3</v>
      </c>
      <c r="D935">
        <f>VLOOKUP(Parameter!P935,'Indexing - fca'!$C$2:$D$51,2)</f>
        <v>9</v>
      </c>
      <c r="E935">
        <f>VLOOKUP(Parameter!Q935,'Indexing - fca'!$E$2:$F$51,2)</f>
        <v>-2</v>
      </c>
      <c r="F935">
        <f>VLOOKUP(Parameter!R935,'Indexing - fca'!$G$2:$H$51,2)</f>
        <v>2</v>
      </c>
      <c r="H935">
        <f>VLOOKUP(Parameter!S935,'Indexing - fca'!$I$2:$J$51,2)</f>
        <v>14</v>
      </c>
      <c r="I935">
        <f>VLOOKUP(Parameter!T935,'Indexing - fca'!$K$2:$L$51,2)</f>
        <v>20</v>
      </c>
    </row>
    <row r="936" spans="1:9">
      <c r="A936" s="16" t="s">
        <v>432</v>
      </c>
      <c r="B936" s="13" t="s">
        <v>10</v>
      </c>
      <c r="C936">
        <f>VLOOKUP(Parameter!O936,'Indexing - fca'!$A$2:$B$51,2)</f>
        <v>3</v>
      </c>
      <c r="D936">
        <f>VLOOKUP(Parameter!P936,'Indexing - fca'!$C$2:$D$51,2)</f>
        <v>9</v>
      </c>
      <c r="E936">
        <f>VLOOKUP(Parameter!Q936,'Indexing - fca'!$E$2:$F$51,2)</f>
        <v>-2</v>
      </c>
      <c r="F936">
        <f>VLOOKUP(Parameter!R936,'Indexing - fca'!$G$2:$H$51,2)</f>
        <v>2</v>
      </c>
      <c r="H936">
        <f>VLOOKUP(Parameter!S936,'Indexing - fca'!$I$2:$J$51,2)</f>
        <v>14</v>
      </c>
      <c r="I936">
        <f>VLOOKUP(Parameter!T936,'Indexing - fca'!$K$2:$L$51,2)</f>
        <v>20</v>
      </c>
    </row>
    <row r="937" spans="1:9">
      <c r="A937" s="16" t="s">
        <v>432</v>
      </c>
      <c r="B937" s="13" t="s">
        <v>11</v>
      </c>
      <c r="C937">
        <f>VLOOKUP(Parameter!O937,'Indexing - fca'!$A$2:$B$51,2)</f>
        <v>3</v>
      </c>
      <c r="D937">
        <f>VLOOKUP(Parameter!P937,'Indexing - fca'!$C$2:$D$51,2)</f>
        <v>9</v>
      </c>
      <c r="E937">
        <f>VLOOKUP(Parameter!Q937,'Indexing - fca'!$E$2:$F$51,2)</f>
        <v>-2</v>
      </c>
      <c r="F937">
        <f>VLOOKUP(Parameter!R937,'Indexing - fca'!$G$2:$H$51,2)</f>
        <v>2</v>
      </c>
      <c r="H937">
        <f>VLOOKUP(Parameter!S937,'Indexing - fca'!$I$2:$J$51,2)</f>
        <v>14</v>
      </c>
      <c r="I937">
        <f>VLOOKUP(Parameter!T937,'Indexing - fca'!$K$2:$L$51,2)</f>
        <v>20</v>
      </c>
    </row>
    <row r="938" spans="1:9">
      <c r="A938" s="16" t="s">
        <v>433</v>
      </c>
      <c r="B938" s="13" t="s">
        <v>8</v>
      </c>
      <c r="C938">
        <f>VLOOKUP(Parameter!O938,'Indexing - fca'!$A$2:$B$51,2)</f>
        <v>1</v>
      </c>
      <c r="D938">
        <f>VLOOKUP(Parameter!P938,'Indexing - fca'!$C$2:$D$51,2)</f>
        <v>-2</v>
      </c>
      <c r="E938">
        <f>VLOOKUP(Parameter!Q938,'Indexing - fca'!$E$2:$F$51,2)</f>
        <v>9</v>
      </c>
      <c r="F938">
        <f>VLOOKUP(Parameter!R938,'Indexing - fca'!$G$2:$H$51,2)</f>
        <v>4</v>
      </c>
      <c r="H938">
        <f>VLOOKUP(Parameter!S938,'Indexing - fca'!$I$2:$J$51,2)</f>
        <v>13</v>
      </c>
      <c r="I938">
        <f>VLOOKUP(Parameter!T938,'Indexing - fca'!$K$2:$L$51,2)</f>
        <v>23</v>
      </c>
    </row>
    <row r="939" spans="1:9">
      <c r="A939" s="16" t="s">
        <v>433</v>
      </c>
      <c r="B939" s="13" t="s">
        <v>10</v>
      </c>
      <c r="C939">
        <f>VLOOKUP(Parameter!O939,'Indexing - fca'!$A$2:$B$51,2)</f>
        <v>1</v>
      </c>
      <c r="D939">
        <f>VLOOKUP(Parameter!P939,'Indexing - fca'!$C$2:$D$51,2)</f>
        <v>-2</v>
      </c>
      <c r="E939">
        <f>VLOOKUP(Parameter!Q939,'Indexing - fca'!$E$2:$F$51,2)</f>
        <v>9</v>
      </c>
      <c r="F939">
        <f>VLOOKUP(Parameter!R939,'Indexing - fca'!$G$2:$H$51,2)</f>
        <v>4</v>
      </c>
      <c r="H939">
        <f>VLOOKUP(Parameter!S939,'Indexing - fca'!$I$2:$J$51,2)</f>
        <v>13</v>
      </c>
      <c r="I939">
        <f>VLOOKUP(Parameter!T939,'Indexing - fca'!$K$2:$L$51,2)</f>
        <v>23</v>
      </c>
    </row>
    <row r="940" spans="1:9">
      <c r="A940" s="16" t="s">
        <v>433</v>
      </c>
      <c r="B940" s="13" t="s">
        <v>11</v>
      </c>
      <c r="C940">
        <f>VLOOKUP(Parameter!O940,'Indexing - fca'!$A$2:$B$51,2)</f>
        <v>1</v>
      </c>
      <c r="D940">
        <f>VLOOKUP(Parameter!P940,'Indexing - fca'!$C$2:$D$51,2)</f>
        <v>-2</v>
      </c>
      <c r="E940">
        <f>VLOOKUP(Parameter!Q940,'Indexing - fca'!$E$2:$F$51,2)</f>
        <v>9</v>
      </c>
      <c r="F940">
        <f>VLOOKUP(Parameter!R940,'Indexing - fca'!$G$2:$H$51,2)</f>
        <v>4</v>
      </c>
      <c r="H940">
        <f>VLOOKUP(Parameter!S940,'Indexing - fca'!$I$2:$J$51,2)</f>
        <v>13</v>
      </c>
      <c r="I940">
        <f>VLOOKUP(Parameter!T940,'Indexing - fca'!$K$2:$L$51,2)</f>
        <v>23</v>
      </c>
    </row>
    <row r="941" spans="1:9">
      <c r="A941" s="16" t="s">
        <v>434</v>
      </c>
      <c r="B941" s="13" t="s">
        <v>8</v>
      </c>
      <c r="C941">
        <f>VLOOKUP(Parameter!O941,'Indexing - fca'!$A$2:$B$51,2)</f>
        <v>11</v>
      </c>
      <c r="D941">
        <f>VLOOKUP(Parameter!P941,'Indexing - fca'!$C$2:$D$51,2)</f>
        <v>-3</v>
      </c>
      <c r="E941">
        <f>VLOOKUP(Parameter!Q941,'Indexing - fca'!$E$2:$F$51,2)</f>
        <v>-1</v>
      </c>
      <c r="F941">
        <f>VLOOKUP(Parameter!R941,'Indexing - fca'!$G$2:$H$51,2)</f>
        <v>-1</v>
      </c>
      <c r="H941">
        <f>VLOOKUP(Parameter!S941,'Indexing - fca'!$I$2:$J$51,2)</f>
        <v>16</v>
      </c>
      <c r="I941">
        <f>VLOOKUP(Parameter!T941,'Indexing - fca'!$K$2:$L$51,2)</f>
        <v>24</v>
      </c>
    </row>
    <row r="942" spans="1:9">
      <c r="A942" s="16" t="s">
        <v>434</v>
      </c>
      <c r="B942" s="13" t="s">
        <v>10</v>
      </c>
      <c r="C942">
        <f>VLOOKUP(Parameter!O942,'Indexing - fca'!$A$2:$B$51,2)</f>
        <v>11</v>
      </c>
      <c r="D942">
        <f>VLOOKUP(Parameter!P942,'Indexing - fca'!$C$2:$D$51,2)</f>
        <v>-3</v>
      </c>
      <c r="E942">
        <f>VLOOKUP(Parameter!Q942,'Indexing - fca'!$E$2:$F$51,2)</f>
        <v>-1</v>
      </c>
      <c r="F942">
        <f>VLOOKUP(Parameter!R942,'Indexing - fca'!$G$2:$H$51,2)</f>
        <v>-1</v>
      </c>
      <c r="H942">
        <f>VLOOKUP(Parameter!S942,'Indexing - fca'!$I$2:$J$51,2)</f>
        <v>16</v>
      </c>
      <c r="I942">
        <f>VLOOKUP(Parameter!T942,'Indexing - fca'!$K$2:$L$51,2)</f>
        <v>24</v>
      </c>
    </row>
    <row r="943" spans="1:9">
      <c r="A943" s="16" t="s">
        <v>434</v>
      </c>
      <c r="B943" s="13" t="s">
        <v>11</v>
      </c>
      <c r="C943">
        <f>VLOOKUP(Parameter!O943,'Indexing - fca'!$A$2:$B$51,2)</f>
        <v>11</v>
      </c>
      <c r="D943">
        <f>VLOOKUP(Parameter!P943,'Indexing - fca'!$C$2:$D$51,2)</f>
        <v>-3</v>
      </c>
      <c r="E943">
        <f>VLOOKUP(Parameter!Q943,'Indexing - fca'!$E$2:$F$51,2)</f>
        <v>-1</v>
      </c>
      <c r="F943">
        <f>VLOOKUP(Parameter!R943,'Indexing - fca'!$G$2:$H$51,2)</f>
        <v>-1</v>
      </c>
      <c r="H943">
        <f>VLOOKUP(Parameter!S943,'Indexing - fca'!$I$2:$J$51,2)</f>
        <v>16</v>
      </c>
      <c r="I943">
        <f>VLOOKUP(Parameter!T943,'Indexing - fca'!$K$2:$L$51,2)</f>
        <v>24</v>
      </c>
    </row>
    <row r="944" spans="1:9">
      <c r="A944" s="16" t="s">
        <v>435</v>
      </c>
      <c r="B944" s="13" t="s">
        <v>8</v>
      </c>
      <c r="C944">
        <f>VLOOKUP(Parameter!O944,'Indexing - fca'!$A$2:$B$51,2)</f>
        <v>4</v>
      </c>
      <c r="D944">
        <f>VLOOKUP(Parameter!P944,'Indexing - fca'!$C$2:$D$51,2)</f>
        <v>-24</v>
      </c>
      <c r="E944">
        <f>VLOOKUP(Parameter!Q944,'Indexing - fca'!$E$2:$F$51,2)</f>
        <v>8</v>
      </c>
      <c r="F944">
        <f>VLOOKUP(Parameter!R944,'Indexing - fca'!$G$2:$H$51,2)</f>
        <v>2</v>
      </c>
      <c r="H944">
        <f>VLOOKUP(Parameter!S944,'Indexing - fca'!$I$2:$J$51,2)</f>
        <v>-10</v>
      </c>
      <c r="I944">
        <f>VLOOKUP(Parameter!T944,'Indexing - fca'!$K$2:$L$51,2)</f>
        <v>19</v>
      </c>
    </row>
    <row r="945" spans="1:9">
      <c r="A945" s="16" t="s">
        <v>435</v>
      </c>
      <c r="B945" s="13" t="s">
        <v>10</v>
      </c>
      <c r="C945">
        <f>VLOOKUP(Parameter!O945,'Indexing - fca'!$A$2:$B$51,2)</f>
        <v>4</v>
      </c>
      <c r="D945">
        <f>VLOOKUP(Parameter!P945,'Indexing - fca'!$C$2:$D$51,2)</f>
        <v>-24</v>
      </c>
      <c r="E945">
        <f>VLOOKUP(Parameter!Q945,'Indexing - fca'!$E$2:$F$51,2)</f>
        <v>8</v>
      </c>
      <c r="F945">
        <f>VLOOKUP(Parameter!R945,'Indexing - fca'!$G$2:$H$51,2)</f>
        <v>2</v>
      </c>
      <c r="H945">
        <f>VLOOKUP(Parameter!S945,'Indexing - fca'!$I$2:$J$51,2)</f>
        <v>-10</v>
      </c>
      <c r="I945">
        <f>VLOOKUP(Parameter!T945,'Indexing - fca'!$K$2:$L$51,2)</f>
        <v>19</v>
      </c>
    </row>
    <row r="946" spans="1:9">
      <c r="A946" s="16" t="s">
        <v>435</v>
      </c>
      <c r="B946" s="13" t="s">
        <v>11</v>
      </c>
      <c r="C946">
        <f>VLOOKUP(Parameter!O946,'Indexing - fca'!$A$2:$B$51,2)</f>
        <v>4</v>
      </c>
      <c r="D946">
        <f>VLOOKUP(Parameter!P946,'Indexing - fca'!$C$2:$D$51,2)</f>
        <v>-24</v>
      </c>
      <c r="E946">
        <f>VLOOKUP(Parameter!Q946,'Indexing - fca'!$E$2:$F$51,2)</f>
        <v>8</v>
      </c>
      <c r="F946">
        <f>VLOOKUP(Parameter!R946,'Indexing - fca'!$G$2:$H$51,2)</f>
        <v>2</v>
      </c>
      <c r="H946">
        <f>VLOOKUP(Parameter!S946,'Indexing - fca'!$I$2:$J$51,2)</f>
        <v>-10</v>
      </c>
      <c r="I946">
        <f>VLOOKUP(Parameter!T946,'Indexing - fca'!$K$2:$L$51,2)</f>
        <v>19</v>
      </c>
    </row>
    <row r="947" spans="1:9">
      <c r="A947" s="16" t="s">
        <v>436</v>
      </c>
      <c r="B947" s="13" t="s">
        <v>8</v>
      </c>
      <c r="C947">
        <f>VLOOKUP(Parameter!O947,'Indexing - fca'!$A$2:$B$51,2)</f>
        <v>8</v>
      </c>
      <c r="D947">
        <f>VLOOKUP(Parameter!P947,'Indexing - fca'!$C$2:$D$51,2)</f>
        <v>15</v>
      </c>
      <c r="E947">
        <f>VLOOKUP(Parameter!Q947,'Indexing - fca'!$E$2:$F$51,2)</f>
        <v>5</v>
      </c>
      <c r="F947">
        <f>VLOOKUP(Parameter!R947,'Indexing - fca'!$G$2:$H$51,2)</f>
        <v>-1</v>
      </c>
      <c r="H947">
        <f>VLOOKUP(Parameter!S947,'Indexing - fca'!$I$2:$J$51,2)</f>
        <v>12</v>
      </c>
      <c r="I947">
        <f>VLOOKUP(Parameter!T947,'Indexing - fca'!$K$2:$L$51,2)</f>
        <v>22</v>
      </c>
    </row>
    <row r="948" spans="1:9">
      <c r="A948" s="16" t="s">
        <v>436</v>
      </c>
      <c r="B948" s="13" t="s">
        <v>10</v>
      </c>
      <c r="C948">
        <f>VLOOKUP(Parameter!O948,'Indexing - fca'!$A$2:$B$51,2)</f>
        <v>8</v>
      </c>
      <c r="D948">
        <f>VLOOKUP(Parameter!P948,'Indexing - fca'!$C$2:$D$51,2)</f>
        <v>15</v>
      </c>
      <c r="E948">
        <f>VLOOKUP(Parameter!Q948,'Indexing - fca'!$E$2:$F$51,2)</f>
        <v>5</v>
      </c>
      <c r="F948">
        <f>VLOOKUP(Parameter!R948,'Indexing - fca'!$G$2:$H$51,2)</f>
        <v>-1</v>
      </c>
      <c r="H948">
        <f>VLOOKUP(Parameter!S948,'Indexing - fca'!$I$2:$J$51,2)</f>
        <v>12</v>
      </c>
      <c r="I948">
        <f>VLOOKUP(Parameter!T948,'Indexing - fca'!$K$2:$L$51,2)</f>
        <v>22</v>
      </c>
    </row>
    <row r="949" spans="1:9">
      <c r="A949" s="16" t="s">
        <v>436</v>
      </c>
      <c r="B949" s="13" t="s">
        <v>11</v>
      </c>
      <c r="C949">
        <f>VLOOKUP(Parameter!O949,'Indexing - fca'!$A$2:$B$51,2)</f>
        <v>8</v>
      </c>
      <c r="D949">
        <f>VLOOKUP(Parameter!P949,'Indexing - fca'!$C$2:$D$51,2)</f>
        <v>15</v>
      </c>
      <c r="E949">
        <f>VLOOKUP(Parameter!Q949,'Indexing - fca'!$E$2:$F$51,2)</f>
        <v>5</v>
      </c>
      <c r="F949">
        <f>VLOOKUP(Parameter!R949,'Indexing - fca'!$G$2:$H$51,2)</f>
        <v>-1</v>
      </c>
      <c r="H949">
        <f>VLOOKUP(Parameter!S949,'Indexing - fca'!$I$2:$J$51,2)</f>
        <v>12</v>
      </c>
      <c r="I949">
        <f>VLOOKUP(Parameter!T949,'Indexing - fca'!$K$2:$L$51,2)</f>
        <v>22</v>
      </c>
    </row>
    <row r="950" spans="1:9">
      <c r="A950" s="16" t="s">
        <v>437</v>
      </c>
      <c r="B950" s="13" t="s">
        <v>8</v>
      </c>
      <c r="C950">
        <f>VLOOKUP(Parameter!O950,'Indexing - fca'!$A$2:$B$51,2)</f>
        <v>10</v>
      </c>
      <c r="D950">
        <f>VLOOKUP(Parameter!P950,'Indexing - fca'!$C$2:$D$51,2)</f>
        <v>19</v>
      </c>
      <c r="E950">
        <f>VLOOKUP(Parameter!Q950,'Indexing - fca'!$E$2:$F$51,2)</f>
        <v>5</v>
      </c>
      <c r="F950">
        <f>VLOOKUP(Parameter!R950,'Indexing - fca'!$G$2:$H$51,2)</f>
        <v>-1</v>
      </c>
      <c r="H950">
        <f>VLOOKUP(Parameter!S950,'Indexing - fca'!$I$2:$J$51,2)</f>
        <v>-19</v>
      </c>
      <c r="I950">
        <f>VLOOKUP(Parameter!T950,'Indexing - fca'!$K$2:$L$51,2)</f>
        <v>24</v>
      </c>
    </row>
    <row r="951" spans="1:9">
      <c r="A951" s="16" t="s">
        <v>437</v>
      </c>
      <c r="B951" s="13" t="s">
        <v>10</v>
      </c>
      <c r="C951">
        <f>VLOOKUP(Parameter!O951,'Indexing - fca'!$A$2:$B$51,2)</f>
        <v>10</v>
      </c>
      <c r="D951">
        <f>VLOOKUP(Parameter!P951,'Indexing - fca'!$C$2:$D$51,2)</f>
        <v>19</v>
      </c>
      <c r="E951">
        <f>VLOOKUP(Parameter!Q951,'Indexing - fca'!$E$2:$F$51,2)</f>
        <v>5</v>
      </c>
      <c r="F951">
        <f>VLOOKUP(Parameter!R951,'Indexing - fca'!$G$2:$H$51,2)</f>
        <v>-1</v>
      </c>
      <c r="H951">
        <f>VLOOKUP(Parameter!S951,'Indexing - fca'!$I$2:$J$51,2)</f>
        <v>-19</v>
      </c>
      <c r="I951">
        <f>VLOOKUP(Parameter!T951,'Indexing - fca'!$K$2:$L$51,2)</f>
        <v>24</v>
      </c>
    </row>
    <row r="952" spans="1:9">
      <c r="A952" s="16" t="s">
        <v>437</v>
      </c>
      <c r="B952" s="13" t="s">
        <v>11</v>
      </c>
      <c r="C952">
        <f>VLOOKUP(Parameter!O952,'Indexing - fca'!$A$2:$B$51,2)</f>
        <v>10</v>
      </c>
      <c r="D952">
        <f>VLOOKUP(Parameter!P952,'Indexing - fca'!$C$2:$D$51,2)</f>
        <v>19</v>
      </c>
      <c r="E952">
        <f>VLOOKUP(Parameter!Q952,'Indexing - fca'!$E$2:$F$51,2)</f>
        <v>5</v>
      </c>
      <c r="F952">
        <f>VLOOKUP(Parameter!R952,'Indexing - fca'!$G$2:$H$51,2)</f>
        <v>-1</v>
      </c>
      <c r="H952">
        <f>VLOOKUP(Parameter!S952,'Indexing - fca'!$I$2:$J$51,2)</f>
        <v>-19</v>
      </c>
      <c r="I952">
        <f>VLOOKUP(Parameter!T952,'Indexing - fca'!$K$2:$L$51,2)</f>
        <v>24</v>
      </c>
    </row>
    <row r="953" spans="1:9">
      <c r="A953" s="16" t="s">
        <v>438</v>
      </c>
      <c r="B953" s="13" t="s">
        <v>8</v>
      </c>
      <c r="C953">
        <f>VLOOKUP(Parameter!O953,'Indexing - fca'!$A$2:$B$51,2)</f>
        <v>3</v>
      </c>
      <c r="D953">
        <f>VLOOKUP(Parameter!P953,'Indexing - fca'!$C$2:$D$51,2)</f>
        <v>9</v>
      </c>
      <c r="E953">
        <f>VLOOKUP(Parameter!Q953,'Indexing - fca'!$E$2:$F$51,2)</f>
        <v>-2</v>
      </c>
      <c r="F953">
        <f>VLOOKUP(Parameter!R953,'Indexing - fca'!$G$2:$H$51,2)</f>
        <v>2</v>
      </c>
      <c r="H953">
        <f>VLOOKUP(Parameter!S953,'Indexing - fca'!$I$2:$J$51,2)</f>
        <v>12</v>
      </c>
      <c r="I953">
        <f>VLOOKUP(Parameter!T953,'Indexing - fca'!$K$2:$L$51,2)</f>
        <v>16</v>
      </c>
    </row>
    <row r="954" spans="1:9">
      <c r="A954" s="16" t="s">
        <v>438</v>
      </c>
      <c r="B954" s="13" t="s">
        <v>10</v>
      </c>
      <c r="C954">
        <f>VLOOKUP(Parameter!O954,'Indexing - fca'!$A$2:$B$51,2)</f>
        <v>3</v>
      </c>
      <c r="D954">
        <f>VLOOKUP(Parameter!P954,'Indexing - fca'!$C$2:$D$51,2)</f>
        <v>9</v>
      </c>
      <c r="E954">
        <f>VLOOKUP(Parameter!Q954,'Indexing - fca'!$E$2:$F$51,2)</f>
        <v>-2</v>
      </c>
      <c r="F954">
        <f>VLOOKUP(Parameter!R954,'Indexing - fca'!$G$2:$H$51,2)</f>
        <v>2</v>
      </c>
      <c r="H954">
        <f>VLOOKUP(Parameter!S954,'Indexing - fca'!$I$2:$J$51,2)</f>
        <v>12</v>
      </c>
      <c r="I954">
        <f>VLOOKUP(Parameter!T954,'Indexing - fca'!$K$2:$L$51,2)</f>
        <v>16</v>
      </c>
    </row>
    <row r="955" spans="1:9">
      <c r="A955" s="16" t="s">
        <v>438</v>
      </c>
      <c r="B955" s="13" t="s">
        <v>11</v>
      </c>
      <c r="C955">
        <f>VLOOKUP(Parameter!O955,'Indexing - fca'!$A$2:$B$51,2)</f>
        <v>3</v>
      </c>
      <c r="D955">
        <f>VLOOKUP(Parameter!P955,'Indexing - fca'!$C$2:$D$51,2)</f>
        <v>9</v>
      </c>
      <c r="E955">
        <f>VLOOKUP(Parameter!Q955,'Indexing - fca'!$E$2:$F$51,2)</f>
        <v>-2</v>
      </c>
      <c r="F955">
        <f>VLOOKUP(Parameter!R955,'Indexing - fca'!$G$2:$H$51,2)</f>
        <v>2</v>
      </c>
      <c r="H955">
        <f>VLOOKUP(Parameter!S955,'Indexing - fca'!$I$2:$J$51,2)</f>
        <v>12</v>
      </c>
      <c r="I955">
        <f>VLOOKUP(Parameter!T955,'Indexing - fca'!$K$2:$L$51,2)</f>
        <v>16</v>
      </c>
    </row>
    <row r="956" spans="1:9">
      <c r="A956" s="16" t="s">
        <v>439</v>
      </c>
      <c r="B956" s="13" t="s">
        <v>8</v>
      </c>
      <c r="C956">
        <f>VLOOKUP(Parameter!O956,'Indexing - fca'!$A$2:$B$51,2)</f>
        <v>-5</v>
      </c>
      <c r="D956">
        <f>VLOOKUP(Parameter!P956,'Indexing - fca'!$C$2:$D$51,2)</f>
        <v>-3</v>
      </c>
      <c r="E956">
        <f>VLOOKUP(Parameter!Q956,'Indexing - fca'!$E$2:$F$51,2)</f>
        <v>10</v>
      </c>
      <c r="F956">
        <f>VLOOKUP(Parameter!R956,'Indexing - fca'!$G$2:$H$51,2)</f>
        <v>-8</v>
      </c>
      <c r="H956">
        <f>VLOOKUP(Parameter!S956,'Indexing - fca'!$I$2:$J$51,2)</f>
        <v>6</v>
      </c>
      <c r="I956">
        <f>VLOOKUP(Parameter!T956,'Indexing - fca'!$K$2:$L$51,2)</f>
        <v>20</v>
      </c>
    </row>
    <row r="957" spans="1:9">
      <c r="A957" s="16" t="s">
        <v>439</v>
      </c>
      <c r="B957" s="13" t="s">
        <v>10</v>
      </c>
      <c r="C957">
        <f>VLOOKUP(Parameter!O957,'Indexing - fca'!$A$2:$B$51,2)</f>
        <v>-5</v>
      </c>
      <c r="D957">
        <f>VLOOKUP(Parameter!P957,'Indexing - fca'!$C$2:$D$51,2)</f>
        <v>-3</v>
      </c>
      <c r="E957">
        <f>VLOOKUP(Parameter!Q957,'Indexing - fca'!$E$2:$F$51,2)</f>
        <v>10</v>
      </c>
      <c r="F957">
        <f>VLOOKUP(Parameter!R957,'Indexing - fca'!$G$2:$H$51,2)</f>
        <v>-8</v>
      </c>
      <c r="H957">
        <f>VLOOKUP(Parameter!S957,'Indexing - fca'!$I$2:$J$51,2)</f>
        <v>6</v>
      </c>
      <c r="I957">
        <f>VLOOKUP(Parameter!T957,'Indexing - fca'!$K$2:$L$51,2)</f>
        <v>20</v>
      </c>
    </row>
    <row r="958" spans="1:9">
      <c r="A958" s="16" t="s">
        <v>439</v>
      </c>
      <c r="B958" s="13" t="s">
        <v>11</v>
      </c>
      <c r="C958">
        <f>VLOOKUP(Parameter!O958,'Indexing - fca'!$A$2:$B$51,2)</f>
        <v>-5</v>
      </c>
      <c r="D958">
        <f>VLOOKUP(Parameter!P958,'Indexing - fca'!$C$2:$D$51,2)</f>
        <v>-3</v>
      </c>
      <c r="E958">
        <f>VLOOKUP(Parameter!Q958,'Indexing - fca'!$E$2:$F$51,2)</f>
        <v>10</v>
      </c>
      <c r="F958">
        <f>VLOOKUP(Parameter!R958,'Indexing - fca'!$G$2:$H$51,2)</f>
        <v>-8</v>
      </c>
      <c r="H958">
        <f>VLOOKUP(Parameter!S958,'Indexing - fca'!$I$2:$J$51,2)</f>
        <v>6</v>
      </c>
      <c r="I958">
        <f>VLOOKUP(Parameter!T958,'Indexing - fca'!$K$2:$L$51,2)</f>
        <v>20</v>
      </c>
    </row>
    <row r="959" spans="1:9">
      <c r="A959" s="16" t="s">
        <v>440</v>
      </c>
      <c r="B959" s="13" t="s">
        <v>8</v>
      </c>
      <c r="C959">
        <f>VLOOKUP(Parameter!O959,'Indexing - fca'!$A$2:$B$51,2)</f>
        <v>5</v>
      </c>
      <c r="D959">
        <f>VLOOKUP(Parameter!P959,'Indexing - fca'!$C$2:$D$51,2)</f>
        <v>11</v>
      </c>
      <c r="E959">
        <f>VLOOKUP(Parameter!Q959,'Indexing - fca'!$E$2:$F$51,2)</f>
        <v>4</v>
      </c>
      <c r="F959">
        <f>VLOOKUP(Parameter!R959,'Indexing - fca'!$G$2:$H$51,2)</f>
        <v>2</v>
      </c>
      <c r="H959">
        <f>VLOOKUP(Parameter!S959,'Indexing - fca'!$I$2:$J$51,2)</f>
        <v>17</v>
      </c>
      <c r="I959">
        <f>VLOOKUP(Parameter!T959,'Indexing - fca'!$K$2:$L$51,2)</f>
        <v>23</v>
      </c>
    </row>
    <row r="960" spans="1:9">
      <c r="A960" s="16" t="s">
        <v>440</v>
      </c>
      <c r="B960" s="13" t="s">
        <v>10</v>
      </c>
      <c r="C960">
        <f>VLOOKUP(Parameter!O960,'Indexing - fca'!$A$2:$B$51,2)</f>
        <v>5</v>
      </c>
      <c r="D960">
        <f>VLOOKUP(Parameter!P960,'Indexing - fca'!$C$2:$D$51,2)</f>
        <v>11</v>
      </c>
      <c r="E960">
        <f>VLOOKUP(Parameter!Q960,'Indexing - fca'!$E$2:$F$51,2)</f>
        <v>4</v>
      </c>
      <c r="F960">
        <f>VLOOKUP(Parameter!R960,'Indexing - fca'!$G$2:$H$51,2)</f>
        <v>2</v>
      </c>
      <c r="H960">
        <f>VLOOKUP(Parameter!S960,'Indexing - fca'!$I$2:$J$51,2)</f>
        <v>17</v>
      </c>
      <c r="I960">
        <f>VLOOKUP(Parameter!T960,'Indexing - fca'!$K$2:$L$51,2)</f>
        <v>23</v>
      </c>
    </row>
    <row r="961" spans="1:9">
      <c r="A961" s="16" t="s">
        <v>440</v>
      </c>
      <c r="B961" s="13" t="s">
        <v>11</v>
      </c>
      <c r="C961">
        <f>VLOOKUP(Parameter!O961,'Indexing - fca'!$A$2:$B$51,2)</f>
        <v>5</v>
      </c>
      <c r="D961">
        <f>VLOOKUP(Parameter!P961,'Indexing - fca'!$C$2:$D$51,2)</f>
        <v>11</v>
      </c>
      <c r="E961">
        <f>VLOOKUP(Parameter!Q961,'Indexing - fca'!$E$2:$F$51,2)</f>
        <v>4</v>
      </c>
      <c r="F961">
        <f>VLOOKUP(Parameter!R961,'Indexing - fca'!$G$2:$H$51,2)</f>
        <v>2</v>
      </c>
      <c r="H961">
        <f>VLOOKUP(Parameter!S961,'Indexing - fca'!$I$2:$J$51,2)</f>
        <v>17</v>
      </c>
      <c r="I961">
        <f>VLOOKUP(Parameter!T961,'Indexing - fca'!$K$2:$L$51,2)</f>
        <v>23</v>
      </c>
    </row>
    <row r="962" spans="1:9">
      <c r="A962" s="16" t="s">
        <v>441</v>
      </c>
      <c r="B962" s="13" t="s">
        <v>8</v>
      </c>
      <c r="C962">
        <f>VLOOKUP(Parameter!O962,'Indexing - fca'!$A$2:$B$51,2)</f>
        <v>3</v>
      </c>
      <c r="D962">
        <f>VLOOKUP(Parameter!P962,'Indexing - fca'!$C$2:$D$51,2)</f>
        <v>11</v>
      </c>
      <c r="E962">
        <f>VLOOKUP(Parameter!Q962,'Indexing - fca'!$E$2:$F$51,2)</f>
        <v>-1</v>
      </c>
      <c r="F962">
        <f>VLOOKUP(Parameter!R962,'Indexing - fca'!$G$2:$H$51,2)</f>
        <v>2</v>
      </c>
      <c r="H962">
        <f>VLOOKUP(Parameter!S962,'Indexing - fca'!$I$2:$J$51,2)</f>
        <v>10</v>
      </c>
      <c r="I962">
        <f>VLOOKUP(Parameter!T962,'Indexing - fca'!$K$2:$L$51,2)</f>
        <v>22</v>
      </c>
    </row>
    <row r="963" spans="1:9">
      <c r="A963" s="16" t="s">
        <v>441</v>
      </c>
      <c r="B963" s="13" t="s">
        <v>10</v>
      </c>
      <c r="C963">
        <f>VLOOKUP(Parameter!O963,'Indexing - fca'!$A$2:$B$51,2)</f>
        <v>3</v>
      </c>
      <c r="D963">
        <f>VLOOKUP(Parameter!P963,'Indexing - fca'!$C$2:$D$51,2)</f>
        <v>11</v>
      </c>
      <c r="E963">
        <f>VLOOKUP(Parameter!Q963,'Indexing - fca'!$E$2:$F$51,2)</f>
        <v>-1</v>
      </c>
      <c r="F963">
        <f>VLOOKUP(Parameter!R963,'Indexing - fca'!$G$2:$H$51,2)</f>
        <v>2</v>
      </c>
      <c r="H963">
        <f>VLOOKUP(Parameter!S963,'Indexing - fca'!$I$2:$J$51,2)</f>
        <v>10</v>
      </c>
      <c r="I963">
        <f>VLOOKUP(Parameter!T963,'Indexing - fca'!$K$2:$L$51,2)</f>
        <v>22</v>
      </c>
    </row>
    <row r="964" spans="1:9">
      <c r="A964" s="16" t="s">
        <v>441</v>
      </c>
      <c r="B964" s="13" t="s">
        <v>11</v>
      </c>
      <c r="C964">
        <f>VLOOKUP(Parameter!O964,'Indexing - fca'!$A$2:$B$51,2)</f>
        <v>3</v>
      </c>
      <c r="D964">
        <f>VLOOKUP(Parameter!P964,'Indexing - fca'!$C$2:$D$51,2)</f>
        <v>11</v>
      </c>
      <c r="E964">
        <f>VLOOKUP(Parameter!Q964,'Indexing - fca'!$E$2:$F$51,2)</f>
        <v>-1</v>
      </c>
      <c r="F964">
        <f>VLOOKUP(Parameter!R964,'Indexing - fca'!$G$2:$H$51,2)</f>
        <v>2</v>
      </c>
      <c r="H964">
        <f>VLOOKUP(Parameter!S964,'Indexing - fca'!$I$2:$J$51,2)</f>
        <v>10</v>
      </c>
      <c r="I964">
        <f>VLOOKUP(Parameter!T964,'Indexing - fca'!$K$2:$L$51,2)</f>
        <v>22</v>
      </c>
    </row>
    <row r="965" spans="1:9">
      <c r="A965" s="16" t="s">
        <v>442</v>
      </c>
      <c r="B965" s="13" t="s">
        <v>8</v>
      </c>
      <c r="C965">
        <f>VLOOKUP(Parameter!O965,'Indexing - fca'!$A$2:$B$51,2)</f>
        <v>5</v>
      </c>
      <c r="D965">
        <f>VLOOKUP(Parameter!P965,'Indexing - fca'!$C$2:$D$51,2)</f>
        <v>-13</v>
      </c>
      <c r="E965">
        <f>VLOOKUP(Parameter!Q965,'Indexing - fca'!$E$2:$F$51,2)</f>
        <v>1</v>
      </c>
      <c r="F965">
        <f>VLOOKUP(Parameter!R965,'Indexing - fca'!$G$2:$H$51,2)</f>
        <v>2</v>
      </c>
      <c r="H965">
        <f>VLOOKUP(Parameter!S965,'Indexing - fca'!$I$2:$J$51,2)</f>
        <v>12</v>
      </c>
      <c r="I965">
        <f>VLOOKUP(Parameter!T965,'Indexing - fca'!$K$2:$L$51,2)</f>
        <v>21</v>
      </c>
    </row>
    <row r="966" spans="1:9">
      <c r="A966" s="16" t="s">
        <v>442</v>
      </c>
      <c r="B966" s="13" t="s">
        <v>10</v>
      </c>
      <c r="C966">
        <f>VLOOKUP(Parameter!O966,'Indexing - fca'!$A$2:$B$51,2)</f>
        <v>5</v>
      </c>
      <c r="D966">
        <f>VLOOKUP(Parameter!P966,'Indexing - fca'!$C$2:$D$51,2)</f>
        <v>-13</v>
      </c>
      <c r="E966">
        <f>VLOOKUP(Parameter!Q966,'Indexing - fca'!$E$2:$F$51,2)</f>
        <v>1</v>
      </c>
      <c r="F966">
        <f>VLOOKUP(Parameter!R966,'Indexing - fca'!$G$2:$H$51,2)</f>
        <v>2</v>
      </c>
      <c r="H966">
        <f>VLOOKUP(Parameter!S966,'Indexing - fca'!$I$2:$J$51,2)</f>
        <v>12</v>
      </c>
      <c r="I966">
        <f>VLOOKUP(Parameter!T966,'Indexing - fca'!$K$2:$L$51,2)</f>
        <v>21</v>
      </c>
    </row>
    <row r="967" spans="1:9">
      <c r="A967" s="16" t="s">
        <v>442</v>
      </c>
      <c r="B967" s="13" t="s">
        <v>11</v>
      </c>
      <c r="C967">
        <f>VLOOKUP(Parameter!O967,'Indexing - fca'!$A$2:$B$51,2)</f>
        <v>5</v>
      </c>
      <c r="D967">
        <f>VLOOKUP(Parameter!P967,'Indexing - fca'!$C$2:$D$51,2)</f>
        <v>-13</v>
      </c>
      <c r="E967">
        <f>VLOOKUP(Parameter!Q967,'Indexing - fca'!$E$2:$F$51,2)</f>
        <v>1</v>
      </c>
      <c r="F967">
        <f>VLOOKUP(Parameter!R967,'Indexing - fca'!$G$2:$H$51,2)</f>
        <v>2</v>
      </c>
      <c r="H967">
        <f>VLOOKUP(Parameter!S967,'Indexing - fca'!$I$2:$J$51,2)</f>
        <v>12</v>
      </c>
      <c r="I967">
        <f>VLOOKUP(Parameter!T967,'Indexing - fca'!$K$2:$L$51,2)</f>
        <v>21</v>
      </c>
    </row>
    <row r="968" spans="1:9">
      <c r="A968" s="16" t="s">
        <v>443</v>
      </c>
      <c r="B968" s="13" t="s">
        <v>8</v>
      </c>
      <c r="C968">
        <f>VLOOKUP(Parameter!O968,'Indexing - fca'!$A$2:$B$51,2)</f>
        <v>5</v>
      </c>
      <c r="D968">
        <f>VLOOKUP(Parameter!P968,'Indexing - fca'!$C$2:$D$51,2)</f>
        <v>-14</v>
      </c>
      <c r="E968">
        <f>VLOOKUP(Parameter!Q968,'Indexing - fca'!$E$2:$F$51,2)</f>
        <v>1</v>
      </c>
      <c r="F968">
        <f>VLOOKUP(Parameter!R968,'Indexing - fca'!$G$2:$H$51,2)</f>
        <v>2</v>
      </c>
      <c r="H968">
        <f>VLOOKUP(Parameter!S968,'Indexing - fca'!$I$2:$J$51,2)</f>
        <v>8</v>
      </c>
      <c r="I968">
        <f>VLOOKUP(Parameter!T968,'Indexing - fca'!$K$2:$L$51,2)</f>
        <v>0</v>
      </c>
    </row>
    <row r="969" spans="1:9">
      <c r="A969" s="16" t="s">
        <v>443</v>
      </c>
      <c r="B969" s="13" t="s">
        <v>10</v>
      </c>
      <c r="C969">
        <f>VLOOKUP(Parameter!O969,'Indexing - fca'!$A$2:$B$51,2)</f>
        <v>5</v>
      </c>
      <c r="D969">
        <f>VLOOKUP(Parameter!P969,'Indexing - fca'!$C$2:$D$51,2)</f>
        <v>-14</v>
      </c>
      <c r="E969">
        <f>VLOOKUP(Parameter!Q969,'Indexing - fca'!$E$2:$F$51,2)</f>
        <v>1</v>
      </c>
      <c r="F969">
        <f>VLOOKUP(Parameter!R969,'Indexing - fca'!$G$2:$H$51,2)</f>
        <v>2</v>
      </c>
      <c r="H969">
        <f>VLOOKUP(Parameter!S969,'Indexing - fca'!$I$2:$J$51,2)</f>
        <v>8</v>
      </c>
      <c r="I969">
        <f>VLOOKUP(Parameter!T969,'Indexing - fca'!$K$2:$L$51,2)</f>
        <v>0</v>
      </c>
    </row>
    <row r="970" spans="1:9">
      <c r="A970" s="16" t="s">
        <v>443</v>
      </c>
      <c r="B970" s="13" t="s">
        <v>11</v>
      </c>
      <c r="C970">
        <f>VLOOKUP(Parameter!O970,'Indexing - fca'!$A$2:$B$51,2)</f>
        <v>5</v>
      </c>
      <c r="D970">
        <f>VLOOKUP(Parameter!P970,'Indexing - fca'!$C$2:$D$51,2)</f>
        <v>-14</v>
      </c>
      <c r="E970">
        <f>VLOOKUP(Parameter!Q970,'Indexing - fca'!$E$2:$F$51,2)</f>
        <v>1</v>
      </c>
      <c r="F970">
        <f>VLOOKUP(Parameter!R970,'Indexing - fca'!$G$2:$H$51,2)</f>
        <v>2</v>
      </c>
      <c r="H970">
        <f>VLOOKUP(Parameter!S970,'Indexing - fca'!$I$2:$J$51,2)</f>
        <v>8</v>
      </c>
      <c r="I970">
        <f>VLOOKUP(Parameter!T970,'Indexing - fca'!$K$2:$L$51,2)</f>
        <v>0</v>
      </c>
    </row>
    <row r="971" spans="1:9">
      <c r="A971" s="16" t="s">
        <v>444</v>
      </c>
      <c r="B971" s="13" t="s">
        <v>8</v>
      </c>
      <c r="C971">
        <f>VLOOKUP(Parameter!O971,'Indexing - fca'!$A$2:$B$51,2)</f>
        <v>9</v>
      </c>
      <c r="D971">
        <f>VLOOKUP(Parameter!P971,'Indexing - fca'!$C$2:$D$51,2)</f>
        <v>6</v>
      </c>
      <c r="E971">
        <f>VLOOKUP(Parameter!Q971,'Indexing - fca'!$E$2:$F$51,2)</f>
        <v>5</v>
      </c>
      <c r="F971">
        <f>VLOOKUP(Parameter!R971,'Indexing - fca'!$G$2:$H$51,2)</f>
        <v>-1</v>
      </c>
      <c r="H971">
        <f>VLOOKUP(Parameter!S971,'Indexing - fca'!$I$2:$J$51,2)</f>
        <v>11</v>
      </c>
      <c r="I971">
        <f>VLOOKUP(Parameter!T971,'Indexing - fca'!$K$2:$L$51,2)</f>
        <v>21</v>
      </c>
    </row>
    <row r="972" spans="1:9">
      <c r="A972" s="16" t="s">
        <v>444</v>
      </c>
      <c r="B972" s="13" t="s">
        <v>10</v>
      </c>
      <c r="C972">
        <f>VLOOKUP(Parameter!O972,'Indexing - fca'!$A$2:$B$51,2)</f>
        <v>9</v>
      </c>
      <c r="D972">
        <f>VLOOKUP(Parameter!P972,'Indexing - fca'!$C$2:$D$51,2)</f>
        <v>6</v>
      </c>
      <c r="E972">
        <f>VLOOKUP(Parameter!Q972,'Indexing - fca'!$E$2:$F$51,2)</f>
        <v>5</v>
      </c>
      <c r="F972">
        <f>VLOOKUP(Parameter!R972,'Indexing - fca'!$G$2:$H$51,2)</f>
        <v>-1</v>
      </c>
      <c r="H972">
        <f>VLOOKUP(Parameter!S972,'Indexing - fca'!$I$2:$J$51,2)</f>
        <v>11</v>
      </c>
      <c r="I972">
        <f>VLOOKUP(Parameter!T972,'Indexing - fca'!$K$2:$L$51,2)</f>
        <v>21</v>
      </c>
    </row>
    <row r="973" spans="1:9">
      <c r="A973" s="16" t="s">
        <v>444</v>
      </c>
      <c r="B973" s="13" t="s">
        <v>11</v>
      </c>
      <c r="C973">
        <f>VLOOKUP(Parameter!O973,'Indexing - fca'!$A$2:$B$51,2)</f>
        <v>9</v>
      </c>
      <c r="D973">
        <f>VLOOKUP(Parameter!P973,'Indexing - fca'!$C$2:$D$51,2)</f>
        <v>6</v>
      </c>
      <c r="E973">
        <f>VLOOKUP(Parameter!Q973,'Indexing - fca'!$E$2:$F$51,2)</f>
        <v>5</v>
      </c>
      <c r="F973">
        <f>VLOOKUP(Parameter!R973,'Indexing - fca'!$G$2:$H$51,2)</f>
        <v>-1</v>
      </c>
      <c r="H973">
        <f>VLOOKUP(Parameter!S973,'Indexing - fca'!$I$2:$J$51,2)</f>
        <v>11</v>
      </c>
      <c r="I973">
        <f>VLOOKUP(Parameter!T973,'Indexing - fca'!$K$2:$L$51,2)</f>
        <v>21</v>
      </c>
    </row>
    <row r="974" spans="1:9">
      <c r="A974" s="16" t="s">
        <v>445</v>
      </c>
      <c r="B974" s="13" t="s">
        <v>8</v>
      </c>
      <c r="C974">
        <f>VLOOKUP(Parameter!O974,'Indexing - fca'!$A$2:$B$51,2)</f>
        <v>4</v>
      </c>
      <c r="D974">
        <f>VLOOKUP(Parameter!P974,'Indexing - fca'!$C$2:$D$51,2)</f>
        <v>-2</v>
      </c>
      <c r="E974">
        <f>VLOOKUP(Parameter!Q974,'Indexing - fca'!$E$2:$F$51,2)</f>
        <v>-2</v>
      </c>
      <c r="F974">
        <f>VLOOKUP(Parameter!R974,'Indexing - fca'!$G$2:$H$51,2)</f>
        <v>2</v>
      </c>
      <c r="H974">
        <f>VLOOKUP(Parameter!S974,'Indexing - fca'!$I$2:$J$51,2)</f>
        <v>20</v>
      </c>
      <c r="I974">
        <f>VLOOKUP(Parameter!T974,'Indexing - fca'!$K$2:$L$51,2)</f>
        <v>24</v>
      </c>
    </row>
    <row r="975" spans="1:9">
      <c r="A975" s="16" t="s">
        <v>445</v>
      </c>
      <c r="B975" s="13" t="s">
        <v>10</v>
      </c>
      <c r="C975">
        <f>VLOOKUP(Parameter!O975,'Indexing - fca'!$A$2:$B$51,2)</f>
        <v>4</v>
      </c>
      <c r="D975">
        <f>VLOOKUP(Parameter!P975,'Indexing - fca'!$C$2:$D$51,2)</f>
        <v>-2</v>
      </c>
      <c r="E975">
        <f>VLOOKUP(Parameter!Q975,'Indexing - fca'!$E$2:$F$51,2)</f>
        <v>-2</v>
      </c>
      <c r="F975">
        <f>VLOOKUP(Parameter!R975,'Indexing - fca'!$G$2:$H$51,2)</f>
        <v>2</v>
      </c>
      <c r="H975">
        <f>VLOOKUP(Parameter!S975,'Indexing - fca'!$I$2:$J$51,2)</f>
        <v>20</v>
      </c>
      <c r="I975">
        <f>VLOOKUP(Parameter!T975,'Indexing - fca'!$K$2:$L$51,2)</f>
        <v>24</v>
      </c>
    </row>
    <row r="976" spans="1:9">
      <c r="A976" s="16" t="s">
        <v>445</v>
      </c>
      <c r="B976" s="13" t="s">
        <v>11</v>
      </c>
      <c r="C976">
        <f>VLOOKUP(Parameter!O976,'Indexing - fca'!$A$2:$B$51,2)</f>
        <v>4</v>
      </c>
      <c r="D976">
        <f>VLOOKUP(Parameter!P976,'Indexing - fca'!$C$2:$D$51,2)</f>
        <v>-2</v>
      </c>
      <c r="E976">
        <f>VLOOKUP(Parameter!Q976,'Indexing - fca'!$E$2:$F$51,2)</f>
        <v>-2</v>
      </c>
      <c r="F976">
        <f>VLOOKUP(Parameter!R976,'Indexing - fca'!$G$2:$H$51,2)</f>
        <v>2</v>
      </c>
      <c r="H976">
        <f>VLOOKUP(Parameter!S976,'Indexing - fca'!$I$2:$J$51,2)</f>
        <v>20</v>
      </c>
      <c r="I976">
        <f>VLOOKUP(Parameter!T976,'Indexing - fca'!$K$2:$L$51,2)</f>
        <v>24</v>
      </c>
    </row>
    <row r="977" spans="1:9">
      <c r="A977" s="16" t="s">
        <v>446</v>
      </c>
      <c r="B977" s="13" t="s">
        <v>8</v>
      </c>
      <c r="C977">
        <f>VLOOKUP(Parameter!O977,'Indexing - fca'!$A$2:$B$51,2)</f>
        <v>6</v>
      </c>
      <c r="D977">
        <f>VLOOKUP(Parameter!P977,'Indexing - fca'!$C$2:$D$51,2)</f>
        <v>-3</v>
      </c>
      <c r="E977">
        <f>VLOOKUP(Parameter!Q977,'Indexing - fca'!$E$2:$F$51,2)</f>
        <v>-1</v>
      </c>
      <c r="F977">
        <f>VLOOKUP(Parameter!R977,'Indexing - fca'!$G$2:$H$51,2)</f>
        <v>2</v>
      </c>
      <c r="H977">
        <f>VLOOKUP(Parameter!S977,'Indexing - fca'!$I$2:$J$51,2)</f>
        <v>24</v>
      </c>
      <c r="I977">
        <f>VLOOKUP(Parameter!T977,'Indexing - fca'!$K$2:$L$51,2)</f>
        <v>22</v>
      </c>
    </row>
    <row r="978" spans="1:9">
      <c r="A978" s="16" t="s">
        <v>446</v>
      </c>
      <c r="B978" s="13" t="s">
        <v>10</v>
      </c>
      <c r="C978">
        <f>VLOOKUP(Parameter!O978,'Indexing - fca'!$A$2:$B$51,2)</f>
        <v>6</v>
      </c>
      <c r="D978">
        <f>VLOOKUP(Parameter!P978,'Indexing - fca'!$C$2:$D$51,2)</f>
        <v>-3</v>
      </c>
      <c r="E978">
        <f>VLOOKUP(Parameter!Q978,'Indexing - fca'!$E$2:$F$51,2)</f>
        <v>-1</v>
      </c>
      <c r="F978">
        <f>VLOOKUP(Parameter!R978,'Indexing - fca'!$G$2:$H$51,2)</f>
        <v>2</v>
      </c>
      <c r="H978">
        <f>VLOOKUP(Parameter!S978,'Indexing - fca'!$I$2:$J$51,2)</f>
        <v>24</v>
      </c>
      <c r="I978">
        <f>VLOOKUP(Parameter!T978,'Indexing - fca'!$K$2:$L$51,2)</f>
        <v>22</v>
      </c>
    </row>
    <row r="979" spans="1:9">
      <c r="A979" s="16" t="s">
        <v>446</v>
      </c>
      <c r="B979" s="13" t="s">
        <v>11</v>
      </c>
      <c r="C979">
        <f>VLOOKUP(Parameter!O979,'Indexing - fca'!$A$2:$B$51,2)</f>
        <v>6</v>
      </c>
      <c r="D979">
        <f>VLOOKUP(Parameter!P979,'Indexing - fca'!$C$2:$D$51,2)</f>
        <v>-3</v>
      </c>
      <c r="E979">
        <f>VLOOKUP(Parameter!Q979,'Indexing - fca'!$E$2:$F$51,2)</f>
        <v>-1</v>
      </c>
      <c r="F979">
        <f>VLOOKUP(Parameter!R979,'Indexing - fca'!$G$2:$H$51,2)</f>
        <v>2</v>
      </c>
      <c r="H979">
        <f>VLOOKUP(Parameter!S979,'Indexing - fca'!$I$2:$J$51,2)</f>
        <v>24</v>
      </c>
      <c r="I979">
        <f>VLOOKUP(Parameter!T979,'Indexing - fca'!$K$2:$L$51,2)</f>
        <v>22</v>
      </c>
    </row>
    <row r="980" spans="1:9">
      <c r="A980" s="16" t="s">
        <v>447</v>
      </c>
      <c r="B980" s="13" t="s">
        <v>8</v>
      </c>
      <c r="C980">
        <f>VLOOKUP(Parameter!O980,'Indexing - fca'!$A$2:$B$51,2)</f>
        <v>6</v>
      </c>
      <c r="D980">
        <f>VLOOKUP(Parameter!P980,'Indexing - fca'!$C$2:$D$51,2)</f>
        <v>-3</v>
      </c>
      <c r="E980">
        <f>VLOOKUP(Parameter!Q980,'Indexing - fca'!$E$2:$F$51,2)</f>
        <v>-1</v>
      </c>
      <c r="F980">
        <f>VLOOKUP(Parameter!R980,'Indexing - fca'!$G$2:$H$51,2)</f>
        <v>2</v>
      </c>
      <c r="H980">
        <f>VLOOKUP(Parameter!S980,'Indexing - fca'!$I$2:$J$51,2)</f>
        <v>-9</v>
      </c>
      <c r="I980">
        <f>VLOOKUP(Parameter!T980,'Indexing - fca'!$K$2:$L$51,2)</f>
        <v>21</v>
      </c>
    </row>
    <row r="981" spans="1:9">
      <c r="A981" s="16" t="s">
        <v>447</v>
      </c>
      <c r="B981" s="13" t="s">
        <v>10</v>
      </c>
      <c r="C981">
        <f>VLOOKUP(Parameter!O981,'Indexing - fca'!$A$2:$B$51,2)</f>
        <v>6</v>
      </c>
      <c r="D981">
        <f>VLOOKUP(Parameter!P981,'Indexing - fca'!$C$2:$D$51,2)</f>
        <v>-3</v>
      </c>
      <c r="E981">
        <f>VLOOKUP(Parameter!Q981,'Indexing - fca'!$E$2:$F$51,2)</f>
        <v>-1</v>
      </c>
      <c r="F981">
        <f>VLOOKUP(Parameter!R981,'Indexing - fca'!$G$2:$H$51,2)</f>
        <v>2</v>
      </c>
      <c r="H981">
        <f>VLOOKUP(Parameter!S981,'Indexing - fca'!$I$2:$J$51,2)</f>
        <v>-9</v>
      </c>
      <c r="I981">
        <f>VLOOKUP(Parameter!T981,'Indexing - fca'!$K$2:$L$51,2)</f>
        <v>21</v>
      </c>
    </row>
    <row r="982" spans="1:9">
      <c r="A982" s="16" t="s">
        <v>447</v>
      </c>
      <c r="B982" s="13" t="s">
        <v>11</v>
      </c>
      <c r="C982">
        <f>VLOOKUP(Parameter!O982,'Indexing - fca'!$A$2:$B$51,2)</f>
        <v>6</v>
      </c>
      <c r="D982">
        <f>VLOOKUP(Parameter!P982,'Indexing - fca'!$C$2:$D$51,2)</f>
        <v>-3</v>
      </c>
      <c r="E982">
        <f>VLOOKUP(Parameter!Q982,'Indexing - fca'!$E$2:$F$51,2)</f>
        <v>-1</v>
      </c>
      <c r="F982">
        <f>VLOOKUP(Parameter!R982,'Indexing - fca'!$G$2:$H$51,2)</f>
        <v>2</v>
      </c>
      <c r="H982">
        <f>VLOOKUP(Parameter!S982,'Indexing - fca'!$I$2:$J$51,2)</f>
        <v>-9</v>
      </c>
      <c r="I982">
        <f>VLOOKUP(Parameter!T982,'Indexing - fca'!$K$2:$L$51,2)</f>
        <v>21</v>
      </c>
    </row>
    <row r="983" spans="1:9">
      <c r="A983" s="16" t="s">
        <v>448</v>
      </c>
      <c r="B983" s="13" t="s">
        <v>8</v>
      </c>
      <c r="C983">
        <f>VLOOKUP(Parameter!O983,'Indexing - fca'!$A$2:$B$51,2)</f>
        <v>2</v>
      </c>
      <c r="D983">
        <f>VLOOKUP(Parameter!P983,'Indexing - fca'!$C$2:$D$51,2)</f>
        <v>21</v>
      </c>
      <c r="E983">
        <f>VLOOKUP(Parameter!Q983,'Indexing - fca'!$E$2:$F$51,2)</f>
        <v>-1</v>
      </c>
      <c r="F983">
        <f>VLOOKUP(Parameter!R983,'Indexing - fca'!$G$2:$H$51,2)</f>
        <v>-3</v>
      </c>
      <c r="H983">
        <f>VLOOKUP(Parameter!S983,'Indexing - fca'!$I$2:$J$51,2)</f>
        <v>-10</v>
      </c>
      <c r="I983">
        <f>VLOOKUP(Parameter!T983,'Indexing - fca'!$K$2:$L$51,2)</f>
        <v>19</v>
      </c>
    </row>
    <row r="984" spans="1:9">
      <c r="A984" s="16" t="s">
        <v>448</v>
      </c>
      <c r="B984" s="13" t="s">
        <v>10</v>
      </c>
      <c r="C984">
        <f>VLOOKUP(Parameter!O984,'Indexing - fca'!$A$2:$B$51,2)</f>
        <v>2</v>
      </c>
      <c r="D984">
        <f>VLOOKUP(Parameter!P984,'Indexing - fca'!$C$2:$D$51,2)</f>
        <v>21</v>
      </c>
      <c r="E984">
        <f>VLOOKUP(Parameter!Q984,'Indexing - fca'!$E$2:$F$51,2)</f>
        <v>-1</v>
      </c>
      <c r="F984">
        <f>VLOOKUP(Parameter!R984,'Indexing - fca'!$G$2:$H$51,2)</f>
        <v>-3</v>
      </c>
      <c r="H984">
        <f>VLOOKUP(Parameter!S984,'Indexing - fca'!$I$2:$J$51,2)</f>
        <v>-10</v>
      </c>
      <c r="I984">
        <f>VLOOKUP(Parameter!T984,'Indexing - fca'!$K$2:$L$51,2)</f>
        <v>19</v>
      </c>
    </row>
    <row r="985" spans="1:9">
      <c r="A985" s="16" t="s">
        <v>448</v>
      </c>
      <c r="B985" s="13" t="s">
        <v>11</v>
      </c>
      <c r="C985">
        <f>VLOOKUP(Parameter!O985,'Indexing - fca'!$A$2:$B$51,2)</f>
        <v>2</v>
      </c>
      <c r="D985">
        <f>VLOOKUP(Parameter!P985,'Indexing - fca'!$C$2:$D$51,2)</f>
        <v>21</v>
      </c>
      <c r="E985">
        <f>VLOOKUP(Parameter!Q985,'Indexing - fca'!$E$2:$F$51,2)</f>
        <v>-1</v>
      </c>
      <c r="F985">
        <f>VLOOKUP(Parameter!R985,'Indexing - fca'!$G$2:$H$51,2)</f>
        <v>-3</v>
      </c>
      <c r="H985">
        <f>VLOOKUP(Parameter!S985,'Indexing - fca'!$I$2:$J$51,2)</f>
        <v>-10</v>
      </c>
      <c r="I985">
        <f>VLOOKUP(Parameter!T985,'Indexing - fca'!$K$2:$L$51,2)</f>
        <v>19</v>
      </c>
    </row>
    <row r="986" spans="1:9">
      <c r="A986" s="16" t="s">
        <v>449</v>
      </c>
      <c r="B986" s="13" t="s">
        <v>8</v>
      </c>
      <c r="C986">
        <f>VLOOKUP(Parameter!O986,'Indexing - fca'!$A$2:$B$51,2)</f>
        <v>4</v>
      </c>
      <c r="D986">
        <f>VLOOKUP(Parameter!P986,'Indexing - fca'!$C$2:$D$51,2)</f>
        <v>16</v>
      </c>
      <c r="E986">
        <f>VLOOKUP(Parameter!Q986,'Indexing - fca'!$E$2:$F$51,2)</f>
        <v>-2</v>
      </c>
      <c r="F986">
        <f>VLOOKUP(Parameter!R986,'Indexing - fca'!$G$2:$H$51,2)</f>
        <v>2</v>
      </c>
      <c r="H986">
        <f>VLOOKUP(Parameter!S986,'Indexing - fca'!$I$2:$J$51,2)</f>
        <v>24</v>
      </c>
      <c r="I986">
        <f>VLOOKUP(Parameter!T986,'Indexing - fca'!$K$2:$L$51,2)</f>
        <v>16</v>
      </c>
    </row>
    <row r="987" spans="1:9">
      <c r="A987" s="16" t="s">
        <v>449</v>
      </c>
      <c r="B987" s="13" t="s">
        <v>10</v>
      </c>
      <c r="C987">
        <f>VLOOKUP(Parameter!O987,'Indexing - fca'!$A$2:$B$51,2)</f>
        <v>4</v>
      </c>
      <c r="D987">
        <f>VLOOKUP(Parameter!P987,'Indexing - fca'!$C$2:$D$51,2)</f>
        <v>16</v>
      </c>
      <c r="E987">
        <f>VLOOKUP(Parameter!Q987,'Indexing - fca'!$E$2:$F$51,2)</f>
        <v>-2</v>
      </c>
      <c r="F987">
        <f>VLOOKUP(Parameter!R987,'Indexing - fca'!$G$2:$H$51,2)</f>
        <v>2</v>
      </c>
      <c r="H987">
        <f>VLOOKUP(Parameter!S987,'Indexing - fca'!$I$2:$J$51,2)</f>
        <v>24</v>
      </c>
      <c r="I987">
        <f>VLOOKUP(Parameter!T987,'Indexing - fca'!$K$2:$L$51,2)</f>
        <v>16</v>
      </c>
    </row>
    <row r="988" spans="1:9">
      <c r="A988" s="16" t="s">
        <v>449</v>
      </c>
      <c r="B988" s="13" t="s">
        <v>11</v>
      </c>
      <c r="C988">
        <f>VLOOKUP(Parameter!O988,'Indexing - fca'!$A$2:$B$51,2)</f>
        <v>4</v>
      </c>
      <c r="D988">
        <f>VLOOKUP(Parameter!P988,'Indexing - fca'!$C$2:$D$51,2)</f>
        <v>16</v>
      </c>
      <c r="E988">
        <f>VLOOKUP(Parameter!Q988,'Indexing - fca'!$E$2:$F$51,2)</f>
        <v>-2</v>
      </c>
      <c r="F988">
        <f>VLOOKUP(Parameter!R988,'Indexing - fca'!$G$2:$H$51,2)</f>
        <v>2</v>
      </c>
      <c r="H988">
        <f>VLOOKUP(Parameter!S988,'Indexing - fca'!$I$2:$J$51,2)</f>
        <v>24</v>
      </c>
      <c r="I988">
        <f>VLOOKUP(Parameter!T988,'Indexing - fca'!$K$2:$L$51,2)</f>
        <v>16</v>
      </c>
    </row>
    <row r="989" spans="1:9">
      <c r="A989" s="16" t="s">
        <v>450</v>
      </c>
      <c r="B989" s="13" t="s">
        <v>8</v>
      </c>
      <c r="C989">
        <f>VLOOKUP(Parameter!O989,'Indexing - fca'!$A$2:$B$51,2)</f>
        <v>4</v>
      </c>
      <c r="D989">
        <f>VLOOKUP(Parameter!P989,'Indexing - fca'!$C$2:$D$51,2)</f>
        <v>16</v>
      </c>
      <c r="E989">
        <f>VLOOKUP(Parameter!Q989,'Indexing - fca'!$E$2:$F$51,2)</f>
        <v>-2</v>
      </c>
      <c r="F989">
        <f>VLOOKUP(Parameter!R989,'Indexing - fca'!$G$2:$H$51,2)</f>
        <v>2</v>
      </c>
      <c r="H989">
        <f>VLOOKUP(Parameter!S989,'Indexing - fca'!$I$2:$J$51,2)</f>
        <v>24</v>
      </c>
      <c r="I989">
        <f>VLOOKUP(Parameter!T989,'Indexing - fca'!$K$2:$L$51,2)</f>
        <v>16</v>
      </c>
    </row>
    <row r="990" spans="1:9">
      <c r="A990" s="16" t="s">
        <v>450</v>
      </c>
      <c r="B990" s="13" t="s">
        <v>10</v>
      </c>
      <c r="C990">
        <f>VLOOKUP(Parameter!O990,'Indexing - fca'!$A$2:$B$51,2)</f>
        <v>4</v>
      </c>
      <c r="D990">
        <f>VLOOKUP(Parameter!P990,'Indexing - fca'!$C$2:$D$51,2)</f>
        <v>16</v>
      </c>
      <c r="E990">
        <f>VLOOKUP(Parameter!Q990,'Indexing - fca'!$E$2:$F$51,2)</f>
        <v>-2</v>
      </c>
      <c r="F990">
        <f>VLOOKUP(Parameter!R990,'Indexing - fca'!$G$2:$H$51,2)</f>
        <v>2</v>
      </c>
      <c r="H990">
        <f>VLOOKUP(Parameter!S990,'Indexing - fca'!$I$2:$J$51,2)</f>
        <v>24</v>
      </c>
      <c r="I990">
        <f>VLOOKUP(Parameter!T990,'Indexing - fca'!$K$2:$L$51,2)</f>
        <v>16</v>
      </c>
    </row>
    <row r="991" spans="1:9">
      <c r="A991" s="16" t="s">
        <v>450</v>
      </c>
      <c r="B991" s="13" t="s">
        <v>11</v>
      </c>
      <c r="C991">
        <f>VLOOKUP(Parameter!O991,'Indexing - fca'!$A$2:$B$51,2)</f>
        <v>4</v>
      </c>
      <c r="D991">
        <f>VLOOKUP(Parameter!P991,'Indexing - fca'!$C$2:$D$51,2)</f>
        <v>16</v>
      </c>
      <c r="E991">
        <f>VLOOKUP(Parameter!Q991,'Indexing - fca'!$E$2:$F$51,2)</f>
        <v>-2</v>
      </c>
      <c r="F991">
        <f>VLOOKUP(Parameter!R991,'Indexing - fca'!$G$2:$H$51,2)</f>
        <v>2</v>
      </c>
      <c r="H991">
        <f>VLOOKUP(Parameter!S991,'Indexing - fca'!$I$2:$J$51,2)</f>
        <v>24</v>
      </c>
      <c r="I991">
        <f>VLOOKUP(Parameter!T991,'Indexing - fca'!$K$2:$L$51,2)</f>
        <v>16</v>
      </c>
    </row>
    <row r="992" spans="1:9">
      <c r="A992" s="16" t="s">
        <v>451</v>
      </c>
      <c r="B992" s="13" t="s">
        <v>8</v>
      </c>
      <c r="C992">
        <f>VLOOKUP(Parameter!O992,'Indexing - fca'!$A$2:$B$51,2)</f>
        <v>5</v>
      </c>
      <c r="D992">
        <f>VLOOKUP(Parameter!P992,'Indexing - fca'!$C$2:$D$51,2)</f>
        <v>22</v>
      </c>
      <c r="E992">
        <f>VLOOKUP(Parameter!Q992,'Indexing - fca'!$E$2:$F$51,2)</f>
        <v>-1</v>
      </c>
      <c r="F992">
        <f>VLOOKUP(Parameter!R992,'Indexing - fca'!$G$2:$H$51,2)</f>
        <v>2</v>
      </c>
      <c r="H992">
        <f>VLOOKUP(Parameter!S992,'Indexing - fca'!$I$2:$J$51,2)</f>
        <v>11</v>
      </c>
      <c r="I992">
        <f>VLOOKUP(Parameter!T992,'Indexing - fca'!$K$2:$L$51,2)</f>
        <v>-1</v>
      </c>
    </row>
    <row r="993" spans="1:9">
      <c r="A993" s="16" t="s">
        <v>451</v>
      </c>
      <c r="B993" s="13" t="s">
        <v>10</v>
      </c>
      <c r="C993">
        <f>VLOOKUP(Parameter!O993,'Indexing - fca'!$A$2:$B$51,2)</f>
        <v>5</v>
      </c>
      <c r="D993">
        <f>VLOOKUP(Parameter!P993,'Indexing - fca'!$C$2:$D$51,2)</f>
        <v>22</v>
      </c>
      <c r="E993">
        <f>VLOOKUP(Parameter!Q993,'Indexing - fca'!$E$2:$F$51,2)</f>
        <v>-1</v>
      </c>
      <c r="F993">
        <f>VLOOKUP(Parameter!R993,'Indexing - fca'!$G$2:$H$51,2)</f>
        <v>2</v>
      </c>
      <c r="H993">
        <f>VLOOKUP(Parameter!S993,'Indexing - fca'!$I$2:$J$51,2)</f>
        <v>11</v>
      </c>
      <c r="I993">
        <f>VLOOKUP(Parameter!T993,'Indexing - fca'!$K$2:$L$51,2)</f>
        <v>-1</v>
      </c>
    </row>
    <row r="994" spans="1:9">
      <c r="A994" s="16" t="s">
        <v>451</v>
      </c>
      <c r="B994" s="13" t="s">
        <v>11</v>
      </c>
      <c r="C994">
        <f>VLOOKUP(Parameter!O994,'Indexing - fca'!$A$2:$B$51,2)</f>
        <v>5</v>
      </c>
      <c r="D994">
        <f>VLOOKUP(Parameter!P994,'Indexing - fca'!$C$2:$D$51,2)</f>
        <v>22</v>
      </c>
      <c r="E994">
        <f>VLOOKUP(Parameter!Q994,'Indexing - fca'!$E$2:$F$51,2)</f>
        <v>-1</v>
      </c>
      <c r="F994">
        <f>VLOOKUP(Parameter!R994,'Indexing - fca'!$G$2:$H$51,2)</f>
        <v>2</v>
      </c>
      <c r="H994">
        <f>VLOOKUP(Parameter!S994,'Indexing - fca'!$I$2:$J$51,2)</f>
        <v>11</v>
      </c>
      <c r="I994">
        <f>VLOOKUP(Parameter!T994,'Indexing - fca'!$K$2:$L$51,2)</f>
        <v>-1</v>
      </c>
    </row>
    <row r="995" spans="1:9">
      <c r="A995" s="16" t="s">
        <v>452</v>
      </c>
      <c r="B995" s="13" t="s">
        <v>8</v>
      </c>
      <c r="C995">
        <f>VLOOKUP(Parameter!O995,'Indexing - fca'!$A$2:$B$51,2)</f>
        <v>6</v>
      </c>
      <c r="D995">
        <f>VLOOKUP(Parameter!P995,'Indexing - fca'!$C$2:$D$51,2)</f>
        <v>0</v>
      </c>
      <c r="E995">
        <f>VLOOKUP(Parameter!Q995,'Indexing - fca'!$E$2:$F$51,2)</f>
        <v>5</v>
      </c>
      <c r="F995">
        <f>VLOOKUP(Parameter!R995,'Indexing - fca'!$G$2:$H$51,2)</f>
        <v>2</v>
      </c>
      <c r="H995">
        <f>VLOOKUP(Parameter!S995,'Indexing - fca'!$I$2:$J$51,2)</f>
        <v>10</v>
      </c>
      <c r="I995">
        <f>VLOOKUP(Parameter!T995,'Indexing - fca'!$K$2:$L$51,2)</f>
        <v>19</v>
      </c>
    </row>
    <row r="996" spans="1:9">
      <c r="A996" s="16" t="s">
        <v>452</v>
      </c>
      <c r="B996" s="13" t="s">
        <v>10</v>
      </c>
      <c r="C996">
        <f>VLOOKUP(Parameter!O996,'Indexing - fca'!$A$2:$B$51,2)</f>
        <v>6</v>
      </c>
      <c r="D996">
        <f>VLOOKUP(Parameter!P996,'Indexing - fca'!$C$2:$D$51,2)</f>
        <v>0</v>
      </c>
      <c r="E996">
        <f>VLOOKUP(Parameter!Q996,'Indexing - fca'!$E$2:$F$51,2)</f>
        <v>5</v>
      </c>
      <c r="F996">
        <f>VLOOKUP(Parameter!R996,'Indexing - fca'!$G$2:$H$51,2)</f>
        <v>2</v>
      </c>
      <c r="H996">
        <f>VLOOKUP(Parameter!S996,'Indexing - fca'!$I$2:$J$51,2)</f>
        <v>10</v>
      </c>
      <c r="I996">
        <f>VLOOKUP(Parameter!T996,'Indexing - fca'!$K$2:$L$51,2)</f>
        <v>19</v>
      </c>
    </row>
    <row r="997" spans="1:9">
      <c r="A997" s="16" t="s">
        <v>452</v>
      </c>
      <c r="B997" s="13" t="s">
        <v>11</v>
      </c>
      <c r="C997">
        <f>VLOOKUP(Parameter!O997,'Indexing - fca'!$A$2:$B$51,2)</f>
        <v>6</v>
      </c>
      <c r="D997">
        <f>VLOOKUP(Parameter!P997,'Indexing - fca'!$C$2:$D$51,2)</f>
        <v>0</v>
      </c>
      <c r="E997">
        <f>VLOOKUP(Parameter!Q997,'Indexing - fca'!$E$2:$F$51,2)</f>
        <v>5</v>
      </c>
      <c r="F997">
        <f>VLOOKUP(Parameter!R997,'Indexing - fca'!$G$2:$H$51,2)</f>
        <v>2</v>
      </c>
      <c r="H997">
        <f>VLOOKUP(Parameter!S997,'Indexing - fca'!$I$2:$J$51,2)</f>
        <v>10</v>
      </c>
      <c r="I997">
        <f>VLOOKUP(Parameter!T997,'Indexing - fca'!$K$2:$L$51,2)</f>
        <v>19</v>
      </c>
    </row>
    <row r="998" spans="1:9">
      <c r="A998" s="16" t="s">
        <v>453</v>
      </c>
      <c r="B998" s="13" t="s">
        <v>8</v>
      </c>
      <c r="C998">
        <f>VLOOKUP(Parameter!O998,'Indexing - fca'!$A$2:$B$51,2)</f>
        <v>6</v>
      </c>
      <c r="D998">
        <f>VLOOKUP(Parameter!P998,'Indexing - fca'!$C$2:$D$51,2)</f>
        <v>0</v>
      </c>
      <c r="E998">
        <f>VLOOKUP(Parameter!Q998,'Indexing - fca'!$E$2:$F$51,2)</f>
        <v>5</v>
      </c>
      <c r="F998">
        <f>VLOOKUP(Parameter!R998,'Indexing - fca'!$G$2:$H$51,2)</f>
        <v>2</v>
      </c>
      <c r="H998">
        <f>VLOOKUP(Parameter!S998,'Indexing - fca'!$I$2:$J$51,2)</f>
        <v>-19</v>
      </c>
      <c r="I998">
        <f>VLOOKUP(Parameter!T998,'Indexing - fca'!$K$2:$L$51,2)</f>
        <v>0</v>
      </c>
    </row>
    <row r="999" spans="1:9">
      <c r="A999" s="16" t="s">
        <v>453</v>
      </c>
      <c r="B999" s="13" t="s">
        <v>10</v>
      </c>
      <c r="C999">
        <f>VLOOKUP(Parameter!O999,'Indexing - fca'!$A$2:$B$51,2)</f>
        <v>6</v>
      </c>
      <c r="D999">
        <f>VLOOKUP(Parameter!P999,'Indexing - fca'!$C$2:$D$51,2)</f>
        <v>0</v>
      </c>
      <c r="E999">
        <f>VLOOKUP(Parameter!Q999,'Indexing - fca'!$E$2:$F$51,2)</f>
        <v>5</v>
      </c>
      <c r="F999">
        <f>VLOOKUP(Parameter!R999,'Indexing - fca'!$G$2:$H$51,2)</f>
        <v>2</v>
      </c>
      <c r="H999">
        <f>VLOOKUP(Parameter!S999,'Indexing - fca'!$I$2:$J$51,2)</f>
        <v>-19</v>
      </c>
      <c r="I999">
        <f>VLOOKUP(Parameter!T999,'Indexing - fca'!$K$2:$L$51,2)</f>
        <v>0</v>
      </c>
    </row>
    <row r="1000" spans="1:9">
      <c r="A1000" s="16" t="s">
        <v>453</v>
      </c>
      <c r="B1000" s="13" t="s">
        <v>11</v>
      </c>
      <c r="C1000">
        <f>VLOOKUP(Parameter!O1000,'Indexing - fca'!$A$2:$B$51,2)</f>
        <v>6</v>
      </c>
      <c r="D1000">
        <f>VLOOKUP(Parameter!P1000,'Indexing - fca'!$C$2:$D$51,2)</f>
        <v>0</v>
      </c>
      <c r="E1000">
        <f>VLOOKUP(Parameter!Q1000,'Indexing - fca'!$E$2:$F$51,2)</f>
        <v>5</v>
      </c>
      <c r="F1000">
        <f>VLOOKUP(Parameter!R1000,'Indexing - fca'!$G$2:$H$51,2)</f>
        <v>2</v>
      </c>
      <c r="H1000">
        <f>VLOOKUP(Parameter!S1000,'Indexing - fca'!$I$2:$J$51,2)</f>
        <v>-19</v>
      </c>
      <c r="I1000">
        <f>VLOOKUP(Parameter!T1000,'Indexing - fca'!$K$2:$L$51,2)</f>
        <v>0</v>
      </c>
    </row>
    <row r="1001" spans="1:9">
      <c r="A1001" s="16" t="s">
        <v>454</v>
      </c>
      <c r="B1001" s="13" t="s">
        <v>8</v>
      </c>
      <c r="C1001">
        <f>VLOOKUP(Parameter!O1001,'Indexing - fca'!$A$2:$B$51,2)</f>
        <v>2</v>
      </c>
      <c r="D1001">
        <f>VLOOKUP(Parameter!P1001,'Indexing - fca'!$C$2:$D$51,2)</f>
        <v>15</v>
      </c>
      <c r="E1001">
        <f>VLOOKUP(Parameter!Q1001,'Indexing - fca'!$E$2:$F$51,2)</f>
        <v>1</v>
      </c>
      <c r="F1001">
        <f>VLOOKUP(Parameter!R1001,'Indexing - fca'!$G$2:$H$51,2)</f>
        <v>1</v>
      </c>
      <c r="H1001">
        <f>VLOOKUP(Parameter!S1001,'Indexing - fca'!$I$2:$J$51,2)</f>
        <v>2</v>
      </c>
      <c r="I1001">
        <f>VLOOKUP(Parameter!T1001,'Indexing - fca'!$K$2:$L$51,2)</f>
        <v>22</v>
      </c>
    </row>
    <row r="1002" spans="1:9">
      <c r="A1002" s="16" t="s">
        <v>454</v>
      </c>
      <c r="B1002" s="13" t="s">
        <v>10</v>
      </c>
      <c r="C1002">
        <f>VLOOKUP(Parameter!O1002,'Indexing - fca'!$A$2:$B$51,2)</f>
        <v>2</v>
      </c>
      <c r="D1002">
        <f>VLOOKUP(Parameter!P1002,'Indexing - fca'!$C$2:$D$51,2)</f>
        <v>15</v>
      </c>
      <c r="E1002">
        <f>VLOOKUP(Parameter!Q1002,'Indexing - fca'!$E$2:$F$51,2)</f>
        <v>1</v>
      </c>
      <c r="F1002">
        <f>VLOOKUP(Parameter!R1002,'Indexing - fca'!$G$2:$H$51,2)</f>
        <v>1</v>
      </c>
      <c r="H1002">
        <f>VLOOKUP(Parameter!S1002,'Indexing - fca'!$I$2:$J$51,2)</f>
        <v>2</v>
      </c>
      <c r="I1002">
        <f>VLOOKUP(Parameter!T1002,'Indexing - fca'!$K$2:$L$51,2)</f>
        <v>22</v>
      </c>
    </row>
    <row r="1003" spans="1:9">
      <c r="A1003" s="16" t="s">
        <v>454</v>
      </c>
      <c r="B1003" s="13" t="s">
        <v>11</v>
      </c>
      <c r="C1003">
        <f>VLOOKUP(Parameter!O1003,'Indexing - fca'!$A$2:$B$51,2)</f>
        <v>2</v>
      </c>
      <c r="D1003">
        <f>VLOOKUP(Parameter!P1003,'Indexing - fca'!$C$2:$D$51,2)</f>
        <v>15</v>
      </c>
      <c r="E1003">
        <f>VLOOKUP(Parameter!Q1003,'Indexing - fca'!$E$2:$F$51,2)</f>
        <v>1</v>
      </c>
      <c r="F1003">
        <f>VLOOKUP(Parameter!R1003,'Indexing - fca'!$G$2:$H$51,2)</f>
        <v>1</v>
      </c>
      <c r="H1003">
        <f>VLOOKUP(Parameter!S1003,'Indexing - fca'!$I$2:$J$51,2)</f>
        <v>2</v>
      </c>
      <c r="I1003">
        <f>VLOOKUP(Parameter!T1003,'Indexing - fca'!$K$2:$L$51,2)</f>
        <v>22</v>
      </c>
    </row>
    <row r="1004" spans="1:9">
      <c r="A1004" s="16" t="s">
        <v>455</v>
      </c>
      <c r="B1004" s="13" t="s">
        <v>8</v>
      </c>
      <c r="C1004">
        <f>VLOOKUP(Parameter!O1004,'Indexing - fca'!$A$2:$B$51,2)</f>
        <v>3</v>
      </c>
      <c r="D1004">
        <f>VLOOKUP(Parameter!P1004,'Indexing - fca'!$C$2:$D$51,2)</f>
        <v>9</v>
      </c>
      <c r="E1004">
        <f>VLOOKUP(Parameter!Q1004,'Indexing - fca'!$E$2:$F$51,2)</f>
        <v>-2</v>
      </c>
      <c r="F1004">
        <f>VLOOKUP(Parameter!R1004,'Indexing - fca'!$G$2:$H$51,2)</f>
        <v>2</v>
      </c>
      <c r="H1004">
        <f>VLOOKUP(Parameter!S1004,'Indexing - fca'!$I$2:$J$51,2)</f>
        <v>-6</v>
      </c>
      <c r="I1004">
        <f>VLOOKUP(Parameter!T1004,'Indexing - fca'!$K$2:$L$51,2)</f>
        <v>17</v>
      </c>
    </row>
    <row r="1005" spans="1:9">
      <c r="A1005" s="16" t="s">
        <v>455</v>
      </c>
      <c r="B1005" s="13" t="s">
        <v>10</v>
      </c>
      <c r="C1005">
        <f>VLOOKUP(Parameter!O1005,'Indexing - fca'!$A$2:$B$51,2)</f>
        <v>3</v>
      </c>
      <c r="D1005">
        <f>VLOOKUP(Parameter!P1005,'Indexing - fca'!$C$2:$D$51,2)</f>
        <v>9</v>
      </c>
      <c r="E1005">
        <f>VLOOKUP(Parameter!Q1005,'Indexing - fca'!$E$2:$F$51,2)</f>
        <v>-2</v>
      </c>
      <c r="F1005">
        <f>VLOOKUP(Parameter!R1005,'Indexing - fca'!$G$2:$H$51,2)</f>
        <v>2</v>
      </c>
      <c r="H1005">
        <f>VLOOKUP(Parameter!S1005,'Indexing - fca'!$I$2:$J$51,2)</f>
        <v>-6</v>
      </c>
      <c r="I1005">
        <f>VLOOKUP(Parameter!T1005,'Indexing - fca'!$K$2:$L$51,2)</f>
        <v>17</v>
      </c>
    </row>
    <row r="1006" spans="1:9">
      <c r="A1006" s="16" t="s">
        <v>455</v>
      </c>
      <c r="B1006" s="13" t="s">
        <v>11</v>
      </c>
      <c r="C1006">
        <f>VLOOKUP(Parameter!O1006,'Indexing - fca'!$A$2:$B$51,2)</f>
        <v>3</v>
      </c>
      <c r="D1006">
        <f>VLOOKUP(Parameter!P1006,'Indexing - fca'!$C$2:$D$51,2)</f>
        <v>9</v>
      </c>
      <c r="E1006">
        <f>VLOOKUP(Parameter!Q1006,'Indexing - fca'!$E$2:$F$51,2)</f>
        <v>-2</v>
      </c>
      <c r="F1006">
        <f>VLOOKUP(Parameter!R1006,'Indexing - fca'!$G$2:$H$51,2)</f>
        <v>2</v>
      </c>
      <c r="H1006">
        <f>VLOOKUP(Parameter!S1006,'Indexing - fca'!$I$2:$J$51,2)</f>
        <v>-6</v>
      </c>
      <c r="I1006">
        <f>VLOOKUP(Parameter!T1006,'Indexing - fca'!$K$2:$L$51,2)</f>
        <v>17</v>
      </c>
    </row>
    <row r="1007" spans="1:9">
      <c r="A1007" s="16" t="s">
        <v>456</v>
      </c>
      <c r="B1007" s="13" t="s">
        <v>8</v>
      </c>
      <c r="C1007">
        <f>VLOOKUP(Parameter!O1007,'Indexing - fca'!$A$2:$B$51,2)</f>
        <v>10</v>
      </c>
      <c r="D1007">
        <f>VLOOKUP(Parameter!P1007,'Indexing - fca'!$C$2:$D$51,2)</f>
        <v>18</v>
      </c>
      <c r="E1007">
        <f>VLOOKUP(Parameter!Q1007,'Indexing - fca'!$E$2:$F$51,2)</f>
        <v>5</v>
      </c>
      <c r="F1007">
        <f>VLOOKUP(Parameter!R1007,'Indexing - fca'!$G$2:$H$51,2)</f>
        <v>-1</v>
      </c>
      <c r="H1007">
        <f>VLOOKUP(Parameter!S1007,'Indexing - fca'!$I$2:$J$51,2)</f>
        <v>12</v>
      </c>
      <c r="I1007">
        <f>VLOOKUP(Parameter!T1007,'Indexing - fca'!$K$2:$L$51,2)</f>
        <v>22</v>
      </c>
    </row>
    <row r="1008" spans="1:9">
      <c r="A1008" s="16" t="s">
        <v>456</v>
      </c>
      <c r="B1008" s="13" t="s">
        <v>10</v>
      </c>
      <c r="C1008">
        <f>VLOOKUP(Parameter!O1008,'Indexing - fca'!$A$2:$B$51,2)</f>
        <v>10</v>
      </c>
      <c r="D1008">
        <f>VLOOKUP(Parameter!P1008,'Indexing - fca'!$C$2:$D$51,2)</f>
        <v>18</v>
      </c>
      <c r="E1008">
        <f>VLOOKUP(Parameter!Q1008,'Indexing - fca'!$E$2:$F$51,2)</f>
        <v>5</v>
      </c>
      <c r="F1008">
        <f>VLOOKUP(Parameter!R1008,'Indexing - fca'!$G$2:$H$51,2)</f>
        <v>-1</v>
      </c>
      <c r="H1008">
        <f>VLOOKUP(Parameter!S1008,'Indexing - fca'!$I$2:$J$51,2)</f>
        <v>12</v>
      </c>
      <c r="I1008">
        <f>VLOOKUP(Parameter!T1008,'Indexing - fca'!$K$2:$L$51,2)</f>
        <v>22</v>
      </c>
    </row>
    <row r="1009" spans="1:9">
      <c r="A1009" s="16" t="s">
        <v>456</v>
      </c>
      <c r="B1009" s="13" t="s">
        <v>11</v>
      </c>
      <c r="C1009">
        <f>VLOOKUP(Parameter!O1009,'Indexing - fca'!$A$2:$B$51,2)</f>
        <v>10</v>
      </c>
      <c r="D1009">
        <f>VLOOKUP(Parameter!P1009,'Indexing - fca'!$C$2:$D$51,2)</f>
        <v>18</v>
      </c>
      <c r="E1009">
        <f>VLOOKUP(Parameter!Q1009,'Indexing - fca'!$E$2:$F$51,2)</f>
        <v>5</v>
      </c>
      <c r="F1009">
        <f>VLOOKUP(Parameter!R1009,'Indexing - fca'!$G$2:$H$51,2)</f>
        <v>-1</v>
      </c>
      <c r="H1009">
        <f>VLOOKUP(Parameter!S1009,'Indexing - fca'!$I$2:$J$51,2)</f>
        <v>12</v>
      </c>
      <c r="I1009">
        <f>VLOOKUP(Parameter!T1009,'Indexing - fca'!$K$2:$L$51,2)</f>
        <v>22</v>
      </c>
    </row>
    <row r="1010" spans="1:9">
      <c r="A1010" s="16" t="s">
        <v>457</v>
      </c>
      <c r="B1010" s="13" t="s">
        <v>8</v>
      </c>
      <c r="C1010">
        <f>VLOOKUP(Parameter!O1010,'Indexing - fca'!$A$2:$B$51,2)</f>
        <v>11</v>
      </c>
      <c r="D1010">
        <f>VLOOKUP(Parameter!P1010,'Indexing - fca'!$C$2:$D$51,2)</f>
        <v>-3</v>
      </c>
      <c r="E1010">
        <f>VLOOKUP(Parameter!Q1010,'Indexing - fca'!$E$2:$F$51,2)</f>
        <v>-1</v>
      </c>
      <c r="F1010">
        <f>VLOOKUP(Parameter!R1010,'Indexing - fca'!$G$2:$H$51,2)</f>
        <v>-1</v>
      </c>
      <c r="H1010">
        <f>VLOOKUP(Parameter!S1010,'Indexing - fca'!$I$2:$J$51,2)</f>
        <v>-20</v>
      </c>
      <c r="I1010">
        <f>VLOOKUP(Parameter!T1010,'Indexing - fca'!$K$2:$L$51,2)</f>
        <v>0</v>
      </c>
    </row>
    <row r="1011" spans="1:9">
      <c r="A1011" s="16" t="s">
        <v>457</v>
      </c>
      <c r="B1011" s="13" t="s">
        <v>10</v>
      </c>
      <c r="C1011">
        <f>VLOOKUP(Parameter!O1011,'Indexing - fca'!$A$2:$B$51,2)</f>
        <v>11</v>
      </c>
      <c r="D1011">
        <f>VLOOKUP(Parameter!P1011,'Indexing - fca'!$C$2:$D$51,2)</f>
        <v>-3</v>
      </c>
      <c r="E1011">
        <f>VLOOKUP(Parameter!Q1011,'Indexing - fca'!$E$2:$F$51,2)</f>
        <v>-1</v>
      </c>
      <c r="F1011">
        <f>VLOOKUP(Parameter!R1011,'Indexing - fca'!$G$2:$H$51,2)</f>
        <v>-1</v>
      </c>
      <c r="H1011">
        <f>VLOOKUP(Parameter!S1011,'Indexing - fca'!$I$2:$J$51,2)</f>
        <v>-20</v>
      </c>
      <c r="I1011">
        <f>VLOOKUP(Parameter!T1011,'Indexing - fca'!$K$2:$L$51,2)</f>
        <v>0</v>
      </c>
    </row>
    <row r="1012" spans="1:9">
      <c r="A1012" s="16" t="s">
        <v>457</v>
      </c>
      <c r="B1012" s="13" t="s">
        <v>11</v>
      </c>
      <c r="C1012">
        <f>VLOOKUP(Parameter!O1012,'Indexing - fca'!$A$2:$B$51,2)</f>
        <v>11</v>
      </c>
      <c r="D1012">
        <f>VLOOKUP(Parameter!P1012,'Indexing - fca'!$C$2:$D$51,2)</f>
        <v>-3</v>
      </c>
      <c r="E1012">
        <f>VLOOKUP(Parameter!Q1012,'Indexing - fca'!$E$2:$F$51,2)</f>
        <v>-1</v>
      </c>
      <c r="F1012">
        <f>VLOOKUP(Parameter!R1012,'Indexing - fca'!$G$2:$H$51,2)</f>
        <v>-1</v>
      </c>
      <c r="H1012">
        <f>VLOOKUP(Parameter!S1012,'Indexing - fca'!$I$2:$J$51,2)</f>
        <v>-20</v>
      </c>
      <c r="I1012">
        <f>VLOOKUP(Parameter!T1012,'Indexing - fca'!$K$2:$L$51,2)</f>
        <v>0</v>
      </c>
    </row>
    <row r="1013" spans="1:9">
      <c r="A1013" s="16" t="s">
        <v>458</v>
      </c>
      <c r="B1013" s="13" t="s">
        <v>8</v>
      </c>
      <c r="C1013">
        <f>VLOOKUP(Parameter!O1013,'Indexing - fca'!$A$2:$B$51,2)</f>
        <v>10</v>
      </c>
      <c r="D1013">
        <f>VLOOKUP(Parameter!P1013,'Indexing - fca'!$C$2:$D$51,2)</f>
        <v>19</v>
      </c>
      <c r="E1013">
        <f>VLOOKUP(Parameter!Q1013,'Indexing - fca'!$E$2:$F$51,2)</f>
        <v>5</v>
      </c>
      <c r="F1013">
        <f>VLOOKUP(Parameter!R1013,'Indexing - fca'!$G$2:$H$51,2)</f>
        <v>-1</v>
      </c>
      <c r="H1013">
        <f>VLOOKUP(Parameter!S1013,'Indexing - fca'!$I$2:$J$51,2)</f>
        <v>16</v>
      </c>
      <c r="I1013">
        <f>VLOOKUP(Parameter!T1013,'Indexing - fca'!$K$2:$L$51,2)</f>
        <v>24</v>
      </c>
    </row>
    <row r="1014" spans="1:9">
      <c r="A1014" s="16" t="s">
        <v>458</v>
      </c>
      <c r="B1014" s="13" t="s">
        <v>10</v>
      </c>
      <c r="C1014">
        <f>VLOOKUP(Parameter!O1014,'Indexing - fca'!$A$2:$B$51,2)</f>
        <v>10</v>
      </c>
      <c r="D1014">
        <f>VLOOKUP(Parameter!P1014,'Indexing - fca'!$C$2:$D$51,2)</f>
        <v>19</v>
      </c>
      <c r="E1014">
        <f>VLOOKUP(Parameter!Q1014,'Indexing - fca'!$E$2:$F$51,2)</f>
        <v>5</v>
      </c>
      <c r="F1014">
        <f>VLOOKUP(Parameter!R1014,'Indexing - fca'!$G$2:$H$51,2)</f>
        <v>-1</v>
      </c>
      <c r="H1014">
        <f>VLOOKUP(Parameter!S1014,'Indexing - fca'!$I$2:$J$51,2)</f>
        <v>16</v>
      </c>
      <c r="I1014">
        <f>VLOOKUP(Parameter!T1014,'Indexing - fca'!$K$2:$L$51,2)</f>
        <v>24</v>
      </c>
    </row>
    <row r="1015" spans="1:9">
      <c r="A1015" s="16" t="s">
        <v>458</v>
      </c>
      <c r="B1015" s="13" t="s">
        <v>11</v>
      </c>
      <c r="C1015">
        <f>VLOOKUP(Parameter!O1015,'Indexing - fca'!$A$2:$B$51,2)</f>
        <v>10</v>
      </c>
      <c r="D1015">
        <f>VLOOKUP(Parameter!P1015,'Indexing - fca'!$C$2:$D$51,2)</f>
        <v>19</v>
      </c>
      <c r="E1015">
        <f>VLOOKUP(Parameter!Q1015,'Indexing - fca'!$E$2:$F$51,2)</f>
        <v>5</v>
      </c>
      <c r="F1015">
        <f>VLOOKUP(Parameter!R1015,'Indexing - fca'!$G$2:$H$51,2)</f>
        <v>-1</v>
      </c>
      <c r="H1015">
        <f>VLOOKUP(Parameter!S1015,'Indexing - fca'!$I$2:$J$51,2)</f>
        <v>16</v>
      </c>
      <c r="I1015">
        <f>VLOOKUP(Parameter!T1015,'Indexing - fca'!$K$2:$L$51,2)</f>
        <v>24</v>
      </c>
    </row>
    <row r="1016" spans="1:9">
      <c r="A1016" s="16" t="s">
        <v>459</v>
      </c>
      <c r="B1016" s="13" t="s">
        <v>8</v>
      </c>
      <c r="C1016">
        <f>VLOOKUP(Parameter!O1016,'Indexing - fca'!$A$2:$B$51,2)</f>
        <v>6</v>
      </c>
      <c r="D1016">
        <f>VLOOKUP(Parameter!P1016,'Indexing - fca'!$C$2:$D$51,2)</f>
        <v>18</v>
      </c>
      <c r="E1016">
        <f>VLOOKUP(Parameter!Q1016,'Indexing - fca'!$E$2:$F$51,2)</f>
        <v>5</v>
      </c>
      <c r="F1016">
        <f>VLOOKUP(Parameter!R1016,'Indexing - fca'!$G$2:$H$51,2)</f>
        <v>2</v>
      </c>
      <c r="H1016">
        <f>VLOOKUP(Parameter!S1016,'Indexing - fca'!$I$2:$J$51,2)</f>
        <v>-18</v>
      </c>
      <c r="I1016">
        <f>VLOOKUP(Parameter!T1016,'Indexing - fca'!$K$2:$L$51,2)</f>
        <v>18</v>
      </c>
    </row>
    <row r="1017" spans="1:9">
      <c r="A1017" s="16" t="s">
        <v>459</v>
      </c>
      <c r="B1017" s="13" t="s">
        <v>10</v>
      </c>
      <c r="C1017">
        <f>VLOOKUP(Parameter!O1017,'Indexing - fca'!$A$2:$B$51,2)</f>
        <v>6</v>
      </c>
      <c r="D1017">
        <f>VLOOKUP(Parameter!P1017,'Indexing - fca'!$C$2:$D$51,2)</f>
        <v>18</v>
      </c>
      <c r="E1017">
        <f>VLOOKUP(Parameter!Q1017,'Indexing - fca'!$E$2:$F$51,2)</f>
        <v>5</v>
      </c>
      <c r="F1017">
        <f>VLOOKUP(Parameter!R1017,'Indexing - fca'!$G$2:$H$51,2)</f>
        <v>2</v>
      </c>
      <c r="H1017">
        <f>VLOOKUP(Parameter!S1017,'Indexing - fca'!$I$2:$J$51,2)</f>
        <v>-18</v>
      </c>
      <c r="I1017">
        <f>VLOOKUP(Parameter!T1017,'Indexing - fca'!$K$2:$L$51,2)</f>
        <v>18</v>
      </c>
    </row>
    <row r="1018" spans="1:9">
      <c r="A1018" s="16" t="s">
        <v>459</v>
      </c>
      <c r="B1018" s="13" t="s">
        <v>11</v>
      </c>
      <c r="C1018">
        <f>VLOOKUP(Parameter!O1018,'Indexing - fca'!$A$2:$B$51,2)</f>
        <v>6</v>
      </c>
      <c r="D1018">
        <f>VLOOKUP(Parameter!P1018,'Indexing - fca'!$C$2:$D$51,2)</f>
        <v>18</v>
      </c>
      <c r="E1018">
        <f>VLOOKUP(Parameter!Q1018,'Indexing - fca'!$E$2:$F$51,2)</f>
        <v>5</v>
      </c>
      <c r="F1018">
        <f>VLOOKUP(Parameter!R1018,'Indexing - fca'!$G$2:$H$51,2)</f>
        <v>2</v>
      </c>
      <c r="H1018">
        <f>VLOOKUP(Parameter!S1018,'Indexing - fca'!$I$2:$J$51,2)</f>
        <v>-18</v>
      </c>
      <c r="I1018">
        <f>VLOOKUP(Parameter!T1018,'Indexing - fca'!$K$2:$L$51,2)</f>
        <v>18</v>
      </c>
    </row>
    <row r="1019" spans="1:9">
      <c r="A1019" s="16" t="s">
        <v>460</v>
      </c>
      <c r="B1019" s="13" t="s">
        <v>8</v>
      </c>
      <c r="C1019">
        <f>VLOOKUP(Parameter!O1019,'Indexing - fca'!$A$2:$B$51,2)</f>
        <v>7</v>
      </c>
      <c r="D1019">
        <f>VLOOKUP(Parameter!P1019,'Indexing - fca'!$C$2:$D$51,2)</f>
        <v>0</v>
      </c>
      <c r="E1019">
        <f>VLOOKUP(Parameter!Q1019,'Indexing - fca'!$E$2:$F$51,2)</f>
        <v>3</v>
      </c>
      <c r="F1019">
        <f>VLOOKUP(Parameter!R1019,'Indexing - fca'!$G$2:$H$51,2)</f>
        <v>2</v>
      </c>
      <c r="H1019">
        <f>VLOOKUP(Parameter!S1019,'Indexing - fca'!$I$2:$J$51,2)</f>
        <v>11</v>
      </c>
      <c r="I1019">
        <f>VLOOKUP(Parameter!T1019,'Indexing - fca'!$K$2:$L$51,2)</f>
        <v>-1</v>
      </c>
    </row>
    <row r="1020" spans="1:9">
      <c r="A1020" s="16" t="s">
        <v>460</v>
      </c>
      <c r="B1020" s="13" t="s">
        <v>10</v>
      </c>
      <c r="C1020">
        <f>VLOOKUP(Parameter!O1020,'Indexing - fca'!$A$2:$B$51,2)</f>
        <v>7</v>
      </c>
      <c r="D1020">
        <f>VLOOKUP(Parameter!P1020,'Indexing - fca'!$C$2:$D$51,2)</f>
        <v>0</v>
      </c>
      <c r="E1020">
        <f>VLOOKUP(Parameter!Q1020,'Indexing - fca'!$E$2:$F$51,2)</f>
        <v>3</v>
      </c>
      <c r="F1020">
        <f>VLOOKUP(Parameter!R1020,'Indexing - fca'!$G$2:$H$51,2)</f>
        <v>2</v>
      </c>
      <c r="H1020">
        <f>VLOOKUP(Parameter!S1020,'Indexing - fca'!$I$2:$J$51,2)</f>
        <v>11</v>
      </c>
      <c r="I1020">
        <f>VLOOKUP(Parameter!T1020,'Indexing - fca'!$K$2:$L$51,2)</f>
        <v>-1</v>
      </c>
    </row>
    <row r="1021" spans="1:9">
      <c r="A1021" s="16" t="s">
        <v>460</v>
      </c>
      <c r="B1021" s="13" t="s">
        <v>11</v>
      </c>
      <c r="C1021">
        <f>VLOOKUP(Parameter!O1021,'Indexing - fca'!$A$2:$B$51,2)</f>
        <v>7</v>
      </c>
      <c r="D1021">
        <f>VLOOKUP(Parameter!P1021,'Indexing - fca'!$C$2:$D$51,2)</f>
        <v>0</v>
      </c>
      <c r="E1021">
        <f>VLOOKUP(Parameter!Q1021,'Indexing - fca'!$E$2:$F$51,2)</f>
        <v>3</v>
      </c>
      <c r="F1021">
        <f>VLOOKUP(Parameter!R1021,'Indexing - fca'!$G$2:$H$51,2)</f>
        <v>2</v>
      </c>
      <c r="H1021">
        <f>VLOOKUP(Parameter!S1021,'Indexing - fca'!$I$2:$J$51,2)</f>
        <v>11</v>
      </c>
      <c r="I1021">
        <f>VLOOKUP(Parameter!T1021,'Indexing - fca'!$K$2:$L$51,2)</f>
        <v>-1</v>
      </c>
    </row>
    <row r="1022" spans="1:9">
      <c r="A1022" s="16" t="s">
        <v>461</v>
      </c>
      <c r="B1022" s="13" t="s">
        <v>8</v>
      </c>
      <c r="C1022">
        <f>VLOOKUP(Parameter!O1022,'Indexing - fca'!$A$2:$B$51,2)</f>
        <v>10</v>
      </c>
      <c r="D1022">
        <f>VLOOKUP(Parameter!P1022,'Indexing - fca'!$C$2:$D$51,2)</f>
        <v>19</v>
      </c>
      <c r="E1022">
        <f>VLOOKUP(Parameter!Q1022,'Indexing - fca'!$E$2:$F$51,2)</f>
        <v>5</v>
      </c>
      <c r="F1022">
        <f>VLOOKUP(Parameter!R1022,'Indexing - fca'!$G$2:$H$51,2)</f>
        <v>-1</v>
      </c>
      <c r="H1022">
        <f>VLOOKUP(Parameter!S1022,'Indexing - fca'!$I$2:$J$51,2)</f>
        <v>21</v>
      </c>
      <c r="I1022">
        <f>VLOOKUP(Parameter!T1022,'Indexing - fca'!$K$2:$L$51,2)</f>
        <v>24</v>
      </c>
    </row>
    <row r="1023" spans="1:9">
      <c r="A1023" s="16" t="s">
        <v>461</v>
      </c>
      <c r="B1023" s="13" t="s">
        <v>10</v>
      </c>
      <c r="C1023">
        <f>VLOOKUP(Parameter!O1023,'Indexing - fca'!$A$2:$B$51,2)</f>
        <v>10</v>
      </c>
      <c r="D1023">
        <f>VLOOKUP(Parameter!P1023,'Indexing - fca'!$C$2:$D$51,2)</f>
        <v>19</v>
      </c>
      <c r="E1023">
        <f>VLOOKUP(Parameter!Q1023,'Indexing - fca'!$E$2:$F$51,2)</f>
        <v>5</v>
      </c>
      <c r="F1023">
        <f>VLOOKUP(Parameter!R1023,'Indexing - fca'!$G$2:$H$51,2)</f>
        <v>-1</v>
      </c>
      <c r="H1023">
        <f>VLOOKUP(Parameter!S1023,'Indexing - fca'!$I$2:$J$51,2)</f>
        <v>21</v>
      </c>
      <c r="I1023">
        <f>VLOOKUP(Parameter!T1023,'Indexing - fca'!$K$2:$L$51,2)</f>
        <v>24</v>
      </c>
    </row>
    <row r="1024" spans="1:9">
      <c r="A1024" s="16" t="s">
        <v>461</v>
      </c>
      <c r="B1024" s="13" t="s">
        <v>11</v>
      </c>
      <c r="C1024">
        <f>VLOOKUP(Parameter!O1024,'Indexing - fca'!$A$2:$B$51,2)</f>
        <v>10</v>
      </c>
      <c r="D1024">
        <f>VLOOKUP(Parameter!P1024,'Indexing - fca'!$C$2:$D$51,2)</f>
        <v>19</v>
      </c>
      <c r="E1024">
        <f>VLOOKUP(Parameter!Q1024,'Indexing - fca'!$E$2:$F$51,2)</f>
        <v>5</v>
      </c>
      <c r="F1024">
        <f>VLOOKUP(Parameter!R1024,'Indexing - fca'!$G$2:$H$51,2)</f>
        <v>-1</v>
      </c>
      <c r="H1024">
        <f>VLOOKUP(Parameter!S1024,'Indexing - fca'!$I$2:$J$51,2)</f>
        <v>21</v>
      </c>
      <c r="I1024">
        <f>VLOOKUP(Parameter!T1024,'Indexing - fca'!$K$2:$L$51,2)</f>
        <v>24</v>
      </c>
    </row>
    <row r="1025" spans="1:9">
      <c r="A1025" s="16" t="s">
        <v>462</v>
      </c>
      <c r="B1025" s="13" t="s">
        <v>8</v>
      </c>
      <c r="C1025">
        <f>VLOOKUP(Parameter!O1025,'Indexing - fca'!$A$2:$B$51,2)</f>
        <v>5</v>
      </c>
      <c r="D1025">
        <f>VLOOKUP(Parameter!P1025,'Indexing - fca'!$C$2:$D$51,2)</f>
        <v>-13</v>
      </c>
      <c r="E1025">
        <f>VLOOKUP(Parameter!Q1025,'Indexing - fca'!$E$2:$F$51,2)</f>
        <v>2</v>
      </c>
      <c r="F1025">
        <f>VLOOKUP(Parameter!R1025,'Indexing - fca'!$G$2:$H$51,2)</f>
        <v>2</v>
      </c>
      <c r="H1025">
        <f>VLOOKUP(Parameter!S1025,'Indexing - fca'!$I$2:$J$51,2)</f>
        <v>-2</v>
      </c>
      <c r="I1025">
        <f>VLOOKUP(Parameter!T1025,'Indexing - fca'!$K$2:$L$51,2)</f>
        <v>0</v>
      </c>
    </row>
    <row r="1026" spans="1:9">
      <c r="A1026" s="16" t="s">
        <v>462</v>
      </c>
      <c r="B1026" s="13" t="s">
        <v>10</v>
      </c>
      <c r="C1026">
        <f>VLOOKUP(Parameter!O1026,'Indexing - fca'!$A$2:$B$51,2)</f>
        <v>5</v>
      </c>
      <c r="D1026">
        <f>VLOOKUP(Parameter!P1026,'Indexing - fca'!$C$2:$D$51,2)</f>
        <v>-13</v>
      </c>
      <c r="E1026">
        <f>VLOOKUP(Parameter!Q1026,'Indexing - fca'!$E$2:$F$51,2)</f>
        <v>2</v>
      </c>
      <c r="F1026">
        <f>VLOOKUP(Parameter!R1026,'Indexing - fca'!$G$2:$H$51,2)</f>
        <v>2</v>
      </c>
      <c r="H1026">
        <f>VLOOKUP(Parameter!S1026,'Indexing - fca'!$I$2:$J$51,2)</f>
        <v>-2</v>
      </c>
      <c r="I1026">
        <f>VLOOKUP(Parameter!T1026,'Indexing - fca'!$K$2:$L$51,2)</f>
        <v>0</v>
      </c>
    </row>
    <row r="1027" spans="1:9">
      <c r="A1027" s="16" t="s">
        <v>462</v>
      </c>
      <c r="B1027" s="13" t="s">
        <v>11</v>
      </c>
      <c r="C1027">
        <f>VLOOKUP(Parameter!O1027,'Indexing - fca'!$A$2:$B$51,2)</f>
        <v>5</v>
      </c>
      <c r="D1027">
        <f>VLOOKUP(Parameter!P1027,'Indexing - fca'!$C$2:$D$51,2)</f>
        <v>-13</v>
      </c>
      <c r="E1027">
        <f>VLOOKUP(Parameter!Q1027,'Indexing - fca'!$E$2:$F$51,2)</f>
        <v>2</v>
      </c>
      <c r="F1027">
        <f>VLOOKUP(Parameter!R1027,'Indexing - fca'!$G$2:$H$51,2)</f>
        <v>2</v>
      </c>
      <c r="H1027">
        <f>VLOOKUP(Parameter!S1027,'Indexing - fca'!$I$2:$J$51,2)</f>
        <v>-2</v>
      </c>
      <c r="I1027">
        <f>VLOOKUP(Parameter!T1027,'Indexing - fca'!$K$2:$L$51,2)</f>
        <v>0</v>
      </c>
    </row>
    <row r="1028" spans="1:9">
      <c r="A1028" s="16" t="s">
        <v>463</v>
      </c>
      <c r="B1028" s="13" t="s">
        <v>8</v>
      </c>
      <c r="C1028">
        <f>VLOOKUP(Parameter!O1028,'Indexing - fca'!$A$2:$B$51,2)</f>
        <v>10</v>
      </c>
      <c r="D1028">
        <f>VLOOKUP(Parameter!P1028,'Indexing - fca'!$C$2:$D$51,2)</f>
        <v>18</v>
      </c>
      <c r="E1028">
        <f>VLOOKUP(Parameter!Q1028,'Indexing - fca'!$E$2:$F$51,2)</f>
        <v>5</v>
      </c>
      <c r="F1028">
        <f>VLOOKUP(Parameter!R1028,'Indexing - fca'!$G$2:$H$51,2)</f>
        <v>-1</v>
      </c>
      <c r="H1028">
        <f>VLOOKUP(Parameter!S1028,'Indexing - fca'!$I$2:$J$51,2)</f>
        <v>7</v>
      </c>
      <c r="I1028">
        <f>VLOOKUP(Parameter!T1028,'Indexing - fca'!$K$2:$L$51,2)</f>
        <v>22</v>
      </c>
    </row>
    <row r="1029" spans="1:9">
      <c r="A1029" s="16" t="s">
        <v>463</v>
      </c>
      <c r="B1029" s="13" t="s">
        <v>10</v>
      </c>
      <c r="C1029">
        <f>VLOOKUP(Parameter!O1029,'Indexing - fca'!$A$2:$B$51,2)</f>
        <v>10</v>
      </c>
      <c r="D1029">
        <f>VLOOKUP(Parameter!P1029,'Indexing - fca'!$C$2:$D$51,2)</f>
        <v>18</v>
      </c>
      <c r="E1029">
        <f>VLOOKUP(Parameter!Q1029,'Indexing - fca'!$E$2:$F$51,2)</f>
        <v>5</v>
      </c>
      <c r="F1029">
        <f>VLOOKUP(Parameter!R1029,'Indexing - fca'!$G$2:$H$51,2)</f>
        <v>-1</v>
      </c>
      <c r="H1029">
        <f>VLOOKUP(Parameter!S1029,'Indexing - fca'!$I$2:$J$51,2)</f>
        <v>7</v>
      </c>
      <c r="I1029">
        <f>VLOOKUP(Parameter!T1029,'Indexing - fca'!$K$2:$L$51,2)</f>
        <v>22</v>
      </c>
    </row>
    <row r="1030" spans="1:9">
      <c r="A1030" s="16" t="s">
        <v>463</v>
      </c>
      <c r="B1030" s="13" t="s">
        <v>11</v>
      </c>
      <c r="C1030">
        <f>VLOOKUP(Parameter!O1030,'Indexing - fca'!$A$2:$B$51,2)</f>
        <v>10</v>
      </c>
      <c r="D1030">
        <f>VLOOKUP(Parameter!P1030,'Indexing - fca'!$C$2:$D$51,2)</f>
        <v>18</v>
      </c>
      <c r="E1030">
        <f>VLOOKUP(Parameter!Q1030,'Indexing - fca'!$E$2:$F$51,2)</f>
        <v>5</v>
      </c>
      <c r="F1030">
        <f>VLOOKUP(Parameter!R1030,'Indexing - fca'!$G$2:$H$51,2)</f>
        <v>-1</v>
      </c>
      <c r="H1030">
        <f>VLOOKUP(Parameter!S1030,'Indexing - fca'!$I$2:$J$51,2)</f>
        <v>7</v>
      </c>
      <c r="I1030">
        <f>VLOOKUP(Parameter!T1030,'Indexing - fca'!$K$2:$L$51,2)</f>
        <v>22</v>
      </c>
    </row>
    <row r="1031" spans="1:9">
      <c r="A1031" s="16" t="s">
        <v>464</v>
      </c>
      <c r="B1031" s="13" t="s">
        <v>8</v>
      </c>
      <c r="C1031">
        <f>VLOOKUP(Parameter!O1031,'Indexing - fca'!$A$2:$B$51,2)</f>
        <v>6</v>
      </c>
      <c r="D1031">
        <f>VLOOKUP(Parameter!P1031,'Indexing - fca'!$C$2:$D$51,2)</f>
        <v>22</v>
      </c>
      <c r="E1031">
        <f>VLOOKUP(Parameter!Q1031,'Indexing - fca'!$E$2:$F$51,2)</f>
        <v>5</v>
      </c>
      <c r="F1031">
        <f>VLOOKUP(Parameter!R1031,'Indexing - fca'!$G$2:$H$51,2)</f>
        <v>2</v>
      </c>
      <c r="H1031">
        <f>VLOOKUP(Parameter!S1031,'Indexing - fca'!$I$2:$J$51,2)</f>
        <v>12</v>
      </c>
      <c r="I1031">
        <f>VLOOKUP(Parameter!T1031,'Indexing - fca'!$K$2:$L$51,2)</f>
        <v>20</v>
      </c>
    </row>
    <row r="1032" spans="1:9">
      <c r="A1032" s="16" t="s">
        <v>464</v>
      </c>
      <c r="B1032" s="13" t="s">
        <v>10</v>
      </c>
      <c r="C1032">
        <f>VLOOKUP(Parameter!O1032,'Indexing - fca'!$A$2:$B$51,2)</f>
        <v>6</v>
      </c>
      <c r="D1032">
        <f>VLOOKUP(Parameter!P1032,'Indexing - fca'!$C$2:$D$51,2)</f>
        <v>22</v>
      </c>
      <c r="E1032">
        <f>VLOOKUP(Parameter!Q1032,'Indexing - fca'!$E$2:$F$51,2)</f>
        <v>5</v>
      </c>
      <c r="F1032">
        <f>VLOOKUP(Parameter!R1032,'Indexing - fca'!$G$2:$H$51,2)</f>
        <v>2</v>
      </c>
      <c r="H1032">
        <f>VLOOKUP(Parameter!S1032,'Indexing - fca'!$I$2:$J$51,2)</f>
        <v>12</v>
      </c>
      <c r="I1032">
        <f>VLOOKUP(Parameter!T1032,'Indexing - fca'!$K$2:$L$51,2)</f>
        <v>20</v>
      </c>
    </row>
    <row r="1033" spans="1:9">
      <c r="A1033" s="16" t="s">
        <v>464</v>
      </c>
      <c r="B1033" s="13" t="s">
        <v>11</v>
      </c>
      <c r="C1033">
        <f>VLOOKUP(Parameter!O1033,'Indexing - fca'!$A$2:$B$51,2)</f>
        <v>6</v>
      </c>
      <c r="D1033">
        <f>VLOOKUP(Parameter!P1033,'Indexing - fca'!$C$2:$D$51,2)</f>
        <v>22</v>
      </c>
      <c r="E1033">
        <f>VLOOKUP(Parameter!Q1033,'Indexing - fca'!$E$2:$F$51,2)</f>
        <v>5</v>
      </c>
      <c r="F1033">
        <f>VLOOKUP(Parameter!R1033,'Indexing - fca'!$G$2:$H$51,2)</f>
        <v>2</v>
      </c>
      <c r="H1033">
        <f>VLOOKUP(Parameter!S1033,'Indexing - fca'!$I$2:$J$51,2)</f>
        <v>12</v>
      </c>
      <c r="I1033">
        <f>VLOOKUP(Parameter!T1033,'Indexing - fca'!$K$2:$L$51,2)</f>
        <v>20</v>
      </c>
    </row>
    <row r="1034" spans="1:9">
      <c r="A1034" s="16" t="s">
        <v>465</v>
      </c>
      <c r="B1034" s="13" t="s">
        <v>8</v>
      </c>
      <c r="C1034">
        <f>VLOOKUP(Parameter!O1034,'Indexing - fca'!$A$2:$B$51,2)</f>
        <v>5</v>
      </c>
      <c r="D1034">
        <f>VLOOKUP(Parameter!P1034,'Indexing - fca'!$C$2:$D$51,2)</f>
        <v>22</v>
      </c>
      <c r="E1034">
        <f>VLOOKUP(Parameter!Q1034,'Indexing - fca'!$E$2:$F$51,2)</f>
        <v>-1</v>
      </c>
      <c r="F1034">
        <f>VLOOKUP(Parameter!R1034,'Indexing - fca'!$G$2:$H$51,2)</f>
        <v>2</v>
      </c>
      <c r="H1034">
        <f>VLOOKUP(Parameter!S1034,'Indexing - fca'!$I$2:$J$51,2)</f>
        <v>12</v>
      </c>
      <c r="I1034">
        <f>VLOOKUP(Parameter!T1034,'Indexing - fca'!$K$2:$L$51,2)</f>
        <v>13</v>
      </c>
    </row>
    <row r="1035" spans="1:9">
      <c r="A1035" s="16" t="s">
        <v>465</v>
      </c>
      <c r="B1035" s="13" t="s">
        <v>10</v>
      </c>
      <c r="C1035">
        <f>VLOOKUP(Parameter!O1035,'Indexing - fca'!$A$2:$B$51,2)</f>
        <v>5</v>
      </c>
      <c r="D1035">
        <f>VLOOKUP(Parameter!P1035,'Indexing - fca'!$C$2:$D$51,2)</f>
        <v>22</v>
      </c>
      <c r="E1035">
        <f>VLOOKUP(Parameter!Q1035,'Indexing - fca'!$E$2:$F$51,2)</f>
        <v>-1</v>
      </c>
      <c r="F1035">
        <f>VLOOKUP(Parameter!R1035,'Indexing - fca'!$G$2:$H$51,2)</f>
        <v>2</v>
      </c>
      <c r="H1035">
        <f>VLOOKUP(Parameter!S1035,'Indexing - fca'!$I$2:$J$51,2)</f>
        <v>12</v>
      </c>
      <c r="I1035">
        <f>VLOOKUP(Parameter!T1035,'Indexing - fca'!$K$2:$L$51,2)</f>
        <v>13</v>
      </c>
    </row>
    <row r="1036" spans="1:9">
      <c r="A1036" s="16" t="s">
        <v>465</v>
      </c>
      <c r="B1036" s="13" t="s">
        <v>11</v>
      </c>
      <c r="C1036">
        <f>VLOOKUP(Parameter!O1036,'Indexing - fca'!$A$2:$B$51,2)</f>
        <v>5</v>
      </c>
      <c r="D1036">
        <f>VLOOKUP(Parameter!P1036,'Indexing - fca'!$C$2:$D$51,2)</f>
        <v>22</v>
      </c>
      <c r="E1036">
        <f>VLOOKUP(Parameter!Q1036,'Indexing - fca'!$E$2:$F$51,2)</f>
        <v>-1</v>
      </c>
      <c r="F1036">
        <f>VLOOKUP(Parameter!R1036,'Indexing - fca'!$G$2:$H$51,2)</f>
        <v>2</v>
      </c>
      <c r="H1036">
        <f>VLOOKUP(Parameter!S1036,'Indexing - fca'!$I$2:$J$51,2)</f>
        <v>12</v>
      </c>
      <c r="I1036">
        <f>VLOOKUP(Parameter!T1036,'Indexing - fca'!$K$2:$L$51,2)</f>
        <v>13</v>
      </c>
    </row>
    <row r="1037" spans="1:9">
      <c r="A1037" s="16" t="s">
        <v>466</v>
      </c>
      <c r="B1037" s="13" t="s">
        <v>8</v>
      </c>
      <c r="C1037">
        <f>VLOOKUP(Parameter!O1037,'Indexing - fca'!$A$2:$B$51,2)</f>
        <v>0</v>
      </c>
      <c r="D1037">
        <f>VLOOKUP(Parameter!P1037,'Indexing - fca'!$C$2:$D$51,2)</f>
        <v>19</v>
      </c>
      <c r="E1037">
        <f>VLOOKUP(Parameter!Q1037,'Indexing - fca'!$E$2:$F$51,2)</f>
        <v>19</v>
      </c>
      <c r="F1037">
        <f>VLOOKUP(Parameter!R1037,'Indexing - fca'!$G$2:$H$51,2)</f>
        <v>4</v>
      </c>
      <c r="H1037">
        <f>VLOOKUP(Parameter!S1037,'Indexing - fca'!$I$2:$J$51,2)</f>
        <v>13</v>
      </c>
      <c r="I1037">
        <f>VLOOKUP(Parameter!T1037,'Indexing - fca'!$K$2:$L$51,2)</f>
        <v>23</v>
      </c>
    </row>
    <row r="1038" spans="1:9">
      <c r="A1038" s="16" t="s">
        <v>466</v>
      </c>
      <c r="B1038" s="13" t="s">
        <v>10</v>
      </c>
      <c r="C1038">
        <f>VLOOKUP(Parameter!O1038,'Indexing - fca'!$A$2:$B$51,2)</f>
        <v>0</v>
      </c>
      <c r="D1038">
        <f>VLOOKUP(Parameter!P1038,'Indexing - fca'!$C$2:$D$51,2)</f>
        <v>19</v>
      </c>
      <c r="E1038">
        <f>VLOOKUP(Parameter!Q1038,'Indexing - fca'!$E$2:$F$51,2)</f>
        <v>19</v>
      </c>
      <c r="F1038">
        <f>VLOOKUP(Parameter!R1038,'Indexing - fca'!$G$2:$H$51,2)</f>
        <v>4</v>
      </c>
      <c r="H1038">
        <f>VLOOKUP(Parameter!S1038,'Indexing - fca'!$I$2:$J$51,2)</f>
        <v>13</v>
      </c>
      <c r="I1038">
        <f>VLOOKUP(Parameter!T1038,'Indexing - fca'!$K$2:$L$51,2)</f>
        <v>23</v>
      </c>
    </row>
    <row r="1039" spans="1:9">
      <c r="A1039" s="16" t="s">
        <v>466</v>
      </c>
      <c r="B1039" s="13" t="s">
        <v>11</v>
      </c>
      <c r="C1039">
        <f>VLOOKUP(Parameter!O1039,'Indexing - fca'!$A$2:$B$51,2)</f>
        <v>0</v>
      </c>
      <c r="D1039">
        <f>VLOOKUP(Parameter!P1039,'Indexing - fca'!$C$2:$D$51,2)</f>
        <v>19</v>
      </c>
      <c r="E1039">
        <f>VLOOKUP(Parameter!Q1039,'Indexing - fca'!$E$2:$F$51,2)</f>
        <v>19</v>
      </c>
      <c r="F1039">
        <f>VLOOKUP(Parameter!R1039,'Indexing - fca'!$G$2:$H$51,2)</f>
        <v>4</v>
      </c>
      <c r="H1039">
        <f>VLOOKUP(Parameter!S1039,'Indexing - fca'!$I$2:$J$51,2)</f>
        <v>13</v>
      </c>
      <c r="I1039">
        <f>VLOOKUP(Parameter!T1039,'Indexing - fca'!$K$2:$L$51,2)</f>
        <v>23</v>
      </c>
    </row>
    <row r="1040" spans="1:9">
      <c r="A1040" s="16" t="s">
        <v>467</v>
      </c>
      <c r="B1040" s="13" t="s">
        <v>8</v>
      </c>
      <c r="C1040">
        <f>VLOOKUP(Parameter!O1040,'Indexing - fca'!$A$2:$B$51,2)</f>
        <v>4</v>
      </c>
      <c r="D1040">
        <f>VLOOKUP(Parameter!P1040,'Indexing - fca'!$C$2:$D$51,2)</f>
        <v>-15</v>
      </c>
      <c r="E1040">
        <f>VLOOKUP(Parameter!Q1040,'Indexing - fca'!$E$2:$F$51,2)</f>
        <v>-1</v>
      </c>
      <c r="F1040">
        <f>VLOOKUP(Parameter!R1040,'Indexing - fca'!$G$2:$H$51,2)</f>
        <v>1</v>
      </c>
      <c r="H1040">
        <f>VLOOKUP(Parameter!S1040,'Indexing - fca'!$I$2:$J$51,2)</f>
        <v>16</v>
      </c>
      <c r="I1040">
        <f>VLOOKUP(Parameter!T1040,'Indexing - fca'!$K$2:$L$51,2)</f>
        <v>-1</v>
      </c>
    </row>
    <row r="1041" spans="1:9">
      <c r="A1041" s="16" t="s">
        <v>467</v>
      </c>
      <c r="B1041" s="13" t="s">
        <v>10</v>
      </c>
      <c r="C1041">
        <f>VLOOKUP(Parameter!O1041,'Indexing - fca'!$A$2:$B$51,2)</f>
        <v>4</v>
      </c>
      <c r="D1041">
        <f>VLOOKUP(Parameter!P1041,'Indexing - fca'!$C$2:$D$51,2)</f>
        <v>-15</v>
      </c>
      <c r="E1041">
        <f>VLOOKUP(Parameter!Q1041,'Indexing - fca'!$E$2:$F$51,2)</f>
        <v>-1</v>
      </c>
      <c r="F1041">
        <f>VLOOKUP(Parameter!R1041,'Indexing - fca'!$G$2:$H$51,2)</f>
        <v>1</v>
      </c>
      <c r="H1041">
        <f>VLOOKUP(Parameter!S1041,'Indexing - fca'!$I$2:$J$51,2)</f>
        <v>16</v>
      </c>
      <c r="I1041">
        <f>VLOOKUP(Parameter!T1041,'Indexing - fca'!$K$2:$L$51,2)</f>
        <v>-1</v>
      </c>
    </row>
    <row r="1042" spans="1:9">
      <c r="A1042" s="16" t="s">
        <v>467</v>
      </c>
      <c r="B1042" s="13" t="s">
        <v>11</v>
      </c>
      <c r="C1042">
        <f>VLOOKUP(Parameter!O1042,'Indexing - fca'!$A$2:$B$51,2)</f>
        <v>4</v>
      </c>
      <c r="D1042">
        <f>VLOOKUP(Parameter!P1042,'Indexing - fca'!$C$2:$D$51,2)</f>
        <v>-15</v>
      </c>
      <c r="E1042">
        <f>VLOOKUP(Parameter!Q1042,'Indexing - fca'!$E$2:$F$51,2)</f>
        <v>-1</v>
      </c>
      <c r="F1042">
        <f>VLOOKUP(Parameter!R1042,'Indexing - fca'!$G$2:$H$51,2)</f>
        <v>1</v>
      </c>
      <c r="H1042">
        <f>VLOOKUP(Parameter!S1042,'Indexing - fca'!$I$2:$J$51,2)</f>
        <v>16</v>
      </c>
      <c r="I1042">
        <f>VLOOKUP(Parameter!T1042,'Indexing - fca'!$K$2:$L$51,2)</f>
        <v>-1</v>
      </c>
    </row>
    <row r="1043" spans="1:9">
      <c r="A1043" s="16" t="s">
        <v>67</v>
      </c>
      <c r="B1043" s="13" t="s">
        <v>8</v>
      </c>
      <c r="C1043">
        <f>VLOOKUP(Parameter!O1043,'Indexing - fca'!$A$2:$B$51,2)</f>
        <v>4</v>
      </c>
      <c r="D1043">
        <f>VLOOKUP(Parameter!P1043,'Indexing - fca'!$C$2:$D$51,2)</f>
        <v>16</v>
      </c>
      <c r="E1043">
        <f>VLOOKUP(Parameter!Q1043,'Indexing - fca'!$E$2:$F$51,2)</f>
        <v>-2</v>
      </c>
      <c r="F1043">
        <f>VLOOKUP(Parameter!R1043,'Indexing - fca'!$G$2:$H$51,2)</f>
        <v>2</v>
      </c>
      <c r="H1043">
        <f>VLOOKUP(Parameter!S1043,'Indexing - fca'!$I$2:$J$51,2)</f>
        <v>15</v>
      </c>
      <c r="I1043">
        <f>VLOOKUP(Parameter!T1043,'Indexing - fca'!$K$2:$L$51,2)</f>
        <v>20</v>
      </c>
    </row>
    <row r="1044" spans="1:9">
      <c r="A1044" s="16" t="s">
        <v>468</v>
      </c>
      <c r="B1044" s="13" t="s">
        <v>8</v>
      </c>
      <c r="C1044">
        <f>VLOOKUP(Parameter!O1044,'Indexing - fca'!$A$2:$B$51,2)</f>
        <v>3</v>
      </c>
      <c r="D1044">
        <f>VLOOKUP(Parameter!P1044,'Indexing - fca'!$C$2:$D$51,2)</f>
        <v>11</v>
      </c>
      <c r="E1044">
        <f>VLOOKUP(Parameter!Q1044,'Indexing - fca'!$E$2:$F$51,2)</f>
        <v>-1</v>
      </c>
      <c r="F1044">
        <f>VLOOKUP(Parameter!R1044,'Indexing - fca'!$G$2:$H$51,2)</f>
        <v>2</v>
      </c>
      <c r="H1044">
        <f>VLOOKUP(Parameter!S1044,'Indexing - fca'!$I$2:$J$51,2)</f>
        <v>-2</v>
      </c>
      <c r="I1044">
        <f>VLOOKUP(Parameter!T1044,'Indexing - fca'!$K$2:$L$51,2)</f>
        <v>0</v>
      </c>
    </row>
    <row r="1045" spans="1:9">
      <c r="A1045" s="16" t="s">
        <v>468</v>
      </c>
      <c r="B1045" s="13" t="s">
        <v>10</v>
      </c>
      <c r="C1045">
        <f>VLOOKUP(Parameter!O1045,'Indexing - fca'!$A$2:$B$51,2)</f>
        <v>3</v>
      </c>
      <c r="D1045">
        <f>VLOOKUP(Parameter!P1045,'Indexing - fca'!$C$2:$D$51,2)</f>
        <v>11</v>
      </c>
      <c r="E1045">
        <f>VLOOKUP(Parameter!Q1045,'Indexing - fca'!$E$2:$F$51,2)</f>
        <v>-1</v>
      </c>
      <c r="F1045">
        <f>VLOOKUP(Parameter!R1045,'Indexing - fca'!$G$2:$H$51,2)</f>
        <v>2</v>
      </c>
      <c r="H1045">
        <f>VLOOKUP(Parameter!S1045,'Indexing - fca'!$I$2:$J$51,2)</f>
        <v>-2</v>
      </c>
      <c r="I1045">
        <f>VLOOKUP(Parameter!T1045,'Indexing - fca'!$K$2:$L$51,2)</f>
        <v>0</v>
      </c>
    </row>
    <row r="1046" spans="1:9">
      <c r="A1046" s="16" t="s">
        <v>468</v>
      </c>
      <c r="B1046" s="13" t="s">
        <v>11</v>
      </c>
      <c r="C1046">
        <f>VLOOKUP(Parameter!O1046,'Indexing - fca'!$A$2:$B$51,2)</f>
        <v>3</v>
      </c>
      <c r="D1046">
        <f>VLOOKUP(Parameter!P1046,'Indexing - fca'!$C$2:$D$51,2)</f>
        <v>11</v>
      </c>
      <c r="E1046">
        <f>VLOOKUP(Parameter!Q1046,'Indexing - fca'!$E$2:$F$51,2)</f>
        <v>-1</v>
      </c>
      <c r="F1046">
        <f>VLOOKUP(Parameter!R1046,'Indexing - fca'!$G$2:$H$51,2)</f>
        <v>2</v>
      </c>
      <c r="H1046">
        <f>VLOOKUP(Parameter!S1046,'Indexing - fca'!$I$2:$J$51,2)</f>
        <v>-2</v>
      </c>
      <c r="I1046">
        <f>VLOOKUP(Parameter!T1046,'Indexing - fca'!$K$2:$L$51,2)</f>
        <v>0</v>
      </c>
    </row>
    <row r="1047" spans="1:9">
      <c r="A1047" s="16" t="s">
        <v>469</v>
      </c>
      <c r="B1047" s="13" t="s">
        <v>8</v>
      </c>
      <c r="C1047">
        <f>VLOOKUP(Parameter!O1047,'Indexing - fca'!$A$2:$B$51,2)</f>
        <v>7</v>
      </c>
      <c r="D1047">
        <f>VLOOKUP(Parameter!P1047,'Indexing - fca'!$C$2:$D$51,2)</f>
        <v>15</v>
      </c>
      <c r="E1047">
        <f>VLOOKUP(Parameter!Q1047,'Indexing - fca'!$E$2:$F$51,2)</f>
        <v>2</v>
      </c>
      <c r="F1047">
        <f>VLOOKUP(Parameter!R1047,'Indexing - fca'!$G$2:$H$51,2)</f>
        <v>2</v>
      </c>
      <c r="H1047">
        <f>VLOOKUP(Parameter!S1047,'Indexing - fca'!$I$2:$J$51,2)</f>
        <v>12</v>
      </c>
      <c r="I1047">
        <f>VLOOKUP(Parameter!T1047,'Indexing - fca'!$K$2:$L$51,2)</f>
        <v>23</v>
      </c>
    </row>
    <row r="1048" spans="1:9">
      <c r="A1048" s="16" t="s">
        <v>469</v>
      </c>
      <c r="B1048" s="13" t="s">
        <v>10</v>
      </c>
      <c r="C1048">
        <f>VLOOKUP(Parameter!O1048,'Indexing - fca'!$A$2:$B$51,2)</f>
        <v>7</v>
      </c>
      <c r="D1048">
        <f>VLOOKUP(Parameter!P1048,'Indexing - fca'!$C$2:$D$51,2)</f>
        <v>15</v>
      </c>
      <c r="E1048">
        <f>VLOOKUP(Parameter!Q1048,'Indexing - fca'!$E$2:$F$51,2)</f>
        <v>2</v>
      </c>
      <c r="F1048">
        <f>VLOOKUP(Parameter!R1048,'Indexing - fca'!$G$2:$H$51,2)</f>
        <v>2</v>
      </c>
      <c r="H1048">
        <f>VLOOKUP(Parameter!S1048,'Indexing - fca'!$I$2:$J$51,2)</f>
        <v>12</v>
      </c>
      <c r="I1048">
        <f>VLOOKUP(Parameter!T1048,'Indexing - fca'!$K$2:$L$51,2)</f>
        <v>23</v>
      </c>
    </row>
    <row r="1049" spans="1:9">
      <c r="A1049" s="16" t="s">
        <v>469</v>
      </c>
      <c r="B1049" s="13" t="s">
        <v>11</v>
      </c>
      <c r="C1049">
        <f>VLOOKUP(Parameter!O1049,'Indexing - fca'!$A$2:$B$51,2)</f>
        <v>7</v>
      </c>
      <c r="D1049">
        <f>VLOOKUP(Parameter!P1049,'Indexing - fca'!$C$2:$D$51,2)</f>
        <v>15</v>
      </c>
      <c r="E1049">
        <f>VLOOKUP(Parameter!Q1049,'Indexing - fca'!$E$2:$F$51,2)</f>
        <v>2</v>
      </c>
      <c r="F1049">
        <f>VLOOKUP(Parameter!R1049,'Indexing - fca'!$G$2:$H$51,2)</f>
        <v>2</v>
      </c>
      <c r="H1049">
        <f>VLOOKUP(Parameter!S1049,'Indexing - fca'!$I$2:$J$51,2)</f>
        <v>12</v>
      </c>
      <c r="I1049">
        <f>VLOOKUP(Parameter!T1049,'Indexing - fca'!$K$2:$L$51,2)</f>
        <v>23</v>
      </c>
    </row>
    <row r="1050" spans="1:9">
      <c r="A1050" s="16" t="s">
        <v>470</v>
      </c>
      <c r="B1050" s="13" t="s">
        <v>8</v>
      </c>
      <c r="C1050">
        <f>VLOOKUP(Parameter!O1050,'Indexing - fca'!$A$2:$B$51,2)</f>
        <v>8</v>
      </c>
      <c r="D1050">
        <f>VLOOKUP(Parameter!P1050,'Indexing - fca'!$C$2:$D$51,2)</f>
        <v>6</v>
      </c>
      <c r="E1050">
        <f>VLOOKUP(Parameter!Q1050,'Indexing - fca'!$E$2:$F$51,2)</f>
        <v>5</v>
      </c>
      <c r="F1050">
        <f>VLOOKUP(Parameter!R1050,'Indexing - fca'!$G$2:$H$51,2)</f>
        <v>-1</v>
      </c>
      <c r="H1050">
        <f>VLOOKUP(Parameter!S1050,'Indexing - fca'!$I$2:$J$51,2)</f>
        <v>12</v>
      </c>
      <c r="I1050">
        <f>VLOOKUP(Parameter!T1050,'Indexing - fca'!$K$2:$L$51,2)</f>
        <v>23</v>
      </c>
    </row>
    <row r="1051" spans="1:9">
      <c r="A1051" s="16" t="s">
        <v>470</v>
      </c>
      <c r="B1051" s="13" t="s">
        <v>10</v>
      </c>
      <c r="C1051">
        <f>VLOOKUP(Parameter!O1051,'Indexing - fca'!$A$2:$B$51,2)</f>
        <v>8</v>
      </c>
      <c r="D1051">
        <f>VLOOKUP(Parameter!P1051,'Indexing - fca'!$C$2:$D$51,2)</f>
        <v>6</v>
      </c>
      <c r="E1051">
        <f>VLOOKUP(Parameter!Q1051,'Indexing - fca'!$E$2:$F$51,2)</f>
        <v>5</v>
      </c>
      <c r="F1051">
        <f>VLOOKUP(Parameter!R1051,'Indexing - fca'!$G$2:$H$51,2)</f>
        <v>-1</v>
      </c>
      <c r="H1051">
        <f>VLOOKUP(Parameter!S1051,'Indexing - fca'!$I$2:$J$51,2)</f>
        <v>12</v>
      </c>
      <c r="I1051">
        <f>VLOOKUP(Parameter!T1051,'Indexing - fca'!$K$2:$L$51,2)</f>
        <v>23</v>
      </c>
    </row>
    <row r="1052" spans="1:9">
      <c r="A1052" s="16" t="s">
        <v>470</v>
      </c>
      <c r="B1052" s="13" t="s">
        <v>11</v>
      </c>
      <c r="C1052">
        <f>VLOOKUP(Parameter!O1052,'Indexing - fca'!$A$2:$B$51,2)</f>
        <v>8</v>
      </c>
      <c r="D1052">
        <f>VLOOKUP(Parameter!P1052,'Indexing - fca'!$C$2:$D$51,2)</f>
        <v>6</v>
      </c>
      <c r="E1052">
        <f>VLOOKUP(Parameter!Q1052,'Indexing - fca'!$E$2:$F$51,2)</f>
        <v>5</v>
      </c>
      <c r="F1052">
        <f>VLOOKUP(Parameter!R1052,'Indexing - fca'!$G$2:$H$51,2)</f>
        <v>-1</v>
      </c>
      <c r="H1052">
        <f>VLOOKUP(Parameter!S1052,'Indexing - fca'!$I$2:$J$51,2)</f>
        <v>12</v>
      </c>
      <c r="I1052">
        <f>VLOOKUP(Parameter!T1052,'Indexing - fca'!$K$2:$L$51,2)</f>
        <v>23</v>
      </c>
    </row>
    <row r="1053" spans="1:9">
      <c r="A1053" s="16" t="s">
        <v>471</v>
      </c>
      <c r="B1053" s="13" t="s">
        <v>8</v>
      </c>
      <c r="C1053">
        <f>VLOOKUP(Parameter!O1053,'Indexing - fca'!$A$2:$B$51,2)</f>
        <v>12</v>
      </c>
      <c r="D1053">
        <f>VLOOKUP(Parameter!P1053,'Indexing - fca'!$C$2:$D$51,2)</f>
        <v>21</v>
      </c>
      <c r="E1053">
        <f>VLOOKUP(Parameter!Q1053,'Indexing - fca'!$E$2:$F$51,2)</f>
        <v>-1</v>
      </c>
      <c r="F1053">
        <f>VLOOKUP(Parameter!R1053,'Indexing - fca'!$G$2:$H$51,2)</f>
        <v>-1</v>
      </c>
      <c r="H1053">
        <f>VLOOKUP(Parameter!S1053,'Indexing - fca'!$I$2:$J$51,2)</f>
        <v>2</v>
      </c>
      <c r="I1053">
        <f>VLOOKUP(Parameter!T1053,'Indexing - fca'!$K$2:$L$51,2)</f>
        <v>23</v>
      </c>
    </row>
    <row r="1054" spans="1:9">
      <c r="A1054" s="16" t="s">
        <v>471</v>
      </c>
      <c r="B1054" s="13" t="s">
        <v>10</v>
      </c>
      <c r="C1054">
        <f>VLOOKUP(Parameter!O1054,'Indexing - fca'!$A$2:$B$51,2)</f>
        <v>12</v>
      </c>
      <c r="D1054">
        <f>VLOOKUP(Parameter!P1054,'Indexing - fca'!$C$2:$D$51,2)</f>
        <v>21</v>
      </c>
      <c r="E1054">
        <f>VLOOKUP(Parameter!Q1054,'Indexing - fca'!$E$2:$F$51,2)</f>
        <v>-1</v>
      </c>
      <c r="F1054">
        <f>VLOOKUP(Parameter!R1054,'Indexing - fca'!$G$2:$H$51,2)</f>
        <v>-1</v>
      </c>
      <c r="H1054">
        <f>VLOOKUP(Parameter!S1054,'Indexing - fca'!$I$2:$J$51,2)</f>
        <v>2</v>
      </c>
      <c r="I1054">
        <f>VLOOKUP(Parameter!T1054,'Indexing - fca'!$K$2:$L$51,2)</f>
        <v>23</v>
      </c>
    </row>
    <row r="1055" spans="1:9">
      <c r="A1055" s="16" t="s">
        <v>471</v>
      </c>
      <c r="B1055" s="13" t="s">
        <v>11</v>
      </c>
      <c r="C1055">
        <f>VLOOKUP(Parameter!O1055,'Indexing - fca'!$A$2:$B$51,2)</f>
        <v>12</v>
      </c>
      <c r="D1055">
        <f>VLOOKUP(Parameter!P1055,'Indexing - fca'!$C$2:$D$51,2)</f>
        <v>21</v>
      </c>
      <c r="E1055">
        <f>VLOOKUP(Parameter!Q1055,'Indexing - fca'!$E$2:$F$51,2)</f>
        <v>-1</v>
      </c>
      <c r="F1055">
        <f>VLOOKUP(Parameter!R1055,'Indexing - fca'!$G$2:$H$51,2)</f>
        <v>-1</v>
      </c>
      <c r="H1055">
        <f>VLOOKUP(Parameter!S1055,'Indexing - fca'!$I$2:$J$51,2)</f>
        <v>2</v>
      </c>
      <c r="I1055">
        <f>VLOOKUP(Parameter!T1055,'Indexing - fca'!$K$2:$L$51,2)</f>
        <v>23</v>
      </c>
    </row>
    <row r="1056" spans="1:9">
      <c r="A1056" s="16" t="s">
        <v>472</v>
      </c>
      <c r="B1056" s="13" t="s">
        <v>8</v>
      </c>
      <c r="C1056">
        <f>VLOOKUP(Parameter!O1056,'Indexing - fca'!$A$2:$B$51,2)</f>
        <v>10</v>
      </c>
      <c r="D1056">
        <f>VLOOKUP(Parameter!P1056,'Indexing - fca'!$C$2:$D$51,2)</f>
        <v>19</v>
      </c>
      <c r="E1056">
        <f>VLOOKUP(Parameter!Q1056,'Indexing - fca'!$E$2:$F$51,2)</f>
        <v>5</v>
      </c>
      <c r="F1056">
        <f>VLOOKUP(Parameter!R1056,'Indexing - fca'!$G$2:$H$51,2)</f>
        <v>-1</v>
      </c>
      <c r="H1056">
        <f>VLOOKUP(Parameter!S1056,'Indexing - fca'!$I$2:$J$51,2)</f>
        <v>12</v>
      </c>
      <c r="I1056">
        <f>VLOOKUP(Parameter!T1056,'Indexing - fca'!$K$2:$L$51,2)</f>
        <v>14</v>
      </c>
    </row>
    <row r="1057" spans="1:9">
      <c r="A1057" s="16" t="s">
        <v>472</v>
      </c>
      <c r="B1057" s="13" t="s">
        <v>10</v>
      </c>
      <c r="C1057">
        <f>VLOOKUP(Parameter!O1057,'Indexing - fca'!$A$2:$B$51,2)</f>
        <v>10</v>
      </c>
      <c r="D1057">
        <f>VLOOKUP(Parameter!P1057,'Indexing - fca'!$C$2:$D$51,2)</f>
        <v>19</v>
      </c>
      <c r="E1057">
        <f>VLOOKUP(Parameter!Q1057,'Indexing - fca'!$E$2:$F$51,2)</f>
        <v>5</v>
      </c>
      <c r="F1057">
        <f>VLOOKUP(Parameter!R1057,'Indexing - fca'!$G$2:$H$51,2)</f>
        <v>-1</v>
      </c>
      <c r="H1057">
        <f>VLOOKUP(Parameter!S1057,'Indexing - fca'!$I$2:$J$51,2)</f>
        <v>12</v>
      </c>
      <c r="I1057">
        <f>VLOOKUP(Parameter!T1057,'Indexing - fca'!$K$2:$L$51,2)</f>
        <v>14</v>
      </c>
    </row>
    <row r="1058" spans="1:9">
      <c r="A1058" s="16" t="s">
        <v>472</v>
      </c>
      <c r="B1058" s="13" t="s">
        <v>11</v>
      </c>
      <c r="C1058">
        <f>VLOOKUP(Parameter!O1058,'Indexing - fca'!$A$2:$B$51,2)</f>
        <v>10</v>
      </c>
      <c r="D1058">
        <f>VLOOKUP(Parameter!P1058,'Indexing - fca'!$C$2:$D$51,2)</f>
        <v>19</v>
      </c>
      <c r="E1058">
        <f>VLOOKUP(Parameter!Q1058,'Indexing - fca'!$E$2:$F$51,2)</f>
        <v>5</v>
      </c>
      <c r="F1058">
        <f>VLOOKUP(Parameter!R1058,'Indexing - fca'!$G$2:$H$51,2)</f>
        <v>-1</v>
      </c>
      <c r="H1058">
        <f>VLOOKUP(Parameter!S1058,'Indexing - fca'!$I$2:$J$51,2)</f>
        <v>12</v>
      </c>
      <c r="I1058">
        <f>VLOOKUP(Parameter!T1058,'Indexing - fca'!$K$2:$L$51,2)</f>
        <v>14</v>
      </c>
    </row>
    <row r="1059" spans="1:9">
      <c r="A1059" s="16" t="s">
        <v>473</v>
      </c>
      <c r="B1059" s="13" t="s">
        <v>8</v>
      </c>
      <c r="C1059">
        <f>VLOOKUP(Parameter!O1059,'Indexing - fca'!$A$2:$B$51,2)</f>
        <v>4</v>
      </c>
      <c r="D1059">
        <f>VLOOKUP(Parameter!P1059,'Indexing - fca'!$C$2:$D$51,2)</f>
        <v>-24</v>
      </c>
      <c r="E1059">
        <f>VLOOKUP(Parameter!Q1059,'Indexing - fca'!$E$2:$F$51,2)</f>
        <v>8</v>
      </c>
      <c r="F1059">
        <f>VLOOKUP(Parameter!R1059,'Indexing - fca'!$G$2:$H$51,2)</f>
        <v>2</v>
      </c>
      <c r="H1059">
        <f>VLOOKUP(Parameter!S1059,'Indexing - fca'!$I$2:$J$51,2)</f>
        <v>0</v>
      </c>
      <c r="I1059">
        <f>VLOOKUP(Parameter!T1059,'Indexing - fca'!$K$2:$L$51,2)</f>
        <v>18</v>
      </c>
    </row>
    <row r="1060" spans="1:9">
      <c r="A1060" s="16" t="s">
        <v>473</v>
      </c>
      <c r="B1060" s="13" t="s">
        <v>10</v>
      </c>
      <c r="C1060">
        <f>VLOOKUP(Parameter!O1060,'Indexing - fca'!$A$2:$B$51,2)</f>
        <v>4</v>
      </c>
      <c r="D1060">
        <f>VLOOKUP(Parameter!P1060,'Indexing - fca'!$C$2:$D$51,2)</f>
        <v>-24</v>
      </c>
      <c r="E1060">
        <f>VLOOKUP(Parameter!Q1060,'Indexing - fca'!$E$2:$F$51,2)</f>
        <v>8</v>
      </c>
      <c r="F1060">
        <f>VLOOKUP(Parameter!R1060,'Indexing - fca'!$G$2:$H$51,2)</f>
        <v>2</v>
      </c>
      <c r="H1060">
        <f>VLOOKUP(Parameter!S1060,'Indexing - fca'!$I$2:$J$51,2)</f>
        <v>0</v>
      </c>
      <c r="I1060">
        <f>VLOOKUP(Parameter!T1060,'Indexing - fca'!$K$2:$L$51,2)</f>
        <v>18</v>
      </c>
    </row>
    <row r="1061" spans="1:9">
      <c r="A1061" s="16" t="s">
        <v>473</v>
      </c>
      <c r="B1061" s="13" t="s">
        <v>11</v>
      </c>
      <c r="C1061">
        <f>VLOOKUP(Parameter!O1061,'Indexing - fca'!$A$2:$B$51,2)</f>
        <v>4</v>
      </c>
      <c r="D1061">
        <f>VLOOKUP(Parameter!P1061,'Indexing - fca'!$C$2:$D$51,2)</f>
        <v>-24</v>
      </c>
      <c r="E1061">
        <f>VLOOKUP(Parameter!Q1061,'Indexing - fca'!$E$2:$F$51,2)</f>
        <v>8</v>
      </c>
      <c r="F1061">
        <f>VLOOKUP(Parameter!R1061,'Indexing - fca'!$G$2:$H$51,2)</f>
        <v>2</v>
      </c>
      <c r="H1061">
        <f>VLOOKUP(Parameter!S1061,'Indexing - fca'!$I$2:$J$51,2)</f>
        <v>0</v>
      </c>
      <c r="I1061">
        <f>VLOOKUP(Parameter!T1061,'Indexing - fca'!$K$2:$L$51,2)</f>
        <v>18</v>
      </c>
    </row>
    <row r="1062" spans="1:9">
      <c r="A1062" s="16" t="s">
        <v>474</v>
      </c>
      <c r="B1062" s="13" t="s">
        <v>8</v>
      </c>
      <c r="C1062">
        <f>VLOOKUP(Parameter!O1062,'Indexing - fca'!$A$2:$B$51,2)</f>
        <v>2</v>
      </c>
      <c r="D1062">
        <f>VLOOKUP(Parameter!P1062,'Indexing - fca'!$C$2:$D$51,2)</f>
        <v>5</v>
      </c>
      <c r="E1062">
        <f>VLOOKUP(Parameter!Q1062,'Indexing - fca'!$E$2:$F$51,2)</f>
        <v>-3</v>
      </c>
      <c r="F1062">
        <f>VLOOKUP(Parameter!R1062,'Indexing - fca'!$G$2:$H$51,2)</f>
        <v>2</v>
      </c>
      <c r="H1062">
        <f>VLOOKUP(Parameter!S1062,'Indexing - fca'!$I$2:$J$51,2)</f>
        <v>13</v>
      </c>
      <c r="I1062">
        <f>VLOOKUP(Parameter!T1062,'Indexing - fca'!$K$2:$L$51,2)</f>
        <v>23</v>
      </c>
    </row>
    <row r="1063" spans="1:9">
      <c r="A1063" s="16" t="s">
        <v>474</v>
      </c>
      <c r="B1063" s="13" t="s">
        <v>10</v>
      </c>
      <c r="C1063">
        <f>VLOOKUP(Parameter!O1063,'Indexing - fca'!$A$2:$B$51,2)</f>
        <v>2</v>
      </c>
      <c r="D1063">
        <f>VLOOKUP(Parameter!P1063,'Indexing - fca'!$C$2:$D$51,2)</f>
        <v>5</v>
      </c>
      <c r="E1063">
        <f>VLOOKUP(Parameter!Q1063,'Indexing - fca'!$E$2:$F$51,2)</f>
        <v>-3</v>
      </c>
      <c r="F1063">
        <f>VLOOKUP(Parameter!R1063,'Indexing - fca'!$G$2:$H$51,2)</f>
        <v>2</v>
      </c>
      <c r="H1063">
        <f>VLOOKUP(Parameter!S1063,'Indexing - fca'!$I$2:$J$51,2)</f>
        <v>13</v>
      </c>
      <c r="I1063">
        <f>VLOOKUP(Parameter!T1063,'Indexing - fca'!$K$2:$L$51,2)</f>
        <v>23</v>
      </c>
    </row>
    <row r="1064" spans="1:9">
      <c r="A1064" s="16" t="s">
        <v>474</v>
      </c>
      <c r="B1064" s="13" t="s">
        <v>11</v>
      </c>
      <c r="C1064">
        <f>VLOOKUP(Parameter!O1064,'Indexing - fca'!$A$2:$B$51,2)</f>
        <v>2</v>
      </c>
      <c r="D1064">
        <f>VLOOKUP(Parameter!P1064,'Indexing - fca'!$C$2:$D$51,2)</f>
        <v>5</v>
      </c>
      <c r="E1064">
        <f>VLOOKUP(Parameter!Q1064,'Indexing - fca'!$E$2:$F$51,2)</f>
        <v>-3</v>
      </c>
      <c r="F1064">
        <f>VLOOKUP(Parameter!R1064,'Indexing - fca'!$G$2:$H$51,2)</f>
        <v>2</v>
      </c>
      <c r="H1064">
        <f>VLOOKUP(Parameter!S1064,'Indexing - fca'!$I$2:$J$51,2)</f>
        <v>13</v>
      </c>
      <c r="I1064">
        <f>VLOOKUP(Parameter!T1064,'Indexing - fca'!$K$2:$L$51,2)</f>
        <v>23</v>
      </c>
    </row>
    <row r="1065" spans="1:9">
      <c r="A1065" s="16" t="s">
        <v>475</v>
      </c>
      <c r="B1065" s="13" t="s">
        <v>8</v>
      </c>
      <c r="C1065">
        <f>VLOOKUP(Parameter!O1065,'Indexing - fca'!$A$2:$B$51,2)</f>
        <v>2</v>
      </c>
      <c r="D1065">
        <f>VLOOKUP(Parameter!P1065,'Indexing - fca'!$C$2:$D$51,2)</f>
        <v>5</v>
      </c>
      <c r="E1065">
        <f>VLOOKUP(Parameter!Q1065,'Indexing - fca'!$E$2:$F$51,2)</f>
        <v>-3</v>
      </c>
      <c r="F1065">
        <f>VLOOKUP(Parameter!R1065,'Indexing - fca'!$G$2:$H$51,2)</f>
        <v>2</v>
      </c>
      <c r="H1065">
        <f>VLOOKUP(Parameter!S1065,'Indexing - fca'!$I$2:$J$51,2)</f>
        <v>13</v>
      </c>
      <c r="I1065">
        <f>VLOOKUP(Parameter!T1065,'Indexing - fca'!$K$2:$L$51,2)</f>
        <v>23</v>
      </c>
    </row>
    <row r="1066" spans="1:9">
      <c r="A1066" s="16" t="s">
        <v>475</v>
      </c>
      <c r="B1066" s="13" t="s">
        <v>10</v>
      </c>
      <c r="C1066">
        <f>VLOOKUP(Parameter!O1066,'Indexing - fca'!$A$2:$B$51,2)</f>
        <v>2</v>
      </c>
      <c r="D1066">
        <f>VLOOKUP(Parameter!P1066,'Indexing - fca'!$C$2:$D$51,2)</f>
        <v>5</v>
      </c>
      <c r="E1066">
        <f>VLOOKUP(Parameter!Q1066,'Indexing - fca'!$E$2:$F$51,2)</f>
        <v>-3</v>
      </c>
      <c r="F1066">
        <f>VLOOKUP(Parameter!R1066,'Indexing - fca'!$G$2:$H$51,2)</f>
        <v>2</v>
      </c>
      <c r="H1066">
        <f>VLOOKUP(Parameter!S1066,'Indexing - fca'!$I$2:$J$51,2)</f>
        <v>13</v>
      </c>
      <c r="I1066">
        <f>VLOOKUP(Parameter!T1066,'Indexing - fca'!$K$2:$L$51,2)</f>
        <v>23</v>
      </c>
    </row>
    <row r="1067" spans="1:9">
      <c r="A1067" s="16" t="s">
        <v>475</v>
      </c>
      <c r="B1067" s="13" t="s">
        <v>11</v>
      </c>
      <c r="C1067">
        <f>VLOOKUP(Parameter!O1067,'Indexing - fca'!$A$2:$B$51,2)</f>
        <v>2</v>
      </c>
      <c r="D1067">
        <f>VLOOKUP(Parameter!P1067,'Indexing - fca'!$C$2:$D$51,2)</f>
        <v>5</v>
      </c>
      <c r="E1067">
        <f>VLOOKUP(Parameter!Q1067,'Indexing - fca'!$E$2:$F$51,2)</f>
        <v>-3</v>
      </c>
      <c r="F1067">
        <f>VLOOKUP(Parameter!R1067,'Indexing - fca'!$G$2:$H$51,2)</f>
        <v>2</v>
      </c>
      <c r="H1067">
        <f>VLOOKUP(Parameter!S1067,'Indexing - fca'!$I$2:$J$51,2)</f>
        <v>13</v>
      </c>
      <c r="I1067">
        <f>VLOOKUP(Parameter!T1067,'Indexing - fca'!$K$2:$L$51,2)</f>
        <v>23</v>
      </c>
    </row>
    <row r="1068" spans="1:9">
      <c r="A1068" s="16" t="s">
        <v>476</v>
      </c>
      <c r="B1068" s="13" t="s">
        <v>8</v>
      </c>
      <c r="C1068">
        <f>VLOOKUP(Parameter!O1068,'Indexing - fca'!$A$2:$B$51,2)</f>
        <v>0</v>
      </c>
      <c r="D1068">
        <f>VLOOKUP(Parameter!P1068,'Indexing - fca'!$C$2:$D$51,2)</f>
        <v>11</v>
      </c>
      <c r="E1068">
        <f>VLOOKUP(Parameter!Q1068,'Indexing - fca'!$E$2:$F$51,2)</f>
        <v>11</v>
      </c>
      <c r="F1068">
        <f>VLOOKUP(Parameter!R1068,'Indexing - fca'!$G$2:$H$51,2)</f>
        <v>-14</v>
      </c>
      <c r="H1068">
        <f>VLOOKUP(Parameter!S1068,'Indexing - fca'!$I$2:$J$51,2)</f>
        <v>12</v>
      </c>
      <c r="I1068">
        <f>VLOOKUP(Parameter!T1068,'Indexing - fca'!$K$2:$L$51,2)</f>
        <v>23</v>
      </c>
    </row>
    <row r="1069" spans="1:9">
      <c r="A1069" s="16" t="s">
        <v>476</v>
      </c>
      <c r="B1069" s="13" t="s">
        <v>10</v>
      </c>
      <c r="C1069">
        <f>VLOOKUP(Parameter!O1069,'Indexing - fca'!$A$2:$B$51,2)</f>
        <v>0</v>
      </c>
      <c r="D1069">
        <f>VLOOKUP(Parameter!P1069,'Indexing - fca'!$C$2:$D$51,2)</f>
        <v>11</v>
      </c>
      <c r="E1069">
        <f>VLOOKUP(Parameter!Q1069,'Indexing - fca'!$E$2:$F$51,2)</f>
        <v>11</v>
      </c>
      <c r="F1069">
        <f>VLOOKUP(Parameter!R1069,'Indexing - fca'!$G$2:$H$51,2)</f>
        <v>-14</v>
      </c>
      <c r="H1069">
        <f>VLOOKUP(Parameter!S1069,'Indexing - fca'!$I$2:$J$51,2)</f>
        <v>12</v>
      </c>
      <c r="I1069">
        <f>VLOOKUP(Parameter!T1069,'Indexing - fca'!$K$2:$L$51,2)</f>
        <v>23</v>
      </c>
    </row>
    <row r="1070" spans="1:9">
      <c r="A1070" s="16" t="s">
        <v>476</v>
      </c>
      <c r="B1070" s="13" t="s">
        <v>11</v>
      </c>
      <c r="C1070">
        <f>VLOOKUP(Parameter!O1070,'Indexing - fca'!$A$2:$B$51,2)</f>
        <v>0</v>
      </c>
      <c r="D1070">
        <f>VLOOKUP(Parameter!P1070,'Indexing - fca'!$C$2:$D$51,2)</f>
        <v>11</v>
      </c>
      <c r="E1070">
        <f>VLOOKUP(Parameter!Q1070,'Indexing - fca'!$E$2:$F$51,2)</f>
        <v>11</v>
      </c>
      <c r="F1070">
        <f>VLOOKUP(Parameter!R1070,'Indexing - fca'!$G$2:$H$51,2)</f>
        <v>-14</v>
      </c>
      <c r="H1070">
        <f>VLOOKUP(Parameter!S1070,'Indexing - fca'!$I$2:$J$51,2)</f>
        <v>12</v>
      </c>
      <c r="I1070">
        <f>VLOOKUP(Parameter!T1070,'Indexing - fca'!$K$2:$L$51,2)</f>
        <v>23</v>
      </c>
    </row>
    <row r="1071" spans="1:9">
      <c r="A1071" s="16" t="s">
        <v>477</v>
      </c>
      <c r="B1071" s="13" t="s">
        <v>8</v>
      </c>
      <c r="C1071">
        <f>VLOOKUP(Parameter!O1071,'Indexing - fca'!$A$2:$B$51,2)</f>
        <v>4</v>
      </c>
      <c r="D1071">
        <f>VLOOKUP(Parameter!P1071,'Indexing - fca'!$C$2:$D$51,2)</f>
        <v>16</v>
      </c>
      <c r="E1071">
        <f>VLOOKUP(Parameter!Q1071,'Indexing - fca'!$E$2:$F$51,2)</f>
        <v>-2</v>
      </c>
      <c r="F1071">
        <f>VLOOKUP(Parameter!R1071,'Indexing - fca'!$G$2:$H$51,2)</f>
        <v>2</v>
      </c>
      <c r="H1071">
        <f>VLOOKUP(Parameter!S1071,'Indexing - fca'!$I$2:$J$51,2)</f>
        <v>-3</v>
      </c>
      <c r="I1071">
        <f>VLOOKUP(Parameter!T1071,'Indexing - fca'!$K$2:$L$51,2)</f>
        <v>14</v>
      </c>
    </row>
    <row r="1072" spans="1:9">
      <c r="A1072" s="16" t="s">
        <v>477</v>
      </c>
      <c r="B1072" s="13" t="s">
        <v>10</v>
      </c>
      <c r="C1072">
        <f>VLOOKUP(Parameter!O1072,'Indexing - fca'!$A$2:$B$51,2)</f>
        <v>4</v>
      </c>
      <c r="D1072">
        <f>VLOOKUP(Parameter!P1072,'Indexing - fca'!$C$2:$D$51,2)</f>
        <v>16</v>
      </c>
      <c r="E1072">
        <f>VLOOKUP(Parameter!Q1072,'Indexing - fca'!$E$2:$F$51,2)</f>
        <v>-2</v>
      </c>
      <c r="F1072">
        <f>VLOOKUP(Parameter!R1072,'Indexing - fca'!$G$2:$H$51,2)</f>
        <v>2</v>
      </c>
      <c r="H1072">
        <f>VLOOKUP(Parameter!S1072,'Indexing - fca'!$I$2:$J$51,2)</f>
        <v>-3</v>
      </c>
      <c r="I1072">
        <f>VLOOKUP(Parameter!T1072,'Indexing - fca'!$K$2:$L$51,2)</f>
        <v>14</v>
      </c>
    </row>
    <row r="1073" spans="1:9">
      <c r="A1073" s="16" t="s">
        <v>477</v>
      </c>
      <c r="B1073" s="13" t="s">
        <v>11</v>
      </c>
      <c r="C1073">
        <f>VLOOKUP(Parameter!O1073,'Indexing - fca'!$A$2:$B$51,2)</f>
        <v>4</v>
      </c>
      <c r="D1073">
        <f>VLOOKUP(Parameter!P1073,'Indexing - fca'!$C$2:$D$51,2)</f>
        <v>16</v>
      </c>
      <c r="E1073">
        <f>VLOOKUP(Parameter!Q1073,'Indexing - fca'!$E$2:$F$51,2)</f>
        <v>-2</v>
      </c>
      <c r="F1073">
        <f>VLOOKUP(Parameter!R1073,'Indexing - fca'!$G$2:$H$51,2)</f>
        <v>2</v>
      </c>
      <c r="H1073">
        <f>VLOOKUP(Parameter!S1073,'Indexing - fca'!$I$2:$J$51,2)</f>
        <v>-3</v>
      </c>
      <c r="I1073">
        <f>VLOOKUP(Parameter!T1073,'Indexing - fca'!$K$2:$L$51,2)</f>
        <v>14</v>
      </c>
    </row>
    <row r="1074" spans="1:9">
      <c r="A1074" s="16" t="s">
        <v>478</v>
      </c>
      <c r="B1074" s="13" t="s">
        <v>8</v>
      </c>
      <c r="C1074">
        <f>VLOOKUP(Parameter!O1074,'Indexing - fca'!$A$2:$B$51,2)</f>
        <v>4</v>
      </c>
      <c r="D1074">
        <f>VLOOKUP(Parameter!P1074,'Indexing - fca'!$C$2:$D$51,2)</f>
        <v>-15</v>
      </c>
      <c r="E1074">
        <f>VLOOKUP(Parameter!Q1074,'Indexing - fca'!$E$2:$F$51,2)</f>
        <v>-1</v>
      </c>
      <c r="F1074">
        <f>VLOOKUP(Parameter!R1074,'Indexing - fca'!$G$2:$H$51,2)</f>
        <v>1</v>
      </c>
      <c r="H1074">
        <f>VLOOKUP(Parameter!S1074,'Indexing - fca'!$I$2:$J$51,2)</f>
        <v>-2</v>
      </c>
      <c r="I1074">
        <f>VLOOKUP(Parameter!T1074,'Indexing - fca'!$K$2:$L$51,2)</f>
        <v>18</v>
      </c>
    </row>
    <row r="1075" spans="1:9">
      <c r="A1075" s="16" t="s">
        <v>478</v>
      </c>
      <c r="B1075" s="13" t="s">
        <v>10</v>
      </c>
      <c r="C1075">
        <f>VLOOKUP(Parameter!O1075,'Indexing - fca'!$A$2:$B$51,2)</f>
        <v>4</v>
      </c>
      <c r="D1075">
        <f>VLOOKUP(Parameter!P1075,'Indexing - fca'!$C$2:$D$51,2)</f>
        <v>-15</v>
      </c>
      <c r="E1075">
        <f>VLOOKUP(Parameter!Q1075,'Indexing - fca'!$E$2:$F$51,2)</f>
        <v>-1</v>
      </c>
      <c r="F1075">
        <f>VLOOKUP(Parameter!R1075,'Indexing - fca'!$G$2:$H$51,2)</f>
        <v>1</v>
      </c>
      <c r="H1075">
        <f>VLOOKUP(Parameter!S1075,'Indexing - fca'!$I$2:$J$51,2)</f>
        <v>-2</v>
      </c>
      <c r="I1075">
        <f>VLOOKUP(Parameter!T1075,'Indexing - fca'!$K$2:$L$51,2)</f>
        <v>18</v>
      </c>
    </row>
    <row r="1076" spans="1:9">
      <c r="A1076" s="16" t="s">
        <v>478</v>
      </c>
      <c r="B1076" s="13" t="s">
        <v>11</v>
      </c>
      <c r="C1076">
        <f>VLOOKUP(Parameter!O1076,'Indexing - fca'!$A$2:$B$51,2)</f>
        <v>4</v>
      </c>
      <c r="D1076">
        <f>VLOOKUP(Parameter!P1076,'Indexing - fca'!$C$2:$D$51,2)</f>
        <v>-15</v>
      </c>
      <c r="E1076">
        <f>VLOOKUP(Parameter!Q1076,'Indexing - fca'!$E$2:$F$51,2)</f>
        <v>-1</v>
      </c>
      <c r="F1076">
        <f>VLOOKUP(Parameter!R1076,'Indexing - fca'!$G$2:$H$51,2)</f>
        <v>1</v>
      </c>
      <c r="H1076">
        <f>VLOOKUP(Parameter!S1076,'Indexing - fca'!$I$2:$J$51,2)</f>
        <v>-2</v>
      </c>
      <c r="I1076">
        <f>VLOOKUP(Parameter!T1076,'Indexing - fca'!$K$2:$L$51,2)</f>
        <v>18</v>
      </c>
    </row>
    <row r="1077" spans="1:9">
      <c r="A1077" s="16" t="s">
        <v>479</v>
      </c>
      <c r="B1077" s="13" t="s">
        <v>8</v>
      </c>
      <c r="C1077">
        <f>VLOOKUP(Parameter!O1077,'Indexing - fca'!$A$2:$B$51,2)</f>
        <v>8</v>
      </c>
      <c r="D1077">
        <f>VLOOKUP(Parameter!P1077,'Indexing - fca'!$C$2:$D$51,2)</f>
        <v>15</v>
      </c>
      <c r="E1077">
        <f>VLOOKUP(Parameter!Q1077,'Indexing - fca'!$E$2:$F$51,2)</f>
        <v>5</v>
      </c>
      <c r="F1077">
        <f>VLOOKUP(Parameter!R1077,'Indexing - fca'!$G$2:$H$51,2)</f>
        <v>-1</v>
      </c>
      <c r="H1077">
        <f>VLOOKUP(Parameter!S1077,'Indexing - fca'!$I$2:$J$51,2)</f>
        <v>8</v>
      </c>
      <c r="I1077">
        <f>VLOOKUP(Parameter!T1077,'Indexing - fca'!$K$2:$L$51,2)</f>
        <v>13</v>
      </c>
    </row>
    <row r="1078" spans="1:9">
      <c r="A1078" s="16" t="s">
        <v>479</v>
      </c>
      <c r="B1078" s="13" t="s">
        <v>10</v>
      </c>
      <c r="C1078">
        <f>VLOOKUP(Parameter!O1078,'Indexing - fca'!$A$2:$B$51,2)</f>
        <v>8</v>
      </c>
      <c r="D1078">
        <f>VLOOKUP(Parameter!P1078,'Indexing - fca'!$C$2:$D$51,2)</f>
        <v>15</v>
      </c>
      <c r="E1078">
        <f>VLOOKUP(Parameter!Q1078,'Indexing - fca'!$E$2:$F$51,2)</f>
        <v>5</v>
      </c>
      <c r="F1078">
        <f>VLOOKUP(Parameter!R1078,'Indexing - fca'!$G$2:$H$51,2)</f>
        <v>-1</v>
      </c>
      <c r="H1078">
        <f>VLOOKUP(Parameter!S1078,'Indexing - fca'!$I$2:$J$51,2)</f>
        <v>8</v>
      </c>
      <c r="I1078">
        <f>VLOOKUP(Parameter!T1078,'Indexing - fca'!$K$2:$L$51,2)</f>
        <v>13</v>
      </c>
    </row>
    <row r="1079" spans="1:9">
      <c r="A1079" s="16" t="s">
        <v>479</v>
      </c>
      <c r="B1079" s="13" t="s">
        <v>11</v>
      </c>
      <c r="C1079">
        <f>VLOOKUP(Parameter!O1079,'Indexing - fca'!$A$2:$B$51,2)</f>
        <v>8</v>
      </c>
      <c r="D1079">
        <f>VLOOKUP(Parameter!P1079,'Indexing - fca'!$C$2:$D$51,2)</f>
        <v>15</v>
      </c>
      <c r="E1079">
        <f>VLOOKUP(Parameter!Q1079,'Indexing - fca'!$E$2:$F$51,2)</f>
        <v>5</v>
      </c>
      <c r="F1079">
        <f>VLOOKUP(Parameter!R1079,'Indexing - fca'!$G$2:$H$51,2)</f>
        <v>-1</v>
      </c>
      <c r="H1079">
        <f>VLOOKUP(Parameter!S1079,'Indexing - fca'!$I$2:$J$51,2)</f>
        <v>8</v>
      </c>
      <c r="I1079">
        <f>VLOOKUP(Parameter!T1079,'Indexing - fca'!$K$2:$L$51,2)</f>
        <v>13</v>
      </c>
    </row>
    <row r="1080" spans="1:9">
      <c r="A1080" s="16" t="s">
        <v>480</v>
      </c>
      <c r="B1080" s="13" t="s">
        <v>8</v>
      </c>
      <c r="C1080">
        <f>VLOOKUP(Parameter!O1080,'Indexing - fca'!$A$2:$B$51,2)</f>
        <v>5</v>
      </c>
      <c r="D1080">
        <f>VLOOKUP(Parameter!P1080,'Indexing - fca'!$C$2:$D$51,2)</f>
        <v>21</v>
      </c>
      <c r="E1080">
        <f>VLOOKUP(Parameter!Q1080,'Indexing - fca'!$E$2:$F$51,2)</f>
        <v>-2</v>
      </c>
      <c r="F1080">
        <f>VLOOKUP(Parameter!R1080,'Indexing - fca'!$G$2:$H$51,2)</f>
        <v>2</v>
      </c>
      <c r="H1080">
        <f>VLOOKUP(Parameter!S1080,'Indexing - fca'!$I$2:$J$51,2)</f>
        <v>17</v>
      </c>
      <c r="I1080">
        <f>VLOOKUP(Parameter!T1080,'Indexing - fca'!$K$2:$L$51,2)</f>
        <v>19</v>
      </c>
    </row>
    <row r="1081" spans="1:9">
      <c r="A1081" s="16" t="s">
        <v>480</v>
      </c>
      <c r="B1081" s="13" t="s">
        <v>10</v>
      </c>
      <c r="C1081">
        <f>VLOOKUP(Parameter!O1081,'Indexing - fca'!$A$2:$B$51,2)</f>
        <v>5</v>
      </c>
      <c r="D1081">
        <f>VLOOKUP(Parameter!P1081,'Indexing - fca'!$C$2:$D$51,2)</f>
        <v>21</v>
      </c>
      <c r="E1081">
        <f>VLOOKUP(Parameter!Q1081,'Indexing - fca'!$E$2:$F$51,2)</f>
        <v>-2</v>
      </c>
      <c r="F1081">
        <f>VLOOKUP(Parameter!R1081,'Indexing - fca'!$G$2:$H$51,2)</f>
        <v>2</v>
      </c>
      <c r="H1081">
        <f>VLOOKUP(Parameter!S1081,'Indexing - fca'!$I$2:$J$51,2)</f>
        <v>17</v>
      </c>
      <c r="I1081">
        <f>VLOOKUP(Parameter!T1081,'Indexing - fca'!$K$2:$L$51,2)</f>
        <v>19</v>
      </c>
    </row>
    <row r="1082" spans="1:9">
      <c r="A1082" s="16" t="s">
        <v>480</v>
      </c>
      <c r="B1082" s="13" t="s">
        <v>11</v>
      </c>
      <c r="C1082">
        <f>VLOOKUP(Parameter!O1082,'Indexing - fca'!$A$2:$B$51,2)</f>
        <v>5</v>
      </c>
      <c r="D1082">
        <f>VLOOKUP(Parameter!P1082,'Indexing - fca'!$C$2:$D$51,2)</f>
        <v>21</v>
      </c>
      <c r="E1082">
        <f>VLOOKUP(Parameter!Q1082,'Indexing - fca'!$E$2:$F$51,2)</f>
        <v>-2</v>
      </c>
      <c r="F1082">
        <f>VLOOKUP(Parameter!R1082,'Indexing - fca'!$G$2:$H$51,2)</f>
        <v>2</v>
      </c>
      <c r="H1082">
        <f>VLOOKUP(Parameter!S1082,'Indexing - fca'!$I$2:$J$51,2)</f>
        <v>17</v>
      </c>
      <c r="I1082">
        <f>VLOOKUP(Parameter!T1082,'Indexing - fca'!$K$2:$L$51,2)</f>
        <v>19</v>
      </c>
    </row>
    <row r="1083" spans="1:9">
      <c r="A1083" s="16" t="s">
        <v>481</v>
      </c>
      <c r="B1083" s="13" t="s">
        <v>8</v>
      </c>
      <c r="C1083">
        <f>VLOOKUP(Parameter!O1083,'Indexing - fca'!$A$2:$B$51,2)</f>
        <v>5</v>
      </c>
      <c r="D1083">
        <f>VLOOKUP(Parameter!P1083,'Indexing - fca'!$C$2:$D$51,2)</f>
        <v>7</v>
      </c>
      <c r="E1083">
        <f>VLOOKUP(Parameter!Q1083,'Indexing - fca'!$E$2:$F$51,2)</f>
        <v>2</v>
      </c>
      <c r="F1083">
        <f>VLOOKUP(Parameter!R1083,'Indexing - fca'!$G$2:$H$51,2)</f>
        <v>2</v>
      </c>
      <c r="H1083">
        <f>VLOOKUP(Parameter!S1083,'Indexing - fca'!$I$2:$J$51,2)</f>
        <v>8</v>
      </c>
      <c r="I1083">
        <f>VLOOKUP(Parameter!T1083,'Indexing - fca'!$K$2:$L$51,2)</f>
        <v>0</v>
      </c>
    </row>
    <row r="1084" spans="1:9">
      <c r="A1084" s="16" t="s">
        <v>481</v>
      </c>
      <c r="B1084" s="13" t="s">
        <v>10</v>
      </c>
      <c r="C1084">
        <f>VLOOKUP(Parameter!O1084,'Indexing - fca'!$A$2:$B$51,2)</f>
        <v>5</v>
      </c>
      <c r="D1084">
        <f>VLOOKUP(Parameter!P1084,'Indexing - fca'!$C$2:$D$51,2)</f>
        <v>7</v>
      </c>
      <c r="E1084">
        <f>VLOOKUP(Parameter!Q1084,'Indexing - fca'!$E$2:$F$51,2)</f>
        <v>2</v>
      </c>
      <c r="F1084">
        <f>VLOOKUP(Parameter!R1084,'Indexing - fca'!$G$2:$H$51,2)</f>
        <v>2</v>
      </c>
      <c r="H1084">
        <f>VLOOKUP(Parameter!S1084,'Indexing - fca'!$I$2:$J$51,2)</f>
        <v>8</v>
      </c>
      <c r="I1084">
        <f>VLOOKUP(Parameter!T1084,'Indexing - fca'!$K$2:$L$51,2)</f>
        <v>0</v>
      </c>
    </row>
    <row r="1085" spans="1:9">
      <c r="A1085" s="16" t="s">
        <v>481</v>
      </c>
      <c r="B1085" s="13" t="s">
        <v>11</v>
      </c>
      <c r="C1085">
        <f>VLOOKUP(Parameter!O1085,'Indexing - fca'!$A$2:$B$51,2)</f>
        <v>5</v>
      </c>
      <c r="D1085">
        <f>VLOOKUP(Parameter!P1085,'Indexing - fca'!$C$2:$D$51,2)</f>
        <v>7</v>
      </c>
      <c r="E1085">
        <f>VLOOKUP(Parameter!Q1085,'Indexing - fca'!$E$2:$F$51,2)</f>
        <v>2</v>
      </c>
      <c r="F1085">
        <f>VLOOKUP(Parameter!R1085,'Indexing - fca'!$G$2:$H$51,2)</f>
        <v>2</v>
      </c>
      <c r="H1085">
        <f>VLOOKUP(Parameter!S1085,'Indexing - fca'!$I$2:$J$51,2)</f>
        <v>8</v>
      </c>
      <c r="I1085">
        <f>VLOOKUP(Parameter!T1085,'Indexing - fca'!$K$2:$L$51,2)</f>
        <v>0</v>
      </c>
    </row>
    <row r="1086" spans="1:9">
      <c r="A1086" s="16" t="s">
        <v>482</v>
      </c>
      <c r="B1086" s="13" t="s">
        <v>8</v>
      </c>
      <c r="C1086">
        <f>VLOOKUP(Parameter!O1086,'Indexing - fca'!$A$2:$B$51,2)</f>
        <v>5</v>
      </c>
      <c r="D1086">
        <f>VLOOKUP(Parameter!P1086,'Indexing - fca'!$C$2:$D$51,2)</f>
        <v>22</v>
      </c>
      <c r="E1086">
        <f>VLOOKUP(Parameter!Q1086,'Indexing - fca'!$E$2:$F$51,2)</f>
        <v>-1</v>
      </c>
      <c r="F1086">
        <f>VLOOKUP(Parameter!R1086,'Indexing - fca'!$G$2:$H$51,2)</f>
        <v>2</v>
      </c>
      <c r="H1086">
        <f>VLOOKUP(Parameter!S1086,'Indexing - fca'!$I$2:$J$51,2)</f>
        <v>-6</v>
      </c>
      <c r="I1086">
        <f>VLOOKUP(Parameter!T1086,'Indexing - fca'!$K$2:$L$51,2)</f>
        <v>17</v>
      </c>
    </row>
    <row r="1087" spans="1:9">
      <c r="A1087" s="16" t="s">
        <v>482</v>
      </c>
      <c r="B1087" s="13" t="s">
        <v>10</v>
      </c>
      <c r="C1087">
        <f>VLOOKUP(Parameter!O1087,'Indexing - fca'!$A$2:$B$51,2)</f>
        <v>5</v>
      </c>
      <c r="D1087">
        <f>VLOOKUP(Parameter!P1087,'Indexing - fca'!$C$2:$D$51,2)</f>
        <v>22</v>
      </c>
      <c r="E1087">
        <f>VLOOKUP(Parameter!Q1087,'Indexing - fca'!$E$2:$F$51,2)</f>
        <v>-1</v>
      </c>
      <c r="F1087">
        <f>VLOOKUP(Parameter!R1087,'Indexing - fca'!$G$2:$H$51,2)</f>
        <v>2</v>
      </c>
      <c r="H1087">
        <f>VLOOKUP(Parameter!S1087,'Indexing - fca'!$I$2:$J$51,2)</f>
        <v>-6</v>
      </c>
      <c r="I1087">
        <f>VLOOKUP(Parameter!T1087,'Indexing - fca'!$K$2:$L$51,2)</f>
        <v>17</v>
      </c>
    </row>
    <row r="1088" spans="1:9">
      <c r="A1088" s="16" t="s">
        <v>482</v>
      </c>
      <c r="B1088" s="13" t="s">
        <v>11</v>
      </c>
      <c r="C1088">
        <f>VLOOKUP(Parameter!O1088,'Indexing - fca'!$A$2:$B$51,2)</f>
        <v>5</v>
      </c>
      <c r="D1088">
        <f>VLOOKUP(Parameter!P1088,'Indexing - fca'!$C$2:$D$51,2)</f>
        <v>22</v>
      </c>
      <c r="E1088">
        <f>VLOOKUP(Parameter!Q1088,'Indexing - fca'!$E$2:$F$51,2)</f>
        <v>-1</v>
      </c>
      <c r="F1088">
        <f>VLOOKUP(Parameter!R1088,'Indexing - fca'!$G$2:$H$51,2)</f>
        <v>2</v>
      </c>
      <c r="H1088">
        <f>VLOOKUP(Parameter!S1088,'Indexing - fca'!$I$2:$J$51,2)</f>
        <v>-6</v>
      </c>
      <c r="I1088">
        <f>VLOOKUP(Parameter!T1088,'Indexing - fca'!$K$2:$L$51,2)</f>
        <v>17</v>
      </c>
    </row>
    <row r="1089" spans="1:9">
      <c r="A1089" s="16" t="s">
        <v>483</v>
      </c>
      <c r="B1089" s="13" t="s">
        <v>8</v>
      </c>
      <c r="C1089">
        <f>VLOOKUP(Parameter!O1089,'Indexing - fca'!$A$2:$B$51,2)</f>
        <v>10</v>
      </c>
      <c r="D1089">
        <f>VLOOKUP(Parameter!P1089,'Indexing - fca'!$C$2:$D$51,2)</f>
        <v>18</v>
      </c>
      <c r="E1089">
        <f>VLOOKUP(Parameter!Q1089,'Indexing - fca'!$E$2:$F$51,2)</f>
        <v>5</v>
      </c>
      <c r="F1089">
        <f>VLOOKUP(Parameter!R1089,'Indexing - fca'!$G$2:$H$51,2)</f>
        <v>-1</v>
      </c>
      <c r="H1089">
        <f>VLOOKUP(Parameter!S1089,'Indexing - fca'!$I$2:$J$51,2)</f>
        <v>8</v>
      </c>
      <c r="I1089">
        <f>VLOOKUP(Parameter!T1089,'Indexing - fca'!$K$2:$L$51,2)</f>
        <v>23</v>
      </c>
    </row>
    <row r="1090" spans="1:9">
      <c r="A1090" s="16" t="s">
        <v>483</v>
      </c>
      <c r="B1090" s="13" t="s">
        <v>10</v>
      </c>
      <c r="C1090">
        <f>VLOOKUP(Parameter!O1090,'Indexing - fca'!$A$2:$B$51,2)</f>
        <v>10</v>
      </c>
      <c r="D1090">
        <f>VLOOKUP(Parameter!P1090,'Indexing - fca'!$C$2:$D$51,2)</f>
        <v>18</v>
      </c>
      <c r="E1090">
        <f>VLOOKUP(Parameter!Q1090,'Indexing - fca'!$E$2:$F$51,2)</f>
        <v>5</v>
      </c>
      <c r="F1090">
        <f>VLOOKUP(Parameter!R1090,'Indexing - fca'!$G$2:$H$51,2)</f>
        <v>-1</v>
      </c>
      <c r="H1090">
        <f>VLOOKUP(Parameter!S1090,'Indexing - fca'!$I$2:$J$51,2)</f>
        <v>8</v>
      </c>
      <c r="I1090">
        <f>VLOOKUP(Parameter!T1090,'Indexing - fca'!$K$2:$L$51,2)</f>
        <v>23</v>
      </c>
    </row>
    <row r="1091" spans="1:9">
      <c r="A1091" s="16" t="s">
        <v>483</v>
      </c>
      <c r="B1091" s="13" t="s">
        <v>11</v>
      </c>
      <c r="C1091">
        <f>VLOOKUP(Parameter!O1091,'Indexing - fca'!$A$2:$B$51,2)</f>
        <v>10</v>
      </c>
      <c r="D1091">
        <f>VLOOKUP(Parameter!P1091,'Indexing - fca'!$C$2:$D$51,2)</f>
        <v>18</v>
      </c>
      <c r="E1091">
        <f>VLOOKUP(Parameter!Q1091,'Indexing - fca'!$E$2:$F$51,2)</f>
        <v>5</v>
      </c>
      <c r="F1091">
        <f>VLOOKUP(Parameter!R1091,'Indexing - fca'!$G$2:$H$51,2)</f>
        <v>-1</v>
      </c>
      <c r="H1091">
        <f>VLOOKUP(Parameter!S1091,'Indexing - fca'!$I$2:$J$51,2)</f>
        <v>8</v>
      </c>
      <c r="I1091">
        <f>VLOOKUP(Parameter!T1091,'Indexing - fca'!$K$2:$L$51,2)</f>
        <v>23</v>
      </c>
    </row>
    <row r="1092" spans="1:9">
      <c r="A1092" s="16" t="s">
        <v>484</v>
      </c>
      <c r="B1092" s="13" t="s">
        <v>8</v>
      </c>
      <c r="C1092">
        <f>VLOOKUP(Parameter!O1092,'Indexing - fca'!$A$2:$B$51,2)</f>
        <v>4</v>
      </c>
      <c r="D1092">
        <f>VLOOKUP(Parameter!P1092,'Indexing - fca'!$C$2:$D$51,2)</f>
        <v>-24</v>
      </c>
      <c r="E1092">
        <f>VLOOKUP(Parameter!Q1092,'Indexing - fca'!$E$2:$F$51,2)</f>
        <v>8</v>
      </c>
      <c r="F1092">
        <f>VLOOKUP(Parameter!R1092,'Indexing - fca'!$G$2:$H$51,2)</f>
        <v>2</v>
      </c>
      <c r="H1092">
        <f>VLOOKUP(Parameter!S1092,'Indexing - fca'!$I$2:$J$51,2)</f>
        <v>21</v>
      </c>
      <c r="I1092">
        <f>VLOOKUP(Parameter!T1092,'Indexing - fca'!$K$2:$L$51,2)</f>
        <v>20</v>
      </c>
    </row>
    <row r="1093" spans="1:9">
      <c r="A1093" s="16" t="s">
        <v>484</v>
      </c>
      <c r="B1093" s="13" t="s">
        <v>10</v>
      </c>
      <c r="C1093">
        <f>VLOOKUP(Parameter!O1093,'Indexing - fca'!$A$2:$B$51,2)</f>
        <v>4</v>
      </c>
      <c r="D1093">
        <f>VLOOKUP(Parameter!P1093,'Indexing - fca'!$C$2:$D$51,2)</f>
        <v>-24</v>
      </c>
      <c r="E1093">
        <f>VLOOKUP(Parameter!Q1093,'Indexing - fca'!$E$2:$F$51,2)</f>
        <v>8</v>
      </c>
      <c r="F1093">
        <f>VLOOKUP(Parameter!R1093,'Indexing - fca'!$G$2:$H$51,2)</f>
        <v>2</v>
      </c>
      <c r="H1093">
        <f>VLOOKUP(Parameter!S1093,'Indexing - fca'!$I$2:$J$51,2)</f>
        <v>21</v>
      </c>
      <c r="I1093">
        <f>VLOOKUP(Parameter!T1093,'Indexing - fca'!$K$2:$L$51,2)</f>
        <v>20</v>
      </c>
    </row>
    <row r="1094" spans="1:9">
      <c r="A1094" s="16" t="s">
        <v>484</v>
      </c>
      <c r="B1094" s="13" t="s">
        <v>11</v>
      </c>
      <c r="C1094">
        <f>VLOOKUP(Parameter!O1094,'Indexing - fca'!$A$2:$B$51,2)</f>
        <v>4</v>
      </c>
      <c r="D1094">
        <f>VLOOKUP(Parameter!P1094,'Indexing - fca'!$C$2:$D$51,2)</f>
        <v>-24</v>
      </c>
      <c r="E1094">
        <f>VLOOKUP(Parameter!Q1094,'Indexing - fca'!$E$2:$F$51,2)</f>
        <v>8</v>
      </c>
      <c r="F1094">
        <f>VLOOKUP(Parameter!R1094,'Indexing - fca'!$G$2:$H$51,2)</f>
        <v>2</v>
      </c>
      <c r="H1094">
        <f>VLOOKUP(Parameter!S1094,'Indexing - fca'!$I$2:$J$51,2)</f>
        <v>21</v>
      </c>
      <c r="I1094">
        <f>VLOOKUP(Parameter!T1094,'Indexing - fca'!$K$2:$L$51,2)</f>
        <v>20</v>
      </c>
    </row>
    <row r="1095" spans="1:9">
      <c r="A1095" s="16" t="s">
        <v>485</v>
      </c>
      <c r="B1095" s="13" t="s">
        <v>8</v>
      </c>
      <c r="C1095">
        <f>VLOOKUP(Parameter!O1095,'Indexing - fca'!$A$2:$B$51,2)</f>
        <v>6</v>
      </c>
      <c r="D1095">
        <f>VLOOKUP(Parameter!P1095,'Indexing - fca'!$C$2:$D$51,2)</f>
        <v>18</v>
      </c>
      <c r="E1095">
        <f>VLOOKUP(Parameter!Q1095,'Indexing - fca'!$E$2:$F$51,2)</f>
        <v>5</v>
      </c>
      <c r="F1095">
        <f>VLOOKUP(Parameter!R1095,'Indexing - fca'!$G$2:$H$51,2)</f>
        <v>2</v>
      </c>
      <c r="H1095">
        <f>VLOOKUP(Parameter!S1095,'Indexing - fca'!$I$2:$J$51,2)</f>
        <v>8</v>
      </c>
      <c r="I1095">
        <f>VLOOKUP(Parameter!T1095,'Indexing - fca'!$K$2:$L$51,2)</f>
        <v>20</v>
      </c>
    </row>
    <row r="1096" spans="1:9">
      <c r="A1096" s="16" t="s">
        <v>485</v>
      </c>
      <c r="B1096" s="13" t="s">
        <v>10</v>
      </c>
      <c r="C1096">
        <f>VLOOKUP(Parameter!O1096,'Indexing - fca'!$A$2:$B$51,2)</f>
        <v>6</v>
      </c>
      <c r="D1096">
        <f>VLOOKUP(Parameter!P1096,'Indexing - fca'!$C$2:$D$51,2)</f>
        <v>18</v>
      </c>
      <c r="E1096">
        <f>VLOOKUP(Parameter!Q1096,'Indexing - fca'!$E$2:$F$51,2)</f>
        <v>5</v>
      </c>
      <c r="F1096">
        <f>VLOOKUP(Parameter!R1096,'Indexing - fca'!$G$2:$H$51,2)</f>
        <v>2</v>
      </c>
      <c r="H1096">
        <f>VLOOKUP(Parameter!S1096,'Indexing - fca'!$I$2:$J$51,2)</f>
        <v>8</v>
      </c>
      <c r="I1096">
        <f>VLOOKUP(Parameter!T1096,'Indexing - fca'!$K$2:$L$51,2)</f>
        <v>20</v>
      </c>
    </row>
    <row r="1097" spans="1:9">
      <c r="A1097" s="16" t="s">
        <v>485</v>
      </c>
      <c r="B1097" s="13" t="s">
        <v>11</v>
      </c>
      <c r="C1097">
        <f>VLOOKUP(Parameter!O1097,'Indexing - fca'!$A$2:$B$51,2)</f>
        <v>6</v>
      </c>
      <c r="D1097">
        <f>VLOOKUP(Parameter!P1097,'Indexing - fca'!$C$2:$D$51,2)</f>
        <v>18</v>
      </c>
      <c r="E1097">
        <f>VLOOKUP(Parameter!Q1097,'Indexing - fca'!$E$2:$F$51,2)</f>
        <v>5</v>
      </c>
      <c r="F1097">
        <f>VLOOKUP(Parameter!R1097,'Indexing - fca'!$G$2:$H$51,2)</f>
        <v>2</v>
      </c>
      <c r="H1097">
        <f>VLOOKUP(Parameter!S1097,'Indexing - fca'!$I$2:$J$51,2)</f>
        <v>8</v>
      </c>
      <c r="I1097">
        <f>VLOOKUP(Parameter!T1097,'Indexing - fca'!$K$2:$L$51,2)</f>
        <v>20</v>
      </c>
    </row>
    <row r="1098" spans="1:9">
      <c r="A1098" s="16" t="s">
        <v>486</v>
      </c>
      <c r="B1098" s="13" t="s">
        <v>8</v>
      </c>
      <c r="C1098">
        <f>VLOOKUP(Parameter!O1098,'Indexing - fca'!$A$2:$B$51,2)</f>
        <v>4</v>
      </c>
      <c r="D1098">
        <f>VLOOKUP(Parameter!P1098,'Indexing - fca'!$C$2:$D$51,2)</f>
        <v>-13</v>
      </c>
      <c r="E1098">
        <f>VLOOKUP(Parameter!Q1098,'Indexing - fca'!$E$2:$F$51,2)</f>
        <v>-2</v>
      </c>
      <c r="F1098">
        <f>VLOOKUP(Parameter!R1098,'Indexing - fca'!$G$2:$H$51,2)</f>
        <v>2</v>
      </c>
      <c r="H1098">
        <f>VLOOKUP(Parameter!S1098,'Indexing - fca'!$I$2:$J$51,2)</f>
        <v>-5</v>
      </c>
      <c r="I1098">
        <f>VLOOKUP(Parameter!T1098,'Indexing - fca'!$K$2:$L$51,2)</f>
        <v>-23</v>
      </c>
    </row>
    <row r="1099" spans="1:9">
      <c r="A1099" s="16" t="s">
        <v>486</v>
      </c>
      <c r="B1099" s="13" t="s">
        <v>10</v>
      </c>
      <c r="C1099">
        <f>VLOOKUP(Parameter!O1099,'Indexing - fca'!$A$2:$B$51,2)</f>
        <v>4</v>
      </c>
      <c r="D1099">
        <f>VLOOKUP(Parameter!P1099,'Indexing - fca'!$C$2:$D$51,2)</f>
        <v>-13</v>
      </c>
      <c r="E1099">
        <f>VLOOKUP(Parameter!Q1099,'Indexing - fca'!$E$2:$F$51,2)</f>
        <v>-2</v>
      </c>
      <c r="F1099">
        <f>VLOOKUP(Parameter!R1099,'Indexing - fca'!$G$2:$H$51,2)</f>
        <v>2</v>
      </c>
      <c r="H1099">
        <f>VLOOKUP(Parameter!S1099,'Indexing - fca'!$I$2:$J$51,2)</f>
        <v>-5</v>
      </c>
      <c r="I1099">
        <f>VLOOKUP(Parameter!T1099,'Indexing - fca'!$K$2:$L$51,2)</f>
        <v>-23</v>
      </c>
    </row>
    <row r="1100" spans="1:9">
      <c r="A1100" s="16" t="s">
        <v>486</v>
      </c>
      <c r="B1100" s="13" t="s">
        <v>11</v>
      </c>
      <c r="C1100">
        <f>VLOOKUP(Parameter!O1100,'Indexing - fca'!$A$2:$B$51,2)</f>
        <v>4</v>
      </c>
      <c r="D1100">
        <f>VLOOKUP(Parameter!P1100,'Indexing - fca'!$C$2:$D$51,2)</f>
        <v>-13</v>
      </c>
      <c r="E1100">
        <f>VLOOKUP(Parameter!Q1100,'Indexing - fca'!$E$2:$F$51,2)</f>
        <v>-2</v>
      </c>
      <c r="F1100">
        <f>VLOOKUP(Parameter!R1100,'Indexing - fca'!$G$2:$H$51,2)</f>
        <v>2</v>
      </c>
      <c r="H1100">
        <f>VLOOKUP(Parameter!S1100,'Indexing - fca'!$I$2:$J$51,2)</f>
        <v>-5</v>
      </c>
      <c r="I1100">
        <f>VLOOKUP(Parameter!T1100,'Indexing - fca'!$K$2:$L$51,2)</f>
        <v>-23</v>
      </c>
    </row>
    <row r="1101" spans="1:9">
      <c r="A1101" s="16" t="s">
        <v>487</v>
      </c>
      <c r="B1101" s="13" t="s">
        <v>8</v>
      </c>
      <c r="C1101">
        <f>VLOOKUP(Parameter!O1101,'Indexing - fca'!$A$2:$B$51,2)</f>
        <v>0</v>
      </c>
      <c r="D1101">
        <f>VLOOKUP(Parameter!P1101,'Indexing - fca'!$C$2:$D$51,2)</f>
        <v>-2</v>
      </c>
      <c r="E1101">
        <f>VLOOKUP(Parameter!Q1101,'Indexing - fca'!$E$2:$F$51,2)</f>
        <v>10</v>
      </c>
      <c r="F1101">
        <f>VLOOKUP(Parameter!R1101,'Indexing - fca'!$G$2:$H$51,2)</f>
        <v>-14</v>
      </c>
      <c r="H1101">
        <f>VLOOKUP(Parameter!S1101,'Indexing - fca'!$I$2:$J$51,2)</f>
        <v>14</v>
      </c>
      <c r="I1101">
        <f>VLOOKUP(Parameter!T1101,'Indexing - fca'!$K$2:$L$51,2)</f>
        <v>21</v>
      </c>
    </row>
    <row r="1102" spans="1:9">
      <c r="A1102" s="16" t="s">
        <v>487</v>
      </c>
      <c r="B1102" s="13" t="s">
        <v>10</v>
      </c>
      <c r="C1102">
        <f>VLOOKUP(Parameter!O1102,'Indexing - fca'!$A$2:$B$51,2)</f>
        <v>0</v>
      </c>
      <c r="D1102">
        <f>VLOOKUP(Parameter!P1102,'Indexing - fca'!$C$2:$D$51,2)</f>
        <v>-2</v>
      </c>
      <c r="E1102">
        <f>VLOOKUP(Parameter!Q1102,'Indexing - fca'!$E$2:$F$51,2)</f>
        <v>10</v>
      </c>
      <c r="F1102">
        <f>VLOOKUP(Parameter!R1102,'Indexing - fca'!$G$2:$H$51,2)</f>
        <v>-14</v>
      </c>
      <c r="H1102">
        <f>VLOOKUP(Parameter!S1102,'Indexing - fca'!$I$2:$J$51,2)</f>
        <v>14</v>
      </c>
      <c r="I1102">
        <f>VLOOKUP(Parameter!T1102,'Indexing - fca'!$K$2:$L$51,2)</f>
        <v>21</v>
      </c>
    </row>
    <row r="1103" spans="1:9">
      <c r="A1103" s="16" t="s">
        <v>487</v>
      </c>
      <c r="B1103" s="13" t="s">
        <v>11</v>
      </c>
      <c r="C1103">
        <f>VLOOKUP(Parameter!O1103,'Indexing - fca'!$A$2:$B$51,2)</f>
        <v>0</v>
      </c>
      <c r="D1103">
        <f>VLOOKUP(Parameter!P1103,'Indexing - fca'!$C$2:$D$51,2)</f>
        <v>-2</v>
      </c>
      <c r="E1103">
        <f>VLOOKUP(Parameter!Q1103,'Indexing - fca'!$E$2:$F$51,2)</f>
        <v>10</v>
      </c>
      <c r="F1103">
        <f>VLOOKUP(Parameter!R1103,'Indexing - fca'!$G$2:$H$51,2)</f>
        <v>-14</v>
      </c>
      <c r="H1103">
        <f>VLOOKUP(Parameter!S1103,'Indexing - fca'!$I$2:$J$51,2)</f>
        <v>14</v>
      </c>
      <c r="I1103">
        <f>VLOOKUP(Parameter!T1103,'Indexing - fca'!$K$2:$L$51,2)</f>
        <v>21</v>
      </c>
    </row>
    <row r="1104" spans="1:9">
      <c r="A1104" s="16" t="s">
        <v>488</v>
      </c>
      <c r="B1104" s="13" t="s">
        <v>8</v>
      </c>
      <c r="C1104">
        <f>VLOOKUP(Parameter!O1104,'Indexing - fca'!$A$2:$B$51,2)</f>
        <v>11</v>
      </c>
      <c r="D1104">
        <f>VLOOKUP(Parameter!P1104,'Indexing - fca'!$C$2:$D$51,2)</f>
        <v>-3</v>
      </c>
      <c r="E1104">
        <f>VLOOKUP(Parameter!Q1104,'Indexing - fca'!$E$2:$F$51,2)</f>
        <v>-1</v>
      </c>
      <c r="F1104">
        <f>VLOOKUP(Parameter!R1104,'Indexing - fca'!$G$2:$H$51,2)</f>
        <v>-1</v>
      </c>
      <c r="H1104">
        <f>VLOOKUP(Parameter!S1104,'Indexing - fca'!$I$2:$J$51,2)</f>
        <v>14</v>
      </c>
      <c r="I1104">
        <f>VLOOKUP(Parameter!T1104,'Indexing - fca'!$K$2:$L$51,2)</f>
        <v>23</v>
      </c>
    </row>
    <row r="1105" spans="1:9">
      <c r="A1105" s="16" t="s">
        <v>488</v>
      </c>
      <c r="B1105" s="13" t="s">
        <v>10</v>
      </c>
      <c r="C1105">
        <f>VLOOKUP(Parameter!O1105,'Indexing - fca'!$A$2:$B$51,2)</f>
        <v>11</v>
      </c>
      <c r="D1105">
        <f>VLOOKUP(Parameter!P1105,'Indexing - fca'!$C$2:$D$51,2)</f>
        <v>-3</v>
      </c>
      <c r="E1105">
        <f>VLOOKUP(Parameter!Q1105,'Indexing - fca'!$E$2:$F$51,2)</f>
        <v>-1</v>
      </c>
      <c r="F1105">
        <f>VLOOKUP(Parameter!R1105,'Indexing - fca'!$G$2:$H$51,2)</f>
        <v>-1</v>
      </c>
      <c r="H1105">
        <f>VLOOKUP(Parameter!S1105,'Indexing - fca'!$I$2:$J$51,2)</f>
        <v>14</v>
      </c>
      <c r="I1105">
        <f>VLOOKUP(Parameter!T1105,'Indexing - fca'!$K$2:$L$51,2)</f>
        <v>23</v>
      </c>
    </row>
    <row r="1106" spans="1:9">
      <c r="A1106" s="16" t="s">
        <v>488</v>
      </c>
      <c r="B1106" s="13" t="s">
        <v>11</v>
      </c>
      <c r="C1106">
        <f>VLOOKUP(Parameter!O1106,'Indexing - fca'!$A$2:$B$51,2)</f>
        <v>11</v>
      </c>
      <c r="D1106">
        <f>VLOOKUP(Parameter!P1106,'Indexing - fca'!$C$2:$D$51,2)</f>
        <v>-3</v>
      </c>
      <c r="E1106">
        <f>VLOOKUP(Parameter!Q1106,'Indexing - fca'!$E$2:$F$51,2)</f>
        <v>-1</v>
      </c>
      <c r="F1106">
        <f>VLOOKUP(Parameter!R1106,'Indexing - fca'!$G$2:$H$51,2)</f>
        <v>-1</v>
      </c>
      <c r="H1106">
        <f>VLOOKUP(Parameter!S1106,'Indexing - fca'!$I$2:$J$51,2)</f>
        <v>14</v>
      </c>
      <c r="I1106">
        <f>VLOOKUP(Parameter!T1106,'Indexing - fca'!$K$2:$L$51,2)</f>
        <v>23</v>
      </c>
    </row>
    <row r="1107" spans="1:9">
      <c r="A1107" s="16" t="s">
        <v>489</v>
      </c>
      <c r="B1107" s="13" t="s">
        <v>8</v>
      </c>
      <c r="C1107">
        <f>VLOOKUP(Parameter!O1107,'Indexing - fca'!$A$2:$B$51,2)</f>
        <v>3</v>
      </c>
      <c r="D1107">
        <f>VLOOKUP(Parameter!P1107,'Indexing - fca'!$C$2:$D$51,2)</f>
        <v>17</v>
      </c>
      <c r="E1107">
        <f>VLOOKUP(Parameter!Q1107,'Indexing - fca'!$E$2:$F$51,2)</f>
        <v>-1</v>
      </c>
      <c r="F1107">
        <f>VLOOKUP(Parameter!R1107,'Indexing - fca'!$G$2:$H$51,2)</f>
        <v>2</v>
      </c>
      <c r="H1107">
        <f>VLOOKUP(Parameter!S1107,'Indexing - fca'!$I$2:$J$51,2)</f>
        <v>-20</v>
      </c>
      <c r="I1107">
        <f>VLOOKUP(Parameter!T1107,'Indexing - fca'!$K$2:$L$51,2)</f>
        <v>19</v>
      </c>
    </row>
    <row r="1108" spans="1:9">
      <c r="A1108" s="16" t="s">
        <v>489</v>
      </c>
      <c r="B1108" s="13" t="s">
        <v>10</v>
      </c>
      <c r="C1108">
        <f>VLOOKUP(Parameter!O1108,'Indexing - fca'!$A$2:$B$51,2)</f>
        <v>3</v>
      </c>
      <c r="D1108">
        <f>VLOOKUP(Parameter!P1108,'Indexing - fca'!$C$2:$D$51,2)</f>
        <v>17</v>
      </c>
      <c r="E1108">
        <f>VLOOKUP(Parameter!Q1108,'Indexing - fca'!$E$2:$F$51,2)</f>
        <v>-1</v>
      </c>
      <c r="F1108">
        <f>VLOOKUP(Parameter!R1108,'Indexing - fca'!$G$2:$H$51,2)</f>
        <v>2</v>
      </c>
      <c r="H1108">
        <f>VLOOKUP(Parameter!S1108,'Indexing - fca'!$I$2:$J$51,2)</f>
        <v>-20</v>
      </c>
      <c r="I1108">
        <f>VLOOKUP(Parameter!T1108,'Indexing - fca'!$K$2:$L$51,2)</f>
        <v>19</v>
      </c>
    </row>
    <row r="1109" spans="1:9">
      <c r="A1109" s="16" t="s">
        <v>489</v>
      </c>
      <c r="B1109" s="13" t="s">
        <v>11</v>
      </c>
      <c r="C1109">
        <f>VLOOKUP(Parameter!O1109,'Indexing - fca'!$A$2:$B$51,2)</f>
        <v>3</v>
      </c>
      <c r="D1109">
        <f>VLOOKUP(Parameter!P1109,'Indexing - fca'!$C$2:$D$51,2)</f>
        <v>17</v>
      </c>
      <c r="E1109">
        <f>VLOOKUP(Parameter!Q1109,'Indexing - fca'!$E$2:$F$51,2)</f>
        <v>-1</v>
      </c>
      <c r="F1109">
        <f>VLOOKUP(Parameter!R1109,'Indexing - fca'!$G$2:$H$51,2)</f>
        <v>2</v>
      </c>
      <c r="H1109">
        <f>VLOOKUP(Parameter!S1109,'Indexing - fca'!$I$2:$J$51,2)</f>
        <v>-20</v>
      </c>
      <c r="I1109">
        <f>VLOOKUP(Parameter!T1109,'Indexing - fca'!$K$2:$L$51,2)</f>
        <v>19</v>
      </c>
    </row>
    <row r="1110" spans="1:9">
      <c r="A1110" s="16" t="s">
        <v>490</v>
      </c>
      <c r="B1110" s="13" t="s">
        <v>8</v>
      </c>
      <c r="C1110">
        <f>VLOOKUP(Parameter!O1110,'Indexing - fca'!$A$2:$B$51,2)</f>
        <v>3</v>
      </c>
      <c r="D1110">
        <f>VLOOKUP(Parameter!P1110,'Indexing - fca'!$C$2:$D$51,2)</f>
        <v>17</v>
      </c>
      <c r="E1110">
        <f>VLOOKUP(Parameter!Q1110,'Indexing - fca'!$E$2:$F$51,2)</f>
        <v>-1</v>
      </c>
      <c r="F1110">
        <f>VLOOKUP(Parameter!R1110,'Indexing - fca'!$G$2:$H$51,2)</f>
        <v>2</v>
      </c>
      <c r="H1110">
        <f>VLOOKUP(Parameter!S1110,'Indexing - fca'!$I$2:$J$51,2)</f>
        <v>-20</v>
      </c>
      <c r="I1110">
        <f>VLOOKUP(Parameter!T1110,'Indexing - fca'!$K$2:$L$51,2)</f>
        <v>19</v>
      </c>
    </row>
    <row r="1111" spans="1:9">
      <c r="A1111" s="16" t="s">
        <v>490</v>
      </c>
      <c r="B1111" s="13" t="s">
        <v>10</v>
      </c>
      <c r="C1111">
        <f>VLOOKUP(Parameter!O1111,'Indexing - fca'!$A$2:$B$51,2)</f>
        <v>3</v>
      </c>
      <c r="D1111">
        <f>VLOOKUP(Parameter!P1111,'Indexing - fca'!$C$2:$D$51,2)</f>
        <v>17</v>
      </c>
      <c r="E1111">
        <f>VLOOKUP(Parameter!Q1111,'Indexing - fca'!$E$2:$F$51,2)</f>
        <v>-1</v>
      </c>
      <c r="F1111">
        <f>VLOOKUP(Parameter!R1111,'Indexing - fca'!$G$2:$H$51,2)</f>
        <v>2</v>
      </c>
      <c r="H1111">
        <f>VLOOKUP(Parameter!S1111,'Indexing - fca'!$I$2:$J$51,2)</f>
        <v>-20</v>
      </c>
      <c r="I1111">
        <f>VLOOKUP(Parameter!T1111,'Indexing - fca'!$K$2:$L$51,2)</f>
        <v>19</v>
      </c>
    </row>
    <row r="1112" spans="1:9">
      <c r="A1112" s="16" t="s">
        <v>490</v>
      </c>
      <c r="B1112" s="13" t="s">
        <v>11</v>
      </c>
      <c r="C1112">
        <f>VLOOKUP(Parameter!O1112,'Indexing - fca'!$A$2:$B$51,2)</f>
        <v>3</v>
      </c>
      <c r="D1112">
        <f>VLOOKUP(Parameter!P1112,'Indexing - fca'!$C$2:$D$51,2)</f>
        <v>17</v>
      </c>
      <c r="E1112">
        <f>VLOOKUP(Parameter!Q1112,'Indexing - fca'!$E$2:$F$51,2)</f>
        <v>-1</v>
      </c>
      <c r="F1112">
        <f>VLOOKUP(Parameter!R1112,'Indexing - fca'!$G$2:$H$51,2)</f>
        <v>2</v>
      </c>
      <c r="H1112">
        <f>VLOOKUP(Parameter!S1112,'Indexing - fca'!$I$2:$J$51,2)</f>
        <v>-20</v>
      </c>
      <c r="I1112">
        <f>VLOOKUP(Parameter!T1112,'Indexing - fca'!$K$2:$L$51,2)</f>
        <v>19</v>
      </c>
    </row>
    <row r="1113" spans="1:9">
      <c r="A1113" s="16" t="s">
        <v>491</v>
      </c>
      <c r="B1113" s="13" t="s">
        <v>8</v>
      </c>
      <c r="C1113">
        <f>VLOOKUP(Parameter!O1113,'Indexing - fca'!$A$2:$B$51,2)</f>
        <v>3</v>
      </c>
      <c r="D1113">
        <f>VLOOKUP(Parameter!P1113,'Indexing - fca'!$C$2:$D$51,2)</f>
        <v>17</v>
      </c>
      <c r="E1113">
        <f>VLOOKUP(Parameter!Q1113,'Indexing - fca'!$E$2:$F$51,2)</f>
        <v>-1</v>
      </c>
      <c r="F1113">
        <f>VLOOKUP(Parameter!R1113,'Indexing - fca'!$G$2:$H$51,2)</f>
        <v>2</v>
      </c>
      <c r="H1113">
        <f>VLOOKUP(Parameter!S1113,'Indexing - fca'!$I$2:$J$51,2)</f>
        <v>-20</v>
      </c>
      <c r="I1113">
        <f>VLOOKUP(Parameter!T1113,'Indexing - fca'!$K$2:$L$51,2)</f>
        <v>19</v>
      </c>
    </row>
    <row r="1114" spans="1:9">
      <c r="A1114" s="16" t="s">
        <v>491</v>
      </c>
      <c r="B1114" s="13" t="s">
        <v>10</v>
      </c>
      <c r="C1114">
        <f>VLOOKUP(Parameter!O1114,'Indexing - fca'!$A$2:$B$51,2)</f>
        <v>3</v>
      </c>
      <c r="D1114">
        <f>VLOOKUP(Parameter!P1114,'Indexing - fca'!$C$2:$D$51,2)</f>
        <v>17</v>
      </c>
      <c r="E1114">
        <f>VLOOKUP(Parameter!Q1114,'Indexing - fca'!$E$2:$F$51,2)</f>
        <v>-1</v>
      </c>
      <c r="F1114">
        <f>VLOOKUP(Parameter!R1114,'Indexing - fca'!$G$2:$H$51,2)</f>
        <v>2</v>
      </c>
      <c r="H1114">
        <f>VLOOKUP(Parameter!S1114,'Indexing - fca'!$I$2:$J$51,2)</f>
        <v>-20</v>
      </c>
      <c r="I1114">
        <f>VLOOKUP(Parameter!T1114,'Indexing - fca'!$K$2:$L$51,2)</f>
        <v>19</v>
      </c>
    </row>
    <row r="1115" spans="1:9">
      <c r="A1115" s="16" t="s">
        <v>491</v>
      </c>
      <c r="B1115" s="13" t="s">
        <v>11</v>
      </c>
      <c r="C1115">
        <f>VLOOKUP(Parameter!O1115,'Indexing - fca'!$A$2:$B$51,2)</f>
        <v>3</v>
      </c>
      <c r="D1115">
        <f>VLOOKUP(Parameter!P1115,'Indexing - fca'!$C$2:$D$51,2)</f>
        <v>17</v>
      </c>
      <c r="E1115">
        <f>VLOOKUP(Parameter!Q1115,'Indexing - fca'!$E$2:$F$51,2)</f>
        <v>-1</v>
      </c>
      <c r="F1115">
        <f>VLOOKUP(Parameter!R1115,'Indexing - fca'!$G$2:$H$51,2)</f>
        <v>2</v>
      </c>
      <c r="H1115">
        <f>VLOOKUP(Parameter!S1115,'Indexing - fca'!$I$2:$J$51,2)</f>
        <v>-20</v>
      </c>
      <c r="I1115">
        <f>VLOOKUP(Parameter!T1115,'Indexing - fca'!$K$2:$L$51,2)</f>
        <v>19</v>
      </c>
    </row>
    <row r="1116" spans="1:9">
      <c r="A1116" s="16" t="s">
        <v>492</v>
      </c>
      <c r="B1116" s="13" t="s">
        <v>8</v>
      </c>
      <c r="C1116">
        <f>VLOOKUP(Parameter!O1116,'Indexing - fca'!$A$2:$B$51,2)</f>
        <v>2</v>
      </c>
      <c r="D1116">
        <f>VLOOKUP(Parameter!P1116,'Indexing - fca'!$C$2:$D$51,2)</f>
        <v>15</v>
      </c>
      <c r="E1116">
        <f>VLOOKUP(Parameter!Q1116,'Indexing - fca'!$E$2:$F$51,2)</f>
        <v>1</v>
      </c>
      <c r="F1116">
        <f>VLOOKUP(Parameter!R1116,'Indexing - fca'!$G$2:$H$51,2)</f>
        <v>1</v>
      </c>
      <c r="H1116">
        <f>VLOOKUP(Parameter!S1116,'Indexing - fca'!$I$2:$J$51,2)</f>
        <v>7</v>
      </c>
      <c r="I1116">
        <f>VLOOKUP(Parameter!T1116,'Indexing - fca'!$K$2:$L$51,2)</f>
        <v>23</v>
      </c>
    </row>
    <row r="1117" spans="1:9">
      <c r="A1117" s="16" t="s">
        <v>492</v>
      </c>
      <c r="B1117" s="13" t="s">
        <v>10</v>
      </c>
      <c r="C1117">
        <f>VLOOKUP(Parameter!O1117,'Indexing - fca'!$A$2:$B$51,2)</f>
        <v>2</v>
      </c>
      <c r="D1117">
        <f>VLOOKUP(Parameter!P1117,'Indexing - fca'!$C$2:$D$51,2)</f>
        <v>15</v>
      </c>
      <c r="E1117">
        <f>VLOOKUP(Parameter!Q1117,'Indexing - fca'!$E$2:$F$51,2)</f>
        <v>1</v>
      </c>
      <c r="F1117">
        <f>VLOOKUP(Parameter!R1117,'Indexing - fca'!$G$2:$H$51,2)</f>
        <v>1</v>
      </c>
      <c r="H1117">
        <f>VLOOKUP(Parameter!S1117,'Indexing - fca'!$I$2:$J$51,2)</f>
        <v>7</v>
      </c>
      <c r="I1117">
        <f>VLOOKUP(Parameter!T1117,'Indexing - fca'!$K$2:$L$51,2)</f>
        <v>23</v>
      </c>
    </row>
    <row r="1118" spans="1:9">
      <c r="A1118" s="16" t="s">
        <v>492</v>
      </c>
      <c r="B1118" s="13" t="s">
        <v>11</v>
      </c>
      <c r="C1118">
        <f>VLOOKUP(Parameter!O1118,'Indexing - fca'!$A$2:$B$51,2)</f>
        <v>2</v>
      </c>
      <c r="D1118">
        <f>VLOOKUP(Parameter!P1118,'Indexing - fca'!$C$2:$D$51,2)</f>
        <v>15</v>
      </c>
      <c r="E1118">
        <f>VLOOKUP(Parameter!Q1118,'Indexing - fca'!$E$2:$F$51,2)</f>
        <v>1</v>
      </c>
      <c r="F1118">
        <f>VLOOKUP(Parameter!R1118,'Indexing - fca'!$G$2:$H$51,2)</f>
        <v>1</v>
      </c>
      <c r="H1118">
        <f>VLOOKUP(Parameter!S1118,'Indexing - fca'!$I$2:$J$51,2)</f>
        <v>7</v>
      </c>
      <c r="I1118">
        <f>VLOOKUP(Parameter!T1118,'Indexing - fca'!$K$2:$L$51,2)</f>
        <v>23</v>
      </c>
    </row>
    <row r="1119" spans="1:9">
      <c r="A1119" s="16" t="s">
        <v>493</v>
      </c>
      <c r="B1119" s="13" t="s">
        <v>8</v>
      </c>
      <c r="C1119">
        <f>VLOOKUP(Parameter!O1119,'Indexing - fca'!$A$2:$B$51,2)</f>
        <v>-5</v>
      </c>
      <c r="D1119">
        <f>VLOOKUP(Parameter!P1119,'Indexing - fca'!$C$2:$D$51,2)</f>
        <v>-3</v>
      </c>
      <c r="E1119">
        <f>VLOOKUP(Parameter!Q1119,'Indexing - fca'!$E$2:$F$51,2)</f>
        <v>10</v>
      </c>
      <c r="F1119">
        <f>VLOOKUP(Parameter!R1119,'Indexing - fca'!$G$2:$H$51,2)</f>
        <v>-8</v>
      </c>
      <c r="H1119">
        <f>VLOOKUP(Parameter!S1119,'Indexing - fca'!$I$2:$J$51,2)</f>
        <v>17</v>
      </c>
      <c r="I1119">
        <f>VLOOKUP(Parameter!T1119,'Indexing - fca'!$K$2:$L$51,2)</f>
        <v>21</v>
      </c>
    </row>
    <row r="1120" spans="1:9">
      <c r="A1120" s="16" t="s">
        <v>493</v>
      </c>
      <c r="B1120" s="13" t="s">
        <v>10</v>
      </c>
      <c r="C1120">
        <f>VLOOKUP(Parameter!O1120,'Indexing - fca'!$A$2:$B$51,2)</f>
        <v>-5</v>
      </c>
      <c r="D1120">
        <f>VLOOKUP(Parameter!P1120,'Indexing - fca'!$C$2:$D$51,2)</f>
        <v>-3</v>
      </c>
      <c r="E1120">
        <f>VLOOKUP(Parameter!Q1120,'Indexing - fca'!$E$2:$F$51,2)</f>
        <v>10</v>
      </c>
      <c r="F1120">
        <f>VLOOKUP(Parameter!R1120,'Indexing - fca'!$G$2:$H$51,2)</f>
        <v>-8</v>
      </c>
      <c r="H1120">
        <f>VLOOKUP(Parameter!S1120,'Indexing - fca'!$I$2:$J$51,2)</f>
        <v>17</v>
      </c>
      <c r="I1120">
        <f>VLOOKUP(Parameter!T1120,'Indexing - fca'!$K$2:$L$51,2)</f>
        <v>21</v>
      </c>
    </row>
    <row r="1121" spans="1:9">
      <c r="A1121" s="16" t="s">
        <v>493</v>
      </c>
      <c r="B1121" s="13" t="s">
        <v>11</v>
      </c>
      <c r="C1121">
        <f>VLOOKUP(Parameter!O1121,'Indexing - fca'!$A$2:$B$51,2)</f>
        <v>-5</v>
      </c>
      <c r="D1121">
        <f>VLOOKUP(Parameter!P1121,'Indexing - fca'!$C$2:$D$51,2)</f>
        <v>-3</v>
      </c>
      <c r="E1121">
        <f>VLOOKUP(Parameter!Q1121,'Indexing - fca'!$E$2:$F$51,2)</f>
        <v>10</v>
      </c>
      <c r="F1121">
        <f>VLOOKUP(Parameter!R1121,'Indexing - fca'!$G$2:$H$51,2)</f>
        <v>-8</v>
      </c>
      <c r="H1121">
        <f>VLOOKUP(Parameter!S1121,'Indexing - fca'!$I$2:$J$51,2)</f>
        <v>17</v>
      </c>
      <c r="I1121">
        <f>VLOOKUP(Parameter!T1121,'Indexing - fca'!$K$2:$L$51,2)</f>
        <v>21</v>
      </c>
    </row>
    <row r="1122" spans="1:9">
      <c r="A1122" s="16" t="s">
        <v>494</v>
      </c>
      <c r="B1122" s="13" t="s">
        <v>8</v>
      </c>
      <c r="C1122">
        <f>VLOOKUP(Parameter!O1122,'Indexing - fca'!$A$2:$B$51,2)</f>
        <v>5</v>
      </c>
      <c r="D1122">
        <f>VLOOKUP(Parameter!P1122,'Indexing - fca'!$C$2:$D$51,2)</f>
        <v>7</v>
      </c>
      <c r="E1122">
        <f>VLOOKUP(Parameter!Q1122,'Indexing - fca'!$E$2:$F$51,2)</f>
        <v>2</v>
      </c>
      <c r="F1122">
        <f>VLOOKUP(Parameter!R1122,'Indexing - fca'!$G$2:$H$51,2)</f>
        <v>2</v>
      </c>
      <c r="H1122">
        <f>VLOOKUP(Parameter!S1122,'Indexing - fca'!$I$2:$J$51,2)</f>
        <v>-18</v>
      </c>
      <c r="I1122">
        <f>VLOOKUP(Parameter!T1122,'Indexing - fca'!$K$2:$L$51,2)</f>
        <v>0</v>
      </c>
    </row>
    <row r="1123" spans="1:9">
      <c r="A1123" s="16" t="s">
        <v>494</v>
      </c>
      <c r="B1123" s="13" t="s">
        <v>10</v>
      </c>
      <c r="C1123">
        <f>VLOOKUP(Parameter!O1123,'Indexing - fca'!$A$2:$B$51,2)</f>
        <v>5</v>
      </c>
      <c r="D1123">
        <f>VLOOKUP(Parameter!P1123,'Indexing - fca'!$C$2:$D$51,2)</f>
        <v>7</v>
      </c>
      <c r="E1123">
        <f>VLOOKUP(Parameter!Q1123,'Indexing - fca'!$E$2:$F$51,2)</f>
        <v>2</v>
      </c>
      <c r="F1123">
        <f>VLOOKUP(Parameter!R1123,'Indexing - fca'!$G$2:$H$51,2)</f>
        <v>2</v>
      </c>
      <c r="H1123">
        <f>VLOOKUP(Parameter!S1123,'Indexing - fca'!$I$2:$J$51,2)</f>
        <v>-18</v>
      </c>
      <c r="I1123">
        <f>VLOOKUP(Parameter!T1123,'Indexing - fca'!$K$2:$L$51,2)</f>
        <v>0</v>
      </c>
    </row>
    <row r="1124" spans="1:9">
      <c r="A1124" s="16" t="s">
        <v>494</v>
      </c>
      <c r="B1124" s="13" t="s">
        <v>11</v>
      </c>
      <c r="C1124">
        <f>VLOOKUP(Parameter!O1124,'Indexing - fca'!$A$2:$B$51,2)</f>
        <v>5</v>
      </c>
      <c r="D1124">
        <f>VLOOKUP(Parameter!P1124,'Indexing - fca'!$C$2:$D$51,2)</f>
        <v>7</v>
      </c>
      <c r="E1124">
        <f>VLOOKUP(Parameter!Q1124,'Indexing - fca'!$E$2:$F$51,2)</f>
        <v>2</v>
      </c>
      <c r="F1124">
        <f>VLOOKUP(Parameter!R1124,'Indexing - fca'!$G$2:$H$51,2)</f>
        <v>2</v>
      </c>
      <c r="H1124">
        <f>VLOOKUP(Parameter!S1124,'Indexing - fca'!$I$2:$J$51,2)</f>
        <v>-18</v>
      </c>
      <c r="I1124">
        <f>VLOOKUP(Parameter!T1124,'Indexing - fca'!$K$2:$L$51,2)</f>
        <v>0</v>
      </c>
    </row>
    <row r="1125" spans="1:9">
      <c r="A1125" s="16" t="s">
        <v>495</v>
      </c>
      <c r="B1125" s="13" t="s">
        <v>8</v>
      </c>
      <c r="C1125">
        <f>VLOOKUP(Parameter!O1125,'Indexing - fca'!$A$2:$B$51,2)</f>
        <v>11</v>
      </c>
      <c r="D1125">
        <f>VLOOKUP(Parameter!P1125,'Indexing - fca'!$C$2:$D$51,2)</f>
        <v>-10</v>
      </c>
      <c r="E1125">
        <f>VLOOKUP(Parameter!Q1125,'Indexing - fca'!$E$2:$F$51,2)</f>
        <v>-1</v>
      </c>
      <c r="F1125">
        <f>VLOOKUP(Parameter!R1125,'Indexing - fca'!$G$2:$H$51,2)</f>
        <v>-1</v>
      </c>
      <c r="H1125">
        <f>VLOOKUP(Parameter!S1125,'Indexing - fca'!$I$2:$J$51,2)</f>
        <v>16</v>
      </c>
      <c r="I1125">
        <f>VLOOKUP(Parameter!T1125,'Indexing - fca'!$K$2:$L$51,2)</f>
        <v>23</v>
      </c>
    </row>
    <row r="1126" spans="1:9">
      <c r="A1126" s="16" t="s">
        <v>495</v>
      </c>
      <c r="B1126" s="13" t="s">
        <v>10</v>
      </c>
      <c r="C1126">
        <f>VLOOKUP(Parameter!O1126,'Indexing - fca'!$A$2:$B$51,2)</f>
        <v>11</v>
      </c>
      <c r="D1126">
        <f>VLOOKUP(Parameter!P1126,'Indexing - fca'!$C$2:$D$51,2)</f>
        <v>-10</v>
      </c>
      <c r="E1126">
        <f>VLOOKUP(Parameter!Q1126,'Indexing - fca'!$E$2:$F$51,2)</f>
        <v>-1</v>
      </c>
      <c r="F1126">
        <f>VLOOKUP(Parameter!R1126,'Indexing - fca'!$G$2:$H$51,2)</f>
        <v>-1</v>
      </c>
      <c r="H1126">
        <f>VLOOKUP(Parameter!S1126,'Indexing - fca'!$I$2:$J$51,2)</f>
        <v>16</v>
      </c>
      <c r="I1126">
        <f>VLOOKUP(Parameter!T1126,'Indexing - fca'!$K$2:$L$51,2)</f>
        <v>23</v>
      </c>
    </row>
    <row r="1127" spans="1:9">
      <c r="A1127" s="16" t="s">
        <v>495</v>
      </c>
      <c r="B1127" s="13" t="s">
        <v>11</v>
      </c>
      <c r="C1127">
        <f>VLOOKUP(Parameter!O1127,'Indexing - fca'!$A$2:$B$51,2)</f>
        <v>11</v>
      </c>
      <c r="D1127">
        <f>VLOOKUP(Parameter!P1127,'Indexing - fca'!$C$2:$D$51,2)</f>
        <v>-10</v>
      </c>
      <c r="E1127">
        <f>VLOOKUP(Parameter!Q1127,'Indexing - fca'!$E$2:$F$51,2)</f>
        <v>-1</v>
      </c>
      <c r="F1127">
        <f>VLOOKUP(Parameter!R1127,'Indexing - fca'!$G$2:$H$51,2)</f>
        <v>-1</v>
      </c>
      <c r="H1127">
        <f>VLOOKUP(Parameter!S1127,'Indexing - fca'!$I$2:$J$51,2)</f>
        <v>16</v>
      </c>
      <c r="I1127">
        <f>VLOOKUP(Parameter!T1127,'Indexing - fca'!$K$2:$L$51,2)</f>
        <v>23</v>
      </c>
    </row>
    <row r="1128" spans="1:9">
      <c r="A1128" s="16" t="s">
        <v>496</v>
      </c>
      <c r="B1128" s="13" t="s">
        <v>8</v>
      </c>
      <c r="C1128">
        <f>VLOOKUP(Parameter!O1128,'Indexing - fca'!$A$2:$B$51,2)</f>
        <v>4</v>
      </c>
      <c r="D1128">
        <f>VLOOKUP(Parameter!P1128,'Indexing - fca'!$C$2:$D$51,2)</f>
        <v>16</v>
      </c>
      <c r="E1128">
        <f>VLOOKUP(Parameter!Q1128,'Indexing - fca'!$E$2:$F$51,2)</f>
        <v>-2</v>
      </c>
      <c r="F1128">
        <f>VLOOKUP(Parameter!R1128,'Indexing - fca'!$G$2:$H$51,2)</f>
        <v>2</v>
      </c>
      <c r="H1128">
        <f>VLOOKUP(Parameter!S1128,'Indexing - fca'!$I$2:$J$51,2)</f>
        <v>-2</v>
      </c>
      <c r="I1128">
        <f>VLOOKUP(Parameter!T1128,'Indexing - fca'!$K$2:$L$51,2)</f>
        <v>20</v>
      </c>
    </row>
    <row r="1129" spans="1:9">
      <c r="A1129" s="16" t="s">
        <v>496</v>
      </c>
      <c r="B1129" s="13" t="s">
        <v>10</v>
      </c>
      <c r="C1129">
        <f>VLOOKUP(Parameter!O1129,'Indexing - fca'!$A$2:$B$51,2)</f>
        <v>4</v>
      </c>
      <c r="D1129">
        <f>VLOOKUP(Parameter!P1129,'Indexing - fca'!$C$2:$D$51,2)</f>
        <v>16</v>
      </c>
      <c r="E1129">
        <f>VLOOKUP(Parameter!Q1129,'Indexing - fca'!$E$2:$F$51,2)</f>
        <v>-2</v>
      </c>
      <c r="F1129">
        <f>VLOOKUP(Parameter!R1129,'Indexing - fca'!$G$2:$H$51,2)</f>
        <v>2</v>
      </c>
      <c r="H1129">
        <f>VLOOKUP(Parameter!S1129,'Indexing - fca'!$I$2:$J$51,2)</f>
        <v>-2</v>
      </c>
      <c r="I1129">
        <f>VLOOKUP(Parameter!T1129,'Indexing - fca'!$K$2:$L$51,2)</f>
        <v>20</v>
      </c>
    </row>
    <row r="1130" spans="1:9">
      <c r="A1130" s="16" t="s">
        <v>496</v>
      </c>
      <c r="B1130" s="13" t="s">
        <v>11</v>
      </c>
      <c r="C1130">
        <f>VLOOKUP(Parameter!O1130,'Indexing - fca'!$A$2:$B$51,2)</f>
        <v>4</v>
      </c>
      <c r="D1130">
        <f>VLOOKUP(Parameter!P1130,'Indexing - fca'!$C$2:$D$51,2)</f>
        <v>16</v>
      </c>
      <c r="E1130">
        <f>VLOOKUP(Parameter!Q1130,'Indexing - fca'!$E$2:$F$51,2)</f>
        <v>-2</v>
      </c>
      <c r="F1130">
        <f>VLOOKUP(Parameter!R1130,'Indexing - fca'!$G$2:$H$51,2)</f>
        <v>2</v>
      </c>
      <c r="H1130">
        <f>VLOOKUP(Parameter!S1130,'Indexing - fca'!$I$2:$J$51,2)</f>
        <v>-2</v>
      </c>
      <c r="I1130">
        <f>VLOOKUP(Parameter!T1130,'Indexing - fca'!$K$2:$L$51,2)</f>
        <v>20</v>
      </c>
    </row>
    <row r="1131" spans="1:9">
      <c r="A1131" s="16" t="s">
        <v>497</v>
      </c>
      <c r="B1131" s="13" t="s">
        <v>8</v>
      </c>
      <c r="C1131">
        <f>VLOOKUP(Parameter!O1131,'Indexing - fca'!$A$2:$B$51,2)</f>
        <v>5</v>
      </c>
      <c r="D1131">
        <f>VLOOKUP(Parameter!P1131,'Indexing - fca'!$C$2:$D$51,2)</f>
        <v>21</v>
      </c>
      <c r="E1131">
        <f>VLOOKUP(Parameter!Q1131,'Indexing - fca'!$E$2:$F$51,2)</f>
        <v>-2</v>
      </c>
      <c r="F1131">
        <f>VLOOKUP(Parameter!R1131,'Indexing - fca'!$G$2:$H$51,2)</f>
        <v>2</v>
      </c>
      <c r="H1131">
        <f>VLOOKUP(Parameter!S1131,'Indexing - fca'!$I$2:$J$51,2)</f>
        <v>16</v>
      </c>
      <c r="I1131">
        <f>VLOOKUP(Parameter!T1131,'Indexing - fca'!$K$2:$L$51,2)</f>
        <v>24</v>
      </c>
    </row>
    <row r="1132" spans="1:9">
      <c r="A1132" s="16" t="s">
        <v>497</v>
      </c>
      <c r="B1132" s="13" t="s">
        <v>10</v>
      </c>
      <c r="C1132">
        <f>VLOOKUP(Parameter!O1132,'Indexing - fca'!$A$2:$B$51,2)</f>
        <v>5</v>
      </c>
      <c r="D1132">
        <f>VLOOKUP(Parameter!P1132,'Indexing - fca'!$C$2:$D$51,2)</f>
        <v>21</v>
      </c>
      <c r="E1132">
        <f>VLOOKUP(Parameter!Q1132,'Indexing - fca'!$E$2:$F$51,2)</f>
        <v>-2</v>
      </c>
      <c r="F1132">
        <f>VLOOKUP(Parameter!R1132,'Indexing - fca'!$G$2:$H$51,2)</f>
        <v>2</v>
      </c>
      <c r="H1132">
        <f>VLOOKUP(Parameter!S1132,'Indexing - fca'!$I$2:$J$51,2)</f>
        <v>16</v>
      </c>
      <c r="I1132">
        <f>VLOOKUP(Parameter!T1132,'Indexing - fca'!$K$2:$L$51,2)</f>
        <v>24</v>
      </c>
    </row>
    <row r="1133" spans="1:9">
      <c r="A1133" s="16" t="s">
        <v>497</v>
      </c>
      <c r="B1133" s="13" t="s">
        <v>11</v>
      </c>
      <c r="C1133">
        <f>VLOOKUP(Parameter!O1133,'Indexing - fca'!$A$2:$B$51,2)</f>
        <v>5</v>
      </c>
      <c r="D1133">
        <f>VLOOKUP(Parameter!P1133,'Indexing - fca'!$C$2:$D$51,2)</f>
        <v>21</v>
      </c>
      <c r="E1133">
        <f>VLOOKUP(Parameter!Q1133,'Indexing - fca'!$E$2:$F$51,2)</f>
        <v>-2</v>
      </c>
      <c r="F1133">
        <f>VLOOKUP(Parameter!R1133,'Indexing - fca'!$G$2:$H$51,2)</f>
        <v>2</v>
      </c>
      <c r="H1133">
        <f>VLOOKUP(Parameter!S1133,'Indexing - fca'!$I$2:$J$51,2)</f>
        <v>16</v>
      </c>
      <c r="I1133">
        <f>VLOOKUP(Parameter!T1133,'Indexing - fca'!$K$2:$L$51,2)</f>
        <v>24</v>
      </c>
    </row>
    <row r="1134" spans="1:9">
      <c r="A1134" s="16" t="s">
        <v>498</v>
      </c>
      <c r="B1134" s="13" t="s">
        <v>8</v>
      </c>
      <c r="C1134">
        <f>VLOOKUP(Parameter!O1134,'Indexing - fca'!$A$2:$B$51,2)</f>
        <v>3</v>
      </c>
      <c r="D1134">
        <f>VLOOKUP(Parameter!P1134,'Indexing - fca'!$C$2:$D$51,2)</f>
        <v>9</v>
      </c>
      <c r="E1134">
        <f>VLOOKUP(Parameter!Q1134,'Indexing - fca'!$E$2:$F$51,2)</f>
        <v>-2</v>
      </c>
      <c r="F1134">
        <f>VLOOKUP(Parameter!R1134,'Indexing - fca'!$G$2:$H$51,2)</f>
        <v>2</v>
      </c>
      <c r="H1134">
        <f>VLOOKUP(Parameter!S1134,'Indexing - fca'!$I$2:$J$51,2)</f>
        <v>17</v>
      </c>
      <c r="I1134">
        <f>VLOOKUP(Parameter!T1134,'Indexing - fca'!$K$2:$L$51,2)</f>
        <v>19</v>
      </c>
    </row>
    <row r="1135" spans="1:9">
      <c r="A1135" s="16" t="s">
        <v>498</v>
      </c>
      <c r="B1135" s="13" t="s">
        <v>10</v>
      </c>
      <c r="C1135">
        <f>VLOOKUP(Parameter!O1135,'Indexing - fca'!$A$2:$B$51,2)</f>
        <v>3</v>
      </c>
      <c r="D1135">
        <f>VLOOKUP(Parameter!P1135,'Indexing - fca'!$C$2:$D$51,2)</f>
        <v>9</v>
      </c>
      <c r="E1135">
        <f>VLOOKUP(Parameter!Q1135,'Indexing - fca'!$E$2:$F$51,2)</f>
        <v>-2</v>
      </c>
      <c r="F1135">
        <f>VLOOKUP(Parameter!R1135,'Indexing - fca'!$G$2:$H$51,2)</f>
        <v>2</v>
      </c>
      <c r="H1135">
        <f>VLOOKUP(Parameter!S1135,'Indexing - fca'!$I$2:$J$51,2)</f>
        <v>17</v>
      </c>
      <c r="I1135">
        <f>VLOOKUP(Parameter!T1135,'Indexing - fca'!$K$2:$L$51,2)</f>
        <v>19</v>
      </c>
    </row>
    <row r="1136" spans="1:9">
      <c r="A1136" s="16" t="s">
        <v>498</v>
      </c>
      <c r="B1136" s="13" t="s">
        <v>11</v>
      </c>
      <c r="C1136">
        <f>VLOOKUP(Parameter!O1136,'Indexing - fca'!$A$2:$B$51,2)</f>
        <v>3</v>
      </c>
      <c r="D1136">
        <f>VLOOKUP(Parameter!P1136,'Indexing - fca'!$C$2:$D$51,2)</f>
        <v>9</v>
      </c>
      <c r="E1136">
        <f>VLOOKUP(Parameter!Q1136,'Indexing - fca'!$E$2:$F$51,2)</f>
        <v>-2</v>
      </c>
      <c r="F1136">
        <f>VLOOKUP(Parameter!R1136,'Indexing - fca'!$G$2:$H$51,2)</f>
        <v>2</v>
      </c>
      <c r="H1136">
        <f>VLOOKUP(Parameter!S1136,'Indexing - fca'!$I$2:$J$51,2)</f>
        <v>17</v>
      </c>
      <c r="I1136">
        <f>VLOOKUP(Parameter!T1136,'Indexing - fca'!$K$2:$L$51,2)</f>
        <v>19</v>
      </c>
    </row>
    <row r="1137" spans="1:9">
      <c r="A1137" s="16" t="s">
        <v>499</v>
      </c>
      <c r="B1137" s="13" t="s">
        <v>8</v>
      </c>
      <c r="C1137">
        <f>VLOOKUP(Parameter!O1137,'Indexing - fca'!$A$2:$B$51,2)</f>
        <v>4</v>
      </c>
      <c r="D1137">
        <f>VLOOKUP(Parameter!P1137,'Indexing - fca'!$C$2:$D$51,2)</f>
        <v>-13</v>
      </c>
      <c r="E1137">
        <f>VLOOKUP(Parameter!Q1137,'Indexing - fca'!$E$2:$F$51,2)</f>
        <v>-2</v>
      </c>
      <c r="F1137">
        <f>VLOOKUP(Parameter!R1137,'Indexing - fca'!$G$2:$H$51,2)</f>
        <v>2</v>
      </c>
      <c r="H1137">
        <f>VLOOKUP(Parameter!S1137,'Indexing - fca'!$I$2:$J$51,2)</f>
        <v>12</v>
      </c>
      <c r="I1137">
        <f>VLOOKUP(Parameter!T1137,'Indexing - fca'!$K$2:$L$51,2)</f>
        <v>22</v>
      </c>
    </row>
    <row r="1138" spans="1:9">
      <c r="A1138" s="16" t="s">
        <v>499</v>
      </c>
      <c r="B1138" s="13" t="s">
        <v>10</v>
      </c>
      <c r="C1138">
        <f>VLOOKUP(Parameter!O1138,'Indexing - fca'!$A$2:$B$51,2)</f>
        <v>4</v>
      </c>
      <c r="D1138">
        <f>VLOOKUP(Parameter!P1138,'Indexing - fca'!$C$2:$D$51,2)</f>
        <v>-13</v>
      </c>
      <c r="E1138">
        <f>VLOOKUP(Parameter!Q1138,'Indexing - fca'!$E$2:$F$51,2)</f>
        <v>-2</v>
      </c>
      <c r="F1138">
        <f>VLOOKUP(Parameter!R1138,'Indexing - fca'!$G$2:$H$51,2)</f>
        <v>2</v>
      </c>
      <c r="H1138">
        <f>VLOOKUP(Parameter!S1138,'Indexing - fca'!$I$2:$J$51,2)</f>
        <v>12</v>
      </c>
      <c r="I1138">
        <f>VLOOKUP(Parameter!T1138,'Indexing - fca'!$K$2:$L$51,2)</f>
        <v>22</v>
      </c>
    </row>
    <row r="1139" spans="1:9">
      <c r="A1139" s="16" t="s">
        <v>499</v>
      </c>
      <c r="B1139" s="13" t="s">
        <v>11</v>
      </c>
      <c r="C1139">
        <f>VLOOKUP(Parameter!O1139,'Indexing - fca'!$A$2:$B$51,2)</f>
        <v>4</v>
      </c>
      <c r="D1139">
        <f>VLOOKUP(Parameter!P1139,'Indexing - fca'!$C$2:$D$51,2)</f>
        <v>-13</v>
      </c>
      <c r="E1139">
        <f>VLOOKUP(Parameter!Q1139,'Indexing - fca'!$E$2:$F$51,2)</f>
        <v>-2</v>
      </c>
      <c r="F1139">
        <f>VLOOKUP(Parameter!R1139,'Indexing - fca'!$G$2:$H$51,2)</f>
        <v>2</v>
      </c>
      <c r="H1139">
        <f>VLOOKUP(Parameter!S1139,'Indexing - fca'!$I$2:$J$51,2)</f>
        <v>12</v>
      </c>
      <c r="I1139">
        <f>VLOOKUP(Parameter!T1139,'Indexing - fca'!$K$2:$L$51,2)</f>
        <v>22</v>
      </c>
    </row>
    <row r="1140" spans="1:9">
      <c r="A1140" s="16" t="s">
        <v>500</v>
      </c>
      <c r="B1140" s="13" t="s">
        <v>8</v>
      </c>
      <c r="C1140">
        <f>VLOOKUP(Parameter!O1140,'Indexing - fca'!$A$2:$B$51,2)</f>
        <v>5</v>
      </c>
      <c r="D1140">
        <f>VLOOKUP(Parameter!P1140,'Indexing - fca'!$C$2:$D$51,2)</f>
        <v>11</v>
      </c>
      <c r="E1140">
        <f>VLOOKUP(Parameter!Q1140,'Indexing - fca'!$E$2:$F$51,2)</f>
        <v>4</v>
      </c>
      <c r="F1140">
        <f>VLOOKUP(Parameter!R1140,'Indexing - fca'!$G$2:$H$51,2)</f>
        <v>2</v>
      </c>
      <c r="H1140">
        <f>VLOOKUP(Parameter!S1140,'Indexing - fca'!$I$2:$J$51,2)</f>
        <v>7</v>
      </c>
      <c r="I1140">
        <f>VLOOKUP(Parameter!T1140,'Indexing - fca'!$K$2:$L$51,2)</f>
        <v>14</v>
      </c>
    </row>
    <row r="1141" spans="1:9">
      <c r="A1141" s="16" t="s">
        <v>500</v>
      </c>
      <c r="B1141" s="13" t="s">
        <v>10</v>
      </c>
      <c r="C1141">
        <f>VLOOKUP(Parameter!O1141,'Indexing - fca'!$A$2:$B$51,2)</f>
        <v>5</v>
      </c>
      <c r="D1141">
        <f>VLOOKUP(Parameter!P1141,'Indexing - fca'!$C$2:$D$51,2)</f>
        <v>11</v>
      </c>
      <c r="E1141">
        <f>VLOOKUP(Parameter!Q1141,'Indexing - fca'!$E$2:$F$51,2)</f>
        <v>4</v>
      </c>
      <c r="F1141">
        <f>VLOOKUP(Parameter!R1141,'Indexing - fca'!$G$2:$H$51,2)</f>
        <v>2</v>
      </c>
      <c r="H1141">
        <f>VLOOKUP(Parameter!S1141,'Indexing - fca'!$I$2:$J$51,2)</f>
        <v>7</v>
      </c>
      <c r="I1141">
        <f>VLOOKUP(Parameter!T1141,'Indexing - fca'!$K$2:$L$51,2)</f>
        <v>14</v>
      </c>
    </row>
    <row r="1142" spans="1:9">
      <c r="A1142" s="16" t="s">
        <v>500</v>
      </c>
      <c r="B1142" s="13" t="s">
        <v>11</v>
      </c>
      <c r="C1142">
        <f>VLOOKUP(Parameter!O1142,'Indexing - fca'!$A$2:$B$51,2)</f>
        <v>5</v>
      </c>
      <c r="D1142">
        <f>VLOOKUP(Parameter!P1142,'Indexing - fca'!$C$2:$D$51,2)</f>
        <v>11</v>
      </c>
      <c r="E1142">
        <f>VLOOKUP(Parameter!Q1142,'Indexing - fca'!$E$2:$F$51,2)</f>
        <v>4</v>
      </c>
      <c r="F1142">
        <f>VLOOKUP(Parameter!R1142,'Indexing - fca'!$G$2:$H$51,2)</f>
        <v>2</v>
      </c>
      <c r="H1142">
        <f>VLOOKUP(Parameter!S1142,'Indexing - fca'!$I$2:$J$51,2)</f>
        <v>7</v>
      </c>
      <c r="I1142">
        <f>VLOOKUP(Parameter!T1142,'Indexing - fca'!$K$2:$L$51,2)</f>
        <v>14</v>
      </c>
    </row>
    <row r="1143" spans="1:9">
      <c r="A1143" s="16" t="s">
        <v>501</v>
      </c>
      <c r="B1143" s="13" t="s">
        <v>8</v>
      </c>
      <c r="C1143">
        <f>VLOOKUP(Parameter!O1143,'Indexing - fca'!$A$2:$B$51,2)</f>
        <v>3</v>
      </c>
      <c r="D1143">
        <f>VLOOKUP(Parameter!P1143,'Indexing - fca'!$C$2:$D$51,2)</f>
        <v>9</v>
      </c>
      <c r="E1143">
        <f>VLOOKUP(Parameter!Q1143,'Indexing - fca'!$E$2:$F$51,2)</f>
        <v>-2</v>
      </c>
      <c r="F1143">
        <f>VLOOKUP(Parameter!R1143,'Indexing - fca'!$G$2:$H$51,2)</f>
        <v>2</v>
      </c>
      <c r="H1143">
        <f>VLOOKUP(Parameter!S1143,'Indexing - fca'!$I$2:$J$51,2)</f>
        <v>7</v>
      </c>
      <c r="I1143">
        <f>VLOOKUP(Parameter!T1143,'Indexing - fca'!$K$2:$L$51,2)</f>
        <v>0</v>
      </c>
    </row>
    <row r="1144" spans="1:9">
      <c r="A1144" s="16" t="s">
        <v>501</v>
      </c>
      <c r="B1144" s="13" t="s">
        <v>10</v>
      </c>
      <c r="C1144">
        <f>VLOOKUP(Parameter!O1144,'Indexing - fca'!$A$2:$B$51,2)</f>
        <v>3</v>
      </c>
      <c r="D1144">
        <f>VLOOKUP(Parameter!P1144,'Indexing - fca'!$C$2:$D$51,2)</f>
        <v>9</v>
      </c>
      <c r="E1144">
        <f>VLOOKUP(Parameter!Q1144,'Indexing - fca'!$E$2:$F$51,2)</f>
        <v>-2</v>
      </c>
      <c r="F1144">
        <f>VLOOKUP(Parameter!R1144,'Indexing - fca'!$G$2:$H$51,2)</f>
        <v>2</v>
      </c>
      <c r="H1144">
        <f>VLOOKUP(Parameter!S1144,'Indexing - fca'!$I$2:$J$51,2)</f>
        <v>7</v>
      </c>
      <c r="I1144">
        <f>VLOOKUP(Parameter!T1144,'Indexing - fca'!$K$2:$L$51,2)</f>
        <v>0</v>
      </c>
    </row>
    <row r="1145" spans="1:9">
      <c r="A1145" s="16" t="s">
        <v>501</v>
      </c>
      <c r="B1145" s="13" t="s">
        <v>11</v>
      </c>
      <c r="C1145">
        <f>VLOOKUP(Parameter!O1145,'Indexing - fca'!$A$2:$B$51,2)</f>
        <v>3</v>
      </c>
      <c r="D1145">
        <f>VLOOKUP(Parameter!P1145,'Indexing - fca'!$C$2:$D$51,2)</f>
        <v>9</v>
      </c>
      <c r="E1145">
        <f>VLOOKUP(Parameter!Q1145,'Indexing - fca'!$E$2:$F$51,2)</f>
        <v>-2</v>
      </c>
      <c r="F1145">
        <f>VLOOKUP(Parameter!R1145,'Indexing - fca'!$G$2:$H$51,2)</f>
        <v>2</v>
      </c>
      <c r="H1145">
        <f>VLOOKUP(Parameter!S1145,'Indexing - fca'!$I$2:$J$51,2)</f>
        <v>7</v>
      </c>
      <c r="I1145">
        <f>VLOOKUP(Parameter!T1145,'Indexing - fca'!$K$2:$L$51,2)</f>
        <v>0</v>
      </c>
    </row>
    <row r="1146" spans="1:9">
      <c r="A1146" s="16" t="s">
        <v>502</v>
      </c>
      <c r="B1146" s="13" t="s">
        <v>8</v>
      </c>
      <c r="C1146">
        <f>VLOOKUP(Parameter!O1146,'Indexing - fca'!$A$2:$B$51,2)</f>
        <v>2</v>
      </c>
      <c r="D1146">
        <f>VLOOKUP(Parameter!P1146,'Indexing - fca'!$C$2:$D$51,2)</f>
        <v>5</v>
      </c>
      <c r="E1146">
        <f>VLOOKUP(Parameter!Q1146,'Indexing - fca'!$E$2:$F$51,2)</f>
        <v>-3</v>
      </c>
      <c r="F1146">
        <f>VLOOKUP(Parameter!R1146,'Indexing - fca'!$G$2:$H$51,2)</f>
        <v>2</v>
      </c>
      <c r="H1146">
        <f>VLOOKUP(Parameter!S1146,'Indexing - fca'!$I$2:$J$51,2)</f>
        <v>4</v>
      </c>
      <c r="I1146">
        <f>VLOOKUP(Parameter!T1146,'Indexing - fca'!$K$2:$L$51,2)</f>
        <v>21</v>
      </c>
    </row>
    <row r="1147" spans="1:9">
      <c r="A1147" s="16" t="s">
        <v>502</v>
      </c>
      <c r="B1147" s="13" t="s">
        <v>10</v>
      </c>
      <c r="C1147">
        <f>VLOOKUP(Parameter!O1147,'Indexing - fca'!$A$2:$B$51,2)</f>
        <v>2</v>
      </c>
      <c r="D1147">
        <f>VLOOKUP(Parameter!P1147,'Indexing - fca'!$C$2:$D$51,2)</f>
        <v>5</v>
      </c>
      <c r="E1147">
        <f>VLOOKUP(Parameter!Q1147,'Indexing - fca'!$E$2:$F$51,2)</f>
        <v>-3</v>
      </c>
      <c r="F1147">
        <f>VLOOKUP(Parameter!R1147,'Indexing - fca'!$G$2:$H$51,2)</f>
        <v>2</v>
      </c>
      <c r="H1147">
        <f>VLOOKUP(Parameter!S1147,'Indexing - fca'!$I$2:$J$51,2)</f>
        <v>4</v>
      </c>
      <c r="I1147">
        <f>VLOOKUP(Parameter!T1147,'Indexing - fca'!$K$2:$L$51,2)</f>
        <v>21</v>
      </c>
    </row>
    <row r="1148" spans="1:9">
      <c r="A1148" s="16" t="s">
        <v>502</v>
      </c>
      <c r="B1148" s="13" t="s">
        <v>11</v>
      </c>
      <c r="C1148">
        <f>VLOOKUP(Parameter!O1148,'Indexing - fca'!$A$2:$B$51,2)</f>
        <v>2</v>
      </c>
      <c r="D1148">
        <f>VLOOKUP(Parameter!P1148,'Indexing - fca'!$C$2:$D$51,2)</f>
        <v>5</v>
      </c>
      <c r="E1148">
        <f>VLOOKUP(Parameter!Q1148,'Indexing - fca'!$E$2:$F$51,2)</f>
        <v>-3</v>
      </c>
      <c r="F1148">
        <f>VLOOKUP(Parameter!R1148,'Indexing - fca'!$G$2:$H$51,2)</f>
        <v>2</v>
      </c>
      <c r="H1148">
        <f>VLOOKUP(Parameter!S1148,'Indexing - fca'!$I$2:$J$51,2)</f>
        <v>4</v>
      </c>
      <c r="I1148">
        <f>VLOOKUP(Parameter!T1148,'Indexing - fca'!$K$2:$L$51,2)</f>
        <v>21</v>
      </c>
    </row>
    <row r="1149" spans="1:9">
      <c r="A1149" s="16" t="s">
        <v>503</v>
      </c>
      <c r="B1149" s="13" t="s">
        <v>8</v>
      </c>
      <c r="C1149">
        <f>VLOOKUP(Parameter!O1149,'Indexing - fca'!$A$2:$B$51,2)</f>
        <v>8</v>
      </c>
      <c r="D1149">
        <f>VLOOKUP(Parameter!P1149,'Indexing - fca'!$C$2:$D$51,2)</f>
        <v>15</v>
      </c>
      <c r="E1149">
        <f>VLOOKUP(Parameter!Q1149,'Indexing - fca'!$E$2:$F$51,2)</f>
        <v>5</v>
      </c>
      <c r="F1149">
        <f>VLOOKUP(Parameter!R1149,'Indexing - fca'!$G$2:$H$51,2)</f>
        <v>-1</v>
      </c>
      <c r="H1149">
        <f>VLOOKUP(Parameter!S1149,'Indexing - fca'!$I$2:$J$51,2)</f>
        <v>4</v>
      </c>
      <c r="I1149">
        <f>VLOOKUP(Parameter!T1149,'Indexing - fca'!$K$2:$L$51,2)</f>
        <v>14</v>
      </c>
    </row>
    <row r="1150" spans="1:9">
      <c r="A1150" s="16" t="s">
        <v>503</v>
      </c>
      <c r="B1150" s="13" t="s">
        <v>10</v>
      </c>
      <c r="C1150">
        <f>VLOOKUP(Parameter!O1150,'Indexing - fca'!$A$2:$B$51,2)</f>
        <v>8</v>
      </c>
      <c r="D1150">
        <f>VLOOKUP(Parameter!P1150,'Indexing - fca'!$C$2:$D$51,2)</f>
        <v>15</v>
      </c>
      <c r="E1150">
        <f>VLOOKUP(Parameter!Q1150,'Indexing - fca'!$E$2:$F$51,2)</f>
        <v>5</v>
      </c>
      <c r="F1150">
        <f>VLOOKUP(Parameter!R1150,'Indexing - fca'!$G$2:$H$51,2)</f>
        <v>-1</v>
      </c>
      <c r="H1150">
        <f>VLOOKUP(Parameter!S1150,'Indexing - fca'!$I$2:$J$51,2)</f>
        <v>4</v>
      </c>
      <c r="I1150">
        <f>VLOOKUP(Parameter!T1150,'Indexing - fca'!$K$2:$L$51,2)</f>
        <v>14</v>
      </c>
    </row>
    <row r="1151" spans="1:9">
      <c r="A1151" s="16" t="s">
        <v>503</v>
      </c>
      <c r="B1151" s="13" t="s">
        <v>11</v>
      </c>
      <c r="C1151">
        <f>VLOOKUP(Parameter!O1151,'Indexing - fca'!$A$2:$B$51,2)</f>
        <v>8</v>
      </c>
      <c r="D1151">
        <f>VLOOKUP(Parameter!P1151,'Indexing - fca'!$C$2:$D$51,2)</f>
        <v>15</v>
      </c>
      <c r="E1151">
        <f>VLOOKUP(Parameter!Q1151,'Indexing - fca'!$E$2:$F$51,2)</f>
        <v>5</v>
      </c>
      <c r="F1151">
        <f>VLOOKUP(Parameter!R1151,'Indexing - fca'!$G$2:$H$51,2)</f>
        <v>-1</v>
      </c>
      <c r="H1151">
        <f>VLOOKUP(Parameter!S1151,'Indexing - fca'!$I$2:$J$51,2)</f>
        <v>4</v>
      </c>
      <c r="I1151">
        <f>VLOOKUP(Parameter!T1151,'Indexing - fca'!$K$2:$L$51,2)</f>
        <v>14</v>
      </c>
    </row>
    <row r="1152" spans="1:9">
      <c r="A1152" s="16" t="s">
        <v>504</v>
      </c>
      <c r="B1152" s="13" t="s">
        <v>8</v>
      </c>
      <c r="C1152">
        <f>VLOOKUP(Parameter!O1152,'Indexing - fca'!$A$2:$B$51,2)</f>
        <v>9</v>
      </c>
      <c r="D1152">
        <f>VLOOKUP(Parameter!P1152,'Indexing - fca'!$C$2:$D$51,2)</f>
        <v>6</v>
      </c>
      <c r="E1152">
        <f>VLOOKUP(Parameter!Q1152,'Indexing - fca'!$E$2:$F$51,2)</f>
        <v>5</v>
      </c>
      <c r="F1152">
        <f>VLOOKUP(Parameter!R1152,'Indexing - fca'!$G$2:$H$51,2)</f>
        <v>-1</v>
      </c>
      <c r="H1152">
        <f>VLOOKUP(Parameter!S1152,'Indexing - fca'!$I$2:$J$51,2)</f>
        <v>8</v>
      </c>
      <c r="I1152">
        <f>VLOOKUP(Parameter!T1152,'Indexing - fca'!$K$2:$L$51,2)</f>
        <v>22</v>
      </c>
    </row>
    <row r="1153" spans="1:9">
      <c r="A1153" s="16" t="s">
        <v>504</v>
      </c>
      <c r="B1153" s="13" t="s">
        <v>10</v>
      </c>
      <c r="C1153">
        <f>VLOOKUP(Parameter!O1153,'Indexing - fca'!$A$2:$B$51,2)</f>
        <v>9</v>
      </c>
      <c r="D1153">
        <f>VLOOKUP(Parameter!P1153,'Indexing - fca'!$C$2:$D$51,2)</f>
        <v>6</v>
      </c>
      <c r="E1153">
        <f>VLOOKUP(Parameter!Q1153,'Indexing - fca'!$E$2:$F$51,2)</f>
        <v>5</v>
      </c>
      <c r="F1153">
        <f>VLOOKUP(Parameter!R1153,'Indexing - fca'!$G$2:$H$51,2)</f>
        <v>-1</v>
      </c>
      <c r="H1153">
        <f>VLOOKUP(Parameter!S1153,'Indexing - fca'!$I$2:$J$51,2)</f>
        <v>8</v>
      </c>
      <c r="I1153">
        <f>VLOOKUP(Parameter!T1153,'Indexing - fca'!$K$2:$L$51,2)</f>
        <v>22</v>
      </c>
    </row>
    <row r="1154" spans="1:9">
      <c r="A1154" s="16" t="s">
        <v>504</v>
      </c>
      <c r="B1154" s="13" t="s">
        <v>11</v>
      </c>
      <c r="C1154">
        <f>VLOOKUP(Parameter!O1154,'Indexing - fca'!$A$2:$B$51,2)</f>
        <v>9</v>
      </c>
      <c r="D1154">
        <f>VLOOKUP(Parameter!P1154,'Indexing - fca'!$C$2:$D$51,2)</f>
        <v>6</v>
      </c>
      <c r="E1154">
        <f>VLOOKUP(Parameter!Q1154,'Indexing - fca'!$E$2:$F$51,2)</f>
        <v>5</v>
      </c>
      <c r="F1154">
        <f>VLOOKUP(Parameter!R1154,'Indexing - fca'!$G$2:$H$51,2)</f>
        <v>-1</v>
      </c>
      <c r="H1154">
        <f>VLOOKUP(Parameter!S1154,'Indexing - fca'!$I$2:$J$51,2)</f>
        <v>8</v>
      </c>
      <c r="I1154">
        <f>VLOOKUP(Parameter!T1154,'Indexing - fca'!$K$2:$L$51,2)</f>
        <v>22</v>
      </c>
    </row>
    <row r="1155" spans="1:9">
      <c r="A1155" s="16" t="s">
        <v>505</v>
      </c>
      <c r="B1155" s="13" t="s">
        <v>8</v>
      </c>
      <c r="C1155">
        <f>VLOOKUP(Parameter!O1155,'Indexing - fca'!$A$2:$B$51,2)</f>
        <v>0</v>
      </c>
      <c r="D1155">
        <f>VLOOKUP(Parameter!P1155,'Indexing - fca'!$C$2:$D$51,2)</f>
        <v>-3</v>
      </c>
      <c r="E1155">
        <f>VLOOKUP(Parameter!Q1155,'Indexing - fca'!$E$2:$F$51,2)</f>
        <v>10</v>
      </c>
      <c r="F1155">
        <f>VLOOKUP(Parameter!R1155,'Indexing - fca'!$G$2:$H$51,2)</f>
        <v>-15</v>
      </c>
      <c r="H1155">
        <f>VLOOKUP(Parameter!S1155,'Indexing - fca'!$I$2:$J$51,2)</f>
        <v>18</v>
      </c>
      <c r="I1155">
        <f>VLOOKUP(Parameter!T1155,'Indexing - fca'!$K$2:$L$51,2)</f>
        <v>17</v>
      </c>
    </row>
    <row r="1156" spans="1:9">
      <c r="A1156" s="16" t="s">
        <v>505</v>
      </c>
      <c r="B1156" s="13" t="s">
        <v>10</v>
      </c>
      <c r="C1156">
        <f>VLOOKUP(Parameter!O1156,'Indexing - fca'!$A$2:$B$51,2)</f>
        <v>0</v>
      </c>
      <c r="D1156">
        <f>VLOOKUP(Parameter!P1156,'Indexing - fca'!$C$2:$D$51,2)</f>
        <v>-3</v>
      </c>
      <c r="E1156">
        <f>VLOOKUP(Parameter!Q1156,'Indexing - fca'!$E$2:$F$51,2)</f>
        <v>10</v>
      </c>
      <c r="F1156">
        <f>VLOOKUP(Parameter!R1156,'Indexing - fca'!$G$2:$H$51,2)</f>
        <v>-15</v>
      </c>
      <c r="H1156">
        <f>VLOOKUP(Parameter!S1156,'Indexing - fca'!$I$2:$J$51,2)</f>
        <v>18</v>
      </c>
      <c r="I1156">
        <f>VLOOKUP(Parameter!T1156,'Indexing - fca'!$K$2:$L$51,2)</f>
        <v>17</v>
      </c>
    </row>
    <row r="1157" spans="1:9">
      <c r="A1157" s="16" t="s">
        <v>505</v>
      </c>
      <c r="B1157" s="13" t="s">
        <v>11</v>
      </c>
      <c r="C1157">
        <f>VLOOKUP(Parameter!O1157,'Indexing - fca'!$A$2:$B$51,2)</f>
        <v>0</v>
      </c>
      <c r="D1157">
        <f>VLOOKUP(Parameter!P1157,'Indexing - fca'!$C$2:$D$51,2)</f>
        <v>-3</v>
      </c>
      <c r="E1157">
        <f>VLOOKUP(Parameter!Q1157,'Indexing - fca'!$E$2:$F$51,2)</f>
        <v>10</v>
      </c>
      <c r="F1157">
        <f>VLOOKUP(Parameter!R1157,'Indexing - fca'!$G$2:$H$51,2)</f>
        <v>-15</v>
      </c>
      <c r="H1157">
        <f>VLOOKUP(Parameter!S1157,'Indexing - fca'!$I$2:$J$51,2)</f>
        <v>18</v>
      </c>
      <c r="I1157">
        <f>VLOOKUP(Parameter!T1157,'Indexing - fca'!$K$2:$L$51,2)</f>
        <v>17</v>
      </c>
    </row>
    <row r="1158" spans="1:9">
      <c r="A1158" s="16" t="s">
        <v>506</v>
      </c>
      <c r="B1158" s="13" t="s">
        <v>8</v>
      </c>
      <c r="C1158">
        <f>VLOOKUP(Parameter!O1158,'Indexing - fca'!$A$2:$B$51,2)</f>
        <v>3</v>
      </c>
      <c r="D1158">
        <f>VLOOKUP(Parameter!P1158,'Indexing - fca'!$C$2:$D$51,2)</f>
        <v>11</v>
      </c>
      <c r="E1158">
        <f>VLOOKUP(Parameter!Q1158,'Indexing - fca'!$E$2:$F$51,2)</f>
        <v>-1</v>
      </c>
      <c r="F1158">
        <f>VLOOKUP(Parameter!R1158,'Indexing - fca'!$G$2:$H$51,2)</f>
        <v>2</v>
      </c>
      <c r="H1158">
        <f>VLOOKUP(Parameter!S1158,'Indexing - fca'!$I$2:$J$51,2)</f>
        <v>19</v>
      </c>
      <c r="I1158">
        <f>VLOOKUP(Parameter!T1158,'Indexing - fca'!$K$2:$L$51,2)</f>
        <v>24</v>
      </c>
    </row>
    <row r="1159" spans="1:9">
      <c r="A1159" s="16" t="s">
        <v>506</v>
      </c>
      <c r="B1159" s="13" t="s">
        <v>10</v>
      </c>
      <c r="C1159">
        <f>VLOOKUP(Parameter!O1159,'Indexing - fca'!$A$2:$B$51,2)</f>
        <v>3</v>
      </c>
      <c r="D1159">
        <f>VLOOKUP(Parameter!P1159,'Indexing - fca'!$C$2:$D$51,2)</f>
        <v>11</v>
      </c>
      <c r="E1159">
        <f>VLOOKUP(Parameter!Q1159,'Indexing - fca'!$E$2:$F$51,2)</f>
        <v>-1</v>
      </c>
      <c r="F1159">
        <f>VLOOKUP(Parameter!R1159,'Indexing - fca'!$G$2:$H$51,2)</f>
        <v>2</v>
      </c>
      <c r="H1159">
        <f>VLOOKUP(Parameter!S1159,'Indexing - fca'!$I$2:$J$51,2)</f>
        <v>19</v>
      </c>
      <c r="I1159">
        <f>VLOOKUP(Parameter!T1159,'Indexing - fca'!$K$2:$L$51,2)</f>
        <v>24</v>
      </c>
    </row>
    <row r="1160" spans="1:9">
      <c r="A1160" s="16" t="s">
        <v>506</v>
      </c>
      <c r="B1160" s="13" t="s">
        <v>11</v>
      </c>
      <c r="C1160">
        <f>VLOOKUP(Parameter!O1160,'Indexing - fca'!$A$2:$B$51,2)</f>
        <v>3</v>
      </c>
      <c r="D1160">
        <f>VLOOKUP(Parameter!P1160,'Indexing - fca'!$C$2:$D$51,2)</f>
        <v>11</v>
      </c>
      <c r="E1160">
        <f>VLOOKUP(Parameter!Q1160,'Indexing - fca'!$E$2:$F$51,2)</f>
        <v>-1</v>
      </c>
      <c r="F1160">
        <f>VLOOKUP(Parameter!R1160,'Indexing - fca'!$G$2:$H$51,2)</f>
        <v>2</v>
      </c>
      <c r="H1160">
        <f>VLOOKUP(Parameter!S1160,'Indexing - fca'!$I$2:$J$51,2)</f>
        <v>19</v>
      </c>
      <c r="I1160">
        <f>VLOOKUP(Parameter!T1160,'Indexing - fca'!$K$2:$L$51,2)</f>
        <v>24</v>
      </c>
    </row>
    <row r="1161" spans="1:9">
      <c r="A1161" s="16" t="s">
        <v>507</v>
      </c>
      <c r="B1161" s="13" t="s">
        <v>8</v>
      </c>
      <c r="C1161">
        <f>VLOOKUP(Parameter!O1161,'Indexing - fca'!$A$2:$B$51,2)</f>
        <v>6</v>
      </c>
      <c r="D1161">
        <f>VLOOKUP(Parameter!P1161,'Indexing - fca'!$C$2:$D$51,2)</f>
        <v>22</v>
      </c>
      <c r="E1161">
        <f>VLOOKUP(Parameter!Q1161,'Indexing - fca'!$E$2:$F$51,2)</f>
        <v>5</v>
      </c>
      <c r="F1161">
        <f>VLOOKUP(Parameter!R1161,'Indexing - fca'!$G$2:$H$51,2)</f>
        <v>2</v>
      </c>
      <c r="H1161">
        <f>VLOOKUP(Parameter!S1161,'Indexing - fca'!$I$2:$J$51,2)</f>
        <v>8</v>
      </c>
      <c r="I1161">
        <f>VLOOKUP(Parameter!T1161,'Indexing - fca'!$K$2:$L$51,2)</f>
        <v>22</v>
      </c>
    </row>
    <row r="1162" spans="1:9">
      <c r="A1162" s="16" t="s">
        <v>507</v>
      </c>
      <c r="B1162" s="13" t="s">
        <v>10</v>
      </c>
      <c r="C1162">
        <f>VLOOKUP(Parameter!O1162,'Indexing - fca'!$A$2:$B$51,2)</f>
        <v>6</v>
      </c>
      <c r="D1162">
        <f>VLOOKUP(Parameter!P1162,'Indexing - fca'!$C$2:$D$51,2)</f>
        <v>22</v>
      </c>
      <c r="E1162">
        <f>VLOOKUP(Parameter!Q1162,'Indexing - fca'!$E$2:$F$51,2)</f>
        <v>5</v>
      </c>
      <c r="F1162">
        <f>VLOOKUP(Parameter!R1162,'Indexing - fca'!$G$2:$H$51,2)</f>
        <v>2</v>
      </c>
      <c r="H1162">
        <f>VLOOKUP(Parameter!S1162,'Indexing - fca'!$I$2:$J$51,2)</f>
        <v>8</v>
      </c>
      <c r="I1162">
        <f>VLOOKUP(Parameter!T1162,'Indexing - fca'!$K$2:$L$51,2)</f>
        <v>22</v>
      </c>
    </row>
    <row r="1163" spans="1:9">
      <c r="A1163" s="16" t="s">
        <v>507</v>
      </c>
      <c r="B1163" s="13" t="s">
        <v>11</v>
      </c>
      <c r="C1163">
        <f>VLOOKUP(Parameter!O1163,'Indexing - fca'!$A$2:$B$51,2)</f>
        <v>6</v>
      </c>
      <c r="D1163">
        <f>VLOOKUP(Parameter!P1163,'Indexing - fca'!$C$2:$D$51,2)</f>
        <v>22</v>
      </c>
      <c r="E1163">
        <f>VLOOKUP(Parameter!Q1163,'Indexing - fca'!$E$2:$F$51,2)</f>
        <v>5</v>
      </c>
      <c r="F1163">
        <f>VLOOKUP(Parameter!R1163,'Indexing - fca'!$G$2:$H$51,2)</f>
        <v>2</v>
      </c>
      <c r="H1163">
        <f>VLOOKUP(Parameter!S1163,'Indexing - fca'!$I$2:$J$51,2)</f>
        <v>8</v>
      </c>
      <c r="I1163">
        <f>VLOOKUP(Parameter!T1163,'Indexing - fca'!$K$2:$L$51,2)</f>
        <v>22</v>
      </c>
    </row>
    <row r="1164" spans="1:9">
      <c r="A1164" s="16" t="s">
        <v>508</v>
      </c>
      <c r="B1164" s="13" t="s">
        <v>8</v>
      </c>
      <c r="C1164">
        <f>VLOOKUP(Parameter!O1164,'Indexing - fca'!$A$2:$B$51,2)</f>
        <v>6</v>
      </c>
      <c r="D1164">
        <f>VLOOKUP(Parameter!P1164,'Indexing - fca'!$C$2:$D$51,2)</f>
        <v>22</v>
      </c>
      <c r="E1164">
        <f>VLOOKUP(Parameter!Q1164,'Indexing - fca'!$E$2:$F$51,2)</f>
        <v>5</v>
      </c>
      <c r="F1164">
        <f>VLOOKUP(Parameter!R1164,'Indexing - fca'!$G$2:$H$51,2)</f>
        <v>2</v>
      </c>
      <c r="H1164">
        <f>VLOOKUP(Parameter!S1164,'Indexing - fca'!$I$2:$J$51,2)</f>
        <v>8</v>
      </c>
      <c r="I1164">
        <f>VLOOKUP(Parameter!T1164,'Indexing - fca'!$K$2:$L$51,2)</f>
        <v>22</v>
      </c>
    </row>
    <row r="1165" spans="1:9">
      <c r="A1165" s="16" t="s">
        <v>508</v>
      </c>
      <c r="B1165" s="13" t="s">
        <v>10</v>
      </c>
      <c r="C1165">
        <f>VLOOKUP(Parameter!O1165,'Indexing - fca'!$A$2:$B$51,2)</f>
        <v>6</v>
      </c>
      <c r="D1165">
        <f>VLOOKUP(Parameter!P1165,'Indexing - fca'!$C$2:$D$51,2)</f>
        <v>22</v>
      </c>
      <c r="E1165">
        <f>VLOOKUP(Parameter!Q1165,'Indexing - fca'!$E$2:$F$51,2)</f>
        <v>5</v>
      </c>
      <c r="F1165">
        <f>VLOOKUP(Parameter!R1165,'Indexing - fca'!$G$2:$H$51,2)</f>
        <v>2</v>
      </c>
      <c r="H1165">
        <f>VLOOKUP(Parameter!S1165,'Indexing - fca'!$I$2:$J$51,2)</f>
        <v>8</v>
      </c>
      <c r="I1165">
        <f>VLOOKUP(Parameter!T1165,'Indexing - fca'!$K$2:$L$51,2)</f>
        <v>22</v>
      </c>
    </row>
    <row r="1166" spans="1:9">
      <c r="A1166" s="16" t="s">
        <v>508</v>
      </c>
      <c r="B1166" s="13" t="s">
        <v>11</v>
      </c>
      <c r="C1166">
        <f>VLOOKUP(Parameter!O1166,'Indexing - fca'!$A$2:$B$51,2)</f>
        <v>6</v>
      </c>
      <c r="D1166">
        <f>VLOOKUP(Parameter!P1166,'Indexing - fca'!$C$2:$D$51,2)</f>
        <v>22</v>
      </c>
      <c r="E1166">
        <f>VLOOKUP(Parameter!Q1166,'Indexing - fca'!$E$2:$F$51,2)</f>
        <v>5</v>
      </c>
      <c r="F1166">
        <f>VLOOKUP(Parameter!R1166,'Indexing - fca'!$G$2:$H$51,2)</f>
        <v>2</v>
      </c>
      <c r="H1166">
        <f>VLOOKUP(Parameter!S1166,'Indexing - fca'!$I$2:$J$51,2)</f>
        <v>8</v>
      </c>
      <c r="I1166">
        <f>VLOOKUP(Parameter!T1166,'Indexing - fca'!$K$2:$L$51,2)</f>
        <v>22</v>
      </c>
    </row>
    <row r="1167" spans="1:9">
      <c r="A1167" s="16" t="s">
        <v>509</v>
      </c>
      <c r="B1167" s="13" t="s">
        <v>8</v>
      </c>
      <c r="C1167">
        <f>VLOOKUP(Parameter!O1167,'Indexing - fca'!$A$2:$B$51,2)</f>
        <v>8</v>
      </c>
      <c r="D1167">
        <f>VLOOKUP(Parameter!P1167,'Indexing - fca'!$C$2:$D$51,2)</f>
        <v>15</v>
      </c>
      <c r="E1167">
        <f>VLOOKUP(Parameter!Q1167,'Indexing - fca'!$E$2:$F$51,2)</f>
        <v>5</v>
      </c>
      <c r="F1167">
        <f>VLOOKUP(Parameter!R1167,'Indexing - fca'!$G$2:$H$51,2)</f>
        <v>-1</v>
      </c>
      <c r="H1167">
        <f>VLOOKUP(Parameter!S1167,'Indexing - fca'!$I$2:$J$51,2)</f>
        <v>17</v>
      </c>
      <c r="I1167">
        <f>VLOOKUP(Parameter!T1167,'Indexing - fca'!$K$2:$L$51,2)</f>
        <v>19</v>
      </c>
    </row>
    <row r="1168" spans="1:9">
      <c r="A1168" s="16" t="s">
        <v>509</v>
      </c>
      <c r="B1168" s="13" t="s">
        <v>10</v>
      </c>
      <c r="C1168">
        <f>VLOOKUP(Parameter!O1168,'Indexing - fca'!$A$2:$B$51,2)</f>
        <v>8</v>
      </c>
      <c r="D1168">
        <f>VLOOKUP(Parameter!P1168,'Indexing - fca'!$C$2:$D$51,2)</f>
        <v>15</v>
      </c>
      <c r="E1168">
        <f>VLOOKUP(Parameter!Q1168,'Indexing - fca'!$E$2:$F$51,2)</f>
        <v>5</v>
      </c>
      <c r="F1168">
        <f>VLOOKUP(Parameter!R1168,'Indexing - fca'!$G$2:$H$51,2)</f>
        <v>-1</v>
      </c>
      <c r="H1168">
        <f>VLOOKUP(Parameter!S1168,'Indexing - fca'!$I$2:$J$51,2)</f>
        <v>17</v>
      </c>
      <c r="I1168">
        <f>VLOOKUP(Parameter!T1168,'Indexing - fca'!$K$2:$L$51,2)</f>
        <v>19</v>
      </c>
    </row>
    <row r="1169" spans="1:9">
      <c r="A1169" s="16" t="s">
        <v>509</v>
      </c>
      <c r="B1169" s="13" t="s">
        <v>11</v>
      </c>
      <c r="C1169">
        <f>VLOOKUP(Parameter!O1169,'Indexing - fca'!$A$2:$B$51,2)</f>
        <v>8</v>
      </c>
      <c r="D1169">
        <f>VLOOKUP(Parameter!P1169,'Indexing - fca'!$C$2:$D$51,2)</f>
        <v>15</v>
      </c>
      <c r="E1169">
        <f>VLOOKUP(Parameter!Q1169,'Indexing - fca'!$E$2:$F$51,2)</f>
        <v>5</v>
      </c>
      <c r="F1169">
        <f>VLOOKUP(Parameter!R1169,'Indexing - fca'!$G$2:$H$51,2)</f>
        <v>-1</v>
      </c>
      <c r="H1169">
        <f>VLOOKUP(Parameter!S1169,'Indexing - fca'!$I$2:$J$51,2)</f>
        <v>17</v>
      </c>
      <c r="I1169">
        <f>VLOOKUP(Parameter!T1169,'Indexing - fca'!$K$2:$L$51,2)</f>
        <v>19</v>
      </c>
    </row>
    <row r="1170" spans="1:9">
      <c r="A1170" s="16" t="s">
        <v>510</v>
      </c>
      <c r="B1170" s="13" t="s">
        <v>8</v>
      </c>
      <c r="C1170">
        <f>VLOOKUP(Parameter!O1170,'Indexing - fca'!$A$2:$B$51,2)</f>
        <v>5</v>
      </c>
      <c r="D1170">
        <f>VLOOKUP(Parameter!P1170,'Indexing - fca'!$C$2:$D$51,2)</f>
        <v>-13</v>
      </c>
      <c r="E1170">
        <f>VLOOKUP(Parameter!Q1170,'Indexing - fca'!$E$2:$F$51,2)</f>
        <v>2</v>
      </c>
      <c r="F1170">
        <f>VLOOKUP(Parameter!R1170,'Indexing - fca'!$G$2:$H$51,2)</f>
        <v>2</v>
      </c>
      <c r="H1170">
        <f>VLOOKUP(Parameter!S1170,'Indexing - fca'!$I$2:$J$51,2)</f>
        <v>10</v>
      </c>
      <c r="I1170">
        <f>VLOOKUP(Parameter!T1170,'Indexing - fca'!$K$2:$L$51,2)</f>
        <v>0</v>
      </c>
    </row>
    <row r="1171" spans="1:9">
      <c r="A1171" s="16" t="s">
        <v>510</v>
      </c>
      <c r="B1171" s="13" t="s">
        <v>10</v>
      </c>
      <c r="C1171">
        <f>VLOOKUP(Parameter!O1171,'Indexing - fca'!$A$2:$B$51,2)</f>
        <v>5</v>
      </c>
      <c r="D1171">
        <f>VLOOKUP(Parameter!P1171,'Indexing - fca'!$C$2:$D$51,2)</f>
        <v>-13</v>
      </c>
      <c r="E1171">
        <f>VLOOKUP(Parameter!Q1171,'Indexing - fca'!$E$2:$F$51,2)</f>
        <v>2</v>
      </c>
      <c r="F1171">
        <f>VLOOKUP(Parameter!R1171,'Indexing - fca'!$G$2:$H$51,2)</f>
        <v>2</v>
      </c>
      <c r="H1171">
        <f>VLOOKUP(Parameter!S1171,'Indexing - fca'!$I$2:$J$51,2)</f>
        <v>10</v>
      </c>
      <c r="I1171">
        <f>VLOOKUP(Parameter!T1171,'Indexing - fca'!$K$2:$L$51,2)</f>
        <v>0</v>
      </c>
    </row>
    <row r="1172" spans="1:9">
      <c r="A1172" s="16" t="s">
        <v>510</v>
      </c>
      <c r="B1172" s="13" t="s">
        <v>11</v>
      </c>
      <c r="C1172">
        <f>VLOOKUP(Parameter!O1172,'Indexing - fca'!$A$2:$B$51,2)</f>
        <v>5</v>
      </c>
      <c r="D1172">
        <f>VLOOKUP(Parameter!P1172,'Indexing - fca'!$C$2:$D$51,2)</f>
        <v>-13</v>
      </c>
      <c r="E1172">
        <f>VLOOKUP(Parameter!Q1172,'Indexing - fca'!$E$2:$F$51,2)</f>
        <v>2</v>
      </c>
      <c r="F1172">
        <f>VLOOKUP(Parameter!R1172,'Indexing - fca'!$G$2:$H$51,2)</f>
        <v>2</v>
      </c>
      <c r="H1172">
        <f>VLOOKUP(Parameter!S1172,'Indexing - fca'!$I$2:$J$51,2)</f>
        <v>10</v>
      </c>
      <c r="I1172">
        <f>VLOOKUP(Parameter!T1172,'Indexing - fca'!$K$2:$L$51,2)</f>
        <v>0</v>
      </c>
    </row>
    <row r="1173" spans="1:9">
      <c r="A1173" s="16" t="s">
        <v>511</v>
      </c>
      <c r="B1173" s="13" t="s">
        <v>8</v>
      </c>
      <c r="C1173">
        <f>VLOOKUP(Parameter!O1173,'Indexing - fca'!$A$2:$B$51,2)</f>
        <v>9</v>
      </c>
      <c r="D1173">
        <f>VLOOKUP(Parameter!P1173,'Indexing - fca'!$C$2:$D$51,2)</f>
        <v>6</v>
      </c>
      <c r="E1173">
        <f>VLOOKUP(Parameter!Q1173,'Indexing - fca'!$E$2:$F$51,2)</f>
        <v>5</v>
      </c>
      <c r="F1173">
        <f>VLOOKUP(Parameter!R1173,'Indexing - fca'!$G$2:$H$51,2)</f>
        <v>-1</v>
      </c>
      <c r="H1173">
        <f>VLOOKUP(Parameter!S1173,'Indexing - fca'!$I$2:$J$51,2)</f>
        <v>12</v>
      </c>
      <c r="I1173">
        <f>VLOOKUP(Parameter!T1173,'Indexing - fca'!$K$2:$L$51,2)</f>
        <v>23</v>
      </c>
    </row>
    <row r="1174" spans="1:9">
      <c r="A1174" s="16" t="s">
        <v>511</v>
      </c>
      <c r="B1174" s="13" t="s">
        <v>10</v>
      </c>
      <c r="C1174">
        <f>VLOOKUP(Parameter!O1174,'Indexing - fca'!$A$2:$B$51,2)</f>
        <v>9</v>
      </c>
      <c r="D1174">
        <f>VLOOKUP(Parameter!P1174,'Indexing - fca'!$C$2:$D$51,2)</f>
        <v>6</v>
      </c>
      <c r="E1174">
        <f>VLOOKUP(Parameter!Q1174,'Indexing - fca'!$E$2:$F$51,2)</f>
        <v>5</v>
      </c>
      <c r="F1174">
        <f>VLOOKUP(Parameter!R1174,'Indexing - fca'!$G$2:$H$51,2)</f>
        <v>-1</v>
      </c>
      <c r="H1174">
        <f>VLOOKUP(Parameter!S1174,'Indexing - fca'!$I$2:$J$51,2)</f>
        <v>12</v>
      </c>
      <c r="I1174">
        <f>VLOOKUP(Parameter!T1174,'Indexing - fca'!$K$2:$L$51,2)</f>
        <v>23</v>
      </c>
    </row>
    <row r="1175" spans="1:9">
      <c r="A1175" s="16" t="s">
        <v>511</v>
      </c>
      <c r="B1175" s="13" t="s">
        <v>11</v>
      </c>
      <c r="C1175">
        <f>VLOOKUP(Parameter!O1175,'Indexing - fca'!$A$2:$B$51,2)</f>
        <v>9</v>
      </c>
      <c r="D1175">
        <f>VLOOKUP(Parameter!P1175,'Indexing - fca'!$C$2:$D$51,2)</f>
        <v>6</v>
      </c>
      <c r="E1175">
        <f>VLOOKUP(Parameter!Q1175,'Indexing - fca'!$E$2:$F$51,2)</f>
        <v>5</v>
      </c>
      <c r="F1175">
        <f>VLOOKUP(Parameter!R1175,'Indexing - fca'!$G$2:$H$51,2)</f>
        <v>-1</v>
      </c>
      <c r="H1175">
        <f>VLOOKUP(Parameter!S1175,'Indexing - fca'!$I$2:$J$51,2)</f>
        <v>12</v>
      </c>
      <c r="I1175">
        <f>VLOOKUP(Parameter!T1175,'Indexing - fca'!$K$2:$L$51,2)</f>
        <v>23</v>
      </c>
    </row>
    <row r="1176" spans="1:9">
      <c r="A1176" s="16" t="s">
        <v>512</v>
      </c>
      <c r="B1176" s="13" t="s">
        <v>8</v>
      </c>
      <c r="C1176">
        <f>VLOOKUP(Parameter!O1176,'Indexing - fca'!$A$2:$B$51,2)</f>
        <v>6</v>
      </c>
      <c r="D1176">
        <f>VLOOKUP(Parameter!P1176,'Indexing - fca'!$C$2:$D$51,2)</f>
        <v>16</v>
      </c>
      <c r="E1176">
        <f>VLOOKUP(Parameter!Q1176,'Indexing - fca'!$E$2:$F$51,2)</f>
        <v>6</v>
      </c>
      <c r="F1176">
        <f>VLOOKUP(Parameter!R1176,'Indexing - fca'!$G$2:$H$51,2)</f>
        <v>2</v>
      </c>
      <c r="H1176">
        <f>VLOOKUP(Parameter!S1176,'Indexing - fca'!$I$2:$J$51,2)</f>
        <v>8</v>
      </c>
      <c r="I1176">
        <f>VLOOKUP(Parameter!T1176,'Indexing - fca'!$K$2:$L$51,2)</f>
        <v>21</v>
      </c>
    </row>
    <row r="1177" spans="1:9">
      <c r="A1177" s="16" t="s">
        <v>512</v>
      </c>
      <c r="B1177" s="13" t="s">
        <v>10</v>
      </c>
      <c r="C1177">
        <f>VLOOKUP(Parameter!O1177,'Indexing - fca'!$A$2:$B$51,2)</f>
        <v>6</v>
      </c>
      <c r="D1177">
        <f>VLOOKUP(Parameter!P1177,'Indexing - fca'!$C$2:$D$51,2)</f>
        <v>16</v>
      </c>
      <c r="E1177">
        <f>VLOOKUP(Parameter!Q1177,'Indexing - fca'!$E$2:$F$51,2)</f>
        <v>6</v>
      </c>
      <c r="F1177">
        <f>VLOOKUP(Parameter!R1177,'Indexing - fca'!$G$2:$H$51,2)</f>
        <v>2</v>
      </c>
      <c r="H1177">
        <f>VLOOKUP(Parameter!S1177,'Indexing - fca'!$I$2:$J$51,2)</f>
        <v>8</v>
      </c>
      <c r="I1177">
        <f>VLOOKUP(Parameter!T1177,'Indexing - fca'!$K$2:$L$51,2)</f>
        <v>21</v>
      </c>
    </row>
    <row r="1178" spans="1:9">
      <c r="A1178" s="16" t="s">
        <v>512</v>
      </c>
      <c r="B1178" s="13" t="s">
        <v>11</v>
      </c>
      <c r="C1178">
        <f>VLOOKUP(Parameter!O1178,'Indexing - fca'!$A$2:$B$51,2)</f>
        <v>6</v>
      </c>
      <c r="D1178">
        <f>VLOOKUP(Parameter!P1178,'Indexing - fca'!$C$2:$D$51,2)</f>
        <v>16</v>
      </c>
      <c r="E1178">
        <f>VLOOKUP(Parameter!Q1178,'Indexing - fca'!$E$2:$F$51,2)</f>
        <v>6</v>
      </c>
      <c r="F1178">
        <f>VLOOKUP(Parameter!R1178,'Indexing - fca'!$G$2:$H$51,2)</f>
        <v>2</v>
      </c>
      <c r="H1178">
        <f>VLOOKUP(Parameter!S1178,'Indexing - fca'!$I$2:$J$51,2)</f>
        <v>8</v>
      </c>
      <c r="I1178">
        <f>VLOOKUP(Parameter!T1178,'Indexing - fca'!$K$2:$L$51,2)</f>
        <v>21</v>
      </c>
    </row>
    <row r="1179" spans="1:9">
      <c r="A1179" s="16" t="s">
        <v>513</v>
      </c>
      <c r="B1179" s="13" t="s">
        <v>8</v>
      </c>
      <c r="C1179">
        <f>VLOOKUP(Parameter!O1179,'Indexing - fca'!$A$2:$B$51,2)</f>
        <v>6</v>
      </c>
      <c r="D1179">
        <f>VLOOKUP(Parameter!P1179,'Indexing - fca'!$C$2:$D$51,2)</f>
        <v>22</v>
      </c>
      <c r="E1179">
        <f>VLOOKUP(Parameter!Q1179,'Indexing - fca'!$E$2:$F$51,2)</f>
        <v>5</v>
      </c>
      <c r="F1179">
        <f>VLOOKUP(Parameter!R1179,'Indexing - fca'!$G$2:$H$51,2)</f>
        <v>2</v>
      </c>
      <c r="H1179">
        <f>VLOOKUP(Parameter!S1179,'Indexing - fca'!$I$2:$J$51,2)</f>
        <v>17</v>
      </c>
      <c r="I1179">
        <f>VLOOKUP(Parameter!T1179,'Indexing - fca'!$K$2:$L$51,2)</f>
        <v>18</v>
      </c>
    </row>
    <row r="1180" spans="1:9">
      <c r="A1180" s="16" t="s">
        <v>513</v>
      </c>
      <c r="B1180" s="13" t="s">
        <v>10</v>
      </c>
      <c r="C1180">
        <f>VLOOKUP(Parameter!O1180,'Indexing - fca'!$A$2:$B$51,2)</f>
        <v>6</v>
      </c>
      <c r="D1180">
        <f>VLOOKUP(Parameter!P1180,'Indexing - fca'!$C$2:$D$51,2)</f>
        <v>22</v>
      </c>
      <c r="E1180">
        <f>VLOOKUP(Parameter!Q1180,'Indexing - fca'!$E$2:$F$51,2)</f>
        <v>5</v>
      </c>
      <c r="F1180">
        <f>VLOOKUP(Parameter!R1180,'Indexing - fca'!$G$2:$H$51,2)</f>
        <v>2</v>
      </c>
      <c r="H1180">
        <f>VLOOKUP(Parameter!S1180,'Indexing - fca'!$I$2:$J$51,2)</f>
        <v>17</v>
      </c>
      <c r="I1180">
        <f>VLOOKUP(Parameter!T1180,'Indexing - fca'!$K$2:$L$51,2)</f>
        <v>18</v>
      </c>
    </row>
    <row r="1181" spans="1:9">
      <c r="A1181" s="16" t="s">
        <v>513</v>
      </c>
      <c r="B1181" s="13" t="s">
        <v>11</v>
      </c>
      <c r="C1181">
        <f>VLOOKUP(Parameter!O1181,'Indexing - fca'!$A$2:$B$51,2)</f>
        <v>6</v>
      </c>
      <c r="D1181">
        <f>VLOOKUP(Parameter!P1181,'Indexing - fca'!$C$2:$D$51,2)</f>
        <v>22</v>
      </c>
      <c r="E1181">
        <f>VLOOKUP(Parameter!Q1181,'Indexing - fca'!$E$2:$F$51,2)</f>
        <v>5</v>
      </c>
      <c r="F1181">
        <f>VLOOKUP(Parameter!R1181,'Indexing - fca'!$G$2:$H$51,2)</f>
        <v>2</v>
      </c>
      <c r="H1181">
        <f>VLOOKUP(Parameter!S1181,'Indexing - fca'!$I$2:$J$51,2)</f>
        <v>17</v>
      </c>
      <c r="I1181">
        <f>VLOOKUP(Parameter!T1181,'Indexing - fca'!$K$2:$L$51,2)</f>
        <v>18</v>
      </c>
    </row>
    <row r="1182" spans="1:9">
      <c r="A1182" s="16" t="s">
        <v>514</v>
      </c>
      <c r="B1182" s="13" t="s">
        <v>8</v>
      </c>
      <c r="C1182">
        <f>VLOOKUP(Parameter!O1182,'Indexing - fca'!$A$2:$B$51,2)</f>
        <v>8</v>
      </c>
      <c r="D1182">
        <f>VLOOKUP(Parameter!P1182,'Indexing - fca'!$C$2:$D$51,2)</f>
        <v>15</v>
      </c>
      <c r="E1182">
        <f>VLOOKUP(Parameter!Q1182,'Indexing - fca'!$E$2:$F$51,2)</f>
        <v>2</v>
      </c>
      <c r="F1182">
        <f>VLOOKUP(Parameter!R1182,'Indexing - fca'!$G$2:$H$51,2)</f>
        <v>2</v>
      </c>
      <c r="H1182">
        <f>VLOOKUP(Parameter!S1182,'Indexing - fca'!$I$2:$J$51,2)</f>
        <v>12</v>
      </c>
      <c r="I1182">
        <f>VLOOKUP(Parameter!T1182,'Indexing - fca'!$K$2:$L$51,2)</f>
        <v>19</v>
      </c>
    </row>
    <row r="1183" spans="1:9">
      <c r="A1183" s="16" t="s">
        <v>514</v>
      </c>
      <c r="B1183" s="13" t="s">
        <v>10</v>
      </c>
      <c r="C1183">
        <f>VLOOKUP(Parameter!O1183,'Indexing - fca'!$A$2:$B$51,2)</f>
        <v>8</v>
      </c>
      <c r="D1183">
        <f>VLOOKUP(Parameter!P1183,'Indexing - fca'!$C$2:$D$51,2)</f>
        <v>15</v>
      </c>
      <c r="E1183">
        <f>VLOOKUP(Parameter!Q1183,'Indexing - fca'!$E$2:$F$51,2)</f>
        <v>2</v>
      </c>
      <c r="F1183">
        <f>VLOOKUP(Parameter!R1183,'Indexing - fca'!$G$2:$H$51,2)</f>
        <v>2</v>
      </c>
      <c r="H1183">
        <f>VLOOKUP(Parameter!S1183,'Indexing - fca'!$I$2:$J$51,2)</f>
        <v>12</v>
      </c>
      <c r="I1183">
        <f>VLOOKUP(Parameter!T1183,'Indexing - fca'!$K$2:$L$51,2)</f>
        <v>19</v>
      </c>
    </row>
    <row r="1184" spans="1:9">
      <c r="A1184" s="16" t="s">
        <v>514</v>
      </c>
      <c r="B1184" s="13" t="s">
        <v>11</v>
      </c>
      <c r="C1184">
        <f>VLOOKUP(Parameter!O1184,'Indexing - fca'!$A$2:$B$51,2)</f>
        <v>8</v>
      </c>
      <c r="D1184">
        <f>VLOOKUP(Parameter!P1184,'Indexing - fca'!$C$2:$D$51,2)</f>
        <v>15</v>
      </c>
      <c r="E1184">
        <f>VLOOKUP(Parameter!Q1184,'Indexing - fca'!$E$2:$F$51,2)</f>
        <v>2</v>
      </c>
      <c r="F1184">
        <f>VLOOKUP(Parameter!R1184,'Indexing - fca'!$G$2:$H$51,2)</f>
        <v>2</v>
      </c>
      <c r="H1184">
        <f>VLOOKUP(Parameter!S1184,'Indexing - fca'!$I$2:$J$51,2)</f>
        <v>12</v>
      </c>
      <c r="I1184">
        <f>VLOOKUP(Parameter!T1184,'Indexing - fca'!$K$2:$L$51,2)</f>
        <v>19</v>
      </c>
    </row>
    <row r="1185" spans="1:9">
      <c r="A1185" s="16" t="s">
        <v>515</v>
      </c>
      <c r="B1185" s="13" t="s">
        <v>8</v>
      </c>
      <c r="C1185">
        <f>VLOOKUP(Parameter!O1185,'Indexing - fca'!$A$2:$B$51,2)</f>
        <v>9</v>
      </c>
      <c r="D1185">
        <f>VLOOKUP(Parameter!P1185,'Indexing - fca'!$C$2:$D$51,2)</f>
        <v>6</v>
      </c>
      <c r="E1185">
        <f>VLOOKUP(Parameter!Q1185,'Indexing - fca'!$E$2:$F$51,2)</f>
        <v>5</v>
      </c>
      <c r="F1185">
        <f>VLOOKUP(Parameter!R1185,'Indexing - fca'!$G$2:$H$51,2)</f>
        <v>-1</v>
      </c>
      <c r="H1185">
        <f>VLOOKUP(Parameter!S1185,'Indexing - fca'!$I$2:$J$51,2)</f>
        <v>13</v>
      </c>
      <c r="I1185">
        <f>VLOOKUP(Parameter!T1185,'Indexing - fca'!$K$2:$L$51,2)</f>
        <v>22</v>
      </c>
    </row>
    <row r="1186" spans="1:9">
      <c r="A1186" s="16" t="s">
        <v>515</v>
      </c>
      <c r="B1186" s="13" t="s">
        <v>10</v>
      </c>
      <c r="C1186">
        <f>VLOOKUP(Parameter!O1186,'Indexing - fca'!$A$2:$B$51,2)</f>
        <v>9</v>
      </c>
      <c r="D1186">
        <f>VLOOKUP(Parameter!P1186,'Indexing - fca'!$C$2:$D$51,2)</f>
        <v>6</v>
      </c>
      <c r="E1186">
        <f>VLOOKUP(Parameter!Q1186,'Indexing - fca'!$E$2:$F$51,2)</f>
        <v>5</v>
      </c>
      <c r="F1186">
        <f>VLOOKUP(Parameter!R1186,'Indexing - fca'!$G$2:$H$51,2)</f>
        <v>-1</v>
      </c>
      <c r="H1186">
        <f>VLOOKUP(Parameter!S1186,'Indexing - fca'!$I$2:$J$51,2)</f>
        <v>13</v>
      </c>
      <c r="I1186">
        <f>VLOOKUP(Parameter!T1186,'Indexing - fca'!$K$2:$L$51,2)</f>
        <v>22</v>
      </c>
    </row>
    <row r="1187" spans="1:9">
      <c r="A1187" s="16" t="s">
        <v>515</v>
      </c>
      <c r="B1187" s="13" t="s">
        <v>11</v>
      </c>
      <c r="C1187">
        <f>VLOOKUP(Parameter!O1187,'Indexing - fca'!$A$2:$B$51,2)</f>
        <v>9</v>
      </c>
      <c r="D1187">
        <f>VLOOKUP(Parameter!P1187,'Indexing - fca'!$C$2:$D$51,2)</f>
        <v>6</v>
      </c>
      <c r="E1187">
        <f>VLOOKUP(Parameter!Q1187,'Indexing - fca'!$E$2:$F$51,2)</f>
        <v>5</v>
      </c>
      <c r="F1187">
        <f>VLOOKUP(Parameter!R1187,'Indexing - fca'!$G$2:$H$51,2)</f>
        <v>-1</v>
      </c>
      <c r="H1187">
        <f>VLOOKUP(Parameter!S1187,'Indexing - fca'!$I$2:$J$51,2)</f>
        <v>13</v>
      </c>
      <c r="I1187">
        <f>VLOOKUP(Parameter!T1187,'Indexing - fca'!$K$2:$L$51,2)</f>
        <v>22</v>
      </c>
    </row>
    <row r="1188" spans="1:9">
      <c r="A1188" s="16" t="s">
        <v>516</v>
      </c>
      <c r="B1188" s="13" t="s">
        <v>8</v>
      </c>
      <c r="C1188">
        <f>VLOOKUP(Parameter!O1188,'Indexing - fca'!$A$2:$B$51,2)</f>
        <v>8</v>
      </c>
      <c r="D1188">
        <f>VLOOKUP(Parameter!P1188,'Indexing - fca'!$C$2:$D$51,2)</f>
        <v>15</v>
      </c>
      <c r="E1188">
        <f>VLOOKUP(Parameter!Q1188,'Indexing - fca'!$E$2:$F$51,2)</f>
        <v>2</v>
      </c>
      <c r="F1188">
        <f>VLOOKUP(Parameter!R1188,'Indexing - fca'!$G$2:$H$51,2)</f>
        <v>2</v>
      </c>
      <c r="H1188">
        <f>VLOOKUP(Parameter!S1188,'Indexing - fca'!$I$2:$J$51,2)</f>
        <v>11</v>
      </c>
      <c r="I1188">
        <f>VLOOKUP(Parameter!T1188,'Indexing - fca'!$K$2:$L$51,2)</f>
        <v>23</v>
      </c>
    </row>
    <row r="1189" spans="1:9">
      <c r="A1189" s="16" t="s">
        <v>516</v>
      </c>
      <c r="B1189" s="13" t="s">
        <v>10</v>
      </c>
      <c r="C1189">
        <f>VLOOKUP(Parameter!O1189,'Indexing - fca'!$A$2:$B$51,2)</f>
        <v>8</v>
      </c>
      <c r="D1189">
        <f>VLOOKUP(Parameter!P1189,'Indexing - fca'!$C$2:$D$51,2)</f>
        <v>15</v>
      </c>
      <c r="E1189">
        <f>VLOOKUP(Parameter!Q1189,'Indexing - fca'!$E$2:$F$51,2)</f>
        <v>2</v>
      </c>
      <c r="F1189">
        <f>VLOOKUP(Parameter!R1189,'Indexing - fca'!$G$2:$H$51,2)</f>
        <v>2</v>
      </c>
      <c r="H1189">
        <f>VLOOKUP(Parameter!S1189,'Indexing - fca'!$I$2:$J$51,2)</f>
        <v>11</v>
      </c>
      <c r="I1189">
        <f>VLOOKUP(Parameter!T1189,'Indexing - fca'!$K$2:$L$51,2)</f>
        <v>23</v>
      </c>
    </row>
    <row r="1190" spans="1:9">
      <c r="A1190" s="16" t="s">
        <v>516</v>
      </c>
      <c r="B1190" s="13" t="s">
        <v>11</v>
      </c>
      <c r="C1190">
        <f>VLOOKUP(Parameter!O1190,'Indexing - fca'!$A$2:$B$51,2)</f>
        <v>8</v>
      </c>
      <c r="D1190">
        <f>VLOOKUP(Parameter!P1190,'Indexing - fca'!$C$2:$D$51,2)</f>
        <v>15</v>
      </c>
      <c r="E1190">
        <f>VLOOKUP(Parameter!Q1190,'Indexing - fca'!$E$2:$F$51,2)</f>
        <v>2</v>
      </c>
      <c r="F1190">
        <f>VLOOKUP(Parameter!R1190,'Indexing - fca'!$G$2:$H$51,2)</f>
        <v>2</v>
      </c>
      <c r="H1190">
        <f>VLOOKUP(Parameter!S1190,'Indexing - fca'!$I$2:$J$51,2)</f>
        <v>11</v>
      </c>
      <c r="I1190">
        <f>VLOOKUP(Parameter!T1190,'Indexing - fca'!$K$2:$L$51,2)</f>
        <v>23</v>
      </c>
    </row>
    <row r="1191" spans="1:9">
      <c r="A1191" s="18" t="s">
        <v>868</v>
      </c>
      <c r="B1191" s="13" t="s">
        <v>10</v>
      </c>
      <c r="C1191" s="13">
        <f>VLOOKUP(Parameter!O1191,'Indexing - fca'!$A$2:$B$51,2)</f>
        <v>-3</v>
      </c>
      <c r="D1191" s="13">
        <f>VLOOKUP(Parameter!P1191,'Indexing - fca'!$C$2:$D$51,2)</f>
        <v>0</v>
      </c>
      <c r="E1191" s="13">
        <f>VLOOKUP(Parameter!Q1191,'Indexing - fca'!$E$2:$F$51,2)</f>
        <v>-1</v>
      </c>
      <c r="F1191" s="13">
        <f>VLOOKUP(Parameter!R1191,'Indexing - fca'!$G$2:$H$51,2)</f>
        <v>-10</v>
      </c>
      <c r="H1191" s="13">
        <f>VLOOKUP(Parameter!S1191,'Indexing - fca'!$I$2:$J$51,2)</f>
        <v>15</v>
      </c>
      <c r="I1191" s="13">
        <f>VLOOKUP(Parameter!T1191,'Indexing - fca'!$K$2:$L$51,2)</f>
        <v>16</v>
      </c>
    </row>
    <row r="1192" spans="1:9">
      <c r="A1192" s="21" t="s">
        <v>869</v>
      </c>
      <c r="B1192" s="13" t="s">
        <v>10</v>
      </c>
      <c r="C1192" s="13">
        <f>VLOOKUP(Parameter!O1192,'Indexing - fca'!$A$2:$B$51,2)</f>
        <v>2</v>
      </c>
      <c r="D1192" s="13">
        <f>VLOOKUP(Parameter!P1192,'Indexing - fca'!$C$2:$D$51,2)</f>
        <v>-4</v>
      </c>
      <c r="E1192" s="13">
        <f>VLOOKUP(Parameter!Q1192,'Indexing - fca'!$E$2:$F$51,2)</f>
        <v>-2</v>
      </c>
      <c r="F1192" s="13">
        <f>VLOOKUP(Parameter!R1192,'Indexing - fca'!$G$2:$H$51,2)</f>
        <v>1</v>
      </c>
      <c r="H1192" s="13">
        <f>VLOOKUP(Parameter!S1192,'Indexing - fca'!$I$2:$J$51,2)</f>
        <v>13</v>
      </c>
      <c r="I1192" s="13">
        <f>VLOOKUP(Parameter!T1192,'Indexing - fca'!$K$2:$L$51,2)</f>
        <v>18</v>
      </c>
    </row>
    <row r="1193" spans="1:9">
      <c r="A1193" s="18" t="s">
        <v>870</v>
      </c>
      <c r="B1193" s="13" t="s">
        <v>10</v>
      </c>
      <c r="C1193" s="13">
        <f>VLOOKUP(Parameter!O1193,'Indexing - fca'!$A$2:$B$51,2)</f>
        <v>-2</v>
      </c>
      <c r="D1193" s="13">
        <f>VLOOKUP(Parameter!P1193,'Indexing - fca'!$C$2:$D$51,2)</f>
        <v>6</v>
      </c>
      <c r="E1193" s="13">
        <f>VLOOKUP(Parameter!Q1193,'Indexing - fca'!$E$2:$F$51,2)</f>
        <v>0</v>
      </c>
      <c r="F1193" s="13">
        <f>VLOOKUP(Parameter!R1193,'Indexing - fca'!$G$2:$H$51,2)</f>
        <v>-15</v>
      </c>
      <c r="H1193" s="13">
        <f>VLOOKUP(Parameter!S1193,'Indexing - fca'!$I$2:$J$51,2)</f>
        <v>7</v>
      </c>
      <c r="I1193" s="13">
        <f>VLOOKUP(Parameter!T1193,'Indexing - fca'!$K$2:$L$51,2)</f>
        <v>21</v>
      </c>
    </row>
    <row r="1194" spans="1:9">
      <c r="A1194" s="21" t="s">
        <v>871</v>
      </c>
      <c r="B1194" s="13" t="s">
        <v>10</v>
      </c>
      <c r="C1194" s="13">
        <f>VLOOKUP(Parameter!O1194,'Indexing - fca'!$A$2:$B$51,2)</f>
        <v>1</v>
      </c>
      <c r="D1194" s="13">
        <f>VLOOKUP(Parameter!P1194,'Indexing - fca'!$C$2:$D$51,2)</f>
        <v>19</v>
      </c>
      <c r="E1194" s="13">
        <f>VLOOKUP(Parameter!Q1194,'Indexing - fca'!$E$2:$F$51,2)</f>
        <v>-2</v>
      </c>
      <c r="F1194" s="13">
        <f>VLOOKUP(Parameter!R1194,'Indexing - fca'!$G$2:$H$51,2)</f>
        <v>4</v>
      </c>
      <c r="H1194" s="13">
        <f>VLOOKUP(Parameter!S1194,'Indexing - fca'!$I$2:$J$51,2)</f>
        <v>3</v>
      </c>
      <c r="I1194" s="13">
        <f>VLOOKUP(Parameter!T1194,'Indexing - fca'!$K$2:$L$51,2)</f>
        <v>13</v>
      </c>
    </row>
    <row r="1195" spans="1:9">
      <c r="A1195" s="21" t="s">
        <v>872</v>
      </c>
      <c r="B1195" s="13" t="s">
        <v>10</v>
      </c>
      <c r="C1195" s="13">
        <f>VLOOKUP(Parameter!O1195,'Indexing - fca'!$A$2:$B$51,2)</f>
        <v>-2</v>
      </c>
      <c r="D1195" s="13">
        <f>VLOOKUP(Parameter!P1195,'Indexing - fca'!$C$2:$D$51,2)</f>
        <v>10</v>
      </c>
      <c r="E1195" s="13">
        <f>VLOOKUP(Parameter!Q1195,'Indexing - fca'!$E$2:$F$51,2)</f>
        <v>3</v>
      </c>
      <c r="F1195" s="13">
        <f>VLOOKUP(Parameter!R1195,'Indexing - fca'!$G$2:$H$51,2)</f>
        <v>-15</v>
      </c>
      <c r="H1195" s="13">
        <f>VLOOKUP(Parameter!S1195,'Indexing - fca'!$I$2:$J$51,2)</f>
        <v>6</v>
      </c>
      <c r="I1195" s="13">
        <f>VLOOKUP(Parameter!T1195,'Indexing - fca'!$K$2:$L$51,2)</f>
        <v>9</v>
      </c>
    </row>
    <row r="1196" spans="1:9">
      <c r="A1196" s="21" t="s">
        <v>897</v>
      </c>
      <c r="B1196" s="13" t="s">
        <v>10</v>
      </c>
      <c r="C1196" s="13">
        <f>VLOOKUP(Parameter!O1196,'Indexing - fca'!$A$2:$B$51,2)</f>
        <v>-1</v>
      </c>
      <c r="D1196" s="13">
        <f>VLOOKUP(Parameter!P1196,'Indexing - fca'!$C$2:$D$51,2)</f>
        <v>16</v>
      </c>
      <c r="E1196" s="13">
        <f>VLOOKUP(Parameter!Q1196,'Indexing - fca'!$E$2:$F$51,2)</f>
        <v>8</v>
      </c>
      <c r="F1196" s="13">
        <f>VLOOKUP(Parameter!R1196,'Indexing - fca'!$G$2:$H$51,2)</f>
        <v>-17</v>
      </c>
      <c r="H1196" s="13">
        <f>VLOOKUP(Parameter!S1196,'Indexing - fca'!$I$2:$J$51,2)</f>
        <v>-1</v>
      </c>
      <c r="I1196" s="13">
        <f>VLOOKUP(Parameter!T1196,'Indexing - fca'!$K$2:$L$51,2)</f>
        <v>20</v>
      </c>
    </row>
    <row r="1197" spans="1:9">
      <c r="A1197" s="21" t="s">
        <v>898</v>
      </c>
      <c r="B1197" s="13" t="s">
        <v>10</v>
      </c>
      <c r="C1197" s="13">
        <f>VLOOKUP(Parameter!O1197,'Indexing - fca'!$A$2:$B$51,2)</f>
        <v>-2</v>
      </c>
      <c r="D1197" s="13">
        <f>VLOOKUP(Parameter!P1197,'Indexing - fca'!$C$2:$D$51,2)</f>
        <v>6</v>
      </c>
      <c r="E1197" s="13">
        <f>VLOOKUP(Parameter!Q1197,'Indexing - fca'!$E$2:$F$51,2)</f>
        <v>0</v>
      </c>
      <c r="F1197" s="13">
        <f>VLOOKUP(Parameter!R1197,'Indexing - fca'!$G$2:$H$51,2)</f>
        <v>-15</v>
      </c>
      <c r="H1197" s="13">
        <f>VLOOKUP(Parameter!S1197,'Indexing - fca'!$I$2:$J$51,2)</f>
        <v>8</v>
      </c>
      <c r="I1197" s="13">
        <f>VLOOKUP(Parameter!T1197,'Indexing - fca'!$K$2:$L$51,2)</f>
        <v>21</v>
      </c>
    </row>
    <row r="1198" spans="1:9">
      <c r="A1198" s="21" t="s">
        <v>899</v>
      </c>
      <c r="B1198" s="13" t="s">
        <v>10</v>
      </c>
      <c r="C1198" s="13">
        <f>VLOOKUP(Parameter!O1198,'Indexing - fca'!$A$2:$B$51,2)</f>
        <v>1</v>
      </c>
      <c r="D1198" s="13">
        <f>VLOOKUP(Parameter!P1198,'Indexing - fca'!$C$2:$D$51,2)</f>
        <v>19</v>
      </c>
      <c r="E1198" s="13">
        <f>VLOOKUP(Parameter!Q1198,'Indexing - fca'!$E$2:$F$51,2)</f>
        <v>-2</v>
      </c>
      <c r="F1198" s="13">
        <f>VLOOKUP(Parameter!R1198,'Indexing - fca'!$G$2:$H$51,2)</f>
        <v>0</v>
      </c>
      <c r="H1198" s="13">
        <f>VLOOKUP(Parameter!S1198,'Indexing - fca'!$I$2:$J$51,2)</f>
        <v>5</v>
      </c>
      <c r="I1198" s="13">
        <f>VLOOKUP(Parameter!T1198,'Indexing - fca'!$K$2:$L$51,2)</f>
        <v>22</v>
      </c>
    </row>
    <row r="1199" spans="1:9">
      <c r="A1199" s="21" t="s">
        <v>873</v>
      </c>
      <c r="B1199" s="13" t="s">
        <v>10</v>
      </c>
      <c r="C1199" s="13">
        <f>VLOOKUP(Parameter!O1199,'Indexing - fca'!$A$2:$B$51,2)</f>
        <v>0</v>
      </c>
      <c r="D1199" s="13">
        <f>VLOOKUP(Parameter!P1199,'Indexing - fca'!$C$2:$D$51,2)</f>
        <v>8</v>
      </c>
      <c r="E1199" s="13">
        <f>VLOOKUP(Parameter!Q1199,'Indexing - fca'!$E$2:$F$51,2)</f>
        <v>8</v>
      </c>
      <c r="F1199" s="13">
        <f>VLOOKUP(Parameter!R1199,'Indexing - fca'!$G$2:$H$51,2)</f>
        <v>-14</v>
      </c>
      <c r="H1199" s="13">
        <f>VLOOKUP(Parameter!S1199,'Indexing - fca'!$I$2:$J$51,2)</f>
        <v>9</v>
      </c>
      <c r="I1199" s="13">
        <f>VLOOKUP(Parameter!T1199,'Indexing - fca'!$K$2:$L$51,2)</f>
        <v>0</v>
      </c>
    </row>
    <row r="1200" spans="1:9">
      <c r="A1200" s="21" t="s">
        <v>874</v>
      </c>
      <c r="B1200" s="13" t="s">
        <v>10</v>
      </c>
      <c r="C1200" s="13">
        <f>VLOOKUP(Parameter!O1200,'Indexing - fca'!$A$2:$B$51,2)</f>
        <v>2</v>
      </c>
      <c r="D1200" s="13">
        <f>VLOOKUP(Parameter!P1200,'Indexing - fca'!$C$2:$D$51,2)</f>
        <v>0</v>
      </c>
      <c r="E1200" s="13">
        <f>VLOOKUP(Parameter!Q1200,'Indexing - fca'!$E$2:$F$51,2)</f>
        <v>-2</v>
      </c>
      <c r="F1200" s="13">
        <f>VLOOKUP(Parameter!R1200,'Indexing - fca'!$G$2:$H$51,2)</f>
        <v>1</v>
      </c>
      <c r="H1200" s="13">
        <f>VLOOKUP(Parameter!S1200,'Indexing - fca'!$I$2:$J$51,2)</f>
        <v>17</v>
      </c>
      <c r="I1200" s="13">
        <f>VLOOKUP(Parameter!T1200,'Indexing - fca'!$K$2:$L$51,2)</f>
        <v>23</v>
      </c>
    </row>
    <row r="1201" spans="1:9">
      <c r="A1201" s="21" t="s">
        <v>875</v>
      </c>
      <c r="B1201" s="13" t="s">
        <v>10</v>
      </c>
      <c r="C1201" s="13">
        <f>VLOOKUP(Parameter!O1201,'Indexing - fca'!$A$2:$B$51,2)</f>
        <v>3</v>
      </c>
      <c r="D1201" s="13">
        <f>VLOOKUP(Parameter!P1201,'Indexing - fca'!$C$2:$D$51,2)</f>
        <v>8</v>
      </c>
      <c r="E1201" s="13">
        <f>VLOOKUP(Parameter!Q1201,'Indexing - fca'!$E$2:$F$51,2)</f>
        <v>-2</v>
      </c>
      <c r="F1201" s="13">
        <f>VLOOKUP(Parameter!R1201,'Indexing - fca'!$G$2:$H$51,2)</f>
        <v>2</v>
      </c>
      <c r="H1201" s="13">
        <f>VLOOKUP(Parameter!S1201,'Indexing - fca'!$I$2:$J$51,2)</f>
        <v>16</v>
      </c>
      <c r="I1201" s="13">
        <f>VLOOKUP(Parameter!T1201,'Indexing - fca'!$K$2:$L$51,2)</f>
        <v>9</v>
      </c>
    </row>
    <row r="1202" spans="1:9">
      <c r="A1202" s="21" t="s">
        <v>876</v>
      </c>
      <c r="B1202" s="13" t="s">
        <v>10</v>
      </c>
      <c r="C1202" s="13">
        <f>VLOOKUP(Parameter!O1202,'Indexing - fca'!$A$2:$B$51,2)</f>
        <v>1</v>
      </c>
      <c r="D1202" s="13">
        <f>VLOOKUP(Parameter!P1202,'Indexing - fca'!$C$2:$D$51,2)</f>
        <v>-1</v>
      </c>
      <c r="E1202" s="13">
        <f>VLOOKUP(Parameter!Q1202,'Indexing - fca'!$E$2:$F$51,2)</f>
        <v>1</v>
      </c>
      <c r="F1202" s="13">
        <f>VLOOKUP(Parameter!R1202,'Indexing - fca'!$G$2:$H$51,2)</f>
        <v>4</v>
      </c>
      <c r="H1202" s="13">
        <f>VLOOKUP(Parameter!S1202,'Indexing - fca'!$I$2:$J$51,2)</f>
        <v>0</v>
      </c>
      <c r="I1202" s="13">
        <f>VLOOKUP(Parameter!T1202,'Indexing - fca'!$K$2:$L$51,2)</f>
        <v>9</v>
      </c>
    </row>
    <row r="1203" spans="1:9">
      <c r="A1203" s="21" t="s">
        <v>877</v>
      </c>
      <c r="B1203" s="13" t="s">
        <v>10</v>
      </c>
      <c r="C1203" s="13">
        <f>VLOOKUP(Parameter!O1203,'Indexing - fca'!$A$2:$B$51,2)</f>
        <v>0</v>
      </c>
      <c r="D1203" s="13">
        <f>VLOOKUP(Parameter!P1203,'Indexing - fca'!$C$2:$D$51,2)</f>
        <v>-1</v>
      </c>
      <c r="E1203" s="13">
        <f>VLOOKUP(Parameter!Q1203,'Indexing - fca'!$E$2:$F$51,2)</f>
        <v>8</v>
      </c>
      <c r="F1203" s="13">
        <f>VLOOKUP(Parameter!R1203,'Indexing - fca'!$G$2:$H$51,2)</f>
        <v>-14</v>
      </c>
      <c r="H1203" s="13">
        <f>VLOOKUP(Parameter!S1203,'Indexing - fca'!$I$2:$J$51,2)</f>
        <v>-10</v>
      </c>
      <c r="I1203" s="13">
        <f>VLOOKUP(Parameter!T1203,'Indexing - fca'!$K$2:$L$51,2)</f>
        <v>19</v>
      </c>
    </row>
    <row r="1204" spans="1:9">
      <c r="A1204" s="21" t="s">
        <v>878</v>
      </c>
      <c r="B1204" s="13" t="s">
        <v>10</v>
      </c>
      <c r="C1204" s="13">
        <f>VLOOKUP(Parameter!O1204,'Indexing - fca'!$A$2:$B$51,2)</f>
        <v>-3</v>
      </c>
      <c r="D1204" s="13">
        <f>VLOOKUP(Parameter!P1204,'Indexing - fca'!$C$2:$D$51,2)</f>
        <v>0</v>
      </c>
      <c r="E1204" s="13">
        <f>VLOOKUP(Parameter!Q1204,'Indexing - fca'!$E$2:$F$51,2)</f>
        <v>-1</v>
      </c>
      <c r="F1204" s="13">
        <f>VLOOKUP(Parameter!R1204,'Indexing - fca'!$G$2:$H$51,2)</f>
        <v>-10</v>
      </c>
      <c r="H1204" s="13">
        <f>VLOOKUP(Parameter!S1204,'Indexing - fca'!$I$2:$J$51,2)</f>
        <v>15</v>
      </c>
      <c r="I1204" s="13">
        <f>VLOOKUP(Parameter!T1204,'Indexing - fca'!$K$2:$L$51,2)</f>
        <v>16</v>
      </c>
    </row>
    <row r="1205" spans="1:9">
      <c r="A1205" s="21" t="s">
        <v>879</v>
      </c>
      <c r="B1205" s="13" t="s">
        <v>10</v>
      </c>
      <c r="C1205" s="13">
        <f>VLOOKUP(Parameter!O1205,'Indexing - fca'!$A$2:$B$51,2)</f>
        <v>3</v>
      </c>
      <c r="D1205" s="13">
        <f>VLOOKUP(Parameter!P1205,'Indexing - fca'!$C$2:$D$51,2)</f>
        <v>8</v>
      </c>
      <c r="E1205" s="13">
        <f>VLOOKUP(Parameter!Q1205,'Indexing - fca'!$E$2:$F$51,2)</f>
        <v>-2</v>
      </c>
      <c r="F1205" s="13">
        <f>VLOOKUP(Parameter!R1205,'Indexing - fca'!$G$2:$H$51,2)</f>
        <v>2</v>
      </c>
      <c r="H1205" s="13">
        <f>VLOOKUP(Parameter!S1205,'Indexing - fca'!$I$2:$J$51,2)</f>
        <v>16</v>
      </c>
      <c r="I1205" s="13">
        <f>VLOOKUP(Parameter!T1205,'Indexing - fca'!$K$2:$L$51,2)</f>
        <v>9</v>
      </c>
    </row>
    <row r="1206" spans="1:9">
      <c r="A1206" s="21" t="s">
        <v>880</v>
      </c>
      <c r="B1206" s="13" t="s">
        <v>10</v>
      </c>
      <c r="C1206" s="13">
        <f>VLOOKUP(Parameter!O1206,'Indexing - fca'!$A$2:$B$51,2)</f>
        <v>1</v>
      </c>
      <c r="D1206" s="13">
        <f>VLOOKUP(Parameter!P1206,'Indexing - fca'!$C$2:$D$51,2)</f>
        <v>-1</v>
      </c>
      <c r="E1206" s="13">
        <f>VLOOKUP(Parameter!Q1206,'Indexing - fca'!$E$2:$F$51,2)</f>
        <v>2</v>
      </c>
      <c r="F1206" s="13">
        <f>VLOOKUP(Parameter!R1206,'Indexing - fca'!$G$2:$H$51,2)</f>
        <v>4</v>
      </c>
      <c r="H1206" s="13">
        <f>VLOOKUP(Parameter!S1206,'Indexing - fca'!$I$2:$J$51,2)</f>
        <v>-2</v>
      </c>
      <c r="I1206" s="13">
        <f>VLOOKUP(Parameter!T1206,'Indexing - fca'!$K$2:$L$51,2)</f>
        <v>12</v>
      </c>
    </row>
    <row r="1207" spans="1:9">
      <c r="A1207" s="21" t="s">
        <v>881</v>
      </c>
      <c r="B1207" s="13" t="s">
        <v>10</v>
      </c>
      <c r="C1207" s="13">
        <f>VLOOKUP(Parameter!O1207,'Indexing - fca'!$A$2:$B$51,2)</f>
        <v>1</v>
      </c>
      <c r="D1207" s="13">
        <f>VLOOKUP(Parameter!P1207,'Indexing - fca'!$C$2:$D$51,2)</f>
        <v>19</v>
      </c>
      <c r="E1207" s="13">
        <f>VLOOKUP(Parameter!Q1207,'Indexing - fca'!$E$2:$F$51,2)</f>
        <v>-2</v>
      </c>
      <c r="F1207" s="13">
        <f>VLOOKUP(Parameter!R1207,'Indexing - fca'!$G$2:$H$51,2)</f>
        <v>4</v>
      </c>
      <c r="H1207" s="13">
        <f>VLOOKUP(Parameter!S1207,'Indexing - fca'!$I$2:$J$51,2)</f>
        <v>1</v>
      </c>
      <c r="I1207" s="13">
        <f>VLOOKUP(Parameter!T1207,'Indexing - fca'!$K$2:$L$51,2)</f>
        <v>10</v>
      </c>
    </row>
    <row r="1208" spans="1:9">
      <c r="A1208" s="21" t="s">
        <v>882</v>
      </c>
      <c r="B1208" s="13" t="s">
        <v>10</v>
      </c>
      <c r="C1208" s="13">
        <f>VLOOKUP(Parameter!O1208,'Indexing - fca'!$A$2:$B$51,2)</f>
        <v>-3</v>
      </c>
      <c r="D1208" s="13">
        <f>VLOOKUP(Parameter!P1208,'Indexing - fca'!$C$2:$D$51,2)</f>
        <v>12</v>
      </c>
      <c r="E1208" s="13">
        <f>VLOOKUP(Parameter!Q1208,'Indexing - fca'!$E$2:$F$51,2)</f>
        <v>-1</v>
      </c>
      <c r="F1208" s="13">
        <f>VLOOKUP(Parameter!R1208,'Indexing - fca'!$G$2:$H$51,2)</f>
        <v>-15</v>
      </c>
      <c r="H1208" s="13">
        <f>VLOOKUP(Parameter!S1208,'Indexing - fca'!$I$2:$J$51,2)</f>
        <v>12</v>
      </c>
      <c r="I1208" s="13">
        <f>VLOOKUP(Parameter!T1208,'Indexing - fca'!$K$2:$L$51,2)</f>
        <v>15</v>
      </c>
    </row>
    <row r="1209" spans="1:9">
      <c r="A1209" s="21" t="s">
        <v>883</v>
      </c>
      <c r="B1209" s="13" t="s">
        <v>10</v>
      </c>
      <c r="C1209" s="13">
        <f>VLOOKUP(Parameter!O1209,'Indexing - fca'!$A$2:$B$51,2)</f>
        <v>5</v>
      </c>
      <c r="D1209" s="13">
        <f>VLOOKUP(Parameter!P1209,'Indexing - fca'!$C$2:$D$51,2)</f>
        <v>6</v>
      </c>
      <c r="E1209" s="13">
        <f>VLOOKUP(Parameter!Q1209,'Indexing - fca'!$E$2:$F$51,2)</f>
        <v>1</v>
      </c>
      <c r="F1209" s="13">
        <f>VLOOKUP(Parameter!R1209,'Indexing - fca'!$G$2:$H$51,2)</f>
        <v>2</v>
      </c>
      <c r="H1209" s="13">
        <f>VLOOKUP(Parameter!S1209,'Indexing - fca'!$I$2:$J$51,2)</f>
        <v>19</v>
      </c>
      <c r="I1209" s="13">
        <f>VLOOKUP(Parameter!T1209,'Indexing - fca'!$K$2:$L$51,2)</f>
        <v>24</v>
      </c>
    </row>
    <row r="1210" spans="1:9">
      <c r="A1210" s="21" t="s">
        <v>884</v>
      </c>
      <c r="B1210" s="13" t="s">
        <v>10</v>
      </c>
      <c r="C1210" s="13">
        <f>VLOOKUP(Parameter!O1210,'Indexing - fca'!$A$2:$B$51,2)</f>
        <v>-2</v>
      </c>
      <c r="D1210" s="13">
        <f>VLOOKUP(Parameter!P1210,'Indexing - fca'!$C$2:$D$51,2)</f>
        <v>10</v>
      </c>
      <c r="E1210" s="13">
        <f>VLOOKUP(Parameter!Q1210,'Indexing - fca'!$E$2:$F$51,2)</f>
        <v>3</v>
      </c>
      <c r="F1210" s="13">
        <f>VLOOKUP(Parameter!R1210,'Indexing - fca'!$G$2:$H$51,2)</f>
        <v>-15</v>
      </c>
      <c r="H1210" s="13">
        <f>VLOOKUP(Parameter!S1210,'Indexing - fca'!$I$2:$J$51,2)</f>
        <v>4</v>
      </c>
      <c r="I1210" s="13">
        <f>VLOOKUP(Parameter!T1210,'Indexing - fca'!$K$2:$L$51,2)</f>
        <v>0</v>
      </c>
    </row>
    <row r="1211" spans="1:9">
      <c r="A1211" s="18" t="s">
        <v>885</v>
      </c>
      <c r="B1211" s="13" t="s">
        <v>10</v>
      </c>
      <c r="C1211" s="13">
        <f>VLOOKUP(Parameter!O1211,'Indexing - fca'!$A$2:$B$51,2)</f>
        <v>1</v>
      </c>
      <c r="D1211" s="13">
        <f>VLOOKUP(Parameter!P1211,'Indexing - fca'!$C$2:$D$51,2)</f>
        <v>18</v>
      </c>
      <c r="E1211" s="13">
        <f>VLOOKUP(Parameter!Q1211,'Indexing - fca'!$E$2:$F$51,2)</f>
        <v>-2</v>
      </c>
      <c r="F1211" s="13">
        <f>VLOOKUP(Parameter!R1211,'Indexing - fca'!$G$2:$H$51,2)</f>
        <v>1</v>
      </c>
      <c r="H1211" s="13">
        <f>VLOOKUP(Parameter!S1211,'Indexing - fca'!$I$2:$J$51,2)</f>
        <v>9</v>
      </c>
      <c r="I1211" s="13">
        <f>VLOOKUP(Parameter!T1211,'Indexing - fca'!$K$2:$L$51,2)</f>
        <v>20</v>
      </c>
    </row>
    <row r="1212" spans="1:9">
      <c r="A1212" s="21" t="s">
        <v>886</v>
      </c>
      <c r="B1212" s="13" t="s">
        <v>10</v>
      </c>
      <c r="C1212" s="13">
        <f>VLOOKUP(Parameter!O1212,'Indexing - fca'!$A$2:$B$51,2)</f>
        <v>0</v>
      </c>
      <c r="D1212" s="13">
        <f>VLOOKUP(Parameter!P1212,'Indexing - fca'!$C$2:$D$51,2)</f>
        <v>11</v>
      </c>
      <c r="E1212" s="13">
        <f>VLOOKUP(Parameter!Q1212,'Indexing - fca'!$E$2:$F$51,2)</f>
        <v>6</v>
      </c>
      <c r="F1212" s="13">
        <f>VLOOKUP(Parameter!R1212,'Indexing - fca'!$G$2:$H$51,2)</f>
        <v>4</v>
      </c>
      <c r="H1212" s="13">
        <f>VLOOKUP(Parameter!S1212,'Indexing - fca'!$I$2:$J$51,2)</f>
        <v>13</v>
      </c>
      <c r="I1212" s="13">
        <f>VLOOKUP(Parameter!T1212,'Indexing - fca'!$K$2:$L$51,2)</f>
        <v>9</v>
      </c>
    </row>
    <row r="1213" spans="1:9">
      <c r="A1213" s="21" t="s">
        <v>900</v>
      </c>
      <c r="B1213" s="13" t="s">
        <v>10</v>
      </c>
      <c r="C1213" s="13">
        <f>VLOOKUP(Parameter!O1213,'Indexing - fca'!$A$2:$B$51,2)</f>
        <v>1</v>
      </c>
      <c r="D1213" s="13">
        <f>VLOOKUP(Parameter!P1213,'Indexing - fca'!$C$2:$D$51,2)</f>
        <v>18</v>
      </c>
      <c r="E1213" s="13">
        <f>VLOOKUP(Parameter!Q1213,'Indexing - fca'!$E$2:$F$51,2)</f>
        <v>-2</v>
      </c>
      <c r="F1213" s="13">
        <f>VLOOKUP(Parameter!R1213,'Indexing - fca'!$G$2:$H$51,2)</f>
        <v>1</v>
      </c>
      <c r="H1213" s="13">
        <f>VLOOKUP(Parameter!S1213,'Indexing - fca'!$I$2:$J$51,2)</f>
        <v>13</v>
      </c>
      <c r="I1213" s="13">
        <f>VLOOKUP(Parameter!T1213,'Indexing - fca'!$K$2:$L$51,2)</f>
        <v>22</v>
      </c>
    </row>
    <row r="1214" spans="1:9">
      <c r="A1214" s="21" t="s">
        <v>901</v>
      </c>
      <c r="B1214" s="13" t="s">
        <v>10</v>
      </c>
      <c r="C1214" s="13">
        <f>VLOOKUP(Parameter!O1214,'Indexing - fca'!$A$2:$B$51,2)</f>
        <v>-3</v>
      </c>
      <c r="D1214" s="13">
        <f>VLOOKUP(Parameter!P1214,'Indexing - fca'!$C$2:$D$51,2)</f>
        <v>8</v>
      </c>
      <c r="E1214" s="13">
        <f>VLOOKUP(Parameter!Q1214,'Indexing - fca'!$E$2:$F$51,2)</f>
        <v>0</v>
      </c>
      <c r="F1214" s="13">
        <f>VLOOKUP(Parameter!R1214,'Indexing - fca'!$G$2:$H$51,2)</f>
        <v>-15</v>
      </c>
      <c r="H1214" s="13">
        <f>VLOOKUP(Parameter!S1214,'Indexing - fca'!$I$2:$J$51,2)</f>
        <v>7</v>
      </c>
      <c r="I1214" s="13">
        <f>VLOOKUP(Parameter!T1214,'Indexing - fca'!$K$2:$L$51,2)</f>
        <v>14</v>
      </c>
    </row>
    <row r="1215" spans="1:9">
      <c r="A1215" s="21" t="s">
        <v>887</v>
      </c>
      <c r="B1215" s="13" t="s">
        <v>10</v>
      </c>
      <c r="C1215" s="13">
        <f>VLOOKUP(Parameter!O1215,'Indexing - fca'!$A$2:$B$51,2)</f>
        <v>-1</v>
      </c>
      <c r="D1215" s="13">
        <f>VLOOKUP(Parameter!P1215,'Indexing - fca'!$C$2:$D$51,2)</f>
        <v>17</v>
      </c>
      <c r="E1215" s="13">
        <f>VLOOKUP(Parameter!Q1215,'Indexing - fca'!$E$2:$F$51,2)</f>
        <v>-1</v>
      </c>
      <c r="F1215" s="13">
        <f>VLOOKUP(Parameter!R1215,'Indexing - fca'!$G$2:$H$51,2)</f>
        <v>-14</v>
      </c>
      <c r="H1215" s="13">
        <f>VLOOKUP(Parameter!S1215,'Indexing - fca'!$I$2:$J$51,2)</f>
        <v>3</v>
      </c>
      <c r="I1215" s="13">
        <f>VLOOKUP(Parameter!T1215,'Indexing - fca'!$K$2:$L$51,2)</f>
        <v>11</v>
      </c>
    </row>
    <row r="1216" spans="1:9">
      <c r="A1216" s="21" t="s">
        <v>888</v>
      </c>
      <c r="B1216" s="13" t="s">
        <v>10</v>
      </c>
      <c r="C1216" s="13">
        <f>VLOOKUP(Parameter!O1216,'Indexing - fca'!$A$2:$B$51,2)</f>
        <v>-3</v>
      </c>
      <c r="D1216" s="13">
        <f>VLOOKUP(Parameter!P1216,'Indexing - fca'!$C$2:$D$51,2)</f>
        <v>14</v>
      </c>
      <c r="E1216" s="13">
        <f>VLOOKUP(Parameter!Q1216,'Indexing - fca'!$E$2:$F$51,2)</f>
        <v>-1</v>
      </c>
      <c r="F1216" s="13">
        <f>VLOOKUP(Parameter!R1216,'Indexing - fca'!$G$2:$H$51,2)</f>
        <v>-15</v>
      </c>
      <c r="H1216" s="13">
        <f>VLOOKUP(Parameter!S1216,'Indexing - fca'!$I$2:$J$51,2)</f>
        <v>-3</v>
      </c>
      <c r="I1216" s="13">
        <f>VLOOKUP(Parameter!T1216,'Indexing - fca'!$K$2:$L$51,2)</f>
        <v>12</v>
      </c>
    </row>
    <row r="1217" spans="1:9">
      <c r="A1217" s="21" t="s">
        <v>889</v>
      </c>
      <c r="B1217" s="13" t="s">
        <v>10</v>
      </c>
      <c r="C1217" s="13">
        <f>VLOOKUP(Parameter!O1217,'Indexing - fca'!$A$2:$B$51,2)</f>
        <v>-3</v>
      </c>
      <c r="D1217" s="13">
        <f>VLOOKUP(Parameter!P1217,'Indexing - fca'!$C$2:$D$51,2)</f>
        <v>8</v>
      </c>
      <c r="E1217" s="13">
        <f>VLOOKUP(Parameter!Q1217,'Indexing - fca'!$E$2:$F$51,2)</f>
        <v>-1</v>
      </c>
      <c r="F1217" s="13">
        <f>VLOOKUP(Parameter!R1217,'Indexing - fca'!$G$2:$H$51,2)</f>
        <v>-6</v>
      </c>
      <c r="H1217" s="13">
        <f>VLOOKUP(Parameter!S1217,'Indexing - fca'!$I$2:$J$51,2)</f>
        <v>6</v>
      </c>
      <c r="I1217" s="13">
        <f>VLOOKUP(Parameter!T1217,'Indexing - fca'!$K$2:$L$51,2)</f>
        <v>4</v>
      </c>
    </row>
    <row r="1218" spans="1:9">
      <c r="A1218" s="21" t="s">
        <v>890</v>
      </c>
      <c r="B1218" s="13" t="s">
        <v>10</v>
      </c>
      <c r="C1218" s="13">
        <f>VLOOKUP(Parameter!O1218,'Indexing - fca'!$A$2:$B$51,2)</f>
        <v>2</v>
      </c>
      <c r="D1218" s="13">
        <f>VLOOKUP(Parameter!P1218,'Indexing - fca'!$C$2:$D$51,2)</f>
        <v>13</v>
      </c>
      <c r="E1218" s="13">
        <f>VLOOKUP(Parameter!Q1218,'Indexing - fca'!$E$2:$F$51,2)</f>
        <v>3</v>
      </c>
      <c r="F1218" s="13">
        <f>VLOOKUP(Parameter!R1218,'Indexing - fca'!$G$2:$H$51,2)</f>
        <v>1</v>
      </c>
      <c r="H1218" s="13">
        <f>VLOOKUP(Parameter!S1218,'Indexing - fca'!$I$2:$J$51,2)</f>
        <v>7</v>
      </c>
      <c r="I1218" s="13">
        <f>VLOOKUP(Parameter!T1218,'Indexing - fca'!$K$2:$L$51,2)</f>
        <v>21</v>
      </c>
    </row>
    <row r="1219" spans="1:9">
      <c r="A1219" s="21" t="s">
        <v>891</v>
      </c>
      <c r="B1219" s="13" t="s">
        <v>10</v>
      </c>
      <c r="C1219" s="13">
        <f>VLOOKUP(Parameter!O1219,'Indexing - fca'!$A$2:$B$51,2)</f>
        <v>0</v>
      </c>
      <c r="D1219" s="13">
        <f>VLOOKUP(Parameter!P1219,'Indexing - fca'!$C$2:$D$51,2)</f>
        <v>-1</v>
      </c>
      <c r="E1219" s="13">
        <f>VLOOKUP(Parameter!Q1219,'Indexing - fca'!$E$2:$F$51,2)</f>
        <v>8</v>
      </c>
      <c r="F1219" s="13">
        <f>VLOOKUP(Parameter!R1219,'Indexing - fca'!$G$2:$H$51,2)</f>
        <v>-14</v>
      </c>
      <c r="H1219" s="13">
        <f>VLOOKUP(Parameter!S1219,'Indexing - fca'!$I$2:$J$51,2)</f>
        <v>4</v>
      </c>
      <c r="I1219" s="13">
        <f>VLOOKUP(Parameter!T1219,'Indexing - fca'!$K$2:$L$51,2)</f>
        <v>7</v>
      </c>
    </row>
    <row r="1220" spans="1:9">
      <c r="A1220" s="18" t="s">
        <v>892</v>
      </c>
      <c r="B1220" s="13" t="s">
        <v>10</v>
      </c>
      <c r="C1220" s="13">
        <f>VLOOKUP(Parameter!O1220,'Indexing - fca'!$A$2:$B$51,2)</f>
        <v>-1</v>
      </c>
      <c r="D1220" s="13">
        <f>VLOOKUP(Parameter!P1220,'Indexing - fca'!$C$2:$D$51,2)</f>
        <v>19</v>
      </c>
      <c r="E1220" s="13">
        <f>VLOOKUP(Parameter!Q1220,'Indexing - fca'!$E$2:$F$51,2)</f>
        <v>-2</v>
      </c>
      <c r="F1220" s="13">
        <f>VLOOKUP(Parameter!R1220,'Indexing - fca'!$G$2:$H$51,2)</f>
        <v>-17</v>
      </c>
      <c r="H1220" s="13">
        <f>VLOOKUP(Parameter!S1220,'Indexing - fca'!$I$2:$J$51,2)</f>
        <v>-5</v>
      </c>
      <c r="I1220" s="13">
        <f>VLOOKUP(Parameter!T1220,'Indexing - fca'!$K$2:$L$51,2)</f>
        <v>16</v>
      </c>
    </row>
    <row r="1221" spans="1:9">
      <c r="A1221" s="18" t="s">
        <v>893</v>
      </c>
      <c r="B1221" s="13" t="s">
        <v>10</v>
      </c>
      <c r="C1221" s="13">
        <f>VLOOKUP(Parameter!O1221,'Indexing - fca'!$A$2:$B$51,2)</f>
        <v>-2</v>
      </c>
      <c r="D1221" s="13">
        <f>VLOOKUP(Parameter!P1221,'Indexing - fca'!$C$2:$D$51,2)</f>
        <v>8</v>
      </c>
      <c r="E1221" s="13">
        <f>VLOOKUP(Parameter!Q1221,'Indexing - fca'!$E$2:$F$51,2)</f>
        <v>1</v>
      </c>
      <c r="F1221" s="13">
        <f>VLOOKUP(Parameter!R1221,'Indexing - fca'!$G$2:$H$51,2)</f>
        <v>-15</v>
      </c>
      <c r="H1221" s="13">
        <f>VLOOKUP(Parameter!S1221,'Indexing - fca'!$I$2:$J$51,2)</f>
        <v>6</v>
      </c>
      <c r="I1221" s="13">
        <f>VLOOKUP(Parameter!T1221,'Indexing - fca'!$K$2:$L$51,2)</f>
        <v>18</v>
      </c>
    </row>
    <row r="1222" spans="1:9">
      <c r="A1222" s="18" t="s">
        <v>894</v>
      </c>
      <c r="B1222" s="13" t="s">
        <v>10</v>
      </c>
      <c r="C1222" s="13">
        <f>VLOOKUP(Parameter!O1222,'Indexing - fca'!$A$2:$B$51,2)</f>
        <v>0</v>
      </c>
      <c r="D1222" s="13">
        <f>VLOOKUP(Parameter!P1222,'Indexing - fca'!$C$2:$D$51,2)</f>
        <v>8</v>
      </c>
      <c r="E1222" s="13">
        <f>VLOOKUP(Parameter!Q1222,'Indexing - fca'!$E$2:$F$51,2)</f>
        <v>8</v>
      </c>
      <c r="F1222" s="13">
        <f>VLOOKUP(Parameter!R1222,'Indexing - fca'!$G$2:$H$51,2)</f>
        <v>-15</v>
      </c>
      <c r="H1222" s="13">
        <f>VLOOKUP(Parameter!S1222,'Indexing - fca'!$I$2:$J$51,2)</f>
        <v>10</v>
      </c>
      <c r="I1222" s="13">
        <f>VLOOKUP(Parameter!T1222,'Indexing - fca'!$K$2:$L$51,2)</f>
        <v>14</v>
      </c>
    </row>
    <row r="1223" spans="1:9">
      <c r="A1223" s="16"/>
      <c r="C1223" s="13"/>
      <c r="D1223" s="13"/>
      <c r="E1223" s="13"/>
      <c r="F1223" s="13"/>
      <c r="H1223" s="13"/>
      <c r="I1223" s="13"/>
    </row>
    <row r="1224" spans="1:9">
      <c r="A1224" s="16"/>
      <c r="C1224" s="13"/>
      <c r="D1224" s="13"/>
      <c r="E1224" s="13"/>
      <c r="F1224" s="13"/>
      <c r="H1224" s="13"/>
      <c r="I1224" s="13"/>
    </row>
    <row r="1225" spans="1:9">
      <c r="A1225" s="16"/>
      <c r="C1225" s="13"/>
      <c r="D1225" s="13"/>
      <c r="E1225" s="13"/>
      <c r="F1225" s="13"/>
      <c r="H1225" s="13"/>
      <c r="I1225" s="13"/>
    </row>
    <row r="1226" spans="1:9">
      <c r="A1226" s="16"/>
      <c r="C1226" s="13"/>
      <c r="D1226" s="13"/>
      <c r="E1226" s="13"/>
      <c r="F1226" s="13"/>
      <c r="H1226" s="13"/>
      <c r="I1226" s="13"/>
    </row>
    <row r="1227" spans="1:9">
      <c r="A1227" s="16"/>
      <c r="C1227" s="13"/>
      <c r="D1227" s="13"/>
      <c r="E1227" s="13"/>
      <c r="F1227" s="13"/>
      <c r="H1227" s="13"/>
      <c r="I1227" s="13"/>
    </row>
    <row r="1228" spans="1:9">
      <c r="A1228" s="16"/>
      <c r="C1228" s="13"/>
      <c r="D1228" s="13"/>
      <c r="E1228" s="13"/>
      <c r="F1228" s="13"/>
      <c r="H1228" s="13"/>
      <c r="I1228" s="13"/>
    </row>
  </sheetData>
  <autoFilter ref="A1:J4283" xr:uid="{21E5EC8A-840D-4F2D-89D0-82A8C7BFCE6F}"/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63EE6A6E-810F-4880-9C95-E527CF82ED91}">
          <x14:formula1>
            <xm:f>'Data Category'!$E$2:$E$5</xm:f>
          </x14:formula1>
          <xm:sqref>B5106:B1048576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5FCEE-FFC6-40C4-A495-AF1898CE30CF}">
  <dimension ref="A1:N15"/>
  <sheetViews>
    <sheetView topLeftCell="B1" workbookViewId="0">
      <selection activeCell="I6" sqref="I6"/>
    </sheetView>
  </sheetViews>
  <sheetFormatPr defaultRowHeight="15"/>
  <cols>
    <col min="1" max="1" width="31.7109375" bestFit="1" customWidth="1"/>
    <col min="4" max="4" width="11.42578125" bestFit="1" customWidth="1"/>
    <col min="5" max="5" width="13.7109375" bestFit="1" customWidth="1"/>
    <col min="6" max="6" width="15" bestFit="1" customWidth="1"/>
    <col min="13" max="13" width="12.7109375" customWidth="1"/>
  </cols>
  <sheetData>
    <row r="1" spans="1:14">
      <c r="A1" s="8" t="s">
        <v>50</v>
      </c>
      <c r="C1" s="10" t="s">
        <v>51</v>
      </c>
      <c r="D1" s="8" t="s">
        <v>4</v>
      </c>
      <c r="E1" s="10" t="s">
        <v>52</v>
      </c>
      <c r="F1" s="8" t="s">
        <v>27</v>
      </c>
    </row>
    <row r="2" spans="1:14">
      <c r="A2" s="8"/>
      <c r="C2" s="10" t="s">
        <v>41</v>
      </c>
      <c r="D2" s="8" t="s">
        <v>42</v>
      </c>
      <c r="E2" s="10" t="s">
        <v>41</v>
      </c>
      <c r="F2" s="8" t="s">
        <v>44</v>
      </c>
    </row>
    <row r="3" spans="1:14" ht="13.9" customHeight="1">
      <c r="A3" s="9" t="s">
        <v>15</v>
      </c>
      <c r="C3" s="10" t="s">
        <v>16</v>
      </c>
      <c r="D3" s="11" t="s">
        <v>9</v>
      </c>
      <c r="E3" s="10" t="s">
        <v>8</v>
      </c>
      <c r="F3" s="8" t="s">
        <v>29</v>
      </c>
      <c r="I3" s="1" t="s">
        <v>33</v>
      </c>
      <c r="J3" s="1" t="s">
        <v>37</v>
      </c>
      <c r="K3" s="1" t="s">
        <v>30</v>
      </c>
      <c r="L3" s="1" t="s">
        <v>34</v>
      </c>
      <c r="M3" s="3" t="s">
        <v>38</v>
      </c>
      <c r="N3" s="3" t="s">
        <v>32</v>
      </c>
    </row>
    <row r="4" spans="1:14">
      <c r="A4" s="9" t="s">
        <v>22</v>
      </c>
      <c r="C4" s="10" t="s">
        <v>6</v>
      </c>
      <c r="D4" s="11" t="s">
        <v>14</v>
      </c>
      <c r="E4" s="10" t="s">
        <v>10</v>
      </c>
      <c r="F4" s="8" t="s">
        <v>28</v>
      </c>
      <c r="H4" t="s">
        <v>45</v>
      </c>
      <c r="I4">
        <f>AVERAGE(Parameter!O2:O1227)</f>
        <v>0.24164023837018953</v>
      </c>
      <c r="J4">
        <f>AVERAGE(Parameter!P2:P1227)</f>
        <v>411.84128621785379</v>
      </c>
      <c r="K4">
        <f>AVERAGE(Parameter!Q2:Q1227)</f>
        <v>0.64029165487304973</v>
      </c>
      <c r="L4">
        <f>AVERAGE(Parameter!R2:R1227)</f>
        <v>0.78089912800982675</v>
      </c>
      <c r="M4">
        <f>AVERAGE(Parameter!S2:S1227)</f>
        <v>95.040012726699743</v>
      </c>
      <c r="N4">
        <f>AVERAGE(Parameter!T2:T1227)</f>
        <v>153.42083330581468</v>
      </c>
    </row>
    <row r="5" spans="1:14">
      <c r="A5" s="9" t="s">
        <v>26</v>
      </c>
      <c r="D5" s="11" t="s">
        <v>13</v>
      </c>
      <c r="E5" s="10" t="s">
        <v>11</v>
      </c>
      <c r="F5" s="8" t="s">
        <v>7</v>
      </c>
      <c r="H5" t="s">
        <v>47</v>
      </c>
      <c r="I5">
        <f>STDEV(Parameter!O2:O1227)</f>
        <v>7.4045815124981332E-2</v>
      </c>
      <c r="J5">
        <f>STDEV(Parameter!P2:P1227)</f>
        <v>625.3372096639074</v>
      </c>
      <c r="K5">
        <f>STDEV(Parameter!Q2:Q1227)</f>
        <v>0.13099108176211693</v>
      </c>
      <c r="L5">
        <f>STDEV(Parameter!R2:R1227)</f>
        <v>9.9478243228932242E-2</v>
      </c>
      <c r="M5">
        <f>STDEV(Parameter!S2:S1227)</f>
        <v>95.537866035462997</v>
      </c>
      <c r="N5">
        <f>STDEV(Parameter!T2:T1227)</f>
        <v>488.43429501177923</v>
      </c>
    </row>
    <row r="6" spans="1:14">
      <c r="A6" s="9" t="s">
        <v>20</v>
      </c>
      <c r="F6" s="8" t="s">
        <v>49</v>
      </c>
      <c r="H6" t="s">
        <v>46</v>
      </c>
      <c r="I6">
        <f>I4-(1*I5)</f>
        <v>0.16759442324520818</v>
      </c>
      <c r="J6">
        <f t="shared" ref="J6:L6" si="0">J4-(1*J5)</f>
        <v>-213.49592344605361</v>
      </c>
      <c r="K6">
        <f t="shared" si="0"/>
        <v>0.5093005731109328</v>
      </c>
      <c r="L6">
        <f t="shared" si="0"/>
        <v>0.68142088478089446</v>
      </c>
      <c r="M6">
        <f t="shared" ref="M6" si="1">M4-(1*M5)</f>
        <v>-0.49785330876325418</v>
      </c>
      <c r="N6">
        <f t="shared" ref="N6" si="2">N4-(1*N5)</f>
        <v>-335.01346170596457</v>
      </c>
    </row>
    <row r="7" spans="1:14">
      <c r="A7" s="9" t="s">
        <v>24</v>
      </c>
      <c r="H7" t="s">
        <v>48</v>
      </c>
      <c r="I7">
        <f>I4+(1*I5)</f>
        <v>0.31568605349517087</v>
      </c>
      <c r="J7">
        <f t="shared" ref="J7:N7" si="3">J4+(1*J5)</f>
        <v>1037.1784958817611</v>
      </c>
      <c r="K7">
        <f t="shared" si="3"/>
        <v>0.77128273663516667</v>
      </c>
      <c r="L7">
        <f t="shared" si="3"/>
        <v>0.88037737123875903</v>
      </c>
      <c r="M7">
        <f t="shared" si="3"/>
        <v>190.57787876216275</v>
      </c>
      <c r="N7">
        <f t="shared" si="3"/>
        <v>641.85512831759388</v>
      </c>
    </row>
    <row r="8" spans="1:14">
      <c r="A8" s="9" t="s">
        <v>25</v>
      </c>
    </row>
    <row r="9" spans="1:14">
      <c r="A9" s="9" t="s">
        <v>5</v>
      </c>
    </row>
    <row r="10" spans="1:14">
      <c r="A10" s="9" t="s">
        <v>23</v>
      </c>
    </row>
    <row r="11" spans="1:14">
      <c r="A11" s="9" t="s">
        <v>18</v>
      </c>
    </row>
    <row r="12" spans="1:14">
      <c r="A12" s="9" t="s">
        <v>19</v>
      </c>
    </row>
    <row r="13" spans="1:14">
      <c r="A13" s="9" t="s">
        <v>12</v>
      </c>
    </row>
    <row r="14" spans="1:14">
      <c r="A14" s="9" t="s">
        <v>21</v>
      </c>
    </row>
    <row r="15" spans="1:14">
      <c r="A15" s="9" t="s">
        <v>17</v>
      </c>
    </row>
  </sheetData>
  <dataValidations count="1">
    <dataValidation type="list" allowBlank="1" showInputMessage="1" showErrorMessage="1" sqref="D3:D5" xr:uid="{A1CE2C1F-2BCB-4FAC-95FB-157846CCDEC7}">
      <formula1>$C$2:$C$4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Parameter</vt:lpstr>
      <vt:lpstr>Indexing</vt:lpstr>
      <vt:lpstr>Scores</vt:lpstr>
      <vt:lpstr>Indexing - fca</vt:lpstr>
      <vt:lpstr>Scores - FCA</vt:lpstr>
      <vt:lpstr>Data 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petropro</dc:creator>
  <cp:lastModifiedBy>DELL</cp:lastModifiedBy>
  <dcterms:created xsi:type="dcterms:W3CDTF">2021-09-27T09:17:14Z</dcterms:created>
  <dcterms:modified xsi:type="dcterms:W3CDTF">2022-05-31T12:01:55Z</dcterms:modified>
</cp:coreProperties>
</file>